
<file path=[Content_Types].xml><?xml version="1.0" encoding="utf-8"?>
<Types xmlns="http://schemas.openxmlformats.org/package/2006/content-types">
  <Default Extension="bin" ContentType="application/vnd.openxmlformats-officedocument.spreadsheetml.printerSettings"/>
  <Default Extension="emf" ContentType="image/x-emf"/>
  <Default Extension="gif" ContentType="image/gif"/>
  <Default Extension="jpeg" ContentType="image/jpeg"/>
  <Default Extension="jpg" ContentType="image/jpeg"/>
  <Default Extension="png" ContentType="image/png"/>
  <Default Extension="rels" ContentType="application/vnd.openxmlformats-package.relationships+xml"/>
  <Default Extension="svg" ContentType="image/svg+xml"/>
  <Default Extension="vml" ContentType="application/vnd.openxmlformats-officedocument.vmlDrawing"/>
  <Default Extension="wdp" ContentType="image/vnd.ms-photo"/>
  <Default Extension="wmf" ContentType="image/x-wmf"/>
  <Default Extension="xml" ContentType="application/xml"/>
  <Override PartName="/xl/workbook.xml" ContentType="application/vnd.openxmlformats-officedocument.spreadsheetml.sheet.m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worksheets/sheet76.xml" ContentType="application/vnd.openxmlformats-officedocument.spreadsheetml.worksheet+xml"/>
  <Override PartName="/xl/worksheets/sheet77.xml" ContentType="application/vnd.openxmlformats-officedocument.spreadsheetml.worksheet+xml"/>
  <Override PartName="/xl/worksheets/sheet78.xml" ContentType="application/vnd.openxmlformats-officedocument.spreadsheetml.worksheet+xml"/>
  <Override PartName="/xl/worksheets/sheet79.xml" ContentType="application/vnd.openxmlformats-officedocument.spreadsheetml.worksheet+xml"/>
  <Override PartName="/xl/worksheets/sheet80.xml" ContentType="application/vnd.openxmlformats-officedocument.spreadsheetml.worksheet+xml"/>
  <Override PartName="/xl/worksheets/sheet81.xml" ContentType="application/vnd.openxmlformats-officedocument.spreadsheetml.worksheet+xml"/>
  <Override PartName="/xl/worksheets/sheet82.xml" ContentType="application/vnd.openxmlformats-officedocument.spreadsheetml.worksheet+xml"/>
  <Override PartName="/xl/worksheets/sheet83.xml" ContentType="application/vnd.openxmlformats-officedocument.spreadsheetml.worksheet+xml"/>
  <Override PartName="/xl/worksheets/sheet84.xml" ContentType="application/vnd.openxmlformats-officedocument.spreadsheetml.worksheet+xml"/>
  <Override PartName="/xl/worksheets/sheet85.xml" ContentType="application/vnd.openxmlformats-officedocument.spreadsheetml.worksheet+xml"/>
  <Override PartName="/xl/worksheets/sheet86.xml" ContentType="application/vnd.openxmlformats-officedocument.spreadsheetml.worksheet+xml"/>
  <Override PartName="/xl/worksheets/sheet87.xml" ContentType="application/vnd.openxmlformats-officedocument.spreadsheetml.worksheet+xml"/>
  <Override PartName="/xl/worksheets/sheet88.xml" ContentType="application/vnd.openxmlformats-officedocument.spreadsheetml.worksheet+xml"/>
  <Override PartName="/xl/worksheets/sheet89.xml" ContentType="application/vnd.openxmlformats-officedocument.spreadsheetml.worksheet+xml"/>
  <Override PartName="/xl/worksheets/sheet90.xml" ContentType="application/vnd.openxmlformats-officedocument.spreadsheetml.worksheet+xml"/>
  <Override PartName="/xl/worksheets/sheet91.xml" ContentType="application/vnd.openxmlformats-officedocument.spreadsheetml.worksheet+xml"/>
  <Override PartName="/xl/worksheets/sheet92.xml" ContentType="application/vnd.openxmlformats-officedocument.spreadsheetml.worksheet+xml"/>
  <Override PartName="/xl/worksheets/sheet93.xml" ContentType="application/vnd.openxmlformats-officedocument.spreadsheetml.worksheet+xml"/>
  <Override PartName="/xl/worksheets/sheet94.xml" ContentType="application/vnd.openxmlformats-officedocument.spreadsheetml.worksheet+xml"/>
  <Override PartName="/xl/worksheets/sheet95.xml" ContentType="application/vnd.openxmlformats-officedocument.spreadsheetml.worksheet+xml"/>
  <Override PartName="/xl/worksheets/sheet96.xml" ContentType="application/vnd.openxmlformats-officedocument.spreadsheetml.worksheet+xml"/>
  <Override PartName="/xl/worksheets/sheet97.xml" ContentType="application/vnd.openxmlformats-officedocument.spreadsheetml.worksheet+xml"/>
  <Override PartName="/xl/worksheets/sheet98.xml" ContentType="application/vnd.openxmlformats-officedocument.spreadsheetml.worksheet+xml"/>
  <Override PartName="/xl/worksheets/sheet99.xml" ContentType="application/vnd.openxmlformats-officedocument.spreadsheetml.worksheet+xml"/>
  <Override PartName="/xl/worksheets/sheet100.xml" ContentType="application/vnd.openxmlformats-officedocument.spreadsheetml.worksheet+xml"/>
  <Override PartName="/xl/worksheets/sheet101.xml" ContentType="application/vnd.openxmlformats-officedocument.spreadsheetml.worksheet+xml"/>
  <Override PartName="/xl/worksheets/sheet102.xml" ContentType="application/vnd.openxmlformats-officedocument.spreadsheetml.worksheet+xml"/>
  <Override PartName="/xl/worksheets/sheet103.xml" ContentType="application/vnd.openxmlformats-officedocument.spreadsheetml.worksheet+xml"/>
  <Override PartName="/xl/worksheets/sheet104.xml" ContentType="application/vnd.openxmlformats-officedocument.spreadsheetml.worksheet+xml"/>
  <Override PartName="/xl/worksheets/sheet105.xml" ContentType="application/vnd.openxmlformats-officedocument.spreadsheetml.worksheet+xml"/>
  <Override PartName="/xl/worksheets/sheet106.xml" ContentType="application/vnd.openxmlformats-officedocument.spreadsheetml.worksheet+xml"/>
  <Override PartName="/xl/worksheets/sheet107.xml" ContentType="application/vnd.openxmlformats-officedocument.spreadsheetml.worksheet+xml"/>
  <Override PartName="/xl/worksheets/sheet108.xml" ContentType="application/vnd.openxmlformats-officedocument.spreadsheetml.worksheet+xml"/>
  <Override PartName="/xl/worksheets/sheet109.xml" ContentType="application/vnd.openxmlformats-officedocument.spreadsheetml.worksheet+xml"/>
  <Override PartName="/xl/worksheets/sheet110.xml" ContentType="application/vnd.openxmlformats-officedocument.spreadsheetml.worksheet+xml"/>
  <Override PartName="/xl/worksheets/sheet111.xml" ContentType="application/vnd.openxmlformats-officedocument.spreadsheetml.worksheet+xml"/>
  <Override PartName="/xl/worksheets/sheet112.xml" ContentType="application/vnd.openxmlformats-officedocument.spreadsheetml.worksheet+xml"/>
  <Override PartName="/xl/worksheets/sheet113.xml" ContentType="application/vnd.openxmlformats-officedocument.spreadsheetml.worksheet+xml"/>
  <Override PartName="/xl/worksheets/sheet114.xml" ContentType="application/vnd.openxmlformats-officedocument.spreadsheetml.worksheet+xml"/>
  <Override PartName="/xl/worksheets/sheet115.xml" ContentType="application/vnd.openxmlformats-officedocument.spreadsheetml.worksheet+xml"/>
  <Override PartName="/xl/worksheets/sheet116.xml" ContentType="application/vnd.openxmlformats-officedocument.spreadsheetml.worksheet+xml"/>
  <Override PartName="/xl/worksheets/sheet117.xml" ContentType="application/vnd.openxmlformats-officedocument.spreadsheetml.worksheet+xml"/>
  <Override PartName="/xl/worksheets/sheet118.xml" ContentType="application/vnd.openxmlformats-officedocument.spreadsheetml.worksheet+xml"/>
  <Override PartName="/xl/worksheets/sheet119.xml" ContentType="application/vnd.openxmlformats-officedocument.spreadsheetml.worksheet+xml"/>
  <Override PartName="/xl/worksheets/sheet120.xml" ContentType="application/vnd.openxmlformats-officedocument.spreadsheetml.worksheet+xml"/>
  <Override PartName="/xl/worksheets/sheet121.xml" ContentType="application/vnd.openxmlformats-officedocument.spreadsheetml.worksheet+xml"/>
  <Override PartName="/xl/worksheets/sheet122.xml" ContentType="application/vnd.openxmlformats-officedocument.spreadsheetml.worksheet+xml"/>
  <Override PartName="/xl/worksheets/sheet123.xml" ContentType="application/vnd.openxmlformats-officedocument.spreadsheetml.worksheet+xml"/>
  <Override PartName="/xl/worksheets/sheet124.xml" ContentType="application/vnd.openxmlformats-officedocument.spreadsheetml.worksheet+xml"/>
  <Override PartName="/xl/worksheets/sheet125.xml" ContentType="application/vnd.openxmlformats-officedocument.spreadsheetml.worksheet+xml"/>
  <Override PartName="/xl/worksheets/sheet126.xml" ContentType="application/vnd.openxmlformats-officedocument.spreadsheetml.worksheet+xml"/>
  <Override PartName="/xl/worksheets/sheet127.xml" ContentType="application/vnd.openxmlformats-officedocument.spreadsheetml.worksheet+xml"/>
  <Override PartName="/xl/worksheets/sheet128.xml" ContentType="application/vnd.openxmlformats-officedocument.spreadsheetml.worksheet+xml"/>
  <Override PartName="/xl/worksheets/sheet129.xml" ContentType="application/vnd.openxmlformats-officedocument.spreadsheetml.worksheet+xml"/>
  <Override PartName="/xl/worksheets/sheet130.xml" ContentType="application/vnd.openxmlformats-officedocument.spreadsheetml.worksheet+xml"/>
  <Override PartName="/xl/worksheets/sheet131.xml" ContentType="application/vnd.openxmlformats-officedocument.spreadsheetml.worksheet+xml"/>
  <Override PartName="/xl/worksheets/sheet132.xml" ContentType="application/vnd.openxmlformats-officedocument.spreadsheetml.worksheet+xml"/>
  <Override PartName="/xl/worksheets/sheet133.xml" ContentType="application/vnd.openxmlformats-officedocument.spreadsheetml.worksheet+xml"/>
  <Override PartName="/xl/worksheets/sheet134.xml" ContentType="application/vnd.openxmlformats-officedocument.spreadsheetml.worksheet+xml"/>
  <Override PartName="/xl/worksheets/sheet135.xml" ContentType="application/vnd.openxmlformats-officedocument.spreadsheetml.worksheet+xml"/>
  <Override PartName="/xl/worksheets/sheet136.xml" ContentType="application/vnd.openxmlformats-officedocument.spreadsheetml.worksheet+xml"/>
  <Override PartName="/xl/worksheets/sheet137.xml" ContentType="application/vnd.openxmlformats-officedocument.spreadsheetml.worksheet+xml"/>
  <Override PartName="/xl/worksheets/sheet138.xml" ContentType="application/vnd.openxmlformats-officedocument.spreadsheetml.worksheet+xml"/>
  <Override PartName="/xl/worksheets/sheet139.xml" ContentType="application/vnd.openxmlformats-officedocument.spreadsheetml.worksheet+xml"/>
  <Override PartName="/xl/worksheets/sheet140.xml" ContentType="application/vnd.openxmlformats-officedocument.spreadsheetml.worksheet+xml"/>
  <Override PartName="/xl/worksheets/sheet141.xml" ContentType="application/vnd.openxmlformats-officedocument.spreadsheetml.worksheet+xml"/>
  <Override PartName="/xl/worksheets/sheet142.xml" ContentType="application/vnd.openxmlformats-officedocument.spreadsheetml.worksheet+xml"/>
  <Override PartName="/xl/worksheets/sheet143.xml" ContentType="application/vnd.openxmlformats-officedocument.spreadsheetml.worksheet+xml"/>
  <Override PartName="/xl/worksheets/sheet144.xml" ContentType="application/vnd.openxmlformats-officedocument.spreadsheetml.worksheet+xml"/>
  <Override PartName="/xl/worksheets/sheet145.xml" ContentType="application/vnd.openxmlformats-officedocument.spreadsheetml.worksheet+xml"/>
  <Override PartName="/xl/worksheets/sheet146.xml" ContentType="application/vnd.openxmlformats-officedocument.spreadsheetml.worksheet+xml"/>
  <Override PartName="/xl/worksheets/sheet147.xml" ContentType="application/vnd.openxmlformats-officedocument.spreadsheetml.worksheet+xml"/>
  <Override PartName="/xl/worksheets/sheet148.xml" ContentType="application/vnd.openxmlformats-officedocument.spreadsheetml.worksheet+xml"/>
  <Override PartName="/xl/worksheets/sheet149.xml" ContentType="application/vnd.openxmlformats-officedocument.spreadsheetml.worksheet+xml"/>
  <Override PartName="/xl/worksheets/sheet150.xml" ContentType="application/vnd.openxmlformats-officedocument.spreadsheetml.worksheet+xml"/>
  <Override PartName="/xl/worksheets/sheet15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ctrlProps/ctrlProp1.xml" ContentType="application/vnd.ms-excel.controlproperties+xml"/>
  <Override PartName="/xl/ctrlProps/ctrlProp2.xml" ContentType="application/vnd.ms-excel.controlproperties+xml"/>
  <Override PartName="/xl/ctrlProps/ctrlProp3.xml" ContentType="application/vnd.ms-excel.controlproperties+xml"/>
  <Override PartName="/xl/ctrlProps/ctrlProp4.xml" ContentType="application/vnd.ms-excel.controlproperties+xml"/>
  <Override PartName="/xl/ctrlProps/ctrlProp5.xml" ContentType="application/vnd.ms-excel.controlproperties+xml"/>
  <Override PartName="/xl/ctrlProps/ctrlProp6.xml" ContentType="application/vnd.ms-excel.controlproperties+xml"/>
  <Override PartName="/xl/ctrlProps/ctrlProp7.xml" ContentType="application/vnd.ms-excel.controlproperties+xml"/>
  <Override PartName="/xl/ctrlProps/ctrlProp8.xml" ContentType="application/vnd.ms-excel.controlproperties+xml"/>
  <Override PartName="/xl/ctrlProps/ctrlProp9.xml" ContentType="application/vnd.ms-excel.controlproperties+xml"/>
  <Override PartName="/xl/ctrlProps/ctrlProp10.xml" ContentType="application/vnd.ms-excel.controlproperties+xml"/>
  <Override PartName="/xl/ctrlProps/ctrlProp11.xml" ContentType="application/vnd.ms-excel.controlproperties+xml"/>
  <Override PartName="/xl/ctrlProps/ctrlProp12.xml" ContentType="application/vnd.ms-excel.controlproperties+xml"/>
  <Override PartName="/xl/ctrlProps/ctrlProp13.xml" ContentType="application/vnd.ms-excel.controlproperties+xml"/>
  <Override PartName="/xl/ctrlProps/ctrlProp14.xml" ContentType="application/vnd.ms-excel.controlproperties+xml"/>
  <Override PartName="/xl/ctrlProps/ctrlProp15.xml" ContentType="application/vnd.ms-excel.controlproperties+xml"/>
  <Override PartName="/xl/ctrlProps/ctrlProp16.xml" ContentType="application/vnd.ms-excel.controlproperties+xml"/>
  <Override PartName="/xl/ctrlProps/ctrlProp17.xml" ContentType="application/vnd.ms-excel.controlproperties+xml"/>
  <Override PartName="/xl/ctrlProps/ctrlProp18.xml" ContentType="application/vnd.ms-excel.controlproperties+xml"/>
  <Override PartName="/xl/ctrlProps/ctrlProp19.xml" ContentType="application/vnd.ms-excel.controlproperties+xml"/>
  <Override PartName="/xl/ctrlProps/ctrlProp20.xml" ContentType="application/vnd.ms-excel.controlproperties+xml"/>
  <Override PartName="/xl/ctrlProps/ctrlProp21.xml" ContentType="application/vnd.ms-excel.controlproperties+xml"/>
  <Override PartName="/xl/ctrlProps/ctrlProp22.xml" ContentType="application/vnd.ms-excel.controlproperties+xml"/>
  <Override PartName="/xl/ctrlProps/ctrlProp23.xml" ContentType="application/vnd.ms-excel.controlproperties+xml"/>
  <Override PartName="/xl/ctrlProps/ctrlProp24.xml" ContentType="application/vnd.ms-excel.controlproperties+xml"/>
  <Override PartName="/xl/comments1.xml" ContentType="application/vnd.openxmlformats-officedocument.spreadsheetml.comments+xml"/>
  <Override PartName="/xl/drawings/drawing5.xml" ContentType="application/vnd.openxmlformats-officedocument.drawing+xml"/>
  <Override PartName="/xl/ctrlProps/ctrlProp25.xml" ContentType="application/vnd.ms-excel.controlproperties+xml"/>
  <Override PartName="/xl/ctrlProps/ctrlProp26.xml" ContentType="application/vnd.ms-excel.controlproperties+xml"/>
  <Override PartName="/xl/ctrlProps/ctrlProp27.xml" ContentType="application/vnd.ms-excel.controlproperties+xml"/>
  <Override PartName="/xl/ctrlProps/ctrlProp28.xml" ContentType="application/vnd.ms-excel.controlproperties+xml"/>
  <Override PartName="/xl/ctrlProps/ctrlProp29.xml" ContentType="application/vnd.ms-excel.controlproperties+xml"/>
  <Override PartName="/xl/ctrlProps/ctrlProp30.xml" ContentType="application/vnd.ms-excel.controlproperties+xml"/>
  <Override PartName="/xl/ctrlProps/ctrlProp31.xml" ContentType="application/vnd.ms-excel.controlproperties+xml"/>
  <Override PartName="/xl/ctrlProps/ctrlProp32.xml" ContentType="application/vnd.ms-excel.controlproperties+xml"/>
  <Override PartName="/xl/ctrlProps/ctrlProp33.xml" ContentType="application/vnd.ms-excel.controlproperties+xml"/>
  <Override PartName="/xl/ctrlProps/ctrlProp34.xml" ContentType="application/vnd.ms-excel.controlproperties+xml"/>
  <Override PartName="/xl/ctrlProps/ctrlProp35.xml" ContentType="application/vnd.ms-excel.controlproperties+xml"/>
  <Override PartName="/xl/ctrlProps/ctrlProp36.xml" ContentType="application/vnd.ms-excel.controlproperties+xml"/>
  <Override PartName="/xl/ctrlProps/ctrlProp37.xml" ContentType="application/vnd.ms-excel.controlproperties+xml"/>
  <Override PartName="/xl/ctrlProps/ctrlProp38.xml" ContentType="application/vnd.ms-excel.controlproperties+xml"/>
  <Override PartName="/xl/ctrlProps/ctrlProp39.xml" ContentType="application/vnd.ms-excel.controlproperties+xml"/>
  <Override PartName="/xl/ctrlProps/ctrlProp40.xml" ContentType="application/vnd.ms-excel.controlproperties+xml"/>
  <Override PartName="/xl/ctrlProps/ctrlProp41.xml" ContentType="application/vnd.ms-excel.controlproperties+xml"/>
  <Override PartName="/xl/ctrlProps/ctrlProp42.xml" ContentType="application/vnd.ms-excel.controlproperties+xml"/>
  <Override PartName="/xl/ctrlProps/ctrlProp43.xml" ContentType="application/vnd.ms-excel.controlproperties+xml"/>
  <Override PartName="/xl/ctrlProps/ctrlProp44.xml" ContentType="application/vnd.ms-excel.controlproperties+xml"/>
  <Override PartName="/xl/ctrlProps/ctrlProp45.xml" ContentType="application/vnd.ms-excel.controlproperties+xml"/>
  <Override PartName="/xl/ctrlProps/ctrlProp46.xml" ContentType="application/vnd.ms-excel.controlproperties+xml"/>
  <Override PartName="/xl/ctrlProps/ctrlProp47.xml" ContentType="application/vnd.ms-excel.controlproperties+xml"/>
  <Override PartName="/xl/ctrlProps/ctrlProp48.xml" ContentType="application/vnd.ms-excel.controlproperties+xml"/>
  <Override PartName="/xl/ctrlProps/ctrlProp49.xml" ContentType="application/vnd.ms-excel.controlproperties+xml"/>
  <Override PartName="/xl/ctrlProps/ctrlProp50.xml" ContentType="application/vnd.ms-excel.controlproperties+xml"/>
  <Override PartName="/xl/ctrlProps/ctrlProp51.xml" ContentType="application/vnd.ms-excel.controlproperties+xml"/>
  <Override PartName="/xl/ctrlProps/ctrlProp52.xml" ContentType="application/vnd.ms-excel.controlproperties+xml"/>
  <Override PartName="/xl/ctrlProps/ctrlProp53.xml" ContentType="application/vnd.ms-excel.controlproperties+xml"/>
  <Override PartName="/xl/ctrlProps/ctrlProp54.xml" ContentType="application/vnd.ms-excel.controlproperties+xml"/>
  <Override PartName="/xl/ctrlProps/ctrlProp55.xml" ContentType="application/vnd.ms-excel.controlproperties+xml"/>
  <Override PartName="/xl/ctrlProps/ctrlProp56.xml" ContentType="application/vnd.ms-excel.controlproperties+xml"/>
  <Override PartName="/xl/ctrlProps/ctrlProp57.xml" ContentType="application/vnd.ms-excel.controlproperties+xml"/>
  <Override PartName="/xl/ctrlProps/ctrlProp58.xml" ContentType="application/vnd.ms-excel.controlproperties+xml"/>
  <Override PartName="/xl/ctrlProps/ctrlProp59.xml" ContentType="application/vnd.ms-excel.controlproperties+xml"/>
  <Override PartName="/xl/ctrlProps/ctrlProp60.xml" ContentType="application/vnd.ms-excel.controlproperties+xml"/>
  <Override PartName="/xl/ctrlProps/ctrlProp61.xml" ContentType="application/vnd.ms-excel.controlproperties+xml"/>
  <Override PartName="/xl/ctrlProps/ctrlProp62.xml" ContentType="application/vnd.ms-excel.controlproperties+xml"/>
  <Override PartName="/xl/ctrlProps/ctrlProp63.xml" ContentType="application/vnd.ms-excel.controlproperties+xml"/>
  <Override PartName="/xl/ctrlProps/ctrlProp64.xml" ContentType="application/vnd.ms-excel.controlproperties+xml"/>
  <Override PartName="/xl/comments2.xml" ContentType="application/vnd.openxmlformats-officedocument.spreadsheetml.comments+xml"/>
  <Override PartName="/xl/drawings/drawing6.xml" ContentType="application/vnd.openxmlformats-officedocument.drawing+xml"/>
  <Override PartName="/xl/tables/table1.xml" ContentType="application/vnd.openxmlformats-officedocument.spreadsheetml.table+xml"/>
  <Override PartName="/xl/comments3.xml" ContentType="application/vnd.openxmlformats-officedocument.spreadsheetml.comments+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drawings/drawing23.xml" ContentType="application/vnd.openxmlformats-officedocument.drawing+xml"/>
  <Override PartName="/xl/drawings/drawing24.xml" ContentType="application/vnd.openxmlformats-officedocument.drawing+xml"/>
  <Override PartName="/xl/drawings/drawing25.xml" ContentType="application/vnd.openxmlformats-officedocument.drawing+xml"/>
  <Override PartName="/xl/drawings/drawing26.xml" ContentType="application/vnd.openxmlformats-officedocument.drawing+xml"/>
  <Override PartName="/xl/drawings/drawing27.xml" ContentType="application/vnd.openxmlformats-officedocument.drawing+xml"/>
  <Override PartName="/xl/drawings/drawing28.xml" ContentType="application/vnd.openxmlformats-officedocument.drawing+xml"/>
  <Override PartName="/xl/drawings/drawing29.xml" ContentType="application/vnd.openxmlformats-officedocument.drawing+xml"/>
  <Override PartName="/xl/drawings/drawing30.xml" ContentType="application/vnd.openxmlformats-officedocument.drawing+xml"/>
  <Override PartName="/xl/drawings/drawing31.xml" ContentType="application/vnd.openxmlformats-officedocument.drawing+xml"/>
  <Override PartName="/xl/drawings/drawing32.xml" ContentType="application/vnd.openxmlformats-officedocument.drawing+xml"/>
  <Override PartName="/xl/drawings/drawing33.xml" ContentType="application/vnd.openxmlformats-officedocument.drawing+xml"/>
  <Override PartName="/xl/drawings/drawing34.xml" ContentType="application/vnd.openxmlformats-officedocument.drawing+xml"/>
  <Override PartName="/xl/drawings/drawing35.xml" ContentType="application/vnd.openxmlformats-officedocument.drawing+xml"/>
  <Override PartName="/xl/drawings/drawing36.xml" ContentType="application/vnd.openxmlformats-officedocument.drawing+xml"/>
  <Override PartName="/xl/drawings/drawing37.xml" ContentType="application/vnd.openxmlformats-officedocument.drawing+xml"/>
  <Override PartName="/xl/drawings/drawing38.xml" ContentType="application/vnd.openxmlformats-officedocument.drawing+xml"/>
  <Override PartName="/xl/drawings/drawing39.xml" ContentType="application/vnd.openxmlformats-officedocument.drawing+xml"/>
  <Override PartName="/xl/drawings/drawing40.xml" ContentType="application/vnd.openxmlformats-officedocument.drawing+xml"/>
  <Override PartName="/xl/drawings/drawing41.xml" ContentType="application/vnd.openxmlformats-officedocument.drawing+xml"/>
  <Override PartName="/xl/drawings/drawing42.xml" ContentType="application/vnd.openxmlformats-officedocument.drawing+xml"/>
  <Override PartName="/xl/drawings/drawing43.xml" ContentType="application/vnd.openxmlformats-officedocument.drawing+xml"/>
  <Override PartName="/xl/drawings/drawing44.xml" ContentType="application/vnd.openxmlformats-officedocument.drawing+xml"/>
  <Override PartName="/xl/drawings/drawing45.xml" ContentType="application/vnd.openxmlformats-officedocument.drawing+xml"/>
  <Override PartName="/xl/drawings/drawing46.xml" ContentType="application/vnd.openxmlformats-officedocument.drawing+xml"/>
  <Override PartName="/xl/drawings/drawing47.xml" ContentType="application/vnd.openxmlformats-officedocument.drawing+xml"/>
  <Override PartName="/xl/drawings/drawing48.xml" ContentType="application/vnd.openxmlformats-officedocument.drawing+xml"/>
  <Override PartName="/xl/drawings/drawing49.xml" ContentType="application/vnd.openxmlformats-officedocument.drawing+xml"/>
  <Override PartName="/xl/drawings/drawing50.xml" ContentType="application/vnd.openxmlformats-officedocument.drawing+xml"/>
  <Override PartName="/xl/drawings/drawing51.xml" ContentType="application/vnd.openxmlformats-officedocument.drawing+xml"/>
  <Override PartName="/xl/drawings/drawing52.xml" ContentType="application/vnd.openxmlformats-officedocument.drawing+xml"/>
  <Override PartName="/xl/drawings/drawing53.xml" ContentType="application/vnd.openxmlformats-officedocument.drawing+xml"/>
  <Override PartName="/xl/drawings/drawing54.xml" ContentType="application/vnd.openxmlformats-officedocument.drawing+xml"/>
  <Override PartName="/xl/drawings/drawing55.xml" ContentType="application/vnd.openxmlformats-officedocument.drawing+xml"/>
  <Override PartName="/xl/drawings/drawing56.xml" ContentType="application/vnd.openxmlformats-officedocument.drawing+xml"/>
  <Override PartName="/xl/drawings/drawing57.xml" ContentType="application/vnd.openxmlformats-officedocument.drawing+xml"/>
  <Override PartName="/xl/drawings/drawing58.xml" ContentType="application/vnd.openxmlformats-officedocument.drawing+xml"/>
  <Override PartName="/xl/drawings/drawing59.xml" ContentType="application/vnd.openxmlformats-officedocument.drawing+xml"/>
  <Override PartName="/xl/drawings/drawing60.xml" ContentType="application/vnd.openxmlformats-officedocument.drawing+xml"/>
  <Override PartName="/xl/drawings/drawing61.xml" ContentType="application/vnd.openxmlformats-officedocument.drawing+xml"/>
  <Override PartName="/xl/drawings/drawing62.xml" ContentType="application/vnd.openxmlformats-officedocument.drawing+xml"/>
  <Override PartName="/xl/drawings/drawing63.xml" ContentType="application/vnd.openxmlformats-officedocument.drawing+xml"/>
  <Override PartName="/xl/media/image197.jpg" ContentType="image/png"/>
  <Override PartName="/xl/drawings/drawing64.xml" ContentType="application/vnd.openxmlformats-officedocument.drawing+xml"/>
  <Override PartName="/xl/drawings/drawing65.xml" ContentType="application/vnd.openxmlformats-officedocument.drawing+xml"/>
  <Override PartName="/xl/drawings/drawing66.xml" ContentType="application/vnd.openxmlformats-officedocument.drawing+xml"/>
  <Override PartName="/xl/drawings/drawing67.xml" ContentType="application/vnd.openxmlformats-officedocument.drawing+xml"/>
  <Override PartName="/xl/drawings/drawing68.xml" ContentType="application/vnd.openxmlformats-officedocument.drawing+xml"/>
  <Override PartName="/xl/drawings/drawing69.xml" ContentType="application/vnd.openxmlformats-officedocument.drawing+xml"/>
  <Override PartName="/xl/drawings/drawing70.xml" ContentType="application/vnd.openxmlformats-officedocument.drawing+xml"/>
  <Override PartName="/xl/drawings/drawing71.xml" ContentType="application/vnd.openxmlformats-officedocument.drawing+xml"/>
  <Override PartName="/xl/drawings/drawing72.xml" ContentType="application/vnd.openxmlformats-officedocument.drawing+xml"/>
  <Override PartName="/xl/drawings/drawing73.xml" ContentType="application/vnd.openxmlformats-officedocument.drawing+xml"/>
  <Override PartName="/xl/drawings/drawing74.xml" ContentType="application/vnd.openxmlformats-officedocument.drawing+xml"/>
  <Override PartName="/xl/drawings/drawing75.xml" ContentType="application/vnd.openxmlformats-officedocument.drawing+xml"/>
  <Override PartName="/xl/drawings/drawing76.xml" ContentType="application/vnd.openxmlformats-officedocument.drawing+xml"/>
  <Override PartName="/xl/drawings/drawing77.xml" ContentType="application/vnd.openxmlformats-officedocument.drawing+xml"/>
  <Override PartName="/xl/drawings/drawing78.xml" ContentType="application/vnd.openxmlformats-officedocument.drawing+xml"/>
  <Override PartName="/xl/drawings/drawing79.xml" ContentType="application/vnd.openxmlformats-officedocument.drawing+xml"/>
  <Override PartName="/xl/drawings/drawing80.xml" ContentType="application/vnd.openxmlformats-officedocument.drawing+xml"/>
  <Override PartName="/xl/drawings/drawing81.xml" ContentType="application/vnd.openxmlformats-officedocument.drawing+xml"/>
  <Override PartName="/xl/drawings/drawing82.xml" ContentType="application/vnd.openxmlformats-officedocument.drawing+xml"/>
  <Override PartName="/xl/drawings/drawing83.xml" ContentType="application/vnd.openxmlformats-officedocument.drawing+xml"/>
  <Override PartName="/xl/drawings/drawing84.xml" ContentType="application/vnd.openxmlformats-officedocument.drawing+xml"/>
  <Override PartName="/xl/drawings/drawing85.xml" ContentType="application/vnd.openxmlformats-officedocument.drawing+xml"/>
  <Override PartName="/xl/drawings/drawing86.xml" ContentType="application/vnd.openxmlformats-officedocument.drawing+xml"/>
  <Override PartName="/xl/drawings/drawing87.xml" ContentType="application/vnd.openxmlformats-officedocument.drawing+xml"/>
  <Override PartName="/xl/drawings/drawing88.xml" ContentType="application/vnd.openxmlformats-officedocument.drawing+xml"/>
  <Override PartName="/xl/drawings/drawing89.xml" ContentType="application/vnd.openxmlformats-officedocument.drawing+xml"/>
  <Override PartName="/xl/drawings/drawing90.xml" ContentType="application/vnd.openxmlformats-officedocument.drawing+xml"/>
  <Override PartName="/xl/drawings/drawing91.xml" ContentType="application/vnd.openxmlformats-officedocument.drawing+xml"/>
  <Override PartName="/xl/drawings/drawing92.xml" ContentType="application/vnd.openxmlformats-officedocument.drawing+xml"/>
  <Override PartName="/xl/drawings/drawing93.xml" ContentType="application/vnd.openxmlformats-officedocument.drawing+xml"/>
  <Override PartName="/xl/drawings/drawing94.xml" ContentType="application/vnd.openxmlformats-officedocument.drawing+xml"/>
  <Override PartName="/xl/drawings/drawing95.xml" ContentType="application/vnd.openxmlformats-officedocument.drawing+xml"/>
  <Override PartName="/xl/drawings/drawing96.xml" ContentType="application/vnd.openxmlformats-officedocument.drawing+xml"/>
  <Override PartName="/xl/drawings/drawing97.xml" ContentType="application/vnd.openxmlformats-officedocument.drawing+xml"/>
  <Override PartName="/xl/drawings/drawing98.xml" ContentType="application/vnd.openxmlformats-officedocument.drawing+xml"/>
  <Override PartName="/xl/drawings/drawing99.xml" ContentType="application/vnd.openxmlformats-officedocument.drawing+xml"/>
  <Override PartName="/xl/drawings/drawing100.xml" ContentType="application/vnd.openxmlformats-officedocument.drawing+xml"/>
  <Override PartName="/xl/drawings/drawing101.xml" ContentType="application/vnd.openxmlformats-officedocument.drawing+xml"/>
  <Override PartName="/xl/drawings/drawing102.xml" ContentType="application/vnd.openxmlformats-officedocument.drawing+xml"/>
  <Override PartName="/xl/drawings/drawing103.xml" ContentType="application/vnd.openxmlformats-officedocument.drawing+xml"/>
  <Override PartName="/xl/drawings/drawing104.xml" ContentType="application/vnd.openxmlformats-officedocument.drawing+xml"/>
  <Override PartName="/xl/drawings/drawing105.xml" ContentType="application/vnd.openxmlformats-officedocument.drawing+xml"/>
  <Override PartName="/xl/drawings/drawing106.xml" ContentType="application/vnd.openxmlformats-officedocument.drawing+xml"/>
  <Override PartName="/xl/drawings/drawing107.xml" ContentType="application/vnd.openxmlformats-officedocument.drawing+xml"/>
  <Override PartName="/xl/drawings/drawing108.xml" ContentType="application/vnd.openxmlformats-officedocument.drawing+xml"/>
  <Override PartName="/xl/drawings/drawing109.xml" ContentType="application/vnd.openxmlformats-officedocument.drawing+xml"/>
  <Override PartName="/xl/drawings/drawing110.xml" ContentType="application/vnd.openxmlformats-officedocument.drawing+xml"/>
  <Override PartName="/xl/drawings/drawing111.xml" ContentType="application/vnd.openxmlformats-officedocument.drawing+xml"/>
  <Override PartName="/xl/drawings/drawing112.xml" ContentType="application/vnd.openxmlformats-officedocument.drawing+xml"/>
  <Override PartName="/xl/drawings/drawing113.xml" ContentType="application/vnd.openxmlformats-officedocument.drawing+xml"/>
  <Override PartName="/xl/drawings/drawing114.xml" ContentType="application/vnd.openxmlformats-officedocument.drawing+xml"/>
  <Override PartName="/xl/drawings/drawing115.xml" ContentType="application/vnd.openxmlformats-officedocument.drawing+xml"/>
  <Override PartName="/xl/drawings/drawing116.xml" ContentType="application/vnd.openxmlformats-officedocument.drawing+xml"/>
  <Override PartName="/xl/drawings/drawing117.xml" ContentType="application/vnd.openxmlformats-officedocument.drawing+xml"/>
  <Override PartName="/xl/drawings/drawing118.xml" ContentType="application/vnd.openxmlformats-officedocument.drawing+xml"/>
  <Override PartName="/xl/drawings/drawing119.xml" ContentType="application/vnd.openxmlformats-officedocument.drawing+xml"/>
  <Override PartName="/xl/drawings/drawing120.xml" ContentType="application/vnd.openxmlformats-officedocument.drawing+xml"/>
  <Override PartName="/xl/drawings/drawing121.xml" ContentType="application/vnd.openxmlformats-officedocument.drawing+xml"/>
  <Override PartName="/xl/drawings/drawing122.xml" ContentType="application/vnd.openxmlformats-officedocument.drawing+xml"/>
  <Override PartName="/xl/drawings/drawing123.xml" ContentType="application/vnd.openxmlformats-officedocument.drawing+xml"/>
  <Override PartName="/xl/drawings/drawing124.xml" ContentType="application/vnd.openxmlformats-officedocument.drawing+xml"/>
  <Override PartName="/xl/drawings/drawing125.xml" ContentType="application/vnd.openxmlformats-officedocument.drawing+xml"/>
  <Override PartName="/xl/drawings/drawing126.xml" ContentType="application/vnd.openxmlformats-officedocument.drawing+xml"/>
  <Override PartName="/xl/drawings/drawing127.xml" ContentType="application/vnd.openxmlformats-officedocument.drawing+xml"/>
  <Override PartName="/xl/drawings/drawing128.xml" ContentType="application/vnd.openxmlformats-officedocument.drawing+xml"/>
  <Override PartName="/xl/drawings/drawing129.xml" ContentType="application/vnd.openxmlformats-officedocument.drawing+xml"/>
  <Override PartName="/xl/drawings/drawing130.xml" ContentType="application/vnd.openxmlformats-officedocument.drawing+xml"/>
  <Override PartName="/xl/drawings/drawing131.xml" ContentType="application/vnd.openxmlformats-officedocument.drawing+xml"/>
  <Override PartName="/xl/drawings/drawing132.xml" ContentType="application/vnd.openxmlformats-officedocument.drawing+xml"/>
  <Override PartName="/xl/drawings/drawing133.xml" ContentType="application/vnd.openxmlformats-officedocument.drawing+xml"/>
  <Override PartName="/xl/drawings/drawing134.xml" ContentType="application/vnd.openxmlformats-officedocument.drawing+xml"/>
  <Override PartName="/xl/drawings/drawing135.xml" ContentType="application/vnd.openxmlformats-officedocument.drawing+xml"/>
  <Override PartName="/xl/drawings/drawing136.xml" ContentType="application/vnd.openxmlformats-officedocument.drawing+xml"/>
  <Override PartName="/xl/drawings/drawing137.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7706"/>
  <workbookPr codeName="ThisWorkbook" defaultThemeVersion="166925"/>
  <mc:AlternateContent xmlns:mc="http://schemas.openxmlformats.org/markup-compatibility/2006">
    <mc:Choice Requires="x15">
      <x15ac:absPath xmlns:x15ac="http://schemas.microsoft.com/office/spreadsheetml/2010/11/ac" url="https://asiandevbank.sharepoint.com/teams/org_sdsc_tra/Shared Documents/2021 TA_Asset Management/40-Implementation/Green Roads Study/Report 5 - Draft Guidance Note and Toolkit/metameta_green-roads-toolkit-final-versions-of-the-report-and-the-excel-toolkit_2024-05-07_0906/GRT for Submission/"/>
    </mc:Choice>
  </mc:AlternateContent>
  <xr:revisionPtr revIDLastSave="0" documentId="8_{7BAD9C09-0551-4BD1-AA1A-39E0BD9B17C7}" xr6:coauthVersionLast="47" xr6:coauthVersionMax="47" xr10:uidLastSave="{00000000-0000-0000-0000-000000000000}"/>
  <bookViews>
    <workbookView xWindow="28800" yWindow="0" windowWidth="51200" windowHeight="28800" tabRatio="636" xr2:uid="{135D4C77-3B8F-492E-93D7-E2DA467706DD}"/>
  </bookViews>
  <sheets>
    <sheet name="Cover Page" sheetId="59" r:id="rId1"/>
    <sheet name="Introduction" sheetId="60" r:id="rId2"/>
    <sheet name="Instruction" sheetId="61" r:id="rId3"/>
    <sheet name="National level" sheetId="26" r:id="rId4"/>
    <sheet name="Project level" sheetId="15" r:id="rId5"/>
    <sheet name="Raw Data" sheetId="1" state="hidden" r:id="rId6"/>
    <sheet name="List" sheetId="14" state="hidden" r:id="rId7"/>
    <sheet name="1.1.1" sheetId="40" r:id="rId8"/>
    <sheet name="1.1.2" sheetId="41" r:id="rId9"/>
    <sheet name="1.1.3" sheetId="64" r:id="rId10"/>
    <sheet name="1.1.4" sheetId="62" r:id="rId11"/>
    <sheet name="1.1.5" sheetId="39" r:id="rId12"/>
    <sheet name="1.1.6" sheetId="42" r:id="rId13"/>
    <sheet name="1.1.7" sheetId="63" r:id="rId14"/>
    <sheet name="1.1.8" sheetId="182" r:id="rId15"/>
    <sheet name="1.1.9" sheetId="35" r:id="rId16"/>
    <sheet name="1.2.1" sheetId="27" r:id="rId17"/>
    <sheet name="1.2.2" sheetId="31" r:id="rId18"/>
    <sheet name="1.2.3" sheetId="32" r:id="rId19"/>
    <sheet name="1.2.4" sheetId="33" r:id="rId20"/>
    <sheet name="1.2.5" sheetId="34" r:id="rId21"/>
    <sheet name="1.3.1" sheetId="36" r:id="rId22"/>
    <sheet name="1.3.2" sheetId="37" r:id="rId23"/>
    <sheet name="1.3.3" sheetId="38" r:id="rId24"/>
    <sheet name="1.4.1" sheetId="44" r:id="rId25"/>
    <sheet name="2.1.1" sheetId="55" r:id="rId26"/>
    <sheet name="2.1.2" sheetId="56" r:id="rId27"/>
    <sheet name="2.2.1" sheetId="45" r:id="rId28"/>
    <sheet name="2.2.2" sheetId="46" r:id="rId29"/>
    <sheet name="2.2.3" sheetId="47" r:id="rId30"/>
    <sheet name="2.2.4" sheetId="48" r:id="rId31"/>
    <sheet name="2.3.1" sheetId="49" r:id="rId32"/>
    <sheet name="2.3.2" sheetId="50" r:id="rId33"/>
    <sheet name="2.3.3" sheetId="51" r:id="rId34"/>
    <sheet name="2.3.4" sheetId="52" r:id="rId35"/>
    <sheet name="2.3.5" sheetId="53" r:id="rId36"/>
    <sheet name="2.3.6" sheetId="54" r:id="rId37"/>
    <sheet name="2.4.1" sheetId="58" r:id="rId38"/>
    <sheet name="2.4.2" sheetId="65" r:id="rId39"/>
    <sheet name="2.4.3" sheetId="179" r:id="rId40"/>
    <sheet name="2.4.4" sheetId="180" r:id="rId41"/>
    <sheet name="2.5.1" sheetId="67" r:id="rId42"/>
    <sheet name="2.5.2" sheetId="68" r:id="rId43"/>
    <sheet name="2.6.1" sheetId="69" r:id="rId44"/>
    <sheet name="2.8.1" sheetId="57" r:id="rId45"/>
    <sheet name="3.1.1" sheetId="70" r:id="rId46"/>
    <sheet name="3.1.2" sheetId="71" r:id="rId47"/>
    <sheet name="3.1.3" sheetId="72" r:id="rId48"/>
    <sheet name="3.1.4" sheetId="73" r:id="rId49"/>
    <sheet name="3.1.5" sheetId="74" r:id="rId50"/>
    <sheet name="3.1.6" sheetId="75" r:id="rId51"/>
    <sheet name="3.2.1" sheetId="76" r:id="rId52"/>
    <sheet name="3.2.2" sheetId="77" r:id="rId53"/>
    <sheet name="3.2.3" sheetId="78" r:id="rId54"/>
    <sheet name="3.2.4" sheetId="80" r:id="rId55"/>
    <sheet name="3.2.5" sheetId="81" r:id="rId56"/>
    <sheet name="3.3.1" sheetId="82" r:id="rId57"/>
    <sheet name="3.3.2" sheetId="83" r:id="rId58"/>
    <sheet name="3.3.3" sheetId="84" r:id="rId59"/>
    <sheet name="3.3.4" sheetId="85" r:id="rId60"/>
    <sheet name="3.4.1" sheetId="86" r:id="rId61"/>
    <sheet name="3.5.1" sheetId="87" r:id="rId62"/>
    <sheet name="3.5.2" sheetId="88" r:id="rId63"/>
    <sheet name="3.6.1" sheetId="89" r:id="rId64"/>
    <sheet name="3.6.2" sheetId="90" r:id="rId65"/>
    <sheet name="3.7.1" sheetId="91" r:id="rId66"/>
    <sheet name="3.7.2" sheetId="92" r:id="rId67"/>
    <sheet name="4.1.1" sheetId="93" r:id="rId68"/>
    <sheet name="4.1.2" sheetId="94" r:id="rId69"/>
    <sheet name="4.2.1" sheetId="95" r:id="rId70"/>
    <sheet name="4.2.3" sheetId="96" r:id="rId71"/>
    <sheet name="4.3.1" sheetId="97" r:id="rId72"/>
    <sheet name="4.4.1" sheetId="98" r:id="rId73"/>
    <sheet name="4.4.2" sheetId="99" r:id="rId74"/>
    <sheet name="4.4.3" sheetId="100" r:id="rId75"/>
    <sheet name="4.4.4" sheetId="101" r:id="rId76"/>
    <sheet name="4.5.1" sheetId="102" r:id="rId77"/>
    <sheet name="4.6.1" sheetId="103" r:id="rId78"/>
    <sheet name="4.6.2" sheetId="104" r:id="rId79"/>
    <sheet name="4.6.3" sheetId="105" r:id="rId80"/>
    <sheet name="5.1.1" sheetId="106" r:id="rId81"/>
    <sheet name="5.1.2" sheetId="107" r:id="rId82"/>
    <sheet name="5.2.1" sheetId="108" r:id="rId83"/>
    <sheet name="5.2.2" sheetId="109" r:id="rId84"/>
    <sheet name="5.3.1" sheetId="110" r:id="rId85"/>
    <sheet name="5.4.1" sheetId="111" r:id="rId86"/>
    <sheet name="5.4.2" sheetId="112" r:id="rId87"/>
    <sheet name="5.4.3" sheetId="113" r:id="rId88"/>
    <sheet name="6.1.1" sheetId="114" r:id="rId89"/>
    <sheet name="6.1.2" sheetId="115" r:id="rId90"/>
    <sheet name="6.1.3" sheetId="116" r:id="rId91"/>
    <sheet name="6.1.4" sheetId="117" r:id="rId92"/>
    <sheet name="6.1.6" sheetId="118" r:id="rId93"/>
    <sheet name="6.1.7" sheetId="119" r:id="rId94"/>
    <sheet name="6.1.8" sheetId="120" r:id="rId95"/>
    <sheet name="6.1.9" sheetId="121" r:id="rId96"/>
    <sheet name="6.2.1" sheetId="122" r:id="rId97"/>
    <sheet name="6.2.2" sheetId="123" r:id="rId98"/>
    <sheet name="6.2.3" sheetId="124" r:id="rId99"/>
    <sheet name="6.2.4" sheetId="125" r:id="rId100"/>
    <sheet name="6.2.5" sheetId="126" r:id="rId101"/>
    <sheet name="6.2.6" sheetId="127" r:id="rId102"/>
    <sheet name="6.2.7" sheetId="128" r:id="rId103"/>
    <sheet name="6.2.8" sheetId="129" r:id="rId104"/>
    <sheet name="6.3.1" sheetId="130" r:id="rId105"/>
    <sheet name="6.3.2" sheetId="131" r:id="rId106"/>
    <sheet name="6.4.1" sheetId="132" r:id="rId107"/>
    <sheet name="6.4.2" sheetId="133" r:id="rId108"/>
    <sheet name="6.5.1" sheetId="134" r:id="rId109"/>
    <sheet name="7.1.1" sheetId="135" r:id="rId110"/>
    <sheet name="7.1.2" sheetId="136" r:id="rId111"/>
    <sheet name="7.1.3" sheetId="137" r:id="rId112"/>
    <sheet name="7.2.1" sheetId="138" r:id="rId113"/>
    <sheet name="7.2.2" sheetId="139" r:id="rId114"/>
    <sheet name="7.3.1" sheetId="140" r:id="rId115"/>
    <sheet name="7.3.2" sheetId="141" r:id="rId116"/>
    <sheet name="7.4.1" sheetId="142" r:id="rId117"/>
    <sheet name="7.4.2" sheetId="143" r:id="rId118"/>
    <sheet name="7.4.3" sheetId="144" r:id="rId119"/>
    <sheet name="7.5.1" sheetId="145" r:id="rId120"/>
    <sheet name="7.5.2" sheetId="146" r:id="rId121"/>
    <sheet name="7.5.3" sheetId="147" r:id="rId122"/>
    <sheet name="8.1.1" sheetId="148" r:id="rId123"/>
    <sheet name="8.1.2" sheetId="149" r:id="rId124"/>
    <sheet name="8.1.3" sheetId="150" r:id="rId125"/>
    <sheet name="8.1.4" sheetId="151" r:id="rId126"/>
    <sheet name="8.1.5" sheetId="181" r:id="rId127"/>
    <sheet name="8.2.1" sheetId="153" r:id="rId128"/>
    <sheet name="8.2.2" sheetId="154" r:id="rId129"/>
    <sheet name="8.2.3" sheetId="155" r:id="rId130"/>
    <sheet name="8.2.4" sheetId="156" r:id="rId131"/>
    <sheet name="8.2.5" sheetId="157" r:id="rId132"/>
    <sheet name="8.3.1" sheetId="158" r:id="rId133"/>
    <sheet name="8.3.2" sheetId="159" r:id="rId134"/>
    <sheet name="8.3.3" sheetId="160" r:id="rId135"/>
    <sheet name="8.3.4" sheetId="161" r:id="rId136"/>
    <sheet name="8.3.5" sheetId="162" r:id="rId137"/>
    <sheet name="8.4.1" sheetId="163" r:id="rId138"/>
    <sheet name="8.4.2" sheetId="164" r:id="rId139"/>
    <sheet name="8.4.3" sheetId="165" r:id="rId140"/>
    <sheet name="9.1.1" sheetId="166" r:id="rId141"/>
    <sheet name="9.2.1" sheetId="167" r:id="rId142"/>
    <sheet name="9.2.2" sheetId="168" r:id="rId143"/>
    <sheet name="9.2.3" sheetId="169" r:id="rId144"/>
    <sheet name="9.2.4" sheetId="170" r:id="rId145"/>
    <sheet name="9.3.1" sheetId="171" r:id="rId146"/>
    <sheet name="9.3.2" sheetId="172" r:id="rId147"/>
    <sheet name="9.4.1" sheetId="173" r:id="rId148"/>
    <sheet name="9.4.2" sheetId="175" r:id="rId149"/>
    <sheet name="9.5.1" sheetId="176" r:id="rId150"/>
    <sheet name="9.5.2" sheetId="178" r:id="rId151"/>
  </sheets>
  <definedNames>
    <definedName name="_xlnm._FilterDatabase" localSheetId="3" hidden="1">'National level'!$A$15:$B$15</definedName>
    <definedName name="_xlnm._FilterDatabase" localSheetId="4" hidden="1">'Project level'!$A$21:$B$21</definedName>
    <definedName name="_Hlk145338055" localSheetId="5">'Raw Data'!$D$12</definedName>
    <definedName name="_Hlk150265023" localSheetId="5">'Raw Data'!#REF!</definedName>
    <definedName name="_Hlk150348632" localSheetId="5">'Raw Data'!#REF!</definedName>
  </definedNames>
  <calcPr calcId="191028"/>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S2" i="182" l="1"/>
  <c r="O2" i="182"/>
  <c r="A2" i="182" a="1"/>
  <c r="A2" i="182" s="1"/>
  <c r="S2" i="181"/>
  <c r="O2" i="181"/>
  <c r="A2" i="181" a="1"/>
  <c r="A2" i="181" s="1"/>
  <c r="H30" i="182" l="1"/>
  <c r="M17" i="182"/>
  <c r="H12" i="182"/>
  <c r="H6" i="182"/>
  <c r="G17" i="182"/>
  <c r="E10" i="182"/>
  <c r="B2" i="182"/>
  <c r="F17" i="182"/>
  <c r="I8" i="182"/>
  <c r="E17" i="182"/>
  <c r="H8" i="182"/>
  <c r="E30" i="182"/>
  <c r="L17" i="182"/>
  <c r="F12" i="182"/>
  <c r="G6" i="182"/>
  <c r="K17" i="182"/>
  <c r="E12" i="182"/>
  <c r="F6" i="182"/>
  <c r="H17" i="182"/>
  <c r="F10" i="182"/>
  <c r="D17" i="182"/>
  <c r="C17" i="182"/>
  <c r="I6" i="182"/>
  <c r="H29" i="182"/>
  <c r="E29" i="182"/>
  <c r="J17" i="182"/>
  <c r="I10" i="182"/>
  <c r="E6" i="182"/>
  <c r="I17" i="182"/>
  <c r="G10" i="182"/>
  <c r="F8" i="182"/>
  <c r="E8" i="182"/>
  <c r="B17" i="182"/>
  <c r="H28" i="182"/>
  <c r="E28" i="182"/>
  <c r="H27" i="182"/>
  <c r="E27" i="182"/>
  <c r="H26" i="182"/>
  <c r="E26" i="182"/>
  <c r="H25" i="182"/>
  <c r="E25" i="182"/>
  <c r="H35" i="181"/>
  <c r="M17" i="181"/>
  <c r="H12" i="181"/>
  <c r="H6" i="181"/>
  <c r="L17" i="181"/>
  <c r="F12" i="181"/>
  <c r="G6" i="181"/>
  <c r="K17" i="181"/>
  <c r="E12" i="181"/>
  <c r="F6" i="181"/>
  <c r="J17" i="181"/>
  <c r="I10" i="181"/>
  <c r="E6" i="181"/>
  <c r="I17" i="181"/>
  <c r="G10" i="181"/>
  <c r="H17" i="181"/>
  <c r="F10" i="181"/>
  <c r="F8" i="181"/>
  <c r="E30" i="181"/>
  <c r="I6" i="181"/>
  <c r="E35" i="181"/>
  <c r="H34" i="181"/>
  <c r="E34" i="181"/>
  <c r="H33" i="181"/>
  <c r="G17" i="181"/>
  <c r="E10" i="181"/>
  <c r="B2" i="181"/>
  <c r="E31" i="181"/>
  <c r="D17" i="181"/>
  <c r="C17" i="181"/>
  <c r="E8" i="181"/>
  <c r="B17" i="181"/>
  <c r="E33" i="181"/>
  <c r="H32" i="181"/>
  <c r="E32" i="181"/>
  <c r="F17" i="181"/>
  <c r="I8" i="181"/>
  <c r="H31" i="181"/>
  <c r="E17" i="181"/>
  <c r="H8" i="181"/>
  <c r="H30" i="181"/>
  <c r="A22" i="15" a="1"/>
  <c r="A22" i="15" s="1"/>
  <c r="A16" i="26" a="1"/>
  <c r="A16" i="26" s="1"/>
  <c r="S2" i="180" l="1"/>
  <c r="O2" i="180"/>
  <c r="A2" i="180" a="1"/>
  <c r="A2" i="180" s="1"/>
  <c r="S2" i="179"/>
  <c r="O2" i="179"/>
  <c r="A2" i="179" a="1"/>
  <c r="A2" i="179" s="1"/>
  <c r="F151" i="26"/>
  <c r="V151" i="26"/>
  <c r="N152" i="26"/>
  <c r="E153" i="26"/>
  <c r="K153" i="26"/>
  <c r="O153" i="26"/>
  <c r="S153" i="26"/>
  <c r="W153" i="26"/>
  <c r="AA153" i="26"/>
  <c r="G154" i="26"/>
  <c r="K154" i="26"/>
  <c r="O154" i="26"/>
  <c r="S154" i="26"/>
  <c r="W154" i="26"/>
  <c r="AA154" i="26"/>
  <c r="G155" i="26"/>
  <c r="K155" i="26"/>
  <c r="O155" i="26"/>
  <c r="S155" i="26"/>
  <c r="W155" i="26"/>
  <c r="AA155" i="26"/>
  <c r="G156" i="26"/>
  <c r="K156" i="26"/>
  <c r="O156" i="26"/>
  <c r="S156" i="26"/>
  <c r="W156" i="26"/>
  <c r="AA156" i="26"/>
  <c r="G157" i="26"/>
  <c r="K157" i="26"/>
  <c r="O157" i="26"/>
  <c r="S157" i="26"/>
  <c r="W157" i="26"/>
  <c r="AA157" i="26"/>
  <c r="G158" i="26"/>
  <c r="K158" i="26"/>
  <c r="O158" i="26"/>
  <c r="S158" i="26"/>
  <c r="W158" i="26"/>
  <c r="AA158" i="26"/>
  <c r="G159" i="26"/>
  <c r="K159" i="26"/>
  <c r="O159" i="26"/>
  <c r="S159" i="26"/>
  <c r="W159" i="26"/>
  <c r="AA159" i="26"/>
  <c r="G160" i="26"/>
  <c r="K160" i="26"/>
  <c r="O160" i="26"/>
  <c r="S160" i="26"/>
  <c r="W160" i="26"/>
  <c r="AA160" i="26"/>
  <c r="E161" i="26"/>
  <c r="F161" i="26"/>
  <c r="G161" i="26"/>
  <c r="H161" i="26"/>
  <c r="I161" i="26"/>
  <c r="J161" i="26"/>
  <c r="K161" i="26"/>
  <c r="L161" i="26"/>
  <c r="M161" i="26"/>
  <c r="N161" i="26"/>
  <c r="O161" i="26"/>
  <c r="P161" i="26"/>
  <c r="Q161" i="26"/>
  <c r="R161" i="26"/>
  <c r="S161" i="26"/>
  <c r="T161" i="26"/>
  <c r="U161" i="26"/>
  <c r="V161" i="26"/>
  <c r="W161" i="26"/>
  <c r="X161" i="26"/>
  <c r="Y161" i="26"/>
  <c r="Z161" i="26"/>
  <c r="AA161" i="26"/>
  <c r="AB161" i="26"/>
  <c r="E162" i="26"/>
  <c r="F162" i="26"/>
  <c r="G162" i="26"/>
  <c r="H162" i="26"/>
  <c r="I162" i="26"/>
  <c r="J162" i="26"/>
  <c r="K162" i="26"/>
  <c r="L162" i="26"/>
  <c r="M162" i="26"/>
  <c r="N162" i="26"/>
  <c r="O162" i="26"/>
  <c r="P162" i="26"/>
  <c r="Q162" i="26"/>
  <c r="R162" i="26"/>
  <c r="S162" i="26"/>
  <c r="T162" i="26"/>
  <c r="U162" i="26"/>
  <c r="V162" i="26"/>
  <c r="W162" i="26"/>
  <c r="X162" i="26"/>
  <c r="Y162" i="26"/>
  <c r="Z162" i="26"/>
  <c r="AA162" i="26"/>
  <c r="AB162" i="26"/>
  <c r="E163" i="26"/>
  <c r="F163" i="26"/>
  <c r="G163" i="26"/>
  <c r="H163" i="26"/>
  <c r="I163" i="26"/>
  <c r="J163" i="26"/>
  <c r="K163" i="26"/>
  <c r="L163" i="26"/>
  <c r="M163" i="26"/>
  <c r="N163" i="26"/>
  <c r="O163" i="26"/>
  <c r="P163" i="26"/>
  <c r="Q163" i="26"/>
  <c r="R163" i="26"/>
  <c r="S163" i="26"/>
  <c r="T163" i="26"/>
  <c r="U163" i="26"/>
  <c r="V163" i="26"/>
  <c r="W163" i="26"/>
  <c r="X163" i="26"/>
  <c r="Y163" i="26"/>
  <c r="Z163" i="26"/>
  <c r="AA163" i="26"/>
  <c r="AB163" i="26"/>
  <c r="E164" i="26"/>
  <c r="F164" i="26"/>
  <c r="G164" i="26"/>
  <c r="H164" i="26"/>
  <c r="I164" i="26"/>
  <c r="J164" i="26"/>
  <c r="K164" i="26"/>
  <c r="L164" i="26"/>
  <c r="M164" i="26"/>
  <c r="N164" i="26"/>
  <c r="O164" i="26"/>
  <c r="P164" i="26"/>
  <c r="Q164" i="26"/>
  <c r="R164" i="26"/>
  <c r="S164" i="26"/>
  <c r="T164" i="26"/>
  <c r="U164" i="26"/>
  <c r="V164" i="26"/>
  <c r="W164" i="26"/>
  <c r="X164" i="26"/>
  <c r="Y164" i="26"/>
  <c r="Z164" i="26"/>
  <c r="AA164" i="26"/>
  <c r="AB164" i="26"/>
  <c r="E165" i="26"/>
  <c r="F165" i="26"/>
  <c r="G165" i="26"/>
  <c r="H165" i="26"/>
  <c r="I165" i="26"/>
  <c r="J165" i="26"/>
  <c r="K165" i="26"/>
  <c r="L165" i="26"/>
  <c r="M165" i="26"/>
  <c r="N165" i="26"/>
  <c r="O165" i="26"/>
  <c r="P165" i="26"/>
  <c r="Q165" i="26"/>
  <c r="R165" i="26"/>
  <c r="S165" i="26"/>
  <c r="T165" i="26"/>
  <c r="U165" i="26"/>
  <c r="V165" i="26"/>
  <c r="W165" i="26"/>
  <c r="X165" i="26"/>
  <c r="Y165" i="26"/>
  <c r="Z165" i="26"/>
  <c r="AA165" i="26"/>
  <c r="AB165" i="26"/>
  <c r="E166" i="26"/>
  <c r="F166" i="26"/>
  <c r="G166" i="26"/>
  <c r="H166" i="26"/>
  <c r="I166" i="26"/>
  <c r="J166" i="26"/>
  <c r="K166" i="26"/>
  <c r="L166" i="26"/>
  <c r="M166" i="26"/>
  <c r="N166" i="26"/>
  <c r="O166" i="26"/>
  <c r="P166" i="26"/>
  <c r="Q166" i="26"/>
  <c r="R166" i="26"/>
  <c r="S166" i="26"/>
  <c r="T166" i="26"/>
  <c r="U166" i="26"/>
  <c r="V166" i="26"/>
  <c r="W166" i="26"/>
  <c r="X166" i="26"/>
  <c r="Y166" i="26"/>
  <c r="Z166" i="26"/>
  <c r="AA166" i="26"/>
  <c r="AB166" i="26"/>
  <c r="E167" i="26"/>
  <c r="F167" i="26"/>
  <c r="G167" i="26"/>
  <c r="H167" i="26"/>
  <c r="I167" i="26"/>
  <c r="J167" i="26"/>
  <c r="K167" i="26"/>
  <c r="L167" i="26"/>
  <c r="M167" i="26"/>
  <c r="N167" i="26"/>
  <c r="O167" i="26"/>
  <c r="P167" i="26"/>
  <c r="Q167" i="26"/>
  <c r="R167" i="26"/>
  <c r="S167" i="26"/>
  <c r="T167" i="26"/>
  <c r="U167" i="26"/>
  <c r="V167" i="26"/>
  <c r="W167" i="26"/>
  <c r="X167" i="26"/>
  <c r="Y167" i="26"/>
  <c r="Z167" i="26"/>
  <c r="AA167" i="26"/>
  <c r="AB167" i="26"/>
  <c r="E168" i="26"/>
  <c r="F168" i="26"/>
  <c r="G168" i="26"/>
  <c r="H168" i="26"/>
  <c r="I168" i="26"/>
  <c r="J168" i="26"/>
  <c r="K168" i="26"/>
  <c r="L168" i="26"/>
  <c r="M168" i="26"/>
  <c r="N168" i="26"/>
  <c r="O168" i="26"/>
  <c r="P168" i="26"/>
  <c r="Q168" i="26"/>
  <c r="R168" i="26"/>
  <c r="S168" i="26"/>
  <c r="T168" i="26"/>
  <c r="U168" i="26"/>
  <c r="V168" i="26"/>
  <c r="W168" i="26"/>
  <c r="X168" i="26"/>
  <c r="Y168" i="26"/>
  <c r="Z168" i="26"/>
  <c r="AA168" i="26"/>
  <c r="AB168" i="26"/>
  <c r="E169" i="26"/>
  <c r="F169" i="26"/>
  <c r="G169" i="26"/>
  <c r="H169" i="26"/>
  <c r="I169" i="26"/>
  <c r="J169" i="26"/>
  <c r="K169" i="26"/>
  <c r="L169" i="26"/>
  <c r="M169" i="26"/>
  <c r="N169" i="26"/>
  <c r="O169" i="26"/>
  <c r="P169" i="26"/>
  <c r="Q169" i="26"/>
  <c r="R169" i="26"/>
  <c r="S169" i="26"/>
  <c r="T169" i="26"/>
  <c r="U169" i="26"/>
  <c r="V169" i="26"/>
  <c r="W169" i="26"/>
  <c r="X169" i="26"/>
  <c r="Y169" i="26"/>
  <c r="Z169" i="26"/>
  <c r="AA169" i="26"/>
  <c r="AB169" i="26"/>
  <c r="E170" i="26"/>
  <c r="F170" i="26"/>
  <c r="G170" i="26"/>
  <c r="H170" i="26"/>
  <c r="I170" i="26"/>
  <c r="J170" i="26"/>
  <c r="K170" i="26"/>
  <c r="L170" i="26"/>
  <c r="M170" i="26"/>
  <c r="N170" i="26"/>
  <c r="O170" i="26"/>
  <c r="P170" i="26"/>
  <c r="Q170" i="26"/>
  <c r="R170" i="26"/>
  <c r="S170" i="26"/>
  <c r="T170" i="26"/>
  <c r="U170" i="26"/>
  <c r="V170" i="26"/>
  <c r="W170" i="26"/>
  <c r="X170" i="26"/>
  <c r="Y170" i="26"/>
  <c r="Z170" i="26"/>
  <c r="AA170" i="26"/>
  <c r="AB170" i="26"/>
  <c r="E171" i="26"/>
  <c r="F171" i="26"/>
  <c r="G171" i="26"/>
  <c r="H171" i="26"/>
  <c r="I171" i="26"/>
  <c r="J171" i="26"/>
  <c r="K171" i="26"/>
  <c r="L171" i="26"/>
  <c r="M171" i="26"/>
  <c r="N171" i="26"/>
  <c r="O171" i="26"/>
  <c r="P171" i="26"/>
  <c r="Q171" i="26"/>
  <c r="R171" i="26"/>
  <c r="S171" i="26"/>
  <c r="T171" i="26"/>
  <c r="U171" i="26"/>
  <c r="V171" i="26"/>
  <c r="W171" i="26"/>
  <c r="X171" i="26"/>
  <c r="Y171" i="26"/>
  <c r="Z171" i="26"/>
  <c r="AA171" i="26"/>
  <c r="AB171" i="26"/>
  <c r="E172" i="26"/>
  <c r="F172" i="26"/>
  <c r="G172" i="26"/>
  <c r="H172" i="26"/>
  <c r="I172" i="26"/>
  <c r="J172" i="26"/>
  <c r="K172" i="26"/>
  <c r="L172" i="26"/>
  <c r="M172" i="26"/>
  <c r="N172" i="26"/>
  <c r="O172" i="26"/>
  <c r="P172" i="26"/>
  <c r="Q172" i="26"/>
  <c r="R172" i="26"/>
  <c r="S172" i="26"/>
  <c r="T172" i="26"/>
  <c r="U172" i="26"/>
  <c r="V172" i="26"/>
  <c r="W172" i="26"/>
  <c r="X172" i="26"/>
  <c r="Y172" i="26"/>
  <c r="Z172" i="26"/>
  <c r="AA172" i="26"/>
  <c r="AB172" i="26"/>
  <c r="E173" i="26"/>
  <c r="F173" i="26"/>
  <c r="G173" i="26"/>
  <c r="H173" i="26"/>
  <c r="I173" i="26"/>
  <c r="J173" i="26"/>
  <c r="K173" i="26"/>
  <c r="L173" i="26"/>
  <c r="M173" i="26"/>
  <c r="N173" i="26"/>
  <c r="O173" i="26"/>
  <c r="P173" i="26"/>
  <c r="Q173" i="26"/>
  <c r="R173" i="26"/>
  <c r="S173" i="26"/>
  <c r="T173" i="26"/>
  <c r="U173" i="26"/>
  <c r="V173" i="26"/>
  <c r="W173" i="26"/>
  <c r="X173" i="26"/>
  <c r="Y173" i="26"/>
  <c r="Z173" i="26"/>
  <c r="AA173" i="26"/>
  <c r="AB173" i="26"/>
  <c r="E174" i="26"/>
  <c r="F174" i="26"/>
  <c r="G174" i="26"/>
  <c r="H174" i="26"/>
  <c r="I174" i="26"/>
  <c r="J174" i="26"/>
  <c r="K174" i="26"/>
  <c r="L174" i="26"/>
  <c r="M174" i="26"/>
  <c r="N174" i="26"/>
  <c r="O174" i="26"/>
  <c r="P174" i="26"/>
  <c r="Q174" i="26"/>
  <c r="R174" i="26"/>
  <c r="S174" i="26"/>
  <c r="T174" i="26"/>
  <c r="U174" i="26"/>
  <c r="V174" i="26"/>
  <c r="W174" i="26"/>
  <c r="X174" i="26"/>
  <c r="Y174" i="26"/>
  <c r="Z174" i="26"/>
  <c r="AA174" i="26"/>
  <c r="AB174" i="26"/>
  <c r="E175" i="26"/>
  <c r="F175" i="26"/>
  <c r="G175" i="26"/>
  <c r="H175" i="26"/>
  <c r="I175" i="26"/>
  <c r="J175" i="26"/>
  <c r="K175" i="26"/>
  <c r="L175" i="26"/>
  <c r="M175" i="26"/>
  <c r="N175" i="26"/>
  <c r="O175" i="26"/>
  <c r="P175" i="26"/>
  <c r="Q175" i="26"/>
  <c r="R175" i="26"/>
  <c r="S175" i="26"/>
  <c r="T175" i="26"/>
  <c r="U175" i="26"/>
  <c r="V175" i="26"/>
  <c r="W175" i="26"/>
  <c r="X175" i="26"/>
  <c r="Y175" i="26"/>
  <c r="Z175" i="26"/>
  <c r="AA175" i="26"/>
  <c r="AB175" i="26"/>
  <c r="E176" i="26"/>
  <c r="F176" i="26"/>
  <c r="G176" i="26"/>
  <c r="H176" i="26"/>
  <c r="I176" i="26"/>
  <c r="J176" i="26"/>
  <c r="K176" i="26"/>
  <c r="L176" i="26"/>
  <c r="M176" i="26"/>
  <c r="N176" i="26"/>
  <c r="O176" i="26"/>
  <c r="P176" i="26"/>
  <c r="Q176" i="26"/>
  <c r="R176" i="26"/>
  <c r="S176" i="26"/>
  <c r="T176" i="26"/>
  <c r="U176" i="26"/>
  <c r="V176" i="26"/>
  <c r="W176" i="26"/>
  <c r="X176" i="26"/>
  <c r="Y176" i="26"/>
  <c r="Z176" i="26"/>
  <c r="AA176" i="26"/>
  <c r="AB176" i="26"/>
  <c r="E177" i="26"/>
  <c r="F177" i="26"/>
  <c r="G177" i="26"/>
  <c r="H177" i="26"/>
  <c r="I177" i="26"/>
  <c r="J177" i="26"/>
  <c r="K177" i="26"/>
  <c r="L177" i="26"/>
  <c r="M177" i="26"/>
  <c r="N177" i="26"/>
  <c r="O177" i="26"/>
  <c r="P177" i="26"/>
  <c r="Q177" i="26"/>
  <c r="R177" i="26"/>
  <c r="S177" i="26"/>
  <c r="T177" i="26"/>
  <c r="U177" i="26"/>
  <c r="V177" i="26"/>
  <c r="W177" i="26"/>
  <c r="X177" i="26"/>
  <c r="Y177" i="26"/>
  <c r="Z177" i="26"/>
  <c r="AA177" i="26"/>
  <c r="AB177" i="26"/>
  <c r="E178" i="26"/>
  <c r="F178" i="26"/>
  <c r="G178" i="26"/>
  <c r="H178" i="26"/>
  <c r="I178" i="26"/>
  <c r="J178" i="26"/>
  <c r="K178" i="26"/>
  <c r="L178" i="26"/>
  <c r="M178" i="26"/>
  <c r="N178" i="26"/>
  <c r="O178" i="26"/>
  <c r="P178" i="26"/>
  <c r="Q178" i="26"/>
  <c r="R178" i="26"/>
  <c r="S178" i="26"/>
  <c r="T178" i="26"/>
  <c r="U178" i="26"/>
  <c r="V178" i="26"/>
  <c r="W178" i="26"/>
  <c r="X178" i="26"/>
  <c r="Y178" i="26"/>
  <c r="Z178" i="26"/>
  <c r="AA178" i="26"/>
  <c r="AB178" i="26"/>
  <c r="E179" i="26"/>
  <c r="F179" i="26"/>
  <c r="G179" i="26"/>
  <c r="H179" i="26"/>
  <c r="I179" i="26"/>
  <c r="J179" i="26"/>
  <c r="K179" i="26"/>
  <c r="L179" i="26"/>
  <c r="M179" i="26"/>
  <c r="N179" i="26"/>
  <c r="O179" i="26"/>
  <c r="P179" i="26"/>
  <c r="Q179" i="26"/>
  <c r="R179" i="26"/>
  <c r="S179" i="26"/>
  <c r="T179" i="26"/>
  <c r="U179" i="26"/>
  <c r="V179" i="26"/>
  <c r="W179" i="26"/>
  <c r="X179" i="26"/>
  <c r="Y179" i="26"/>
  <c r="Z179" i="26"/>
  <c r="AA179" i="26"/>
  <c r="AB179" i="26"/>
  <c r="E180" i="26"/>
  <c r="F180" i="26"/>
  <c r="G180" i="26"/>
  <c r="H180" i="26"/>
  <c r="I180" i="26"/>
  <c r="J180" i="26"/>
  <c r="K180" i="26"/>
  <c r="L180" i="26"/>
  <c r="M180" i="26"/>
  <c r="N180" i="26"/>
  <c r="O180" i="26"/>
  <c r="P180" i="26"/>
  <c r="Q180" i="26"/>
  <c r="R180" i="26"/>
  <c r="S180" i="26"/>
  <c r="T180" i="26"/>
  <c r="U180" i="26"/>
  <c r="V180" i="26"/>
  <c r="W180" i="26"/>
  <c r="X180" i="26"/>
  <c r="Y180" i="26"/>
  <c r="Z180" i="26"/>
  <c r="AA180" i="26"/>
  <c r="AB180" i="26"/>
  <c r="E181" i="26"/>
  <c r="F181" i="26"/>
  <c r="G181" i="26"/>
  <c r="H181" i="26"/>
  <c r="I181" i="26"/>
  <c r="J181" i="26"/>
  <c r="K181" i="26"/>
  <c r="L181" i="26"/>
  <c r="M181" i="26"/>
  <c r="N181" i="26"/>
  <c r="O181" i="26"/>
  <c r="P181" i="26"/>
  <c r="Q181" i="26"/>
  <c r="R181" i="26"/>
  <c r="S181" i="26"/>
  <c r="T181" i="26"/>
  <c r="U181" i="26"/>
  <c r="V181" i="26"/>
  <c r="W181" i="26"/>
  <c r="X181" i="26"/>
  <c r="Y181" i="26"/>
  <c r="Z181" i="26"/>
  <c r="AA181" i="26"/>
  <c r="AB181" i="26"/>
  <c r="E182" i="26"/>
  <c r="F182" i="26"/>
  <c r="G182" i="26"/>
  <c r="H182" i="26"/>
  <c r="I182" i="26"/>
  <c r="J182" i="26"/>
  <c r="K182" i="26"/>
  <c r="L182" i="26"/>
  <c r="M182" i="26"/>
  <c r="N182" i="26"/>
  <c r="O182" i="26"/>
  <c r="P182" i="26"/>
  <c r="Q182" i="26"/>
  <c r="R182" i="26"/>
  <c r="S182" i="26"/>
  <c r="T182" i="26"/>
  <c r="U182" i="26"/>
  <c r="V182" i="26"/>
  <c r="W182" i="26"/>
  <c r="X182" i="26"/>
  <c r="Y182" i="26"/>
  <c r="Z182" i="26"/>
  <c r="AA182" i="26"/>
  <c r="AB182" i="26"/>
  <c r="E183" i="26"/>
  <c r="F183" i="26"/>
  <c r="G183" i="26"/>
  <c r="H183" i="26"/>
  <c r="I183" i="26"/>
  <c r="J183" i="26"/>
  <c r="K183" i="26"/>
  <c r="L183" i="26"/>
  <c r="M183" i="26"/>
  <c r="N183" i="26"/>
  <c r="O183" i="26"/>
  <c r="P183" i="26"/>
  <c r="Q183" i="26"/>
  <c r="R183" i="26"/>
  <c r="S183" i="26"/>
  <c r="T183" i="26"/>
  <c r="U183" i="26"/>
  <c r="V183" i="26"/>
  <c r="W183" i="26"/>
  <c r="X183" i="26"/>
  <c r="Y183" i="26"/>
  <c r="Z183" i="26"/>
  <c r="AA183" i="26"/>
  <c r="AB183" i="26"/>
  <c r="E184" i="26"/>
  <c r="F184" i="26"/>
  <c r="G184" i="26"/>
  <c r="H184" i="26"/>
  <c r="I184" i="26"/>
  <c r="J184" i="26"/>
  <c r="K184" i="26"/>
  <c r="L184" i="26"/>
  <c r="M184" i="26"/>
  <c r="N184" i="26"/>
  <c r="O184" i="26"/>
  <c r="P184" i="26"/>
  <c r="Q184" i="26"/>
  <c r="R184" i="26"/>
  <c r="S184" i="26"/>
  <c r="T184" i="26"/>
  <c r="U184" i="26"/>
  <c r="V184" i="26"/>
  <c r="W184" i="26"/>
  <c r="X184" i="26"/>
  <c r="Y184" i="26"/>
  <c r="Z184" i="26"/>
  <c r="AA184" i="26"/>
  <c r="AB184" i="26"/>
  <c r="E185" i="26"/>
  <c r="F185" i="26"/>
  <c r="G185" i="26"/>
  <c r="H185" i="26"/>
  <c r="I185" i="26"/>
  <c r="J185" i="26"/>
  <c r="K185" i="26"/>
  <c r="L185" i="26"/>
  <c r="M185" i="26"/>
  <c r="N185" i="26"/>
  <c r="O185" i="26"/>
  <c r="P185" i="26"/>
  <c r="Q185" i="26"/>
  <c r="R185" i="26"/>
  <c r="S185" i="26"/>
  <c r="T185" i="26"/>
  <c r="U185" i="26"/>
  <c r="V185" i="26"/>
  <c r="W185" i="26"/>
  <c r="X185" i="26"/>
  <c r="Y185" i="26"/>
  <c r="Z185" i="26"/>
  <c r="AA185" i="26"/>
  <c r="AB185" i="26"/>
  <c r="E186" i="26"/>
  <c r="F186" i="26"/>
  <c r="G186" i="26"/>
  <c r="H186" i="26"/>
  <c r="I186" i="26"/>
  <c r="J186" i="26"/>
  <c r="K186" i="26"/>
  <c r="L186" i="26"/>
  <c r="M186" i="26"/>
  <c r="N186" i="26"/>
  <c r="O186" i="26"/>
  <c r="P186" i="26"/>
  <c r="Q186" i="26"/>
  <c r="R186" i="26"/>
  <c r="S186" i="26"/>
  <c r="T186" i="26"/>
  <c r="U186" i="26"/>
  <c r="V186" i="26"/>
  <c r="W186" i="26"/>
  <c r="X186" i="26"/>
  <c r="Y186" i="26"/>
  <c r="Z186" i="26"/>
  <c r="AA186" i="26"/>
  <c r="AB186" i="26"/>
  <c r="E187" i="26"/>
  <c r="F187" i="26"/>
  <c r="G187" i="26"/>
  <c r="H187" i="26"/>
  <c r="I187" i="26"/>
  <c r="J187" i="26"/>
  <c r="K187" i="26"/>
  <c r="L187" i="26"/>
  <c r="M187" i="26"/>
  <c r="N187" i="26"/>
  <c r="O187" i="26"/>
  <c r="P187" i="26"/>
  <c r="Q187" i="26"/>
  <c r="R187" i="26"/>
  <c r="S187" i="26"/>
  <c r="T187" i="26"/>
  <c r="U187" i="26"/>
  <c r="V187" i="26"/>
  <c r="W187" i="26"/>
  <c r="X187" i="26"/>
  <c r="Y187" i="26"/>
  <c r="Z187" i="26"/>
  <c r="AA187" i="26"/>
  <c r="AB187" i="26"/>
  <c r="E188" i="26"/>
  <c r="F188" i="26"/>
  <c r="G188" i="26"/>
  <c r="H188" i="26"/>
  <c r="I188" i="26"/>
  <c r="J188" i="26"/>
  <c r="K188" i="26"/>
  <c r="L188" i="26"/>
  <c r="M188" i="26"/>
  <c r="N188" i="26"/>
  <c r="O188" i="26"/>
  <c r="P188" i="26"/>
  <c r="Q188" i="26"/>
  <c r="R188" i="26"/>
  <c r="S188" i="26"/>
  <c r="T188" i="26"/>
  <c r="U188" i="26"/>
  <c r="V188" i="26"/>
  <c r="W188" i="26"/>
  <c r="X188" i="26"/>
  <c r="Y188" i="26"/>
  <c r="Z188" i="26"/>
  <c r="AA188" i="26"/>
  <c r="AB188" i="26"/>
  <c r="E189" i="26"/>
  <c r="F189" i="26"/>
  <c r="G189" i="26"/>
  <c r="H189" i="26"/>
  <c r="I189" i="26"/>
  <c r="J189" i="26"/>
  <c r="K189" i="26"/>
  <c r="L189" i="26"/>
  <c r="M189" i="26"/>
  <c r="N189" i="26"/>
  <c r="O189" i="26"/>
  <c r="P189" i="26"/>
  <c r="Q189" i="26"/>
  <c r="R189" i="26"/>
  <c r="S189" i="26"/>
  <c r="T189" i="26"/>
  <c r="U189" i="26"/>
  <c r="V189" i="26"/>
  <c r="W189" i="26"/>
  <c r="X189" i="26"/>
  <c r="Y189" i="26"/>
  <c r="Z189" i="26"/>
  <c r="AA189" i="26"/>
  <c r="AB189" i="26"/>
  <c r="E190" i="26"/>
  <c r="F190" i="26"/>
  <c r="G190" i="26"/>
  <c r="H190" i="26"/>
  <c r="I190" i="26"/>
  <c r="J190" i="26"/>
  <c r="K190" i="26"/>
  <c r="L190" i="26"/>
  <c r="M190" i="26"/>
  <c r="N190" i="26"/>
  <c r="O190" i="26"/>
  <c r="P190" i="26"/>
  <c r="Q190" i="26"/>
  <c r="R190" i="26"/>
  <c r="S190" i="26"/>
  <c r="T190" i="26"/>
  <c r="U190" i="26"/>
  <c r="V190" i="26"/>
  <c r="W190" i="26"/>
  <c r="X190" i="26"/>
  <c r="Y190" i="26"/>
  <c r="Z190" i="26"/>
  <c r="AA190" i="26"/>
  <c r="AB190" i="26"/>
  <c r="E191" i="26"/>
  <c r="F191" i="26"/>
  <c r="G191" i="26"/>
  <c r="H191" i="26"/>
  <c r="I191" i="26"/>
  <c r="J191" i="26"/>
  <c r="K191" i="26"/>
  <c r="L191" i="26"/>
  <c r="M191" i="26"/>
  <c r="N191" i="26"/>
  <c r="O191" i="26"/>
  <c r="P191" i="26"/>
  <c r="Q191" i="26"/>
  <c r="R191" i="26"/>
  <c r="S191" i="26"/>
  <c r="T191" i="26"/>
  <c r="U191" i="26"/>
  <c r="V191" i="26"/>
  <c r="W191" i="26"/>
  <c r="X191" i="26"/>
  <c r="Y191" i="26"/>
  <c r="Z191" i="26"/>
  <c r="AA191" i="26"/>
  <c r="AB191" i="26"/>
  <c r="E192" i="26"/>
  <c r="F192" i="26"/>
  <c r="G192" i="26"/>
  <c r="H192" i="26"/>
  <c r="I192" i="26"/>
  <c r="J192" i="26"/>
  <c r="K192" i="26"/>
  <c r="L192" i="26"/>
  <c r="M192" i="26"/>
  <c r="N192" i="26"/>
  <c r="O192" i="26"/>
  <c r="P192" i="26"/>
  <c r="Q192" i="26"/>
  <c r="R192" i="26"/>
  <c r="S192" i="26"/>
  <c r="T192" i="26"/>
  <c r="U192" i="26"/>
  <c r="V192" i="26"/>
  <c r="W192" i="26"/>
  <c r="X192" i="26"/>
  <c r="Y192" i="26"/>
  <c r="Z192" i="26"/>
  <c r="AA192" i="26"/>
  <c r="AB192" i="26"/>
  <c r="E193" i="26"/>
  <c r="F193" i="26"/>
  <c r="G193" i="26"/>
  <c r="H193" i="26"/>
  <c r="I193" i="26"/>
  <c r="J193" i="26"/>
  <c r="K193" i="26"/>
  <c r="L193" i="26"/>
  <c r="M193" i="26"/>
  <c r="N193" i="26"/>
  <c r="O193" i="26"/>
  <c r="P193" i="26"/>
  <c r="Q193" i="26"/>
  <c r="R193" i="26"/>
  <c r="S193" i="26"/>
  <c r="T193" i="26"/>
  <c r="U193" i="26"/>
  <c r="V193" i="26"/>
  <c r="W193" i="26"/>
  <c r="X193" i="26"/>
  <c r="Y193" i="26"/>
  <c r="Z193" i="26"/>
  <c r="AA193" i="26"/>
  <c r="AB193" i="26"/>
  <c r="E194" i="26"/>
  <c r="F194" i="26"/>
  <c r="G194" i="26"/>
  <c r="H194" i="26"/>
  <c r="I194" i="26"/>
  <c r="J194" i="26"/>
  <c r="K194" i="26"/>
  <c r="L194" i="26"/>
  <c r="M194" i="26"/>
  <c r="N194" i="26"/>
  <c r="O194" i="26"/>
  <c r="P194" i="26"/>
  <c r="Q194" i="26"/>
  <c r="R194" i="26"/>
  <c r="S194" i="26"/>
  <c r="T194" i="26"/>
  <c r="U194" i="26"/>
  <c r="V194" i="26"/>
  <c r="W194" i="26"/>
  <c r="X194" i="26"/>
  <c r="Y194" i="26"/>
  <c r="Z194" i="26"/>
  <c r="AA194" i="26"/>
  <c r="AB194" i="26"/>
  <c r="E195" i="26"/>
  <c r="F195" i="26"/>
  <c r="G195" i="26"/>
  <c r="H195" i="26"/>
  <c r="I195" i="26"/>
  <c r="J195" i="26"/>
  <c r="K195" i="26"/>
  <c r="L195" i="26"/>
  <c r="M195" i="26"/>
  <c r="N195" i="26"/>
  <c r="O195" i="26"/>
  <c r="P195" i="26"/>
  <c r="Q195" i="26"/>
  <c r="R195" i="26"/>
  <c r="S195" i="26"/>
  <c r="T195" i="26"/>
  <c r="U195" i="26"/>
  <c r="V195" i="26"/>
  <c r="W195" i="26"/>
  <c r="X195" i="26"/>
  <c r="Y195" i="26"/>
  <c r="Z195" i="26"/>
  <c r="AA195" i="26"/>
  <c r="AB195" i="26"/>
  <c r="E196" i="26"/>
  <c r="F196" i="26"/>
  <c r="G196" i="26"/>
  <c r="H196" i="26"/>
  <c r="I196" i="26"/>
  <c r="J196" i="26"/>
  <c r="K196" i="26"/>
  <c r="L196" i="26"/>
  <c r="M196" i="26"/>
  <c r="N196" i="26"/>
  <c r="O196" i="26"/>
  <c r="P196" i="26"/>
  <c r="Q196" i="26"/>
  <c r="R196" i="26"/>
  <c r="S196" i="26"/>
  <c r="T196" i="26"/>
  <c r="U196" i="26"/>
  <c r="V196" i="26"/>
  <c r="W196" i="26"/>
  <c r="X196" i="26"/>
  <c r="Y196" i="26"/>
  <c r="Z196" i="26"/>
  <c r="AA196" i="26"/>
  <c r="AB196" i="26"/>
  <c r="E197" i="26"/>
  <c r="F197" i="26"/>
  <c r="G197" i="26"/>
  <c r="H197" i="26"/>
  <c r="I197" i="26"/>
  <c r="J197" i="26"/>
  <c r="K197" i="26"/>
  <c r="L197" i="26"/>
  <c r="M197" i="26"/>
  <c r="N197" i="26"/>
  <c r="O197" i="26"/>
  <c r="P197" i="26"/>
  <c r="Q197" i="26"/>
  <c r="R197" i="26"/>
  <c r="S197" i="26"/>
  <c r="T197" i="26"/>
  <c r="U197" i="26"/>
  <c r="V197" i="26"/>
  <c r="W197" i="26"/>
  <c r="X197" i="26"/>
  <c r="Y197" i="26"/>
  <c r="Z197" i="26"/>
  <c r="AA197" i="26"/>
  <c r="AB197" i="26"/>
  <c r="E198" i="26"/>
  <c r="F198" i="26"/>
  <c r="G198" i="26"/>
  <c r="H198" i="26"/>
  <c r="I198" i="26"/>
  <c r="J198" i="26"/>
  <c r="K198" i="26"/>
  <c r="L198" i="26"/>
  <c r="M198" i="26"/>
  <c r="N198" i="26"/>
  <c r="O198" i="26"/>
  <c r="P198" i="26"/>
  <c r="Q198" i="26"/>
  <c r="R198" i="26"/>
  <c r="S198" i="26"/>
  <c r="T198" i="26"/>
  <c r="U198" i="26"/>
  <c r="V198" i="26"/>
  <c r="W198" i="26"/>
  <c r="X198" i="26"/>
  <c r="Y198" i="26"/>
  <c r="Z198" i="26"/>
  <c r="AA198" i="26"/>
  <c r="AB198" i="26"/>
  <c r="E199" i="26"/>
  <c r="F199" i="26"/>
  <c r="G199" i="26"/>
  <c r="H199" i="26"/>
  <c r="I199" i="26"/>
  <c r="J199" i="26"/>
  <c r="K199" i="26"/>
  <c r="L199" i="26"/>
  <c r="M199" i="26"/>
  <c r="N199" i="26"/>
  <c r="O199" i="26"/>
  <c r="P199" i="26"/>
  <c r="Q199" i="26"/>
  <c r="R199" i="26"/>
  <c r="S199" i="26"/>
  <c r="T199" i="26"/>
  <c r="U199" i="26"/>
  <c r="V199" i="26"/>
  <c r="W199" i="26"/>
  <c r="X199" i="26"/>
  <c r="Y199" i="26"/>
  <c r="Z199" i="26"/>
  <c r="AA199" i="26"/>
  <c r="AB199" i="26"/>
  <c r="E200" i="26"/>
  <c r="F200" i="26"/>
  <c r="G200" i="26"/>
  <c r="H200" i="26"/>
  <c r="I200" i="26"/>
  <c r="J200" i="26"/>
  <c r="K200" i="26"/>
  <c r="L200" i="26"/>
  <c r="M200" i="26"/>
  <c r="N200" i="26"/>
  <c r="O200" i="26"/>
  <c r="P200" i="26"/>
  <c r="Q200" i="26"/>
  <c r="R200" i="26"/>
  <c r="S200" i="26"/>
  <c r="T200" i="26"/>
  <c r="U200" i="26"/>
  <c r="V200" i="26"/>
  <c r="W200" i="26"/>
  <c r="X200" i="26"/>
  <c r="Y200" i="26"/>
  <c r="Z200" i="26"/>
  <c r="AA200" i="26"/>
  <c r="AB200" i="26"/>
  <c r="E201" i="26"/>
  <c r="F201" i="26"/>
  <c r="G201" i="26"/>
  <c r="H201" i="26"/>
  <c r="I201" i="26"/>
  <c r="J201" i="26"/>
  <c r="K201" i="26"/>
  <c r="L201" i="26"/>
  <c r="M201" i="26"/>
  <c r="N201" i="26"/>
  <c r="O201" i="26"/>
  <c r="P201" i="26"/>
  <c r="Q201" i="26"/>
  <c r="R201" i="26"/>
  <c r="S201" i="26"/>
  <c r="T201" i="26"/>
  <c r="U201" i="26"/>
  <c r="V201" i="26"/>
  <c r="W201" i="26"/>
  <c r="X201" i="26"/>
  <c r="Y201" i="26"/>
  <c r="Z201" i="26"/>
  <c r="AA201" i="26"/>
  <c r="AB201" i="26"/>
  <c r="E202" i="26"/>
  <c r="F202" i="26"/>
  <c r="G202" i="26"/>
  <c r="H202" i="26"/>
  <c r="I202" i="26"/>
  <c r="J202" i="26"/>
  <c r="K202" i="26"/>
  <c r="L202" i="26"/>
  <c r="M202" i="26"/>
  <c r="N202" i="26"/>
  <c r="O202" i="26"/>
  <c r="P202" i="26"/>
  <c r="Q202" i="26"/>
  <c r="R202" i="26"/>
  <c r="S202" i="26"/>
  <c r="T202" i="26"/>
  <c r="U202" i="26"/>
  <c r="V202" i="26"/>
  <c r="W202" i="26"/>
  <c r="X202" i="26"/>
  <c r="Y202" i="26"/>
  <c r="Z202" i="26"/>
  <c r="AA202" i="26"/>
  <c r="AB202" i="26"/>
  <c r="E203" i="26"/>
  <c r="F203" i="26"/>
  <c r="G203" i="26"/>
  <c r="H203" i="26"/>
  <c r="I203" i="26"/>
  <c r="J203" i="26"/>
  <c r="K203" i="26"/>
  <c r="L203" i="26"/>
  <c r="M203" i="26"/>
  <c r="N203" i="26"/>
  <c r="O203" i="26"/>
  <c r="P203" i="26"/>
  <c r="Q203" i="26"/>
  <c r="R203" i="26"/>
  <c r="S203" i="26"/>
  <c r="T203" i="26"/>
  <c r="U203" i="26"/>
  <c r="V203" i="26"/>
  <c r="W203" i="26"/>
  <c r="X203" i="26"/>
  <c r="Y203" i="26"/>
  <c r="Z203" i="26"/>
  <c r="AA203" i="26"/>
  <c r="AB203" i="26"/>
  <c r="E204" i="26"/>
  <c r="F204" i="26"/>
  <c r="G204" i="26"/>
  <c r="H204" i="26"/>
  <c r="I204" i="26"/>
  <c r="J204" i="26"/>
  <c r="K204" i="26"/>
  <c r="L204" i="26"/>
  <c r="M204" i="26"/>
  <c r="N204" i="26"/>
  <c r="O204" i="26"/>
  <c r="P204" i="26"/>
  <c r="Q204" i="26"/>
  <c r="R204" i="26"/>
  <c r="S204" i="26"/>
  <c r="T204" i="26"/>
  <c r="U204" i="26"/>
  <c r="V204" i="26"/>
  <c r="W204" i="26"/>
  <c r="X204" i="26"/>
  <c r="Y204" i="26"/>
  <c r="Z204" i="26"/>
  <c r="AA204" i="26"/>
  <c r="AB204" i="26"/>
  <c r="E205" i="26"/>
  <c r="F205" i="26"/>
  <c r="G205" i="26"/>
  <c r="H205" i="26"/>
  <c r="I205" i="26"/>
  <c r="J205" i="26"/>
  <c r="K205" i="26"/>
  <c r="L205" i="26"/>
  <c r="M205" i="26"/>
  <c r="N205" i="26"/>
  <c r="O205" i="26"/>
  <c r="P205" i="26"/>
  <c r="Q205" i="26"/>
  <c r="R205" i="26"/>
  <c r="S205" i="26"/>
  <c r="T205" i="26"/>
  <c r="U205" i="26"/>
  <c r="V205" i="26"/>
  <c r="W205" i="26"/>
  <c r="X205" i="26"/>
  <c r="Y205" i="26"/>
  <c r="Z205" i="26"/>
  <c r="AA205" i="26"/>
  <c r="AB205" i="26"/>
  <c r="E206" i="26"/>
  <c r="F206" i="26"/>
  <c r="G206" i="26"/>
  <c r="H206" i="26"/>
  <c r="I206" i="26"/>
  <c r="J206" i="26"/>
  <c r="K206" i="26"/>
  <c r="L206" i="26"/>
  <c r="M206" i="26"/>
  <c r="N206" i="26"/>
  <c r="O206" i="26"/>
  <c r="P206" i="26"/>
  <c r="Q206" i="26"/>
  <c r="R206" i="26"/>
  <c r="S206" i="26"/>
  <c r="T206" i="26"/>
  <c r="U206" i="26"/>
  <c r="V206" i="26"/>
  <c r="W206" i="26"/>
  <c r="X206" i="26"/>
  <c r="Y206" i="26"/>
  <c r="Z206" i="26"/>
  <c r="AA206" i="26"/>
  <c r="AB206" i="26"/>
  <c r="E207" i="26"/>
  <c r="F207" i="26"/>
  <c r="G207" i="26"/>
  <c r="H207" i="26"/>
  <c r="I207" i="26"/>
  <c r="J207" i="26"/>
  <c r="K207" i="26"/>
  <c r="L207" i="26"/>
  <c r="M207" i="26"/>
  <c r="N207" i="26"/>
  <c r="O207" i="26"/>
  <c r="P207" i="26"/>
  <c r="Q207" i="26"/>
  <c r="R207" i="26"/>
  <c r="S207" i="26"/>
  <c r="T207" i="26"/>
  <c r="U207" i="26"/>
  <c r="V207" i="26"/>
  <c r="W207" i="26"/>
  <c r="X207" i="26"/>
  <c r="Y207" i="26"/>
  <c r="Z207" i="26"/>
  <c r="AA207" i="26"/>
  <c r="AB207" i="26"/>
  <c r="E208" i="26"/>
  <c r="F208" i="26"/>
  <c r="G208" i="26"/>
  <c r="H208" i="26"/>
  <c r="I208" i="26"/>
  <c r="J208" i="26"/>
  <c r="K208" i="26"/>
  <c r="L208" i="26"/>
  <c r="M208" i="26"/>
  <c r="N208" i="26"/>
  <c r="O208" i="26"/>
  <c r="P208" i="26"/>
  <c r="Q208" i="26"/>
  <c r="R208" i="26"/>
  <c r="S208" i="26"/>
  <c r="T208" i="26"/>
  <c r="U208" i="26"/>
  <c r="V208" i="26"/>
  <c r="W208" i="26"/>
  <c r="X208" i="26"/>
  <c r="Y208" i="26"/>
  <c r="Z208" i="26"/>
  <c r="AA208" i="26"/>
  <c r="AB208" i="26"/>
  <c r="E209" i="26"/>
  <c r="F209" i="26"/>
  <c r="G209" i="26"/>
  <c r="H209" i="26"/>
  <c r="I209" i="26"/>
  <c r="J209" i="26"/>
  <c r="K209" i="26"/>
  <c r="L209" i="26"/>
  <c r="M209" i="26"/>
  <c r="N209" i="26"/>
  <c r="O209" i="26"/>
  <c r="P209" i="26"/>
  <c r="Q209" i="26"/>
  <c r="R209" i="26"/>
  <c r="S209" i="26"/>
  <c r="T209" i="26"/>
  <c r="U209" i="26"/>
  <c r="V209" i="26"/>
  <c r="W209" i="26"/>
  <c r="X209" i="26"/>
  <c r="Y209" i="26"/>
  <c r="Z209" i="26"/>
  <c r="AA209" i="26"/>
  <c r="AB209" i="26"/>
  <c r="E210" i="26"/>
  <c r="F210" i="26"/>
  <c r="G210" i="26"/>
  <c r="H210" i="26"/>
  <c r="I210" i="26"/>
  <c r="J210" i="26"/>
  <c r="K210" i="26"/>
  <c r="L210" i="26"/>
  <c r="M210" i="26"/>
  <c r="N210" i="26"/>
  <c r="O210" i="26"/>
  <c r="P210" i="26"/>
  <c r="Q210" i="26"/>
  <c r="R210" i="26"/>
  <c r="S210" i="26"/>
  <c r="T210" i="26"/>
  <c r="U210" i="26"/>
  <c r="V210" i="26"/>
  <c r="W210" i="26"/>
  <c r="X210" i="26"/>
  <c r="Y210" i="26"/>
  <c r="Z210" i="26"/>
  <c r="AA210" i="26"/>
  <c r="AB210" i="26"/>
  <c r="E211" i="26"/>
  <c r="F211" i="26"/>
  <c r="G211" i="26"/>
  <c r="H211" i="26"/>
  <c r="I211" i="26"/>
  <c r="J211" i="26"/>
  <c r="K211" i="26"/>
  <c r="L211" i="26"/>
  <c r="M211" i="26"/>
  <c r="N211" i="26"/>
  <c r="O211" i="26"/>
  <c r="P211" i="26"/>
  <c r="Q211" i="26"/>
  <c r="R211" i="26"/>
  <c r="S211" i="26"/>
  <c r="T211" i="26"/>
  <c r="U211" i="26"/>
  <c r="V211" i="26"/>
  <c r="W211" i="26"/>
  <c r="X211" i="26"/>
  <c r="Y211" i="26"/>
  <c r="Z211" i="26"/>
  <c r="AA211" i="26"/>
  <c r="AB211" i="26"/>
  <c r="E212" i="26"/>
  <c r="F212" i="26"/>
  <c r="G212" i="26"/>
  <c r="H212" i="26"/>
  <c r="I212" i="26"/>
  <c r="J212" i="26"/>
  <c r="K212" i="26"/>
  <c r="L212" i="26"/>
  <c r="M212" i="26"/>
  <c r="N212" i="26"/>
  <c r="O212" i="26"/>
  <c r="P212" i="26"/>
  <c r="Q212" i="26"/>
  <c r="R212" i="26"/>
  <c r="S212" i="26"/>
  <c r="T212" i="26"/>
  <c r="U212" i="26"/>
  <c r="V212" i="26"/>
  <c r="W212" i="26"/>
  <c r="X212" i="26"/>
  <c r="Y212" i="26"/>
  <c r="Z212" i="26"/>
  <c r="AA212" i="26"/>
  <c r="AB212" i="26"/>
  <c r="E213" i="26"/>
  <c r="F213" i="26"/>
  <c r="G213" i="26"/>
  <c r="H213" i="26"/>
  <c r="I213" i="26"/>
  <c r="J213" i="26"/>
  <c r="K213" i="26"/>
  <c r="L213" i="26"/>
  <c r="M213" i="26"/>
  <c r="N213" i="26"/>
  <c r="O213" i="26"/>
  <c r="P213" i="26"/>
  <c r="Q213" i="26"/>
  <c r="R213" i="26"/>
  <c r="S213" i="26"/>
  <c r="T213" i="26"/>
  <c r="U213" i="26"/>
  <c r="V213" i="26"/>
  <c r="W213" i="26"/>
  <c r="X213" i="26"/>
  <c r="Y213" i="26"/>
  <c r="Z213" i="26"/>
  <c r="AA213" i="26"/>
  <c r="AB213" i="26"/>
  <c r="E214" i="26"/>
  <c r="F214" i="26"/>
  <c r="G214" i="26"/>
  <c r="H214" i="26"/>
  <c r="I214" i="26"/>
  <c r="J214" i="26"/>
  <c r="K214" i="26"/>
  <c r="L214" i="26"/>
  <c r="M214" i="26"/>
  <c r="N214" i="26"/>
  <c r="O214" i="26"/>
  <c r="P214" i="26"/>
  <c r="Q214" i="26"/>
  <c r="R214" i="26"/>
  <c r="S214" i="26"/>
  <c r="T214" i="26"/>
  <c r="U214" i="26"/>
  <c r="V214" i="26"/>
  <c r="W214" i="26"/>
  <c r="X214" i="26"/>
  <c r="Y214" i="26"/>
  <c r="Z214" i="26"/>
  <c r="AA214" i="26"/>
  <c r="AB214" i="26"/>
  <c r="E215" i="26"/>
  <c r="F215" i="26"/>
  <c r="G215" i="26"/>
  <c r="H215" i="26"/>
  <c r="I215" i="26"/>
  <c r="J215" i="26"/>
  <c r="K215" i="26"/>
  <c r="L215" i="26"/>
  <c r="M215" i="26"/>
  <c r="N215" i="26"/>
  <c r="O215" i="26"/>
  <c r="P215" i="26"/>
  <c r="Q215" i="26"/>
  <c r="R215" i="26"/>
  <c r="S215" i="26"/>
  <c r="T215" i="26"/>
  <c r="U215" i="26"/>
  <c r="V215" i="26"/>
  <c r="W215" i="26"/>
  <c r="X215" i="26"/>
  <c r="Y215" i="26"/>
  <c r="Z215" i="26"/>
  <c r="AA215" i="26"/>
  <c r="AB215" i="26"/>
  <c r="E216" i="26"/>
  <c r="F216" i="26"/>
  <c r="G216" i="26"/>
  <c r="H216" i="26"/>
  <c r="I216" i="26"/>
  <c r="J216" i="26"/>
  <c r="K216" i="26"/>
  <c r="L216" i="26"/>
  <c r="M216" i="26"/>
  <c r="N216" i="26"/>
  <c r="O216" i="26"/>
  <c r="P216" i="26"/>
  <c r="Q216" i="26"/>
  <c r="R216" i="26"/>
  <c r="S216" i="26"/>
  <c r="T216" i="26"/>
  <c r="U216" i="26"/>
  <c r="V216" i="26"/>
  <c r="W216" i="26"/>
  <c r="X216" i="26"/>
  <c r="Y216" i="26"/>
  <c r="Z216" i="26"/>
  <c r="AA216" i="26"/>
  <c r="AB216" i="26"/>
  <c r="E217" i="26"/>
  <c r="F217" i="26"/>
  <c r="G217" i="26"/>
  <c r="H217" i="26"/>
  <c r="I217" i="26"/>
  <c r="J217" i="26"/>
  <c r="K217" i="26"/>
  <c r="L217" i="26"/>
  <c r="M217" i="26"/>
  <c r="N217" i="26"/>
  <c r="O217" i="26"/>
  <c r="P217" i="26"/>
  <c r="Q217" i="26"/>
  <c r="R217" i="26"/>
  <c r="S217" i="26"/>
  <c r="T217" i="26"/>
  <c r="U217" i="26"/>
  <c r="V217" i="26"/>
  <c r="W217" i="26"/>
  <c r="X217" i="26"/>
  <c r="Y217" i="26"/>
  <c r="Z217" i="26"/>
  <c r="AA217" i="26"/>
  <c r="AB217" i="26"/>
  <c r="E218" i="26"/>
  <c r="F218" i="26"/>
  <c r="G218" i="26"/>
  <c r="H218" i="26"/>
  <c r="I218" i="26"/>
  <c r="J218" i="26"/>
  <c r="K218" i="26"/>
  <c r="L218" i="26"/>
  <c r="M218" i="26"/>
  <c r="N218" i="26"/>
  <c r="O218" i="26"/>
  <c r="P218" i="26"/>
  <c r="Q218" i="26"/>
  <c r="R218" i="26"/>
  <c r="S218" i="26"/>
  <c r="T218" i="26"/>
  <c r="U218" i="26"/>
  <c r="V218" i="26"/>
  <c r="W218" i="26"/>
  <c r="X218" i="26"/>
  <c r="Y218" i="26"/>
  <c r="Z218" i="26"/>
  <c r="AA218" i="26"/>
  <c r="AB218" i="26"/>
  <c r="E219" i="26"/>
  <c r="F219" i="26"/>
  <c r="G219" i="26"/>
  <c r="H219" i="26"/>
  <c r="I219" i="26"/>
  <c r="J219" i="26"/>
  <c r="K219" i="26"/>
  <c r="L219" i="26"/>
  <c r="M219" i="26"/>
  <c r="N219" i="26"/>
  <c r="O219" i="26"/>
  <c r="P219" i="26"/>
  <c r="Q219" i="26"/>
  <c r="R219" i="26"/>
  <c r="S219" i="26"/>
  <c r="T219" i="26"/>
  <c r="U219" i="26"/>
  <c r="V219" i="26"/>
  <c r="W219" i="26"/>
  <c r="X219" i="26"/>
  <c r="Y219" i="26"/>
  <c r="Z219" i="26"/>
  <c r="AA219" i="26"/>
  <c r="AB219" i="26"/>
  <c r="E220" i="26"/>
  <c r="F220" i="26"/>
  <c r="G220" i="26"/>
  <c r="H220" i="26"/>
  <c r="I220" i="26"/>
  <c r="J220" i="26"/>
  <c r="K220" i="26"/>
  <c r="L220" i="26"/>
  <c r="M220" i="26"/>
  <c r="N220" i="26"/>
  <c r="O220" i="26"/>
  <c r="P220" i="26"/>
  <c r="Q220" i="26"/>
  <c r="R220" i="26"/>
  <c r="S220" i="26"/>
  <c r="T220" i="26"/>
  <c r="U220" i="26"/>
  <c r="V220" i="26"/>
  <c r="W220" i="26"/>
  <c r="X220" i="26"/>
  <c r="Y220" i="26"/>
  <c r="Z220" i="26"/>
  <c r="AA220" i="26"/>
  <c r="AB220" i="26"/>
  <c r="E221" i="26"/>
  <c r="F221" i="26"/>
  <c r="G221" i="26"/>
  <c r="H221" i="26"/>
  <c r="I221" i="26"/>
  <c r="J221" i="26"/>
  <c r="K221" i="26"/>
  <c r="L221" i="26"/>
  <c r="M221" i="26"/>
  <c r="N221" i="26"/>
  <c r="O221" i="26"/>
  <c r="P221" i="26"/>
  <c r="Q221" i="26"/>
  <c r="R221" i="26"/>
  <c r="S221" i="26"/>
  <c r="T221" i="26"/>
  <c r="U221" i="26"/>
  <c r="V221" i="26"/>
  <c r="W221" i="26"/>
  <c r="X221" i="26"/>
  <c r="Y221" i="26"/>
  <c r="Z221" i="26"/>
  <c r="AA221" i="26"/>
  <c r="AB221" i="26"/>
  <c r="E222" i="26"/>
  <c r="F222" i="26"/>
  <c r="G222" i="26"/>
  <c r="H222" i="26"/>
  <c r="I222" i="26"/>
  <c r="J222" i="26"/>
  <c r="K222" i="26"/>
  <c r="L222" i="26"/>
  <c r="M222" i="26"/>
  <c r="N222" i="26"/>
  <c r="O222" i="26"/>
  <c r="P222" i="26"/>
  <c r="Q222" i="26"/>
  <c r="R222" i="26"/>
  <c r="S222" i="26"/>
  <c r="T222" i="26"/>
  <c r="U222" i="26"/>
  <c r="V222" i="26"/>
  <c r="W222" i="26"/>
  <c r="X222" i="26"/>
  <c r="Y222" i="26"/>
  <c r="Z222" i="26"/>
  <c r="AA222" i="26"/>
  <c r="AB222" i="26"/>
  <c r="E223" i="26"/>
  <c r="F223" i="26"/>
  <c r="G223" i="26"/>
  <c r="H223" i="26"/>
  <c r="I223" i="26"/>
  <c r="J223" i="26"/>
  <c r="K223" i="26"/>
  <c r="L223" i="26"/>
  <c r="M223" i="26"/>
  <c r="N223" i="26"/>
  <c r="O223" i="26"/>
  <c r="P223" i="26"/>
  <c r="Q223" i="26"/>
  <c r="R223" i="26"/>
  <c r="S223" i="26"/>
  <c r="T223" i="26"/>
  <c r="U223" i="26"/>
  <c r="V223" i="26"/>
  <c r="W223" i="26"/>
  <c r="X223" i="26"/>
  <c r="Y223" i="26"/>
  <c r="Z223" i="26"/>
  <c r="AA223" i="26"/>
  <c r="AB223" i="26"/>
  <c r="E224" i="26"/>
  <c r="F224" i="26"/>
  <c r="G224" i="26"/>
  <c r="H224" i="26"/>
  <c r="I224" i="26"/>
  <c r="J224" i="26"/>
  <c r="K224" i="26"/>
  <c r="L224" i="26"/>
  <c r="M224" i="26"/>
  <c r="N224" i="26"/>
  <c r="O224" i="26"/>
  <c r="P224" i="26"/>
  <c r="Q224" i="26"/>
  <c r="R224" i="26"/>
  <c r="S224" i="26"/>
  <c r="T224" i="26"/>
  <c r="U224" i="26"/>
  <c r="V224" i="26"/>
  <c r="W224" i="26"/>
  <c r="X224" i="26"/>
  <c r="Y224" i="26"/>
  <c r="Z224" i="26"/>
  <c r="AA224" i="26"/>
  <c r="AB224" i="26"/>
  <c r="E225" i="26"/>
  <c r="F225" i="26"/>
  <c r="G225" i="26"/>
  <c r="H225" i="26"/>
  <c r="I225" i="26"/>
  <c r="J225" i="26"/>
  <c r="K225" i="26"/>
  <c r="L225" i="26"/>
  <c r="M225" i="26"/>
  <c r="N225" i="26"/>
  <c r="O225" i="26"/>
  <c r="P225" i="26"/>
  <c r="Q225" i="26"/>
  <c r="R225" i="26"/>
  <c r="S225" i="26"/>
  <c r="T225" i="26"/>
  <c r="U225" i="26"/>
  <c r="V225" i="26"/>
  <c r="W225" i="26"/>
  <c r="X225" i="26"/>
  <c r="Y225" i="26"/>
  <c r="Z225" i="26"/>
  <c r="AA225" i="26"/>
  <c r="AB225" i="26"/>
  <c r="E226" i="26"/>
  <c r="F226" i="26"/>
  <c r="G226" i="26"/>
  <c r="H226" i="26"/>
  <c r="I226" i="26"/>
  <c r="J226" i="26"/>
  <c r="K226" i="26"/>
  <c r="L226" i="26"/>
  <c r="M226" i="26"/>
  <c r="N226" i="26"/>
  <c r="O226" i="26"/>
  <c r="P226" i="26"/>
  <c r="Q226" i="26"/>
  <c r="R226" i="26"/>
  <c r="S226" i="26"/>
  <c r="T226" i="26"/>
  <c r="U226" i="26"/>
  <c r="V226" i="26"/>
  <c r="W226" i="26"/>
  <c r="X226" i="26"/>
  <c r="Y226" i="26"/>
  <c r="Z226" i="26"/>
  <c r="AA226" i="26"/>
  <c r="AB226" i="26"/>
  <c r="E227" i="26"/>
  <c r="F227" i="26"/>
  <c r="G227" i="26"/>
  <c r="H227" i="26"/>
  <c r="I227" i="26"/>
  <c r="J227" i="26"/>
  <c r="K227" i="26"/>
  <c r="L227" i="26"/>
  <c r="M227" i="26"/>
  <c r="N227" i="26"/>
  <c r="O227" i="26"/>
  <c r="P227" i="26"/>
  <c r="Q227" i="26"/>
  <c r="R227" i="26"/>
  <c r="S227" i="26"/>
  <c r="T227" i="26"/>
  <c r="U227" i="26"/>
  <c r="V227" i="26"/>
  <c r="W227" i="26"/>
  <c r="X227" i="26"/>
  <c r="Y227" i="26"/>
  <c r="Z227" i="26"/>
  <c r="AA227" i="26"/>
  <c r="AB227" i="26"/>
  <c r="E228" i="26"/>
  <c r="F228" i="26"/>
  <c r="G228" i="26"/>
  <c r="H228" i="26"/>
  <c r="I228" i="26"/>
  <c r="J228" i="26"/>
  <c r="K228" i="26"/>
  <c r="L228" i="26"/>
  <c r="M228" i="26"/>
  <c r="N228" i="26"/>
  <c r="O228" i="26"/>
  <c r="P228" i="26"/>
  <c r="Q228" i="26"/>
  <c r="R228" i="26"/>
  <c r="S228" i="26"/>
  <c r="T228" i="26"/>
  <c r="U228" i="26"/>
  <c r="V228" i="26"/>
  <c r="W228" i="26"/>
  <c r="X228" i="26"/>
  <c r="Y228" i="26"/>
  <c r="Z228" i="26"/>
  <c r="AA228" i="26"/>
  <c r="AB228" i="26"/>
  <c r="E229" i="26"/>
  <c r="F229" i="26"/>
  <c r="G229" i="26"/>
  <c r="H229" i="26"/>
  <c r="I229" i="26"/>
  <c r="J229" i="26"/>
  <c r="K229" i="26"/>
  <c r="L229" i="26"/>
  <c r="M229" i="26"/>
  <c r="N229" i="26"/>
  <c r="O229" i="26"/>
  <c r="P229" i="26"/>
  <c r="Q229" i="26"/>
  <c r="R229" i="26"/>
  <c r="S229" i="26"/>
  <c r="T229" i="26"/>
  <c r="U229" i="26"/>
  <c r="V229" i="26"/>
  <c r="W229" i="26"/>
  <c r="X229" i="26"/>
  <c r="Y229" i="26"/>
  <c r="Z229" i="26"/>
  <c r="AA229" i="26"/>
  <c r="AB229" i="26"/>
  <c r="E230" i="26"/>
  <c r="F230" i="26"/>
  <c r="G230" i="26"/>
  <c r="H230" i="26"/>
  <c r="I230" i="26"/>
  <c r="J230" i="26"/>
  <c r="K230" i="26"/>
  <c r="L230" i="26"/>
  <c r="M230" i="26"/>
  <c r="N230" i="26"/>
  <c r="O230" i="26"/>
  <c r="P230" i="26"/>
  <c r="Q230" i="26"/>
  <c r="R230" i="26"/>
  <c r="S230" i="26"/>
  <c r="T230" i="26"/>
  <c r="U230" i="26"/>
  <c r="V230" i="26"/>
  <c r="W230" i="26"/>
  <c r="X230" i="26"/>
  <c r="Y230" i="26"/>
  <c r="Z230" i="26"/>
  <c r="AA230" i="26"/>
  <c r="AB230" i="26"/>
  <c r="E231" i="26"/>
  <c r="F231" i="26"/>
  <c r="G231" i="26"/>
  <c r="H231" i="26"/>
  <c r="I231" i="26"/>
  <c r="J231" i="26"/>
  <c r="K231" i="26"/>
  <c r="L231" i="26"/>
  <c r="M231" i="26"/>
  <c r="N231" i="26"/>
  <c r="O231" i="26"/>
  <c r="P231" i="26"/>
  <c r="Q231" i="26"/>
  <c r="R231" i="26"/>
  <c r="S231" i="26"/>
  <c r="T231" i="26"/>
  <c r="U231" i="26"/>
  <c r="V231" i="26"/>
  <c r="W231" i="26"/>
  <c r="X231" i="26"/>
  <c r="Y231" i="26"/>
  <c r="Z231" i="26"/>
  <c r="AA231" i="26"/>
  <c r="AB231" i="26"/>
  <c r="E232" i="26"/>
  <c r="F232" i="26"/>
  <c r="G232" i="26"/>
  <c r="H232" i="26"/>
  <c r="I232" i="26"/>
  <c r="J232" i="26"/>
  <c r="K232" i="26"/>
  <c r="L232" i="26"/>
  <c r="M232" i="26"/>
  <c r="N232" i="26"/>
  <c r="O232" i="26"/>
  <c r="P232" i="26"/>
  <c r="Q232" i="26"/>
  <c r="R232" i="26"/>
  <c r="S232" i="26"/>
  <c r="T232" i="26"/>
  <c r="U232" i="26"/>
  <c r="V232" i="26"/>
  <c r="W232" i="26"/>
  <c r="X232" i="26"/>
  <c r="Y232" i="26"/>
  <c r="Z232" i="26"/>
  <c r="AA232" i="26"/>
  <c r="AB232" i="26"/>
  <c r="E233" i="26"/>
  <c r="F233" i="26"/>
  <c r="G233" i="26"/>
  <c r="H233" i="26"/>
  <c r="I233" i="26"/>
  <c r="J233" i="26"/>
  <c r="K233" i="26"/>
  <c r="L233" i="26"/>
  <c r="M233" i="26"/>
  <c r="N233" i="26"/>
  <c r="O233" i="26"/>
  <c r="P233" i="26"/>
  <c r="Q233" i="26"/>
  <c r="R233" i="26"/>
  <c r="S233" i="26"/>
  <c r="T233" i="26"/>
  <c r="U233" i="26"/>
  <c r="V233" i="26"/>
  <c r="W233" i="26"/>
  <c r="X233" i="26"/>
  <c r="Y233" i="26"/>
  <c r="Z233" i="26"/>
  <c r="AA233" i="26"/>
  <c r="AB233" i="26"/>
  <c r="E234" i="26"/>
  <c r="F234" i="26"/>
  <c r="G234" i="26"/>
  <c r="H234" i="26"/>
  <c r="I234" i="26"/>
  <c r="J234" i="26"/>
  <c r="K234" i="26"/>
  <c r="L234" i="26"/>
  <c r="M234" i="26"/>
  <c r="N234" i="26"/>
  <c r="O234" i="26"/>
  <c r="P234" i="26"/>
  <c r="Q234" i="26"/>
  <c r="R234" i="26"/>
  <c r="S234" i="26"/>
  <c r="T234" i="26"/>
  <c r="U234" i="26"/>
  <c r="V234" i="26"/>
  <c r="W234" i="26"/>
  <c r="X234" i="26"/>
  <c r="Y234" i="26"/>
  <c r="Z234" i="26"/>
  <c r="AA234" i="26"/>
  <c r="AB234" i="26"/>
  <c r="E235" i="26"/>
  <c r="F235" i="26"/>
  <c r="G235" i="26"/>
  <c r="H235" i="26"/>
  <c r="I235" i="26"/>
  <c r="J235" i="26"/>
  <c r="K235" i="26"/>
  <c r="L235" i="26"/>
  <c r="M235" i="26"/>
  <c r="N235" i="26"/>
  <c r="O235" i="26"/>
  <c r="P235" i="26"/>
  <c r="Q235" i="26"/>
  <c r="R235" i="26"/>
  <c r="S235" i="26"/>
  <c r="T235" i="26"/>
  <c r="U235" i="26"/>
  <c r="V235" i="26"/>
  <c r="W235" i="26"/>
  <c r="X235" i="26"/>
  <c r="Y235" i="26"/>
  <c r="Z235" i="26"/>
  <c r="AA235" i="26"/>
  <c r="AB235" i="26"/>
  <c r="E236" i="26"/>
  <c r="F236" i="26"/>
  <c r="G236" i="26"/>
  <c r="H236" i="26"/>
  <c r="I236" i="26"/>
  <c r="J236" i="26"/>
  <c r="K236" i="26"/>
  <c r="L236" i="26"/>
  <c r="M236" i="26"/>
  <c r="N236" i="26"/>
  <c r="O236" i="26"/>
  <c r="P236" i="26"/>
  <c r="Q236" i="26"/>
  <c r="R236" i="26"/>
  <c r="S236" i="26"/>
  <c r="T236" i="26"/>
  <c r="U236" i="26"/>
  <c r="V236" i="26"/>
  <c r="W236" i="26"/>
  <c r="X236" i="26"/>
  <c r="Y236" i="26"/>
  <c r="Z236" i="26"/>
  <c r="AA236" i="26"/>
  <c r="AB236" i="26"/>
  <c r="E237" i="26"/>
  <c r="F237" i="26"/>
  <c r="G237" i="26"/>
  <c r="H237" i="26"/>
  <c r="I237" i="26"/>
  <c r="J237" i="26"/>
  <c r="K237" i="26"/>
  <c r="L237" i="26"/>
  <c r="M237" i="26"/>
  <c r="N237" i="26"/>
  <c r="O237" i="26"/>
  <c r="P237" i="26"/>
  <c r="Q237" i="26"/>
  <c r="R237" i="26"/>
  <c r="S237" i="26"/>
  <c r="T237" i="26"/>
  <c r="U237" i="26"/>
  <c r="V237" i="26"/>
  <c r="W237" i="26"/>
  <c r="X237" i="26"/>
  <c r="Y237" i="26"/>
  <c r="Z237" i="26"/>
  <c r="AA237" i="26"/>
  <c r="AB237" i="26"/>
  <c r="E238" i="26"/>
  <c r="F238" i="26"/>
  <c r="G238" i="26"/>
  <c r="H238" i="26"/>
  <c r="I238" i="26"/>
  <c r="J238" i="26"/>
  <c r="K238" i="26"/>
  <c r="L238" i="26"/>
  <c r="M238" i="26"/>
  <c r="N238" i="26"/>
  <c r="O238" i="26"/>
  <c r="P238" i="26"/>
  <c r="Q238" i="26"/>
  <c r="R238" i="26"/>
  <c r="S238" i="26"/>
  <c r="T238" i="26"/>
  <c r="U238" i="26"/>
  <c r="V238" i="26"/>
  <c r="W238" i="26"/>
  <c r="X238" i="26"/>
  <c r="Y238" i="26"/>
  <c r="Z238" i="26"/>
  <c r="AA238" i="26"/>
  <c r="AB238" i="26"/>
  <c r="E239" i="26"/>
  <c r="F239" i="26"/>
  <c r="G239" i="26"/>
  <c r="H239" i="26"/>
  <c r="I239" i="26"/>
  <c r="J239" i="26"/>
  <c r="K239" i="26"/>
  <c r="L239" i="26"/>
  <c r="M239" i="26"/>
  <c r="N239" i="26"/>
  <c r="O239" i="26"/>
  <c r="P239" i="26"/>
  <c r="Q239" i="26"/>
  <c r="R239" i="26"/>
  <c r="S239" i="26"/>
  <c r="T239" i="26"/>
  <c r="U239" i="26"/>
  <c r="V239" i="26"/>
  <c r="W239" i="26"/>
  <c r="X239" i="26"/>
  <c r="Y239" i="26"/>
  <c r="Z239" i="26"/>
  <c r="AA239" i="26"/>
  <c r="AB239" i="26"/>
  <c r="E240" i="26"/>
  <c r="F240" i="26"/>
  <c r="G240" i="26"/>
  <c r="H240" i="26"/>
  <c r="I240" i="26"/>
  <c r="J240" i="26"/>
  <c r="K240" i="26"/>
  <c r="L240" i="26"/>
  <c r="M240" i="26"/>
  <c r="N240" i="26"/>
  <c r="O240" i="26"/>
  <c r="P240" i="26"/>
  <c r="Q240" i="26"/>
  <c r="R240" i="26"/>
  <c r="S240" i="26"/>
  <c r="T240" i="26"/>
  <c r="U240" i="26"/>
  <c r="V240" i="26"/>
  <c r="W240" i="26"/>
  <c r="X240" i="26"/>
  <c r="Y240" i="26"/>
  <c r="Z240" i="26"/>
  <c r="AA240" i="26"/>
  <c r="AB240" i="26"/>
  <c r="E241" i="26"/>
  <c r="F241" i="26"/>
  <c r="G241" i="26"/>
  <c r="H241" i="26"/>
  <c r="I241" i="26"/>
  <c r="J241" i="26"/>
  <c r="K241" i="26"/>
  <c r="L241" i="26"/>
  <c r="M241" i="26"/>
  <c r="N241" i="26"/>
  <c r="O241" i="26"/>
  <c r="P241" i="26"/>
  <c r="Q241" i="26"/>
  <c r="R241" i="26"/>
  <c r="S241" i="26"/>
  <c r="T241" i="26"/>
  <c r="U241" i="26"/>
  <c r="V241" i="26"/>
  <c r="W241" i="26"/>
  <c r="X241" i="26"/>
  <c r="Y241" i="26"/>
  <c r="Z241" i="26"/>
  <c r="AA241" i="26"/>
  <c r="AB241" i="26"/>
  <c r="E242" i="26"/>
  <c r="F242" i="26"/>
  <c r="G242" i="26"/>
  <c r="H242" i="26"/>
  <c r="I242" i="26"/>
  <c r="J242" i="26"/>
  <c r="K242" i="26"/>
  <c r="L242" i="26"/>
  <c r="M242" i="26"/>
  <c r="N242" i="26"/>
  <c r="O242" i="26"/>
  <c r="P242" i="26"/>
  <c r="Q242" i="26"/>
  <c r="R242" i="26"/>
  <c r="S242" i="26"/>
  <c r="T242" i="26"/>
  <c r="U242" i="26"/>
  <c r="V242" i="26"/>
  <c r="W242" i="26"/>
  <c r="X242" i="26"/>
  <c r="Y242" i="26"/>
  <c r="Z242" i="26"/>
  <c r="AA242" i="26"/>
  <c r="AB242" i="26"/>
  <c r="E243" i="26"/>
  <c r="F243" i="26"/>
  <c r="G243" i="26"/>
  <c r="H243" i="26"/>
  <c r="I243" i="26"/>
  <c r="J243" i="26"/>
  <c r="K243" i="26"/>
  <c r="L243" i="26"/>
  <c r="M243" i="26"/>
  <c r="N243" i="26"/>
  <c r="O243" i="26"/>
  <c r="P243" i="26"/>
  <c r="Q243" i="26"/>
  <c r="R243" i="26"/>
  <c r="S243" i="26"/>
  <c r="T243" i="26"/>
  <c r="U243" i="26"/>
  <c r="V243" i="26"/>
  <c r="W243" i="26"/>
  <c r="X243" i="26"/>
  <c r="Y243" i="26"/>
  <c r="Z243" i="26"/>
  <c r="AA243" i="26"/>
  <c r="AB243" i="26"/>
  <c r="E244" i="26"/>
  <c r="F244" i="26"/>
  <c r="G244" i="26"/>
  <c r="H244" i="26"/>
  <c r="I244" i="26"/>
  <c r="J244" i="26"/>
  <c r="K244" i="26"/>
  <c r="L244" i="26"/>
  <c r="M244" i="26"/>
  <c r="N244" i="26"/>
  <c r="O244" i="26"/>
  <c r="P244" i="26"/>
  <c r="Q244" i="26"/>
  <c r="R244" i="26"/>
  <c r="S244" i="26"/>
  <c r="T244" i="26"/>
  <c r="U244" i="26"/>
  <c r="V244" i="26"/>
  <c r="W244" i="26"/>
  <c r="X244" i="26"/>
  <c r="Y244" i="26"/>
  <c r="Z244" i="26"/>
  <c r="AA244" i="26"/>
  <c r="AB244" i="26"/>
  <c r="E245" i="26"/>
  <c r="F245" i="26"/>
  <c r="G245" i="26"/>
  <c r="H245" i="26"/>
  <c r="I245" i="26"/>
  <c r="J245" i="26"/>
  <c r="K245" i="26"/>
  <c r="L245" i="26"/>
  <c r="M245" i="26"/>
  <c r="N245" i="26"/>
  <c r="O245" i="26"/>
  <c r="P245" i="26"/>
  <c r="Q245" i="26"/>
  <c r="R245" i="26"/>
  <c r="S245" i="26"/>
  <c r="T245" i="26"/>
  <c r="U245" i="26"/>
  <c r="V245" i="26"/>
  <c r="W245" i="26"/>
  <c r="X245" i="26"/>
  <c r="Y245" i="26"/>
  <c r="Z245" i="26"/>
  <c r="AA245" i="26"/>
  <c r="AB245" i="26"/>
  <c r="E246" i="26"/>
  <c r="F246" i="26"/>
  <c r="G246" i="26"/>
  <c r="H246" i="26"/>
  <c r="I246" i="26"/>
  <c r="J246" i="26"/>
  <c r="K246" i="26"/>
  <c r="L246" i="26"/>
  <c r="M246" i="26"/>
  <c r="N246" i="26"/>
  <c r="O246" i="26"/>
  <c r="P246" i="26"/>
  <c r="Q246" i="26"/>
  <c r="R246" i="26"/>
  <c r="S246" i="26"/>
  <c r="T246" i="26"/>
  <c r="U246" i="26"/>
  <c r="V246" i="26"/>
  <c r="W246" i="26"/>
  <c r="X246" i="26"/>
  <c r="Y246" i="26"/>
  <c r="Z246" i="26"/>
  <c r="AA246" i="26"/>
  <c r="AB246" i="26"/>
  <c r="E247" i="26"/>
  <c r="F247" i="26"/>
  <c r="G247" i="26"/>
  <c r="H247" i="26"/>
  <c r="I247" i="26"/>
  <c r="J247" i="26"/>
  <c r="K247" i="26"/>
  <c r="L247" i="26"/>
  <c r="M247" i="26"/>
  <c r="N247" i="26"/>
  <c r="O247" i="26"/>
  <c r="P247" i="26"/>
  <c r="Q247" i="26"/>
  <c r="R247" i="26"/>
  <c r="S247" i="26"/>
  <c r="T247" i="26"/>
  <c r="U247" i="26"/>
  <c r="V247" i="26"/>
  <c r="W247" i="26"/>
  <c r="X247" i="26"/>
  <c r="Y247" i="26"/>
  <c r="Z247" i="26"/>
  <c r="AA247" i="26"/>
  <c r="AB247" i="26"/>
  <c r="E248" i="26"/>
  <c r="F248" i="26"/>
  <c r="G248" i="26"/>
  <c r="H248" i="26"/>
  <c r="I248" i="26"/>
  <c r="J248" i="26"/>
  <c r="K248" i="26"/>
  <c r="L248" i="26"/>
  <c r="M248" i="26"/>
  <c r="N248" i="26"/>
  <c r="O248" i="26"/>
  <c r="P248" i="26"/>
  <c r="Q248" i="26"/>
  <c r="R248" i="26"/>
  <c r="S248" i="26"/>
  <c r="T248" i="26"/>
  <c r="U248" i="26"/>
  <c r="V248" i="26"/>
  <c r="W248" i="26"/>
  <c r="X248" i="26"/>
  <c r="Y248" i="26"/>
  <c r="Z248" i="26"/>
  <c r="AA248" i="26"/>
  <c r="AB248" i="26"/>
  <c r="E249" i="26"/>
  <c r="F249" i="26"/>
  <c r="G249" i="26"/>
  <c r="H249" i="26"/>
  <c r="I249" i="26"/>
  <c r="J249" i="26"/>
  <c r="K249" i="26"/>
  <c r="L249" i="26"/>
  <c r="M249" i="26"/>
  <c r="N249" i="26"/>
  <c r="O249" i="26"/>
  <c r="P249" i="26"/>
  <c r="Q249" i="26"/>
  <c r="R249" i="26"/>
  <c r="S249" i="26"/>
  <c r="T249" i="26"/>
  <c r="U249" i="26"/>
  <c r="V249" i="26"/>
  <c r="W249" i="26"/>
  <c r="X249" i="26"/>
  <c r="Y249" i="26"/>
  <c r="Z249" i="26"/>
  <c r="AA249" i="26"/>
  <c r="AB249" i="26"/>
  <c r="E250" i="26"/>
  <c r="F250" i="26"/>
  <c r="G250" i="26"/>
  <c r="H250" i="26"/>
  <c r="I250" i="26"/>
  <c r="J250" i="26"/>
  <c r="K250" i="26"/>
  <c r="L250" i="26"/>
  <c r="M250" i="26"/>
  <c r="N250" i="26"/>
  <c r="O250" i="26"/>
  <c r="P250" i="26"/>
  <c r="Q250" i="26"/>
  <c r="R250" i="26"/>
  <c r="S250" i="26"/>
  <c r="T250" i="26"/>
  <c r="U250" i="26"/>
  <c r="V250" i="26"/>
  <c r="W250" i="26"/>
  <c r="X250" i="26"/>
  <c r="Y250" i="26"/>
  <c r="Z250" i="26"/>
  <c r="AA250" i="26"/>
  <c r="AB250" i="26"/>
  <c r="E251" i="26"/>
  <c r="F251" i="26"/>
  <c r="G251" i="26"/>
  <c r="H251" i="26"/>
  <c r="I251" i="26"/>
  <c r="J251" i="26"/>
  <c r="K251" i="26"/>
  <c r="L251" i="26"/>
  <c r="M251" i="26"/>
  <c r="N251" i="26"/>
  <c r="O251" i="26"/>
  <c r="P251" i="26"/>
  <c r="Q251" i="26"/>
  <c r="R251" i="26"/>
  <c r="S251" i="26"/>
  <c r="T251" i="26"/>
  <c r="U251" i="26"/>
  <c r="V251" i="26"/>
  <c r="W251" i="26"/>
  <c r="X251" i="26"/>
  <c r="Y251" i="26"/>
  <c r="Z251" i="26"/>
  <c r="AA251" i="26"/>
  <c r="AB251" i="26"/>
  <c r="E252" i="26"/>
  <c r="F252" i="26"/>
  <c r="G252" i="26"/>
  <c r="H252" i="26"/>
  <c r="I252" i="26"/>
  <c r="J252" i="26"/>
  <c r="K252" i="26"/>
  <c r="L252" i="26"/>
  <c r="M252" i="26"/>
  <c r="N252" i="26"/>
  <c r="O252" i="26"/>
  <c r="P252" i="26"/>
  <c r="Q252" i="26"/>
  <c r="R252" i="26"/>
  <c r="S252" i="26"/>
  <c r="T252" i="26"/>
  <c r="U252" i="26"/>
  <c r="V252" i="26"/>
  <c r="W252" i="26"/>
  <c r="X252" i="26"/>
  <c r="Y252" i="26"/>
  <c r="Z252" i="26"/>
  <c r="AA252" i="26"/>
  <c r="AB252" i="26"/>
  <c r="E253" i="26"/>
  <c r="F253" i="26"/>
  <c r="G253" i="26"/>
  <c r="H253" i="26"/>
  <c r="I253" i="26"/>
  <c r="J253" i="26"/>
  <c r="K253" i="26"/>
  <c r="L253" i="26"/>
  <c r="M253" i="26"/>
  <c r="N253" i="26"/>
  <c r="O253" i="26"/>
  <c r="P253" i="26"/>
  <c r="Q253" i="26"/>
  <c r="R253" i="26"/>
  <c r="S253" i="26"/>
  <c r="T253" i="26"/>
  <c r="U253" i="26"/>
  <c r="V253" i="26"/>
  <c r="W253" i="26"/>
  <c r="X253" i="26"/>
  <c r="Y253" i="26"/>
  <c r="Z253" i="26"/>
  <c r="AA253" i="26"/>
  <c r="AB253" i="26"/>
  <c r="E254" i="26"/>
  <c r="F254" i="26"/>
  <c r="G254" i="26"/>
  <c r="H254" i="26"/>
  <c r="I254" i="26"/>
  <c r="J254" i="26"/>
  <c r="K254" i="26"/>
  <c r="L254" i="26"/>
  <c r="M254" i="26"/>
  <c r="N254" i="26"/>
  <c r="O254" i="26"/>
  <c r="P254" i="26"/>
  <c r="Q254" i="26"/>
  <c r="R254" i="26"/>
  <c r="S254" i="26"/>
  <c r="T254" i="26"/>
  <c r="U254" i="26"/>
  <c r="V254" i="26"/>
  <c r="W254" i="26"/>
  <c r="X254" i="26"/>
  <c r="Y254" i="26"/>
  <c r="Z254" i="26"/>
  <c r="AA254" i="26"/>
  <c r="AB254" i="26"/>
  <c r="E255" i="26"/>
  <c r="F255" i="26"/>
  <c r="G255" i="26"/>
  <c r="H255" i="26"/>
  <c r="I255" i="26"/>
  <c r="J255" i="26"/>
  <c r="K255" i="26"/>
  <c r="L255" i="26"/>
  <c r="M255" i="26"/>
  <c r="N255" i="26"/>
  <c r="O255" i="26"/>
  <c r="P255" i="26"/>
  <c r="Q255" i="26"/>
  <c r="R255" i="26"/>
  <c r="S255" i="26"/>
  <c r="T255" i="26"/>
  <c r="U255" i="26"/>
  <c r="V255" i="26"/>
  <c r="W255" i="26"/>
  <c r="X255" i="26"/>
  <c r="Y255" i="26"/>
  <c r="Z255" i="26"/>
  <c r="AA255" i="26"/>
  <c r="AB255" i="26"/>
  <c r="E256" i="26"/>
  <c r="F256" i="26"/>
  <c r="G256" i="26"/>
  <c r="H256" i="26"/>
  <c r="I256" i="26"/>
  <c r="J256" i="26"/>
  <c r="K256" i="26"/>
  <c r="L256" i="26"/>
  <c r="M256" i="26"/>
  <c r="N256" i="26"/>
  <c r="O256" i="26"/>
  <c r="P256" i="26"/>
  <c r="Q256" i="26"/>
  <c r="R256" i="26"/>
  <c r="S256" i="26"/>
  <c r="T256" i="26"/>
  <c r="U256" i="26"/>
  <c r="V256" i="26"/>
  <c r="W256" i="26"/>
  <c r="X256" i="26"/>
  <c r="Y256" i="26"/>
  <c r="Z256" i="26"/>
  <c r="AA256" i="26"/>
  <c r="AB256" i="26"/>
  <c r="E257" i="26"/>
  <c r="F257" i="26"/>
  <c r="G257" i="26"/>
  <c r="H257" i="26"/>
  <c r="I257" i="26"/>
  <c r="J257" i="26"/>
  <c r="K257" i="26"/>
  <c r="L257" i="26"/>
  <c r="M257" i="26"/>
  <c r="N257" i="26"/>
  <c r="O257" i="26"/>
  <c r="P257" i="26"/>
  <c r="Q257" i="26"/>
  <c r="R257" i="26"/>
  <c r="S257" i="26"/>
  <c r="T257" i="26"/>
  <c r="U257" i="26"/>
  <c r="V257" i="26"/>
  <c r="W257" i="26"/>
  <c r="X257" i="26"/>
  <c r="Y257" i="26"/>
  <c r="Z257" i="26"/>
  <c r="AA257" i="26"/>
  <c r="AB257" i="26"/>
  <c r="E258" i="26"/>
  <c r="F258" i="26"/>
  <c r="G258" i="26"/>
  <c r="H258" i="26"/>
  <c r="I258" i="26"/>
  <c r="J258" i="26"/>
  <c r="K258" i="26"/>
  <c r="L258" i="26"/>
  <c r="M258" i="26"/>
  <c r="N258" i="26"/>
  <c r="O258" i="26"/>
  <c r="P258" i="26"/>
  <c r="Q258" i="26"/>
  <c r="R258" i="26"/>
  <c r="S258" i="26"/>
  <c r="T258" i="26"/>
  <c r="U258" i="26"/>
  <c r="V258" i="26"/>
  <c r="W258" i="26"/>
  <c r="X258" i="26"/>
  <c r="Y258" i="26"/>
  <c r="Z258" i="26"/>
  <c r="AA258" i="26"/>
  <c r="AB258" i="26"/>
  <c r="E259" i="26"/>
  <c r="F259" i="26"/>
  <c r="G259" i="26"/>
  <c r="H259" i="26"/>
  <c r="I259" i="26"/>
  <c r="J259" i="26"/>
  <c r="K259" i="26"/>
  <c r="L259" i="26"/>
  <c r="M259" i="26"/>
  <c r="N259" i="26"/>
  <c r="O259" i="26"/>
  <c r="P259" i="26"/>
  <c r="Q259" i="26"/>
  <c r="R259" i="26"/>
  <c r="S259" i="26"/>
  <c r="T259" i="26"/>
  <c r="U259" i="26"/>
  <c r="V259" i="26"/>
  <c r="W259" i="26"/>
  <c r="X259" i="26"/>
  <c r="Y259" i="26"/>
  <c r="Z259" i="26"/>
  <c r="AA259" i="26"/>
  <c r="AB259" i="26"/>
  <c r="E260" i="26"/>
  <c r="F260" i="26"/>
  <c r="G260" i="26"/>
  <c r="H260" i="26"/>
  <c r="I260" i="26"/>
  <c r="J260" i="26"/>
  <c r="K260" i="26"/>
  <c r="L260" i="26"/>
  <c r="M260" i="26"/>
  <c r="N260" i="26"/>
  <c r="O260" i="26"/>
  <c r="P260" i="26"/>
  <c r="Q260" i="26"/>
  <c r="R260" i="26"/>
  <c r="S260" i="26"/>
  <c r="T260" i="26"/>
  <c r="U260" i="26"/>
  <c r="V260" i="26"/>
  <c r="W260" i="26"/>
  <c r="X260" i="26"/>
  <c r="Y260" i="26"/>
  <c r="Z260" i="26"/>
  <c r="AA260" i="26"/>
  <c r="AB260" i="26"/>
  <c r="E261" i="26"/>
  <c r="F261" i="26"/>
  <c r="G261" i="26"/>
  <c r="H261" i="26"/>
  <c r="I261" i="26"/>
  <c r="J261" i="26"/>
  <c r="K261" i="26"/>
  <c r="L261" i="26"/>
  <c r="M261" i="26"/>
  <c r="N261" i="26"/>
  <c r="O261" i="26"/>
  <c r="P261" i="26"/>
  <c r="Q261" i="26"/>
  <c r="R261" i="26"/>
  <c r="S261" i="26"/>
  <c r="T261" i="26"/>
  <c r="U261" i="26"/>
  <c r="V261" i="26"/>
  <c r="W261" i="26"/>
  <c r="X261" i="26"/>
  <c r="Y261" i="26"/>
  <c r="Z261" i="26"/>
  <c r="AA261" i="26"/>
  <c r="AB261" i="26"/>
  <c r="E262" i="26"/>
  <c r="F262" i="26"/>
  <c r="G262" i="26"/>
  <c r="H262" i="26"/>
  <c r="I262" i="26"/>
  <c r="J262" i="26"/>
  <c r="K262" i="26"/>
  <c r="L262" i="26"/>
  <c r="M262" i="26"/>
  <c r="N262" i="26"/>
  <c r="O262" i="26"/>
  <c r="P262" i="26"/>
  <c r="Q262" i="26"/>
  <c r="R262" i="26"/>
  <c r="S262" i="26"/>
  <c r="T262" i="26"/>
  <c r="U262" i="26"/>
  <c r="V262" i="26"/>
  <c r="W262" i="26"/>
  <c r="X262" i="26"/>
  <c r="Y262" i="26"/>
  <c r="Z262" i="26"/>
  <c r="AA262" i="26"/>
  <c r="AB262" i="26"/>
  <c r="E263" i="26"/>
  <c r="F263" i="26"/>
  <c r="G263" i="26"/>
  <c r="H263" i="26"/>
  <c r="I263" i="26"/>
  <c r="J263" i="26"/>
  <c r="K263" i="26"/>
  <c r="L263" i="26"/>
  <c r="M263" i="26"/>
  <c r="N263" i="26"/>
  <c r="O263" i="26"/>
  <c r="P263" i="26"/>
  <c r="Q263" i="26"/>
  <c r="R263" i="26"/>
  <c r="S263" i="26"/>
  <c r="T263" i="26"/>
  <c r="U263" i="26"/>
  <c r="V263" i="26"/>
  <c r="W263" i="26"/>
  <c r="X263" i="26"/>
  <c r="Y263" i="26"/>
  <c r="Z263" i="26"/>
  <c r="AA263" i="26"/>
  <c r="AB263" i="26"/>
  <c r="E264" i="26"/>
  <c r="F264" i="26"/>
  <c r="G264" i="26"/>
  <c r="H264" i="26"/>
  <c r="I264" i="26"/>
  <c r="J264" i="26"/>
  <c r="K264" i="26"/>
  <c r="L264" i="26"/>
  <c r="M264" i="26"/>
  <c r="N264" i="26"/>
  <c r="O264" i="26"/>
  <c r="P264" i="26"/>
  <c r="Q264" i="26"/>
  <c r="R264" i="26"/>
  <c r="S264" i="26"/>
  <c r="T264" i="26"/>
  <c r="U264" i="26"/>
  <c r="V264" i="26"/>
  <c r="W264" i="26"/>
  <c r="X264" i="26"/>
  <c r="Y264" i="26"/>
  <c r="Z264" i="26"/>
  <c r="AA264" i="26"/>
  <c r="AB264" i="26"/>
  <c r="E265" i="26"/>
  <c r="F265" i="26"/>
  <c r="G265" i="26"/>
  <c r="H265" i="26"/>
  <c r="I265" i="26"/>
  <c r="J265" i="26"/>
  <c r="K265" i="26"/>
  <c r="L265" i="26"/>
  <c r="M265" i="26"/>
  <c r="N265" i="26"/>
  <c r="O265" i="26"/>
  <c r="P265" i="26"/>
  <c r="Q265" i="26"/>
  <c r="R265" i="26"/>
  <c r="S265" i="26"/>
  <c r="T265" i="26"/>
  <c r="U265" i="26"/>
  <c r="V265" i="26"/>
  <c r="W265" i="26"/>
  <c r="X265" i="26"/>
  <c r="Y265" i="26"/>
  <c r="Z265" i="26"/>
  <c r="AA265" i="26"/>
  <c r="AB265" i="26"/>
  <c r="E266" i="26"/>
  <c r="F266" i="26"/>
  <c r="G266" i="26"/>
  <c r="H266" i="26"/>
  <c r="I266" i="26"/>
  <c r="J266" i="26"/>
  <c r="K266" i="26"/>
  <c r="L266" i="26"/>
  <c r="M266" i="26"/>
  <c r="N266" i="26"/>
  <c r="O266" i="26"/>
  <c r="P266" i="26"/>
  <c r="Q266" i="26"/>
  <c r="R266" i="26"/>
  <c r="S266" i="26"/>
  <c r="T266" i="26"/>
  <c r="U266" i="26"/>
  <c r="V266" i="26"/>
  <c r="W266" i="26"/>
  <c r="X266" i="26"/>
  <c r="Y266" i="26"/>
  <c r="Z266" i="26"/>
  <c r="AA266" i="26"/>
  <c r="AB266" i="26"/>
  <c r="E267" i="26"/>
  <c r="F267" i="26"/>
  <c r="G267" i="26"/>
  <c r="H267" i="26"/>
  <c r="I267" i="26"/>
  <c r="J267" i="26"/>
  <c r="K267" i="26"/>
  <c r="L267" i="26"/>
  <c r="M267" i="26"/>
  <c r="N267" i="26"/>
  <c r="O267" i="26"/>
  <c r="P267" i="26"/>
  <c r="Q267" i="26"/>
  <c r="R267" i="26"/>
  <c r="S267" i="26"/>
  <c r="T267" i="26"/>
  <c r="U267" i="26"/>
  <c r="V267" i="26"/>
  <c r="W267" i="26"/>
  <c r="X267" i="26"/>
  <c r="Y267" i="26"/>
  <c r="Z267" i="26"/>
  <c r="AA267" i="26"/>
  <c r="AB267" i="26"/>
  <c r="E268" i="26"/>
  <c r="F268" i="26"/>
  <c r="G268" i="26"/>
  <c r="H268" i="26"/>
  <c r="I268" i="26"/>
  <c r="J268" i="26"/>
  <c r="K268" i="26"/>
  <c r="L268" i="26"/>
  <c r="M268" i="26"/>
  <c r="N268" i="26"/>
  <c r="O268" i="26"/>
  <c r="P268" i="26"/>
  <c r="Q268" i="26"/>
  <c r="R268" i="26"/>
  <c r="S268" i="26"/>
  <c r="T268" i="26"/>
  <c r="U268" i="26"/>
  <c r="V268" i="26"/>
  <c r="W268" i="26"/>
  <c r="X268" i="26"/>
  <c r="Y268" i="26"/>
  <c r="Z268" i="26"/>
  <c r="AA268" i="26"/>
  <c r="AB268" i="26"/>
  <c r="E269" i="26"/>
  <c r="F269" i="26"/>
  <c r="G269" i="26"/>
  <c r="H269" i="26"/>
  <c r="I269" i="26"/>
  <c r="J269" i="26"/>
  <c r="K269" i="26"/>
  <c r="L269" i="26"/>
  <c r="M269" i="26"/>
  <c r="N269" i="26"/>
  <c r="O269" i="26"/>
  <c r="P269" i="26"/>
  <c r="Q269" i="26"/>
  <c r="R269" i="26"/>
  <c r="S269" i="26"/>
  <c r="T269" i="26"/>
  <c r="U269" i="26"/>
  <c r="V269" i="26"/>
  <c r="W269" i="26"/>
  <c r="X269" i="26"/>
  <c r="Y269" i="26"/>
  <c r="Z269" i="26"/>
  <c r="AA269" i="26"/>
  <c r="AB269" i="26"/>
  <c r="E270" i="26"/>
  <c r="F270" i="26"/>
  <c r="G270" i="26"/>
  <c r="H270" i="26"/>
  <c r="I270" i="26"/>
  <c r="J270" i="26"/>
  <c r="K270" i="26"/>
  <c r="L270" i="26"/>
  <c r="M270" i="26"/>
  <c r="N270" i="26"/>
  <c r="O270" i="26"/>
  <c r="P270" i="26"/>
  <c r="Q270" i="26"/>
  <c r="R270" i="26"/>
  <c r="S270" i="26"/>
  <c r="T270" i="26"/>
  <c r="U270" i="26"/>
  <c r="V270" i="26"/>
  <c r="W270" i="26"/>
  <c r="X270" i="26"/>
  <c r="Y270" i="26"/>
  <c r="Z270" i="26"/>
  <c r="AA270" i="26"/>
  <c r="AB270" i="26"/>
  <c r="E271" i="26"/>
  <c r="F271" i="26"/>
  <c r="G271" i="26"/>
  <c r="H271" i="26"/>
  <c r="I271" i="26"/>
  <c r="J271" i="26"/>
  <c r="K271" i="26"/>
  <c r="L271" i="26"/>
  <c r="M271" i="26"/>
  <c r="N271" i="26"/>
  <c r="O271" i="26"/>
  <c r="P271" i="26"/>
  <c r="Q271" i="26"/>
  <c r="R271" i="26"/>
  <c r="S271" i="26"/>
  <c r="T271" i="26"/>
  <c r="U271" i="26"/>
  <c r="V271" i="26"/>
  <c r="W271" i="26"/>
  <c r="X271" i="26"/>
  <c r="Y271" i="26"/>
  <c r="Z271" i="26"/>
  <c r="AA271" i="26"/>
  <c r="AB271" i="26"/>
  <c r="E272" i="26"/>
  <c r="F272" i="26"/>
  <c r="G272" i="26"/>
  <c r="H272" i="26"/>
  <c r="I272" i="26"/>
  <c r="J272" i="26"/>
  <c r="K272" i="26"/>
  <c r="L272" i="26"/>
  <c r="M272" i="26"/>
  <c r="N272" i="26"/>
  <c r="O272" i="26"/>
  <c r="P272" i="26"/>
  <c r="Q272" i="26"/>
  <c r="R272" i="26"/>
  <c r="S272" i="26"/>
  <c r="T272" i="26"/>
  <c r="U272" i="26"/>
  <c r="V272" i="26"/>
  <c r="W272" i="26"/>
  <c r="X272" i="26"/>
  <c r="Y272" i="26"/>
  <c r="Z272" i="26"/>
  <c r="AA272" i="26"/>
  <c r="AB272" i="26"/>
  <c r="E273" i="26"/>
  <c r="F273" i="26"/>
  <c r="G273" i="26"/>
  <c r="H273" i="26"/>
  <c r="I273" i="26"/>
  <c r="J273" i="26"/>
  <c r="K273" i="26"/>
  <c r="L273" i="26"/>
  <c r="M273" i="26"/>
  <c r="N273" i="26"/>
  <c r="O273" i="26"/>
  <c r="P273" i="26"/>
  <c r="Q273" i="26"/>
  <c r="R273" i="26"/>
  <c r="S273" i="26"/>
  <c r="T273" i="26"/>
  <c r="U273" i="26"/>
  <c r="V273" i="26"/>
  <c r="W273" i="26"/>
  <c r="X273" i="26"/>
  <c r="Y273" i="26"/>
  <c r="Z273" i="26"/>
  <c r="AA273" i="26"/>
  <c r="AB273" i="26"/>
  <c r="E274" i="26"/>
  <c r="F274" i="26"/>
  <c r="G274" i="26"/>
  <c r="H274" i="26"/>
  <c r="I274" i="26"/>
  <c r="J274" i="26"/>
  <c r="K274" i="26"/>
  <c r="L274" i="26"/>
  <c r="M274" i="26"/>
  <c r="N274" i="26"/>
  <c r="O274" i="26"/>
  <c r="P274" i="26"/>
  <c r="Q274" i="26"/>
  <c r="R274" i="26"/>
  <c r="S274" i="26"/>
  <c r="T274" i="26"/>
  <c r="U274" i="26"/>
  <c r="V274" i="26"/>
  <c r="W274" i="26"/>
  <c r="X274" i="26"/>
  <c r="Y274" i="26"/>
  <c r="Z274" i="26"/>
  <c r="AA274" i="26"/>
  <c r="AB274" i="26"/>
  <c r="E275" i="26"/>
  <c r="F275" i="26"/>
  <c r="G275" i="26"/>
  <c r="H275" i="26"/>
  <c r="I275" i="26"/>
  <c r="J275" i="26"/>
  <c r="K275" i="26"/>
  <c r="L275" i="26"/>
  <c r="M275" i="26"/>
  <c r="N275" i="26"/>
  <c r="O275" i="26"/>
  <c r="P275" i="26"/>
  <c r="Q275" i="26"/>
  <c r="R275" i="26"/>
  <c r="S275" i="26"/>
  <c r="T275" i="26"/>
  <c r="U275" i="26"/>
  <c r="V275" i="26"/>
  <c r="W275" i="26"/>
  <c r="X275" i="26"/>
  <c r="Y275" i="26"/>
  <c r="Z275" i="26"/>
  <c r="AA275" i="26"/>
  <c r="AB275" i="26"/>
  <c r="E276" i="26"/>
  <c r="F276" i="26"/>
  <c r="G276" i="26"/>
  <c r="H276" i="26"/>
  <c r="I276" i="26"/>
  <c r="J276" i="26"/>
  <c r="K276" i="26"/>
  <c r="L276" i="26"/>
  <c r="M276" i="26"/>
  <c r="N276" i="26"/>
  <c r="O276" i="26"/>
  <c r="P276" i="26"/>
  <c r="Q276" i="26"/>
  <c r="R276" i="26"/>
  <c r="S276" i="26"/>
  <c r="T276" i="26"/>
  <c r="U276" i="26"/>
  <c r="V276" i="26"/>
  <c r="W276" i="26"/>
  <c r="X276" i="26"/>
  <c r="Y276" i="26"/>
  <c r="Z276" i="26"/>
  <c r="AA276" i="26"/>
  <c r="AB276" i="26"/>
  <c r="E277" i="26"/>
  <c r="F277" i="26"/>
  <c r="G277" i="26"/>
  <c r="H277" i="26"/>
  <c r="I277" i="26"/>
  <c r="J277" i="26"/>
  <c r="K277" i="26"/>
  <c r="L277" i="26"/>
  <c r="M277" i="26"/>
  <c r="N277" i="26"/>
  <c r="O277" i="26"/>
  <c r="P277" i="26"/>
  <c r="Q277" i="26"/>
  <c r="R277" i="26"/>
  <c r="S277" i="26"/>
  <c r="T277" i="26"/>
  <c r="U277" i="26"/>
  <c r="V277" i="26"/>
  <c r="W277" i="26"/>
  <c r="X277" i="26"/>
  <c r="Y277" i="26"/>
  <c r="Z277" i="26"/>
  <c r="AA277" i="26"/>
  <c r="AB277" i="26"/>
  <c r="E278" i="26"/>
  <c r="F278" i="26"/>
  <c r="G278" i="26"/>
  <c r="H278" i="26"/>
  <c r="I278" i="26"/>
  <c r="J278" i="26"/>
  <c r="K278" i="26"/>
  <c r="L278" i="26"/>
  <c r="M278" i="26"/>
  <c r="N278" i="26"/>
  <c r="O278" i="26"/>
  <c r="P278" i="26"/>
  <c r="Q278" i="26"/>
  <c r="R278" i="26"/>
  <c r="S278" i="26"/>
  <c r="T278" i="26"/>
  <c r="U278" i="26"/>
  <c r="V278" i="26"/>
  <c r="W278" i="26"/>
  <c r="X278" i="26"/>
  <c r="Y278" i="26"/>
  <c r="Z278" i="26"/>
  <c r="AA278" i="26"/>
  <c r="AB278" i="26"/>
  <c r="E279" i="26"/>
  <c r="F279" i="26"/>
  <c r="G279" i="26"/>
  <c r="H279" i="26"/>
  <c r="I279" i="26"/>
  <c r="J279" i="26"/>
  <c r="K279" i="26"/>
  <c r="L279" i="26"/>
  <c r="M279" i="26"/>
  <c r="N279" i="26"/>
  <c r="O279" i="26"/>
  <c r="P279" i="26"/>
  <c r="Q279" i="26"/>
  <c r="R279" i="26"/>
  <c r="S279" i="26"/>
  <c r="T279" i="26"/>
  <c r="U279" i="26"/>
  <c r="V279" i="26"/>
  <c r="W279" i="26"/>
  <c r="X279" i="26"/>
  <c r="Y279" i="26"/>
  <c r="Z279" i="26"/>
  <c r="AA279" i="26"/>
  <c r="AB279" i="26"/>
  <c r="E280" i="26"/>
  <c r="F280" i="26"/>
  <c r="G280" i="26"/>
  <c r="H280" i="26"/>
  <c r="I280" i="26"/>
  <c r="J280" i="26"/>
  <c r="K280" i="26"/>
  <c r="L280" i="26"/>
  <c r="M280" i="26"/>
  <c r="N280" i="26"/>
  <c r="O280" i="26"/>
  <c r="P280" i="26"/>
  <c r="Q280" i="26"/>
  <c r="R280" i="26"/>
  <c r="S280" i="26"/>
  <c r="T280" i="26"/>
  <c r="U280" i="26"/>
  <c r="V280" i="26"/>
  <c r="W280" i="26"/>
  <c r="X280" i="26"/>
  <c r="Y280" i="26"/>
  <c r="Z280" i="26"/>
  <c r="AA280" i="26"/>
  <c r="AB280" i="26"/>
  <c r="E281" i="26"/>
  <c r="F281" i="26"/>
  <c r="G281" i="26"/>
  <c r="H281" i="26"/>
  <c r="I281" i="26"/>
  <c r="J281" i="26"/>
  <c r="K281" i="26"/>
  <c r="L281" i="26"/>
  <c r="M281" i="26"/>
  <c r="N281" i="26"/>
  <c r="O281" i="26"/>
  <c r="P281" i="26"/>
  <c r="Q281" i="26"/>
  <c r="R281" i="26"/>
  <c r="S281" i="26"/>
  <c r="T281" i="26"/>
  <c r="U281" i="26"/>
  <c r="V281" i="26"/>
  <c r="W281" i="26"/>
  <c r="X281" i="26"/>
  <c r="Y281" i="26"/>
  <c r="Z281" i="26"/>
  <c r="AA281" i="26"/>
  <c r="AB281" i="26"/>
  <c r="E282" i="26"/>
  <c r="F282" i="26"/>
  <c r="G282" i="26"/>
  <c r="H282" i="26"/>
  <c r="I282" i="26"/>
  <c r="J282" i="26"/>
  <c r="K282" i="26"/>
  <c r="L282" i="26"/>
  <c r="M282" i="26"/>
  <c r="N282" i="26"/>
  <c r="O282" i="26"/>
  <c r="P282" i="26"/>
  <c r="Q282" i="26"/>
  <c r="R282" i="26"/>
  <c r="S282" i="26"/>
  <c r="T282" i="26"/>
  <c r="U282" i="26"/>
  <c r="V282" i="26"/>
  <c r="W282" i="26"/>
  <c r="X282" i="26"/>
  <c r="Y282" i="26"/>
  <c r="Z282" i="26"/>
  <c r="AA282" i="26"/>
  <c r="AB282" i="26"/>
  <c r="E283" i="26"/>
  <c r="F283" i="26"/>
  <c r="G283" i="26"/>
  <c r="H283" i="26"/>
  <c r="I283" i="26"/>
  <c r="J283" i="26"/>
  <c r="K283" i="26"/>
  <c r="L283" i="26"/>
  <c r="M283" i="26"/>
  <c r="N283" i="26"/>
  <c r="O283" i="26"/>
  <c r="P283" i="26"/>
  <c r="Q283" i="26"/>
  <c r="R283" i="26"/>
  <c r="S283" i="26"/>
  <c r="T283" i="26"/>
  <c r="U283" i="26"/>
  <c r="V283" i="26"/>
  <c r="W283" i="26"/>
  <c r="X283" i="26"/>
  <c r="Y283" i="26"/>
  <c r="Z283" i="26"/>
  <c r="AA283" i="26"/>
  <c r="AB283" i="26"/>
  <c r="E284" i="26"/>
  <c r="F284" i="26"/>
  <c r="G284" i="26"/>
  <c r="H284" i="26"/>
  <c r="I284" i="26"/>
  <c r="J284" i="26"/>
  <c r="K284" i="26"/>
  <c r="L284" i="26"/>
  <c r="M284" i="26"/>
  <c r="N284" i="26"/>
  <c r="O284" i="26"/>
  <c r="P284" i="26"/>
  <c r="Q284" i="26"/>
  <c r="R284" i="26"/>
  <c r="S284" i="26"/>
  <c r="T284" i="26"/>
  <c r="U284" i="26"/>
  <c r="V284" i="26"/>
  <c r="W284" i="26"/>
  <c r="X284" i="26"/>
  <c r="Y284" i="26"/>
  <c r="Z284" i="26"/>
  <c r="AA284" i="26"/>
  <c r="AB284" i="26"/>
  <c r="E285" i="26"/>
  <c r="F285" i="26"/>
  <c r="G285" i="26"/>
  <c r="H285" i="26"/>
  <c r="I285" i="26"/>
  <c r="J285" i="26"/>
  <c r="K285" i="26"/>
  <c r="L285" i="26"/>
  <c r="M285" i="26"/>
  <c r="N285" i="26"/>
  <c r="O285" i="26"/>
  <c r="P285" i="26"/>
  <c r="Q285" i="26"/>
  <c r="R285" i="26"/>
  <c r="S285" i="26"/>
  <c r="T285" i="26"/>
  <c r="U285" i="26"/>
  <c r="V285" i="26"/>
  <c r="W285" i="26"/>
  <c r="X285" i="26"/>
  <c r="Y285" i="26"/>
  <c r="Z285" i="26"/>
  <c r="AA285" i="26"/>
  <c r="AB285" i="26"/>
  <c r="E286" i="26"/>
  <c r="F286" i="26"/>
  <c r="G286" i="26"/>
  <c r="H286" i="26"/>
  <c r="I286" i="26"/>
  <c r="J286" i="26"/>
  <c r="K286" i="26"/>
  <c r="L286" i="26"/>
  <c r="M286" i="26"/>
  <c r="N286" i="26"/>
  <c r="O286" i="26"/>
  <c r="P286" i="26"/>
  <c r="Q286" i="26"/>
  <c r="R286" i="26"/>
  <c r="S286" i="26"/>
  <c r="T286" i="26"/>
  <c r="U286" i="26"/>
  <c r="V286" i="26"/>
  <c r="W286" i="26"/>
  <c r="X286" i="26"/>
  <c r="Y286" i="26"/>
  <c r="Z286" i="26"/>
  <c r="AA286" i="26"/>
  <c r="AB286" i="26"/>
  <c r="E287" i="26"/>
  <c r="F287" i="26"/>
  <c r="G287" i="26"/>
  <c r="H287" i="26"/>
  <c r="I287" i="26"/>
  <c r="J287" i="26"/>
  <c r="K287" i="26"/>
  <c r="L287" i="26"/>
  <c r="M287" i="26"/>
  <c r="N287" i="26"/>
  <c r="O287" i="26"/>
  <c r="P287" i="26"/>
  <c r="Q287" i="26"/>
  <c r="R287" i="26"/>
  <c r="S287" i="26"/>
  <c r="T287" i="26"/>
  <c r="U287" i="26"/>
  <c r="V287" i="26"/>
  <c r="W287" i="26"/>
  <c r="X287" i="26"/>
  <c r="Y287" i="26"/>
  <c r="Z287" i="26"/>
  <c r="AA287" i="26"/>
  <c r="AB287" i="26"/>
  <c r="E288" i="26"/>
  <c r="F288" i="26"/>
  <c r="G288" i="26"/>
  <c r="H288" i="26"/>
  <c r="I288" i="26"/>
  <c r="J288" i="26"/>
  <c r="K288" i="26"/>
  <c r="L288" i="26"/>
  <c r="M288" i="26"/>
  <c r="N288" i="26"/>
  <c r="O288" i="26"/>
  <c r="P288" i="26"/>
  <c r="Q288" i="26"/>
  <c r="R288" i="26"/>
  <c r="S288" i="26"/>
  <c r="T288" i="26"/>
  <c r="U288" i="26"/>
  <c r="V288" i="26"/>
  <c r="W288" i="26"/>
  <c r="X288" i="26"/>
  <c r="Y288" i="26"/>
  <c r="Z288" i="26"/>
  <c r="AA288" i="26"/>
  <c r="AB288" i="26"/>
  <c r="E289" i="26"/>
  <c r="F289" i="26"/>
  <c r="G289" i="26"/>
  <c r="H289" i="26"/>
  <c r="I289" i="26"/>
  <c r="J289" i="26"/>
  <c r="K289" i="26"/>
  <c r="L289" i="26"/>
  <c r="M289" i="26"/>
  <c r="N289" i="26"/>
  <c r="O289" i="26"/>
  <c r="P289" i="26"/>
  <c r="Q289" i="26"/>
  <c r="R289" i="26"/>
  <c r="S289" i="26"/>
  <c r="T289" i="26"/>
  <c r="U289" i="26"/>
  <c r="V289" i="26"/>
  <c r="W289" i="26"/>
  <c r="X289" i="26"/>
  <c r="Y289" i="26"/>
  <c r="Z289" i="26"/>
  <c r="AA289" i="26"/>
  <c r="AB289" i="26"/>
  <c r="E290" i="26"/>
  <c r="F290" i="26"/>
  <c r="G290" i="26"/>
  <c r="H290" i="26"/>
  <c r="I290" i="26"/>
  <c r="J290" i="26"/>
  <c r="K290" i="26"/>
  <c r="L290" i="26"/>
  <c r="M290" i="26"/>
  <c r="N290" i="26"/>
  <c r="O290" i="26"/>
  <c r="P290" i="26"/>
  <c r="Q290" i="26"/>
  <c r="R290" i="26"/>
  <c r="S290" i="26"/>
  <c r="T290" i="26"/>
  <c r="U290" i="26"/>
  <c r="V290" i="26"/>
  <c r="W290" i="26"/>
  <c r="X290" i="26"/>
  <c r="Y290" i="26"/>
  <c r="Z290" i="26"/>
  <c r="AA290" i="26"/>
  <c r="AB290" i="26"/>
  <c r="E291" i="26"/>
  <c r="F291" i="26"/>
  <c r="G291" i="26"/>
  <c r="H291" i="26"/>
  <c r="I291" i="26"/>
  <c r="J291" i="26"/>
  <c r="K291" i="26"/>
  <c r="L291" i="26"/>
  <c r="M291" i="26"/>
  <c r="N291" i="26"/>
  <c r="O291" i="26"/>
  <c r="P291" i="26"/>
  <c r="Q291" i="26"/>
  <c r="R291" i="26"/>
  <c r="S291" i="26"/>
  <c r="T291" i="26"/>
  <c r="U291" i="26"/>
  <c r="V291" i="26"/>
  <c r="W291" i="26"/>
  <c r="X291" i="26"/>
  <c r="Y291" i="26"/>
  <c r="Z291" i="26"/>
  <c r="AA291" i="26"/>
  <c r="AB291" i="26"/>
  <c r="E292" i="26"/>
  <c r="F292" i="26"/>
  <c r="G292" i="26"/>
  <c r="H292" i="26"/>
  <c r="I292" i="26"/>
  <c r="J292" i="26"/>
  <c r="K292" i="26"/>
  <c r="L292" i="26"/>
  <c r="M292" i="26"/>
  <c r="N292" i="26"/>
  <c r="O292" i="26"/>
  <c r="P292" i="26"/>
  <c r="Q292" i="26"/>
  <c r="R292" i="26"/>
  <c r="S292" i="26"/>
  <c r="T292" i="26"/>
  <c r="U292" i="26"/>
  <c r="V292" i="26"/>
  <c r="W292" i="26"/>
  <c r="X292" i="26"/>
  <c r="Y292" i="26"/>
  <c r="Z292" i="26"/>
  <c r="AA292" i="26"/>
  <c r="AB292" i="26"/>
  <c r="E293" i="26"/>
  <c r="F293" i="26"/>
  <c r="G293" i="26"/>
  <c r="H293" i="26"/>
  <c r="I293" i="26"/>
  <c r="J293" i="26"/>
  <c r="K293" i="26"/>
  <c r="L293" i="26"/>
  <c r="M293" i="26"/>
  <c r="N293" i="26"/>
  <c r="O293" i="26"/>
  <c r="P293" i="26"/>
  <c r="Q293" i="26"/>
  <c r="R293" i="26"/>
  <c r="S293" i="26"/>
  <c r="T293" i="26"/>
  <c r="U293" i="26"/>
  <c r="V293" i="26"/>
  <c r="W293" i="26"/>
  <c r="X293" i="26"/>
  <c r="Y293" i="26"/>
  <c r="Z293" i="26"/>
  <c r="AA293" i="26"/>
  <c r="AB293" i="26"/>
  <c r="E294" i="26"/>
  <c r="F294" i="26"/>
  <c r="G294" i="26"/>
  <c r="H294" i="26"/>
  <c r="I294" i="26"/>
  <c r="J294" i="26"/>
  <c r="K294" i="26"/>
  <c r="L294" i="26"/>
  <c r="M294" i="26"/>
  <c r="N294" i="26"/>
  <c r="O294" i="26"/>
  <c r="P294" i="26"/>
  <c r="Q294" i="26"/>
  <c r="R294" i="26"/>
  <c r="S294" i="26"/>
  <c r="T294" i="26"/>
  <c r="U294" i="26"/>
  <c r="V294" i="26"/>
  <c r="W294" i="26"/>
  <c r="X294" i="26"/>
  <c r="Y294" i="26"/>
  <c r="Z294" i="26"/>
  <c r="AA294" i="26"/>
  <c r="AB294" i="26"/>
  <c r="E295" i="26"/>
  <c r="F295" i="26"/>
  <c r="G295" i="26"/>
  <c r="H295" i="26"/>
  <c r="I295" i="26"/>
  <c r="J295" i="26"/>
  <c r="K295" i="26"/>
  <c r="L295" i="26"/>
  <c r="M295" i="26"/>
  <c r="N295" i="26"/>
  <c r="O295" i="26"/>
  <c r="P295" i="26"/>
  <c r="Q295" i="26"/>
  <c r="R295" i="26"/>
  <c r="S295" i="26"/>
  <c r="T295" i="26"/>
  <c r="U295" i="26"/>
  <c r="V295" i="26"/>
  <c r="W295" i="26"/>
  <c r="X295" i="26"/>
  <c r="Y295" i="26"/>
  <c r="Z295" i="26"/>
  <c r="AA295" i="26"/>
  <c r="AB295" i="26"/>
  <c r="E296" i="26"/>
  <c r="F296" i="26"/>
  <c r="G296" i="26"/>
  <c r="H296" i="26"/>
  <c r="I296" i="26"/>
  <c r="J296" i="26"/>
  <c r="K296" i="26"/>
  <c r="L296" i="26"/>
  <c r="M296" i="26"/>
  <c r="N296" i="26"/>
  <c r="O296" i="26"/>
  <c r="P296" i="26"/>
  <c r="Q296" i="26"/>
  <c r="R296" i="26"/>
  <c r="S296" i="26"/>
  <c r="T296" i="26"/>
  <c r="U296" i="26"/>
  <c r="V296" i="26"/>
  <c r="W296" i="26"/>
  <c r="X296" i="26"/>
  <c r="Y296" i="26"/>
  <c r="Z296" i="26"/>
  <c r="AA296" i="26"/>
  <c r="AB296" i="26"/>
  <c r="E297" i="26"/>
  <c r="F297" i="26"/>
  <c r="G297" i="26"/>
  <c r="H297" i="26"/>
  <c r="I297" i="26"/>
  <c r="J297" i="26"/>
  <c r="K297" i="26"/>
  <c r="L297" i="26"/>
  <c r="M297" i="26"/>
  <c r="N297" i="26"/>
  <c r="O297" i="26"/>
  <c r="P297" i="26"/>
  <c r="Q297" i="26"/>
  <c r="R297" i="26"/>
  <c r="S297" i="26"/>
  <c r="T297" i="26"/>
  <c r="U297" i="26"/>
  <c r="V297" i="26"/>
  <c r="W297" i="26"/>
  <c r="X297" i="26"/>
  <c r="Y297" i="26"/>
  <c r="Z297" i="26"/>
  <c r="AA297" i="26"/>
  <c r="AB297" i="26"/>
  <c r="E298" i="26"/>
  <c r="F298" i="26"/>
  <c r="G298" i="26"/>
  <c r="H298" i="26"/>
  <c r="I298" i="26"/>
  <c r="J298" i="26"/>
  <c r="K298" i="26"/>
  <c r="L298" i="26"/>
  <c r="M298" i="26"/>
  <c r="N298" i="26"/>
  <c r="O298" i="26"/>
  <c r="P298" i="26"/>
  <c r="Q298" i="26"/>
  <c r="R298" i="26"/>
  <c r="S298" i="26"/>
  <c r="T298" i="26"/>
  <c r="U298" i="26"/>
  <c r="V298" i="26"/>
  <c r="W298" i="26"/>
  <c r="X298" i="26"/>
  <c r="Y298" i="26"/>
  <c r="Z298" i="26"/>
  <c r="AA298" i="26"/>
  <c r="AB298" i="26"/>
  <c r="E299" i="26"/>
  <c r="F299" i="26"/>
  <c r="G299" i="26"/>
  <c r="H299" i="26"/>
  <c r="I299" i="26"/>
  <c r="J299" i="26"/>
  <c r="K299" i="26"/>
  <c r="L299" i="26"/>
  <c r="M299" i="26"/>
  <c r="N299" i="26"/>
  <c r="O299" i="26"/>
  <c r="P299" i="26"/>
  <c r="Q299" i="26"/>
  <c r="R299" i="26"/>
  <c r="S299" i="26"/>
  <c r="T299" i="26"/>
  <c r="U299" i="26"/>
  <c r="V299" i="26"/>
  <c r="W299" i="26"/>
  <c r="X299" i="26"/>
  <c r="Y299" i="26"/>
  <c r="Z299" i="26"/>
  <c r="AA299" i="26"/>
  <c r="AB299" i="26"/>
  <c r="E300" i="26"/>
  <c r="F300" i="26"/>
  <c r="G300" i="26"/>
  <c r="H300" i="26"/>
  <c r="I300" i="26"/>
  <c r="J300" i="26"/>
  <c r="K300" i="26"/>
  <c r="L300" i="26"/>
  <c r="M300" i="26"/>
  <c r="N300" i="26"/>
  <c r="O300" i="26"/>
  <c r="P300" i="26"/>
  <c r="Q300" i="26"/>
  <c r="R300" i="26"/>
  <c r="S300" i="26"/>
  <c r="T300" i="26"/>
  <c r="U300" i="26"/>
  <c r="V300" i="26"/>
  <c r="W300" i="26"/>
  <c r="X300" i="26"/>
  <c r="Y300" i="26"/>
  <c r="Z300" i="26"/>
  <c r="AA300" i="26"/>
  <c r="AB300" i="26"/>
  <c r="E301" i="26"/>
  <c r="F301" i="26"/>
  <c r="G301" i="26"/>
  <c r="H301" i="26"/>
  <c r="I301" i="26"/>
  <c r="J301" i="26"/>
  <c r="K301" i="26"/>
  <c r="L301" i="26"/>
  <c r="M301" i="26"/>
  <c r="N301" i="26"/>
  <c r="O301" i="26"/>
  <c r="P301" i="26"/>
  <c r="Q301" i="26"/>
  <c r="R301" i="26"/>
  <c r="S301" i="26"/>
  <c r="T301" i="26"/>
  <c r="U301" i="26"/>
  <c r="V301" i="26"/>
  <c r="W301" i="26"/>
  <c r="X301" i="26"/>
  <c r="Y301" i="26"/>
  <c r="Z301" i="26"/>
  <c r="AA301" i="26"/>
  <c r="AB301" i="26"/>
  <c r="E302" i="26"/>
  <c r="F302" i="26"/>
  <c r="G302" i="26"/>
  <c r="H302" i="26"/>
  <c r="I302" i="26"/>
  <c r="J302" i="26"/>
  <c r="K302" i="26"/>
  <c r="L302" i="26"/>
  <c r="M302" i="26"/>
  <c r="N302" i="26"/>
  <c r="O302" i="26"/>
  <c r="P302" i="26"/>
  <c r="Q302" i="26"/>
  <c r="R302" i="26"/>
  <c r="S302" i="26"/>
  <c r="T302" i="26"/>
  <c r="U302" i="26"/>
  <c r="V302" i="26"/>
  <c r="W302" i="26"/>
  <c r="X302" i="26"/>
  <c r="Y302" i="26"/>
  <c r="Z302" i="26"/>
  <c r="AA302" i="26"/>
  <c r="AB302" i="26"/>
  <c r="E303" i="26"/>
  <c r="F303" i="26"/>
  <c r="G303" i="26"/>
  <c r="H303" i="26"/>
  <c r="I303" i="26"/>
  <c r="J303" i="26"/>
  <c r="K303" i="26"/>
  <c r="L303" i="26"/>
  <c r="M303" i="26"/>
  <c r="N303" i="26"/>
  <c r="O303" i="26"/>
  <c r="P303" i="26"/>
  <c r="Q303" i="26"/>
  <c r="R303" i="26"/>
  <c r="S303" i="26"/>
  <c r="T303" i="26"/>
  <c r="U303" i="26"/>
  <c r="V303" i="26"/>
  <c r="W303" i="26"/>
  <c r="X303" i="26"/>
  <c r="Y303" i="26"/>
  <c r="Z303" i="26"/>
  <c r="AA303" i="26"/>
  <c r="AB303" i="26"/>
  <c r="E304" i="26"/>
  <c r="F304" i="26"/>
  <c r="G304" i="26"/>
  <c r="H304" i="26"/>
  <c r="I304" i="26"/>
  <c r="J304" i="26"/>
  <c r="K304" i="26"/>
  <c r="L304" i="26"/>
  <c r="M304" i="26"/>
  <c r="N304" i="26"/>
  <c r="O304" i="26"/>
  <c r="P304" i="26"/>
  <c r="Q304" i="26"/>
  <c r="R304" i="26"/>
  <c r="S304" i="26"/>
  <c r="T304" i="26"/>
  <c r="U304" i="26"/>
  <c r="V304" i="26"/>
  <c r="W304" i="26"/>
  <c r="X304" i="26"/>
  <c r="Y304" i="26"/>
  <c r="Z304" i="26"/>
  <c r="AA304" i="26"/>
  <c r="AB304" i="26"/>
  <c r="E305" i="26"/>
  <c r="F305" i="26"/>
  <c r="G305" i="26"/>
  <c r="H305" i="26"/>
  <c r="I305" i="26"/>
  <c r="J305" i="26"/>
  <c r="K305" i="26"/>
  <c r="L305" i="26"/>
  <c r="M305" i="26"/>
  <c r="N305" i="26"/>
  <c r="O305" i="26"/>
  <c r="P305" i="26"/>
  <c r="Q305" i="26"/>
  <c r="R305" i="26"/>
  <c r="S305" i="26"/>
  <c r="T305" i="26"/>
  <c r="U305" i="26"/>
  <c r="V305" i="26"/>
  <c r="W305" i="26"/>
  <c r="X305" i="26"/>
  <c r="Y305" i="26"/>
  <c r="Z305" i="26"/>
  <c r="AA305" i="26"/>
  <c r="AB305" i="26"/>
  <c r="E306" i="26"/>
  <c r="F306" i="26"/>
  <c r="G306" i="26"/>
  <c r="H306" i="26"/>
  <c r="I306" i="26"/>
  <c r="J306" i="26"/>
  <c r="K306" i="26"/>
  <c r="L306" i="26"/>
  <c r="M306" i="26"/>
  <c r="N306" i="26"/>
  <c r="O306" i="26"/>
  <c r="P306" i="26"/>
  <c r="Q306" i="26"/>
  <c r="R306" i="26"/>
  <c r="S306" i="26"/>
  <c r="T306" i="26"/>
  <c r="U306" i="26"/>
  <c r="V306" i="26"/>
  <c r="W306" i="26"/>
  <c r="X306" i="26"/>
  <c r="Y306" i="26"/>
  <c r="Z306" i="26"/>
  <c r="AA306" i="26"/>
  <c r="AB306" i="26"/>
  <c r="E307" i="26"/>
  <c r="F307" i="26"/>
  <c r="G307" i="26"/>
  <c r="H307" i="26"/>
  <c r="I307" i="26"/>
  <c r="J307" i="26"/>
  <c r="K307" i="26"/>
  <c r="L307" i="26"/>
  <c r="M307" i="26"/>
  <c r="N307" i="26"/>
  <c r="O307" i="26"/>
  <c r="P307" i="26"/>
  <c r="Q307" i="26"/>
  <c r="R307" i="26"/>
  <c r="S307" i="26"/>
  <c r="T307" i="26"/>
  <c r="U307" i="26"/>
  <c r="V307" i="26"/>
  <c r="W307" i="26"/>
  <c r="X307" i="26"/>
  <c r="Y307" i="26"/>
  <c r="Z307" i="26"/>
  <c r="AA307" i="26"/>
  <c r="AB307" i="26"/>
  <c r="E308" i="26"/>
  <c r="F308" i="26"/>
  <c r="G308" i="26"/>
  <c r="H308" i="26"/>
  <c r="I308" i="26"/>
  <c r="J308" i="26"/>
  <c r="K308" i="26"/>
  <c r="L308" i="26"/>
  <c r="M308" i="26"/>
  <c r="N308" i="26"/>
  <c r="O308" i="26"/>
  <c r="P308" i="26"/>
  <c r="Q308" i="26"/>
  <c r="R308" i="26"/>
  <c r="S308" i="26"/>
  <c r="T308" i="26"/>
  <c r="U308" i="26"/>
  <c r="V308" i="26"/>
  <c r="W308" i="26"/>
  <c r="X308" i="26"/>
  <c r="Y308" i="26"/>
  <c r="Z308" i="26"/>
  <c r="AA308" i="26"/>
  <c r="AB308" i="26"/>
  <c r="E309" i="26"/>
  <c r="F309" i="26"/>
  <c r="G309" i="26"/>
  <c r="H309" i="26"/>
  <c r="I309" i="26"/>
  <c r="J309" i="26"/>
  <c r="K309" i="26"/>
  <c r="L309" i="26"/>
  <c r="M309" i="26"/>
  <c r="N309" i="26"/>
  <c r="O309" i="26"/>
  <c r="P309" i="26"/>
  <c r="Q309" i="26"/>
  <c r="R309" i="26"/>
  <c r="S309" i="26"/>
  <c r="T309" i="26"/>
  <c r="U309" i="26"/>
  <c r="V309" i="26"/>
  <c r="W309" i="26"/>
  <c r="X309" i="26"/>
  <c r="Y309" i="26"/>
  <c r="Z309" i="26"/>
  <c r="AA309" i="26"/>
  <c r="AB309" i="26"/>
  <c r="E310" i="26"/>
  <c r="F310" i="26"/>
  <c r="G310" i="26"/>
  <c r="H310" i="26"/>
  <c r="I310" i="26"/>
  <c r="J310" i="26"/>
  <c r="K310" i="26"/>
  <c r="L310" i="26"/>
  <c r="M310" i="26"/>
  <c r="N310" i="26"/>
  <c r="O310" i="26"/>
  <c r="P310" i="26"/>
  <c r="Q310" i="26"/>
  <c r="R310" i="26"/>
  <c r="S310" i="26"/>
  <c r="T310" i="26"/>
  <c r="U310" i="26"/>
  <c r="V310" i="26"/>
  <c r="W310" i="26"/>
  <c r="X310" i="26"/>
  <c r="Y310" i="26"/>
  <c r="Z310" i="26"/>
  <c r="AA310" i="26"/>
  <c r="AB310" i="26"/>
  <c r="E311" i="26"/>
  <c r="F311" i="26"/>
  <c r="G311" i="26"/>
  <c r="H311" i="26"/>
  <c r="I311" i="26"/>
  <c r="J311" i="26"/>
  <c r="K311" i="26"/>
  <c r="L311" i="26"/>
  <c r="M311" i="26"/>
  <c r="N311" i="26"/>
  <c r="O311" i="26"/>
  <c r="P311" i="26"/>
  <c r="Q311" i="26"/>
  <c r="R311" i="26"/>
  <c r="S311" i="26"/>
  <c r="T311" i="26"/>
  <c r="U311" i="26"/>
  <c r="V311" i="26"/>
  <c r="W311" i="26"/>
  <c r="X311" i="26"/>
  <c r="Y311" i="26"/>
  <c r="Z311" i="26"/>
  <c r="AA311" i="26"/>
  <c r="AB311" i="26"/>
  <c r="E312" i="26"/>
  <c r="F312" i="26"/>
  <c r="G312" i="26"/>
  <c r="H312" i="26"/>
  <c r="I312" i="26"/>
  <c r="J312" i="26"/>
  <c r="K312" i="26"/>
  <c r="L312" i="26"/>
  <c r="M312" i="26"/>
  <c r="N312" i="26"/>
  <c r="O312" i="26"/>
  <c r="P312" i="26"/>
  <c r="Q312" i="26"/>
  <c r="R312" i="26"/>
  <c r="S312" i="26"/>
  <c r="T312" i="26"/>
  <c r="U312" i="26"/>
  <c r="V312" i="26"/>
  <c r="W312" i="26"/>
  <c r="X312" i="26"/>
  <c r="Y312" i="26"/>
  <c r="Z312" i="26"/>
  <c r="AA312" i="26"/>
  <c r="AB312" i="26"/>
  <c r="E313" i="26"/>
  <c r="F313" i="26"/>
  <c r="G313" i="26"/>
  <c r="H313" i="26"/>
  <c r="I313" i="26"/>
  <c r="J313" i="26"/>
  <c r="K313" i="26"/>
  <c r="L313" i="26"/>
  <c r="M313" i="26"/>
  <c r="N313" i="26"/>
  <c r="O313" i="26"/>
  <c r="P313" i="26"/>
  <c r="Q313" i="26"/>
  <c r="R313" i="26"/>
  <c r="S313" i="26"/>
  <c r="T313" i="26"/>
  <c r="U313" i="26"/>
  <c r="V313" i="26"/>
  <c r="W313" i="26"/>
  <c r="X313" i="26"/>
  <c r="Y313" i="26"/>
  <c r="Z313" i="26"/>
  <c r="AA313" i="26"/>
  <c r="AB313" i="26"/>
  <c r="E314" i="26"/>
  <c r="F314" i="26"/>
  <c r="G314" i="26"/>
  <c r="H314" i="26"/>
  <c r="I314" i="26"/>
  <c r="J314" i="26"/>
  <c r="K314" i="26"/>
  <c r="L314" i="26"/>
  <c r="M314" i="26"/>
  <c r="N314" i="26"/>
  <c r="O314" i="26"/>
  <c r="P314" i="26"/>
  <c r="Q314" i="26"/>
  <c r="R314" i="26"/>
  <c r="S314" i="26"/>
  <c r="T314" i="26"/>
  <c r="U314" i="26"/>
  <c r="V314" i="26"/>
  <c r="W314" i="26"/>
  <c r="X314" i="26"/>
  <c r="Y314" i="26"/>
  <c r="Z314" i="26"/>
  <c r="AA314" i="26"/>
  <c r="AB314" i="26"/>
  <c r="E315" i="26"/>
  <c r="F315" i="26"/>
  <c r="G315" i="26"/>
  <c r="H315" i="26"/>
  <c r="I315" i="26"/>
  <c r="J315" i="26"/>
  <c r="K315" i="26"/>
  <c r="L315" i="26"/>
  <c r="M315" i="26"/>
  <c r="N315" i="26"/>
  <c r="O315" i="26"/>
  <c r="P315" i="26"/>
  <c r="Q315" i="26"/>
  <c r="R315" i="26"/>
  <c r="S315" i="26"/>
  <c r="T315" i="26"/>
  <c r="U315" i="26"/>
  <c r="V315" i="26"/>
  <c r="W315" i="26"/>
  <c r="X315" i="26"/>
  <c r="Y315" i="26"/>
  <c r="Z315" i="26"/>
  <c r="AA315" i="26"/>
  <c r="AB315" i="26"/>
  <c r="E316" i="26"/>
  <c r="F316" i="26"/>
  <c r="G316" i="26"/>
  <c r="H316" i="26"/>
  <c r="I316" i="26"/>
  <c r="J316" i="26"/>
  <c r="K316" i="26"/>
  <c r="L316" i="26"/>
  <c r="M316" i="26"/>
  <c r="N316" i="26"/>
  <c r="O316" i="26"/>
  <c r="P316" i="26"/>
  <c r="Q316" i="26"/>
  <c r="R316" i="26"/>
  <c r="S316" i="26"/>
  <c r="T316" i="26"/>
  <c r="U316" i="26"/>
  <c r="V316" i="26"/>
  <c r="W316" i="26"/>
  <c r="X316" i="26"/>
  <c r="Y316" i="26"/>
  <c r="Z316" i="26"/>
  <c r="AA316" i="26"/>
  <c r="AB316" i="26"/>
  <c r="E317" i="26"/>
  <c r="F317" i="26"/>
  <c r="G317" i="26"/>
  <c r="H317" i="26"/>
  <c r="I317" i="26"/>
  <c r="J317" i="26"/>
  <c r="K317" i="26"/>
  <c r="L317" i="26"/>
  <c r="M317" i="26"/>
  <c r="N317" i="26"/>
  <c r="O317" i="26"/>
  <c r="P317" i="26"/>
  <c r="Q317" i="26"/>
  <c r="R317" i="26"/>
  <c r="S317" i="26"/>
  <c r="T317" i="26"/>
  <c r="U317" i="26"/>
  <c r="V317" i="26"/>
  <c r="W317" i="26"/>
  <c r="X317" i="26"/>
  <c r="Y317" i="26"/>
  <c r="Z317" i="26"/>
  <c r="AA317" i="26"/>
  <c r="AB317" i="26"/>
  <c r="E318" i="26"/>
  <c r="F318" i="26"/>
  <c r="G318" i="26"/>
  <c r="H318" i="26"/>
  <c r="I318" i="26"/>
  <c r="J318" i="26"/>
  <c r="K318" i="26"/>
  <c r="L318" i="26"/>
  <c r="M318" i="26"/>
  <c r="N318" i="26"/>
  <c r="O318" i="26"/>
  <c r="P318" i="26"/>
  <c r="Q318" i="26"/>
  <c r="R318" i="26"/>
  <c r="S318" i="26"/>
  <c r="T318" i="26"/>
  <c r="U318" i="26"/>
  <c r="V318" i="26"/>
  <c r="W318" i="26"/>
  <c r="X318" i="26"/>
  <c r="Y318" i="26"/>
  <c r="Z318" i="26"/>
  <c r="AA318" i="26"/>
  <c r="AB318" i="26"/>
  <c r="E319" i="26"/>
  <c r="F319" i="26"/>
  <c r="G319" i="26"/>
  <c r="H319" i="26"/>
  <c r="I319" i="26"/>
  <c r="J319" i="26"/>
  <c r="K319" i="26"/>
  <c r="L319" i="26"/>
  <c r="M319" i="26"/>
  <c r="N319" i="26"/>
  <c r="O319" i="26"/>
  <c r="P319" i="26"/>
  <c r="Q319" i="26"/>
  <c r="R319" i="26"/>
  <c r="S319" i="26"/>
  <c r="T319" i="26"/>
  <c r="U319" i="26"/>
  <c r="V319" i="26"/>
  <c r="W319" i="26"/>
  <c r="X319" i="26"/>
  <c r="Y319" i="26"/>
  <c r="Z319" i="26"/>
  <c r="AA319" i="26"/>
  <c r="AB319" i="26"/>
  <c r="E320" i="26"/>
  <c r="F320" i="26"/>
  <c r="G320" i="26"/>
  <c r="H320" i="26"/>
  <c r="I320" i="26"/>
  <c r="J320" i="26"/>
  <c r="K320" i="26"/>
  <c r="L320" i="26"/>
  <c r="M320" i="26"/>
  <c r="N320" i="26"/>
  <c r="O320" i="26"/>
  <c r="P320" i="26"/>
  <c r="Q320" i="26"/>
  <c r="R320" i="26"/>
  <c r="S320" i="26"/>
  <c r="T320" i="26"/>
  <c r="U320" i="26"/>
  <c r="V320" i="26"/>
  <c r="W320" i="26"/>
  <c r="X320" i="26"/>
  <c r="Y320" i="26"/>
  <c r="Z320" i="26"/>
  <c r="AA320" i="26"/>
  <c r="AB320" i="26"/>
  <c r="E321" i="26"/>
  <c r="F321" i="26"/>
  <c r="G321" i="26"/>
  <c r="H321" i="26"/>
  <c r="I321" i="26"/>
  <c r="J321" i="26"/>
  <c r="K321" i="26"/>
  <c r="L321" i="26"/>
  <c r="M321" i="26"/>
  <c r="N321" i="26"/>
  <c r="O321" i="26"/>
  <c r="P321" i="26"/>
  <c r="Q321" i="26"/>
  <c r="R321" i="26"/>
  <c r="S321" i="26"/>
  <c r="T321" i="26"/>
  <c r="U321" i="26"/>
  <c r="V321" i="26"/>
  <c r="W321" i="26"/>
  <c r="X321" i="26"/>
  <c r="Y321" i="26"/>
  <c r="Z321" i="26"/>
  <c r="AA321" i="26"/>
  <c r="AB321" i="26"/>
  <c r="E322" i="26"/>
  <c r="F322" i="26"/>
  <c r="G322" i="26"/>
  <c r="H322" i="26"/>
  <c r="I322" i="26"/>
  <c r="J322" i="26"/>
  <c r="K322" i="26"/>
  <c r="L322" i="26"/>
  <c r="M322" i="26"/>
  <c r="N322" i="26"/>
  <c r="O322" i="26"/>
  <c r="P322" i="26"/>
  <c r="Q322" i="26"/>
  <c r="R322" i="26"/>
  <c r="S322" i="26"/>
  <c r="T322" i="26"/>
  <c r="U322" i="26"/>
  <c r="V322" i="26"/>
  <c r="W322" i="26"/>
  <c r="X322" i="26"/>
  <c r="Y322" i="26"/>
  <c r="Z322" i="26"/>
  <c r="AA322" i="26"/>
  <c r="AB322" i="26"/>
  <c r="E323" i="26"/>
  <c r="F323" i="26"/>
  <c r="G323" i="26"/>
  <c r="H323" i="26"/>
  <c r="I323" i="26"/>
  <c r="J323" i="26"/>
  <c r="K323" i="26"/>
  <c r="L323" i="26"/>
  <c r="M323" i="26"/>
  <c r="N323" i="26"/>
  <c r="O323" i="26"/>
  <c r="P323" i="26"/>
  <c r="Q323" i="26"/>
  <c r="R323" i="26"/>
  <c r="S323" i="26"/>
  <c r="T323" i="26"/>
  <c r="U323" i="26"/>
  <c r="V323" i="26"/>
  <c r="W323" i="26"/>
  <c r="X323" i="26"/>
  <c r="Y323" i="26"/>
  <c r="Z323" i="26"/>
  <c r="AA323" i="26"/>
  <c r="AB323" i="26"/>
  <c r="E324" i="26"/>
  <c r="F324" i="26"/>
  <c r="G324" i="26"/>
  <c r="H324" i="26"/>
  <c r="I324" i="26"/>
  <c r="J324" i="26"/>
  <c r="K324" i="26"/>
  <c r="L324" i="26"/>
  <c r="M324" i="26"/>
  <c r="N324" i="26"/>
  <c r="O324" i="26"/>
  <c r="P324" i="26"/>
  <c r="Q324" i="26"/>
  <c r="R324" i="26"/>
  <c r="S324" i="26"/>
  <c r="T324" i="26"/>
  <c r="U324" i="26"/>
  <c r="V324" i="26"/>
  <c r="W324" i="26"/>
  <c r="X324" i="26"/>
  <c r="Y324" i="26"/>
  <c r="Z324" i="26"/>
  <c r="AA324" i="26"/>
  <c r="AB324" i="26"/>
  <c r="E325" i="26"/>
  <c r="F325" i="26"/>
  <c r="G325" i="26"/>
  <c r="H325" i="26"/>
  <c r="I325" i="26"/>
  <c r="J325" i="26"/>
  <c r="K325" i="26"/>
  <c r="L325" i="26"/>
  <c r="M325" i="26"/>
  <c r="N325" i="26"/>
  <c r="O325" i="26"/>
  <c r="P325" i="26"/>
  <c r="Q325" i="26"/>
  <c r="R325" i="26"/>
  <c r="S325" i="26"/>
  <c r="T325" i="26"/>
  <c r="U325" i="26"/>
  <c r="V325" i="26"/>
  <c r="W325" i="26"/>
  <c r="X325" i="26"/>
  <c r="Y325" i="26"/>
  <c r="Z325" i="26"/>
  <c r="AA325" i="26"/>
  <c r="AB325" i="26"/>
  <c r="E326" i="26"/>
  <c r="F326" i="26"/>
  <c r="G326" i="26"/>
  <c r="H326" i="26"/>
  <c r="I326" i="26"/>
  <c r="J326" i="26"/>
  <c r="K326" i="26"/>
  <c r="L326" i="26"/>
  <c r="M326" i="26"/>
  <c r="N326" i="26"/>
  <c r="O326" i="26"/>
  <c r="P326" i="26"/>
  <c r="Q326" i="26"/>
  <c r="R326" i="26"/>
  <c r="S326" i="26"/>
  <c r="T326" i="26"/>
  <c r="U326" i="26"/>
  <c r="V326" i="26"/>
  <c r="W326" i="26"/>
  <c r="X326" i="26"/>
  <c r="Y326" i="26"/>
  <c r="Z326" i="26"/>
  <c r="AA326" i="26"/>
  <c r="AB326" i="26"/>
  <c r="E327" i="26"/>
  <c r="F327" i="26"/>
  <c r="G327" i="26"/>
  <c r="H327" i="26"/>
  <c r="I327" i="26"/>
  <c r="J327" i="26"/>
  <c r="K327" i="26"/>
  <c r="L327" i="26"/>
  <c r="M327" i="26"/>
  <c r="N327" i="26"/>
  <c r="O327" i="26"/>
  <c r="P327" i="26"/>
  <c r="Q327" i="26"/>
  <c r="R327" i="26"/>
  <c r="S327" i="26"/>
  <c r="T327" i="26"/>
  <c r="U327" i="26"/>
  <c r="V327" i="26"/>
  <c r="W327" i="26"/>
  <c r="X327" i="26"/>
  <c r="Y327" i="26"/>
  <c r="Z327" i="26"/>
  <c r="AA327" i="26"/>
  <c r="AB327" i="26"/>
  <c r="E328" i="26"/>
  <c r="F328" i="26"/>
  <c r="G328" i="26"/>
  <c r="H328" i="26"/>
  <c r="I328" i="26"/>
  <c r="J328" i="26"/>
  <c r="K328" i="26"/>
  <c r="L328" i="26"/>
  <c r="M328" i="26"/>
  <c r="N328" i="26"/>
  <c r="O328" i="26"/>
  <c r="P328" i="26"/>
  <c r="Q328" i="26"/>
  <c r="R328" i="26"/>
  <c r="S328" i="26"/>
  <c r="T328" i="26"/>
  <c r="U328" i="26"/>
  <c r="V328" i="26"/>
  <c r="W328" i="26"/>
  <c r="X328" i="26"/>
  <c r="Y328" i="26"/>
  <c r="Z328" i="26"/>
  <c r="AA328" i="26"/>
  <c r="AB328" i="26"/>
  <c r="E329" i="26"/>
  <c r="F329" i="26"/>
  <c r="G329" i="26"/>
  <c r="H329" i="26"/>
  <c r="I329" i="26"/>
  <c r="J329" i="26"/>
  <c r="K329" i="26"/>
  <c r="L329" i="26"/>
  <c r="M329" i="26"/>
  <c r="N329" i="26"/>
  <c r="O329" i="26"/>
  <c r="P329" i="26"/>
  <c r="Q329" i="26"/>
  <c r="R329" i="26"/>
  <c r="S329" i="26"/>
  <c r="T329" i="26"/>
  <c r="U329" i="26"/>
  <c r="V329" i="26"/>
  <c r="W329" i="26"/>
  <c r="X329" i="26"/>
  <c r="Y329" i="26"/>
  <c r="Z329" i="26"/>
  <c r="AA329" i="26"/>
  <c r="AB329" i="26"/>
  <c r="E330" i="26"/>
  <c r="F330" i="26"/>
  <c r="G330" i="26"/>
  <c r="H330" i="26"/>
  <c r="I330" i="26"/>
  <c r="J330" i="26"/>
  <c r="K330" i="26"/>
  <c r="L330" i="26"/>
  <c r="M330" i="26"/>
  <c r="N330" i="26"/>
  <c r="O330" i="26"/>
  <c r="P330" i="26"/>
  <c r="Q330" i="26"/>
  <c r="R330" i="26"/>
  <c r="S330" i="26"/>
  <c r="T330" i="26"/>
  <c r="U330" i="26"/>
  <c r="V330" i="26"/>
  <c r="W330" i="26"/>
  <c r="X330" i="26"/>
  <c r="Y330" i="26"/>
  <c r="Z330" i="26"/>
  <c r="AA330" i="26"/>
  <c r="AB330" i="26"/>
  <c r="E331" i="26"/>
  <c r="F331" i="26"/>
  <c r="G331" i="26"/>
  <c r="H331" i="26"/>
  <c r="I331" i="26"/>
  <c r="J331" i="26"/>
  <c r="K331" i="26"/>
  <c r="L331" i="26"/>
  <c r="M331" i="26"/>
  <c r="N331" i="26"/>
  <c r="O331" i="26"/>
  <c r="P331" i="26"/>
  <c r="Q331" i="26"/>
  <c r="R331" i="26"/>
  <c r="S331" i="26"/>
  <c r="T331" i="26"/>
  <c r="U331" i="26"/>
  <c r="V331" i="26"/>
  <c r="W331" i="26"/>
  <c r="X331" i="26"/>
  <c r="Y331" i="26"/>
  <c r="Z331" i="26"/>
  <c r="AA331" i="26"/>
  <c r="AB331" i="26"/>
  <c r="E332" i="26"/>
  <c r="F332" i="26"/>
  <c r="G332" i="26"/>
  <c r="H332" i="26"/>
  <c r="I332" i="26"/>
  <c r="J332" i="26"/>
  <c r="K332" i="26"/>
  <c r="L332" i="26"/>
  <c r="M332" i="26"/>
  <c r="N332" i="26"/>
  <c r="O332" i="26"/>
  <c r="P332" i="26"/>
  <c r="Q332" i="26"/>
  <c r="R332" i="26"/>
  <c r="S332" i="26"/>
  <c r="T332" i="26"/>
  <c r="U332" i="26"/>
  <c r="V332" i="26"/>
  <c r="W332" i="26"/>
  <c r="X332" i="26"/>
  <c r="Y332" i="26"/>
  <c r="Z332" i="26"/>
  <c r="AA332" i="26"/>
  <c r="AB332" i="26"/>
  <c r="E333" i="26"/>
  <c r="F333" i="26"/>
  <c r="G333" i="26"/>
  <c r="H333" i="26"/>
  <c r="I333" i="26"/>
  <c r="J333" i="26"/>
  <c r="K333" i="26"/>
  <c r="L333" i="26"/>
  <c r="M333" i="26"/>
  <c r="N333" i="26"/>
  <c r="O333" i="26"/>
  <c r="P333" i="26"/>
  <c r="Q333" i="26"/>
  <c r="R333" i="26"/>
  <c r="S333" i="26"/>
  <c r="T333" i="26"/>
  <c r="U333" i="26"/>
  <c r="V333" i="26"/>
  <c r="W333" i="26"/>
  <c r="X333" i="26"/>
  <c r="Y333" i="26"/>
  <c r="Z333" i="26"/>
  <c r="AA333" i="26"/>
  <c r="AB333" i="26"/>
  <c r="E334" i="26"/>
  <c r="F334" i="26"/>
  <c r="G334" i="26"/>
  <c r="H334" i="26"/>
  <c r="I334" i="26"/>
  <c r="J334" i="26"/>
  <c r="K334" i="26"/>
  <c r="L334" i="26"/>
  <c r="M334" i="26"/>
  <c r="N334" i="26"/>
  <c r="O334" i="26"/>
  <c r="P334" i="26"/>
  <c r="Q334" i="26"/>
  <c r="R334" i="26"/>
  <c r="S334" i="26"/>
  <c r="T334" i="26"/>
  <c r="U334" i="26"/>
  <c r="V334" i="26"/>
  <c r="W334" i="26"/>
  <c r="X334" i="26"/>
  <c r="Y334" i="26"/>
  <c r="Z334" i="26"/>
  <c r="AA334" i="26"/>
  <c r="AB334" i="26"/>
  <c r="E335" i="26"/>
  <c r="F335" i="26"/>
  <c r="G335" i="26"/>
  <c r="H335" i="26"/>
  <c r="I335" i="26"/>
  <c r="J335" i="26"/>
  <c r="K335" i="26"/>
  <c r="L335" i="26"/>
  <c r="M335" i="26"/>
  <c r="N335" i="26"/>
  <c r="O335" i="26"/>
  <c r="P335" i="26"/>
  <c r="Q335" i="26"/>
  <c r="R335" i="26"/>
  <c r="S335" i="26"/>
  <c r="T335" i="26"/>
  <c r="U335" i="26"/>
  <c r="V335" i="26"/>
  <c r="W335" i="26"/>
  <c r="X335" i="26"/>
  <c r="Y335" i="26"/>
  <c r="Z335" i="26"/>
  <c r="AA335" i="26"/>
  <c r="AB335" i="26"/>
  <c r="E336" i="26"/>
  <c r="F336" i="26"/>
  <c r="G336" i="26"/>
  <c r="H336" i="26"/>
  <c r="I336" i="26"/>
  <c r="J336" i="26"/>
  <c r="K336" i="26"/>
  <c r="L336" i="26"/>
  <c r="M336" i="26"/>
  <c r="N336" i="26"/>
  <c r="O336" i="26"/>
  <c r="P336" i="26"/>
  <c r="Q336" i="26"/>
  <c r="R336" i="26"/>
  <c r="S336" i="26"/>
  <c r="T336" i="26"/>
  <c r="U336" i="26"/>
  <c r="V336" i="26"/>
  <c r="W336" i="26"/>
  <c r="X336" i="26"/>
  <c r="Y336" i="26"/>
  <c r="Z336" i="26"/>
  <c r="AA336" i="26"/>
  <c r="AB336" i="26"/>
  <c r="E337" i="26"/>
  <c r="F337" i="26"/>
  <c r="G337" i="26"/>
  <c r="H337" i="26"/>
  <c r="I337" i="26"/>
  <c r="J337" i="26"/>
  <c r="K337" i="26"/>
  <c r="L337" i="26"/>
  <c r="M337" i="26"/>
  <c r="N337" i="26"/>
  <c r="O337" i="26"/>
  <c r="P337" i="26"/>
  <c r="Q337" i="26"/>
  <c r="R337" i="26"/>
  <c r="S337" i="26"/>
  <c r="T337" i="26"/>
  <c r="U337" i="26"/>
  <c r="V337" i="26"/>
  <c r="W337" i="26"/>
  <c r="X337" i="26"/>
  <c r="Y337" i="26"/>
  <c r="Z337" i="26"/>
  <c r="AA337" i="26"/>
  <c r="AB337" i="26"/>
  <c r="E338" i="26"/>
  <c r="F338" i="26"/>
  <c r="G338" i="26"/>
  <c r="H338" i="26"/>
  <c r="I338" i="26"/>
  <c r="J338" i="26"/>
  <c r="K338" i="26"/>
  <c r="L338" i="26"/>
  <c r="M338" i="26"/>
  <c r="N338" i="26"/>
  <c r="O338" i="26"/>
  <c r="P338" i="26"/>
  <c r="Q338" i="26"/>
  <c r="R338" i="26"/>
  <c r="S338" i="26"/>
  <c r="T338" i="26"/>
  <c r="U338" i="26"/>
  <c r="V338" i="26"/>
  <c r="W338" i="26"/>
  <c r="X338" i="26"/>
  <c r="Y338" i="26"/>
  <c r="Z338" i="26"/>
  <c r="AA338" i="26"/>
  <c r="AB338" i="26"/>
  <c r="E339" i="26"/>
  <c r="F339" i="26"/>
  <c r="G339" i="26"/>
  <c r="H339" i="26"/>
  <c r="I339" i="26"/>
  <c r="J339" i="26"/>
  <c r="K339" i="26"/>
  <c r="L339" i="26"/>
  <c r="M339" i="26"/>
  <c r="N339" i="26"/>
  <c r="O339" i="26"/>
  <c r="P339" i="26"/>
  <c r="Q339" i="26"/>
  <c r="R339" i="26"/>
  <c r="S339" i="26"/>
  <c r="T339" i="26"/>
  <c r="U339" i="26"/>
  <c r="V339" i="26"/>
  <c r="W339" i="26"/>
  <c r="X339" i="26"/>
  <c r="Y339" i="26"/>
  <c r="Z339" i="26"/>
  <c r="AA339" i="26"/>
  <c r="AB339" i="26"/>
  <c r="E340" i="26"/>
  <c r="F340" i="26"/>
  <c r="G340" i="26"/>
  <c r="H340" i="26"/>
  <c r="I340" i="26"/>
  <c r="J340" i="26"/>
  <c r="K340" i="26"/>
  <c r="L340" i="26"/>
  <c r="M340" i="26"/>
  <c r="N340" i="26"/>
  <c r="O340" i="26"/>
  <c r="P340" i="26"/>
  <c r="Q340" i="26"/>
  <c r="R340" i="26"/>
  <c r="S340" i="26"/>
  <c r="T340" i="26"/>
  <c r="U340" i="26"/>
  <c r="V340" i="26"/>
  <c r="W340" i="26"/>
  <c r="X340" i="26"/>
  <c r="Y340" i="26"/>
  <c r="Z340" i="26"/>
  <c r="AA340" i="26"/>
  <c r="AB340" i="26"/>
  <c r="E341" i="26"/>
  <c r="F341" i="26"/>
  <c r="G341" i="26"/>
  <c r="H341" i="26"/>
  <c r="I341" i="26"/>
  <c r="J341" i="26"/>
  <c r="K341" i="26"/>
  <c r="L341" i="26"/>
  <c r="M341" i="26"/>
  <c r="N341" i="26"/>
  <c r="O341" i="26"/>
  <c r="P341" i="26"/>
  <c r="Q341" i="26"/>
  <c r="R341" i="26"/>
  <c r="S341" i="26"/>
  <c r="T341" i="26"/>
  <c r="U341" i="26"/>
  <c r="V341" i="26"/>
  <c r="W341" i="26"/>
  <c r="X341" i="26"/>
  <c r="Y341" i="26"/>
  <c r="Z341" i="26"/>
  <c r="AA341" i="26"/>
  <c r="AB341" i="26"/>
  <c r="E342" i="26"/>
  <c r="F342" i="26"/>
  <c r="G342" i="26"/>
  <c r="H342" i="26"/>
  <c r="I342" i="26"/>
  <c r="J342" i="26"/>
  <c r="K342" i="26"/>
  <c r="L342" i="26"/>
  <c r="M342" i="26"/>
  <c r="N342" i="26"/>
  <c r="O342" i="26"/>
  <c r="P342" i="26"/>
  <c r="Q342" i="26"/>
  <c r="R342" i="26"/>
  <c r="S342" i="26"/>
  <c r="T342" i="26"/>
  <c r="U342" i="26"/>
  <c r="V342" i="26"/>
  <c r="W342" i="26"/>
  <c r="X342" i="26"/>
  <c r="Y342" i="26"/>
  <c r="Z342" i="26"/>
  <c r="AA342" i="26"/>
  <c r="AB342" i="26"/>
  <c r="E343" i="26"/>
  <c r="F343" i="26"/>
  <c r="G343" i="26"/>
  <c r="H343" i="26"/>
  <c r="I343" i="26"/>
  <c r="J343" i="26"/>
  <c r="K343" i="26"/>
  <c r="L343" i="26"/>
  <c r="M343" i="26"/>
  <c r="N343" i="26"/>
  <c r="O343" i="26"/>
  <c r="P343" i="26"/>
  <c r="Q343" i="26"/>
  <c r="R343" i="26"/>
  <c r="S343" i="26"/>
  <c r="T343" i="26"/>
  <c r="U343" i="26"/>
  <c r="V343" i="26"/>
  <c r="W343" i="26"/>
  <c r="X343" i="26"/>
  <c r="Y343" i="26"/>
  <c r="Z343" i="26"/>
  <c r="AA343" i="26"/>
  <c r="AB343" i="26"/>
  <c r="E344" i="26"/>
  <c r="F344" i="26"/>
  <c r="G344" i="26"/>
  <c r="H344" i="26"/>
  <c r="I344" i="26"/>
  <c r="J344" i="26"/>
  <c r="K344" i="26"/>
  <c r="L344" i="26"/>
  <c r="M344" i="26"/>
  <c r="N344" i="26"/>
  <c r="O344" i="26"/>
  <c r="P344" i="26"/>
  <c r="Q344" i="26"/>
  <c r="R344" i="26"/>
  <c r="S344" i="26"/>
  <c r="T344" i="26"/>
  <c r="U344" i="26"/>
  <c r="V344" i="26"/>
  <c r="W344" i="26"/>
  <c r="X344" i="26"/>
  <c r="Y344" i="26"/>
  <c r="Z344" i="26"/>
  <c r="AA344" i="26"/>
  <c r="AB344" i="26"/>
  <c r="E345" i="26"/>
  <c r="F345" i="26"/>
  <c r="G345" i="26"/>
  <c r="H345" i="26"/>
  <c r="I345" i="26"/>
  <c r="J345" i="26"/>
  <c r="K345" i="26"/>
  <c r="L345" i="26"/>
  <c r="M345" i="26"/>
  <c r="N345" i="26"/>
  <c r="O345" i="26"/>
  <c r="P345" i="26"/>
  <c r="Q345" i="26"/>
  <c r="R345" i="26"/>
  <c r="S345" i="26"/>
  <c r="T345" i="26"/>
  <c r="U345" i="26"/>
  <c r="V345" i="26"/>
  <c r="W345" i="26"/>
  <c r="X345" i="26"/>
  <c r="Y345" i="26"/>
  <c r="Z345" i="26"/>
  <c r="AA345" i="26"/>
  <c r="AB345" i="26"/>
  <c r="E346" i="26"/>
  <c r="F346" i="26"/>
  <c r="G346" i="26"/>
  <c r="H346" i="26"/>
  <c r="I346" i="26"/>
  <c r="J346" i="26"/>
  <c r="K346" i="26"/>
  <c r="L346" i="26"/>
  <c r="M346" i="26"/>
  <c r="N346" i="26"/>
  <c r="O346" i="26"/>
  <c r="P346" i="26"/>
  <c r="Q346" i="26"/>
  <c r="R346" i="26"/>
  <c r="S346" i="26"/>
  <c r="T346" i="26"/>
  <c r="U346" i="26"/>
  <c r="V346" i="26"/>
  <c r="W346" i="26"/>
  <c r="X346" i="26"/>
  <c r="Y346" i="26"/>
  <c r="Z346" i="26"/>
  <c r="AA346" i="26"/>
  <c r="AB346" i="26"/>
  <c r="E347" i="26"/>
  <c r="F347" i="26"/>
  <c r="G347" i="26"/>
  <c r="H347" i="26"/>
  <c r="I347" i="26"/>
  <c r="J347" i="26"/>
  <c r="K347" i="26"/>
  <c r="L347" i="26"/>
  <c r="M347" i="26"/>
  <c r="N347" i="26"/>
  <c r="O347" i="26"/>
  <c r="P347" i="26"/>
  <c r="Q347" i="26"/>
  <c r="R347" i="26"/>
  <c r="S347" i="26"/>
  <c r="T347" i="26"/>
  <c r="U347" i="26"/>
  <c r="V347" i="26"/>
  <c r="W347" i="26"/>
  <c r="X347" i="26"/>
  <c r="Y347" i="26"/>
  <c r="Z347" i="26"/>
  <c r="AA347" i="26"/>
  <c r="AB347" i="26"/>
  <c r="E348" i="26"/>
  <c r="F348" i="26"/>
  <c r="G348" i="26"/>
  <c r="H348" i="26"/>
  <c r="I348" i="26"/>
  <c r="J348" i="26"/>
  <c r="K348" i="26"/>
  <c r="L348" i="26"/>
  <c r="M348" i="26"/>
  <c r="N348" i="26"/>
  <c r="O348" i="26"/>
  <c r="P348" i="26"/>
  <c r="Q348" i="26"/>
  <c r="R348" i="26"/>
  <c r="S348" i="26"/>
  <c r="T348" i="26"/>
  <c r="U348" i="26"/>
  <c r="V348" i="26"/>
  <c r="W348" i="26"/>
  <c r="X348" i="26"/>
  <c r="Y348" i="26"/>
  <c r="Z348" i="26"/>
  <c r="AA348" i="26"/>
  <c r="AB348" i="26"/>
  <c r="E349" i="26"/>
  <c r="F349" i="26"/>
  <c r="G349" i="26"/>
  <c r="H349" i="26"/>
  <c r="I349" i="26"/>
  <c r="J349" i="26"/>
  <c r="K349" i="26"/>
  <c r="L349" i="26"/>
  <c r="M349" i="26"/>
  <c r="N349" i="26"/>
  <c r="O349" i="26"/>
  <c r="P349" i="26"/>
  <c r="Q349" i="26"/>
  <c r="R349" i="26"/>
  <c r="S349" i="26"/>
  <c r="T349" i="26"/>
  <c r="U349" i="26"/>
  <c r="V349" i="26"/>
  <c r="W349" i="26"/>
  <c r="X349" i="26"/>
  <c r="Y349" i="26"/>
  <c r="Z349" i="26"/>
  <c r="AA349" i="26"/>
  <c r="AB349" i="26"/>
  <c r="E350" i="26"/>
  <c r="F350" i="26"/>
  <c r="G350" i="26"/>
  <c r="H350" i="26"/>
  <c r="I350" i="26"/>
  <c r="J350" i="26"/>
  <c r="K350" i="26"/>
  <c r="L350" i="26"/>
  <c r="M350" i="26"/>
  <c r="N350" i="26"/>
  <c r="O350" i="26"/>
  <c r="P350" i="26"/>
  <c r="Q350" i="26"/>
  <c r="R350" i="26"/>
  <c r="S350" i="26"/>
  <c r="T350" i="26"/>
  <c r="U350" i="26"/>
  <c r="V350" i="26"/>
  <c r="W350" i="26"/>
  <c r="X350" i="26"/>
  <c r="Y350" i="26"/>
  <c r="Z350" i="26"/>
  <c r="AA350" i="26"/>
  <c r="AB350" i="26"/>
  <c r="E351" i="26"/>
  <c r="F351" i="26"/>
  <c r="G351" i="26"/>
  <c r="H351" i="26"/>
  <c r="I351" i="26"/>
  <c r="J351" i="26"/>
  <c r="K351" i="26"/>
  <c r="L351" i="26"/>
  <c r="M351" i="26"/>
  <c r="N351" i="26"/>
  <c r="O351" i="26"/>
  <c r="P351" i="26"/>
  <c r="Q351" i="26"/>
  <c r="R351" i="26"/>
  <c r="S351" i="26"/>
  <c r="T351" i="26"/>
  <c r="U351" i="26"/>
  <c r="V351" i="26"/>
  <c r="W351" i="26"/>
  <c r="X351" i="26"/>
  <c r="Y351" i="26"/>
  <c r="Z351" i="26"/>
  <c r="AA351" i="26"/>
  <c r="AB351" i="26"/>
  <c r="E352" i="26"/>
  <c r="F352" i="26"/>
  <c r="G352" i="26"/>
  <c r="H352" i="26"/>
  <c r="I352" i="26"/>
  <c r="J352" i="26"/>
  <c r="K352" i="26"/>
  <c r="L352" i="26"/>
  <c r="M352" i="26"/>
  <c r="N352" i="26"/>
  <c r="O352" i="26"/>
  <c r="P352" i="26"/>
  <c r="Q352" i="26"/>
  <c r="R352" i="26"/>
  <c r="S352" i="26"/>
  <c r="T352" i="26"/>
  <c r="U352" i="26"/>
  <c r="V352" i="26"/>
  <c r="W352" i="26"/>
  <c r="X352" i="26"/>
  <c r="Y352" i="26"/>
  <c r="Z352" i="26"/>
  <c r="AA352" i="26"/>
  <c r="AB352" i="26"/>
  <c r="E353" i="26"/>
  <c r="F353" i="26"/>
  <c r="G353" i="26"/>
  <c r="H353" i="26"/>
  <c r="I353" i="26"/>
  <c r="J353" i="26"/>
  <c r="K353" i="26"/>
  <c r="L353" i="26"/>
  <c r="M353" i="26"/>
  <c r="N353" i="26"/>
  <c r="O353" i="26"/>
  <c r="P353" i="26"/>
  <c r="Q353" i="26"/>
  <c r="R353" i="26"/>
  <c r="S353" i="26"/>
  <c r="T353" i="26"/>
  <c r="U353" i="26"/>
  <c r="V353" i="26"/>
  <c r="W353" i="26"/>
  <c r="X353" i="26"/>
  <c r="Y353" i="26"/>
  <c r="Z353" i="26"/>
  <c r="AA353" i="26"/>
  <c r="AB353" i="26"/>
  <c r="E354" i="26"/>
  <c r="F354" i="26"/>
  <c r="G354" i="26"/>
  <c r="H354" i="26"/>
  <c r="I354" i="26"/>
  <c r="J354" i="26"/>
  <c r="K354" i="26"/>
  <c r="L354" i="26"/>
  <c r="M354" i="26"/>
  <c r="N354" i="26"/>
  <c r="O354" i="26"/>
  <c r="P354" i="26"/>
  <c r="Q354" i="26"/>
  <c r="R354" i="26"/>
  <c r="S354" i="26"/>
  <c r="T354" i="26"/>
  <c r="U354" i="26"/>
  <c r="V354" i="26"/>
  <c r="W354" i="26"/>
  <c r="X354" i="26"/>
  <c r="Y354" i="26"/>
  <c r="Z354" i="26"/>
  <c r="AA354" i="26"/>
  <c r="AB354" i="26"/>
  <c r="E355" i="26"/>
  <c r="F355" i="26"/>
  <c r="G355" i="26"/>
  <c r="H355" i="26"/>
  <c r="I355" i="26"/>
  <c r="J355" i="26"/>
  <c r="K355" i="26"/>
  <c r="L355" i="26"/>
  <c r="M355" i="26"/>
  <c r="N355" i="26"/>
  <c r="O355" i="26"/>
  <c r="P355" i="26"/>
  <c r="Q355" i="26"/>
  <c r="R355" i="26"/>
  <c r="S355" i="26"/>
  <c r="T355" i="26"/>
  <c r="U355" i="26"/>
  <c r="V355" i="26"/>
  <c r="W355" i="26"/>
  <c r="X355" i="26"/>
  <c r="Y355" i="26"/>
  <c r="Z355" i="26"/>
  <c r="AA355" i="26"/>
  <c r="AB355" i="26"/>
  <c r="E356" i="26"/>
  <c r="F356" i="26"/>
  <c r="G356" i="26"/>
  <c r="H356" i="26"/>
  <c r="I356" i="26"/>
  <c r="J356" i="26"/>
  <c r="K356" i="26"/>
  <c r="L356" i="26"/>
  <c r="M356" i="26"/>
  <c r="N356" i="26"/>
  <c r="O356" i="26"/>
  <c r="P356" i="26"/>
  <c r="Q356" i="26"/>
  <c r="R356" i="26"/>
  <c r="S356" i="26"/>
  <c r="T356" i="26"/>
  <c r="U356" i="26"/>
  <c r="V356" i="26"/>
  <c r="W356" i="26"/>
  <c r="X356" i="26"/>
  <c r="Y356" i="26"/>
  <c r="Z356" i="26"/>
  <c r="AA356" i="26"/>
  <c r="AB356" i="26"/>
  <c r="E357" i="26"/>
  <c r="F357" i="26"/>
  <c r="G357" i="26"/>
  <c r="H357" i="26"/>
  <c r="I357" i="26"/>
  <c r="J357" i="26"/>
  <c r="K357" i="26"/>
  <c r="L357" i="26"/>
  <c r="M357" i="26"/>
  <c r="N357" i="26"/>
  <c r="O357" i="26"/>
  <c r="P357" i="26"/>
  <c r="Q357" i="26"/>
  <c r="R357" i="26"/>
  <c r="S357" i="26"/>
  <c r="T357" i="26"/>
  <c r="U357" i="26"/>
  <c r="V357" i="26"/>
  <c r="W357" i="26"/>
  <c r="X357" i="26"/>
  <c r="Y357" i="26"/>
  <c r="Z357" i="26"/>
  <c r="AA357" i="26"/>
  <c r="AB357" i="26"/>
  <c r="E358" i="26"/>
  <c r="F358" i="26"/>
  <c r="G358" i="26"/>
  <c r="H358" i="26"/>
  <c r="I358" i="26"/>
  <c r="J358" i="26"/>
  <c r="K358" i="26"/>
  <c r="L358" i="26"/>
  <c r="M358" i="26"/>
  <c r="N358" i="26"/>
  <c r="O358" i="26"/>
  <c r="P358" i="26"/>
  <c r="Q358" i="26"/>
  <c r="R358" i="26"/>
  <c r="S358" i="26"/>
  <c r="T358" i="26"/>
  <c r="U358" i="26"/>
  <c r="V358" i="26"/>
  <c r="W358" i="26"/>
  <c r="X358" i="26"/>
  <c r="Y358" i="26"/>
  <c r="Z358" i="26"/>
  <c r="AA358" i="26"/>
  <c r="AB358" i="26"/>
  <c r="E359" i="26"/>
  <c r="F359" i="26"/>
  <c r="G359" i="26"/>
  <c r="H359" i="26"/>
  <c r="I359" i="26"/>
  <c r="J359" i="26"/>
  <c r="K359" i="26"/>
  <c r="L359" i="26"/>
  <c r="M359" i="26"/>
  <c r="N359" i="26"/>
  <c r="O359" i="26"/>
  <c r="P359" i="26"/>
  <c r="Q359" i="26"/>
  <c r="R359" i="26"/>
  <c r="S359" i="26"/>
  <c r="T359" i="26"/>
  <c r="U359" i="26"/>
  <c r="V359" i="26"/>
  <c r="W359" i="26"/>
  <c r="X359" i="26"/>
  <c r="Y359" i="26"/>
  <c r="Z359" i="26"/>
  <c r="AA359" i="26"/>
  <c r="AB359" i="26"/>
  <c r="E360" i="26"/>
  <c r="F360" i="26"/>
  <c r="G360" i="26"/>
  <c r="H360" i="26"/>
  <c r="I360" i="26"/>
  <c r="J360" i="26"/>
  <c r="K360" i="26"/>
  <c r="L360" i="26"/>
  <c r="M360" i="26"/>
  <c r="N360" i="26"/>
  <c r="O360" i="26"/>
  <c r="P360" i="26"/>
  <c r="Q360" i="26"/>
  <c r="R360" i="26"/>
  <c r="S360" i="26"/>
  <c r="T360" i="26"/>
  <c r="U360" i="26"/>
  <c r="V360" i="26"/>
  <c r="W360" i="26"/>
  <c r="X360" i="26"/>
  <c r="Y360" i="26"/>
  <c r="Z360" i="26"/>
  <c r="AA360" i="26"/>
  <c r="AB360" i="26"/>
  <c r="E361" i="26"/>
  <c r="F361" i="26"/>
  <c r="G361" i="26"/>
  <c r="H361" i="26"/>
  <c r="I361" i="26"/>
  <c r="J361" i="26"/>
  <c r="K361" i="26"/>
  <c r="L361" i="26"/>
  <c r="M361" i="26"/>
  <c r="N361" i="26"/>
  <c r="O361" i="26"/>
  <c r="P361" i="26"/>
  <c r="Q361" i="26"/>
  <c r="R361" i="26"/>
  <c r="S361" i="26"/>
  <c r="T361" i="26"/>
  <c r="U361" i="26"/>
  <c r="V361" i="26"/>
  <c r="W361" i="26"/>
  <c r="X361" i="26"/>
  <c r="Y361" i="26"/>
  <c r="Z361" i="26"/>
  <c r="AA361" i="26"/>
  <c r="AB361" i="26"/>
  <c r="E362" i="26"/>
  <c r="F362" i="26"/>
  <c r="G362" i="26"/>
  <c r="H362" i="26"/>
  <c r="I362" i="26"/>
  <c r="J362" i="26"/>
  <c r="K362" i="26"/>
  <c r="L362" i="26"/>
  <c r="M362" i="26"/>
  <c r="N362" i="26"/>
  <c r="O362" i="26"/>
  <c r="P362" i="26"/>
  <c r="Q362" i="26"/>
  <c r="R362" i="26"/>
  <c r="S362" i="26"/>
  <c r="T362" i="26"/>
  <c r="U362" i="26"/>
  <c r="V362" i="26"/>
  <c r="W362" i="26"/>
  <c r="X362" i="26"/>
  <c r="Y362" i="26"/>
  <c r="Z362" i="26"/>
  <c r="AA362" i="26"/>
  <c r="AB362" i="26"/>
  <c r="E363" i="26"/>
  <c r="F363" i="26"/>
  <c r="G363" i="26"/>
  <c r="H363" i="26"/>
  <c r="I363" i="26"/>
  <c r="J363" i="26"/>
  <c r="K363" i="26"/>
  <c r="L363" i="26"/>
  <c r="M363" i="26"/>
  <c r="N363" i="26"/>
  <c r="O363" i="26"/>
  <c r="P363" i="26"/>
  <c r="Q363" i="26"/>
  <c r="R363" i="26"/>
  <c r="S363" i="26"/>
  <c r="T363" i="26"/>
  <c r="U363" i="26"/>
  <c r="V363" i="26"/>
  <c r="W363" i="26"/>
  <c r="X363" i="26"/>
  <c r="Y363" i="26"/>
  <c r="Z363" i="26"/>
  <c r="AA363" i="26"/>
  <c r="AB363" i="26"/>
  <c r="E364" i="26"/>
  <c r="F364" i="26"/>
  <c r="G364" i="26"/>
  <c r="H364" i="26"/>
  <c r="I364" i="26"/>
  <c r="J364" i="26"/>
  <c r="K364" i="26"/>
  <c r="L364" i="26"/>
  <c r="M364" i="26"/>
  <c r="N364" i="26"/>
  <c r="O364" i="26"/>
  <c r="P364" i="26"/>
  <c r="Q364" i="26"/>
  <c r="R364" i="26"/>
  <c r="S364" i="26"/>
  <c r="T364" i="26"/>
  <c r="U364" i="26"/>
  <c r="V364" i="26"/>
  <c r="W364" i="26"/>
  <c r="X364" i="26"/>
  <c r="Y364" i="26"/>
  <c r="Z364" i="26"/>
  <c r="AA364" i="26"/>
  <c r="AB364" i="26"/>
  <c r="E365" i="26"/>
  <c r="F365" i="26"/>
  <c r="G365" i="26"/>
  <c r="H365" i="26"/>
  <c r="I365" i="26"/>
  <c r="J365" i="26"/>
  <c r="K365" i="26"/>
  <c r="L365" i="26"/>
  <c r="M365" i="26"/>
  <c r="N365" i="26"/>
  <c r="O365" i="26"/>
  <c r="P365" i="26"/>
  <c r="Q365" i="26"/>
  <c r="R365" i="26"/>
  <c r="S365" i="26"/>
  <c r="T365" i="26"/>
  <c r="U365" i="26"/>
  <c r="V365" i="26"/>
  <c r="W365" i="26"/>
  <c r="X365" i="26"/>
  <c r="Y365" i="26"/>
  <c r="Z365" i="26"/>
  <c r="AA365" i="26"/>
  <c r="AB365" i="26"/>
  <c r="E366" i="26"/>
  <c r="F366" i="26"/>
  <c r="G366" i="26"/>
  <c r="H366" i="26"/>
  <c r="I366" i="26"/>
  <c r="J366" i="26"/>
  <c r="K366" i="26"/>
  <c r="L366" i="26"/>
  <c r="M366" i="26"/>
  <c r="N366" i="26"/>
  <c r="O366" i="26"/>
  <c r="P366" i="26"/>
  <c r="Q366" i="26"/>
  <c r="R366" i="26"/>
  <c r="S366" i="26"/>
  <c r="T366" i="26"/>
  <c r="U366" i="26"/>
  <c r="V366" i="26"/>
  <c r="W366" i="26"/>
  <c r="X366" i="26"/>
  <c r="Y366" i="26"/>
  <c r="Z366" i="26"/>
  <c r="AA366" i="26"/>
  <c r="AB366" i="26"/>
  <c r="E367" i="26"/>
  <c r="F367" i="26"/>
  <c r="G367" i="26"/>
  <c r="H367" i="26"/>
  <c r="I367" i="26"/>
  <c r="J367" i="26"/>
  <c r="K367" i="26"/>
  <c r="L367" i="26"/>
  <c r="M367" i="26"/>
  <c r="N367" i="26"/>
  <c r="O367" i="26"/>
  <c r="P367" i="26"/>
  <c r="Q367" i="26"/>
  <c r="R367" i="26"/>
  <c r="S367" i="26"/>
  <c r="T367" i="26"/>
  <c r="U367" i="26"/>
  <c r="V367" i="26"/>
  <c r="W367" i="26"/>
  <c r="X367" i="26"/>
  <c r="Y367" i="26"/>
  <c r="Z367" i="26"/>
  <c r="AA367" i="26"/>
  <c r="AB367" i="26"/>
  <c r="E368" i="26"/>
  <c r="F368" i="26"/>
  <c r="G368" i="26"/>
  <c r="H368" i="26"/>
  <c r="I368" i="26"/>
  <c r="J368" i="26"/>
  <c r="K368" i="26"/>
  <c r="L368" i="26"/>
  <c r="M368" i="26"/>
  <c r="N368" i="26"/>
  <c r="O368" i="26"/>
  <c r="P368" i="26"/>
  <c r="Q368" i="26"/>
  <c r="R368" i="26"/>
  <c r="S368" i="26"/>
  <c r="T368" i="26"/>
  <c r="U368" i="26"/>
  <c r="V368" i="26"/>
  <c r="W368" i="26"/>
  <c r="X368" i="26"/>
  <c r="Y368" i="26"/>
  <c r="Z368" i="26"/>
  <c r="AA368" i="26"/>
  <c r="AB368" i="26"/>
  <c r="E369" i="26"/>
  <c r="F369" i="26"/>
  <c r="G369" i="26"/>
  <c r="H369" i="26"/>
  <c r="I369" i="26"/>
  <c r="J369" i="26"/>
  <c r="K369" i="26"/>
  <c r="L369" i="26"/>
  <c r="M369" i="26"/>
  <c r="N369" i="26"/>
  <c r="O369" i="26"/>
  <c r="P369" i="26"/>
  <c r="Q369" i="26"/>
  <c r="R369" i="26"/>
  <c r="S369" i="26"/>
  <c r="T369" i="26"/>
  <c r="U369" i="26"/>
  <c r="V369" i="26"/>
  <c r="W369" i="26"/>
  <c r="X369" i="26"/>
  <c r="Y369" i="26"/>
  <c r="Z369" i="26"/>
  <c r="AA369" i="26"/>
  <c r="AB369" i="26"/>
  <c r="E370" i="26"/>
  <c r="F370" i="26"/>
  <c r="G370" i="26"/>
  <c r="H370" i="26"/>
  <c r="I370" i="26"/>
  <c r="J370" i="26"/>
  <c r="K370" i="26"/>
  <c r="L370" i="26"/>
  <c r="M370" i="26"/>
  <c r="N370" i="26"/>
  <c r="O370" i="26"/>
  <c r="P370" i="26"/>
  <c r="Q370" i="26"/>
  <c r="R370" i="26"/>
  <c r="S370" i="26"/>
  <c r="T370" i="26"/>
  <c r="U370" i="26"/>
  <c r="V370" i="26"/>
  <c r="W370" i="26"/>
  <c r="X370" i="26"/>
  <c r="Y370" i="26"/>
  <c r="Z370" i="26"/>
  <c r="AA370" i="26"/>
  <c r="AB370" i="26"/>
  <c r="E371" i="26"/>
  <c r="F371" i="26"/>
  <c r="G371" i="26"/>
  <c r="H371" i="26"/>
  <c r="I371" i="26"/>
  <c r="J371" i="26"/>
  <c r="K371" i="26"/>
  <c r="L371" i="26"/>
  <c r="M371" i="26"/>
  <c r="N371" i="26"/>
  <c r="O371" i="26"/>
  <c r="P371" i="26"/>
  <c r="Q371" i="26"/>
  <c r="R371" i="26"/>
  <c r="S371" i="26"/>
  <c r="T371" i="26"/>
  <c r="U371" i="26"/>
  <c r="V371" i="26"/>
  <c r="W371" i="26"/>
  <c r="X371" i="26"/>
  <c r="Y371" i="26"/>
  <c r="Z371" i="26"/>
  <c r="AA371" i="26"/>
  <c r="AB371" i="26"/>
  <c r="E372" i="26"/>
  <c r="F372" i="26"/>
  <c r="G372" i="26"/>
  <c r="H372" i="26"/>
  <c r="I372" i="26"/>
  <c r="J372" i="26"/>
  <c r="K372" i="26"/>
  <c r="L372" i="26"/>
  <c r="M372" i="26"/>
  <c r="N372" i="26"/>
  <c r="O372" i="26"/>
  <c r="P372" i="26"/>
  <c r="Q372" i="26"/>
  <c r="R372" i="26"/>
  <c r="S372" i="26"/>
  <c r="T372" i="26"/>
  <c r="U372" i="26"/>
  <c r="V372" i="26"/>
  <c r="W372" i="26"/>
  <c r="X372" i="26"/>
  <c r="Y372" i="26"/>
  <c r="Z372" i="26"/>
  <c r="AA372" i="26"/>
  <c r="AB372" i="26"/>
  <c r="E373" i="26"/>
  <c r="F373" i="26"/>
  <c r="G373" i="26"/>
  <c r="H373" i="26"/>
  <c r="I373" i="26"/>
  <c r="J373" i="26"/>
  <c r="K373" i="26"/>
  <c r="L373" i="26"/>
  <c r="M373" i="26"/>
  <c r="N373" i="26"/>
  <c r="O373" i="26"/>
  <c r="P373" i="26"/>
  <c r="Q373" i="26"/>
  <c r="R373" i="26"/>
  <c r="S373" i="26"/>
  <c r="T373" i="26"/>
  <c r="U373" i="26"/>
  <c r="V373" i="26"/>
  <c r="W373" i="26"/>
  <c r="X373" i="26"/>
  <c r="Y373" i="26"/>
  <c r="Z373" i="26"/>
  <c r="AA373" i="26"/>
  <c r="AB373" i="26"/>
  <c r="E374" i="26"/>
  <c r="F374" i="26"/>
  <c r="G374" i="26"/>
  <c r="H374" i="26"/>
  <c r="I374" i="26"/>
  <c r="J374" i="26"/>
  <c r="K374" i="26"/>
  <c r="L374" i="26"/>
  <c r="M374" i="26"/>
  <c r="N374" i="26"/>
  <c r="O374" i="26"/>
  <c r="P374" i="26"/>
  <c r="Q374" i="26"/>
  <c r="R374" i="26"/>
  <c r="S374" i="26"/>
  <c r="T374" i="26"/>
  <c r="U374" i="26"/>
  <c r="V374" i="26"/>
  <c r="W374" i="26"/>
  <c r="X374" i="26"/>
  <c r="Y374" i="26"/>
  <c r="Z374" i="26"/>
  <c r="AA374" i="26"/>
  <c r="AB374" i="26"/>
  <c r="E375" i="26"/>
  <c r="F375" i="26"/>
  <c r="G375" i="26"/>
  <c r="H375" i="26"/>
  <c r="I375" i="26"/>
  <c r="J375" i="26"/>
  <c r="K375" i="26"/>
  <c r="L375" i="26"/>
  <c r="M375" i="26"/>
  <c r="N375" i="26"/>
  <c r="O375" i="26"/>
  <c r="P375" i="26"/>
  <c r="Q375" i="26"/>
  <c r="R375" i="26"/>
  <c r="S375" i="26"/>
  <c r="T375" i="26"/>
  <c r="U375" i="26"/>
  <c r="V375" i="26"/>
  <c r="W375" i="26"/>
  <c r="X375" i="26"/>
  <c r="Y375" i="26"/>
  <c r="Z375" i="26"/>
  <c r="AA375" i="26"/>
  <c r="AB375" i="26"/>
  <c r="E376" i="26"/>
  <c r="F376" i="26"/>
  <c r="G376" i="26"/>
  <c r="H376" i="26"/>
  <c r="I376" i="26"/>
  <c r="J376" i="26"/>
  <c r="K376" i="26"/>
  <c r="L376" i="26"/>
  <c r="M376" i="26"/>
  <c r="N376" i="26"/>
  <c r="O376" i="26"/>
  <c r="P376" i="26"/>
  <c r="Q376" i="26"/>
  <c r="R376" i="26"/>
  <c r="S376" i="26"/>
  <c r="T376" i="26"/>
  <c r="U376" i="26"/>
  <c r="V376" i="26"/>
  <c r="W376" i="26"/>
  <c r="X376" i="26"/>
  <c r="Y376" i="26"/>
  <c r="Z376" i="26"/>
  <c r="AA376" i="26"/>
  <c r="AB376" i="26"/>
  <c r="E377" i="26"/>
  <c r="F377" i="26"/>
  <c r="G377" i="26"/>
  <c r="H377" i="26"/>
  <c r="I377" i="26"/>
  <c r="J377" i="26"/>
  <c r="K377" i="26"/>
  <c r="L377" i="26"/>
  <c r="M377" i="26"/>
  <c r="N377" i="26"/>
  <c r="O377" i="26"/>
  <c r="P377" i="26"/>
  <c r="Q377" i="26"/>
  <c r="R377" i="26"/>
  <c r="S377" i="26"/>
  <c r="T377" i="26"/>
  <c r="U377" i="26"/>
  <c r="V377" i="26"/>
  <c r="W377" i="26"/>
  <c r="X377" i="26"/>
  <c r="Y377" i="26"/>
  <c r="Z377" i="26"/>
  <c r="AA377" i="26"/>
  <c r="AB377" i="26"/>
  <c r="E378" i="26"/>
  <c r="F378" i="26"/>
  <c r="G378" i="26"/>
  <c r="H378" i="26"/>
  <c r="I378" i="26"/>
  <c r="J378" i="26"/>
  <c r="K378" i="26"/>
  <c r="L378" i="26"/>
  <c r="M378" i="26"/>
  <c r="N378" i="26"/>
  <c r="O378" i="26"/>
  <c r="P378" i="26"/>
  <c r="Q378" i="26"/>
  <c r="R378" i="26"/>
  <c r="S378" i="26"/>
  <c r="T378" i="26"/>
  <c r="U378" i="26"/>
  <c r="V378" i="26"/>
  <c r="W378" i="26"/>
  <c r="X378" i="26"/>
  <c r="Y378" i="26"/>
  <c r="Z378" i="26"/>
  <c r="AA378" i="26"/>
  <c r="AB378" i="26"/>
  <c r="E379" i="26"/>
  <c r="F379" i="26"/>
  <c r="G379" i="26"/>
  <c r="H379" i="26"/>
  <c r="I379" i="26"/>
  <c r="J379" i="26"/>
  <c r="K379" i="26"/>
  <c r="L379" i="26"/>
  <c r="M379" i="26"/>
  <c r="N379" i="26"/>
  <c r="O379" i="26"/>
  <c r="P379" i="26"/>
  <c r="Q379" i="26"/>
  <c r="R379" i="26"/>
  <c r="S379" i="26"/>
  <c r="T379" i="26"/>
  <c r="U379" i="26"/>
  <c r="V379" i="26"/>
  <c r="W379" i="26"/>
  <c r="X379" i="26"/>
  <c r="Y379" i="26"/>
  <c r="Z379" i="26"/>
  <c r="AA379" i="26"/>
  <c r="AB379" i="26"/>
  <c r="E380" i="26"/>
  <c r="F380" i="26"/>
  <c r="G380" i="26"/>
  <c r="H380" i="26"/>
  <c r="I380" i="26"/>
  <c r="J380" i="26"/>
  <c r="K380" i="26"/>
  <c r="L380" i="26"/>
  <c r="M380" i="26"/>
  <c r="N380" i="26"/>
  <c r="O380" i="26"/>
  <c r="P380" i="26"/>
  <c r="Q380" i="26"/>
  <c r="R380" i="26"/>
  <c r="S380" i="26"/>
  <c r="T380" i="26"/>
  <c r="U380" i="26"/>
  <c r="V380" i="26"/>
  <c r="W380" i="26"/>
  <c r="X380" i="26"/>
  <c r="Y380" i="26"/>
  <c r="Z380" i="26"/>
  <c r="AA380" i="26"/>
  <c r="AB380" i="26"/>
  <c r="E381" i="26"/>
  <c r="F381" i="26"/>
  <c r="G381" i="26"/>
  <c r="H381" i="26"/>
  <c r="I381" i="26"/>
  <c r="J381" i="26"/>
  <c r="K381" i="26"/>
  <c r="L381" i="26"/>
  <c r="M381" i="26"/>
  <c r="N381" i="26"/>
  <c r="O381" i="26"/>
  <c r="P381" i="26"/>
  <c r="Q381" i="26"/>
  <c r="R381" i="26"/>
  <c r="S381" i="26"/>
  <c r="T381" i="26"/>
  <c r="U381" i="26"/>
  <c r="V381" i="26"/>
  <c r="W381" i="26"/>
  <c r="X381" i="26"/>
  <c r="Y381" i="26"/>
  <c r="Z381" i="26"/>
  <c r="AA381" i="26"/>
  <c r="AB381" i="26"/>
  <c r="E382" i="26"/>
  <c r="F382" i="26"/>
  <c r="G382" i="26"/>
  <c r="H382" i="26"/>
  <c r="I382" i="26"/>
  <c r="J382" i="26"/>
  <c r="K382" i="26"/>
  <c r="L382" i="26"/>
  <c r="M382" i="26"/>
  <c r="N382" i="26"/>
  <c r="O382" i="26"/>
  <c r="P382" i="26"/>
  <c r="Q382" i="26"/>
  <c r="R382" i="26"/>
  <c r="S382" i="26"/>
  <c r="T382" i="26"/>
  <c r="U382" i="26"/>
  <c r="V382" i="26"/>
  <c r="W382" i="26"/>
  <c r="X382" i="26"/>
  <c r="Y382" i="26"/>
  <c r="Z382" i="26"/>
  <c r="AA382" i="26"/>
  <c r="AB382" i="26"/>
  <c r="E383" i="26"/>
  <c r="F383" i="26"/>
  <c r="G383" i="26"/>
  <c r="H383" i="26"/>
  <c r="I383" i="26"/>
  <c r="J383" i="26"/>
  <c r="K383" i="26"/>
  <c r="L383" i="26"/>
  <c r="M383" i="26"/>
  <c r="N383" i="26"/>
  <c r="O383" i="26"/>
  <c r="P383" i="26"/>
  <c r="Q383" i="26"/>
  <c r="R383" i="26"/>
  <c r="S383" i="26"/>
  <c r="T383" i="26"/>
  <c r="U383" i="26"/>
  <c r="V383" i="26"/>
  <c r="W383" i="26"/>
  <c r="X383" i="26"/>
  <c r="Y383" i="26"/>
  <c r="Z383" i="26"/>
  <c r="AA383" i="26"/>
  <c r="AB383" i="26"/>
  <c r="E384" i="26"/>
  <c r="F384" i="26"/>
  <c r="G384" i="26"/>
  <c r="H384" i="26"/>
  <c r="I384" i="26"/>
  <c r="J384" i="26"/>
  <c r="K384" i="26"/>
  <c r="L384" i="26"/>
  <c r="M384" i="26"/>
  <c r="N384" i="26"/>
  <c r="O384" i="26"/>
  <c r="P384" i="26"/>
  <c r="Q384" i="26"/>
  <c r="R384" i="26"/>
  <c r="S384" i="26"/>
  <c r="T384" i="26"/>
  <c r="U384" i="26"/>
  <c r="V384" i="26"/>
  <c r="W384" i="26"/>
  <c r="X384" i="26"/>
  <c r="Y384" i="26"/>
  <c r="Z384" i="26"/>
  <c r="AA384" i="26"/>
  <c r="AB384" i="26"/>
  <c r="E385" i="26"/>
  <c r="F385" i="26"/>
  <c r="G385" i="26"/>
  <c r="H385" i="26"/>
  <c r="I385" i="26"/>
  <c r="J385" i="26"/>
  <c r="K385" i="26"/>
  <c r="L385" i="26"/>
  <c r="M385" i="26"/>
  <c r="N385" i="26"/>
  <c r="O385" i="26"/>
  <c r="P385" i="26"/>
  <c r="Q385" i="26"/>
  <c r="R385" i="26"/>
  <c r="S385" i="26"/>
  <c r="T385" i="26"/>
  <c r="U385" i="26"/>
  <c r="V385" i="26"/>
  <c r="W385" i="26"/>
  <c r="X385" i="26"/>
  <c r="Y385" i="26"/>
  <c r="Z385" i="26"/>
  <c r="AA385" i="26"/>
  <c r="AB385" i="26"/>
  <c r="E386" i="26"/>
  <c r="F386" i="26"/>
  <c r="G386" i="26"/>
  <c r="H386" i="26"/>
  <c r="I386" i="26"/>
  <c r="J386" i="26"/>
  <c r="K386" i="26"/>
  <c r="L386" i="26"/>
  <c r="M386" i="26"/>
  <c r="N386" i="26"/>
  <c r="O386" i="26"/>
  <c r="P386" i="26"/>
  <c r="Q386" i="26"/>
  <c r="R386" i="26"/>
  <c r="S386" i="26"/>
  <c r="T386" i="26"/>
  <c r="U386" i="26"/>
  <c r="V386" i="26"/>
  <c r="W386" i="26"/>
  <c r="X386" i="26"/>
  <c r="Y386" i="26"/>
  <c r="Z386" i="26"/>
  <c r="AA386" i="26"/>
  <c r="AB386" i="26"/>
  <c r="E387" i="26"/>
  <c r="F387" i="26"/>
  <c r="G387" i="26"/>
  <c r="H387" i="26"/>
  <c r="I387" i="26"/>
  <c r="J387" i="26"/>
  <c r="K387" i="26"/>
  <c r="L387" i="26"/>
  <c r="M387" i="26"/>
  <c r="N387" i="26"/>
  <c r="O387" i="26"/>
  <c r="P387" i="26"/>
  <c r="Q387" i="26"/>
  <c r="R387" i="26"/>
  <c r="S387" i="26"/>
  <c r="T387" i="26"/>
  <c r="U387" i="26"/>
  <c r="V387" i="26"/>
  <c r="W387" i="26"/>
  <c r="X387" i="26"/>
  <c r="Y387" i="26"/>
  <c r="Z387" i="26"/>
  <c r="AA387" i="26"/>
  <c r="AB387" i="26"/>
  <c r="E388" i="26"/>
  <c r="F388" i="26"/>
  <c r="G388" i="26"/>
  <c r="H388" i="26"/>
  <c r="I388" i="26"/>
  <c r="J388" i="26"/>
  <c r="K388" i="26"/>
  <c r="L388" i="26"/>
  <c r="M388" i="26"/>
  <c r="N388" i="26"/>
  <c r="O388" i="26"/>
  <c r="P388" i="26"/>
  <c r="Q388" i="26"/>
  <c r="R388" i="26"/>
  <c r="S388" i="26"/>
  <c r="T388" i="26"/>
  <c r="U388" i="26"/>
  <c r="V388" i="26"/>
  <c r="W388" i="26"/>
  <c r="X388" i="26"/>
  <c r="Y388" i="26"/>
  <c r="Z388" i="26"/>
  <c r="AA388" i="26"/>
  <c r="AB388" i="26"/>
  <c r="E389" i="26"/>
  <c r="F389" i="26"/>
  <c r="G389" i="26"/>
  <c r="H389" i="26"/>
  <c r="I389" i="26"/>
  <c r="J389" i="26"/>
  <c r="K389" i="26"/>
  <c r="L389" i="26"/>
  <c r="M389" i="26"/>
  <c r="N389" i="26"/>
  <c r="O389" i="26"/>
  <c r="P389" i="26"/>
  <c r="Q389" i="26"/>
  <c r="R389" i="26"/>
  <c r="S389" i="26"/>
  <c r="T389" i="26"/>
  <c r="U389" i="26"/>
  <c r="V389" i="26"/>
  <c r="W389" i="26"/>
  <c r="X389" i="26"/>
  <c r="Y389" i="26"/>
  <c r="Z389" i="26"/>
  <c r="AA389" i="26"/>
  <c r="AB389" i="26"/>
  <c r="E390" i="26"/>
  <c r="F390" i="26"/>
  <c r="G390" i="26"/>
  <c r="H390" i="26"/>
  <c r="I390" i="26"/>
  <c r="J390" i="26"/>
  <c r="K390" i="26"/>
  <c r="L390" i="26"/>
  <c r="M390" i="26"/>
  <c r="N390" i="26"/>
  <c r="O390" i="26"/>
  <c r="P390" i="26"/>
  <c r="Q390" i="26"/>
  <c r="R390" i="26"/>
  <c r="S390" i="26"/>
  <c r="T390" i="26"/>
  <c r="U390" i="26"/>
  <c r="V390" i="26"/>
  <c r="W390" i="26"/>
  <c r="X390" i="26"/>
  <c r="Y390" i="26"/>
  <c r="Z390" i="26"/>
  <c r="AA390" i="26"/>
  <c r="AB390" i="26"/>
  <c r="E391" i="26"/>
  <c r="F391" i="26"/>
  <c r="G391" i="26"/>
  <c r="H391" i="26"/>
  <c r="I391" i="26"/>
  <c r="J391" i="26"/>
  <c r="K391" i="26"/>
  <c r="L391" i="26"/>
  <c r="M391" i="26"/>
  <c r="N391" i="26"/>
  <c r="O391" i="26"/>
  <c r="P391" i="26"/>
  <c r="Q391" i="26"/>
  <c r="R391" i="26"/>
  <c r="S391" i="26"/>
  <c r="T391" i="26"/>
  <c r="U391" i="26"/>
  <c r="V391" i="26"/>
  <c r="W391" i="26"/>
  <c r="X391" i="26"/>
  <c r="Y391" i="26"/>
  <c r="Z391" i="26"/>
  <c r="AA391" i="26"/>
  <c r="AB391" i="26"/>
  <c r="E392" i="26"/>
  <c r="F392" i="26"/>
  <c r="G392" i="26"/>
  <c r="H392" i="26"/>
  <c r="I392" i="26"/>
  <c r="J392" i="26"/>
  <c r="K392" i="26"/>
  <c r="L392" i="26"/>
  <c r="M392" i="26"/>
  <c r="N392" i="26"/>
  <c r="O392" i="26"/>
  <c r="P392" i="26"/>
  <c r="Q392" i="26"/>
  <c r="R392" i="26"/>
  <c r="S392" i="26"/>
  <c r="T392" i="26"/>
  <c r="U392" i="26"/>
  <c r="V392" i="26"/>
  <c r="W392" i="26"/>
  <c r="X392" i="26"/>
  <c r="Y392" i="26"/>
  <c r="Z392" i="26"/>
  <c r="AA392" i="26"/>
  <c r="AB392" i="26"/>
  <c r="E393" i="26"/>
  <c r="F393" i="26"/>
  <c r="G393" i="26"/>
  <c r="H393" i="26"/>
  <c r="I393" i="26"/>
  <c r="J393" i="26"/>
  <c r="K393" i="26"/>
  <c r="L393" i="26"/>
  <c r="M393" i="26"/>
  <c r="N393" i="26"/>
  <c r="O393" i="26"/>
  <c r="P393" i="26"/>
  <c r="Q393" i="26"/>
  <c r="R393" i="26"/>
  <c r="S393" i="26"/>
  <c r="T393" i="26"/>
  <c r="U393" i="26"/>
  <c r="V393" i="26"/>
  <c r="W393" i="26"/>
  <c r="X393" i="26"/>
  <c r="Y393" i="26"/>
  <c r="Z393" i="26"/>
  <c r="AA393" i="26"/>
  <c r="AB393" i="26"/>
  <c r="E394" i="26"/>
  <c r="F394" i="26"/>
  <c r="G394" i="26"/>
  <c r="H394" i="26"/>
  <c r="I394" i="26"/>
  <c r="J394" i="26"/>
  <c r="K394" i="26"/>
  <c r="L394" i="26"/>
  <c r="M394" i="26"/>
  <c r="N394" i="26"/>
  <c r="O394" i="26"/>
  <c r="P394" i="26"/>
  <c r="Q394" i="26"/>
  <c r="R394" i="26"/>
  <c r="S394" i="26"/>
  <c r="T394" i="26"/>
  <c r="U394" i="26"/>
  <c r="V394" i="26"/>
  <c r="W394" i="26"/>
  <c r="X394" i="26"/>
  <c r="Y394" i="26"/>
  <c r="Z394" i="26"/>
  <c r="AA394" i="26"/>
  <c r="AB394" i="26"/>
  <c r="E395" i="26"/>
  <c r="F395" i="26"/>
  <c r="G395" i="26"/>
  <c r="H395" i="26"/>
  <c r="I395" i="26"/>
  <c r="J395" i="26"/>
  <c r="K395" i="26"/>
  <c r="L395" i="26"/>
  <c r="M395" i="26"/>
  <c r="N395" i="26"/>
  <c r="O395" i="26"/>
  <c r="P395" i="26"/>
  <c r="Q395" i="26"/>
  <c r="R395" i="26"/>
  <c r="S395" i="26"/>
  <c r="T395" i="26"/>
  <c r="U395" i="26"/>
  <c r="V395" i="26"/>
  <c r="W395" i="26"/>
  <c r="X395" i="26"/>
  <c r="Y395" i="26"/>
  <c r="Z395" i="26"/>
  <c r="AA395" i="26"/>
  <c r="AB395" i="26"/>
  <c r="E396" i="26"/>
  <c r="F396" i="26"/>
  <c r="G396" i="26"/>
  <c r="H396" i="26"/>
  <c r="I396" i="26"/>
  <c r="J396" i="26"/>
  <c r="K396" i="26"/>
  <c r="L396" i="26"/>
  <c r="M396" i="26"/>
  <c r="N396" i="26"/>
  <c r="O396" i="26"/>
  <c r="P396" i="26"/>
  <c r="Q396" i="26"/>
  <c r="R396" i="26"/>
  <c r="S396" i="26"/>
  <c r="T396" i="26"/>
  <c r="U396" i="26"/>
  <c r="V396" i="26"/>
  <c r="W396" i="26"/>
  <c r="X396" i="26"/>
  <c r="Y396" i="26"/>
  <c r="Z396" i="26"/>
  <c r="AA396" i="26"/>
  <c r="AB396" i="26"/>
  <c r="E397" i="26"/>
  <c r="F397" i="26"/>
  <c r="G397" i="26"/>
  <c r="H397" i="26"/>
  <c r="I397" i="26"/>
  <c r="J397" i="26"/>
  <c r="K397" i="26"/>
  <c r="L397" i="26"/>
  <c r="M397" i="26"/>
  <c r="N397" i="26"/>
  <c r="O397" i="26"/>
  <c r="P397" i="26"/>
  <c r="Q397" i="26"/>
  <c r="R397" i="26"/>
  <c r="S397" i="26"/>
  <c r="T397" i="26"/>
  <c r="U397" i="26"/>
  <c r="V397" i="26"/>
  <c r="W397" i="26"/>
  <c r="X397" i="26"/>
  <c r="Y397" i="26"/>
  <c r="Z397" i="26"/>
  <c r="AA397" i="26"/>
  <c r="AB397" i="26"/>
  <c r="E398" i="26"/>
  <c r="F398" i="26"/>
  <c r="G398" i="26"/>
  <c r="H398" i="26"/>
  <c r="I398" i="26"/>
  <c r="J398" i="26"/>
  <c r="K398" i="26"/>
  <c r="L398" i="26"/>
  <c r="M398" i="26"/>
  <c r="N398" i="26"/>
  <c r="O398" i="26"/>
  <c r="P398" i="26"/>
  <c r="Q398" i="26"/>
  <c r="R398" i="26"/>
  <c r="S398" i="26"/>
  <c r="T398" i="26"/>
  <c r="U398" i="26"/>
  <c r="V398" i="26"/>
  <c r="W398" i="26"/>
  <c r="X398" i="26"/>
  <c r="Y398" i="26"/>
  <c r="Z398" i="26"/>
  <c r="AA398" i="26"/>
  <c r="AB398" i="26"/>
  <c r="E399" i="26"/>
  <c r="F399" i="26"/>
  <c r="G399" i="26"/>
  <c r="H399" i="26"/>
  <c r="I399" i="26"/>
  <c r="J399" i="26"/>
  <c r="K399" i="26"/>
  <c r="L399" i="26"/>
  <c r="M399" i="26"/>
  <c r="N399" i="26"/>
  <c r="O399" i="26"/>
  <c r="P399" i="26"/>
  <c r="Q399" i="26"/>
  <c r="R399" i="26"/>
  <c r="S399" i="26"/>
  <c r="T399" i="26"/>
  <c r="U399" i="26"/>
  <c r="V399" i="26"/>
  <c r="W399" i="26"/>
  <c r="X399" i="26"/>
  <c r="Y399" i="26"/>
  <c r="Z399" i="26"/>
  <c r="AA399" i="26"/>
  <c r="AB399" i="26"/>
  <c r="E400" i="26"/>
  <c r="F400" i="26"/>
  <c r="G400" i="26"/>
  <c r="H400" i="26"/>
  <c r="I400" i="26"/>
  <c r="J400" i="26"/>
  <c r="K400" i="26"/>
  <c r="L400" i="26"/>
  <c r="M400" i="26"/>
  <c r="N400" i="26"/>
  <c r="O400" i="26"/>
  <c r="P400" i="26"/>
  <c r="Q400" i="26"/>
  <c r="R400" i="26"/>
  <c r="S400" i="26"/>
  <c r="T400" i="26"/>
  <c r="U400" i="26"/>
  <c r="V400" i="26"/>
  <c r="W400" i="26"/>
  <c r="X400" i="26"/>
  <c r="Y400" i="26"/>
  <c r="Z400" i="26"/>
  <c r="AA400" i="26"/>
  <c r="AB400" i="26"/>
  <c r="E401" i="26"/>
  <c r="F401" i="26"/>
  <c r="G401" i="26"/>
  <c r="H401" i="26"/>
  <c r="I401" i="26"/>
  <c r="J401" i="26"/>
  <c r="K401" i="26"/>
  <c r="L401" i="26"/>
  <c r="M401" i="26"/>
  <c r="N401" i="26"/>
  <c r="O401" i="26"/>
  <c r="P401" i="26"/>
  <c r="Q401" i="26"/>
  <c r="R401" i="26"/>
  <c r="S401" i="26"/>
  <c r="T401" i="26"/>
  <c r="U401" i="26"/>
  <c r="V401" i="26"/>
  <c r="W401" i="26"/>
  <c r="X401" i="26"/>
  <c r="Y401" i="26"/>
  <c r="Z401" i="26"/>
  <c r="AA401" i="26"/>
  <c r="AB401" i="26"/>
  <c r="E402" i="26"/>
  <c r="F402" i="26"/>
  <c r="G402" i="26"/>
  <c r="H402" i="26"/>
  <c r="I402" i="26"/>
  <c r="J402" i="26"/>
  <c r="K402" i="26"/>
  <c r="L402" i="26"/>
  <c r="M402" i="26"/>
  <c r="N402" i="26"/>
  <c r="O402" i="26"/>
  <c r="P402" i="26"/>
  <c r="Q402" i="26"/>
  <c r="R402" i="26"/>
  <c r="S402" i="26"/>
  <c r="T402" i="26"/>
  <c r="U402" i="26"/>
  <c r="V402" i="26"/>
  <c r="W402" i="26"/>
  <c r="X402" i="26"/>
  <c r="Y402" i="26"/>
  <c r="Z402" i="26"/>
  <c r="AA402" i="26"/>
  <c r="AB402" i="26"/>
  <c r="E403" i="26"/>
  <c r="F403" i="26"/>
  <c r="G403" i="26"/>
  <c r="H403" i="26"/>
  <c r="I403" i="26"/>
  <c r="J403" i="26"/>
  <c r="K403" i="26"/>
  <c r="L403" i="26"/>
  <c r="M403" i="26"/>
  <c r="N403" i="26"/>
  <c r="O403" i="26"/>
  <c r="P403" i="26"/>
  <c r="Q403" i="26"/>
  <c r="R403" i="26"/>
  <c r="S403" i="26"/>
  <c r="T403" i="26"/>
  <c r="U403" i="26"/>
  <c r="V403" i="26"/>
  <c r="W403" i="26"/>
  <c r="X403" i="26"/>
  <c r="Y403" i="26"/>
  <c r="Z403" i="26"/>
  <c r="AA403" i="26"/>
  <c r="AB403" i="26"/>
  <c r="E404" i="26"/>
  <c r="F404" i="26"/>
  <c r="G404" i="26"/>
  <c r="H404" i="26"/>
  <c r="I404" i="26"/>
  <c r="J404" i="26"/>
  <c r="K404" i="26"/>
  <c r="L404" i="26"/>
  <c r="M404" i="26"/>
  <c r="N404" i="26"/>
  <c r="O404" i="26"/>
  <c r="P404" i="26"/>
  <c r="Q404" i="26"/>
  <c r="R404" i="26"/>
  <c r="S404" i="26"/>
  <c r="T404" i="26"/>
  <c r="U404" i="26"/>
  <c r="V404" i="26"/>
  <c r="W404" i="26"/>
  <c r="X404" i="26"/>
  <c r="Y404" i="26"/>
  <c r="Z404" i="26"/>
  <c r="AA404" i="26"/>
  <c r="AB404" i="26"/>
  <c r="E405" i="26"/>
  <c r="F405" i="26"/>
  <c r="G405" i="26"/>
  <c r="H405" i="26"/>
  <c r="I405" i="26"/>
  <c r="J405" i="26"/>
  <c r="K405" i="26"/>
  <c r="L405" i="26"/>
  <c r="M405" i="26"/>
  <c r="N405" i="26"/>
  <c r="O405" i="26"/>
  <c r="P405" i="26"/>
  <c r="Q405" i="26"/>
  <c r="R405" i="26"/>
  <c r="S405" i="26"/>
  <c r="T405" i="26"/>
  <c r="U405" i="26"/>
  <c r="V405" i="26"/>
  <c r="W405" i="26"/>
  <c r="X405" i="26"/>
  <c r="Y405" i="26"/>
  <c r="Z405" i="26"/>
  <c r="AA405" i="26"/>
  <c r="AB405" i="26"/>
  <c r="E406" i="26"/>
  <c r="F406" i="26"/>
  <c r="G406" i="26"/>
  <c r="H406" i="26"/>
  <c r="I406" i="26"/>
  <c r="J406" i="26"/>
  <c r="K406" i="26"/>
  <c r="L406" i="26"/>
  <c r="M406" i="26"/>
  <c r="N406" i="26"/>
  <c r="O406" i="26"/>
  <c r="P406" i="26"/>
  <c r="Q406" i="26"/>
  <c r="R406" i="26"/>
  <c r="S406" i="26"/>
  <c r="T406" i="26"/>
  <c r="U406" i="26"/>
  <c r="V406" i="26"/>
  <c r="W406" i="26"/>
  <c r="X406" i="26"/>
  <c r="Y406" i="26"/>
  <c r="Z406" i="26"/>
  <c r="AA406" i="26"/>
  <c r="AB406" i="26"/>
  <c r="E407" i="26"/>
  <c r="F407" i="26"/>
  <c r="G407" i="26"/>
  <c r="H407" i="26"/>
  <c r="I407" i="26"/>
  <c r="J407" i="26"/>
  <c r="K407" i="26"/>
  <c r="L407" i="26"/>
  <c r="M407" i="26"/>
  <c r="N407" i="26"/>
  <c r="O407" i="26"/>
  <c r="P407" i="26"/>
  <c r="Q407" i="26"/>
  <c r="R407" i="26"/>
  <c r="S407" i="26"/>
  <c r="T407" i="26"/>
  <c r="U407" i="26"/>
  <c r="V407" i="26"/>
  <c r="W407" i="26"/>
  <c r="X407" i="26"/>
  <c r="Y407" i="26"/>
  <c r="Z407" i="26"/>
  <c r="AA407" i="26"/>
  <c r="AB407" i="26"/>
  <c r="E408" i="26"/>
  <c r="F408" i="26"/>
  <c r="G408" i="26"/>
  <c r="H408" i="26"/>
  <c r="I408" i="26"/>
  <c r="J408" i="26"/>
  <c r="K408" i="26"/>
  <c r="L408" i="26"/>
  <c r="M408" i="26"/>
  <c r="N408" i="26"/>
  <c r="O408" i="26"/>
  <c r="P408" i="26"/>
  <c r="Q408" i="26"/>
  <c r="R408" i="26"/>
  <c r="S408" i="26"/>
  <c r="T408" i="26"/>
  <c r="U408" i="26"/>
  <c r="V408" i="26"/>
  <c r="W408" i="26"/>
  <c r="X408" i="26"/>
  <c r="Y408" i="26"/>
  <c r="Z408" i="26"/>
  <c r="AA408" i="26"/>
  <c r="AB408" i="26"/>
  <c r="E409" i="26"/>
  <c r="F409" i="26"/>
  <c r="G409" i="26"/>
  <c r="H409" i="26"/>
  <c r="I409" i="26"/>
  <c r="J409" i="26"/>
  <c r="K409" i="26"/>
  <c r="L409" i="26"/>
  <c r="M409" i="26"/>
  <c r="N409" i="26"/>
  <c r="O409" i="26"/>
  <c r="P409" i="26"/>
  <c r="Q409" i="26"/>
  <c r="R409" i="26"/>
  <c r="S409" i="26"/>
  <c r="T409" i="26"/>
  <c r="U409" i="26"/>
  <c r="V409" i="26"/>
  <c r="W409" i="26"/>
  <c r="X409" i="26"/>
  <c r="Y409" i="26"/>
  <c r="Z409" i="26"/>
  <c r="AA409" i="26"/>
  <c r="AB409" i="26"/>
  <c r="E410" i="26"/>
  <c r="F410" i="26"/>
  <c r="G410" i="26"/>
  <c r="H410" i="26"/>
  <c r="I410" i="26"/>
  <c r="J410" i="26"/>
  <c r="K410" i="26"/>
  <c r="L410" i="26"/>
  <c r="M410" i="26"/>
  <c r="N410" i="26"/>
  <c r="O410" i="26"/>
  <c r="P410" i="26"/>
  <c r="Q410" i="26"/>
  <c r="R410" i="26"/>
  <c r="S410" i="26"/>
  <c r="T410" i="26"/>
  <c r="U410" i="26"/>
  <c r="V410" i="26"/>
  <c r="W410" i="26"/>
  <c r="X410" i="26"/>
  <c r="Y410" i="26"/>
  <c r="Z410" i="26"/>
  <c r="AA410" i="26"/>
  <c r="AB410" i="26"/>
  <c r="E411" i="26"/>
  <c r="F411" i="26"/>
  <c r="G411" i="26"/>
  <c r="H411" i="26"/>
  <c r="I411" i="26"/>
  <c r="J411" i="26"/>
  <c r="K411" i="26"/>
  <c r="L411" i="26"/>
  <c r="M411" i="26"/>
  <c r="N411" i="26"/>
  <c r="O411" i="26"/>
  <c r="P411" i="26"/>
  <c r="Q411" i="26"/>
  <c r="R411" i="26"/>
  <c r="S411" i="26"/>
  <c r="T411" i="26"/>
  <c r="U411" i="26"/>
  <c r="V411" i="26"/>
  <c r="W411" i="26"/>
  <c r="X411" i="26"/>
  <c r="Y411" i="26"/>
  <c r="Z411" i="26"/>
  <c r="AA411" i="26"/>
  <c r="AB411" i="26"/>
  <c r="E412" i="26"/>
  <c r="F412" i="26"/>
  <c r="G412" i="26"/>
  <c r="H412" i="26"/>
  <c r="I412" i="26"/>
  <c r="J412" i="26"/>
  <c r="K412" i="26"/>
  <c r="L412" i="26"/>
  <c r="M412" i="26"/>
  <c r="N412" i="26"/>
  <c r="O412" i="26"/>
  <c r="P412" i="26"/>
  <c r="Q412" i="26"/>
  <c r="R412" i="26"/>
  <c r="S412" i="26"/>
  <c r="T412" i="26"/>
  <c r="U412" i="26"/>
  <c r="V412" i="26"/>
  <c r="W412" i="26"/>
  <c r="X412" i="26"/>
  <c r="Y412" i="26"/>
  <c r="Z412" i="26"/>
  <c r="AA412" i="26"/>
  <c r="AB412" i="26"/>
  <c r="E413" i="26"/>
  <c r="F413" i="26"/>
  <c r="G413" i="26"/>
  <c r="H413" i="26"/>
  <c r="I413" i="26"/>
  <c r="J413" i="26"/>
  <c r="K413" i="26"/>
  <c r="L413" i="26"/>
  <c r="M413" i="26"/>
  <c r="N413" i="26"/>
  <c r="O413" i="26"/>
  <c r="P413" i="26"/>
  <c r="Q413" i="26"/>
  <c r="R413" i="26"/>
  <c r="S413" i="26"/>
  <c r="T413" i="26"/>
  <c r="U413" i="26"/>
  <c r="V413" i="26"/>
  <c r="W413" i="26"/>
  <c r="X413" i="26"/>
  <c r="Y413" i="26"/>
  <c r="Z413" i="26"/>
  <c r="AA413" i="26"/>
  <c r="AB413" i="26"/>
  <c r="E414" i="26"/>
  <c r="F414" i="26"/>
  <c r="G414" i="26"/>
  <c r="H414" i="26"/>
  <c r="I414" i="26"/>
  <c r="J414" i="26"/>
  <c r="K414" i="26"/>
  <c r="L414" i="26"/>
  <c r="M414" i="26"/>
  <c r="N414" i="26"/>
  <c r="O414" i="26"/>
  <c r="P414" i="26"/>
  <c r="Q414" i="26"/>
  <c r="R414" i="26"/>
  <c r="S414" i="26"/>
  <c r="T414" i="26"/>
  <c r="U414" i="26"/>
  <c r="V414" i="26"/>
  <c r="W414" i="26"/>
  <c r="X414" i="26"/>
  <c r="Y414" i="26"/>
  <c r="Z414" i="26"/>
  <c r="AA414" i="26"/>
  <c r="AB414" i="26"/>
  <c r="E415" i="26"/>
  <c r="F415" i="26"/>
  <c r="G415" i="26"/>
  <c r="H415" i="26"/>
  <c r="I415" i="26"/>
  <c r="J415" i="26"/>
  <c r="K415" i="26"/>
  <c r="L415" i="26"/>
  <c r="M415" i="26"/>
  <c r="N415" i="26"/>
  <c r="O415" i="26"/>
  <c r="P415" i="26"/>
  <c r="Q415" i="26"/>
  <c r="R415" i="26"/>
  <c r="S415" i="26"/>
  <c r="T415" i="26"/>
  <c r="U415" i="26"/>
  <c r="V415" i="26"/>
  <c r="W415" i="26"/>
  <c r="X415" i="26"/>
  <c r="Y415" i="26"/>
  <c r="Z415" i="26"/>
  <c r="AA415" i="26"/>
  <c r="AB415" i="26"/>
  <c r="E416" i="26"/>
  <c r="F416" i="26"/>
  <c r="G416" i="26"/>
  <c r="H416" i="26"/>
  <c r="I416" i="26"/>
  <c r="J416" i="26"/>
  <c r="K416" i="26"/>
  <c r="L416" i="26"/>
  <c r="M416" i="26"/>
  <c r="N416" i="26"/>
  <c r="O416" i="26"/>
  <c r="P416" i="26"/>
  <c r="Q416" i="26"/>
  <c r="R416" i="26"/>
  <c r="S416" i="26"/>
  <c r="T416" i="26"/>
  <c r="U416" i="26"/>
  <c r="V416" i="26"/>
  <c r="W416" i="26"/>
  <c r="X416" i="26"/>
  <c r="Y416" i="26"/>
  <c r="Z416" i="26"/>
  <c r="AA416" i="26"/>
  <c r="AB416" i="26"/>
  <c r="E417" i="26"/>
  <c r="F417" i="26"/>
  <c r="G417" i="26"/>
  <c r="H417" i="26"/>
  <c r="I417" i="26"/>
  <c r="J417" i="26"/>
  <c r="K417" i="26"/>
  <c r="L417" i="26"/>
  <c r="M417" i="26"/>
  <c r="N417" i="26"/>
  <c r="O417" i="26"/>
  <c r="P417" i="26"/>
  <c r="Q417" i="26"/>
  <c r="R417" i="26"/>
  <c r="S417" i="26"/>
  <c r="T417" i="26"/>
  <c r="U417" i="26"/>
  <c r="V417" i="26"/>
  <c r="W417" i="26"/>
  <c r="X417" i="26"/>
  <c r="Y417" i="26"/>
  <c r="Z417" i="26"/>
  <c r="AA417" i="26"/>
  <c r="AB417" i="26"/>
  <c r="E418" i="26"/>
  <c r="F418" i="26"/>
  <c r="G418" i="26"/>
  <c r="H418" i="26"/>
  <c r="I418" i="26"/>
  <c r="J418" i="26"/>
  <c r="K418" i="26"/>
  <c r="L418" i="26"/>
  <c r="M418" i="26"/>
  <c r="N418" i="26"/>
  <c r="O418" i="26"/>
  <c r="P418" i="26"/>
  <c r="Q418" i="26"/>
  <c r="R418" i="26"/>
  <c r="S418" i="26"/>
  <c r="T418" i="26"/>
  <c r="U418" i="26"/>
  <c r="V418" i="26"/>
  <c r="W418" i="26"/>
  <c r="X418" i="26"/>
  <c r="Y418" i="26"/>
  <c r="Z418" i="26"/>
  <c r="AA418" i="26"/>
  <c r="AB418" i="26"/>
  <c r="E419" i="26"/>
  <c r="F419" i="26"/>
  <c r="G419" i="26"/>
  <c r="H419" i="26"/>
  <c r="I419" i="26"/>
  <c r="J419" i="26"/>
  <c r="K419" i="26"/>
  <c r="L419" i="26"/>
  <c r="M419" i="26"/>
  <c r="N419" i="26"/>
  <c r="O419" i="26"/>
  <c r="P419" i="26"/>
  <c r="Q419" i="26"/>
  <c r="R419" i="26"/>
  <c r="S419" i="26"/>
  <c r="T419" i="26"/>
  <c r="U419" i="26"/>
  <c r="V419" i="26"/>
  <c r="W419" i="26"/>
  <c r="X419" i="26"/>
  <c r="Y419" i="26"/>
  <c r="Z419" i="26"/>
  <c r="AA419" i="26"/>
  <c r="AB419" i="26"/>
  <c r="E420" i="26"/>
  <c r="F420" i="26"/>
  <c r="G420" i="26"/>
  <c r="H420" i="26"/>
  <c r="I420" i="26"/>
  <c r="J420" i="26"/>
  <c r="K420" i="26"/>
  <c r="L420" i="26"/>
  <c r="M420" i="26"/>
  <c r="N420" i="26"/>
  <c r="O420" i="26"/>
  <c r="P420" i="26"/>
  <c r="Q420" i="26"/>
  <c r="R420" i="26"/>
  <c r="S420" i="26"/>
  <c r="T420" i="26"/>
  <c r="U420" i="26"/>
  <c r="V420" i="26"/>
  <c r="W420" i="26"/>
  <c r="X420" i="26"/>
  <c r="Y420" i="26"/>
  <c r="Z420" i="26"/>
  <c r="AA420" i="26"/>
  <c r="AB420" i="26"/>
  <c r="E421" i="26"/>
  <c r="F421" i="26"/>
  <c r="G421" i="26"/>
  <c r="H421" i="26"/>
  <c r="I421" i="26"/>
  <c r="J421" i="26"/>
  <c r="K421" i="26"/>
  <c r="L421" i="26"/>
  <c r="M421" i="26"/>
  <c r="N421" i="26"/>
  <c r="O421" i="26"/>
  <c r="P421" i="26"/>
  <c r="Q421" i="26"/>
  <c r="R421" i="26"/>
  <c r="S421" i="26"/>
  <c r="T421" i="26"/>
  <c r="U421" i="26"/>
  <c r="V421" i="26"/>
  <c r="W421" i="26"/>
  <c r="X421" i="26"/>
  <c r="Y421" i="26"/>
  <c r="Z421" i="26"/>
  <c r="AA421" i="26"/>
  <c r="AB421" i="26"/>
  <c r="E422" i="26"/>
  <c r="F422" i="26"/>
  <c r="G422" i="26"/>
  <c r="H422" i="26"/>
  <c r="I422" i="26"/>
  <c r="J422" i="26"/>
  <c r="K422" i="26"/>
  <c r="L422" i="26"/>
  <c r="M422" i="26"/>
  <c r="N422" i="26"/>
  <c r="O422" i="26"/>
  <c r="P422" i="26"/>
  <c r="Q422" i="26"/>
  <c r="R422" i="26"/>
  <c r="S422" i="26"/>
  <c r="T422" i="26"/>
  <c r="U422" i="26"/>
  <c r="V422" i="26"/>
  <c r="W422" i="26"/>
  <c r="X422" i="26"/>
  <c r="Y422" i="26"/>
  <c r="Z422" i="26"/>
  <c r="AA422" i="26"/>
  <c r="AB422" i="26"/>
  <c r="E423" i="26"/>
  <c r="F423" i="26"/>
  <c r="G423" i="26"/>
  <c r="H423" i="26"/>
  <c r="I423" i="26"/>
  <c r="J423" i="26"/>
  <c r="K423" i="26"/>
  <c r="L423" i="26"/>
  <c r="M423" i="26"/>
  <c r="N423" i="26"/>
  <c r="O423" i="26"/>
  <c r="P423" i="26"/>
  <c r="Q423" i="26"/>
  <c r="R423" i="26"/>
  <c r="S423" i="26"/>
  <c r="T423" i="26"/>
  <c r="U423" i="26"/>
  <c r="V423" i="26"/>
  <c r="W423" i="26"/>
  <c r="X423" i="26"/>
  <c r="Y423" i="26"/>
  <c r="Z423" i="26"/>
  <c r="AA423" i="26"/>
  <c r="AB423" i="26"/>
  <c r="E424" i="26"/>
  <c r="F424" i="26"/>
  <c r="G424" i="26"/>
  <c r="H424" i="26"/>
  <c r="I424" i="26"/>
  <c r="J424" i="26"/>
  <c r="K424" i="26"/>
  <c r="L424" i="26"/>
  <c r="M424" i="26"/>
  <c r="N424" i="26"/>
  <c r="O424" i="26"/>
  <c r="P424" i="26"/>
  <c r="Q424" i="26"/>
  <c r="R424" i="26"/>
  <c r="S424" i="26"/>
  <c r="T424" i="26"/>
  <c r="U424" i="26"/>
  <c r="V424" i="26"/>
  <c r="W424" i="26"/>
  <c r="X424" i="26"/>
  <c r="Y424" i="26"/>
  <c r="Z424" i="26"/>
  <c r="AA424" i="26"/>
  <c r="AB424" i="26"/>
  <c r="E425" i="26"/>
  <c r="F425" i="26"/>
  <c r="G425" i="26"/>
  <c r="H425" i="26"/>
  <c r="I425" i="26"/>
  <c r="J425" i="26"/>
  <c r="K425" i="26"/>
  <c r="L425" i="26"/>
  <c r="M425" i="26"/>
  <c r="N425" i="26"/>
  <c r="O425" i="26"/>
  <c r="P425" i="26"/>
  <c r="Q425" i="26"/>
  <c r="R425" i="26"/>
  <c r="S425" i="26"/>
  <c r="T425" i="26"/>
  <c r="U425" i="26"/>
  <c r="V425" i="26"/>
  <c r="W425" i="26"/>
  <c r="X425" i="26"/>
  <c r="Y425" i="26"/>
  <c r="Z425" i="26"/>
  <c r="AA425" i="26"/>
  <c r="AB425" i="26"/>
  <c r="E426" i="26"/>
  <c r="F426" i="26"/>
  <c r="G426" i="26"/>
  <c r="H426" i="26"/>
  <c r="I426" i="26"/>
  <c r="J426" i="26"/>
  <c r="K426" i="26"/>
  <c r="L426" i="26"/>
  <c r="M426" i="26"/>
  <c r="N426" i="26"/>
  <c r="O426" i="26"/>
  <c r="P426" i="26"/>
  <c r="Q426" i="26"/>
  <c r="R426" i="26"/>
  <c r="S426" i="26"/>
  <c r="T426" i="26"/>
  <c r="U426" i="26"/>
  <c r="V426" i="26"/>
  <c r="W426" i="26"/>
  <c r="X426" i="26"/>
  <c r="Y426" i="26"/>
  <c r="Z426" i="26"/>
  <c r="AA426" i="26"/>
  <c r="AB426" i="26"/>
  <c r="E427" i="26"/>
  <c r="F427" i="26"/>
  <c r="G427" i="26"/>
  <c r="H427" i="26"/>
  <c r="I427" i="26"/>
  <c r="J427" i="26"/>
  <c r="K427" i="26"/>
  <c r="L427" i="26"/>
  <c r="M427" i="26"/>
  <c r="N427" i="26"/>
  <c r="O427" i="26"/>
  <c r="P427" i="26"/>
  <c r="Q427" i="26"/>
  <c r="R427" i="26"/>
  <c r="S427" i="26"/>
  <c r="T427" i="26"/>
  <c r="U427" i="26"/>
  <c r="V427" i="26"/>
  <c r="W427" i="26"/>
  <c r="X427" i="26"/>
  <c r="Y427" i="26"/>
  <c r="Z427" i="26"/>
  <c r="AA427" i="26"/>
  <c r="AB427" i="26"/>
  <c r="E428" i="26"/>
  <c r="F428" i="26"/>
  <c r="G428" i="26"/>
  <c r="H428" i="26"/>
  <c r="I428" i="26"/>
  <c r="J428" i="26"/>
  <c r="K428" i="26"/>
  <c r="L428" i="26"/>
  <c r="M428" i="26"/>
  <c r="N428" i="26"/>
  <c r="O428" i="26"/>
  <c r="P428" i="26"/>
  <c r="Q428" i="26"/>
  <c r="R428" i="26"/>
  <c r="S428" i="26"/>
  <c r="T428" i="26"/>
  <c r="U428" i="26"/>
  <c r="V428" i="26"/>
  <c r="W428" i="26"/>
  <c r="X428" i="26"/>
  <c r="Y428" i="26"/>
  <c r="Z428" i="26"/>
  <c r="AA428" i="26"/>
  <c r="AB428" i="26"/>
  <c r="E429" i="26"/>
  <c r="F429" i="26"/>
  <c r="G429" i="26"/>
  <c r="H429" i="26"/>
  <c r="I429" i="26"/>
  <c r="J429" i="26"/>
  <c r="K429" i="26"/>
  <c r="L429" i="26"/>
  <c r="M429" i="26"/>
  <c r="N429" i="26"/>
  <c r="O429" i="26"/>
  <c r="P429" i="26"/>
  <c r="Q429" i="26"/>
  <c r="R429" i="26"/>
  <c r="S429" i="26"/>
  <c r="T429" i="26"/>
  <c r="U429" i="26"/>
  <c r="V429" i="26"/>
  <c r="W429" i="26"/>
  <c r="X429" i="26"/>
  <c r="Y429" i="26"/>
  <c r="Z429" i="26"/>
  <c r="AA429" i="26"/>
  <c r="AB429" i="26"/>
  <c r="E430" i="26"/>
  <c r="F430" i="26"/>
  <c r="G430" i="26"/>
  <c r="H430" i="26"/>
  <c r="I430" i="26"/>
  <c r="J430" i="26"/>
  <c r="K430" i="26"/>
  <c r="L430" i="26"/>
  <c r="M430" i="26"/>
  <c r="N430" i="26"/>
  <c r="O430" i="26"/>
  <c r="P430" i="26"/>
  <c r="Q430" i="26"/>
  <c r="R430" i="26"/>
  <c r="S430" i="26"/>
  <c r="T430" i="26"/>
  <c r="U430" i="26"/>
  <c r="V430" i="26"/>
  <c r="W430" i="26"/>
  <c r="X430" i="26"/>
  <c r="Y430" i="26"/>
  <c r="Z430" i="26"/>
  <c r="AA430" i="26"/>
  <c r="AB430" i="26"/>
  <c r="E431" i="26"/>
  <c r="F431" i="26"/>
  <c r="G431" i="26"/>
  <c r="H431" i="26"/>
  <c r="I431" i="26"/>
  <c r="J431" i="26"/>
  <c r="K431" i="26"/>
  <c r="L431" i="26"/>
  <c r="M431" i="26"/>
  <c r="N431" i="26"/>
  <c r="O431" i="26"/>
  <c r="P431" i="26"/>
  <c r="Q431" i="26"/>
  <c r="R431" i="26"/>
  <c r="S431" i="26"/>
  <c r="T431" i="26"/>
  <c r="U431" i="26"/>
  <c r="V431" i="26"/>
  <c r="W431" i="26"/>
  <c r="X431" i="26"/>
  <c r="Y431" i="26"/>
  <c r="Z431" i="26"/>
  <c r="AA431" i="26"/>
  <c r="AB431" i="26"/>
  <c r="E432" i="26"/>
  <c r="F432" i="26"/>
  <c r="G432" i="26"/>
  <c r="H432" i="26"/>
  <c r="I432" i="26"/>
  <c r="J432" i="26"/>
  <c r="K432" i="26"/>
  <c r="L432" i="26"/>
  <c r="M432" i="26"/>
  <c r="N432" i="26"/>
  <c r="O432" i="26"/>
  <c r="P432" i="26"/>
  <c r="Q432" i="26"/>
  <c r="R432" i="26"/>
  <c r="S432" i="26"/>
  <c r="T432" i="26"/>
  <c r="U432" i="26"/>
  <c r="V432" i="26"/>
  <c r="W432" i="26"/>
  <c r="X432" i="26"/>
  <c r="Y432" i="26"/>
  <c r="Z432" i="26"/>
  <c r="AA432" i="26"/>
  <c r="AB432" i="26"/>
  <c r="E433" i="26"/>
  <c r="F433" i="26"/>
  <c r="G433" i="26"/>
  <c r="H433" i="26"/>
  <c r="I433" i="26"/>
  <c r="J433" i="26"/>
  <c r="K433" i="26"/>
  <c r="L433" i="26"/>
  <c r="M433" i="26"/>
  <c r="N433" i="26"/>
  <c r="O433" i="26"/>
  <c r="P433" i="26"/>
  <c r="Q433" i="26"/>
  <c r="R433" i="26"/>
  <c r="S433" i="26"/>
  <c r="T433" i="26"/>
  <c r="U433" i="26"/>
  <c r="V433" i="26"/>
  <c r="W433" i="26"/>
  <c r="X433" i="26"/>
  <c r="Y433" i="26"/>
  <c r="Z433" i="26"/>
  <c r="AA433" i="26"/>
  <c r="AB433" i="26"/>
  <c r="E434" i="26"/>
  <c r="F434" i="26"/>
  <c r="G434" i="26"/>
  <c r="H434" i="26"/>
  <c r="I434" i="26"/>
  <c r="J434" i="26"/>
  <c r="K434" i="26"/>
  <c r="L434" i="26"/>
  <c r="M434" i="26"/>
  <c r="N434" i="26"/>
  <c r="O434" i="26"/>
  <c r="P434" i="26"/>
  <c r="Q434" i="26"/>
  <c r="R434" i="26"/>
  <c r="S434" i="26"/>
  <c r="T434" i="26"/>
  <c r="U434" i="26"/>
  <c r="V434" i="26"/>
  <c r="W434" i="26"/>
  <c r="X434" i="26"/>
  <c r="Y434" i="26"/>
  <c r="Z434" i="26"/>
  <c r="AA434" i="26"/>
  <c r="AB434" i="26"/>
  <c r="E435" i="26"/>
  <c r="F435" i="26"/>
  <c r="G435" i="26"/>
  <c r="H435" i="26"/>
  <c r="I435" i="26"/>
  <c r="J435" i="26"/>
  <c r="K435" i="26"/>
  <c r="L435" i="26"/>
  <c r="M435" i="26"/>
  <c r="N435" i="26"/>
  <c r="O435" i="26"/>
  <c r="P435" i="26"/>
  <c r="Q435" i="26"/>
  <c r="R435" i="26"/>
  <c r="S435" i="26"/>
  <c r="T435" i="26"/>
  <c r="U435" i="26"/>
  <c r="V435" i="26"/>
  <c r="W435" i="26"/>
  <c r="X435" i="26"/>
  <c r="Y435" i="26"/>
  <c r="Z435" i="26"/>
  <c r="AA435" i="26"/>
  <c r="AB435" i="26"/>
  <c r="E436" i="26"/>
  <c r="F436" i="26"/>
  <c r="G436" i="26"/>
  <c r="H436" i="26"/>
  <c r="I436" i="26"/>
  <c r="J436" i="26"/>
  <c r="K436" i="26"/>
  <c r="L436" i="26"/>
  <c r="M436" i="26"/>
  <c r="N436" i="26"/>
  <c r="O436" i="26"/>
  <c r="P436" i="26"/>
  <c r="Q436" i="26"/>
  <c r="R436" i="26"/>
  <c r="S436" i="26"/>
  <c r="T436" i="26"/>
  <c r="U436" i="26"/>
  <c r="V436" i="26"/>
  <c r="W436" i="26"/>
  <c r="X436" i="26"/>
  <c r="Y436" i="26"/>
  <c r="Z436" i="26"/>
  <c r="AA436" i="26"/>
  <c r="AB436" i="26"/>
  <c r="E437" i="26"/>
  <c r="F437" i="26"/>
  <c r="G437" i="26"/>
  <c r="H437" i="26"/>
  <c r="I437" i="26"/>
  <c r="J437" i="26"/>
  <c r="K437" i="26"/>
  <c r="L437" i="26"/>
  <c r="M437" i="26"/>
  <c r="N437" i="26"/>
  <c r="O437" i="26"/>
  <c r="P437" i="26"/>
  <c r="Q437" i="26"/>
  <c r="R437" i="26"/>
  <c r="S437" i="26"/>
  <c r="T437" i="26"/>
  <c r="U437" i="26"/>
  <c r="V437" i="26"/>
  <c r="W437" i="26"/>
  <c r="X437" i="26"/>
  <c r="Y437" i="26"/>
  <c r="Z437" i="26"/>
  <c r="AA437" i="26"/>
  <c r="AB437" i="26"/>
  <c r="E438" i="26"/>
  <c r="F438" i="26"/>
  <c r="G438" i="26"/>
  <c r="H438" i="26"/>
  <c r="I438" i="26"/>
  <c r="J438" i="26"/>
  <c r="K438" i="26"/>
  <c r="L438" i="26"/>
  <c r="M438" i="26"/>
  <c r="N438" i="26"/>
  <c r="O438" i="26"/>
  <c r="P438" i="26"/>
  <c r="Q438" i="26"/>
  <c r="R438" i="26"/>
  <c r="S438" i="26"/>
  <c r="T438" i="26"/>
  <c r="U438" i="26"/>
  <c r="V438" i="26"/>
  <c r="W438" i="26"/>
  <c r="X438" i="26"/>
  <c r="Y438" i="26"/>
  <c r="Z438" i="26"/>
  <c r="AA438" i="26"/>
  <c r="AB438" i="26"/>
  <c r="E439" i="26"/>
  <c r="F439" i="26"/>
  <c r="G439" i="26"/>
  <c r="H439" i="26"/>
  <c r="I439" i="26"/>
  <c r="J439" i="26"/>
  <c r="K439" i="26"/>
  <c r="L439" i="26"/>
  <c r="M439" i="26"/>
  <c r="N439" i="26"/>
  <c r="O439" i="26"/>
  <c r="P439" i="26"/>
  <c r="Q439" i="26"/>
  <c r="R439" i="26"/>
  <c r="S439" i="26"/>
  <c r="T439" i="26"/>
  <c r="U439" i="26"/>
  <c r="V439" i="26"/>
  <c r="W439" i="26"/>
  <c r="X439" i="26"/>
  <c r="Y439" i="26"/>
  <c r="Z439" i="26"/>
  <c r="AA439" i="26"/>
  <c r="AB439" i="26"/>
  <c r="E440" i="26"/>
  <c r="F440" i="26"/>
  <c r="G440" i="26"/>
  <c r="H440" i="26"/>
  <c r="I440" i="26"/>
  <c r="J440" i="26"/>
  <c r="K440" i="26"/>
  <c r="L440" i="26"/>
  <c r="M440" i="26"/>
  <c r="N440" i="26"/>
  <c r="O440" i="26"/>
  <c r="P440" i="26"/>
  <c r="Q440" i="26"/>
  <c r="R440" i="26"/>
  <c r="S440" i="26"/>
  <c r="T440" i="26"/>
  <c r="U440" i="26"/>
  <c r="V440" i="26"/>
  <c r="W440" i="26"/>
  <c r="X440" i="26"/>
  <c r="Y440" i="26"/>
  <c r="Z440" i="26"/>
  <c r="AA440" i="26"/>
  <c r="AB440" i="26"/>
  <c r="E441" i="26"/>
  <c r="F441" i="26"/>
  <c r="G441" i="26"/>
  <c r="H441" i="26"/>
  <c r="I441" i="26"/>
  <c r="J441" i="26"/>
  <c r="K441" i="26"/>
  <c r="L441" i="26"/>
  <c r="M441" i="26"/>
  <c r="N441" i="26"/>
  <c r="O441" i="26"/>
  <c r="P441" i="26"/>
  <c r="Q441" i="26"/>
  <c r="R441" i="26"/>
  <c r="S441" i="26"/>
  <c r="T441" i="26"/>
  <c r="U441" i="26"/>
  <c r="V441" i="26"/>
  <c r="W441" i="26"/>
  <c r="X441" i="26"/>
  <c r="Y441" i="26"/>
  <c r="Z441" i="26"/>
  <c r="AA441" i="26"/>
  <c r="AB441" i="26"/>
  <c r="E442" i="26"/>
  <c r="F442" i="26"/>
  <c r="G442" i="26"/>
  <c r="H442" i="26"/>
  <c r="I442" i="26"/>
  <c r="J442" i="26"/>
  <c r="K442" i="26"/>
  <c r="L442" i="26"/>
  <c r="M442" i="26"/>
  <c r="N442" i="26"/>
  <c r="O442" i="26"/>
  <c r="P442" i="26"/>
  <c r="Q442" i="26"/>
  <c r="R442" i="26"/>
  <c r="S442" i="26"/>
  <c r="T442" i="26"/>
  <c r="U442" i="26"/>
  <c r="V442" i="26"/>
  <c r="W442" i="26"/>
  <c r="X442" i="26"/>
  <c r="Y442" i="26"/>
  <c r="Z442" i="26"/>
  <c r="AA442" i="26"/>
  <c r="AB442" i="26"/>
  <c r="E443" i="26"/>
  <c r="F443" i="26"/>
  <c r="G443" i="26"/>
  <c r="H443" i="26"/>
  <c r="I443" i="26"/>
  <c r="J443" i="26"/>
  <c r="K443" i="26"/>
  <c r="L443" i="26"/>
  <c r="M443" i="26"/>
  <c r="N443" i="26"/>
  <c r="O443" i="26"/>
  <c r="P443" i="26"/>
  <c r="Q443" i="26"/>
  <c r="R443" i="26"/>
  <c r="S443" i="26"/>
  <c r="T443" i="26"/>
  <c r="U443" i="26"/>
  <c r="V443" i="26"/>
  <c r="W443" i="26"/>
  <c r="X443" i="26"/>
  <c r="Y443" i="26"/>
  <c r="Z443" i="26"/>
  <c r="AA443" i="26"/>
  <c r="AB443" i="26"/>
  <c r="E444" i="26"/>
  <c r="F444" i="26"/>
  <c r="G444" i="26"/>
  <c r="H444" i="26"/>
  <c r="I444" i="26"/>
  <c r="J444" i="26"/>
  <c r="K444" i="26"/>
  <c r="L444" i="26"/>
  <c r="M444" i="26"/>
  <c r="N444" i="26"/>
  <c r="O444" i="26"/>
  <c r="P444" i="26"/>
  <c r="Q444" i="26"/>
  <c r="R444" i="26"/>
  <c r="S444" i="26"/>
  <c r="T444" i="26"/>
  <c r="U444" i="26"/>
  <c r="V444" i="26"/>
  <c r="W444" i="26"/>
  <c r="X444" i="26"/>
  <c r="Y444" i="26"/>
  <c r="Z444" i="26"/>
  <c r="AA444" i="26"/>
  <c r="AB444" i="26"/>
  <c r="E445" i="26"/>
  <c r="F445" i="26"/>
  <c r="G445" i="26"/>
  <c r="H445" i="26"/>
  <c r="I445" i="26"/>
  <c r="J445" i="26"/>
  <c r="K445" i="26"/>
  <c r="L445" i="26"/>
  <c r="M445" i="26"/>
  <c r="N445" i="26"/>
  <c r="O445" i="26"/>
  <c r="P445" i="26"/>
  <c r="Q445" i="26"/>
  <c r="R445" i="26"/>
  <c r="S445" i="26"/>
  <c r="T445" i="26"/>
  <c r="U445" i="26"/>
  <c r="V445" i="26"/>
  <c r="W445" i="26"/>
  <c r="X445" i="26"/>
  <c r="Y445" i="26"/>
  <c r="Z445" i="26"/>
  <c r="AA445" i="26"/>
  <c r="AB445" i="26"/>
  <c r="E446" i="26"/>
  <c r="F446" i="26"/>
  <c r="G446" i="26"/>
  <c r="H446" i="26"/>
  <c r="I446" i="26"/>
  <c r="J446" i="26"/>
  <c r="K446" i="26"/>
  <c r="L446" i="26"/>
  <c r="M446" i="26"/>
  <c r="N446" i="26"/>
  <c r="O446" i="26"/>
  <c r="P446" i="26"/>
  <c r="Q446" i="26"/>
  <c r="R446" i="26"/>
  <c r="S446" i="26"/>
  <c r="T446" i="26"/>
  <c r="U446" i="26"/>
  <c r="V446" i="26"/>
  <c r="W446" i="26"/>
  <c r="X446" i="26"/>
  <c r="Y446" i="26"/>
  <c r="Z446" i="26"/>
  <c r="AA446" i="26"/>
  <c r="AB446" i="26"/>
  <c r="E447" i="26"/>
  <c r="F447" i="26"/>
  <c r="G447" i="26"/>
  <c r="H447" i="26"/>
  <c r="I447" i="26"/>
  <c r="J447" i="26"/>
  <c r="K447" i="26"/>
  <c r="L447" i="26"/>
  <c r="M447" i="26"/>
  <c r="N447" i="26"/>
  <c r="O447" i="26"/>
  <c r="P447" i="26"/>
  <c r="Q447" i="26"/>
  <c r="R447" i="26"/>
  <c r="S447" i="26"/>
  <c r="T447" i="26"/>
  <c r="U447" i="26"/>
  <c r="V447" i="26"/>
  <c r="W447" i="26"/>
  <c r="X447" i="26"/>
  <c r="Y447" i="26"/>
  <c r="Z447" i="26"/>
  <c r="AA447" i="26"/>
  <c r="AB447" i="26"/>
  <c r="E448" i="26"/>
  <c r="F448" i="26"/>
  <c r="G448" i="26"/>
  <c r="H448" i="26"/>
  <c r="I448" i="26"/>
  <c r="J448" i="26"/>
  <c r="K448" i="26"/>
  <c r="L448" i="26"/>
  <c r="M448" i="26"/>
  <c r="N448" i="26"/>
  <c r="O448" i="26"/>
  <c r="P448" i="26"/>
  <c r="Q448" i="26"/>
  <c r="R448" i="26"/>
  <c r="S448" i="26"/>
  <c r="T448" i="26"/>
  <c r="U448" i="26"/>
  <c r="V448" i="26"/>
  <c r="W448" i="26"/>
  <c r="X448" i="26"/>
  <c r="Y448" i="26"/>
  <c r="Z448" i="26"/>
  <c r="AA448" i="26"/>
  <c r="AB448" i="26"/>
  <c r="E449" i="26"/>
  <c r="F449" i="26"/>
  <c r="G449" i="26"/>
  <c r="H449" i="26"/>
  <c r="I449" i="26"/>
  <c r="J449" i="26"/>
  <c r="K449" i="26"/>
  <c r="L449" i="26"/>
  <c r="M449" i="26"/>
  <c r="N449" i="26"/>
  <c r="O449" i="26"/>
  <c r="P449" i="26"/>
  <c r="Q449" i="26"/>
  <c r="R449" i="26"/>
  <c r="S449" i="26"/>
  <c r="T449" i="26"/>
  <c r="U449" i="26"/>
  <c r="V449" i="26"/>
  <c r="W449" i="26"/>
  <c r="X449" i="26"/>
  <c r="Y449" i="26"/>
  <c r="Z449" i="26"/>
  <c r="AA449" i="26"/>
  <c r="AB449" i="26"/>
  <c r="E450" i="26"/>
  <c r="F450" i="26"/>
  <c r="G450" i="26"/>
  <c r="H450" i="26"/>
  <c r="I450" i="26"/>
  <c r="J450" i="26"/>
  <c r="K450" i="26"/>
  <c r="L450" i="26"/>
  <c r="M450" i="26"/>
  <c r="N450" i="26"/>
  <c r="O450" i="26"/>
  <c r="P450" i="26"/>
  <c r="Q450" i="26"/>
  <c r="R450" i="26"/>
  <c r="S450" i="26"/>
  <c r="T450" i="26"/>
  <c r="U450" i="26"/>
  <c r="V450" i="26"/>
  <c r="W450" i="26"/>
  <c r="X450" i="26"/>
  <c r="Y450" i="26"/>
  <c r="Z450" i="26"/>
  <c r="AA450" i="26"/>
  <c r="AB450" i="26"/>
  <c r="E451" i="26"/>
  <c r="F451" i="26"/>
  <c r="G451" i="26"/>
  <c r="H451" i="26"/>
  <c r="I451" i="26"/>
  <c r="J451" i="26"/>
  <c r="K451" i="26"/>
  <c r="L451" i="26"/>
  <c r="M451" i="26"/>
  <c r="N451" i="26"/>
  <c r="O451" i="26"/>
  <c r="P451" i="26"/>
  <c r="Q451" i="26"/>
  <c r="R451" i="26"/>
  <c r="S451" i="26"/>
  <c r="T451" i="26"/>
  <c r="U451" i="26"/>
  <c r="V451" i="26"/>
  <c r="W451" i="26"/>
  <c r="X451" i="26"/>
  <c r="Y451" i="26"/>
  <c r="Z451" i="26"/>
  <c r="AA451" i="26"/>
  <c r="AB451" i="26"/>
  <c r="E452" i="26"/>
  <c r="F452" i="26"/>
  <c r="G452" i="26"/>
  <c r="H452" i="26"/>
  <c r="I452" i="26"/>
  <c r="J452" i="26"/>
  <c r="K452" i="26"/>
  <c r="L452" i="26"/>
  <c r="M452" i="26"/>
  <c r="N452" i="26"/>
  <c r="O452" i="26"/>
  <c r="P452" i="26"/>
  <c r="Q452" i="26"/>
  <c r="R452" i="26"/>
  <c r="S452" i="26"/>
  <c r="T452" i="26"/>
  <c r="U452" i="26"/>
  <c r="V452" i="26"/>
  <c r="W452" i="26"/>
  <c r="X452" i="26"/>
  <c r="Y452" i="26"/>
  <c r="Z452" i="26"/>
  <c r="AA452" i="26"/>
  <c r="AB452" i="26"/>
  <c r="E453" i="26"/>
  <c r="F453" i="26"/>
  <c r="G453" i="26"/>
  <c r="H453" i="26"/>
  <c r="I453" i="26"/>
  <c r="J453" i="26"/>
  <c r="K453" i="26"/>
  <c r="L453" i="26"/>
  <c r="M453" i="26"/>
  <c r="N453" i="26"/>
  <c r="O453" i="26"/>
  <c r="P453" i="26"/>
  <c r="Q453" i="26"/>
  <c r="R453" i="26"/>
  <c r="S453" i="26"/>
  <c r="T453" i="26"/>
  <c r="U453" i="26"/>
  <c r="V453" i="26"/>
  <c r="W453" i="26"/>
  <c r="X453" i="26"/>
  <c r="Y453" i="26"/>
  <c r="Z453" i="26"/>
  <c r="AA453" i="26"/>
  <c r="AB453" i="26"/>
  <c r="E454" i="26"/>
  <c r="F454" i="26"/>
  <c r="G454" i="26"/>
  <c r="H454" i="26"/>
  <c r="I454" i="26"/>
  <c r="J454" i="26"/>
  <c r="K454" i="26"/>
  <c r="L454" i="26"/>
  <c r="M454" i="26"/>
  <c r="N454" i="26"/>
  <c r="O454" i="26"/>
  <c r="P454" i="26"/>
  <c r="Q454" i="26"/>
  <c r="R454" i="26"/>
  <c r="S454" i="26"/>
  <c r="T454" i="26"/>
  <c r="U454" i="26"/>
  <c r="V454" i="26"/>
  <c r="W454" i="26"/>
  <c r="X454" i="26"/>
  <c r="Y454" i="26"/>
  <c r="Z454" i="26"/>
  <c r="AA454" i="26"/>
  <c r="AB454" i="26"/>
  <c r="E455" i="26"/>
  <c r="F455" i="26"/>
  <c r="G455" i="26"/>
  <c r="H455" i="26"/>
  <c r="I455" i="26"/>
  <c r="J455" i="26"/>
  <c r="K455" i="26"/>
  <c r="L455" i="26"/>
  <c r="M455" i="26"/>
  <c r="N455" i="26"/>
  <c r="O455" i="26"/>
  <c r="P455" i="26"/>
  <c r="Q455" i="26"/>
  <c r="R455" i="26"/>
  <c r="S455" i="26"/>
  <c r="T455" i="26"/>
  <c r="U455" i="26"/>
  <c r="V455" i="26"/>
  <c r="W455" i="26"/>
  <c r="X455" i="26"/>
  <c r="Y455" i="26"/>
  <c r="Z455" i="26"/>
  <c r="AA455" i="26"/>
  <c r="AB455" i="26"/>
  <c r="E456" i="26"/>
  <c r="F456" i="26"/>
  <c r="G456" i="26"/>
  <c r="H456" i="26"/>
  <c r="I456" i="26"/>
  <c r="J456" i="26"/>
  <c r="K456" i="26"/>
  <c r="L456" i="26"/>
  <c r="M456" i="26"/>
  <c r="N456" i="26"/>
  <c r="O456" i="26"/>
  <c r="P456" i="26"/>
  <c r="Q456" i="26"/>
  <c r="R456" i="26"/>
  <c r="S456" i="26"/>
  <c r="T456" i="26"/>
  <c r="U456" i="26"/>
  <c r="V456" i="26"/>
  <c r="W456" i="26"/>
  <c r="X456" i="26"/>
  <c r="Y456" i="26"/>
  <c r="Z456" i="26"/>
  <c r="AA456" i="26"/>
  <c r="AB456" i="26"/>
  <c r="E457" i="26"/>
  <c r="F457" i="26"/>
  <c r="G457" i="26"/>
  <c r="H457" i="26"/>
  <c r="I457" i="26"/>
  <c r="J457" i="26"/>
  <c r="K457" i="26"/>
  <c r="L457" i="26"/>
  <c r="M457" i="26"/>
  <c r="N457" i="26"/>
  <c r="O457" i="26"/>
  <c r="P457" i="26"/>
  <c r="Q457" i="26"/>
  <c r="R457" i="26"/>
  <c r="S457" i="26"/>
  <c r="T457" i="26"/>
  <c r="U457" i="26"/>
  <c r="V457" i="26"/>
  <c r="W457" i="26"/>
  <c r="X457" i="26"/>
  <c r="Y457" i="26"/>
  <c r="Z457" i="26"/>
  <c r="AA457" i="26"/>
  <c r="AB457" i="26"/>
  <c r="E458" i="26"/>
  <c r="F458" i="26"/>
  <c r="G458" i="26"/>
  <c r="H458" i="26"/>
  <c r="I458" i="26"/>
  <c r="J458" i="26"/>
  <c r="K458" i="26"/>
  <c r="L458" i="26"/>
  <c r="M458" i="26"/>
  <c r="N458" i="26"/>
  <c r="O458" i="26"/>
  <c r="P458" i="26"/>
  <c r="Q458" i="26"/>
  <c r="R458" i="26"/>
  <c r="S458" i="26"/>
  <c r="T458" i="26"/>
  <c r="U458" i="26"/>
  <c r="V458" i="26"/>
  <c r="W458" i="26"/>
  <c r="X458" i="26"/>
  <c r="Y458" i="26"/>
  <c r="Z458" i="26"/>
  <c r="AA458" i="26"/>
  <c r="AB458" i="26"/>
  <c r="E459" i="26"/>
  <c r="F459" i="26"/>
  <c r="G459" i="26"/>
  <c r="H459" i="26"/>
  <c r="I459" i="26"/>
  <c r="J459" i="26"/>
  <c r="K459" i="26"/>
  <c r="L459" i="26"/>
  <c r="M459" i="26"/>
  <c r="N459" i="26"/>
  <c r="O459" i="26"/>
  <c r="P459" i="26"/>
  <c r="Q459" i="26"/>
  <c r="R459" i="26"/>
  <c r="S459" i="26"/>
  <c r="T459" i="26"/>
  <c r="U459" i="26"/>
  <c r="V459" i="26"/>
  <c r="W459" i="26"/>
  <c r="X459" i="26"/>
  <c r="Y459" i="26"/>
  <c r="Z459" i="26"/>
  <c r="AA459" i="26"/>
  <c r="AB459" i="26"/>
  <c r="E460" i="26"/>
  <c r="F460" i="26"/>
  <c r="G460" i="26"/>
  <c r="H460" i="26"/>
  <c r="I460" i="26"/>
  <c r="J460" i="26"/>
  <c r="K460" i="26"/>
  <c r="L460" i="26"/>
  <c r="M460" i="26"/>
  <c r="N460" i="26"/>
  <c r="O460" i="26"/>
  <c r="P460" i="26"/>
  <c r="Q460" i="26"/>
  <c r="R460" i="26"/>
  <c r="S460" i="26"/>
  <c r="T460" i="26"/>
  <c r="U460" i="26"/>
  <c r="V460" i="26"/>
  <c r="W460" i="26"/>
  <c r="X460" i="26"/>
  <c r="Y460" i="26"/>
  <c r="Z460" i="26"/>
  <c r="AA460" i="26"/>
  <c r="AB460" i="26"/>
  <c r="E461" i="26"/>
  <c r="F461" i="26"/>
  <c r="G461" i="26"/>
  <c r="H461" i="26"/>
  <c r="I461" i="26"/>
  <c r="J461" i="26"/>
  <c r="K461" i="26"/>
  <c r="L461" i="26"/>
  <c r="M461" i="26"/>
  <c r="N461" i="26"/>
  <c r="O461" i="26"/>
  <c r="P461" i="26"/>
  <c r="Q461" i="26"/>
  <c r="R461" i="26"/>
  <c r="S461" i="26"/>
  <c r="T461" i="26"/>
  <c r="U461" i="26"/>
  <c r="V461" i="26"/>
  <c r="W461" i="26"/>
  <c r="X461" i="26"/>
  <c r="Y461" i="26"/>
  <c r="Z461" i="26"/>
  <c r="AA461" i="26"/>
  <c r="AB461" i="26"/>
  <c r="E462" i="26"/>
  <c r="F462" i="26"/>
  <c r="G462" i="26"/>
  <c r="H462" i="26"/>
  <c r="I462" i="26"/>
  <c r="J462" i="26"/>
  <c r="K462" i="26"/>
  <c r="L462" i="26"/>
  <c r="M462" i="26"/>
  <c r="N462" i="26"/>
  <c r="O462" i="26"/>
  <c r="P462" i="26"/>
  <c r="Q462" i="26"/>
  <c r="R462" i="26"/>
  <c r="S462" i="26"/>
  <c r="T462" i="26"/>
  <c r="U462" i="26"/>
  <c r="V462" i="26"/>
  <c r="W462" i="26"/>
  <c r="X462" i="26"/>
  <c r="Y462" i="26"/>
  <c r="Z462" i="26"/>
  <c r="AA462" i="26"/>
  <c r="AB462" i="26"/>
  <c r="E463" i="26"/>
  <c r="F463" i="26"/>
  <c r="G463" i="26"/>
  <c r="H463" i="26"/>
  <c r="I463" i="26"/>
  <c r="J463" i="26"/>
  <c r="K463" i="26"/>
  <c r="L463" i="26"/>
  <c r="M463" i="26"/>
  <c r="N463" i="26"/>
  <c r="O463" i="26"/>
  <c r="P463" i="26"/>
  <c r="Q463" i="26"/>
  <c r="R463" i="26"/>
  <c r="S463" i="26"/>
  <c r="T463" i="26"/>
  <c r="U463" i="26"/>
  <c r="V463" i="26"/>
  <c r="W463" i="26"/>
  <c r="X463" i="26"/>
  <c r="Y463" i="26"/>
  <c r="Z463" i="26"/>
  <c r="AA463" i="26"/>
  <c r="AB463" i="26"/>
  <c r="E464" i="26"/>
  <c r="F464" i="26"/>
  <c r="G464" i="26"/>
  <c r="H464" i="26"/>
  <c r="I464" i="26"/>
  <c r="J464" i="26"/>
  <c r="K464" i="26"/>
  <c r="L464" i="26"/>
  <c r="M464" i="26"/>
  <c r="N464" i="26"/>
  <c r="O464" i="26"/>
  <c r="P464" i="26"/>
  <c r="Q464" i="26"/>
  <c r="R464" i="26"/>
  <c r="S464" i="26"/>
  <c r="T464" i="26"/>
  <c r="U464" i="26"/>
  <c r="V464" i="26"/>
  <c r="W464" i="26"/>
  <c r="X464" i="26"/>
  <c r="Y464" i="26"/>
  <c r="Z464" i="26"/>
  <c r="AA464" i="26"/>
  <c r="AB464" i="26"/>
  <c r="E465" i="26"/>
  <c r="F465" i="26"/>
  <c r="G465" i="26"/>
  <c r="H465" i="26"/>
  <c r="I465" i="26"/>
  <c r="J465" i="26"/>
  <c r="K465" i="26"/>
  <c r="L465" i="26"/>
  <c r="M465" i="26"/>
  <c r="N465" i="26"/>
  <c r="O465" i="26"/>
  <c r="P465" i="26"/>
  <c r="Q465" i="26"/>
  <c r="R465" i="26"/>
  <c r="S465" i="26"/>
  <c r="T465" i="26"/>
  <c r="U465" i="26"/>
  <c r="V465" i="26"/>
  <c r="W465" i="26"/>
  <c r="X465" i="26"/>
  <c r="Y465" i="26"/>
  <c r="Z465" i="26"/>
  <c r="AA465" i="26"/>
  <c r="AB465" i="26"/>
  <c r="E466" i="26"/>
  <c r="F466" i="26"/>
  <c r="G466" i="26"/>
  <c r="H466" i="26"/>
  <c r="I466" i="26"/>
  <c r="J466" i="26"/>
  <c r="K466" i="26"/>
  <c r="L466" i="26"/>
  <c r="M466" i="26"/>
  <c r="N466" i="26"/>
  <c r="O466" i="26"/>
  <c r="P466" i="26"/>
  <c r="Q466" i="26"/>
  <c r="R466" i="26"/>
  <c r="S466" i="26"/>
  <c r="T466" i="26"/>
  <c r="U466" i="26"/>
  <c r="V466" i="26"/>
  <c r="W466" i="26"/>
  <c r="X466" i="26"/>
  <c r="Y466" i="26"/>
  <c r="Z466" i="26"/>
  <c r="AA466" i="26"/>
  <c r="AB466" i="26"/>
  <c r="E467" i="26"/>
  <c r="F467" i="26"/>
  <c r="G467" i="26"/>
  <c r="H467" i="26"/>
  <c r="I467" i="26"/>
  <c r="J467" i="26"/>
  <c r="K467" i="26"/>
  <c r="L467" i="26"/>
  <c r="M467" i="26"/>
  <c r="N467" i="26"/>
  <c r="O467" i="26"/>
  <c r="P467" i="26"/>
  <c r="Q467" i="26"/>
  <c r="R467" i="26"/>
  <c r="S467" i="26"/>
  <c r="T467" i="26"/>
  <c r="U467" i="26"/>
  <c r="V467" i="26"/>
  <c r="W467" i="26"/>
  <c r="X467" i="26"/>
  <c r="Y467" i="26"/>
  <c r="Z467" i="26"/>
  <c r="AA467" i="26"/>
  <c r="AB467" i="26"/>
  <c r="E468" i="26"/>
  <c r="F468" i="26"/>
  <c r="G468" i="26"/>
  <c r="H468" i="26"/>
  <c r="I468" i="26"/>
  <c r="J468" i="26"/>
  <c r="K468" i="26"/>
  <c r="L468" i="26"/>
  <c r="M468" i="26"/>
  <c r="N468" i="26"/>
  <c r="O468" i="26"/>
  <c r="P468" i="26"/>
  <c r="Q468" i="26"/>
  <c r="R468" i="26"/>
  <c r="S468" i="26"/>
  <c r="T468" i="26"/>
  <c r="U468" i="26"/>
  <c r="V468" i="26"/>
  <c r="W468" i="26"/>
  <c r="X468" i="26"/>
  <c r="Y468" i="26"/>
  <c r="Z468" i="26"/>
  <c r="AA468" i="26"/>
  <c r="AB468" i="26"/>
  <c r="E469" i="26"/>
  <c r="F469" i="26"/>
  <c r="G469" i="26"/>
  <c r="H469" i="26"/>
  <c r="I469" i="26"/>
  <c r="J469" i="26"/>
  <c r="K469" i="26"/>
  <c r="L469" i="26"/>
  <c r="M469" i="26"/>
  <c r="N469" i="26"/>
  <c r="O469" i="26"/>
  <c r="P469" i="26"/>
  <c r="Q469" i="26"/>
  <c r="R469" i="26"/>
  <c r="S469" i="26"/>
  <c r="T469" i="26"/>
  <c r="U469" i="26"/>
  <c r="V469" i="26"/>
  <c r="W469" i="26"/>
  <c r="X469" i="26"/>
  <c r="Y469" i="26"/>
  <c r="Z469" i="26"/>
  <c r="AA469" i="26"/>
  <c r="AB469" i="26"/>
  <c r="E470" i="26"/>
  <c r="F470" i="26"/>
  <c r="G470" i="26"/>
  <c r="H470" i="26"/>
  <c r="I470" i="26"/>
  <c r="J470" i="26"/>
  <c r="K470" i="26"/>
  <c r="L470" i="26"/>
  <c r="M470" i="26"/>
  <c r="N470" i="26"/>
  <c r="O470" i="26"/>
  <c r="P470" i="26"/>
  <c r="Q470" i="26"/>
  <c r="R470" i="26"/>
  <c r="S470" i="26"/>
  <c r="T470" i="26"/>
  <c r="U470" i="26"/>
  <c r="V470" i="26"/>
  <c r="W470" i="26"/>
  <c r="X470" i="26"/>
  <c r="Y470" i="26"/>
  <c r="Z470" i="26"/>
  <c r="AA470" i="26"/>
  <c r="AB470" i="26"/>
  <c r="E471" i="26"/>
  <c r="F471" i="26"/>
  <c r="G471" i="26"/>
  <c r="H471" i="26"/>
  <c r="I471" i="26"/>
  <c r="J471" i="26"/>
  <c r="K471" i="26"/>
  <c r="L471" i="26"/>
  <c r="M471" i="26"/>
  <c r="N471" i="26"/>
  <c r="O471" i="26"/>
  <c r="P471" i="26"/>
  <c r="Q471" i="26"/>
  <c r="R471" i="26"/>
  <c r="S471" i="26"/>
  <c r="T471" i="26"/>
  <c r="U471" i="26"/>
  <c r="V471" i="26"/>
  <c r="W471" i="26"/>
  <c r="X471" i="26"/>
  <c r="Y471" i="26"/>
  <c r="Z471" i="26"/>
  <c r="AA471" i="26"/>
  <c r="AB471" i="26"/>
  <c r="E472" i="26"/>
  <c r="F472" i="26"/>
  <c r="G472" i="26"/>
  <c r="H472" i="26"/>
  <c r="I472" i="26"/>
  <c r="J472" i="26"/>
  <c r="K472" i="26"/>
  <c r="L472" i="26"/>
  <c r="M472" i="26"/>
  <c r="N472" i="26"/>
  <c r="O472" i="26"/>
  <c r="P472" i="26"/>
  <c r="Q472" i="26"/>
  <c r="R472" i="26"/>
  <c r="S472" i="26"/>
  <c r="T472" i="26"/>
  <c r="U472" i="26"/>
  <c r="V472" i="26"/>
  <c r="W472" i="26"/>
  <c r="X472" i="26"/>
  <c r="Y472" i="26"/>
  <c r="Z472" i="26"/>
  <c r="AA472" i="26"/>
  <c r="AB472" i="26"/>
  <c r="E473" i="26"/>
  <c r="F473" i="26"/>
  <c r="G473" i="26"/>
  <c r="H473" i="26"/>
  <c r="I473" i="26"/>
  <c r="J473" i="26"/>
  <c r="K473" i="26"/>
  <c r="L473" i="26"/>
  <c r="M473" i="26"/>
  <c r="N473" i="26"/>
  <c r="O473" i="26"/>
  <c r="P473" i="26"/>
  <c r="Q473" i="26"/>
  <c r="R473" i="26"/>
  <c r="S473" i="26"/>
  <c r="T473" i="26"/>
  <c r="U473" i="26"/>
  <c r="V473" i="26"/>
  <c r="W473" i="26"/>
  <c r="X473" i="26"/>
  <c r="Y473" i="26"/>
  <c r="Z473" i="26"/>
  <c r="AA473" i="26"/>
  <c r="AB473" i="26"/>
  <c r="E474" i="26"/>
  <c r="F474" i="26"/>
  <c r="G474" i="26"/>
  <c r="H474" i="26"/>
  <c r="I474" i="26"/>
  <c r="J474" i="26"/>
  <c r="K474" i="26"/>
  <c r="L474" i="26"/>
  <c r="M474" i="26"/>
  <c r="N474" i="26"/>
  <c r="O474" i="26"/>
  <c r="P474" i="26"/>
  <c r="Q474" i="26"/>
  <c r="R474" i="26"/>
  <c r="S474" i="26"/>
  <c r="T474" i="26"/>
  <c r="U474" i="26"/>
  <c r="V474" i="26"/>
  <c r="W474" i="26"/>
  <c r="X474" i="26"/>
  <c r="Y474" i="26"/>
  <c r="Z474" i="26"/>
  <c r="AA474" i="26"/>
  <c r="AB474" i="26"/>
  <c r="E475" i="26"/>
  <c r="F475" i="26"/>
  <c r="G475" i="26"/>
  <c r="H475" i="26"/>
  <c r="I475" i="26"/>
  <c r="J475" i="26"/>
  <c r="K475" i="26"/>
  <c r="L475" i="26"/>
  <c r="M475" i="26"/>
  <c r="N475" i="26"/>
  <c r="O475" i="26"/>
  <c r="P475" i="26"/>
  <c r="Q475" i="26"/>
  <c r="R475" i="26"/>
  <c r="S475" i="26"/>
  <c r="T475" i="26"/>
  <c r="U475" i="26"/>
  <c r="V475" i="26"/>
  <c r="W475" i="26"/>
  <c r="X475" i="26"/>
  <c r="Y475" i="26"/>
  <c r="Z475" i="26"/>
  <c r="AA475" i="26"/>
  <c r="AB475" i="26"/>
  <c r="E476" i="26"/>
  <c r="F476" i="26"/>
  <c r="G476" i="26"/>
  <c r="H476" i="26"/>
  <c r="I476" i="26"/>
  <c r="J476" i="26"/>
  <c r="K476" i="26"/>
  <c r="L476" i="26"/>
  <c r="M476" i="26"/>
  <c r="N476" i="26"/>
  <c r="O476" i="26"/>
  <c r="P476" i="26"/>
  <c r="Q476" i="26"/>
  <c r="R476" i="26"/>
  <c r="S476" i="26"/>
  <c r="T476" i="26"/>
  <c r="U476" i="26"/>
  <c r="V476" i="26"/>
  <c r="W476" i="26"/>
  <c r="X476" i="26"/>
  <c r="Y476" i="26"/>
  <c r="Z476" i="26"/>
  <c r="AA476" i="26"/>
  <c r="AB476" i="26"/>
  <c r="E477" i="26"/>
  <c r="F477" i="26"/>
  <c r="G477" i="26"/>
  <c r="H477" i="26"/>
  <c r="I477" i="26"/>
  <c r="J477" i="26"/>
  <c r="K477" i="26"/>
  <c r="L477" i="26"/>
  <c r="M477" i="26"/>
  <c r="N477" i="26"/>
  <c r="O477" i="26"/>
  <c r="P477" i="26"/>
  <c r="Q477" i="26"/>
  <c r="R477" i="26"/>
  <c r="S477" i="26"/>
  <c r="T477" i="26"/>
  <c r="U477" i="26"/>
  <c r="V477" i="26"/>
  <c r="W477" i="26"/>
  <c r="X477" i="26"/>
  <c r="Y477" i="26"/>
  <c r="Z477" i="26"/>
  <c r="AA477" i="26"/>
  <c r="AB477" i="26"/>
  <c r="E478" i="26"/>
  <c r="F478" i="26"/>
  <c r="G478" i="26"/>
  <c r="H478" i="26"/>
  <c r="I478" i="26"/>
  <c r="J478" i="26"/>
  <c r="K478" i="26"/>
  <c r="L478" i="26"/>
  <c r="M478" i="26"/>
  <c r="N478" i="26"/>
  <c r="O478" i="26"/>
  <c r="P478" i="26"/>
  <c r="Q478" i="26"/>
  <c r="R478" i="26"/>
  <c r="S478" i="26"/>
  <c r="T478" i="26"/>
  <c r="U478" i="26"/>
  <c r="V478" i="26"/>
  <c r="W478" i="26"/>
  <c r="X478" i="26"/>
  <c r="Y478" i="26"/>
  <c r="Z478" i="26"/>
  <c r="AA478" i="26"/>
  <c r="AB478" i="26"/>
  <c r="E479" i="26"/>
  <c r="F479" i="26"/>
  <c r="G479" i="26"/>
  <c r="H479" i="26"/>
  <c r="I479" i="26"/>
  <c r="J479" i="26"/>
  <c r="K479" i="26"/>
  <c r="L479" i="26"/>
  <c r="M479" i="26"/>
  <c r="N479" i="26"/>
  <c r="O479" i="26"/>
  <c r="P479" i="26"/>
  <c r="Q479" i="26"/>
  <c r="R479" i="26"/>
  <c r="S479" i="26"/>
  <c r="T479" i="26"/>
  <c r="U479" i="26"/>
  <c r="V479" i="26"/>
  <c r="W479" i="26"/>
  <c r="X479" i="26"/>
  <c r="Y479" i="26"/>
  <c r="Z479" i="26"/>
  <c r="AA479" i="26"/>
  <c r="AB479" i="26"/>
  <c r="E480" i="26"/>
  <c r="F480" i="26"/>
  <c r="G480" i="26"/>
  <c r="H480" i="26"/>
  <c r="I480" i="26"/>
  <c r="J480" i="26"/>
  <c r="K480" i="26"/>
  <c r="L480" i="26"/>
  <c r="M480" i="26"/>
  <c r="N480" i="26"/>
  <c r="O480" i="26"/>
  <c r="P480" i="26"/>
  <c r="Q480" i="26"/>
  <c r="R480" i="26"/>
  <c r="S480" i="26"/>
  <c r="T480" i="26"/>
  <c r="U480" i="26"/>
  <c r="V480" i="26"/>
  <c r="W480" i="26"/>
  <c r="X480" i="26"/>
  <c r="Y480" i="26"/>
  <c r="Z480" i="26"/>
  <c r="AA480" i="26"/>
  <c r="AB480" i="26"/>
  <c r="E481" i="26"/>
  <c r="F481" i="26"/>
  <c r="G481" i="26"/>
  <c r="H481" i="26"/>
  <c r="I481" i="26"/>
  <c r="J481" i="26"/>
  <c r="K481" i="26"/>
  <c r="L481" i="26"/>
  <c r="M481" i="26"/>
  <c r="N481" i="26"/>
  <c r="O481" i="26"/>
  <c r="P481" i="26"/>
  <c r="Q481" i="26"/>
  <c r="R481" i="26"/>
  <c r="S481" i="26"/>
  <c r="T481" i="26"/>
  <c r="U481" i="26"/>
  <c r="V481" i="26"/>
  <c r="W481" i="26"/>
  <c r="X481" i="26"/>
  <c r="Y481" i="26"/>
  <c r="Z481" i="26"/>
  <c r="AA481" i="26"/>
  <c r="AB481" i="26"/>
  <c r="E482" i="26"/>
  <c r="F482" i="26"/>
  <c r="G482" i="26"/>
  <c r="H482" i="26"/>
  <c r="I482" i="26"/>
  <c r="J482" i="26"/>
  <c r="K482" i="26"/>
  <c r="L482" i="26"/>
  <c r="M482" i="26"/>
  <c r="N482" i="26"/>
  <c r="O482" i="26"/>
  <c r="P482" i="26"/>
  <c r="Q482" i="26"/>
  <c r="R482" i="26"/>
  <c r="S482" i="26"/>
  <c r="T482" i="26"/>
  <c r="U482" i="26"/>
  <c r="V482" i="26"/>
  <c r="W482" i="26"/>
  <c r="X482" i="26"/>
  <c r="Y482" i="26"/>
  <c r="Z482" i="26"/>
  <c r="AA482" i="26"/>
  <c r="AB482" i="26"/>
  <c r="E483" i="26"/>
  <c r="F483" i="26"/>
  <c r="G483" i="26"/>
  <c r="H483" i="26"/>
  <c r="I483" i="26"/>
  <c r="J483" i="26"/>
  <c r="K483" i="26"/>
  <c r="L483" i="26"/>
  <c r="M483" i="26"/>
  <c r="N483" i="26"/>
  <c r="O483" i="26"/>
  <c r="P483" i="26"/>
  <c r="Q483" i="26"/>
  <c r="R483" i="26"/>
  <c r="S483" i="26"/>
  <c r="T483" i="26"/>
  <c r="U483" i="26"/>
  <c r="V483" i="26"/>
  <c r="W483" i="26"/>
  <c r="X483" i="26"/>
  <c r="Y483" i="26"/>
  <c r="Z483" i="26"/>
  <c r="AA483" i="26"/>
  <c r="AB483" i="26"/>
  <c r="E484" i="26"/>
  <c r="F484" i="26"/>
  <c r="G484" i="26"/>
  <c r="H484" i="26"/>
  <c r="I484" i="26"/>
  <c r="J484" i="26"/>
  <c r="K484" i="26"/>
  <c r="L484" i="26"/>
  <c r="M484" i="26"/>
  <c r="N484" i="26"/>
  <c r="O484" i="26"/>
  <c r="P484" i="26"/>
  <c r="Q484" i="26"/>
  <c r="R484" i="26"/>
  <c r="S484" i="26"/>
  <c r="T484" i="26"/>
  <c r="U484" i="26"/>
  <c r="V484" i="26"/>
  <c r="W484" i="26"/>
  <c r="X484" i="26"/>
  <c r="Y484" i="26"/>
  <c r="Z484" i="26"/>
  <c r="AA484" i="26"/>
  <c r="AB484" i="26"/>
  <c r="E485" i="26"/>
  <c r="F485" i="26"/>
  <c r="G485" i="26"/>
  <c r="H485" i="26"/>
  <c r="I485" i="26"/>
  <c r="J485" i="26"/>
  <c r="K485" i="26"/>
  <c r="L485" i="26"/>
  <c r="M485" i="26"/>
  <c r="N485" i="26"/>
  <c r="O485" i="26"/>
  <c r="P485" i="26"/>
  <c r="Q485" i="26"/>
  <c r="R485" i="26"/>
  <c r="S485" i="26"/>
  <c r="T485" i="26"/>
  <c r="U485" i="26"/>
  <c r="V485" i="26"/>
  <c r="W485" i="26"/>
  <c r="X485" i="26"/>
  <c r="Y485" i="26"/>
  <c r="Z485" i="26"/>
  <c r="AA485" i="26"/>
  <c r="AB485" i="26"/>
  <c r="E486" i="26"/>
  <c r="F486" i="26"/>
  <c r="G486" i="26"/>
  <c r="H486" i="26"/>
  <c r="I486" i="26"/>
  <c r="J486" i="26"/>
  <c r="K486" i="26"/>
  <c r="L486" i="26"/>
  <c r="M486" i="26"/>
  <c r="N486" i="26"/>
  <c r="O486" i="26"/>
  <c r="P486" i="26"/>
  <c r="Q486" i="26"/>
  <c r="R486" i="26"/>
  <c r="S486" i="26"/>
  <c r="T486" i="26"/>
  <c r="U486" i="26"/>
  <c r="V486" i="26"/>
  <c r="W486" i="26"/>
  <c r="X486" i="26"/>
  <c r="Y486" i="26"/>
  <c r="Z486" i="26"/>
  <c r="AA486" i="26"/>
  <c r="AB486" i="26"/>
  <c r="E487" i="26"/>
  <c r="F487" i="26"/>
  <c r="G487" i="26"/>
  <c r="H487" i="26"/>
  <c r="I487" i="26"/>
  <c r="J487" i="26"/>
  <c r="K487" i="26"/>
  <c r="L487" i="26"/>
  <c r="M487" i="26"/>
  <c r="N487" i="26"/>
  <c r="O487" i="26"/>
  <c r="P487" i="26"/>
  <c r="Q487" i="26"/>
  <c r="R487" i="26"/>
  <c r="S487" i="26"/>
  <c r="T487" i="26"/>
  <c r="U487" i="26"/>
  <c r="V487" i="26"/>
  <c r="W487" i="26"/>
  <c r="X487" i="26"/>
  <c r="Y487" i="26"/>
  <c r="Z487" i="26"/>
  <c r="AA487" i="26"/>
  <c r="AB487" i="26"/>
  <c r="E488" i="26"/>
  <c r="F488" i="26"/>
  <c r="G488" i="26"/>
  <c r="H488" i="26"/>
  <c r="I488" i="26"/>
  <c r="J488" i="26"/>
  <c r="K488" i="26"/>
  <c r="L488" i="26"/>
  <c r="M488" i="26"/>
  <c r="N488" i="26"/>
  <c r="O488" i="26"/>
  <c r="P488" i="26"/>
  <c r="Q488" i="26"/>
  <c r="R488" i="26"/>
  <c r="S488" i="26"/>
  <c r="T488" i="26"/>
  <c r="U488" i="26"/>
  <c r="V488" i="26"/>
  <c r="W488" i="26"/>
  <c r="X488" i="26"/>
  <c r="Y488" i="26"/>
  <c r="Z488" i="26"/>
  <c r="AA488" i="26"/>
  <c r="AB488" i="26"/>
  <c r="E489" i="26"/>
  <c r="F489" i="26"/>
  <c r="G489" i="26"/>
  <c r="H489" i="26"/>
  <c r="I489" i="26"/>
  <c r="J489" i="26"/>
  <c r="K489" i="26"/>
  <c r="L489" i="26"/>
  <c r="M489" i="26"/>
  <c r="N489" i="26"/>
  <c r="O489" i="26"/>
  <c r="P489" i="26"/>
  <c r="Q489" i="26"/>
  <c r="R489" i="26"/>
  <c r="S489" i="26"/>
  <c r="T489" i="26"/>
  <c r="U489" i="26"/>
  <c r="V489" i="26"/>
  <c r="W489" i="26"/>
  <c r="X489" i="26"/>
  <c r="Y489" i="26"/>
  <c r="Z489" i="26"/>
  <c r="AA489" i="26"/>
  <c r="AB489" i="26"/>
  <c r="E490" i="26"/>
  <c r="F490" i="26"/>
  <c r="G490" i="26"/>
  <c r="H490" i="26"/>
  <c r="I490" i="26"/>
  <c r="J490" i="26"/>
  <c r="K490" i="26"/>
  <c r="L490" i="26"/>
  <c r="M490" i="26"/>
  <c r="N490" i="26"/>
  <c r="O490" i="26"/>
  <c r="P490" i="26"/>
  <c r="Q490" i="26"/>
  <c r="R490" i="26"/>
  <c r="S490" i="26"/>
  <c r="T490" i="26"/>
  <c r="U490" i="26"/>
  <c r="V490" i="26"/>
  <c r="W490" i="26"/>
  <c r="X490" i="26"/>
  <c r="Y490" i="26"/>
  <c r="Z490" i="26"/>
  <c r="AA490" i="26"/>
  <c r="AB490" i="26"/>
  <c r="E491" i="26"/>
  <c r="F491" i="26"/>
  <c r="G491" i="26"/>
  <c r="H491" i="26"/>
  <c r="I491" i="26"/>
  <c r="J491" i="26"/>
  <c r="K491" i="26"/>
  <c r="L491" i="26"/>
  <c r="M491" i="26"/>
  <c r="N491" i="26"/>
  <c r="O491" i="26"/>
  <c r="P491" i="26"/>
  <c r="Q491" i="26"/>
  <c r="R491" i="26"/>
  <c r="S491" i="26"/>
  <c r="T491" i="26"/>
  <c r="U491" i="26"/>
  <c r="V491" i="26"/>
  <c r="W491" i="26"/>
  <c r="X491" i="26"/>
  <c r="Y491" i="26"/>
  <c r="Z491" i="26"/>
  <c r="AA491" i="26"/>
  <c r="AB491" i="26"/>
  <c r="E492" i="26"/>
  <c r="F492" i="26"/>
  <c r="G492" i="26"/>
  <c r="H492" i="26"/>
  <c r="I492" i="26"/>
  <c r="J492" i="26"/>
  <c r="K492" i="26"/>
  <c r="L492" i="26"/>
  <c r="M492" i="26"/>
  <c r="N492" i="26"/>
  <c r="O492" i="26"/>
  <c r="P492" i="26"/>
  <c r="Q492" i="26"/>
  <c r="R492" i="26"/>
  <c r="S492" i="26"/>
  <c r="T492" i="26"/>
  <c r="U492" i="26"/>
  <c r="V492" i="26"/>
  <c r="W492" i="26"/>
  <c r="X492" i="26"/>
  <c r="Y492" i="26"/>
  <c r="Z492" i="26"/>
  <c r="AA492" i="26"/>
  <c r="AB492" i="26"/>
  <c r="E493" i="26"/>
  <c r="F493" i="26"/>
  <c r="G493" i="26"/>
  <c r="H493" i="26"/>
  <c r="I493" i="26"/>
  <c r="J493" i="26"/>
  <c r="K493" i="26"/>
  <c r="L493" i="26"/>
  <c r="M493" i="26"/>
  <c r="N493" i="26"/>
  <c r="O493" i="26"/>
  <c r="P493" i="26"/>
  <c r="Q493" i="26"/>
  <c r="R493" i="26"/>
  <c r="S493" i="26"/>
  <c r="T493" i="26"/>
  <c r="U493" i="26"/>
  <c r="V493" i="26"/>
  <c r="W493" i="26"/>
  <c r="X493" i="26"/>
  <c r="Y493" i="26"/>
  <c r="Z493" i="26"/>
  <c r="AA493" i="26"/>
  <c r="AB493" i="26"/>
  <c r="E494" i="26"/>
  <c r="F494" i="26"/>
  <c r="G494" i="26"/>
  <c r="H494" i="26"/>
  <c r="I494" i="26"/>
  <c r="J494" i="26"/>
  <c r="K494" i="26"/>
  <c r="L494" i="26"/>
  <c r="M494" i="26"/>
  <c r="N494" i="26"/>
  <c r="O494" i="26"/>
  <c r="P494" i="26"/>
  <c r="Q494" i="26"/>
  <c r="R494" i="26"/>
  <c r="S494" i="26"/>
  <c r="T494" i="26"/>
  <c r="U494" i="26"/>
  <c r="V494" i="26"/>
  <c r="W494" i="26"/>
  <c r="X494" i="26"/>
  <c r="Y494" i="26"/>
  <c r="Z494" i="26"/>
  <c r="AA494" i="26"/>
  <c r="AB494" i="26"/>
  <c r="E495" i="26"/>
  <c r="F495" i="26"/>
  <c r="G495" i="26"/>
  <c r="H495" i="26"/>
  <c r="I495" i="26"/>
  <c r="J495" i="26"/>
  <c r="K495" i="26"/>
  <c r="L495" i="26"/>
  <c r="M495" i="26"/>
  <c r="N495" i="26"/>
  <c r="O495" i="26"/>
  <c r="P495" i="26"/>
  <c r="Q495" i="26"/>
  <c r="R495" i="26"/>
  <c r="S495" i="26"/>
  <c r="T495" i="26"/>
  <c r="U495" i="26"/>
  <c r="V495" i="26"/>
  <c r="W495" i="26"/>
  <c r="X495" i="26"/>
  <c r="Y495" i="26"/>
  <c r="Z495" i="26"/>
  <c r="AA495" i="26"/>
  <c r="AB495" i="26"/>
  <c r="E496" i="26"/>
  <c r="F496" i="26"/>
  <c r="G496" i="26"/>
  <c r="H496" i="26"/>
  <c r="I496" i="26"/>
  <c r="J496" i="26"/>
  <c r="K496" i="26"/>
  <c r="L496" i="26"/>
  <c r="M496" i="26"/>
  <c r="N496" i="26"/>
  <c r="O496" i="26"/>
  <c r="P496" i="26"/>
  <c r="Q496" i="26"/>
  <c r="R496" i="26"/>
  <c r="S496" i="26"/>
  <c r="T496" i="26"/>
  <c r="U496" i="26"/>
  <c r="V496" i="26"/>
  <c r="W496" i="26"/>
  <c r="X496" i="26"/>
  <c r="Y496" i="26"/>
  <c r="Z496" i="26"/>
  <c r="AA496" i="26"/>
  <c r="AB496" i="26"/>
  <c r="E497" i="26"/>
  <c r="F497" i="26"/>
  <c r="G497" i="26"/>
  <c r="H497" i="26"/>
  <c r="I497" i="26"/>
  <c r="J497" i="26"/>
  <c r="K497" i="26"/>
  <c r="L497" i="26"/>
  <c r="M497" i="26"/>
  <c r="N497" i="26"/>
  <c r="O497" i="26"/>
  <c r="P497" i="26"/>
  <c r="Q497" i="26"/>
  <c r="R497" i="26"/>
  <c r="S497" i="26"/>
  <c r="T497" i="26"/>
  <c r="U497" i="26"/>
  <c r="V497" i="26"/>
  <c r="W497" i="26"/>
  <c r="X497" i="26"/>
  <c r="Y497" i="26"/>
  <c r="Z497" i="26"/>
  <c r="AA497" i="26"/>
  <c r="AB497" i="26"/>
  <c r="E498" i="26"/>
  <c r="F498" i="26"/>
  <c r="G498" i="26"/>
  <c r="H498" i="26"/>
  <c r="I498" i="26"/>
  <c r="J498" i="26"/>
  <c r="K498" i="26"/>
  <c r="L498" i="26"/>
  <c r="M498" i="26"/>
  <c r="N498" i="26"/>
  <c r="O498" i="26"/>
  <c r="P498" i="26"/>
  <c r="Q498" i="26"/>
  <c r="R498" i="26"/>
  <c r="S498" i="26"/>
  <c r="T498" i="26"/>
  <c r="U498" i="26"/>
  <c r="V498" i="26"/>
  <c r="W498" i="26"/>
  <c r="X498" i="26"/>
  <c r="Y498" i="26"/>
  <c r="Z498" i="26"/>
  <c r="AA498" i="26"/>
  <c r="AB498" i="26"/>
  <c r="E499" i="26"/>
  <c r="F499" i="26"/>
  <c r="G499" i="26"/>
  <c r="H499" i="26"/>
  <c r="I499" i="26"/>
  <c r="J499" i="26"/>
  <c r="K499" i="26"/>
  <c r="L499" i="26"/>
  <c r="M499" i="26"/>
  <c r="N499" i="26"/>
  <c r="O499" i="26"/>
  <c r="P499" i="26"/>
  <c r="Q499" i="26"/>
  <c r="R499" i="26"/>
  <c r="S499" i="26"/>
  <c r="T499" i="26"/>
  <c r="U499" i="26"/>
  <c r="V499" i="26"/>
  <c r="W499" i="26"/>
  <c r="X499" i="26"/>
  <c r="Y499" i="26"/>
  <c r="Z499" i="26"/>
  <c r="AA499" i="26"/>
  <c r="AB499" i="26"/>
  <c r="E500" i="26"/>
  <c r="F500" i="26"/>
  <c r="G500" i="26"/>
  <c r="H500" i="26"/>
  <c r="I500" i="26"/>
  <c r="J500" i="26"/>
  <c r="K500" i="26"/>
  <c r="L500" i="26"/>
  <c r="M500" i="26"/>
  <c r="N500" i="26"/>
  <c r="O500" i="26"/>
  <c r="P500" i="26"/>
  <c r="Q500" i="26"/>
  <c r="R500" i="26"/>
  <c r="S500" i="26"/>
  <c r="T500" i="26"/>
  <c r="U500" i="26"/>
  <c r="V500" i="26"/>
  <c r="W500" i="26"/>
  <c r="X500" i="26"/>
  <c r="Y500" i="26"/>
  <c r="Z500" i="26"/>
  <c r="AA500" i="26"/>
  <c r="AB500" i="26"/>
  <c r="E501" i="26"/>
  <c r="F501" i="26"/>
  <c r="G501" i="26"/>
  <c r="H501" i="26"/>
  <c r="I501" i="26"/>
  <c r="J501" i="26"/>
  <c r="K501" i="26"/>
  <c r="L501" i="26"/>
  <c r="M501" i="26"/>
  <c r="N501" i="26"/>
  <c r="O501" i="26"/>
  <c r="P501" i="26"/>
  <c r="Q501" i="26"/>
  <c r="R501" i="26"/>
  <c r="S501" i="26"/>
  <c r="T501" i="26"/>
  <c r="U501" i="26"/>
  <c r="V501" i="26"/>
  <c r="W501" i="26"/>
  <c r="X501" i="26"/>
  <c r="Y501" i="26"/>
  <c r="Z501" i="26"/>
  <c r="AA501" i="26"/>
  <c r="AB501" i="26"/>
  <c r="E502" i="26"/>
  <c r="F502" i="26"/>
  <c r="G502" i="26"/>
  <c r="H502" i="26"/>
  <c r="I502" i="26"/>
  <c r="J502" i="26"/>
  <c r="K502" i="26"/>
  <c r="L502" i="26"/>
  <c r="M502" i="26"/>
  <c r="N502" i="26"/>
  <c r="O502" i="26"/>
  <c r="P502" i="26"/>
  <c r="Q502" i="26"/>
  <c r="R502" i="26"/>
  <c r="S502" i="26"/>
  <c r="T502" i="26"/>
  <c r="U502" i="26"/>
  <c r="V502" i="26"/>
  <c r="W502" i="26"/>
  <c r="X502" i="26"/>
  <c r="Y502" i="26"/>
  <c r="Z502" i="26"/>
  <c r="AA502" i="26"/>
  <c r="AB502" i="26"/>
  <c r="E503" i="26"/>
  <c r="F503" i="26"/>
  <c r="G503" i="26"/>
  <c r="H503" i="26"/>
  <c r="I503" i="26"/>
  <c r="J503" i="26"/>
  <c r="K503" i="26"/>
  <c r="L503" i="26"/>
  <c r="M503" i="26"/>
  <c r="N503" i="26"/>
  <c r="O503" i="26"/>
  <c r="P503" i="26"/>
  <c r="Q503" i="26"/>
  <c r="R503" i="26"/>
  <c r="S503" i="26"/>
  <c r="T503" i="26"/>
  <c r="U503" i="26"/>
  <c r="V503" i="26"/>
  <c r="W503" i="26"/>
  <c r="X503" i="26"/>
  <c r="Y503" i="26"/>
  <c r="Z503" i="26"/>
  <c r="AA503" i="26"/>
  <c r="AB503" i="26"/>
  <c r="E504" i="26"/>
  <c r="F504" i="26"/>
  <c r="G504" i="26"/>
  <c r="H504" i="26"/>
  <c r="I504" i="26"/>
  <c r="J504" i="26"/>
  <c r="K504" i="26"/>
  <c r="L504" i="26"/>
  <c r="M504" i="26"/>
  <c r="N504" i="26"/>
  <c r="O504" i="26"/>
  <c r="P504" i="26"/>
  <c r="Q504" i="26"/>
  <c r="R504" i="26"/>
  <c r="S504" i="26"/>
  <c r="T504" i="26"/>
  <c r="U504" i="26"/>
  <c r="V504" i="26"/>
  <c r="W504" i="26"/>
  <c r="X504" i="26"/>
  <c r="Y504" i="26"/>
  <c r="Z504" i="26"/>
  <c r="AA504" i="26"/>
  <c r="AB504" i="26"/>
  <c r="E167" i="15"/>
  <c r="F167" i="15"/>
  <c r="G167" i="15"/>
  <c r="H167" i="15"/>
  <c r="I167" i="15"/>
  <c r="J167" i="15"/>
  <c r="K167" i="15"/>
  <c r="L167" i="15"/>
  <c r="M167" i="15"/>
  <c r="N167" i="15"/>
  <c r="O167" i="15"/>
  <c r="P167" i="15"/>
  <c r="Q167" i="15"/>
  <c r="R167" i="15"/>
  <c r="S167" i="15"/>
  <c r="T167" i="15"/>
  <c r="U167" i="15"/>
  <c r="V167" i="15"/>
  <c r="W167" i="15"/>
  <c r="X167" i="15"/>
  <c r="Y167" i="15"/>
  <c r="Z167" i="15"/>
  <c r="AA167" i="15"/>
  <c r="AB167" i="15"/>
  <c r="E168" i="15"/>
  <c r="F168" i="15"/>
  <c r="G168" i="15"/>
  <c r="H168" i="15"/>
  <c r="I168" i="15"/>
  <c r="J168" i="15"/>
  <c r="K168" i="15"/>
  <c r="L168" i="15"/>
  <c r="M168" i="15"/>
  <c r="N168" i="15"/>
  <c r="O168" i="15"/>
  <c r="P168" i="15"/>
  <c r="Q168" i="15"/>
  <c r="R168" i="15"/>
  <c r="S168" i="15"/>
  <c r="T168" i="15"/>
  <c r="U168" i="15"/>
  <c r="V168" i="15"/>
  <c r="W168" i="15"/>
  <c r="X168" i="15"/>
  <c r="Y168" i="15"/>
  <c r="Z168" i="15"/>
  <c r="AA168" i="15"/>
  <c r="AB168" i="15"/>
  <c r="E169" i="15"/>
  <c r="F169" i="15"/>
  <c r="G169" i="15"/>
  <c r="H169" i="15"/>
  <c r="I169" i="15"/>
  <c r="J169" i="15"/>
  <c r="K169" i="15"/>
  <c r="L169" i="15"/>
  <c r="M169" i="15"/>
  <c r="N169" i="15"/>
  <c r="O169" i="15"/>
  <c r="P169" i="15"/>
  <c r="Q169" i="15"/>
  <c r="R169" i="15"/>
  <c r="S169" i="15"/>
  <c r="T169" i="15"/>
  <c r="U169" i="15"/>
  <c r="V169" i="15"/>
  <c r="W169" i="15"/>
  <c r="X169" i="15"/>
  <c r="Y169" i="15"/>
  <c r="Z169" i="15"/>
  <c r="AA169" i="15"/>
  <c r="AB169" i="15"/>
  <c r="E170" i="15"/>
  <c r="F170" i="15"/>
  <c r="G170" i="15"/>
  <c r="H170" i="15"/>
  <c r="I170" i="15"/>
  <c r="J170" i="15"/>
  <c r="K170" i="15"/>
  <c r="L170" i="15"/>
  <c r="M170" i="15"/>
  <c r="N170" i="15"/>
  <c r="O170" i="15"/>
  <c r="P170" i="15"/>
  <c r="Q170" i="15"/>
  <c r="R170" i="15"/>
  <c r="S170" i="15"/>
  <c r="T170" i="15"/>
  <c r="U170" i="15"/>
  <c r="V170" i="15"/>
  <c r="W170" i="15"/>
  <c r="X170" i="15"/>
  <c r="Y170" i="15"/>
  <c r="Z170" i="15"/>
  <c r="AA170" i="15"/>
  <c r="AB170" i="15"/>
  <c r="E171" i="15"/>
  <c r="F171" i="15"/>
  <c r="G171" i="15"/>
  <c r="H171" i="15"/>
  <c r="I171" i="15"/>
  <c r="J171" i="15"/>
  <c r="K171" i="15"/>
  <c r="L171" i="15"/>
  <c r="M171" i="15"/>
  <c r="N171" i="15"/>
  <c r="O171" i="15"/>
  <c r="P171" i="15"/>
  <c r="Q171" i="15"/>
  <c r="R171" i="15"/>
  <c r="S171" i="15"/>
  <c r="T171" i="15"/>
  <c r="U171" i="15"/>
  <c r="V171" i="15"/>
  <c r="W171" i="15"/>
  <c r="X171" i="15"/>
  <c r="Y171" i="15"/>
  <c r="Z171" i="15"/>
  <c r="AA171" i="15"/>
  <c r="AB171" i="15"/>
  <c r="E172" i="15"/>
  <c r="F172" i="15"/>
  <c r="G172" i="15"/>
  <c r="H172" i="15"/>
  <c r="I172" i="15"/>
  <c r="J172" i="15"/>
  <c r="K172" i="15"/>
  <c r="L172" i="15"/>
  <c r="M172" i="15"/>
  <c r="N172" i="15"/>
  <c r="O172" i="15"/>
  <c r="P172" i="15"/>
  <c r="Q172" i="15"/>
  <c r="R172" i="15"/>
  <c r="S172" i="15"/>
  <c r="T172" i="15"/>
  <c r="U172" i="15"/>
  <c r="V172" i="15"/>
  <c r="W172" i="15"/>
  <c r="X172" i="15"/>
  <c r="Y172" i="15"/>
  <c r="Z172" i="15"/>
  <c r="AA172" i="15"/>
  <c r="AB172" i="15"/>
  <c r="E173" i="15"/>
  <c r="F173" i="15"/>
  <c r="G173" i="15"/>
  <c r="H173" i="15"/>
  <c r="I173" i="15"/>
  <c r="J173" i="15"/>
  <c r="K173" i="15"/>
  <c r="L173" i="15"/>
  <c r="M173" i="15"/>
  <c r="N173" i="15"/>
  <c r="O173" i="15"/>
  <c r="P173" i="15"/>
  <c r="Q173" i="15"/>
  <c r="R173" i="15"/>
  <c r="S173" i="15"/>
  <c r="T173" i="15"/>
  <c r="U173" i="15"/>
  <c r="V173" i="15"/>
  <c r="W173" i="15"/>
  <c r="X173" i="15"/>
  <c r="Y173" i="15"/>
  <c r="Z173" i="15"/>
  <c r="AA173" i="15"/>
  <c r="AB173" i="15"/>
  <c r="E174" i="15"/>
  <c r="F174" i="15"/>
  <c r="G174" i="15"/>
  <c r="H174" i="15"/>
  <c r="I174" i="15"/>
  <c r="J174" i="15"/>
  <c r="K174" i="15"/>
  <c r="L174" i="15"/>
  <c r="M174" i="15"/>
  <c r="N174" i="15"/>
  <c r="O174" i="15"/>
  <c r="P174" i="15"/>
  <c r="Q174" i="15"/>
  <c r="R174" i="15"/>
  <c r="S174" i="15"/>
  <c r="T174" i="15"/>
  <c r="U174" i="15"/>
  <c r="V174" i="15"/>
  <c r="W174" i="15"/>
  <c r="X174" i="15"/>
  <c r="Y174" i="15"/>
  <c r="Z174" i="15"/>
  <c r="AA174" i="15"/>
  <c r="AB174" i="15"/>
  <c r="E175" i="15"/>
  <c r="F175" i="15"/>
  <c r="G175" i="15"/>
  <c r="H175" i="15"/>
  <c r="I175" i="15"/>
  <c r="J175" i="15"/>
  <c r="K175" i="15"/>
  <c r="L175" i="15"/>
  <c r="M175" i="15"/>
  <c r="N175" i="15"/>
  <c r="O175" i="15"/>
  <c r="P175" i="15"/>
  <c r="Q175" i="15"/>
  <c r="R175" i="15"/>
  <c r="S175" i="15"/>
  <c r="T175" i="15"/>
  <c r="U175" i="15"/>
  <c r="V175" i="15"/>
  <c r="W175" i="15"/>
  <c r="X175" i="15"/>
  <c r="Y175" i="15"/>
  <c r="Z175" i="15"/>
  <c r="AA175" i="15"/>
  <c r="AB175" i="15"/>
  <c r="E176" i="15"/>
  <c r="F176" i="15"/>
  <c r="G176" i="15"/>
  <c r="H176" i="15"/>
  <c r="I176" i="15"/>
  <c r="J176" i="15"/>
  <c r="K176" i="15"/>
  <c r="L176" i="15"/>
  <c r="M176" i="15"/>
  <c r="N176" i="15"/>
  <c r="O176" i="15"/>
  <c r="P176" i="15"/>
  <c r="Q176" i="15"/>
  <c r="R176" i="15"/>
  <c r="S176" i="15"/>
  <c r="T176" i="15"/>
  <c r="U176" i="15"/>
  <c r="V176" i="15"/>
  <c r="W176" i="15"/>
  <c r="X176" i="15"/>
  <c r="Y176" i="15"/>
  <c r="Z176" i="15"/>
  <c r="AA176" i="15"/>
  <c r="AB176" i="15"/>
  <c r="E177" i="15"/>
  <c r="F177" i="15"/>
  <c r="G177" i="15"/>
  <c r="H177" i="15"/>
  <c r="I177" i="15"/>
  <c r="J177" i="15"/>
  <c r="K177" i="15"/>
  <c r="L177" i="15"/>
  <c r="M177" i="15"/>
  <c r="N177" i="15"/>
  <c r="O177" i="15"/>
  <c r="P177" i="15"/>
  <c r="Q177" i="15"/>
  <c r="R177" i="15"/>
  <c r="S177" i="15"/>
  <c r="T177" i="15"/>
  <c r="U177" i="15"/>
  <c r="V177" i="15"/>
  <c r="W177" i="15"/>
  <c r="X177" i="15"/>
  <c r="Y177" i="15"/>
  <c r="Z177" i="15"/>
  <c r="AA177" i="15"/>
  <c r="AB177" i="15"/>
  <c r="E178" i="15"/>
  <c r="F178" i="15"/>
  <c r="G178" i="15"/>
  <c r="H178" i="15"/>
  <c r="I178" i="15"/>
  <c r="J178" i="15"/>
  <c r="K178" i="15"/>
  <c r="L178" i="15"/>
  <c r="M178" i="15"/>
  <c r="N178" i="15"/>
  <c r="O178" i="15"/>
  <c r="P178" i="15"/>
  <c r="Q178" i="15"/>
  <c r="R178" i="15"/>
  <c r="S178" i="15"/>
  <c r="T178" i="15"/>
  <c r="U178" i="15"/>
  <c r="V178" i="15"/>
  <c r="W178" i="15"/>
  <c r="X178" i="15"/>
  <c r="Y178" i="15"/>
  <c r="Z178" i="15"/>
  <c r="AA178" i="15"/>
  <c r="AB178" i="15"/>
  <c r="E179" i="15"/>
  <c r="F179" i="15"/>
  <c r="G179" i="15"/>
  <c r="H179" i="15"/>
  <c r="I179" i="15"/>
  <c r="J179" i="15"/>
  <c r="K179" i="15"/>
  <c r="L179" i="15"/>
  <c r="M179" i="15"/>
  <c r="N179" i="15"/>
  <c r="O179" i="15"/>
  <c r="P179" i="15"/>
  <c r="Q179" i="15"/>
  <c r="R179" i="15"/>
  <c r="S179" i="15"/>
  <c r="T179" i="15"/>
  <c r="U179" i="15"/>
  <c r="V179" i="15"/>
  <c r="W179" i="15"/>
  <c r="X179" i="15"/>
  <c r="Y179" i="15"/>
  <c r="Z179" i="15"/>
  <c r="AA179" i="15"/>
  <c r="AB179" i="15"/>
  <c r="E180" i="15"/>
  <c r="F180" i="15"/>
  <c r="G180" i="15"/>
  <c r="H180" i="15"/>
  <c r="I180" i="15"/>
  <c r="J180" i="15"/>
  <c r="K180" i="15"/>
  <c r="L180" i="15"/>
  <c r="M180" i="15"/>
  <c r="N180" i="15"/>
  <c r="O180" i="15"/>
  <c r="P180" i="15"/>
  <c r="Q180" i="15"/>
  <c r="R180" i="15"/>
  <c r="S180" i="15"/>
  <c r="T180" i="15"/>
  <c r="U180" i="15"/>
  <c r="V180" i="15"/>
  <c r="W180" i="15"/>
  <c r="X180" i="15"/>
  <c r="Y180" i="15"/>
  <c r="Z180" i="15"/>
  <c r="AA180" i="15"/>
  <c r="AB180" i="15"/>
  <c r="E181" i="15"/>
  <c r="F181" i="15"/>
  <c r="G181" i="15"/>
  <c r="H181" i="15"/>
  <c r="I181" i="15"/>
  <c r="J181" i="15"/>
  <c r="K181" i="15"/>
  <c r="L181" i="15"/>
  <c r="M181" i="15"/>
  <c r="N181" i="15"/>
  <c r="O181" i="15"/>
  <c r="P181" i="15"/>
  <c r="Q181" i="15"/>
  <c r="R181" i="15"/>
  <c r="S181" i="15"/>
  <c r="T181" i="15"/>
  <c r="U181" i="15"/>
  <c r="V181" i="15"/>
  <c r="W181" i="15"/>
  <c r="X181" i="15"/>
  <c r="Y181" i="15"/>
  <c r="Z181" i="15"/>
  <c r="AA181" i="15"/>
  <c r="AB181" i="15"/>
  <c r="E182" i="15"/>
  <c r="F182" i="15"/>
  <c r="G182" i="15"/>
  <c r="H182" i="15"/>
  <c r="I182" i="15"/>
  <c r="J182" i="15"/>
  <c r="K182" i="15"/>
  <c r="L182" i="15"/>
  <c r="M182" i="15"/>
  <c r="N182" i="15"/>
  <c r="O182" i="15"/>
  <c r="P182" i="15"/>
  <c r="Q182" i="15"/>
  <c r="R182" i="15"/>
  <c r="S182" i="15"/>
  <c r="T182" i="15"/>
  <c r="U182" i="15"/>
  <c r="V182" i="15"/>
  <c r="W182" i="15"/>
  <c r="X182" i="15"/>
  <c r="Y182" i="15"/>
  <c r="Z182" i="15"/>
  <c r="AA182" i="15"/>
  <c r="AB182" i="15"/>
  <c r="E183" i="15"/>
  <c r="F183" i="15"/>
  <c r="G183" i="15"/>
  <c r="H183" i="15"/>
  <c r="I183" i="15"/>
  <c r="J183" i="15"/>
  <c r="K183" i="15"/>
  <c r="L183" i="15"/>
  <c r="M183" i="15"/>
  <c r="N183" i="15"/>
  <c r="O183" i="15"/>
  <c r="P183" i="15"/>
  <c r="Q183" i="15"/>
  <c r="R183" i="15"/>
  <c r="S183" i="15"/>
  <c r="T183" i="15"/>
  <c r="U183" i="15"/>
  <c r="V183" i="15"/>
  <c r="W183" i="15"/>
  <c r="X183" i="15"/>
  <c r="Y183" i="15"/>
  <c r="Z183" i="15"/>
  <c r="AA183" i="15"/>
  <c r="AB183" i="15"/>
  <c r="E184" i="15"/>
  <c r="F184" i="15"/>
  <c r="G184" i="15"/>
  <c r="H184" i="15"/>
  <c r="I184" i="15"/>
  <c r="J184" i="15"/>
  <c r="K184" i="15"/>
  <c r="L184" i="15"/>
  <c r="M184" i="15"/>
  <c r="N184" i="15"/>
  <c r="O184" i="15"/>
  <c r="P184" i="15"/>
  <c r="Q184" i="15"/>
  <c r="R184" i="15"/>
  <c r="S184" i="15"/>
  <c r="T184" i="15"/>
  <c r="U184" i="15"/>
  <c r="V184" i="15"/>
  <c r="W184" i="15"/>
  <c r="X184" i="15"/>
  <c r="Y184" i="15"/>
  <c r="Z184" i="15"/>
  <c r="AA184" i="15"/>
  <c r="AB184" i="15"/>
  <c r="E185" i="15"/>
  <c r="F185" i="15"/>
  <c r="G185" i="15"/>
  <c r="H185" i="15"/>
  <c r="I185" i="15"/>
  <c r="J185" i="15"/>
  <c r="K185" i="15"/>
  <c r="L185" i="15"/>
  <c r="M185" i="15"/>
  <c r="N185" i="15"/>
  <c r="O185" i="15"/>
  <c r="P185" i="15"/>
  <c r="Q185" i="15"/>
  <c r="R185" i="15"/>
  <c r="S185" i="15"/>
  <c r="T185" i="15"/>
  <c r="U185" i="15"/>
  <c r="V185" i="15"/>
  <c r="W185" i="15"/>
  <c r="X185" i="15"/>
  <c r="Y185" i="15"/>
  <c r="Z185" i="15"/>
  <c r="AA185" i="15"/>
  <c r="AB185" i="15"/>
  <c r="E186" i="15"/>
  <c r="F186" i="15"/>
  <c r="G186" i="15"/>
  <c r="H186" i="15"/>
  <c r="I186" i="15"/>
  <c r="J186" i="15"/>
  <c r="K186" i="15"/>
  <c r="L186" i="15"/>
  <c r="M186" i="15"/>
  <c r="N186" i="15"/>
  <c r="O186" i="15"/>
  <c r="P186" i="15"/>
  <c r="Q186" i="15"/>
  <c r="R186" i="15"/>
  <c r="S186" i="15"/>
  <c r="T186" i="15"/>
  <c r="U186" i="15"/>
  <c r="V186" i="15"/>
  <c r="W186" i="15"/>
  <c r="X186" i="15"/>
  <c r="Y186" i="15"/>
  <c r="Z186" i="15"/>
  <c r="AA186" i="15"/>
  <c r="AB186" i="15"/>
  <c r="E187" i="15"/>
  <c r="F187" i="15"/>
  <c r="G187" i="15"/>
  <c r="H187" i="15"/>
  <c r="I187" i="15"/>
  <c r="J187" i="15"/>
  <c r="K187" i="15"/>
  <c r="L187" i="15"/>
  <c r="M187" i="15"/>
  <c r="N187" i="15"/>
  <c r="O187" i="15"/>
  <c r="P187" i="15"/>
  <c r="Q187" i="15"/>
  <c r="R187" i="15"/>
  <c r="S187" i="15"/>
  <c r="T187" i="15"/>
  <c r="U187" i="15"/>
  <c r="V187" i="15"/>
  <c r="W187" i="15"/>
  <c r="X187" i="15"/>
  <c r="Y187" i="15"/>
  <c r="Z187" i="15"/>
  <c r="AA187" i="15"/>
  <c r="AB187" i="15"/>
  <c r="E188" i="15"/>
  <c r="F188" i="15"/>
  <c r="G188" i="15"/>
  <c r="H188" i="15"/>
  <c r="I188" i="15"/>
  <c r="J188" i="15"/>
  <c r="K188" i="15"/>
  <c r="L188" i="15"/>
  <c r="M188" i="15"/>
  <c r="N188" i="15"/>
  <c r="O188" i="15"/>
  <c r="P188" i="15"/>
  <c r="Q188" i="15"/>
  <c r="R188" i="15"/>
  <c r="S188" i="15"/>
  <c r="T188" i="15"/>
  <c r="U188" i="15"/>
  <c r="V188" i="15"/>
  <c r="W188" i="15"/>
  <c r="X188" i="15"/>
  <c r="Y188" i="15"/>
  <c r="Z188" i="15"/>
  <c r="AA188" i="15"/>
  <c r="AB188" i="15"/>
  <c r="E189" i="15"/>
  <c r="F189" i="15"/>
  <c r="G189" i="15"/>
  <c r="H189" i="15"/>
  <c r="I189" i="15"/>
  <c r="J189" i="15"/>
  <c r="K189" i="15"/>
  <c r="L189" i="15"/>
  <c r="M189" i="15"/>
  <c r="N189" i="15"/>
  <c r="O189" i="15"/>
  <c r="P189" i="15"/>
  <c r="Q189" i="15"/>
  <c r="R189" i="15"/>
  <c r="S189" i="15"/>
  <c r="T189" i="15"/>
  <c r="U189" i="15"/>
  <c r="V189" i="15"/>
  <c r="W189" i="15"/>
  <c r="X189" i="15"/>
  <c r="Y189" i="15"/>
  <c r="Z189" i="15"/>
  <c r="AA189" i="15"/>
  <c r="AB189" i="15"/>
  <c r="E190" i="15"/>
  <c r="F190" i="15"/>
  <c r="G190" i="15"/>
  <c r="H190" i="15"/>
  <c r="I190" i="15"/>
  <c r="J190" i="15"/>
  <c r="K190" i="15"/>
  <c r="L190" i="15"/>
  <c r="M190" i="15"/>
  <c r="N190" i="15"/>
  <c r="O190" i="15"/>
  <c r="P190" i="15"/>
  <c r="Q190" i="15"/>
  <c r="R190" i="15"/>
  <c r="S190" i="15"/>
  <c r="T190" i="15"/>
  <c r="U190" i="15"/>
  <c r="V190" i="15"/>
  <c r="W190" i="15"/>
  <c r="X190" i="15"/>
  <c r="Y190" i="15"/>
  <c r="Z190" i="15"/>
  <c r="AA190" i="15"/>
  <c r="AB190" i="15"/>
  <c r="E191" i="15"/>
  <c r="F191" i="15"/>
  <c r="G191" i="15"/>
  <c r="H191" i="15"/>
  <c r="I191" i="15"/>
  <c r="J191" i="15"/>
  <c r="K191" i="15"/>
  <c r="L191" i="15"/>
  <c r="M191" i="15"/>
  <c r="N191" i="15"/>
  <c r="O191" i="15"/>
  <c r="P191" i="15"/>
  <c r="Q191" i="15"/>
  <c r="R191" i="15"/>
  <c r="S191" i="15"/>
  <c r="T191" i="15"/>
  <c r="U191" i="15"/>
  <c r="V191" i="15"/>
  <c r="W191" i="15"/>
  <c r="X191" i="15"/>
  <c r="Y191" i="15"/>
  <c r="Z191" i="15"/>
  <c r="AA191" i="15"/>
  <c r="AB191" i="15"/>
  <c r="E192" i="15"/>
  <c r="F192" i="15"/>
  <c r="G192" i="15"/>
  <c r="H192" i="15"/>
  <c r="I192" i="15"/>
  <c r="J192" i="15"/>
  <c r="K192" i="15"/>
  <c r="L192" i="15"/>
  <c r="M192" i="15"/>
  <c r="N192" i="15"/>
  <c r="O192" i="15"/>
  <c r="P192" i="15"/>
  <c r="Q192" i="15"/>
  <c r="R192" i="15"/>
  <c r="S192" i="15"/>
  <c r="T192" i="15"/>
  <c r="U192" i="15"/>
  <c r="V192" i="15"/>
  <c r="W192" i="15"/>
  <c r="X192" i="15"/>
  <c r="Y192" i="15"/>
  <c r="Z192" i="15"/>
  <c r="AA192" i="15"/>
  <c r="AB192" i="15"/>
  <c r="E193" i="15"/>
  <c r="F193" i="15"/>
  <c r="G193" i="15"/>
  <c r="H193" i="15"/>
  <c r="I193" i="15"/>
  <c r="J193" i="15"/>
  <c r="K193" i="15"/>
  <c r="L193" i="15"/>
  <c r="M193" i="15"/>
  <c r="N193" i="15"/>
  <c r="O193" i="15"/>
  <c r="P193" i="15"/>
  <c r="Q193" i="15"/>
  <c r="R193" i="15"/>
  <c r="S193" i="15"/>
  <c r="T193" i="15"/>
  <c r="U193" i="15"/>
  <c r="V193" i="15"/>
  <c r="W193" i="15"/>
  <c r="X193" i="15"/>
  <c r="Y193" i="15"/>
  <c r="Z193" i="15"/>
  <c r="AA193" i="15"/>
  <c r="AB193" i="15"/>
  <c r="E194" i="15"/>
  <c r="F194" i="15"/>
  <c r="G194" i="15"/>
  <c r="H194" i="15"/>
  <c r="I194" i="15"/>
  <c r="J194" i="15"/>
  <c r="K194" i="15"/>
  <c r="L194" i="15"/>
  <c r="M194" i="15"/>
  <c r="N194" i="15"/>
  <c r="O194" i="15"/>
  <c r="P194" i="15"/>
  <c r="Q194" i="15"/>
  <c r="R194" i="15"/>
  <c r="S194" i="15"/>
  <c r="T194" i="15"/>
  <c r="U194" i="15"/>
  <c r="V194" i="15"/>
  <c r="W194" i="15"/>
  <c r="X194" i="15"/>
  <c r="Y194" i="15"/>
  <c r="Z194" i="15"/>
  <c r="AA194" i="15"/>
  <c r="AB194" i="15"/>
  <c r="E195" i="15"/>
  <c r="F195" i="15"/>
  <c r="G195" i="15"/>
  <c r="H195" i="15"/>
  <c r="I195" i="15"/>
  <c r="J195" i="15"/>
  <c r="K195" i="15"/>
  <c r="L195" i="15"/>
  <c r="M195" i="15"/>
  <c r="N195" i="15"/>
  <c r="O195" i="15"/>
  <c r="P195" i="15"/>
  <c r="Q195" i="15"/>
  <c r="R195" i="15"/>
  <c r="S195" i="15"/>
  <c r="T195" i="15"/>
  <c r="U195" i="15"/>
  <c r="V195" i="15"/>
  <c r="W195" i="15"/>
  <c r="X195" i="15"/>
  <c r="Y195" i="15"/>
  <c r="Z195" i="15"/>
  <c r="AA195" i="15"/>
  <c r="AB195" i="15"/>
  <c r="E196" i="15"/>
  <c r="F196" i="15"/>
  <c r="G196" i="15"/>
  <c r="H196" i="15"/>
  <c r="I196" i="15"/>
  <c r="J196" i="15"/>
  <c r="K196" i="15"/>
  <c r="L196" i="15"/>
  <c r="M196" i="15"/>
  <c r="N196" i="15"/>
  <c r="O196" i="15"/>
  <c r="P196" i="15"/>
  <c r="Q196" i="15"/>
  <c r="R196" i="15"/>
  <c r="S196" i="15"/>
  <c r="T196" i="15"/>
  <c r="U196" i="15"/>
  <c r="V196" i="15"/>
  <c r="W196" i="15"/>
  <c r="X196" i="15"/>
  <c r="Y196" i="15"/>
  <c r="Z196" i="15"/>
  <c r="AA196" i="15"/>
  <c r="AB196" i="15"/>
  <c r="E197" i="15"/>
  <c r="F197" i="15"/>
  <c r="G197" i="15"/>
  <c r="H197" i="15"/>
  <c r="I197" i="15"/>
  <c r="J197" i="15"/>
  <c r="K197" i="15"/>
  <c r="L197" i="15"/>
  <c r="M197" i="15"/>
  <c r="N197" i="15"/>
  <c r="O197" i="15"/>
  <c r="P197" i="15"/>
  <c r="Q197" i="15"/>
  <c r="R197" i="15"/>
  <c r="S197" i="15"/>
  <c r="T197" i="15"/>
  <c r="U197" i="15"/>
  <c r="V197" i="15"/>
  <c r="W197" i="15"/>
  <c r="X197" i="15"/>
  <c r="Y197" i="15"/>
  <c r="Z197" i="15"/>
  <c r="AA197" i="15"/>
  <c r="AB197" i="15"/>
  <c r="E198" i="15"/>
  <c r="F198" i="15"/>
  <c r="G198" i="15"/>
  <c r="H198" i="15"/>
  <c r="I198" i="15"/>
  <c r="J198" i="15"/>
  <c r="K198" i="15"/>
  <c r="L198" i="15"/>
  <c r="M198" i="15"/>
  <c r="N198" i="15"/>
  <c r="O198" i="15"/>
  <c r="P198" i="15"/>
  <c r="Q198" i="15"/>
  <c r="R198" i="15"/>
  <c r="S198" i="15"/>
  <c r="T198" i="15"/>
  <c r="U198" i="15"/>
  <c r="V198" i="15"/>
  <c r="W198" i="15"/>
  <c r="X198" i="15"/>
  <c r="Y198" i="15"/>
  <c r="Z198" i="15"/>
  <c r="AA198" i="15"/>
  <c r="AB198" i="15"/>
  <c r="E199" i="15"/>
  <c r="F199" i="15"/>
  <c r="G199" i="15"/>
  <c r="H199" i="15"/>
  <c r="I199" i="15"/>
  <c r="J199" i="15"/>
  <c r="K199" i="15"/>
  <c r="L199" i="15"/>
  <c r="M199" i="15"/>
  <c r="N199" i="15"/>
  <c r="O199" i="15"/>
  <c r="P199" i="15"/>
  <c r="Q199" i="15"/>
  <c r="R199" i="15"/>
  <c r="S199" i="15"/>
  <c r="T199" i="15"/>
  <c r="U199" i="15"/>
  <c r="V199" i="15"/>
  <c r="W199" i="15"/>
  <c r="X199" i="15"/>
  <c r="Y199" i="15"/>
  <c r="Z199" i="15"/>
  <c r="AA199" i="15"/>
  <c r="AB199" i="15"/>
  <c r="E200" i="15"/>
  <c r="F200" i="15"/>
  <c r="G200" i="15"/>
  <c r="H200" i="15"/>
  <c r="I200" i="15"/>
  <c r="J200" i="15"/>
  <c r="K200" i="15"/>
  <c r="L200" i="15"/>
  <c r="M200" i="15"/>
  <c r="N200" i="15"/>
  <c r="O200" i="15"/>
  <c r="P200" i="15"/>
  <c r="Q200" i="15"/>
  <c r="R200" i="15"/>
  <c r="S200" i="15"/>
  <c r="T200" i="15"/>
  <c r="U200" i="15"/>
  <c r="V200" i="15"/>
  <c r="W200" i="15"/>
  <c r="X200" i="15"/>
  <c r="Y200" i="15"/>
  <c r="Z200" i="15"/>
  <c r="AA200" i="15"/>
  <c r="AB200" i="15"/>
  <c r="E201" i="15"/>
  <c r="F201" i="15"/>
  <c r="G201" i="15"/>
  <c r="H201" i="15"/>
  <c r="I201" i="15"/>
  <c r="J201" i="15"/>
  <c r="K201" i="15"/>
  <c r="L201" i="15"/>
  <c r="M201" i="15"/>
  <c r="N201" i="15"/>
  <c r="O201" i="15"/>
  <c r="P201" i="15"/>
  <c r="Q201" i="15"/>
  <c r="R201" i="15"/>
  <c r="S201" i="15"/>
  <c r="T201" i="15"/>
  <c r="U201" i="15"/>
  <c r="V201" i="15"/>
  <c r="W201" i="15"/>
  <c r="X201" i="15"/>
  <c r="Y201" i="15"/>
  <c r="Z201" i="15"/>
  <c r="AA201" i="15"/>
  <c r="AB201" i="15"/>
  <c r="E202" i="15"/>
  <c r="F202" i="15"/>
  <c r="G202" i="15"/>
  <c r="H202" i="15"/>
  <c r="I202" i="15"/>
  <c r="J202" i="15"/>
  <c r="K202" i="15"/>
  <c r="L202" i="15"/>
  <c r="M202" i="15"/>
  <c r="N202" i="15"/>
  <c r="O202" i="15"/>
  <c r="P202" i="15"/>
  <c r="Q202" i="15"/>
  <c r="R202" i="15"/>
  <c r="S202" i="15"/>
  <c r="T202" i="15"/>
  <c r="U202" i="15"/>
  <c r="V202" i="15"/>
  <c r="W202" i="15"/>
  <c r="X202" i="15"/>
  <c r="Y202" i="15"/>
  <c r="Z202" i="15"/>
  <c r="AA202" i="15"/>
  <c r="AB202" i="15"/>
  <c r="E203" i="15"/>
  <c r="F203" i="15"/>
  <c r="G203" i="15"/>
  <c r="H203" i="15"/>
  <c r="I203" i="15"/>
  <c r="J203" i="15"/>
  <c r="K203" i="15"/>
  <c r="L203" i="15"/>
  <c r="M203" i="15"/>
  <c r="N203" i="15"/>
  <c r="O203" i="15"/>
  <c r="P203" i="15"/>
  <c r="Q203" i="15"/>
  <c r="R203" i="15"/>
  <c r="S203" i="15"/>
  <c r="T203" i="15"/>
  <c r="U203" i="15"/>
  <c r="V203" i="15"/>
  <c r="W203" i="15"/>
  <c r="X203" i="15"/>
  <c r="Y203" i="15"/>
  <c r="Z203" i="15"/>
  <c r="AA203" i="15"/>
  <c r="AB203" i="15"/>
  <c r="E204" i="15"/>
  <c r="F204" i="15"/>
  <c r="G204" i="15"/>
  <c r="H204" i="15"/>
  <c r="I204" i="15"/>
  <c r="J204" i="15"/>
  <c r="K204" i="15"/>
  <c r="L204" i="15"/>
  <c r="M204" i="15"/>
  <c r="N204" i="15"/>
  <c r="O204" i="15"/>
  <c r="P204" i="15"/>
  <c r="Q204" i="15"/>
  <c r="R204" i="15"/>
  <c r="S204" i="15"/>
  <c r="T204" i="15"/>
  <c r="U204" i="15"/>
  <c r="V204" i="15"/>
  <c r="W204" i="15"/>
  <c r="X204" i="15"/>
  <c r="Y204" i="15"/>
  <c r="Z204" i="15"/>
  <c r="AA204" i="15"/>
  <c r="AB204" i="15"/>
  <c r="E205" i="15"/>
  <c r="F205" i="15"/>
  <c r="G205" i="15"/>
  <c r="H205" i="15"/>
  <c r="I205" i="15"/>
  <c r="J205" i="15"/>
  <c r="K205" i="15"/>
  <c r="L205" i="15"/>
  <c r="M205" i="15"/>
  <c r="N205" i="15"/>
  <c r="O205" i="15"/>
  <c r="P205" i="15"/>
  <c r="Q205" i="15"/>
  <c r="R205" i="15"/>
  <c r="S205" i="15"/>
  <c r="T205" i="15"/>
  <c r="U205" i="15"/>
  <c r="V205" i="15"/>
  <c r="W205" i="15"/>
  <c r="X205" i="15"/>
  <c r="Y205" i="15"/>
  <c r="Z205" i="15"/>
  <c r="AA205" i="15"/>
  <c r="AB205" i="15"/>
  <c r="E206" i="15"/>
  <c r="F206" i="15"/>
  <c r="G206" i="15"/>
  <c r="H206" i="15"/>
  <c r="I206" i="15"/>
  <c r="J206" i="15"/>
  <c r="K206" i="15"/>
  <c r="L206" i="15"/>
  <c r="M206" i="15"/>
  <c r="N206" i="15"/>
  <c r="O206" i="15"/>
  <c r="P206" i="15"/>
  <c r="Q206" i="15"/>
  <c r="R206" i="15"/>
  <c r="S206" i="15"/>
  <c r="T206" i="15"/>
  <c r="U206" i="15"/>
  <c r="V206" i="15"/>
  <c r="W206" i="15"/>
  <c r="X206" i="15"/>
  <c r="Y206" i="15"/>
  <c r="Z206" i="15"/>
  <c r="AA206" i="15"/>
  <c r="AB206" i="15"/>
  <c r="E207" i="15"/>
  <c r="F207" i="15"/>
  <c r="G207" i="15"/>
  <c r="H207" i="15"/>
  <c r="I207" i="15"/>
  <c r="J207" i="15"/>
  <c r="K207" i="15"/>
  <c r="L207" i="15"/>
  <c r="M207" i="15"/>
  <c r="N207" i="15"/>
  <c r="O207" i="15"/>
  <c r="P207" i="15"/>
  <c r="Q207" i="15"/>
  <c r="R207" i="15"/>
  <c r="S207" i="15"/>
  <c r="T207" i="15"/>
  <c r="U207" i="15"/>
  <c r="V207" i="15"/>
  <c r="W207" i="15"/>
  <c r="X207" i="15"/>
  <c r="Y207" i="15"/>
  <c r="Z207" i="15"/>
  <c r="AA207" i="15"/>
  <c r="AB207" i="15"/>
  <c r="E208" i="15"/>
  <c r="F208" i="15"/>
  <c r="G208" i="15"/>
  <c r="H208" i="15"/>
  <c r="I208" i="15"/>
  <c r="J208" i="15"/>
  <c r="K208" i="15"/>
  <c r="L208" i="15"/>
  <c r="M208" i="15"/>
  <c r="N208" i="15"/>
  <c r="O208" i="15"/>
  <c r="P208" i="15"/>
  <c r="Q208" i="15"/>
  <c r="R208" i="15"/>
  <c r="S208" i="15"/>
  <c r="T208" i="15"/>
  <c r="U208" i="15"/>
  <c r="V208" i="15"/>
  <c r="W208" i="15"/>
  <c r="X208" i="15"/>
  <c r="Y208" i="15"/>
  <c r="Z208" i="15"/>
  <c r="AA208" i="15"/>
  <c r="AB208" i="15"/>
  <c r="E209" i="15"/>
  <c r="F209" i="15"/>
  <c r="G209" i="15"/>
  <c r="H209" i="15"/>
  <c r="I209" i="15"/>
  <c r="J209" i="15"/>
  <c r="K209" i="15"/>
  <c r="L209" i="15"/>
  <c r="M209" i="15"/>
  <c r="N209" i="15"/>
  <c r="O209" i="15"/>
  <c r="P209" i="15"/>
  <c r="Q209" i="15"/>
  <c r="R209" i="15"/>
  <c r="S209" i="15"/>
  <c r="T209" i="15"/>
  <c r="U209" i="15"/>
  <c r="V209" i="15"/>
  <c r="W209" i="15"/>
  <c r="X209" i="15"/>
  <c r="Y209" i="15"/>
  <c r="Z209" i="15"/>
  <c r="AA209" i="15"/>
  <c r="AB209" i="15"/>
  <c r="E210" i="15"/>
  <c r="F210" i="15"/>
  <c r="G210" i="15"/>
  <c r="H210" i="15"/>
  <c r="I210" i="15"/>
  <c r="J210" i="15"/>
  <c r="K210" i="15"/>
  <c r="L210" i="15"/>
  <c r="M210" i="15"/>
  <c r="N210" i="15"/>
  <c r="O210" i="15"/>
  <c r="P210" i="15"/>
  <c r="Q210" i="15"/>
  <c r="R210" i="15"/>
  <c r="S210" i="15"/>
  <c r="T210" i="15"/>
  <c r="U210" i="15"/>
  <c r="V210" i="15"/>
  <c r="W210" i="15"/>
  <c r="X210" i="15"/>
  <c r="Y210" i="15"/>
  <c r="Z210" i="15"/>
  <c r="AA210" i="15"/>
  <c r="AB210" i="15"/>
  <c r="E211" i="15"/>
  <c r="F211" i="15"/>
  <c r="G211" i="15"/>
  <c r="H211" i="15"/>
  <c r="I211" i="15"/>
  <c r="J211" i="15"/>
  <c r="K211" i="15"/>
  <c r="L211" i="15"/>
  <c r="M211" i="15"/>
  <c r="N211" i="15"/>
  <c r="O211" i="15"/>
  <c r="P211" i="15"/>
  <c r="Q211" i="15"/>
  <c r="R211" i="15"/>
  <c r="S211" i="15"/>
  <c r="T211" i="15"/>
  <c r="U211" i="15"/>
  <c r="V211" i="15"/>
  <c r="W211" i="15"/>
  <c r="X211" i="15"/>
  <c r="Y211" i="15"/>
  <c r="Z211" i="15"/>
  <c r="AA211" i="15"/>
  <c r="AB211" i="15"/>
  <c r="E212" i="15"/>
  <c r="F212" i="15"/>
  <c r="G212" i="15"/>
  <c r="H212" i="15"/>
  <c r="I212" i="15"/>
  <c r="J212" i="15"/>
  <c r="K212" i="15"/>
  <c r="L212" i="15"/>
  <c r="M212" i="15"/>
  <c r="N212" i="15"/>
  <c r="O212" i="15"/>
  <c r="P212" i="15"/>
  <c r="Q212" i="15"/>
  <c r="R212" i="15"/>
  <c r="S212" i="15"/>
  <c r="T212" i="15"/>
  <c r="U212" i="15"/>
  <c r="V212" i="15"/>
  <c r="W212" i="15"/>
  <c r="X212" i="15"/>
  <c r="Y212" i="15"/>
  <c r="Z212" i="15"/>
  <c r="AA212" i="15"/>
  <c r="AB212" i="15"/>
  <c r="E213" i="15"/>
  <c r="F213" i="15"/>
  <c r="G213" i="15"/>
  <c r="H213" i="15"/>
  <c r="I213" i="15"/>
  <c r="J213" i="15"/>
  <c r="K213" i="15"/>
  <c r="L213" i="15"/>
  <c r="M213" i="15"/>
  <c r="N213" i="15"/>
  <c r="O213" i="15"/>
  <c r="P213" i="15"/>
  <c r="Q213" i="15"/>
  <c r="R213" i="15"/>
  <c r="S213" i="15"/>
  <c r="T213" i="15"/>
  <c r="U213" i="15"/>
  <c r="V213" i="15"/>
  <c r="W213" i="15"/>
  <c r="X213" i="15"/>
  <c r="Y213" i="15"/>
  <c r="Z213" i="15"/>
  <c r="AA213" i="15"/>
  <c r="AB213" i="15"/>
  <c r="E214" i="15"/>
  <c r="F214" i="15"/>
  <c r="G214" i="15"/>
  <c r="H214" i="15"/>
  <c r="I214" i="15"/>
  <c r="J214" i="15"/>
  <c r="K214" i="15"/>
  <c r="L214" i="15"/>
  <c r="M214" i="15"/>
  <c r="N214" i="15"/>
  <c r="O214" i="15"/>
  <c r="P214" i="15"/>
  <c r="Q214" i="15"/>
  <c r="R214" i="15"/>
  <c r="S214" i="15"/>
  <c r="T214" i="15"/>
  <c r="U214" i="15"/>
  <c r="V214" i="15"/>
  <c r="W214" i="15"/>
  <c r="X214" i="15"/>
  <c r="Y214" i="15"/>
  <c r="Z214" i="15"/>
  <c r="AA214" i="15"/>
  <c r="AB214" i="15"/>
  <c r="E215" i="15"/>
  <c r="F215" i="15"/>
  <c r="G215" i="15"/>
  <c r="H215" i="15"/>
  <c r="I215" i="15"/>
  <c r="J215" i="15"/>
  <c r="K215" i="15"/>
  <c r="L215" i="15"/>
  <c r="M215" i="15"/>
  <c r="N215" i="15"/>
  <c r="O215" i="15"/>
  <c r="P215" i="15"/>
  <c r="Q215" i="15"/>
  <c r="R215" i="15"/>
  <c r="S215" i="15"/>
  <c r="T215" i="15"/>
  <c r="U215" i="15"/>
  <c r="V215" i="15"/>
  <c r="W215" i="15"/>
  <c r="X215" i="15"/>
  <c r="Y215" i="15"/>
  <c r="Z215" i="15"/>
  <c r="AA215" i="15"/>
  <c r="AB215" i="15"/>
  <c r="E216" i="15"/>
  <c r="F216" i="15"/>
  <c r="G216" i="15"/>
  <c r="H216" i="15"/>
  <c r="I216" i="15"/>
  <c r="J216" i="15"/>
  <c r="K216" i="15"/>
  <c r="L216" i="15"/>
  <c r="M216" i="15"/>
  <c r="N216" i="15"/>
  <c r="O216" i="15"/>
  <c r="P216" i="15"/>
  <c r="Q216" i="15"/>
  <c r="R216" i="15"/>
  <c r="S216" i="15"/>
  <c r="T216" i="15"/>
  <c r="U216" i="15"/>
  <c r="V216" i="15"/>
  <c r="W216" i="15"/>
  <c r="X216" i="15"/>
  <c r="Y216" i="15"/>
  <c r="Z216" i="15"/>
  <c r="AA216" i="15"/>
  <c r="AB216" i="15"/>
  <c r="E217" i="15"/>
  <c r="F217" i="15"/>
  <c r="G217" i="15"/>
  <c r="H217" i="15"/>
  <c r="I217" i="15"/>
  <c r="J217" i="15"/>
  <c r="K217" i="15"/>
  <c r="L217" i="15"/>
  <c r="M217" i="15"/>
  <c r="N217" i="15"/>
  <c r="O217" i="15"/>
  <c r="P217" i="15"/>
  <c r="Q217" i="15"/>
  <c r="R217" i="15"/>
  <c r="S217" i="15"/>
  <c r="T217" i="15"/>
  <c r="U217" i="15"/>
  <c r="V217" i="15"/>
  <c r="W217" i="15"/>
  <c r="X217" i="15"/>
  <c r="Y217" i="15"/>
  <c r="Z217" i="15"/>
  <c r="AA217" i="15"/>
  <c r="AB217" i="15"/>
  <c r="E218" i="15"/>
  <c r="F218" i="15"/>
  <c r="G218" i="15"/>
  <c r="H218" i="15"/>
  <c r="I218" i="15"/>
  <c r="J218" i="15"/>
  <c r="K218" i="15"/>
  <c r="L218" i="15"/>
  <c r="M218" i="15"/>
  <c r="N218" i="15"/>
  <c r="O218" i="15"/>
  <c r="P218" i="15"/>
  <c r="Q218" i="15"/>
  <c r="R218" i="15"/>
  <c r="S218" i="15"/>
  <c r="T218" i="15"/>
  <c r="U218" i="15"/>
  <c r="V218" i="15"/>
  <c r="W218" i="15"/>
  <c r="X218" i="15"/>
  <c r="Y218" i="15"/>
  <c r="Z218" i="15"/>
  <c r="AA218" i="15"/>
  <c r="AB218" i="15"/>
  <c r="E219" i="15"/>
  <c r="F219" i="15"/>
  <c r="G219" i="15"/>
  <c r="H219" i="15"/>
  <c r="I219" i="15"/>
  <c r="J219" i="15"/>
  <c r="K219" i="15"/>
  <c r="L219" i="15"/>
  <c r="M219" i="15"/>
  <c r="N219" i="15"/>
  <c r="O219" i="15"/>
  <c r="P219" i="15"/>
  <c r="Q219" i="15"/>
  <c r="R219" i="15"/>
  <c r="S219" i="15"/>
  <c r="T219" i="15"/>
  <c r="U219" i="15"/>
  <c r="V219" i="15"/>
  <c r="W219" i="15"/>
  <c r="X219" i="15"/>
  <c r="Y219" i="15"/>
  <c r="Z219" i="15"/>
  <c r="AA219" i="15"/>
  <c r="AB219" i="15"/>
  <c r="E220" i="15"/>
  <c r="F220" i="15"/>
  <c r="G220" i="15"/>
  <c r="H220" i="15"/>
  <c r="I220" i="15"/>
  <c r="J220" i="15"/>
  <c r="K220" i="15"/>
  <c r="L220" i="15"/>
  <c r="M220" i="15"/>
  <c r="N220" i="15"/>
  <c r="O220" i="15"/>
  <c r="P220" i="15"/>
  <c r="Q220" i="15"/>
  <c r="R220" i="15"/>
  <c r="S220" i="15"/>
  <c r="T220" i="15"/>
  <c r="U220" i="15"/>
  <c r="V220" i="15"/>
  <c r="W220" i="15"/>
  <c r="X220" i="15"/>
  <c r="Y220" i="15"/>
  <c r="Z220" i="15"/>
  <c r="AA220" i="15"/>
  <c r="AB220" i="15"/>
  <c r="E221" i="15"/>
  <c r="F221" i="15"/>
  <c r="G221" i="15"/>
  <c r="H221" i="15"/>
  <c r="I221" i="15"/>
  <c r="J221" i="15"/>
  <c r="K221" i="15"/>
  <c r="L221" i="15"/>
  <c r="M221" i="15"/>
  <c r="N221" i="15"/>
  <c r="O221" i="15"/>
  <c r="P221" i="15"/>
  <c r="Q221" i="15"/>
  <c r="R221" i="15"/>
  <c r="S221" i="15"/>
  <c r="T221" i="15"/>
  <c r="U221" i="15"/>
  <c r="V221" i="15"/>
  <c r="W221" i="15"/>
  <c r="X221" i="15"/>
  <c r="Y221" i="15"/>
  <c r="Z221" i="15"/>
  <c r="AA221" i="15"/>
  <c r="AB221" i="15"/>
  <c r="E222" i="15"/>
  <c r="F222" i="15"/>
  <c r="G222" i="15"/>
  <c r="H222" i="15"/>
  <c r="I222" i="15"/>
  <c r="J222" i="15"/>
  <c r="K222" i="15"/>
  <c r="L222" i="15"/>
  <c r="M222" i="15"/>
  <c r="N222" i="15"/>
  <c r="O222" i="15"/>
  <c r="P222" i="15"/>
  <c r="Q222" i="15"/>
  <c r="R222" i="15"/>
  <c r="S222" i="15"/>
  <c r="T222" i="15"/>
  <c r="U222" i="15"/>
  <c r="V222" i="15"/>
  <c r="W222" i="15"/>
  <c r="X222" i="15"/>
  <c r="Y222" i="15"/>
  <c r="Z222" i="15"/>
  <c r="AA222" i="15"/>
  <c r="AB222" i="15"/>
  <c r="E223" i="15"/>
  <c r="F223" i="15"/>
  <c r="G223" i="15"/>
  <c r="H223" i="15"/>
  <c r="I223" i="15"/>
  <c r="J223" i="15"/>
  <c r="K223" i="15"/>
  <c r="L223" i="15"/>
  <c r="M223" i="15"/>
  <c r="N223" i="15"/>
  <c r="O223" i="15"/>
  <c r="P223" i="15"/>
  <c r="Q223" i="15"/>
  <c r="R223" i="15"/>
  <c r="S223" i="15"/>
  <c r="T223" i="15"/>
  <c r="U223" i="15"/>
  <c r="V223" i="15"/>
  <c r="W223" i="15"/>
  <c r="X223" i="15"/>
  <c r="Y223" i="15"/>
  <c r="Z223" i="15"/>
  <c r="AA223" i="15"/>
  <c r="AB223" i="15"/>
  <c r="E224" i="15"/>
  <c r="F224" i="15"/>
  <c r="G224" i="15"/>
  <c r="H224" i="15"/>
  <c r="I224" i="15"/>
  <c r="J224" i="15"/>
  <c r="K224" i="15"/>
  <c r="L224" i="15"/>
  <c r="M224" i="15"/>
  <c r="N224" i="15"/>
  <c r="O224" i="15"/>
  <c r="P224" i="15"/>
  <c r="Q224" i="15"/>
  <c r="R224" i="15"/>
  <c r="S224" i="15"/>
  <c r="T224" i="15"/>
  <c r="U224" i="15"/>
  <c r="V224" i="15"/>
  <c r="W224" i="15"/>
  <c r="X224" i="15"/>
  <c r="Y224" i="15"/>
  <c r="Z224" i="15"/>
  <c r="AA224" i="15"/>
  <c r="AB224" i="15"/>
  <c r="E225" i="15"/>
  <c r="F225" i="15"/>
  <c r="G225" i="15"/>
  <c r="H225" i="15"/>
  <c r="I225" i="15"/>
  <c r="J225" i="15"/>
  <c r="K225" i="15"/>
  <c r="L225" i="15"/>
  <c r="M225" i="15"/>
  <c r="N225" i="15"/>
  <c r="O225" i="15"/>
  <c r="P225" i="15"/>
  <c r="Q225" i="15"/>
  <c r="R225" i="15"/>
  <c r="S225" i="15"/>
  <c r="T225" i="15"/>
  <c r="U225" i="15"/>
  <c r="V225" i="15"/>
  <c r="W225" i="15"/>
  <c r="X225" i="15"/>
  <c r="Y225" i="15"/>
  <c r="Z225" i="15"/>
  <c r="AA225" i="15"/>
  <c r="AB225" i="15"/>
  <c r="E226" i="15"/>
  <c r="F226" i="15"/>
  <c r="G226" i="15"/>
  <c r="H226" i="15"/>
  <c r="I226" i="15"/>
  <c r="J226" i="15"/>
  <c r="K226" i="15"/>
  <c r="L226" i="15"/>
  <c r="M226" i="15"/>
  <c r="N226" i="15"/>
  <c r="O226" i="15"/>
  <c r="P226" i="15"/>
  <c r="Q226" i="15"/>
  <c r="R226" i="15"/>
  <c r="S226" i="15"/>
  <c r="T226" i="15"/>
  <c r="U226" i="15"/>
  <c r="V226" i="15"/>
  <c r="W226" i="15"/>
  <c r="X226" i="15"/>
  <c r="Y226" i="15"/>
  <c r="Z226" i="15"/>
  <c r="AA226" i="15"/>
  <c r="AB226" i="15"/>
  <c r="E227" i="15"/>
  <c r="F227" i="15"/>
  <c r="G227" i="15"/>
  <c r="H227" i="15"/>
  <c r="I227" i="15"/>
  <c r="J227" i="15"/>
  <c r="K227" i="15"/>
  <c r="L227" i="15"/>
  <c r="M227" i="15"/>
  <c r="N227" i="15"/>
  <c r="O227" i="15"/>
  <c r="P227" i="15"/>
  <c r="Q227" i="15"/>
  <c r="R227" i="15"/>
  <c r="S227" i="15"/>
  <c r="T227" i="15"/>
  <c r="U227" i="15"/>
  <c r="V227" i="15"/>
  <c r="W227" i="15"/>
  <c r="X227" i="15"/>
  <c r="Y227" i="15"/>
  <c r="Z227" i="15"/>
  <c r="AA227" i="15"/>
  <c r="AB227" i="15"/>
  <c r="E228" i="15"/>
  <c r="F228" i="15"/>
  <c r="G228" i="15"/>
  <c r="H228" i="15"/>
  <c r="I228" i="15"/>
  <c r="J228" i="15"/>
  <c r="K228" i="15"/>
  <c r="L228" i="15"/>
  <c r="M228" i="15"/>
  <c r="N228" i="15"/>
  <c r="O228" i="15"/>
  <c r="P228" i="15"/>
  <c r="Q228" i="15"/>
  <c r="R228" i="15"/>
  <c r="S228" i="15"/>
  <c r="T228" i="15"/>
  <c r="U228" i="15"/>
  <c r="V228" i="15"/>
  <c r="W228" i="15"/>
  <c r="X228" i="15"/>
  <c r="Y228" i="15"/>
  <c r="Z228" i="15"/>
  <c r="AA228" i="15"/>
  <c r="AB228" i="15"/>
  <c r="E229" i="15"/>
  <c r="F229" i="15"/>
  <c r="G229" i="15"/>
  <c r="H229" i="15"/>
  <c r="I229" i="15"/>
  <c r="J229" i="15"/>
  <c r="K229" i="15"/>
  <c r="L229" i="15"/>
  <c r="M229" i="15"/>
  <c r="N229" i="15"/>
  <c r="O229" i="15"/>
  <c r="P229" i="15"/>
  <c r="Q229" i="15"/>
  <c r="R229" i="15"/>
  <c r="S229" i="15"/>
  <c r="T229" i="15"/>
  <c r="U229" i="15"/>
  <c r="V229" i="15"/>
  <c r="W229" i="15"/>
  <c r="X229" i="15"/>
  <c r="Y229" i="15"/>
  <c r="Z229" i="15"/>
  <c r="AA229" i="15"/>
  <c r="AB229" i="15"/>
  <c r="E230" i="15"/>
  <c r="F230" i="15"/>
  <c r="G230" i="15"/>
  <c r="H230" i="15"/>
  <c r="I230" i="15"/>
  <c r="J230" i="15"/>
  <c r="K230" i="15"/>
  <c r="L230" i="15"/>
  <c r="M230" i="15"/>
  <c r="N230" i="15"/>
  <c r="O230" i="15"/>
  <c r="P230" i="15"/>
  <c r="Q230" i="15"/>
  <c r="R230" i="15"/>
  <c r="S230" i="15"/>
  <c r="T230" i="15"/>
  <c r="U230" i="15"/>
  <c r="V230" i="15"/>
  <c r="W230" i="15"/>
  <c r="X230" i="15"/>
  <c r="Y230" i="15"/>
  <c r="Z230" i="15"/>
  <c r="AA230" i="15"/>
  <c r="AB230" i="15"/>
  <c r="E231" i="15"/>
  <c r="F231" i="15"/>
  <c r="G231" i="15"/>
  <c r="H231" i="15"/>
  <c r="I231" i="15"/>
  <c r="J231" i="15"/>
  <c r="K231" i="15"/>
  <c r="L231" i="15"/>
  <c r="M231" i="15"/>
  <c r="N231" i="15"/>
  <c r="O231" i="15"/>
  <c r="P231" i="15"/>
  <c r="Q231" i="15"/>
  <c r="R231" i="15"/>
  <c r="S231" i="15"/>
  <c r="T231" i="15"/>
  <c r="U231" i="15"/>
  <c r="V231" i="15"/>
  <c r="W231" i="15"/>
  <c r="X231" i="15"/>
  <c r="Y231" i="15"/>
  <c r="Z231" i="15"/>
  <c r="AA231" i="15"/>
  <c r="AB231" i="15"/>
  <c r="E232" i="15"/>
  <c r="F232" i="15"/>
  <c r="G232" i="15"/>
  <c r="H232" i="15"/>
  <c r="I232" i="15"/>
  <c r="J232" i="15"/>
  <c r="K232" i="15"/>
  <c r="L232" i="15"/>
  <c r="M232" i="15"/>
  <c r="N232" i="15"/>
  <c r="O232" i="15"/>
  <c r="P232" i="15"/>
  <c r="Q232" i="15"/>
  <c r="R232" i="15"/>
  <c r="S232" i="15"/>
  <c r="T232" i="15"/>
  <c r="U232" i="15"/>
  <c r="V232" i="15"/>
  <c r="W232" i="15"/>
  <c r="X232" i="15"/>
  <c r="Y232" i="15"/>
  <c r="Z232" i="15"/>
  <c r="AA232" i="15"/>
  <c r="AB232" i="15"/>
  <c r="E233" i="15"/>
  <c r="F233" i="15"/>
  <c r="G233" i="15"/>
  <c r="H233" i="15"/>
  <c r="I233" i="15"/>
  <c r="J233" i="15"/>
  <c r="K233" i="15"/>
  <c r="L233" i="15"/>
  <c r="M233" i="15"/>
  <c r="N233" i="15"/>
  <c r="O233" i="15"/>
  <c r="P233" i="15"/>
  <c r="Q233" i="15"/>
  <c r="R233" i="15"/>
  <c r="S233" i="15"/>
  <c r="T233" i="15"/>
  <c r="U233" i="15"/>
  <c r="V233" i="15"/>
  <c r="W233" i="15"/>
  <c r="X233" i="15"/>
  <c r="Y233" i="15"/>
  <c r="Z233" i="15"/>
  <c r="AA233" i="15"/>
  <c r="AB233" i="15"/>
  <c r="E234" i="15"/>
  <c r="F234" i="15"/>
  <c r="G234" i="15"/>
  <c r="H234" i="15"/>
  <c r="I234" i="15"/>
  <c r="J234" i="15"/>
  <c r="K234" i="15"/>
  <c r="L234" i="15"/>
  <c r="M234" i="15"/>
  <c r="N234" i="15"/>
  <c r="O234" i="15"/>
  <c r="P234" i="15"/>
  <c r="Q234" i="15"/>
  <c r="R234" i="15"/>
  <c r="S234" i="15"/>
  <c r="T234" i="15"/>
  <c r="U234" i="15"/>
  <c r="V234" i="15"/>
  <c r="W234" i="15"/>
  <c r="X234" i="15"/>
  <c r="Y234" i="15"/>
  <c r="Z234" i="15"/>
  <c r="AA234" i="15"/>
  <c r="AB234" i="15"/>
  <c r="E235" i="15"/>
  <c r="F235" i="15"/>
  <c r="G235" i="15"/>
  <c r="H235" i="15"/>
  <c r="I235" i="15"/>
  <c r="J235" i="15"/>
  <c r="K235" i="15"/>
  <c r="L235" i="15"/>
  <c r="M235" i="15"/>
  <c r="N235" i="15"/>
  <c r="O235" i="15"/>
  <c r="P235" i="15"/>
  <c r="Q235" i="15"/>
  <c r="R235" i="15"/>
  <c r="S235" i="15"/>
  <c r="T235" i="15"/>
  <c r="U235" i="15"/>
  <c r="V235" i="15"/>
  <c r="W235" i="15"/>
  <c r="X235" i="15"/>
  <c r="Y235" i="15"/>
  <c r="Z235" i="15"/>
  <c r="AA235" i="15"/>
  <c r="AB235" i="15"/>
  <c r="E236" i="15"/>
  <c r="F236" i="15"/>
  <c r="G236" i="15"/>
  <c r="H236" i="15"/>
  <c r="I236" i="15"/>
  <c r="J236" i="15"/>
  <c r="K236" i="15"/>
  <c r="L236" i="15"/>
  <c r="M236" i="15"/>
  <c r="N236" i="15"/>
  <c r="O236" i="15"/>
  <c r="P236" i="15"/>
  <c r="Q236" i="15"/>
  <c r="R236" i="15"/>
  <c r="S236" i="15"/>
  <c r="T236" i="15"/>
  <c r="U236" i="15"/>
  <c r="V236" i="15"/>
  <c r="W236" i="15"/>
  <c r="X236" i="15"/>
  <c r="Y236" i="15"/>
  <c r="Z236" i="15"/>
  <c r="AA236" i="15"/>
  <c r="AB236" i="15"/>
  <c r="E237" i="15"/>
  <c r="F237" i="15"/>
  <c r="G237" i="15"/>
  <c r="H237" i="15"/>
  <c r="I237" i="15"/>
  <c r="J237" i="15"/>
  <c r="K237" i="15"/>
  <c r="L237" i="15"/>
  <c r="M237" i="15"/>
  <c r="N237" i="15"/>
  <c r="O237" i="15"/>
  <c r="P237" i="15"/>
  <c r="Q237" i="15"/>
  <c r="R237" i="15"/>
  <c r="S237" i="15"/>
  <c r="T237" i="15"/>
  <c r="U237" i="15"/>
  <c r="V237" i="15"/>
  <c r="W237" i="15"/>
  <c r="X237" i="15"/>
  <c r="Y237" i="15"/>
  <c r="Z237" i="15"/>
  <c r="AA237" i="15"/>
  <c r="AB237" i="15"/>
  <c r="E238" i="15"/>
  <c r="F238" i="15"/>
  <c r="G238" i="15"/>
  <c r="H238" i="15"/>
  <c r="I238" i="15"/>
  <c r="J238" i="15"/>
  <c r="K238" i="15"/>
  <c r="L238" i="15"/>
  <c r="M238" i="15"/>
  <c r="N238" i="15"/>
  <c r="O238" i="15"/>
  <c r="P238" i="15"/>
  <c r="Q238" i="15"/>
  <c r="R238" i="15"/>
  <c r="S238" i="15"/>
  <c r="T238" i="15"/>
  <c r="U238" i="15"/>
  <c r="V238" i="15"/>
  <c r="W238" i="15"/>
  <c r="X238" i="15"/>
  <c r="Y238" i="15"/>
  <c r="Z238" i="15"/>
  <c r="AA238" i="15"/>
  <c r="AB238" i="15"/>
  <c r="E239" i="15"/>
  <c r="F239" i="15"/>
  <c r="G239" i="15"/>
  <c r="H239" i="15"/>
  <c r="I239" i="15"/>
  <c r="J239" i="15"/>
  <c r="K239" i="15"/>
  <c r="L239" i="15"/>
  <c r="M239" i="15"/>
  <c r="N239" i="15"/>
  <c r="O239" i="15"/>
  <c r="P239" i="15"/>
  <c r="Q239" i="15"/>
  <c r="R239" i="15"/>
  <c r="S239" i="15"/>
  <c r="T239" i="15"/>
  <c r="U239" i="15"/>
  <c r="V239" i="15"/>
  <c r="W239" i="15"/>
  <c r="X239" i="15"/>
  <c r="Y239" i="15"/>
  <c r="Z239" i="15"/>
  <c r="AA239" i="15"/>
  <c r="AB239" i="15"/>
  <c r="E240" i="15"/>
  <c r="F240" i="15"/>
  <c r="G240" i="15"/>
  <c r="H240" i="15"/>
  <c r="I240" i="15"/>
  <c r="J240" i="15"/>
  <c r="K240" i="15"/>
  <c r="L240" i="15"/>
  <c r="M240" i="15"/>
  <c r="N240" i="15"/>
  <c r="O240" i="15"/>
  <c r="P240" i="15"/>
  <c r="Q240" i="15"/>
  <c r="R240" i="15"/>
  <c r="S240" i="15"/>
  <c r="T240" i="15"/>
  <c r="U240" i="15"/>
  <c r="V240" i="15"/>
  <c r="W240" i="15"/>
  <c r="X240" i="15"/>
  <c r="Y240" i="15"/>
  <c r="Z240" i="15"/>
  <c r="AA240" i="15"/>
  <c r="AB240" i="15"/>
  <c r="E241" i="15"/>
  <c r="F241" i="15"/>
  <c r="G241" i="15"/>
  <c r="H241" i="15"/>
  <c r="I241" i="15"/>
  <c r="J241" i="15"/>
  <c r="K241" i="15"/>
  <c r="L241" i="15"/>
  <c r="M241" i="15"/>
  <c r="N241" i="15"/>
  <c r="O241" i="15"/>
  <c r="P241" i="15"/>
  <c r="Q241" i="15"/>
  <c r="R241" i="15"/>
  <c r="S241" i="15"/>
  <c r="T241" i="15"/>
  <c r="U241" i="15"/>
  <c r="V241" i="15"/>
  <c r="W241" i="15"/>
  <c r="X241" i="15"/>
  <c r="Y241" i="15"/>
  <c r="Z241" i="15"/>
  <c r="AA241" i="15"/>
  <c r="AB241" i="15"/>
  <c r="E242" i="15"/>
  <c r="F242" i="15"/>
  <c r="G242" i="15"/>
  <c r="H242" i="15"/>
  <c r="I242" i="15"/>
  <c r="J242" i="15"/>
  <c r="K242" i="15"/>
  <c r="L242" i="15"/>
  <c r="M242" i="15"/>
  <c r="N242" i="15"/>
  <c r="O242" i="15"/>
  <c r="P242" i="15"/>
  <c r="Q242" i="15"/>
  <c r="R242" i="15"/>
  <c r="S242" i="15"/>
  <c r="T242" i="15"/>
  <c r="U242" i="15"/>
  <c r="V242" i="15"/>
  <c r="W242" i="15"/>
  <c r="X242" i="15"/>
  <c r="Y242" i="15"/>
  <c r="Z242" i="15"/>
  <c r="AA242" i="15"/>
  <c r="AB242" i="15"/>
  <c r="E243" i="15"/>
  <c r="F243" i="15"/>
  <c r="G243" i="15"/>
  <c r="H243" i="15"/>
  <c r="I243" i="15"/>
  <c r="J243" i="15"/>
  <c r="K243" i="15"/>
  <c r="L243" i="15"/>
  <c r="M243" i="15"/>
  <c r="N243" i="15"/>
  <c r="O243" i="15"/>
  <c r="P243" i="15"/>
  <c r="Q243" i="15"/>
  <c r="R243" i="15"/>
  <c r="S243" i="15"/>
  <c r="T243" i="15"/>
  <c r="U243" i="15"/>
  <c r="V243" i="15"/>
  <c r="W243" i="15"/>
  <c r="X243" i="15"/>
  <c r="Y243" i="15"/>
  <c r="Z243" i="15"/>
  <c r="AA243" i="15"/>
  <c r="AB243" i="15"/>
  <c r="E244" i="15"/>
  <c r="F244" i="15"/>
  <c r="G244" i="15"/>
  <c r="H244" i="15"/>
  <c r="I244" i="15"/>
  <c r="J244" i="15"/>
  <c r="K244" i="15"/>
  <c r="L244" i="15"/>
  <c r="M244" i="15"/>
  <c r="N244" i="15"/>
  <c r="O244" i="15"/>
  <c r="P244" i="15"/>
  <c r="Q244" i="15"/>
  <c r="R244" i="15"/>
  <c r="S244" i="15"/>
  <c r="T244" i="15"/>
  <c r="U244" i="15"/>
  <c r="V244" i="15"/>
  <c r="W244" i="15"/>
  <c r="X244" i="15"/>
  <c r="Y244" i="15"/>
  <c r="Z244" i="15"/>
  <c r="AA244" i="15"/>
  <c r="AB244" i="15"/>
  <c r="E245" i="15"/>
  <c r="F245" i="15"/>
  <c r="G245" i="15"/>
  <c r="H245" i="15"/>
  <c r="I245" i="15"/>
  <c r="J245" i="15"/>
  <c r="K245" i="15"/>
  <c r="L245" i="15"/>
  <c r="M245" i="15"/>
  <c r="N245" i="15"/>
  <c r="O245" i="15"/>
  <c r="P245" i="15"/>
  <c r="Q245" i="15"/>
  <c r="R245" i="15"/>
  <c r="S245" i="15"/>
  <c r="T245" i="15"/>
  <c r="U245" i="15"/>
  <c r="V245" i="15"/>
  <c r="W245" i="15"/>
  <c r="X245" i="15"/>
  <c r="Y245" i="15"/>
  <c r="Z245" i="15"/>
  <c r="AA245" i="15"/>
  <c r="AB245" i="15"/>
  <c r="E246" i="15"/>
  <c r="F246" i="15"/>
  <c r="G246" i="15"/>
  <c r="H246" i="15"/>
  <c r="I246" i="15"/>
  <c r="J246" i="15"/>
  <c r="K246" i="15"/>
  <c r="L246" i="15"/>
  <c r="M246" i="15"/>
  <c r="N246" i="15"/>
  <c r="O246" i="15"/>
  <c r="P246" i="15"/>
  <c r="Q246" i="15"/>
  <c r="R246" i="15"/>
  <c r="S246" i="15"/>
  <c r="T246" i="15"/>
  <c r="U246" i="15"/>
  <c r="V246" i="15"/>
  <c r="W246" i="15"/>
  <c r="X246" i="15"/>
  <c r="Y246" i="15"/>
  <c r="Z246" i="15"/>
  <c r="AA246" i="15"/>
  <c r="AB246" i="15"/>
  <c r="E247" i="15"/>
  <c r="F247" i="15"/>
  <c r="G247" i="15"/>
  <c r="H247" i="15"/>
  <c r="I247" i="15"/>
  <c r="J247" i="15"/>
  <c r="K247" i="15"/>
  <c r="L247" i="15"/>
  <c r="M247" i="15"/>
  <c r="N247" i="15"/>
  <c r="O247" i="15"/>
  <c r="P247" i="15"/>
  <c r="Q247" i="15"/>
  <c r="R247" i="15"/>
  <c r="S247" i="15"/>
  <c r="T247" i="15"/>
  <c r="U247" i="15"/>
  <c r="V247" i="15"/>
  <c r="W247" i="15"/>
  <c r="X247" i="15"/>
  <c r="Y247" i="15"/>
  <c r="Z247" i="15"/>
  <c r="AA247" i="15"/>
  <c r="AB247" i="15"/>
  <c r="E248" i="15"/>
  <c r="F248" i="15"/>
  <c r="G248" i="15"/>
  <c r="H248" i="15"/>
  <c r="I248" i="15"/>
  <c r="J248" i="15"/>
  <c r="K248" i="15"/>
  <c r="L248" i="15"/>
  <c r="M248" i="15"/>
  <c r="N248" i="15"/>
  <c r="O248" i="15"/>
  <c r="P248" i="15"/>
  <c r="Q248" i="15"/>
  <c r="R248" i="15"/>
  <c r="S248" i="15"/>
  <c r="T248" i="15"/>
  <c r="U248" i="15"/>
  <c r="V248" i="15"/>
  <c r="W248" i="15"/>
  <c r="X248" i="15"/>
  <c r="Y248" i="15"/>
  <c r="Z248" i="15"/>
  <c r="AA248" i="15"/>
  <c r="AB248" i="15"/>
  <c r="E249" i="15"/>
  <c r="F249" i="15"/>
  <c r="G249" i="15"/>
  <c r="H249" i="15"/>
  <c r="I249" i="15"/>
  <c r="J249" i="15"/>
  <c r="K249" i="15"/>
  <c r="L249" i="15"/>
  <c r="M249" i="15"/>
  <c r="N249" i="15"/>
  <c r="O249" i="15"/>
  <c r="P249" i="15"/>
  <c r="Q249" i="15"/>
  <c r="R249" i="15"/>
  <c r="S249" i="15"/>
  <c r="T249" i="15"/>
  <c r="U249" i="15"/>
  <c r="V249" i="15"/>
  <c r="W249" i="15"/>
  <c r="X249" i="15"/>
  <c r="Y249" i="15"/>
  <c r="Z249" i="15"/>
  <c r="AA249" i="15"/>
  <c r="AB249" i="15"/>
  <c r="E250" i="15"/>
  <c r="F250" i="15"/>
  <c r="G250" i="15"/>
  <c r="H250" i="15"/>
  <c r="I250" i="15"/>
  <c r="J250" i="15"/>
  <c r="K250" i="15"/>
  <c r="L250" i="15"/>
  <c r="M250" i="15"/>
  <c r="N250" i="15"/>
  <c r="O250" i="15"/>
  <c r="P250" i="15"/>
  <c r="Q250" i="15"/>
  <c r="R250" i="15"/>
  <c r="S250" i="15"/>
  <c r="T250" i="15"/>
  <c r="U250" i="15"/>
  <c r="V250" i="15"/>
  <c r="W250" i="15"/>
  <c r="X250" i="15"/>
  <c r="Y250" i="15"/>
  <c r="Z250" i="15"/>
  <c r="AA250" i="15"/>
  <c r="AB250" i="15"/>
  <c r="E251" i="15"/>
  <c r="F251" i="15"/>
  <c r="G251" i="15"/>
  <c r="H251" i="15"/>
  <c r="I251" i="15"/>
  <c r="J251" i="15"/>
  <c r="K251" i="15"/>
  <c r="L251" i="15"/>
  <c r="M251" i="15"/>
  <c r="N251" i="15"/>
  <c r="O251" i="15"/>
  <c r="P251" i="15"/>
  <c r="Q251" i="15"/>
  <c r="R251" i="15"/>
  <c r="S251" i="15"/>
  <c r="T251" i="15"/>
  <c r="U251" i="15"/>
  <c r="V251" i="15"/>
  <c r="W251" i="15"/>
  <c r="X251" i="15"/>
  <c r="Y251" i="15"/>
  <c r="Z251" i="15"/>
  <c r="AA251" i="15"/>
  <c r="AB251" i="15"/>
  <c r="E252" i="15"/>
  <c r="F252" i="15"/>
  <c r="G252" i="15"/>
  <c r="H252" i="15"/>
  <c r="I252" i="15"/>
  <c r="J252" i="15"/>
  <c r="K252" i="15"/>
  <c r="L252" i="15"/>
  <c r="M252" i="15"/>
  <c r="N252" i="15"/>
  <c r="O252" i="15"/>
  <c r="P252" i="15"/>
  <c r="Q252" i="15"/>
  <c r="R252" i="15"/>
  <c r="S252" i="15"/>
  <c r="T252" i="15"/>
  <c r="U252" i="15"/>
  <c r="V252" i="15"/>
  <c r="W252" i="15"/>
  <c r="X252" i="15"/>
  <c r="Y252" i="15"/>
  <c r="Z252" i="15"/>
  <c r="AA252" i="15"/>
  <c r="AB252" i="15"/>
  <c r="E253" i="15"/>
  <c r="F253" i="15"/>
  <c r="G253" i="15"/>
  <c r="H253" i="15"/>
  <c r="I253" i="15"/>
  <c r="J253" i="15"/>
  <c r="K253" i="15"/>
  <c r="L253" i="15"/>
  <c r="M253" i="15"/>
  <c r="N253" i="15"/>
  <c r="O253" i="15"/>
  <c r="P253" i="15"/>
  <c r="Q253" i="15"/>
  <c r="R253" i="15"/>
  <c r="S253" i="15"/>
  <c r="T253" i="15"/>
  <c r="U253" i="15"/>
  <c r="V253" i="15"/>
  <c r="W253" i="15"/>
  <c r="X253" i="15"/>
  <c r="Y253" i="15"/>
  <c r="Z253" i="15"/>
  <c r="AA253" i="15"/>
  <c r="AB253" i="15"/>
  <c r="E254" i="15"/>
  <c r="F254" i="15"/>
  <c r="G254" i="15"/>
  <c r="H254" i="15"/>
  <c r="I254" i="15"/>
  <c r="J254" i="15"/>
  <c r="K254" i="15"/>
  <c r="L254" i="15"/>
  <c r="M254" i="15"/>
  <c r="N254" i="15"/>
  <c r="O254" i="15"/>
  <c r="P254" i="15"/>
  <c r="Q254" i="15"/>
  <c r="R254" i="15"/>
  <c r="S254" i="15"/>
  <c r="T254" i="15"/>
  <c r="U254" i="15"/>
  <c r="V254" i="15"/>
  <c r="W254" i="15"/>
  <c r="X254" i="15"/>
  <c r="Y254" i="15"/>
  <c r="Z254" i="15"/>
  <c r="AA254" i="15"/>
  <c r="AB254" i="15"/>
  <c r="E255" i="15"/>
  <c r="F255" i="15"/>
  <c r="G255" i="15"/>
  <c r="H255" i="15"/>
  <c r="I255" i="15"/>
  <c r="J255" i="15"/>
  <c r="K255" i="15"/>
  <c r="L255" i="15"/>
  <c r="M255" i="15"/>
  <c r="N255" i="15"/>
  <c r="O255" i="15"/>
  <c r="P255" i="15"/>
  <c r="Q255" i="15"/>
  <c r="R255" i="15"/>
  <c r="S255" i="15"/>
  <c r="T255" i="15"/>
  <c r="U255" i="15"/>
  <c r="V255" i="15"/>
  <c r="W255" i="15"/>
  <c r="X255" i="15"/>
  <c r="Y255" i="15"/>
  <c r="Z255" i="15"/>
  <c r="AA255" i="15"/>
  <c r="AB255" i="15"/>
  <c r="E256" i="15"/>
  <c r="F256" i="15"/>
  <c r="G256" i="15"/>
  <c r="H256" i="15"/>
  <c r="I256" i="15"/>
  <c r="J256" i="15"/>
  <c r="K256" i="15"/>
  <c r="L256" i="15"/>
  <c r="M256" i="15"/>
  <c r="N256" i="15"/>
  <c r="O256" i="15"/>
  <c r="P256" i="15"/>
  <c r="Q256" i="15"/>
  <c r="R256" i="15"/>
  <c r="S256" i="15"/>
  <c r="T256" i="15"/>
  <c r="U256" i="15"/>
  <c r="V256" i="15"/>
  <c r="W256" i="15"/>
  <c r="X256" i="15"/>
  <c r="Y256" i="15"/>
  <c r="Z256" i="15"/>
  <c r="AA256" i="15"/>
  <c r="AB256" i="15"/>
  <c r="E257" i="15"/>
  <c r="F257" i="15"/>
  <c r="G257" i="15"/>
  <c r="H257" i="15"/>
  <c r="I257" i="15"/>
  <c r="J257" i="15"/>
  <c r="K257" i="15"/>
  <c r="L257" i="15"/>
  <c r="M257" i="15"/>
  <c r="N257" i="15"/>
  <c r="O257" i="15"/>
  <c r="P257" i="15"/>
  <c r="Q257" i="15"/>
  <c r="R257" i="15"/>
  <c r="S257" i="15"/>
  <c r="T257" i="15"/>
  <c r="U257" i="15"/>
  <c r="V257" i="15"/>
  <c r="W257" i="15"/>
  <c r="X257" i="15"/>
  <c r="Y257" i="15"/>
  <c r="Z257" i="15"/>
  <c r="AA257" i="15"/>
  <c r="AB257" i="15"/>
  <c r="E258" i="15"/>
  <c r="F258" i="15"/>
  <c r="G258" i="15"/>
  <c r="H258" i="15"/>
  <c r="I258" i="15"/>
  <c r="J258" i="15"/>
  <c r="K258" i="15"/>
  <c r="L258" i="15"/>
  <c r="M258" i="15"/>
  <c r="N258" i="15"/>
  <c r="O258" i="15"/>
  <c r="P258" i="15"/>
  <c r="Q258" i="15"/>
  <c r="R258" i="15"/>
  <c r="S258" i="15"/>
  <c r="T258" i="15"/>
  <c r="U258" i="15"/>
  <c r="V258" i="15"/>
  <c r="W258" i="15"/>
  <c r="X258" i="15"/>
  <c r="Y258" i="15"/>
  <c r="Z258" i="15"/>
  <c r="AA258" i="15"/>
  <c r="AB258" i="15"/>
  <c r="E259" i="15"/>
  <c r="F259" i="15"/>
  <c r="G259" i="15"/>
  <c r="H259" i="15"/>
  <c r="I259" i="15"/>
  <c r="J259" i="15"/>
  <c r="K259" i="15"/>
  <c r="L259" i="15"/>
  <c r="M259" i="15"/>
  <c r="N259" i="15"/>
  <c r="O259" i="15"/>
  <c r="P259" i="15"/>
  <c r="Q259" i="15"/>
  <c r="R259" i="15"/>
  <c r="S259" i="15"/>
  <c r="T259" i="15"/>
  <c r="U259" i="15"/>
  <c r="V259" i="15"/>
  <c r="W259" i="15"/>
  <c r="X259" i="15"/>
  <c r="Y259" i="15"/>
  <c r="Z259" i="15"/>
  <c r="AA259" i="15"/>
  <c r="AB259" i="15"/>
  <c r="E260" i="15"/>
  <c r="F260" i="15"/>
  <c r="G260" i="15"/>
  <c r="H260" i="15"/>
  <c r="I260" i="15"/>
  <c r="J260" i="15"/>
  <c r="K260" i="15"/>
  <c r="L260" i="15"/>
  <c r="M260" i="15"/>
  <c r="N260" i="15"/>
  <c r="O260" i="15"/>
  <c r="P260" i="15"/>
  <c r="Q260" i="15"/>
  <c r="R260" i="15"/>
  <c r="S260" i="15"/>
  <c r="T260" i="15"/>
  <c r="U260" i="15"/>
  <c r="V260" i="15"/>
  <c r="W260" i="15"/>
  <c r="X260" i="15"/>
  <c r="Y260" i="15"/>
  <c r="Z260" i="15"/>
  <c r="AA260" i="15"/>
  <c r="AB260" i="15"/>
  <c r="E261" i="15"/>
  <c r="F261" i="15"/>
  <c r="G261" i="15"/>
  <c r="H261" i="15"/>
  <c r="I261" i="15"/>
  <c r="J261" i="15"/>
  <c r="K261" i="15"/>
  <c r="L261" i="15"/>
  <c r="M261" i="15"/>
  <c r="N261" i="15"/>
  <c r="O261" i="15"/>
  <c r="P261" i="15"/>
  <c r="Q261" i="15"/>
  <c r="R261" i="15"/>
  <c r="S261" i="15"/>
  <c r="T261" i="15"/>
  <c r="U261" i="15"/>
  <c r="V261" i="15"/>
  <c r="W261" i="15"/>
  <c r="X261" i="15"/>
  <c r="Y261" i="15"/>
  <c r="Z261" i="15"/>
  <c r="AA261" i="15"/>
  <c r="AB261" i="15"/>
  <c r="E262" i="15"/>
  <c r="F262" i="15"/>
  <c r="G262" i="15"/>
  <c r="H262" i="15"/>
  <c r="I262" i="15"/>
  <c r="J262" i="15"/>
  <c r="K262" i="15"/>
  <c r="L262" i="15"/>
  <c r="M262" i="15"/>
  <c r="N262" i="15"/>
  <c r="O262" i="15"/>
  <c r="P262" i="15"/>
  <c r="Q262" i="15"/>
  <c r="R262" i="15"/>
  <c r="S262" i="15"/>
  <c r="T262" i="15"/>
  <c r="U262" i="15"/>
  <c r="V262" i="15"/>
  <c r="W262" i="15"/>
  <c r="X262" i="15"/>
  <c r="Y262" i="15"/>
  <c r="Z262" i="15"/>
  <c r="AA262" i="15"/>
  <c r="AB262" i="15"/>
  <c r="E263" i="15"/>
  <c r="F263" i="15"/>
  <c r="G263" i="15"/>
  <c r="H263" i="15"/>
  <c r="I263" i="15"/>
  <c r="J263" i="15"/>
  <c r="K263" i="15"/>
  <c r="L263" i="15"/>
  <c r="M263" i="15"/>
  <c r="N263" i="15"/>
  <c r="O263" i="15"/>
  <c r="P263" i="15"/>
  <c r="Q263" i="15"/>
  <c r="R263" i="15"/>
  <c r="S263" i="15"/>
  <c r="T263" i="15"/>
  <c r="U263" i="15"/>
  <c r="V263" i="15"/>
  <c r="W263" i="15"/>
  <c r="X263" i="15"/>
  <c r="Y263" i="15"/>
  <c r="Z263" i="15"/>
  <c r="AA263" i="15"/>
  <c r="AB263" i="15"/>
  <c r="E264" i="15"/>
  <c r="F264" i="15"/>
  <c r="G264" i="15"/>
  <c r="H264" i="15"/>
  <c r="I264" i="15"/>
  <c r="J264" i="15"/>
  <c r="K264" i="15"/>
  <c r="L264" i="15"/>
  <c r="M264" i="15"/>
  <c r="N264" i="15"/>
  <c r="O264" i="15"/>
  <c r="P264" i="15"/>
  <c r="Q264" i="15"/>
  <c r="R264" i="15"/>
  <c r="S264" i="15"/>
  <c r="T264" i="15"/>
  <c r="U264" i="15"/>
  <c r="V264" i="15"/>
  <c r="W264" i="15"/>
  <c r="X264" i="15"/>
  <c r="Y264" i="15"/>
  <c r="Z264" i="15"/>
  <c r="AA264" i="15"/>
  <c r="AB264" i="15"/>
  <c r="E265" i="15"/>
  <c r="F265" i="15"/>
  <c r="G265" i="15"/>
  <c r="H265" i="15"/>
  <c r="I265" i="15"/>
  <c r="J265" i="15"/>
  <c r="K265" i="15"/>
  <c r="L265" i="15"/>
  <c r="M265" i="15"/>
  <c r="N265" i="15"/>
  <c r="O265" i="15"/>
  <c r="P265" i="15"/>
  <c r="Q265" i="15"/>
  <c r="R265" i="15"/>
  <c r="S265" i="15"/>
  <c r="T265" i="15"/>
  <c r="U265" i="15"/>
  <c r="V265" i="15"/>
  <c r="W265" i="15"/>
  <c r="X265" i="15"/>
  <c r="Y265" i="15"/>
  <c r="Z265" i="15"/>
  <c r="AA265" i="15"/>
  <c r="AB265" i="15"/>
  <c r="E266" i="15"/>
  <c r="F266" i="15"/>
  <c r="G266" i="15"/>
  <c r="H266" i="15"/>
  <c r="I266" i="15"/>
  <c r="J266" i="15"/>
  <c r="K266" i="15"/>
  <c r="L266" i="15"/>
  <c r="M266" i="15"/>
  <c r="N266" i="15"/>
  <c r="O266" i="15"/>
  <c r="P266" i="15"/>
  <c r="Q266" i="15"/>
  <c r="R266" i="15"/>
  <c r="S266" i="15"/>
  <c r="T266" i="15"/>
  <c r="U266" i="15"/>
  <c r="V266" i="15"/>
  <c r="W266" i="15"/>
  <c r="X266" i="15"/>
  <c r="Y266" i="15"/>
  <c r="Z266" i="15"/>
  <c r="AA266" i="15"/>
  <c r="AB266" i="15"/>
  <c r="E267" i="15"/>
  <c r="F267" i="15"/>
  <c r="G267" i="15"/>
  <c r="H267" i="15"/>
  <c r="I267" i="15"/>
  <c r="J267" i="15"/>
  <c r="K267" i="15"/>
  <c r="L267" i="15"/>
  <c r="M267" i="15"/>
  <c r="N267" i="15"/>
  <c r="O267" i="15"/>
  <c r="P267" i="15"/>
  <c r="Q267" i="15"/>
  <c r="R267" i="15"/>
  <c r="S267" i="15"/>
  <c r="T267" i="15"/>
  <c r="U267" i="15"/>
  <c r="V267" i="15"/>
  <c r="W267" i="15"/>
  <c r="X267" i="15"/>
  <c r="Y267" i="15"/>
  <c r="Z267" i="15"/>
  <c r="AA267" i="15"/>
  <c r="AB267" i="15"/>
  <c r="E268" i="15"/>
  <c r="F268" i="15"/>
  <c r="G268" i="15"/>
  <c r="H268" i="15"/>
  <c r="I268" i="15"/>
  <c r="J268" i="15"/>
  <c r="K268" i="15"/>
  <c r="L268" i="15"/>
  <c r="M268" i="15"/>
  <c r="N268" i="15"/>
  <c r="O268" i="15"/>
  <c r="P268" i="15"/>
  <c r="Q268" i="15"/>
  <c r="R268" i="15"/>
  <c r="S268" i="15"/>
  <c r="T268" i="15"/>
  <c r="U268" i="15"/>
  <c r="V268" i="15"/>
  <c r="W268" i="15"/>
  <c r="X268" i="15"/>
  <c r="Y268" i="15"/>
  <c r="Z268" i="15"/>
  <c r="AA268" i="15"/>
  <c r="AB268" i="15"/>
  <c r="E269" i="15"/>
  <c r="F269" i="15"/>
  <c r="G269" i="15"/>
  <c r="H269" i="15"/>
  <c r="I269" i="15"/>
  <c r="J269" i="15"/>
  <c r="K269" i="15"/>
  <c r="L269" i="15"/>
  <c r="M269" i="15"/>
  <c r="N269" i="15"/>
  <c r="O269" i="15"/>
  <c r="P269" i="15"/>
  <c r="Q269" i="15"/>
  <c r="R269" i="15"/>
  <c r="S269" i="15"/>
  <c r="T269" i="15"/>
  <c r="U269" i="15"/>
  <c r="V269" i="15"/>
  <c r="W269" i="15"/>
  <c r="X269" i="15"/>
  <c r="Y269" i="15"/>
  <c r="Z269" i="15"/>
  <c r="AA269" i="15"/>
  <c r="AB269" i="15"/>
  <c r="E270" i="15"/>
  <c r="F270" i="15"/>
  <c r="G270" i="15"/>
  <c r="H270" i="15"/>
  <c r="I270" i="15"/>
  <c r="J270" i="15"/>
  <c r="K270" i="15"/>
  <c r="L270" i="15"/>
  <c r="M270" i="15"/>
  <c r="N270" i="15"/>
  <c r="O270" i="15"/>
  <c r="P270" i="15"/>
  <c r="Q270" i="15"/>
  <c r="R270" i="15"/>
  <c r="S270" i="15"/>
  <c r="T270" i="15"/>
  <c r="U270" i="15"/>
  <c r="V270" i="15"/>
  <c r="W270" i="15"/>
  <c r="X270" i="15"/>
  <c r="Y270" i="15"/>
  <c r="Z270" i="15"/>
  <c r="AA270" i="15"/>
  <c r="AB270" i="15"/>
  <c r="E271" i="15"/>
  <c r="F271" i="15"/>
  <c r="G271" i="15"/>
  <c r="H271" i="15"/>
  <c r="I271" i="15"/>
  <c r="J271" i="15"/>
  <c r="K271" i="15"/>
  <c r="L271" i="15"/>
  <c r="M271" i="15"/>
  <c r="N271" i="15"/>
  <c r="O271" i="15"/>
  <c r="P271" i="15"/>
  <c r="Q271" i="15"/>
  <c r="R271" i="15"/>
  <c r="S271" i="15"/>
  <c r="T271" i="15"/>
  <c r="U271" i="15"/>
  <c r="V271" i="15"/>
  <c r="W271" i="15"/>
  <c r="X271" i="15"/>
  <c r="Y271" i="15"/>
  <c r="Z271" i="15"/>
  <c r="AA271" i="15"/>
  <c r="AB271" i="15"/>
  <c r="E272" i="15"/>
  <c r="F272" i="15"/>
  <c r="G272" i="15"/>
  <c r="H272" i="15"/>
  <c r="I272" i="15"/>
  <c r="J272" i="15"/>
  <c r="K272" i="15"/>
  <c r="L272" i="15"/>
  <c r="M272" i="15"/>
  <c r="N272" i="15"/>
  <c r="O272" i="15"/>
  <c r="P272" i="15"/>
  <c r="Q272" i="15"/>
  <c r="R272" i="15"/>
  <c r="S272" i="15"/>
  <c r="T272" i="15"/>
  <c r="U272" i="15"/>
  <c r="V272" i="15"/>
  <c r="W272" i="15"/>
  <c r="X272" i="15"/>
  <c r="Y272" i="15"/>
  <c r="Z272" i="15"/>
  <c r="AA272" i="15"/>
  <c r="AB272" i="15"/>
  <c r="E273" i="15"/>
  <c r="F273" i="15"/>
  <c r="G273" i="15"/>
  <c r="H273" i="15"/>
  <c r="I273" i="15"/>
  <c r="J273" i="15"/>
  <c r="K273" i="15"/>
  <c r="L273" i="15"/>
  <c r="M273" i="15"/>
  <c r="N273" i="15"/>
  <c r="O273" i="15"/>
  <c r="P273" i="15"/>
  <c r="Q273" i="15"/>
  <c r="R273" i="15"/>
  <c r="S273" i="15"/>
  <c r="T273" i="15"/>
  <c r="U273" i="15"/>
  <c r="V273" i="15"/>
  <c r="W273" i="15"/>
  <c r="X273" i="15"/>
  <c r="Y273" i="15"/>
  <c r="Z273" i="15"/>
  <c r="AA273" i="15"/>
  <c r="AB273" i="15"/>
  <c r="E274" i="15"/>
  <c r="F274" i="15"/>
  <c r="G274" i="15"/>
  <c r="H274" i="15"/>
  <c r="I274" i="15"/>
  <c r="J274" i="15"/>
  <c r="K274" i="15"/>
  <c r="L274" i="15"/>
  <c r="M274" i="15"/>
  <c r="N274" i="15"/>
  <c r="O274" i="15"/>
  <c r="P274" i="15"/>
  <c r="Q274" i="15"/>
  <c r="R274" i="15"/>
  <c r="S274" i="15"/>
  <c r="T274" i="15"/>
  <c r="U274" i="15"/>
  <c r="V274" i="15"/>
  <c r="W274" i="15"/>
  <c r="X274" i="15"/>
  <c r="Y274" i="15"/>
  <c r="Z274" i="15"/>
  <c r="AA274" i="15"/>
  <c r="AB274" i="15"/>
  <c r="E275" i="15"/>
  <c r="F275" i="15"/>
  <c r="G275" i="15"/>
  <c r="H275" i="15"/>
  <c r="I275" i="15"/>
  <c r="J275" i="15"/>
  <c r="K275" i="15"/>
  <c r="L275" i="15"/>
  <c r="M275" i="15"/>
  <c r="N275" i="15"/>
  <c r="O275" i="15"/>
  <c r="P275" i="15"/>
  <c r="Q275" i="15"/>
  <c r="R275" i="15"/>
  <c r="S275" i="15"/>
  <c r="T275" i="15"/>
  <c r="U275" i="15"/>
  <c r="V275" i="15"/>
  <c r="W275" i="15"/>
  <c r="X275" i="15"/>
  <c r="Y275" i="15"/>
  <c r="Z275" i="15"/>
  <c r="AA275" i="15"/>
  <c r="AB275" i="15"/>
  <c r="E276" i="15"/>
  <c r="F276" i="15"/>
  <c r="G276" i="15"/>
  <c r="H276" i="15"/>
  <c r="I276" i="15"/>
  <c r="J276" i="15"/>
  <c r="K276" i="15"/>
  <c r="L276" i="15"/>
  <c r="M276" i="15"/>
  <c r="N276" i="15"/>
  <c r="O276" i="15"/>
  <c r="P276" i="15"/>
  <c r="Q276" i="15"/>
  <c r="R276" i="15"/>
  <c r="S276" i="15"/>
  <c r="T276" i="15"/>
  <c r="U276" i="15"/>
  <c r="V276" i="15"/>
  <c r="W276" i="15"/>
  <c r="X276" i="15"/>
  <c r="Y276" i="15"/>
  <c r="Z276" i="15"/>
  <c r="AA276" i="15"/>
  <c r="AB276" i="15"/>
  <c r="E277" i="15"/>
  <c r="F277" i="15"/>
  <c r="G277" i="15"/>
  <c r="H277" i="15"/>
  <c r="I277" i="15"/>
  <c r="J277" i="15"/>
  <c r="K277" i="15"/>
  <c r="L277" i="15"/>
  <c r="M277" i="15"/>
  <c r="N277" i="15"/>
  <c r="O277" i="15"/>
  <c r="P277" i="15"/>
  <c r="Q277" i="15"/>
  <c r="R277" i="15"/>
  <c r="S277" i="15"/>
  <c r="T277" i="15"/>
  <c r="U277" i="15"/>
  <c r="V277" i="15"/>
  <c r="W277" i="15"/>
  <c r="X277" i="15"/>
  <c r="Y277" i="15"/>
  <c r="Z277" i="15"/>
  <c r="AA277" i="15"/>
  <c r="AB277" i="15"/>
  <c r="E278" i="15"/>
  <c r="F278" i="15"/>
  <c r="G278" i="15"/>
  <c r="H278" i="15"/>
  <c r="I278" i="15"/>
  <c r="J278" i="15"/>
  <c r="K278" i="15"/>
  <c r="L278" i="15"/>
  <c r="M278" i="15"/>
  <c r="N278" i="15"/>
  <c r="O278" i="15"/>
  <c r="P278" i="15"/>
  <c r="Q278" i="15"/>
  <c r="R278" i="15"/>
  <c r="S278" i="15"/>
  <c r="T278" i="15"/>
  <c r="U278" i="15"/>
  <c r="V278" i="15"/>
  <c r="W278" i="15"/>
  <c r="X278" i="15"/>
  <c r="Y278" i="15"/>
  <c r="Z278" i="15"/>
  <c r="AA278" i="15"/>
  <c r="AB278" i="15"/>
  <c r="E279" i="15"/>
  <c r="F279" i="15"/>
  <c r="G279" i="15"/>
  <c r="H279" i="15"/>
  <c r="I279" i="15"/>
  <c r="J279" i="15"/>
  <c r="K279" i="15"/>
  <c r="L279" i="15"/>
  <c r="M279" i="15"/>
  <c r="N279" i="15"/>
  <c r="O279" i="15"/>
  <c r="P279" i="15"/>
  <c r="Q279" i="15"/>
  <c r="R279" i="15"/>
  <c r="S279" i="15"/>
  <c r="T279" i="15"/>
  <c r="U279" i="15"/>
  <c r="V279" i="15"/>
  <c r="W279" i="15"/>
  <c r="X279" i="15"/>
  <c r="Y279" i="15"/>
  <c r="Z279" i="15"/>
  <c r="AA279" i="15"/>
  <c r="AB279" i="15"/>
  <c r="E280" i="15"/>
  <c r="F280" i="15"/>
  <c r="G280" i="15"/>
  <c r="H280" i="15"/>
  <c r="I280" i="15"/>
  <c r="J280" i="15"/>
  <c r="K280" i="15"/>
  <c r="L280" i="15"/>
  <c r="M280" i="15"/>
  <c r="N280" i="15"/>
  <c r="O280" i="15"/>
  <c r="P280" i="15"/>
  <c r="Q280" i="15"/>
  <c r="R280" i="15"/>
  <c r="S280" i="15"/>
  <c r="T280" i="15"/>
  <c r="U280" i="15"/>
  <c r="V280" i="15"/>
  <c r="W280" i="15"/>
  <c r="X280" i="15"/>
  <c r="Y280" i="15"/>
  <c r="Z280" i="15"/>
  <c r="AA280" i="15"/>
  <c r="AB280" i="15"/>
  <c r="E281" i="15"/>
  <c r="F281" i="15"/>
  <c r="G281" i="15"/>
  <c r="H281" i="15"/>
  <c r="I281" i="15"/>
  <c r="J281" i="15"/>
  <c r="K281" i="15"/>
  <c r="L281" i="15"/>
  <c r="M281" i="15"/>
  <c r="N281" i="15"/>
  <c r="O281" i="15"/>
  <c r="P281" i="15"/>
  <c r="Q281" i="15"/>
  <c r="R281" i="15"/>
  <c r="S281" i="15"/>
  <c r="T281" i="15"/>
  <c r="U281" i="15"/>
  <c r="V281" i="15"/>
  <c r="W281" i="15"/>
  <c r="X281" i="15"/>
  <c r="Y281" i="15"/>
  <c r="Z281" i="15"/>
  <c r="AA281" i="15"/>
  <c r="AB281" i="15"/>
  <c r="E282" i="15"/>
  <c r="F282" i="15"/>
  <c r="G282" i="15"/>
  <c r="H282" i="15"/>
  <c r="I282" i="15"/>
  <c r="J282" i="15"/>
  <c r="K282" i="15"/>
  <c r="L282" i="15"/>
  <c r="M282" i="15"/>
  <c r="N282" i="15"/>
  <c r="O282" i="15"/>
  <c r="P282" i="15"/>
  <c r="Q282" i="15"/>
  <c r="R282" i="15"/>
  <c r="S282" i="15"/>
  <c r="T282" i="15"/>
  <c r="U282" i="15"/>
  <c r="V282" i="15"/>
  <c r="W282" i="15"/>
  <c r="X282" i="15"/>
  <c r="Y282" i="15"/>
  <c r="Z282" i="15"/>
  <c r="AA282" i="15"/>
  <c r="AB282" i="15"/>
  <c r="E283" i="15"/>
  <c r="F283" i="15"/>
  <c r="G283" i="15"/>
  <c r="H283" i="15"/>
  <c r="I283" i="15"/>
  <c r="J283" i="15"/>
  <c r="K283" i="15"/>
  <c r="L283" i="15"/>
  <c r="M283" i="15"/>
  <c r="N283" i="15"/>
  <c r="O283" i="15"/>
  <c r="P283" i="15"/>
  <c r="Q283" i="15"/>
  <c r="R283" i="15"/>
  <c r="S283" i="15"/>
  <c r="T283" i="15"/>
  <c r="U283" i="15"/>
  <c r="V283" i="15"/>
  <c r="W283" i="15"/>
  <c r="X283" i="15"/>
  <c r="Y283" i="15"/>
  <c r="Z283" i="15"/>
  <c r="AA283" i="15"/>
  <c r="AB283" i="15"/>
  <c r="E284" i="15"/>
  <c r="F284" i="15"/>
  <c r="G284" i="15"/>
  <c r="H284" i="15"/>
  <c r="I284" i="15"/>
  <c r="J284" i="15"/>
  <c r="K284" i="15"/>
  <c r="L284" i="15"/>
  <c r="M284" i="15"/>
  <c r="N284" i="15"/>
  <c r="O284" i="15"/>
  <c r="P284" i="15"/>
  <c r="Q284" i="15"/>
  <c r="R284" i="15"/>
  <c r="S284" i="15"/>
  <c r="T284" i="15"/>
  <c r="U284" i="15"/>
  <c r="V284" i="15"/>
  <c r="W284" i="15"/>
  <c r="X284" i="15"/>
  <c r="Y284" i="15"/>
  <c r="Z284" i="15"/>
  <c r="AA284" i="15"/>
  <c r="AB284" i="15"/>
  <c r="E285" i="15"/>
  <c r="F285" i="15"/>
  <c r="G285" i="15"/>
  <c r="H285" i="15"/>
  <c r="I285" i="15"/>
  <c r="J285" i="15"/>
  <c r="K285" i="15"/>
  <c r="L285" i="15"/>
  <c r="M285" i="15"/>
  <c r="N285" i="15"/>
  <c r="O285" i="15"/>
  <c r="P285" i="15"/>
  <c r="Q285" i="15"/>
  <c r="R285" i="15"/>
  <c r="S285" i="15"/>
  <c r="T285" i="15"/>
  <c r="U285" i="15"/>
  <c r="V285" i="15"/>
  <c r="W285" i="15"/>
  <c r="X285" i="15"/>
  <c r="Y285" i="15"/>
  <c r="Z285" i="15"/>
  <c r="AA285" i="15"/>
  <c r="AB285" i="15"/>
  <c r="E286" i="15"/>
  <c r="F286" i="15"/>
  <c r="G286" i="15"/>
  <c r="H286" i="15"/>
  <c r="I286" i="15"/>
  <c r="J286" i="15"/>
  <c r="K286" i="15"/>
  <c r="L286" i="15"/>
  <c r="M286" i="15"/>
  <c r="N286" i="15"/>
  <c r="O286" i="15"/>
  <c r="P286" i="15"/>
  <c r="Q286" i="15"/>
  <c r="R286" i="15"/>
  <c r="S286" i="15"/>
  <c r="T286" i="15"/>
  <c r="U286" i="15"/>
  <c r="V286" i="15"/>
  <c r="W286" i="15"/>
  <c r="X286" i="15"/>
  <c r="Y286" i="15"/>
  <c r="Z286" i="15"/>
  <c r="AA286" i="15"/>
  <c r="AB286" i="15"/>
  <c r="E287" i="15"/>
  <c r="F287" i="15"/>
  <c r="G287" i="15"/>
  <c r="H287" i="15"/>
  <c r="I287" i="15"/>
  <c r="J287" i="15"/>
  <c r="K287" i="15"/>
  <c r="L287" i="15"/>
  <c r="M287" i="15"/>
  <c r="N287" i="15"/>
  <c r="O287" i="15"/>
  <c r="P287" i="15"/>
  <c r="Q287" i="15"/>
  <c r="R287" i="15"/>
  <c r="S287" i="15"/>
  <c r="T287" i="15"/>
  <c r="U287" i="15"/>
  <c r="V287" i="15"/>
  <c r="W287" i="15"/>
  <c r="X287" i="15"/>
  <c r="Y287" i="15"/>
  <c r="Z287" i="15"/>
  <c r="AA287" i="15"/>
  <c r="AB287" i="15"/>
  <c r="E288" i="15"/>
  <c r="F288" i="15"/>
  <c r="G288" i="15"/>
  <c r="H288" i="15"/>
  <c r="I288" i="15"/>
  <c r="J288" i="15"/>
  <c r="K288" i="15"/>
  <c r="L288" i="15"/>
  <c r="M288" i="15"/>
  <c r="N288" i="15"/>
  <c r="O288" i="15"/>
  <c r="P288" i="15"/>
  <c r="Q288" i="15"/>
  <c r="R288" i="15"/>
  <c r="S288" i="15"/>
  <c r="T288" i="15"/>
  <c r="U288" i="15"/>
  <c r="V288" i="15"/>
  <c r="W288" i="15"/>
  <c r="X288" i="15"/>
  <c r="Y288" i="15"/>
  <c r="Z288" i="15"/>
  <c r="AA288" i="15"/>
  <c r="AB288" i="15"/>
  <c r="E289" i="15"/>
  <c r="F289" i="15"/>
  <c r="G289" i="15"/>
  <c r="H289" i="15"/>
  <c r="I289" i="15"/>
  <c r="J289" i="15"/>
  <c r="K289" i="15"/>
  <c r="L289" i="15"/>
  <c r="M289" i="15"/>
  <c r="N289" i="15"/>
  <c r="O289" i="15"/>
  <c r="P289" i="15"/>
  <c r="Q289" i="15"/>
  <c r="R289" i="15"/>
  <c r="S289" i="15"/>
  <c r="T289" i="15"/>
  <c r="U289" i="15"/>
  <c r="V289" i="15"/>
  <c r="W289" i="15"/>
  <c r="X289" i="15"/>
  <c r="Y289" i="15"/>
  <c r="Z289" i="15"/>
  <c r="AA289" i="15"/>
  <c r="AB289" i="15"/>
  <c r="E290" i="15"/>
  <c r="F290" i="15"/>
  <c r="G290" i="15"/>
  <c r="H290" i="15"/>
  <c r="I290" i="15"/>
  <c r="J290" i="15"/>
  <c r="K290" i="15"/>
  <c r="L290" i="15"/>
  <c r="M290" i="15"/>
  <c r="N290" i="15"/>
  <c r="O290" i="15"/>
  <c r="P290" i="15"/>
  <c r="Q290" i="15"/>
  <c r="R290" i="15"/>
  <c r="S290" i="15"/>
  <c r="T290" i="15"/>
  <c r="U290" i="15"/>
  <c r="V290" i="15"/>
  <c r="W290" i="15"/>
  <c r="X290" i="15"/>
  <c r="Y290" i="15"/>
  <c r="Z290" i="15"/>
  <c r="AA290" i="15"/>
  <c r="AB290" i="15"/>
  <c r="E291" i="15"/>
  <c r="F291" i="15"/>
  <c r="G291" i="15"/>
  <c r="H291" i="15"/>
  <c r="I291" i="15"/>
  <c r="J291" i="15"/>
  <c r="K291" i="15"/>
  <c r="L291" i="15"/>
  <c r="M291" i="15"/>
  <c r="N291" i="15"/>
  <c r="O291" i="15"/>
  <c r="P291" i="15"/>
  <c r="Q291" i="15"/>
  <c r="R291" i="15"/>
  <c r="S291" i="15"/>
  <c r="T291" i="15"/>
  <c r="U291" i="15"/>
  <c r="V291" i="15"/>
  <c r="W291" i="15"/>
  <c r="X291" i="15"/>
  <c r="Y291" i="15"/>
  <c r="Z291" i="15"/>
  <c r="AA291" i="15"/>
  <c r="AB291" i="15"/>
  <c r="E292" i="15"/>
  <c r="F292" i="15"/>
  <c r="G292" i="15"/>
  <c r="H292" i="15"/>
  <c r="I292" i="15"/>
  <c r="J292" i="15"/>
  <c r="K292" i="15"/>
  <c r="L292" i="15"/>
  <c r="M292" i="15"/>
  <c r="N292" i="15"/>
  <c r="O292" i="15"/>
  <c r="P292" i="15"/>
  <c r="Q292" i="15"/>
  <c r="R292" i="15"/>
  <c r="S292" i="15"/>
  <c r="T292" i="15"/>
  <c r="U292" i="15"/>
  <c r="V292" i="15"/>
  <c r="W292" i="15"/>
  <c r="X292" i="15"/>
  <c r="Y292" i="15"/>
  <c r="Z292" i="15"/>
  <c r="AA292" i="15"/>
  <c r="AB292" i="15"/>
  <c r="E293" i="15"/>
  <c r="F293" i="15"/>
  <c r="G293" i="15"/>
  <c r="H293" i="15"/>
  <c r="I293" i="15"/>
  <c r="J293" i="15"/>
  <c r="K293" i="15"/>
  <c r="L293" i="15"/>
  <c r="M293" i="15"/>
  <c r="N293" i="15"/>
  <c r="O293" i="15"/>
  <c r="P293" i="15"/>
  <c r="Q293" i="15"/>
  <c r="R293" i="15"/>
  <c r="S293" i="15"/>
  <c r="T293" i="15"/>
  <c r="U293" i="15"/>
  <c r="V293" i="15"/>
  <c r="W293" i="15"/>
  <c r="X293" i="15"/>
  <c r="Y293" i="15"/>
  <c r="Z293" i="15"/>
  <c r="AA293" i="15"/>
  <c r="AB293" i="15"/>
  <c r="E294" i="15"/>
  <c r="F294" i="15"/>
  <c r="G294" i="15"/>
  <c r="H294" i="15"/>
  <c r="I294" i="15"/>
  <c r="J294" i="15"/>
  <c r="K294" i="15"/>
  <c r="L294" i="15"/>
  <c r="M294" i="15"/>
  <c r="N294" i="15"/>
  <c r="O294" i="15"/>
  <c r="P294" i="15"/>
  <c r="Q294" i="15"/>
  <c r="R294" i="15"/>
  <c r="S294" i="15"/>
  <c r="T294" i="15"/>
  <c r="U294" i="15"/>
  <c r="V294" i="15"/>
  <c r="W294" i="15"/>
  <c r="X294" i="15"/>
  <c r="Y294" i="15"/>
  <c r="Z294" i="15"/>
  <c r="AA294" i="15"/>
  <c r="AB294" i="15"/>
  <c r="E295" i="15"/>
  <c r="F295" i="15"/>
  <c r="G295" i="15"/>
  <c r="H295" i="15"/>
  <c r="I295" i="15"/>
  <c r="J295" i="15"/>
  <c r="K295" i="15"/>
  <c r="L295" i="15"/>
  <c r="M295" i="15"/>
  <c r="N295" i="15"/>
  <c r="O295" i="15"/>
  <c r="P295" i="15"/>
  <c r="Q295" i="15"/>
  <c r="R295" i="15"/>
  <c r="S295" i="15"/>
  <c r="T295" i="15"/>
  <c r="U295" i="15"/>
  <c r="V295" i="15"/>
  <c r="W295" i="15"/>
  <c r="X295" i="15"/>
  <c r="Y295" i="15"/>
  <c r="Z295" i="15"/>
  <c r="AA295" i="15"/>
  <c r="AB295" i="15"/>
  <c r="E296" i="15"/>
  <c r="F296" i="15"/>
  <c r="G296" i="15"/>
  <c r="H296" i="15"/>
  <c r="I296" i="15"/>
  <c r="J296" i="15"/>
  <c r="K296" i="15"/>
  <c r="L296" i="15"/>
  <c r="M296" i="15"/>
  <c r="N296" i="15"/>
  <c r="O296" i="15"/>
  <c r="P296" i="15"/>
  <c r="Q296" i="15"/>
  <c r="R296" i="15"/>
  <c r="S296" i="15"/>
  <c r="T296" i="15"/>
  <c r="U296" i="15"/>
  <c r="V296" i="15"/>
  <c r="W296" i="15"/>
  <c r="X296" i="15"/>
  <c r="Y296" i="15"/>
  <c r="Z296" i="15"/>
  <c r="AA296" i="15"/>
  <c r="AB296" i="15"/>
  <c r="E297" i="15"/>
  <c r="F297" i="15"/>
  <c r="G297" i="15"/>
  <c r="H297" i="15"/>
  <c r="I297" i="15"/>
  <c r="J297" i="15"/>
  <c r="K297" i="15"/>
  <c r="L297" i="15"/>
  <c r="M297" i="15"/>
  <c r="N297" i="15"/>
  <c r="O297" i="15"/>
  <c r="P297" i="15"/>
  <c r="Q297" i="15"/>
  <c r="R297" i="15"/>
  <c r="S297" i="15"/>
  <c r="T297" i="15"/>
  <c r="U297" i="15"/>
  <c r="V297" i="15"/>
  <c r="W297" i="15"/>
  <c r="X297" i="15"/>
  <c r="Y297" i="15"/>
  <c r="Z297" i="15"/>
  <c r="AA297" i="15"/>
  <c r="AB297" i="15"/>
  <c r="E298" i="15"/>
  <c r="F298" i="15"/>
  <c r="G298" i="15"/>
  <c r="H298" i="15"/>
  <c r="I298" i="15"/>
  <c r="J298" i="15"/>
  <c r="K298" i="15"/>
  <c r="L298" i="15"/>
  <c r="M298" i="15"/>
  <c r="N298" i="15"/>
  <c r="O298" i="15"/>
  <c r="P298" i="15"/>
  <c r="Q298" i="15"/>
  <c r="R298" i="15"/>
  <c r="S298" i="15"/>
  <c r="T298" i="15"/>
  <c r="U298" i="15"/>
  <c r="V298" i="15"/>
  <c r="W298" i="15"/>
  <c r="X298" i="15"/>
  <c r="Y298" i="15"/>
  <c r="Z298" i="15"/>
  <c r="AA298" i="15"/>
  <c r="AB298" i="15"/>
  <c r="E299" i="15"/>
  <c r="F299" i="15"/>
  <c r="G299" i="15"/>
  <c r="H299" i="15"/>
  <c r="I299" i="15"/>
  <c r="J299" i="15"/>
  <c r="K299" i="15"/>
  <c r="L299" i="15"/>
  <c r="M299" i="15"/>
  <c r="N299" i="15"/>
  <c r="O299" i="15"/>
  <c r="P299" i="15"/>
  <c r="Q299" i="15"/>
  <c r="R299" i="15"/>
  <c r="S299" i="15"/>
  <c r="T299" i="15"/>
  <c r="U299" i="15"/>
  <c r="V299" i="15"/>
  <c r="W299" i="15"/>
  <c r="X299" i="15"/>
  <c r="Y299" i="15"/>
  <c r="Z299" i="15"/>
  <c r="AA299" i="15"/>
  <c r="AB299" i="15"/>
  <c r="E300" i="15"/>
  <c r="F300" i="15"/>
  <c r="G300" i="15"/>
  <c r="H300" i="15"/>
  <c r="I300" i="15"/>
  <c r="J300" i="15"/>
  <c r="K300" i="15"/>
  <c r="L300" i="15"/>
  <c r="M300" i="15"/>
  <c r="N300" i="15"/>
  <c r="O300" i="15"/>
  <c r="P300" i="15"/>
  <c r="Q300" i="15"/>
  <c r="R300" i="15"/>
  <c r="S300" i="15"/>
  <c r="T300" i="15"/>
  <c r="U300" i="15"/>
  <c r="V300" i="15"/>
  <c r="W300" i="15"/>
  <c r="X300" i="15"/>
  <c r="Y300" i="15"/>
  <c r="Z300" i="15"/>
  <c r="AA300" i="15"/>
  <c r="AB300" i="15"/>
  <c r="E301" i="15"/>
  <c r="F301" i="15"/>
  <c r="G301" i="15"/>
  <c r="H301" i="15"/>
  <c r="I301" i="15"/>
  <c r="J301" i="15"/>
  <c r="K301" i="15"/>
  <c r="L301" i="15"/>
  <c r="M301" i="15"/>
  <c r="N301" i="15"/>
  <c r="O301" i="15"/>
  <c r="P301" i="15"/>
  <c r="Q301" i="15"/>
  <c r="R301" i="15"/>
  <c r="S301" i="15"/>
  <c r="T301" i="15"/>
  <c r="U301" i="15"/>
  <c r="V301" i="15"/>
  <c r="W301" i="15"/>
  <c r="X301" i="15"/>
  <c r="Y301" i="15"/>
  <c r="Z301" i="15"/>
  <c r="AA301" i="15"/>
  <c r="AB301" i="15"/>
  <c r="E302" i="15"/>
  <c r="F302" i="15"/>
  <c r="G302" i="15"/>
  <c r="H302" i="15"/>
  <c r="I302" i="15"/>
  <c r="J302" i="15"/>
  <c r="K302" i="15"/>
  <c r="L302" i="15"/>
  <c r="M302" i="15"/>
  <c r="N302" i="15"/>
  <c r="O302" i="15"/>
  <c r="P302" i="15"/>
  <c r="Q302" i="15"/>
  <c r="R302" i="15"/>
  <c r="S302" i="15"/>
  <c r="T302" i="15"/>
  <c r="U302" i="15"/>
  <c r="V302" i="15"/>
  <c r="W302" i="15"/>
  <c r="X302" i="15"/>
  <c r="Y302" i="15"/>
  <c r="Z302" i="15"/>
  <c r="AA302" i="15"/>
  <c r="AB302" i="15"/>
  <c r="E303" i="15"/>
  <c r="F303" i="15"/>
  <c r="G303" i="15"/>
  <c r="H303" i="15"/>
  <c r="I303" i="15"/>
  <c r="J303" i="15"/>
  <c r="K303" i="15"/>
  <c r="L303" i="15"/>
  <c r="M303" i="15"/>
  <c r="N303" i="15"/>
  <c r="O303" i="15"/>
  <c r="P303" i="15"/>
  <c r="Q303" i="15"/>
  <c r="R303" i="15"/>
  <c r="S303" i="15"/>
  <c r="T303" i="15"/>
  <c r="U303" i="15"/>
  <c r="V303" i="15"/>
  <c r="W303" i="15"/>
  <c r="X303" i="15"/>
  <c r="Y303" i="15"/>
  <c r="Z303" i="15"/>
  <c r="AA303" i="15"/>
  <c r="AB303" i="15"/>
  <c r="E304" i="15"/>
  <c r="F304" i="15"/>
  <c r="G304" i="15"/>
  <c r="H304" i="15"/>
  <c r="I304" i="15"/>
  <c r="J304" i="15"/>
  <c r="K304" i="15"/>
  <c r="L304" i="15"/>
  <c r="M304" i="15"/>
  <c r="N304" i="15"/>
  <c r="O304" i="15"/>
  <c r="P304" i="15"/>
  <c r="Q304" i="15"/>
  <c r="R304" i="15"/>
  <c r="S304" i="15"/>
  <c r="T304" i="15"/>
  <c r="U304" i="15"/>
  <c r="V304" i="15"/>
  <c r="W304" i="15"/>
  <c r="X304" i="15"/>
  <c r="Y304" i="15"/>
  <c r="Z304" i="15"/>
  <c r="AA304" i="15"/>
  <c r="AB304" i="15"/>
  <c r="E305" i="15"/>
  <c r="F305" i="15"/>
  <c r="G305" i="15"/>
  <c r="H305" i="15"/>
  <c r="I305" i="15"/>
  <c r="J305" i="15"/>
  <c r="K305" i="15"/>
  <c r="L305" i="15"/>
  <c r="M305" i="15"/>
  <c r="N305" i="15"/>
  <c r="O305" i="15"/>
  <c r="P305" i="15"/>
  <c r="Q305" i="15"/>
  <c r="R305" i="15"/>
  <c r="S305" i="15"/>
  <c r="T305" i="15"/>
  <c r="U305" i="15"/>
  <c r="V305" i="15"/>
  <c r="W305" i="15"/>
  <c r="X305" i="15"/>
  <c r="Y305" i="15"/>
  <c r="Z305" i="15"/>
  <c r="AA305" i="15"/>
  <c r="AB305" i="15"/>
  <c r="E306" i="15"/>
  <c r="F306" i="15"/>
  <c r="G306" i="15"/>
  <c r="H306" i="15"/>
  <c r="I306" i="15"/>
  <c r="J306" i="15"/>
  <c r="K306" i="15"/>
  <c r="L306" i="15"/>
  <c r="M306" i="15"/>
  <c r="N306" i="15"/>
  <c r="O306" i="15"/>
  <c r="P306" i="15"/>
  <c r="Q306" i="15"/>
  <c r="R306" i="15"/>
  <c r="S306" i="15"/>
  <c r="T306" i="15"/>
  <c r="U306" i="15"/>
  <c r="V306" i="15"/>
  <c r="W306" i="15"/>
  <c r="X306" i="15"/>
  <c r="Y306" i="15"/>
  <c r="Z306" i="15"/>
  <c r="AA306" i="15"/>
  <c r="AB306" i="15"/>
  <c r="E307" i="15"/>
  <c r="F307" i="15"/>
  <c r="G307" i="15"/>
  <c r="H307" i="15"/>
  <c r="I307" i="15"/>
  <c r="J307" i="15"/>
  <c r="K307" i="15"/>
  <c r="L307" i="15"/>
  <c r="M307" i="15"/>
  <c r="N307" i="15"/>
  <c r="O307" i="15"/>
  <c r="P307" i="15"/>
  <c r="Q307" i="15"/>
  <c r="R307" i="15"/>
  <c r="S307" i="15"/>
  <c r="T307" i="15"/>
  <c r="U307" i="15"/>
  <c r="V307" i="15"/>
  <c r="W307" i="15"/>
  <c r="X307" i="15"/>
  <c r="Y307" i="15"/>
  <c r="Z307" i="15"/>
  <c r="AA307" i="15"/>
  <c r="AB307" i="15"/>
  <c r="E308" i="15"/>
  <c r="F308" i="15"/>
  <c r="G308" i="15"/>
  <c r="H308" i="15"/>
  <c r="I308" i="15"/>
  <c r="J308" i="15"/>
  <c r="K308" i="15"/>
  <c r="L308" i="15"/>
  <c r="M308" i="15"/>
  <c r="N308" i="15"/>
  <c r="O308" i="15"/>
  <c r="P308" i="15"/>
  <c r="Q308" i="15"/>
  <c r="R308" i="15"/>
  <c r="S308" i="15"/>
  <c r="T308" i="15"/>
  <c r="U308" i="15"/>
  <c r="V308" i="15"/>
  <c r="W308" i="15"/>
  <c r="X308" i="15"/>
  <c r="Y308" i="15"/>
  <c r="Z308" i="15"/>
  <c r="AA308" i="15"/>
  <c r="AB308" i="15"/>
  <c r="E309" i="15"/>
  <c r="F309" i="15"/>
  <c r="G309" i="15"/>
  <c r="H309" i="15"/>
  <c r="I309" i="15"/>
  <c r="J309" i="15"/>
  <c r="K309" i="15"/>
  <c r="L309" i="15"/>
  <c r="M309" i="15"/>
  <c r="N309" i="15"/>
  <c r="O309" i="15"/>
  <c r="P309" i="15"/>
  <c r="Q309" i="15"/>
  <c r="R309" i="15"/>
  <c r="S309" i="15"/>
  <c r="T309" i="15"/>
  <c r="U309" i="15"/>
  <c r="V309" i="15"/>
  <c r="W309" i="15"/>
  <c r="X309" i="15"/>
  <c r="Y309" i="15"/>
  <c r="Z309" i="15"/>
  <c r="AA309" i="15"/>
  <c r="AB309" i="15"/>
  <c r="E310" i="15"/>
  <c r="F310" i="15"/>
  <c r="G310" i="15"/>
  <c r="H310" i="15"/>
  <c r="I310" i="15"/>
  <c r="J310" i="15"/>
  <c r="K310" i="15"/>
  <c r="L310" i="15"/>
  <c r="M310" i="15"/>
  <c r="N310" i="15"/>
  <c r="O310" i="15"/>
  <c r="P310" i="15"/>
  <c r="Q310" i="15"/>
  <c r="R310" i="15"/>
  <c r="S310" i="15"/>
  <c r="T310" i="15"/>
  <c r="U310" i="15"/>
  <c r="V310" i="15"/>
  <c r="W310" i="15"/>
  <c r="X310" i="15"/>
  <c r="Y310" i="15"/>
  <c r="Z310" i="15"/>
  <c r="AA310" i="15"/>
  <c r="AB310" i="15"/>
  <c r="E311" i="15"/>
  <c r="F311" i="15"/>
  <c r="G311" i="15"/>
  <c r="H311" i="15"/>
  <c r="I311" i="15"/>
  <c r="J311" i="15"/>
  <c r="K311" i="15"/>
  <c r="L311" i="15"/>
  <c r="M311" i="15"/>
  <c r="N311" i="15"/>
  <c r="O311" i="15"/>
  <c r="P311" i="15"/>
  <c r="Q311" i="15"/>
  <c r="R311" i="15"/>
  <c r="S311" i="15"/>
  <c r="T311" i="15"/>
  <c r="U311" i="15"/>
  <c r="V311" i="15"/>
  <c r="W311" i="15"/>
  <c r="X311" i="15"/>
  <c r="Y311" i="15"/>
  <c r="Z311" i="15"/>
  <c r="AA311" i="15"/>
  <c r="AB311" i="15"/>
  <c r="E312" i="15"/>
  <c r="F312" i="15"/>
  <c r="G312" i="15"/>
  <c r="H312" i="15"/>
  <c r="I312" i="15"/>
  <c r="J312" i="15"/>
  <c r="K312" i="15"/>
  <c r="L312" i="15"/>
  <c r="M312" i="15"/>
  <c r="N312" i="15"/>
  <c r="O312" i="15"/>
  <c r="P312" i="15"/>
  <c r="Q312" i="15"/>
  <c r="R312" i="15"/>
  <c r="S312" i="15"/>
  <c r="T312" i="15"/>
  <c r="U312" i="15"/>
  <c r="V312" i="15"/>
  <c r="W312" i="15"/>
  <c r="X312" i="15"/>
  <c r="Y312" i="15"/>
  <c r="Z312" i="15"/>
  <c r="AA312" i="15"/>
  <c r="AB312" i="15"/>
  <c r="E313" i="15"/>
  <c r="F313" i="15"/>
  <c r="G313" i="15"/>
  <c r="H313" i="15"/>
  <c r="I313" i="15"/>
  <c r="J313" i="15"/>
  <c r="K313" i="15"/>
  <c r="L313" i="15"/>
  <c r="M313" i="15"/>
  <c r="N313" i="15"/>
  <c r="O313" i="15"/>
  <c r="P313" i="15"/>
  <c r="Q313" i="15"/>
  <c r="R313" i="15"/>
  <c r="S313" i="15"/>
  <c r="T313" i="15"/>
  <c r="U313" i="15"/>
  <c r="V313" i="15"/>
  <c r="W313" i="15"/>
  <c r="X313" i="15"/>
  <c r="Y313" i="15"/>
  <c r="Z313" i="15"/>
  <c r="AA313" i="15"/>
  <c r="AB313" i="15"/>
  <c r="E314" i="15"/>
  <c r="F314" i="15"/>
  <c r="G314" i="15"/>
  <c r="H314" i="15"/>
  <c r="I314" i="15"/>
  <c r="J314" i="15"/>
  <c r="K314" i="15"/>
  <c r="L314" i="15"/>
  <c r="M314" i="15"/>
  <c r="N314" i="15"/>
  <c r="O314" i="15"/>
  <c r="P314" i="15"/>
  <c r="Q314" i="15"/>
  <c r="R314" i="15"/>
  <c r="S314" i="15"/>
  <c r="T314" i="15"/>
  <c r="U314" i="15"/>
  <c r="V314" i="15"/>
  <c r="W314" i="15"/>
  <c r="X314" i="15"/>
  <c r="Y314" i="15"/>
  <c r="Z314" i="15"/>
  <c r="AA314" i="15"/>
  <c r="AB314" i="15"/>
  <c r="E315" i="15"/>
  <c r="F315" i="15"/>
  <c r="G315" i="15"/>
  <c r="H315" i="15"/>
  <c r="I315" i="15"/>
  <c r="J315" i="15"/>
  <c r="K315" i="15"/>
  <c r="L315" i="15"/>
  <c r="M315" i="15"/>
  <c r="N315" i="15"/>
  <c r="O315" i="15"/>
  <c r="P315" i="15"/>
  <c r="Q315" i="15"/>
  <c r="R315" i="15"/>
  <c r="S315" i="15"/>
  <c r="T315" i="15"/>
  <c r="U315" i="15"/>
  <c r="V315" i="15"/>
  <c r="W315" i="15"/>
  <c r="X315" i="15"/>
  <c r="Y315" i="15"/>
  <c r="Z315" i="15"/>
  <c r="AA315" i="15"/>
  <c r="AB315" i="15"/>
  <c r="E316" i="15"/>
  <c r="F316" i="15"/>
  <c r="G316" i="15"/>
  <c r="H316" i="15"/>
  <c r="I316" i="15"/>
  <c r="J316" i="15"/>
  <c r="K316" i="15"/>
  <c r="L316" i="15"/>
  <c r="M316" i="15"/>
  <c r="N316" i="15"/>
  <c r="O316" i="15"/>
  <c r="P316" i="15"/>
  <c r="Q316" i="15"/>
  <c r="R316" i="15"/>
  <c r="S316" i="15"/>
  <c r="T316" i="15"/>
  <c r="U316" i="15"/>
  <c r="V316" i="15"/>
  <c r="W316" i="15"/>
  <c r="X316" i="15"/>
  <c r="Y316" i="15"/>
  <c r="Z316" i="15"/>
  <c r="AA316" i="15"/>
  <c r="AB316" i="15"/>
  <c r="E317" i="15"/>
  <c r="F317" i="15"/>
  <c r="G317" i="15"/>
  <c r="H317" i="15"/>
  <c r="I317" i="15"/>
  <c r="J317" i="15"/>
  <c r="K317" i="15"/>
  <c r="L317" i="15"/>
  <c r="M317" i="15"/>
  <c r="N317" i="15"/>
  <c r="O317" i="15"/>
  <c r="P317" i="15"/>
  <c r="Q317" i="15"/>
  <c r="R317" i="15"/>
  <c r="S317" i="15"/>
  <c r="T317" i="15"/>
  <c r="U317" i="15"/>
  <c r="V317" i="15"/>
  <c r="W317" i="15"/>
  <c r="X317" i="15"/>
  <c r="Y317" i="15"/>
  <c r="Z317" i="15"/>
  <c r="AA317" i="15"/>
  <c r="AB317" i="15"/>
  <c r="E318" i="15"/>
  <c r="F318" i="15"/>
  <c r="G318" i="15"/>
  <c r="H318" i="15"/>
  <c r="I318" i="15"/>
  <c r="J318" i="15"/>
  <c r="K318" i="15"/>
  <c r="L318" i="15"/>
  <c r="M318" i="15"/>
  <c r="N318" i="15"/>
  <c r="O318" i="15"/>
  <c r="P318" i="15"/>
  <c r="Q318" i="15"/>
  <c r="R318" i="15"/>
  <c r="S318" i="15"/>
  <c r="T318" i="15"/>
  <c r="U318" i="15"/>
  <c r="V318" i="15"/>
  <c r="W318" i="15"/>
  <c r="X318" i="15"/>
  <c r="Y318" i="15"/>
  <c r="Z318" i="15"/>
  <c r="AA318" i="15"/>
  <c r="AB318" i="15"/>
  <c r="E319" i="15"/>
  <c r="F319" i="15"/>
  <c r="G319" i="15"/>
  <c r="H319" i="15"/>
  <c r="I319" i="15"/>
  <c r="J319" i="15"/>
  <c r="K319" i="15"/>
  <c r="L319" i="15"/>
  <c r="M319" i="15"/>
  <c r="N319" i="15"/>
  <c r="O319" i="15"/>
  <c r="P319" i="15"/>
  <c r="Q319" i="15"/>
  <c r="R319" i="15"/>
  <c r="S319" i="15"/>
  <c r="T319" i="15"/>
  <c r="U319" i="15"/>
  <c r="V319" i="15"/>
  <c r="W319" i="15"/>
  <c r="X319" i="15"/>
  <c r="Y319" i="15"/>
  <c r="Z319" i="15"/>
  <c r="AA319" i="15"/>
  <c r="AB319" i="15"/>
  <c r="E320" i="15"/>
  <c r="F320" i="15"/>
  <c r="G320" i="15"/>
  <c r="H320" i="15"/>
  <c r="I320" i="15"/>
  <c r="J320" i="15"/>
  <c r="K320" i="15"/>
  <c r="L320" i="15"/>
  <c r="M320" i="15"/>
  <c r="N320" i="15"/>
  <c r="O320" i="15"/>
  <c r="P320" i="15"/>
  <c r="Q320" i="15"/>
  <c r="R320" i="15"/>
  <c r="S320" i="15"/>
  <c r="T320" i="15"/>
  <c r="U320" i="15"/>
  <c r="V320" i="15"/>
  <c r="W320" i="15"/>
  <c r="X320" i="15"/>
  <c r="Y320" i="15"/>
  <c r="Z320" i="15"/>
  <c r="AA320" i="15"/>
  <c r="AB320" i="15"/>
  <c r="E321" i="15"/>
  <c r="F321" i="15"/>
  <c r="G321" i="15"/>
  <c r="H321" i="15"/>
  <c r="I321" i="15"/>
  <c r="J321" i="15"/>
  <c r="K321" i="15"/>
  <c r="L321" i="15"/>
  <c r="M321" i="15"/>
  <c r="N321" i="15"/>
  <c r="O321" i="15"/>
  <c r="P321" i="15"/>
  <c r="Q321" i="15"/>
  <c r="R321" i="15"/>
  <c r="S321" i="15"/>
  <c r="T321" i="15"/>
  <c r="U321" i="15"/>
  <c r="V321" i="15"/>
  <c r="W321" i="15"/>
  <c r="X321" i="15"/>
  <c r="Y321" i="15"/>
  <c r="Z321" i="15"/>
  <c r="AA321" i="15"/>
  <c r="AB321" i="15"/>
  <c r="E322" i="15"/>
  <c r="F322" i="15"/>
  <c r="G322" i="15"/>
  <c r="H322" i="15"/>
  <c r="I322" i="15"/>
  <c r="J322" i="15"/>
  <c r="K322" i="15"/>
  <c r="L322" i="15"/>
  <c r="M322" i="15"/>
  <c r="N322" i="15"/>
  <c r="O322" i="15"/>
  <c r="P322" i="15"/>
  <c r="Q322" i="15"/>
  <c r="R322" i="15"/>
  <c r="S322" i="15"/>
  <c r="T322" i="15"/>
  <c r="U322" i="15"/>
  <c r="V322" i="15"/>
  <c r="W322" i="15"/>
  <c r="X322" i="15"/>
  <c r="Y322" i="15"/>
  <c r="Z322" i="15"/>
  <c r="AA322" i="15"/>
  <c r="AB322" i="15"/>
  <c r="E323" i="15"/>
  <c r="F323" i="15"/>
  <c r="G323" i="15"/>
  <c r="H323" i="15"/>
  <c r="I323" i="15"/>
  <c r="J323" i="15"/>
  <c r="K323" i="15"/>
  <c r="L323" i="15"/>
  <c r="M323" i="15"/>
  <c r="N323" i="15"/>
  <c r="O323" i="15"/>
  <c r="P323" i="15"/>
  <c r="Q323" i="15"/>
  <c r="R323" i="15"/>
  <c r="S323" i="15"/>
  <c r="T323" i="15"/>
  <c r="U323" i="15"/>
  <c r="V323" i="15"/>
  <c r="W323" i="15"/>
  <c r="X323" i="15"/>
  <c r="Y323" i="15"/>
  <c r="Z323" i="15"/>
  <c r="AA323" i="15"/>
  <c r="AB323" i="15"/>
  <c r="E324" i="15"/>
  <c r="F324" i="15"/>
  <c r="G324" i="15"/>
  <c r="H324" i="15"/>
  <c r="I324" i="15"/>
  <c r="J324" i="15"/>
  <c r="K324" i="15"/>
  <c r="L324" i="15"/>
  <c r="M324" i="15"/>
  <c r="N324" i="15"/>
  <c r="O324" i="15"/>
  <c r="P324" i="15"/>
  <c r="Q324" i="15"/>
  <c r="R324" i="15"/>
  <c r="S324" i="15"/>
  <c r="T324" i="15"/>
  <c r="U324" i="15"/>
  <c r="V324" i="15"/>
  <c r="W324" i="15"/>
  <c r="X324" i="15"/>
  <c r="Y324" i="15"/>
  <c r="Z324" i="15"/>
  <c r="AA324" i="15"/>
  <c r="AB324" i="15"/>
  <c r="E325" i="15"/>
  <c r="F325" i="15"/>
  <c r="G325" i="15"/>
  <c r="H325" i="15"/>
  <c r="I325" i="15"/>
  <c r="J325" i="15"/>
  <c r="K325" i="15"/>
  <c r="L325" i="15"/>
  <c r="M325" i="15"/>
  <c r="N325" i="15"/>
  <c r="O325" i="15"/>
  <c r="P325" i="15"/>
  <c r="Q325" i="15"/>
  <c r="R325" i="15"/>
  <c r="S325" i="15"/>
  <c r="T325" i="15"/>
  <c r="U325" i="15"/>
  <c r="V325" i="15"/>
  <c r="W325" i="15"/>
  <c r="X325" i="15"/>
  <c r="Y325" i="15"/>
  <c r="Z325" i="15"/>
  <c r="AA325" i="15"/>
  <c r="AB325" i="15"/>
  <c r="E326" i="15"/>
  <c r="F326" i="15"/>
  <c r="G326" i="15"/>
  <c r="H326" i="15"/>
  <c r="I326" i="15"/>
  <c r="J326" i="15"/>
  <c r="K326" i="15"/>
  <c r="L326" i="15"/>
  <c r="M326" i="15"/>
  <c r="N326" i="15"/>
  <c r="O326" i="15"/>
  <c r="P326" i="15"/>
  <c r="Q326" i="15"/>
  <c r="R326" i="15"/>
  <c r="S326" i="15"/>
  <c r="T326" i="15"/>
  <c r="U326" i="15"/>
  <c r="V326" i="15"/>
  <c r="W326" i="15"/>
  <c r="X326" i="15"/>
  <c r="Y326" i="15"/>
  <c r="Z326" i="15"/>
  <c r="AA326" i="15"/>
  <c r="AB326" i="15"/>
  <c r="E327" i="15"/>
  <c r="F327" i="15"/>
  <c r="G327" i="15"/>
  <c r="H327" i="15"/>
  <c r="I327" i="15"/>
  <c r="J327" i="15"/>
  <c r="K327" i="15"/>
  <c r="L327" i="15"/>
  <c r="M327" i="15"/>
  <c r="N327" i="15"/>
  <c r="O327" i="15"/>
  <c r="P327" i="15"/>
  <c r="Q327" i="15"/>
  <c r="R327" i="15"/>
  <c r="S327" i="15"/>
  <c r="T327" i="15"/>
  <c r="U327" i="15"/>
  <c r="V327" i="15"/>
  <c r="W327" i="15"/>
  <c r="X327" i="15"/>
  <c r="Y327" i="15"/>
  <c r="Z327" i="15"/>
  <c r="AA327" i="15"/>
  <c r="AB327" i="15"/>
  <c r="E328" i="15"/>
  <c r="F328" i="15"/>
  <c r="G328" i="15"/>
  <c r="H328" i="15"/>
  <c r="I328" i="15"/>
  <c r="J328" i="15"/>
  <c r="K328" i="15"/>
  <c r="L328" i="15"/>
  <c r="M328" i="15"/>
  <c r="N328" i="15"/>
  <c r="O328" i="15"/>
  <c r="P328" i="15"/>
  <c r="Q328" i="15"/>
  <c r="R328" i="15"/>
  <c r="S328" i="15"/>
  <c r="T328" i="15"/>
  <c r="U328" i="15"/>
  <c r="V328" i="15"/>
  <c r="W328" i="15"/>
  <c r="X328" i="15"/>
  <c r="Y328" i="15"/>
  <c r="Z328" i="15"/>
  <c r="AA328" i="15"/>
  <c r="AB328" i="15"/>
  <c r="E329" i="15"/>
  <c r="F329" i="15"/>
  <c r="G329" i="15"/>
  <c r="H329" i="15"/>
  <c r="I329" i="15"/>
  <c r="J329" i="15"/>
  <c r="K329" i="15"/>
  <c r="L329" i="15"/>
  <c r="M329" i="15"/>
  <c r="N329" i="15"/>
  <c r="O329" i="15"/>
  <c r="P329" i="15"/>
  <c r="Q329" i="15"/>
  <c r="R329" i="15"/>
  <c r="S329" i="15"/>
  <c r="T329" i="15"/>
  <c r="U329" i="15"/>
  <c r="V329" i="15"/>
  <c r="W329" i="15"/>
  <c r="X329" i="15"/>
  <c r="Y329" i="15"/>
  <c r="Z329" i="15"/>
  <c r="AA329" i="15"/>
  <c r="AB329" i="15"/>
  <c r="E330" i="15"/>
  <c r="F330" i="15"/>
  <c r="G330" i="15"/>
  <c r="H330" i="15"/>
  <c r="I330" i="15"/>
  <c r="J330" i="15"/>
  <c r="K330" i="15"/>
  <c r="L330" i="15"/>
  <c r="M330" i="15"/>
  <c r="N330" i="15"/>
  <c r="O330" i="15"/>
  <c r="P330" i="15"/>
  <c r="Q330" i="15"/>
  <c r="R330" i="15"/>
  <c r="S330" i="15"/>
  <c r="T330" i="15"/>
  <c r="U330" i="15"/>
  <c r="V330" i="15"/>
  <c r="W330" i="15"/>
  <c r="X330" i="15"/>
  <c r="Y330" i="15"/>
  <c r="Z330" i="15"/>
  <c r="AA330" i="15"/>
  <c r="AB330" i="15"/>
  <c r="E331" i="15"/>
  <c r="F331" i="15"/>
  <c r="G331" i="15"/>
  <c r="H331" i="15"/>
  <c r="I331" i="15"/>
  <c r="J331" i="15"/>
  <c r="K331" i="15"/>
  <c r="L331" i="15"/>
  <c r="M331" i="15"/>
  <c r="N331" i="15"/>
  <c r="O331" i="15"/>
  <c r="P331" i="15"/>
  <c r="Q331" i="15"/>
  <c r="R331" i="15"/>
  <c r="S331" i="15"/>
  <c r="T331" i="15"/>
  <c r="U331" i="15"/>
  <c r="V331" i="15"/>
  <c r="W331" i="15"/>
  <c r="X331" i="15"/>
  <c r="Y331" i="15"/>
  <c r="Z331" i="15"/>
  <c r="AA331" i="15"/>
  <c r="AB331" i="15"/>
  <c r="E332" i="15"/>
  <c r="F332" i="15"/>
  <c r="G332" i="15"/>
  <c r="H332" i="15"/>
  <c r="I332" i="15"/>
  <c r="J332" i="15"/>
  <c r="K332" i="15"/>
  <c r="L332" i="15"/>
  <c r="M332" i="15"/>
  <c r="N332" i="15"/>
  <c r="O332" i="15"/>
  <c r="P332" i="15"/>
  <c r="Q332" i="15"/>
  <c r="R332" i="15"/>
  <c r="S332" i="15"/>
  <c r="T332" i="15"/>
  <c r="U332" i="15"/>
  <c r="V332" i="15"/>
  <c r="W332" i="15"/>
  <c r="X332" i="15"/>
  <c r="Y332" i="15"/>
  <c r="Z332" i="15"/>
  <c r="AA332" i="15"/>
  <c r="AB332" i="15"/>
  <c r="E333" i="15"/>
  <c r="F333" i="15"/>
  <c r="G333" i="15"/>
  <c r="H333" i="15"/>
  <c r="I333" i="15"/>
  <c r="J333" i="15"/>
  <c r="K333" i="15"/>
  <c r="L333" i="15"/>
  <c r="M333" i="15"/>
  <c r="N333" i="15"/>
  <c r="O333" i="15"/>
  <c r="P333" i="15"/>
  <c r="Q333" i="15"/>
  <c r="R333" i="15"/>
  <c r="S333" i="15"/>
  <c r="T333" i="15"/>
  <c r="U333" i="15"/>
  <c r="V333" i="15"/>
  <c r="W333" i="15"/>
  <c r="X333" i="15"/>
  <c r="Y333" i="15"/>
  <c r="Z333" i="15"/>
  <c r="AA333" i="15"/>
  <c r="AB333" i="15"/>
  <c r="E334" i="15"/>
  <c r="F334" i="15"/>
  <c r="G334" i="15"/>
  <c r="H334" i="15"/>
  <c r="I334" i="15"/>
  <c r="J334" i="15"/>
  <c r="K334" i="15"/>
  <c r="L334" i="15"/>
  <c r="M334" i="15"/>
  <c r="N334" i="15"/>
  <c r="O334" i="15"/>
  <c r="P334" i="15"/>
  <c r="Q334" i="15"/>
  <c r="R334" i="15"/>
  <c r="S334" i="15"/>
  <c r="T334" i="15"/>
  <c r="U334" i="15"/>
  <c r="V334" i="15"/>
  <c r="W334" i="15"/>
  <c r="X334" i="15"/>
  <c r="Y334" i="15"/>
  <c r="Z334" i="15"/>
  <c r="AA334" i="15"/>
  <c r="AB334" i="15"/>
  <c r="E335" i="15"/>
  <c r="F335" i="15"/>
  <c r="G335" i="15"/>
  <c r="H335" i="15"/>
  <c r="I335" i="15"/>
  <c r="J335" i="15"/>
  <c r="K335" i="15"/>
  <c r="L335" i="15"/>
  <c r="M335" i="15"/>
  <c r="N335" i="15"/>
  <c r="O335" i="15"/>
  <c r="P335" i="15"/>
  <c r="Q335" i="15"/>
  <c r="R335" i="15"/>
  <c r="S335" i="15"/>
  <c r="T335" i="15"/>
  <c r="U335" i="15"/>
  <c r="V335" i="15"/>
  <c r="W335" i="15"/>
  <c r="X335" i="15"/>
  <c r="Y335" i="15"/>
  <c r="Z335" i="15"/>
  <c r="AA335" i="15"/>
  <c r="AB335" i="15"/>
  <c r="E336" i="15"/>
  <c r="F336" i="15"/>
  <c r="G336" i="15"/>
  <c r="H336" i="15"/>
  <c r="I336" i="15"/>
  <c r="J336" i="15"/>
  <c r="K336" i="15"/>
  <c r="L336" i="15"/>
  <c r="M336" i="15"/>
  <c r="N336" i="15"/>
  <c r="O336" i="15"/>
  <c r="P336" i="15"/>
  <c r="Q336" i="15"/>
  <c r="R336" i="15"/>
  <c r="S336" i="15"/>
  <c r="T336" i="15"/>
  <c r="U336" i="15"/>
  <c r="V336" i="15"/>
  <c r="W336" i="15"/>
  <c r="X336" i="15"/>
  <c r="Y336" i="15"/>
  <c r="Z336" i="15"/>
  <c r="AA336" i="15"/>
  <c r="AB336" i="15"/>
  <c r="E337" i="15"/>
  <c r="F337" i="15"/>
  <c r="G337" i="15"/>
  <c r="H337" i="15"/>
  <c r="I337" i="15"/>
  <c r="J337" i="15"/>
  <c r="K337" i="15"/>
  <c r="L337" i="15"/>
  <c r="M337" i="15"/>
  <c r="N337" i="15"/>
  <c r="O337" i="15"/>
  <c r="P337" i="15"/>
  <c r="Q337" i="15"/>
  <c r="R337" i="15"/>
  <c r="S337" i="15"/>
  <c r="T337" i="15"/>
  <c r="U337" i="15"/>
  <c r="V337" i="15"/>
  <c r="W337" i="15"/>
  <c r="X337" i="15"/>
  <c r="Y337" i="15"/>
  <c r="Z337" i="15"/>
  <c r="AA337" i="15"/>
  <c r="AB337" i="15"/>
  <c r="E338" i="15"/>
  <c r="F338" i="15"/>
  <c r="G338" i="15"/>
  <c r="H338" i="15"/>
  <c r="I338" i="15"/>
  <c r="J338" i="15"/>
  <c r="K338" i="15"/>
  <c r="L338" i="15"/>
  <c r="M338" i="15"/>
  <c r="N338" i="15"/>
  <c r="O338" i="15"/>
  <c r="P338" i="15"/>
  <c r="Q338" i="15"/>
  <c r="R338" i="15"/>
  <c r="S338" i="15"/>
  <c r="T338" i="15"/>
  <c r="U338" i="15"/>
  <c r="V338" i="15"/>
  <c r="W338" i="15"/>
  <c r="X338" i="15"/>
  <c r="Y338" i="15"/>
  <c r="Z338" i="15"/>
  <c r="AA338" i="15"/>
  <c r="AB338" i="15"/>
  <c r="E339" i="15"/>
  <c r="F339" i="15"/>
  <c r="G339" i="15"/>
  <c r="H339" i="15"/>
  <c r="I339" i="15"/>
  <c r="J339" i="15"/>
  <c r="K339" i="15"/>
  <c r="L339" i="15"/>
  <c r="M339" i="15"/>
  <c r="N339" i="15"/>
  <c r="O339" i="15"/>
  <c r="P339" i="15"/>
  <c r="Q339" i="15"/>
  <c r="R339" i="15"/>
  <c r="S339" i="15"/>
  <c r="T339" i="15"/>
  <c r="U339" i="15"/>
  <c r="V339" i="15"/>
  <c r="W339" i="15"/>
  <c r="X339" i="15"/>
  <c r="Y339" i="15"/>
  <c r="Z339" i="15"/>
  <c r="AA339" i="15"/>
  <c r="AB339" i="15"/>
  <c r="E340" i="15"/>
  <c r="F340" i="15"/>
  <c r="G340" i="15"/>
  <c r="H340" i="15"/>
  <c r="I340" i="15"/>
  <c r="J340" i="15"/>
  <c r="K340" i="15"/>
  <c r="L340" i="15"/>
  <c r="M340" i="15"/>
  <c r="N340" i="15"/>
  <c r="O340" i="15"/>
  <c r="P340" i="15"/>
  <c r="Q340" i="15"/>
  <c r="R340" i="15"/>
  <c r="S340" i="15"/>
  <c r="T340" i="15"/>
  <c r="U340" i="15"/>
  <c r="V340" i="15"/>
  <c r="W340" i="15"/>
  <c r="X340" i="15"/>
  <c r="Y340" i="15"/>
  <c r="Z340" i="15"/>
  <c r="AA340" i="15"/>
  <c r="AB340" i="15"/>
  <c r="E341" i="15"/>
  <c r="F341" i="15"/>
  <c r="G341" i="15"/>
  <c r="H341" i="15"/>
  <c r="I341" i="15"/>
  <c r="J341" i="15"/>
  <c r="K341" i="15"/>
  <c r="L341" i="15"/>
  <c r="M341" i="15"/>
  <c r="N341" i="15"/>
  <c r="O341" i="15"/>
  <c r="P341" i="15"/>
  <c r="Q341" i="15"/>
  <c r="R341" i="15"/>
  <c r="S341" i="15"/>
  <c r="T341" i="15"/>
  <c r="U341" i="15"/>
  <c r="V341" i="15"/>
  <c r="W341" i="15"/>
  <c r="X341" i="15"/>
  <c r="Y341" i="15"/>
  <c r="Z341" i="15"/>
  <c r="AA341" i="15"/>
  <c r="AB341" i="15"/>
  <c r="E342" i="15"/>
  <c r="F342" i="15"/>
  <c r="G342" i="15"/>
  <c r="H342" i="15"/>
  <c r="I342" i="15"/>
  <c r="J342" i="15"/>
  <c r="K342" i="15"/>
  <c r="L342" i="15"/>
  <c r="M342" i="15"/>
  <c r="N342" i="15"/>
  <c r="O342" i="15"/>
  <c r="P342" i="15"/>
  <c r="Q342" i="15"/>
  <c r="R342" i="15"/>
  <c r="S342" i="15"/>
  <c r="T342" i="15"/>
  <c r="U342" i="15"/>
  <c r="V342" i="15"/>
  <c r="W342" i="15"/>
  <c r="X342" i="15"/>
  <c r="Y342" i="15"/>
  <c r="Z342" i="15"/>
  <c r="AA342" i="15"/>
  <c r="AB342" i="15"/>
  <c r="E343" i="15"/>
  <c r="F343" i="15"/>
  <c r="G343" i="15"/>
  <c r="H343" i="15"/>
  <c r="I343" i="15"/>
  <c r="J343" i="15"/>
  <c r="K343" i="15"/>
  <c r="L343" i="15"/>
  <c r="M343" i="15"/>
  <c r="N343" i="15"/>
  <c r="O343" i="15"/>
  <c r="P343" i="15"/>
  <c r="Q343" i="15"/>
  <c r="R343" i="15"/>
  <c r="S343" i="15"/>
  <c r="T343" i="15"/>
  <c r="U343" i="15"/>
  <c r="V343" i="15"/>
  <c r="W343" i="15"/>
  <c r="X343" i="15"/>
  <c r="Y343" i="15"/>
  <c r="Z343" i="15"/>
  <c r="AA343" i="15"/>
  <c r="AB343" i="15"/>
  <c r="E344" i="15"/>
  <c r="F344" i="15"/>
  <c r="G344" i="15"/>
  <c r="H344" i="15"/>
  <c r="I344" i="15"/>
  <c r="J344" i="15"/>
  <c r="K344" i="15"/>
  <c r="L344" i="15"/>
  <c r="M344" i="15"/>
  <c r="N344" i="15"/>
  <c r="O344" i="15"/>
  <c r="P344" i="15"/>
  <c r="Q344" i="15"/>
  <c r="R344" i="15"/>
  <c r="S344" i="15"/>
  <c r="T344" i="15"/>
  <c r="U344" i="15"/>
  <c r="V344" i="15"/>
  <c r="W344" i="15"/>
  <c r="X344" i="15"/>
  <c r="Y344" i="15"/>
  <c r="Z344" i="15"/>
  <c r="AA344" i="15"/>
  <c r="AB344" i="15"/>
  <c r="E345" i="15"/>
  <c r="F345" i="15"/>
  <c r="G345" i="15"/>
  <c r="H345" i="15"/>
  <c r="I345" i="15"/>
  <c r="J345" i="15"/>
  <c r="K345" i="15"/>
  <c r="L345" i="15"/>
  <c r="M345" i="15"/>
  <c r="N345" i="15"/>
  <c r="O345" i="15"/>
  <c r="P345" i="15"/>
  <c r="Q345" i="15"/>
  <c r="R345" i="15"/>
  <c r="S345" i="15"/>
  <c r="T345" i="15"/>
  <c r="U345" i="15"/>
  <c r="V345" i="15"/>
  <c r="W345" i="15"/>
  <c r="X345" i="15"/>
  <c r="Y345" i="15"/>
  <c r="Z345" i="15"/>
  <c r="AA345" i="15"/>
  <c r="AB345" i="15"/>
  <c r="E346" i="15"/>
  <c r="F346" i="15"/>
  <c r="G346" i="15"/>
  <c r="H346" i="15"/>
  <c r="I346" i="15"/>
  <c r="J346" i="15"/>
  <c r="K346" i="15"/>
  <c r="L346" i="15"/>
  <c r="M346" i="15"/>
  <c r="N346" i="15"/>
  <c r="O346" i="15"/>
  <c r="P346" i="15"/>
  <c r="Q346" i="15"/>
  <c r="R346" i="15"/>
  <c r="S346" i="15"/>
  <c r="T346" i="15"/>
  <c r="U346" i="15"/>
  <c r="V346" i="15"/>
  <c r="W346" i="15"/>
  <c r="X346" i="15"/>
  <c r="Y346" i="15"/>
  <c r="Z346" i="15"/>
  <c r="AA346" i="15"/>
  <c r="AB346" i="15"/>
  <c r="E347" i="15"/>
  <c r="F347" i="15"/>
  <c r="G347" i="15"/>
  <c r="H347" i="15"/>
  <c r="I347" i="15"/>
  <c r="J347" i="15"/>
  <c r="K347" i="15"/>
  <c r="L347" i="15"/>
  <c r="M347" i="15"/>
  <c r="N347" i="15"/>
  <c r="O347" i="15"/>
  <c r="P347" i="15"/>
  <c r="Q347" i="15"/>
  <c r="R347" i="15"/>
  <c r="S347" i="15"/>
  <c r="T347" i="15"/>
  <c r="U347" i="15"/>
  <c r="V347" i="15"/>
  <c r="W347" i="15"/>
  <c r="X347" i="15"/>
  <c r="Y347" i="15"/>
  <c r="Z347" i="15"/>
  <c r="AA347" i="15"/>
  <c r="AB347" i="15"/>
  <c r="E348" i="15"/>
  <c r="F348" i="15"/>
  <c r="G348" i="15"/>
  <c r="H348" i="15"/>
  <c r="I348" i="15"/>
  <c r="J348" i="15"/>
  <c r="K348" i="15"/>
  <c r="L348" i="15"/>
  <c r="M348" i="15"/>
  <c r="N348" i="15"/>
  <c r="O348" i="15"/>
  <c r="P348" i="15"/>
  <c r="Q348" i="15"/>
  <c r="R348" i="15"/>
  <c r="S348" i="15"/>
  <c r="T348" i="15"/>
  <c r="U348" i="15"/>
  <c r="V348" i="15"/>
  <c r="W348" i="15"/>
  <c r="X348" i="15"/>
  <c r="Y348" i="15"/>
  <c r="Z348" i="15"/>
  <c r="AA348" i="15"/>
  <c r="AB348" i="15"/>
  <c r="E349" i="15"/>
  <c r="F349" i="15"/>
  <c r="G349" i="15"/>
  <c r="H349" i="15"/>
  <c r="I349" i="15"/>
  <c r="J349" i="15"/>
  <c r="K349" i="15"/>
  <c r="L349" i="15"/>
  <c r="M349" i="15"/>
  <c r="N349" i="15"/>
  <c r="O349" i="15"/>
  <c r="P349" i="15"/>
  <c r="Q349" i="15"/>
  <c r="R349" i="15"/>
  <c r="S349" i="15"/>
  <c r="T349" i="15"/>
  <c r="U349" i="15"/>
  <c r="V349" i="15"/>
  <c r="W349" i="15"/>
  <c r="X349" i="15"/>
  <c r="Y349" i="15"/>
  <c r="Z349" i="15"/>
  <c r="AA349" i="15"/>
  <c r="AB349" i="15"/>
  <c r="E350" i="15"/>
  <c r="F350" i="15"/>
  <c r="G350" i="15"/>
  <c r="H350" i="15"/>
  <c r="I350" i="15"/>
  <c r="J350" i="15"/>
  <c r="K350" i="15"/>
  <c r="L350" i="15"/>
  <c r="M350" i="15"/>
  <c r="N350" i="15"/>
  <c r="O350" i="15"/>
  <c r="P350" i="15"/>
  <c r="Q350" i="15"/>
  <c r="R350" i="15"/>
  <c r="S350" i="15"/>
  <c r="T350" i="15"/>
  <c r="U350" i="15"/>
  <c r="V350" i="15"/>
  <c r="W350" i="15"/>
  <c r="X350" i="15"/>
  <c r="Y350" i="15"/>
  <c r="Z350" i="15"/>
  <c r="AA350" i="15"/>
  <c r="AB350" i="15"/>
  <c r="E351" i="15"/>
  <c r="F351" i="15"/>
  <c r="G351" i="15"/>
  <c r="H351" i="15"/>
  <c r="I351" i="15"/>
  <c r="J351" i="15"/>
  <c r="K351" i="15"/>
  <c r="L351" i="15"/>
  <c r="M351" i="15"/>
  <c r="N351" i="15"/>
  <c r="O351" i="15"/>
  <c r="P351" i="15"/>
  <c r="Q351" i="15"/>
  <c r="R351" i="15"/>
  <c r="S351" i="15"/>
  <c r="T351" i="15"/>
  <c r="U351" i="15"/>
  <c r="V351" i="15"/>
  <c r="W351" i="15"/>
  <c r="X351" i="15"/>
  <c r="Y351" i="15"/>
  <c r="Z351" i="15"/>
  <c r="AA351" i="15"/>
  <c r="AB351" i="15"/>
  <c r="E352" i="15"/>
  <c r="F352" i="15"/>
  <c r="G352" i="15"/>
  <c r="H352" i="15"/>
  <c r="I352" i="15"/>
  <c r="J352" i="15"/>
  <c r="K352" i="15"/>
  <c r="L352" i="15"/>
  <c r="M352" i="15"/>
  <c r="N352" i="15"/>
  <c r="O352" i="15"/>
  <c r="P352" i="15"/>
  <c r="Q352" i="15"/>
  <c r="R352" i="15"/>
  <c r="S352" i="15"/>
  <c r="T352" i="15"/>
  <c r="U352" i="15"/>
  <c r="V352" i="15"/>
  <c r="W352" i="15"/>
  <c r="X352" i="15"/>
  <c r="Y352" i="15"/>
  <c r="Z352" i="15"/>
  <c r="AA352" i="15"/>
  <c r="AB352" i="15"/>
  <c r="E353" i="15"/>
  <c r="F353" i="15"/>
  <c r="G353" i="15"/>
  <c r="H353" i="15"/>
  <c r="I353" i="15"/>
  <c r="J353" i="15"/>
  <c r="K353" i="15"/>
  <c r="L353" i="15"/>
  <c r="M353" i="15"/>
  <c r="N353" i="15"/>
  <c r="O353" i="15"/>
  <c r="P353" i="15"/>
  <c r="Q353" i="15"/>
  <c r="R353" i="15"/>
  <c r="S353" i="15"/>
  <c r="T353" i="15"/>
  <c r="U353" i="15"/>
  <c r="V353" i="15"/>
  <c r="W353" i="15"/>
  <c r="X353" i="15"/>
  <c r="Y353" i="15"/>
  <c r="Z353" i="15"/>
  <c r="AA353" i="15"/>
  <c r="AB353" i="15"/>
  <c r="E354" i="15"/>
  <c r="F354" i="15"/>
  <c r="G354" i="15"/>
  <c r="H354" i="15"/>
  <c r="I354" i="15"/>
  <c r="J354" i="15"/>
  <c r="K354" i="15"/>
  <c r="L354" i="15"/>
  <c r="M354" i="15"/>
  <c r="N354" i="15"/>
  <c r="O354" i="15"/>
  <c r="P354" i="15"/>
  <c r="Q354" i="15"/>
  <c r="R354" i="15"/>
  <c r="S354" i="15"/>
  <c r="T354" i="15"/>
  <c r="U354" i="15"/>
  <c r="V354" i="15"/>
  <c r="W354" i="15"/>
  <c r="X354" i="15"/>
  <c r="Y354" i="15"/>
  <c r="Z354" i="15"/>
  <c r="AA354" i="15"/>
  <c r="AB354" i="15"/>
  <c r="E355" i="15"/>
  <c r="F355" i="15"/>
  <c r="G355" i="15"/>
  <c r="H355" i="15"/>
  <c r="I355" i="15"/>
  <c r="J355" i="15"/>
  <c r="K355" i="15"/>
  <c r="L355" i="15"/>
  <c r="M355" i="15"/>
  <c r="N355" i="15"/>
  <c r="O355" i="15"/>
  <c r="P355" i="15"/>
  <c r="Q355" i="15"/>
  <c r="R355" i="15"/>
  <c r="S355" i="15"/>
  <c r="T355" i="15"/>
  <c r="U355" i="15"/>
  <c r="V355" i="15"/>
  <c r="W355" i="15"/>
  <c r="X355" i="15"/>
  <c r="Y355" i="15"/>
  <c r="Z355" i="15"/>
  <c r="AA355" i="15"/>
  <c r="AB355" i="15"/>
  <c r="E356" i="15"/>
  <c r="F356" i="15"/>
  <c r="G356" i="15"/>
  <c r="H356" i="15"/>
  <c r="I356" i="15"/>
  <c r="J356" i="15"/>
  <c r="K356" i="15"/>
  <c r="L356" i="15"/>
  <c r="M356" i="15"/>
  <c r="N356" i="15"/>
  <c r="O356" i="15"/>
  <c r="P356" i="15"/>
  <c r="Q356" i="15"/>
  <c r="R356" i="15"/>
  <c r="S356" i="15"/>
  <c r="T356" i="15"/>
  <c r="U356" i="15"/>
  <c r="V356" i="15"/>
  <c r="W356" i="15"/>
  <c r="X356" i="15"/>
  <c r="Y356" i="15"/>
  <c r="Z356" i="15"/>
  <c r="AA356" i="15"/>
  <c r="AB356" i="15"/>
  <c r="E357" i="15"/>
  <c r="F357" i="15"/>
  <c r="G357" i="15"/>
  <c r="H357" i="15"/>
  <c r="I357" i="15"/>
  <c r="J357" i="15"/>
  <c r="K357" i="15"/>
  <c r="L357" i="15"/>
  <c r="M357" i="15"/>
  <c r="N357" i="15"/>
  <c r="O357" i="15"/>
  <c r="P357" i="15"/>
  <c r="Q357" i="15"/>
  <c r="R357" i="15"/>
  <c r="S357" i="15"/>
  <c r="T357" i="15"/>
  <c r="U357" i="15"/>
  <c r="V357" i="15"/>
  <c r="W357" i="15"/>
  <c r="X357" i="15"/>
  <c r="Y357" i="15"/>
  <c r="Z357" i="15"/>
  <c r="AA357" i="15"/>
  <c r="AB357" i="15"/>
  <c r="E358" i="15"/>
  <c r="F358" i="15"/>
  <c r="G358" i="15"/>
  <c r="H358" i="15"/>
  <c r="I358" i="15"/>
  <c r="J358" i="15"/>
  <c r="K358" i="15"/>
  <c r="L358" i="15"/>
  <c r="M358" i="15"/>
  <c r="N358" i="15"/>
  <c r="O358" i="15"/>
  <c r="P358" i="15"/>
  <c r="Q358" i="15"/>
  <c r="R358" i="15"/>
  <c r="S358" i="15"/>
  <c r="T358" i="15"/>
  <c r="U358" i="15"/>
  <c r="V358" i="15"/>
  <c r="W358" i="15"/>
  <c r="X358" i="15"/>
  <c r="Y358" i="15"/>
  <c r="Z358" i="15"/>
  <c r="AA358" i="15"/>
  <c r="AB358" i="15"/>
  <c r="E359" i="15"/>
  <c r="F359" i="15"/>
  <c r="G359" i="15"/>
  <c r="H359" i="15"/>
  <c r="I359" i="15"/>
  <c r="J359" i="15"/>
  <c r="K359" i="15"/>
  <c r="L359" i="15"/>
  <c r="M359" i="15"/>
  <c r="N359" i="15"/>
  <c r="O359" i="15"/>
  <c r="P359" i="15"/>
  <c r="Q359" i="15"/>
  <c r="R359" i="15"/>
  <c r="S359" i="15"/>
  <c r="T359" i="15"/>
  <c r="U359" i="15"/>
  <c r="V359" i="15"/>
  <c r="W359" i="15"/>
  <c r="X359" i="15"/>
  <c r="Y359" i="15"/>
  <c r="Z359" i="15"/>
  <c r="AA359" i="15"/>
  <c r="AB359" i="15"/>
  <c r="E360" i="15"/>
  <c r="F360" i="15"/>
  <c r="G360" i="15"/>
  <c r="H360" i="15"/>
  <c r="I360" i="15"/>
  <c r="J360" i="15"/>
  <c r="K360" i="15"/>
  <c r="L360" i="15"/>
  <c r="M360" i="15"/>
  <c r="N360" i="15"/>
  <c r="O360" i="15"/>
  <c r="P360" i="15"/>
  <c r="Q360" i="15"/>
  <c r="R360" i="15"/>
  <c r="S360" i="15"/>
  <c r="T360" i="15"/>
  <c r="U360" i="15"/>
  <c r="V360" i="15"/>
  <c r="W360" i="15"/>
  <c r="X360" i="15"/>
  <c r="Y360" i="15"/>
  <c r="Z360" i="15"/>
  <c r="AA360" i="15"/>
  <c r="AB360" i="15"/>
  <c r="E361" i="15"/>
  <c r="F361" i="15"/>
  <c r="G361" i="15"/>
  <c r="H361" i="15"/>
  <c r="I361" i="15"/>
  <c r="J361" i="15"/>
  <c r="K361" i="15"/>
  <c r="L361" i="15"/>
  <c r="M361" i="15"/>
  <c r="N361" i="15"/>
  <c r="O361" i="15"/>
  <c r="P361" i="15"/>
  <c r="Q361" i="15"/>
  <c r="R361" i="15"/>
  <c r="S361" i="15"/>
  <c r="T361" i="15"/>
  <c r="U361" i="15"/>
  <c r="V361" i="15"/>
  <c r="W361" i="15"/>
  <c r="X361" i="15"/>
  <c r="Y361" i="15"/>
  <c r="Z361" i="15"/>
  <c r="AA361" i="15"/>
  <c r="AB361" i="15"/>
  <c r="E362" i="15"/>
  <c r="F362" i="15"/>
  <c r="G362" i="15"/>
  <c r="H362" i="15"/>
  <c r="I362" i="15"/>
  <c r="J362" i="15"/>
  <c r="K362" i="15"/>
  <c r="L362" i="15"/>
  <c r="M362" i="15"/>
  <c r="N362" i="15"/>
  <c r="O362" i="15"/>
  <c r="P362" i="15"/>
  <c r="Q362" i="15"/>
  <c r="R362" i="15"/>
  <c r="S362" i="15"/>
  <c r="T362" i="15"/>
  <c r="U362" i="15"/>
  <c r="V362" i="15"/>
  <c r="W362" i="15"/>
  <c r="X362" i="15"/>
  <c r="Y362" i="15"/>
  <c r="Z362" i="15"/>
  <c r="AA362" i="15"/>
  <c r="AB362" i="15"/>
  <c r="E363" i="15"/>
  <c r="F363" i="15"/>
  <c r="G363" i="15"/>
  <c r="H363" i="15"/>
  <c r="I363" i="15"/>
  <c r="J363" i="15"/>
  <c r="K363" i="15"/>
  <c r="L363" i="15"/>
  <c r="M363" i="15"/>
  <c r="N363" i="15"/>
  <c r="O363" i="15"/>
  <c r="P363" i="15"/>
  <c r="Q363" i="15"/>
  <c r="R363" i="15"/>
  <c r="S363" i="15"/>
  <c r="T363" i="15"/>
  <c r="U363" i="15"/>
  <c r="V363" i="15"/>
  <c r="W363" i="15"/>
  <c r="X363" i="15"/>
  <c r="Y363" i="15"/>
  <c r="Z363" i="15"/>
  <c r="AA363" i="15"/>
  <c r="AB363" i="15"/>
  <c r="E364" i="15"/>
  <c r="F364" i="15"/>
  <c r="G364" i="15"/>
  <c r="H364" i="15"/>
  <c r="I364" i="15"/>
  <c r="J364" i="15"/>
  <c r="K364" i="15"/>
  <c r="L364" i="15"/>
  <c r="M364" i="15"/>
  <c r="N364" i="15"/>
  <c r="O364" i="15"/>
  <c r="P364" i="15"/>
  <c r="Q364" i="15"/>
  <c r="R364" i="15"/>
  <c r="S364" i="15"/>
  <c r="T364" i="15"/>
  <c r="U364" i="15"/>
  <c r="V364" i="15"/>
  <c r="W364" i="15"/>
  <c r="X364" i="15"/>
  <c r="Y364" i="15"/>
  <c r="Z364" i="15"/>
  <c r="AA364" i="15"/>
  <c r="AB364" i="15"/>
  <c r="E365" i="15"/>
  <c r="F365" i="15"/>
  <c r="G365" i="15"/>
  <c r="H365" i="15"/>
  <c r="I365" i="15"/>
  <c r="J365" i="15"/>
  <c r="K365" i="15"/>
  <c r="L365" i="15"/>
  <c r="M365" i="15"/>
  <c r="N365" i="15"/>
  <c r="O365" i="15"/>
  <c r="P365" i="15"/>
  <c r="Q365" i="15"/>
  <c r="R365" i="15"/>
  <c r="S365" i="15"/>
  <c r="T365" i="15"/>
  <c r="U365" i="15"/>
  <c r="V365" i="15"/>
  <c r="W365" i="15"/>
  <c r="X365" i="15"/>
  <c r="Y365" i="15"/>
  <c r="Z365" i="15"/>
  <c r="AA365" i="15"/>
  <c r="AB365" i="15"/>
  <c r="E366" i="15"/>
  <c r="F366" i="15"/>
  <c r="G366" i="15"/>
  <c r="H366" i="15"/>
  <c r="I366" i="15"/>
  <c r="J366" i="15"/>
  <c r="K366" i="15"/>
  <c r="L366" i="15"/>
  <c r="M366" i="15"/>
  <c r="N366" i="15"/>
  <c r="O366" i="15"/>
  <c r="P366" i="15"/>
  <c r="Q366" i="15"/>
  <c r="R366" i="15"/>
  <c r="S366" i="15"/>
  <c r="T366" i="15"/>
  <c r="U366" i="15"/>
  <c r="V366" i="15"/>
  <c r="W366" i="15"/>
  <c r="X366" i="15"/>
  <c r="Y366" i="15"/>
  <c r="Z366" i="15"/>
  <c r="AA366" i="15"/>
  <c r="AB366" i="15"/>
  <c r="E367" i="15"/>
  <c r="F367" i="15"/>
  <c r="G367" i="15"/>
  <c r="H367" i="15"/>
  <c r="I367" i="15"/>
  <c r="J367" i="15"/>
  <c r="K367" i="15"/>
  <c r="L367" i="15"/>
  <c r="M367" i="15"/>
  <c r="N367" i="15"/>
  <c r="O367" i="15"/>
  <c r="P367" i="15"/>
  <c r="Q367" i="15"/>
  <c r="R367" i="15"/>
  <c r="S367" i="15"/>
  <c r="T367" i="15"/>
  <c r="U367" i="15"/>
  <c r="V367" i="15"/>
  <c r="W367" i="15"/>
  <c r="X367" i="15"/>
  <c r="Y367" i="15"/>
  <c r="Z367" i="15"/>
  <c r="AA367" i="15"/>
  <c r="AB367" i="15"/>
  <c r="E368" i="15"/>
  <c r="F368" i="15"/>
  <c r="G368" i="15"/>
  <c r="H368" i="15"/>
  <c r="I368" i="15"/>
  <c r="J368" i="15"/>
  <c r="K368" i="15"/>
  <c r="L368" i="15"/>
  <c r="M368" i="15"/>
  <c r="N368" i="15"/>
  <c r="O368" i="15"/>
  <c r="P368" i="15"/>
  <c r="Q368" i="15"/>
  <c r="R368" i="15"/>
  <c r="S368" i="15"/>
  <c r="T368" i="15"/>
  <c r="U368" i="15"/>
  <c r="V368" i="15"/>
  <c r="W368" i="15"/>
  <c r="X368" i="15"/>
  <c r="Y368" i="15"/>
  <c r="Z368" i="15"/>
  <c r="AA368" i="15"/>
  <c r="AB368" i="15"/>
  <c r="E369" i="15"/>
  <c r="F369" i="15"/>
  <c r="G369" i="15"/>
  <c r="H369" i="15"/>
  <c r="I369" i="15"/>
  <c r="J369" i="15"/>
  <c r="K369" i="15"/>
  <c r="L369" i="15"/>
  <c r="M369" i="15"/>
  <c r="N369" i="15"/>
  <c r="O369" i="15"/>
  <c r="P369" i="15"/>
  <c r="Q369" i="15"/>
  <c r="R369" i="15"/>
  <c r="S369" i="15"/>
  <c r="T369" i="15"/>
  <c r="U369" i="15"/>
  <c r="V369" i="15"/>
  <c r="W369" i="15"/>
  <c r="X369" i="15"/>
  <c r="Y369" i="15"/>
  <c r="Z369" i="15"/>
  <c r="AA369" i="15"/>
  <c r="AB369" i="15"/>
  <c r="E370" i="15"/>
  <c r="F370" i="15"/>
  <c r="G370" i="15"/>
  <c r="H370" i="15"/>
  <c r="I370" i="15"/>
  <c r="J370" i="15"/>
  <c r="K370" i="15"/>
  <c r="L370" i="15"/>
  <c r="M370" i="15"/>
  <c r="N370" i="15"/>
  <c r="O370" i="15"/>
  <c r="P370" i="15"/>
  <c r="Q370" i="15"/>
  <c r="R370" i="15"/>
  <c r="S370" i="15"/>
  <c r="T370" i="15"/>
  <c r="U370" i="15"/>
  <c r="V370" i="15"/>
  <c r="W370" i="15"/>
  <c r="X370" i="15"/>
  <c r="Y370" i="15"/>
  <c r="Z370" i="15"/>
  <c r="AA370" i="15"/>
  <c r="AB370" i="15"/>
  <c r="E371" i="15"/>
  <c r="F371" i="15"/>
  <c r="G371" i="15"/>
  <c r="H371" i="15"/>
  <c r="I371" i="15"/>
  <c r="J371" i="15"/>
  <c r="K371" i="15"/>
  <c r="L371" i="15"/>
  <c r="M371" i="15"/>
  <c r="N371" i="15"/>
  <c r="O371" i="15"/>
  <c r="P371" i="15"/>
  <c r="Q371" i="15"/>
  <c r="R371" i="15"/>
  <c r="S371" i="15"/>
  <c r="T371" i="15"/>
  <c r="U371" i="15"/>
  <c r="V371" i="15"/>
  <c r="W371" i="15"/>
  <c r="X371" i="15"/>
  <c r="Y371" i="15"/>
  <c r="Z371" i="15"/>
  <c r="AA371" i="15"/>
  <c r="AB371" i="15"/>
  <c r="E372" i="15"/>
  <c r="F372" i="15"/>
  <c r="G372" i="15"/>
  <c r="H372" i="15"/>
  <c r="I372" i="15"/>
  <c r="J372" i="15"/>
  <c r="K372" i="15"/>
  <c r="L372" i="15"/>
  <c r="M372" i="15"/>
  <c r="N372" i="15"/>
  <c r="O372" i="15"/>
  <c r="P372" i="15"/>
  <c r="Q372" i="15"/>
  <c r="R372" i="15"/>
  <c r="S372" i="15"/>
  <c r="T372" i="15"/>
  <c r="U372" i="15"/>
  <c r="V372" i="15"/>
  <c r="W372" i="15"/>
  <c r="X372" i="15"/>
  <c r="Y372" i="15"/>
  <c r="Z372" i="15"/>
  <c r="AA372" i="15"/>
  <c r="AB372" i="15"/>
  <c r="E373" i="15"/>
  <c r="F373" i="15"/>
  <c r="G373" i="15"/>
  <c r="H373" i="15"/>
  <c r="I373" i="15"/>
  <c r="J373" i="15"/>
  <c r="K373" i="15"/>
  <c r="L373" i="15"/>
  <c r="M373" i="15"/>
  <c r="N373" i="15"/>
  <c r="O373" i="15"/>
  <c r="P373" i="15"/>
  <c r="Q373" i="15"/>
  <c r="R373" i="15"/>
  <c r="S373" i="15"/>
  <c r="T373" i="15"/>
  <c r="U373" i="15"/>
  <c r="V373" i="15"/>
  <c r="W373" i="15"/>
  <c r="X373" i="15"/>
  <c r="Y373" i="15"/>
  <c r="Z373" i="15"/>
  <c r="AA373" i="15"/>
  <c r="AB373" i="15"/>
  <c r="E374" i="15"/>
  <c r="F374" i="15"/>
  <c r="G374" i="15"/>
  <c r="H374" i="15"/>
  <c r="I374" i="15"/>
  <c r="J374" i="15"/>
  <c r="K374" i="15"/>
  <c r="L374" i="15"/>
  <c r="M374" i="15"/>
  <c r="N374" i="15"/>
  <c r="O374" i="15"/>
  <c r="P374" i="15"/>
  <c r="Q374" i="15"/>
  <c r="R374" i="15"/>
  <c r="S374" i="15"/>
  <c r="T374" i="15"/>
  <c r="U374" i="15"/>
  <c r="V374" i="15"/>
  <c r="W374" i="15"/>
  <c r="X374" i="15"/>
  <c r="Y374" i="15"/>
  <c r="Z374" i="15"/>
  <c r="AA374" i="15"/>
  <c r="AB374" i="15"/>
  <c r="E375" i="15"/>
  <c r="F375" i="15"/>
  <c r="G375" i="15"/>
  <c r="H375" i="15"/>
  <c r="I375" i="15"/>
  <c r="J375" i="15"/>
  <c r="K375" i="15"/>
  <c r="L375" i="15"/>
  <c r="M375" i="15"/>
  <c r="N375" i="15"/>
  <c r="O375" i="15"/>
  <c r="P375" i="15"/>
  <c r="Q375" i="15"/>
  <c r="R375" i="15"/>
  <c r="S375" i="15"/>
  <c r="T375" i="15"/>
  <c r="U375" i="15"/>
  <c r="V375" i="15"/>
  <c r="W375" i="15"/>
  <c r="X375" i="15"/>
  <c r="Y375" i="15"/>
  <c r="Z375" i="15"/>
  <c r="AA375" i="15"/>
  <c r="AB375" i="15"/>
  <c r="E376" i="15"/>
  <c r="F376" i="15"/>
  <c r="G376" i="15"/>
  <c r="H376" i="15"/>
  <c r="I376" i="15"/>
  <c r="J376" i="15"/>
  <c r="K376" i="15"/>
  <c r="L376" i="15"/>
  <c r="M376" i="15"/>
  <c r="N376" i="15"/>
  <c r="O376" i="15"/>
  <c r="P376" i="15"/>
  <c r="Q376" i="15"/>
  <c r="R376" i="15"/>
  <c r="S376" i="15"/>
  <c r="T376" i="15"/>
  <c r="U376" i="15"/>
  <c r="V376" i="15"/>
  <c r="W376" i="15"/>
  <c r="X376" i="15"/>
  <c r="Y376" i="15"/>
  <c r="Z376" i="15"/>
  <c r="AA376" i="15"/>
  <c r="AB376" i="15"/>
  <c r="E377" i="15"/>
  <c r="F377" i="15"/>
  <c r="G377" i="15"/>
  <c r="H377" i="15"/>
  <c r="I377" i="15"/>
  <c r="J377" i="15"/>
  <c r="K377" i="15"/>
  <c r="L377" i="15"/>
  <c r="M377" i="15"/>
  <c r="N377" i="15"/>
  <c r="O377" i="15"/>
  <c r="P377" i="15"/>
  <c r="Q377" i="15"/>
  <c r="R377" i="15"/>
  <c r="S377" i="15"/>
  <c r="T377" i="15"/>
  <c r="U377" i="15"/>
  <c r="V377" i="15"/>
  <c r="W377" i="15"/>
  <c r="X377" i="15"/>
  <c r="Y377" i="15"/>
  <c r="Z377" i="15"/>
  <c r="AA377" i="15"/>
  <c r="AB377" i="15"/>
  <c r="E378" i="15"/>
  <c r="F378" i="15"/>
  <c r="G378" i="15"/>
  <c r="H378" i="15"/>
  <c r="I378" i="15"/>
  <c r="J378" i="15"/>
  <c r="K378" i="15"/>
  <c r="L378" i="15"/>
  <c r="M378" i="15"/>
  <c r="N378" i="15"/>
  <c r="O378" i="15"/>
  <c r="P378" i="15"/>
  <c r="Q378" i="15"/>
  <c r="R378" i="15"/>
  <c r="S378" i="15"/>
  <c r="T378" i="15"/>
  <c r="U378" i="15"/>
  <c r="V378" i="15"/>
  <c r="W378" i="15"/>
  <c r="X378" i="15"/>
  <c r="Y378" i="15"/>
  <c r="Z378" i="15"/>
  <c r="AA378" i="15"/>
  <c r="AB378" i="15"/>
  <c r="E379" i="15"/>
  <c r="F379" i="15"/>
  <c r="G379" i="15"/>
  <c r="H379" i="15"/>
  <c r="I379" i="15"/>
  <c r="J379" i="15"/>
  <c r="K379" i="15"/>
  <c r="L379" i="15"/>
  <c r="M379" i="15"/>
  <c r="N379" i="15"/>
  <c r="O379" i="15"/>
  <c r="P379" i="15"/>
  <c r="Q379" i="15"/>
  <c r="R379" i="15"/>
  <c r="S379" i="15"/>
  <c r="T379" i="15"/>
  <c r="U379" i="15"/>
  <c r="V379" i="15"/>
  <c r="W379" i="15"/>
  <c r="X379" i="15"/>
  <c r="Y379" i="15"/>
  <c r="Z379" i="15"/>
  <c r="AA379" i="15"/>
  <c r="AB379" i="15"/>
  <c r="E380" i="15"/>
  <c r="F380" i="15"/>
  <c r="G380" i="15"/>
  <c r="H380" i="15"/>
  <c r="I380" i="15"/>
  <c r="J380" i="15"/>
  <c r="K380" i="15"/>
  <c r="L380" i="15"/>
  <c r="M380" i="15"/>
  <c r="N380" i="15"/>
  <c r="O380" i="15"/>
  <c r="P380" i="15"/>
  <c r="Q380" i="15"/>
  <c r="R380" i="15"/>
  <c r="S380" i="15"/>
  <c r="T380" i="15"/>
  <c r="U380" i="15"/>
  <c r="V380" i="15"/>
  <c r="W380" i="15"/>
  <c r="X380" i="15"/>
  <c r="Y380" i="15"/>
  <c r="Z380" i="15"/>
  <c r="AA380" i="15"/>
  <c r="AB380" i="15"/>
  <c r="E381" i="15"/>
  <c r="F381" i="15"/>
  <c r="G381" i="15"/>
  <c r="H381" i="15"/>
  <c r="I381" i="15"/>
  <c r="J381" i="15"/>
  <c r="K381" i="15"/>
  <c r="L381" i="15"/>
  <c r="M381" i="15"/>
  <c r="N381" i="15"/>
  <c r="O381" i="15"/>
  <c r="P381" i="15"/>
  <c r="Q381" i="15"/>
  <c r="R381" i="15"/>
  <c r="S381" i="15"/>
  <c r="T381" i="15"/>
  <c r="U381" i="15"/>
  <c r="V381" i="15"/>
  <c r="W381" i="15"/>
  <c r="X381" i="15"/>
  <c r="Y381" i="15"/>
  <c r="Z381" i="15"/>
  <c r="AA381" i="15"/>
  <c r="AB381" i="15"/>
  <c r="E382" i="15"/>
  <c r="F382" i="15"/>
  <c r="G382" i="15"/>
  <c r="H382" i="15"/>
  <c r="I382" i="15"/>
  <c r="J382" i="15"/>
  <c r="K382" i="15"/>
  <c r="L382" i="15"/>
  <c r="M382" i="15"/>
  <c r="N382" i="15"/>
  <c r="O382" i="15"/>
  <c r="P382" i="15"/>
  <c r="Q382" i="15"/>
  <c r="R382" i="15"/>
  <c r="S382" i="15"/>
  <c r="T382" i="15"/>
  <c r="U382" i="15"/>
  <c r="V382" i="15"/>
  <c r="W382" i="15"/>
  <c r="X382" i="15"/>
  <c r="Y382" i="15"/>
  <c r="Z382" i="15"/>
  <c r="AA382" i="15"/>
  <c r="AB382" i="15"/>
  <c r="E383" i="15"/>
  <c r="F383" i="15"/>
  <c r="G383" i="15"/>
  <c r="H383" i="15"/>
  <c r="I383" i="15"/>
  <c r="J383" i="15"/>
  <c r="K383" i="15"/>
  <c r="L383" i="15"/>
  <c r="M383" i="15"/>
  <c r="N383" i="15"/>
  <c r="O383" i="15"/>
  <c r="P383" i="15"/>
  <c r="Q383" i="15"/>
  <c r="R383" i="15"/>
  <c r="S383" i="15"/>
  <c r="T383" i="15"/>
  <c r="U383" i="15"/>
  <c r="V383" i="15"/>
  <c r="W383" i="15"/>
  <c r="X383" i="15"/>
  <c r="Y383" i="15"/>
  <c r="Z383" i="15"/>
  <c r="AA383" i="15"/>
  <c r="AB383" i="15"/>
  <c r="E384" i="15"/>
  <c r="F384" i="15"/>
  <c r="G384" i="15"/>
  <c r="H384" i="15"/>
  <c r="I384" i="15"/>
  <c r="J384" i="15"/>
  <c r="K384" i="15"/>
  <c r="L384" i="15"/>
  <c r="M384" i="15"/>
  <c r="N384" i="15"/>
  <c r="O384" i="15"/>
  <c r="P384" i="15"/>
  <c r="Q384" i="15"/>
  <c r="R384" i="15"/>
  <c r="S384" i="15"/>
  <c r="T384" i="15"/>
  <c r="U384" i="15"/>
  <c r="V384" i="15"/>
  <c r="W384" i="15"/>
  <c r="X384" i="15"/>
  <c r="Y384" i="15"/>
  <c r="Z384" i="15"/>
  <c r="AA384" i="15"/>
  <c r="AB384" i="15"/>
  <c r="E385" i="15"/>
  <c r="F385" i="15"/>
  <c r="G385" i="15"/>
  <c r="H385" i="15"/>
  <c r="I385" i="15"/>
  <c r="J385" i="15"/>
  <c r="K385" i="15"/>
  <c r="L385" i="15"/>
  <c r="M385" i="15"/>
  <c r="N385" i="15"/>
  <c r="O385" i="15"/>
  <c r="P385" i="15"/>
  <c r="Q385" i="15"/>
  <c r="R385" i="15"/>
  <c r="S385" i="15"/>
  <c r="T385" i="15"/>
  <c r="U385" i="15"/>
  <c r="V385" i="15"/>
  <c r="W385" i="15"/>
  <c r="X385" i="15"/>
  <c r="Y385" i="15"/>
  <c r="Z385" i="15"/>
  <c r="AA385" i="15"/>
  <c r="AB385" i="15"/>
  <c r="E386" i="15"/>
  <c r="F386" i="15"/>
  <c r="G386" i="15"/>
  <c r="H386" i="15"/>
  <c r="I386" i="15"/>
  <c r="J386" i="15"/>
  <c r="K386" i="15"/>
  <c r="L386" i="15"/>
  <c r="M386" i="15"/>
  <c r="N386" i="15"/>
  <c r="O386" i="15"/>
  <c r="P386" i="15"/>
  <c r="Q386" i="15"/>
  <c r="R386" i="15"/>
  <c r="S386" i="15"/>
  <c r="T386" i="15"/>
  <c r="U386" i="15"/>
  <c r="V386" i="15"/>
  <c r="W386" i="15"/>
  <c r="X386" i="15"/>
  <c r="Y386" i="15"/>
  <c r="Z386" i="15"/>
  <c r="AA386" i="15"/>
  <c r="AB386" i="15"/>
  <c r="E387" i="15"/>
  <c r="F387" i="15"/>
  <c r="G387" i="15"/>
  <c r="H387" i="15"/>
  <c r="I387" i="15"/>
  <c r="J387" i="15"/>
  <c r="K387" i="15"/>
  <c r="L387" i="15"/>
  <c r="M387" i="15"/>
  <c r="N387" i="15"/>
  <c r="O387" i="15"/>
  <c r="P387" i="15"/>
  <c r="Q387" i="15"/>
  <c r="R387" i="15"/>
  <c r="S387" i="15"/>
  <c r="T387" i="15"/>
  <c r="U387" i="15"/>
  <c r="V387" i="15"/>
  <c r="W387" i="15"/>
  <c r="X387" i="15"/>
  <c r="Y387" i="15"/>
  <c r="Z387" i="15"/>
  <c r="AA387" i="15"/>
  <c r="AB387" i="15"/>
  <c r="E388" i="15"/>
  <c r="F388" i="15"/>
  <c r="G388" i="15"/>
  <c r="H388" i="15"/>
  <c r="I388" i="15"/>
  <c r="J388" i="15"/>
  <c r="K388" i="15"/>
  <c r="L388" i="15"/>
  <c r="M388" i="15"/>
  <c r="N388" i="15"/>
  <c r="O388" i="15"/>
  <c r="P388" i="15"/>
  <c r="Q388" i="15"/>
  <c r="R388" i="15"/>
  <c r="S388" i="15"/>
  <c r="T388" i="15"/>
  <c r="U388" i="15"/>
  <c r="V388" i="15"/>
  <c r="W388" i="15"/>
  <c r="X388" i="15"/>
  <c r="Y388" i="15"/>
  <c r="Z388" i="15"/>
  <c r="AA388" i="15"/>
  <c r="AB388" i="15"/>
  <c r="E389" i="15"/>
  <c r="F389" i="15"/>
  <c r="G389" i="15"/>
  <c r="H389" i="15"/>
  <c r="I389" i="15"/>
  <c r="J389" i="15"/>
  <c r="K389" i="15"/>
  <c r="L389" i="15"/>
  <c r="M389" i="15"/>
  <c r="N389" i="15"/>
  <c r="O389" i="15"/>
  <c r="P389" i="15"/>
  <c r="Q389" i="15"/>
  <c r="R389" i="15"/>
  <c r="S389" i="15"/>
  <c r="T389" i="15"/>
  <c r="U389" i="15"/>
  <c r="V389" i="15"/>
  <c r="W389" i="15"/>
  <c r="X389" i="15"/>
  <c r="Y389" i="15"/>
  <c r="Z389" i="15"/>
  <c r="AA389" i="15"/>
  <c r="AB389" i="15"/>
  <c r="E390" i="15"/>
  <c r="F390" i="15"/>
  <c r="G390" i="15"/>
  <c r="H390" i="15"/>
  <c r="I390" i="15"/>
  <c r="J390" i="15"/>
  <c r="K390" i="15"/>
  <c r="L390" i="15"/>
  <c r="M390" i="15"/>
  <c r="N390" i="15"/>
  <c r="O390" i="15"/>
  <c r="P390" i="15"/>
  <c r="Q390" i="15"/>
  <c r="R390" i="15"/>
  <c r="S390" i="15"/>
  <c r="T390" i="15"/>
  <c r="U390" i="15"/>
  <c r="V390" i="15"/>
  <c r="W390" i="15"/>
  <c r="X390" i="15"/>
  <c r="Y390" i="15"/>
  <c r="Z390" i="15"/>
  <c r="AA390" i="15"/>
  <c r="AB390" i="15"/>
  <c r="E391" i="15"/>
  <c r="F391" i="15"/>
  <c r="G391" i="15"/>
  <c r="H391" i="15"/>
  <c r="I391" i="15"/>
  <c r="J391" i="15"/>
  <c r="K391" i="15"/>
  <c r="L391" i="15"/>
  <c r="M391" i="15"/>
  <c r="N391" i="15"/>
  <c r="O391" i="15"/>
  <c r="P391" i="15"/>
  <c r="Q391" i="15"/>
  <c r="R391" i="15"/>
  <c r="S391" i="15"/>
  <c r="T391" i="15"/>
  <c r="U391" i="15"/>
  <c r="V391" i="15"/>
  <c r="W391" i="15"/>
  <c r="X391" i="15"/>
  <c r="Y391" i="15"/>
  <c r="Z391" i="15"/>
  <c r="AA391" i="15"/>
  <c r="AB391" i="15"/>
  <c r="E392" i="15"/>
  <c r="F392" i="15"/>
  <c r="G392" i="15"/>
  <c r="H392" i="15"/>
  <c r="I392" i="15"/>
  <c r="J392" i="15"/>
  <c r="K392" i="15"/>
  <c r="L392" i="15"/>
  <c r="M392" i="15"/>
  <c r="N392" i="15"/>
  <c r="O392" i="15"/>
  <c r="P392" i="15"/>
  <c r="Q392" i="15"/>
  <c r="R392" i="15"/>
  <c r="S392" i="15"/>
  <c r="T392" i="15"/>
  <c r="U392" i="15"/>
  <c r="V392" i="15"/>
  <c r="W392" i="15"/>
  <c r="X392" i="15"/>
  <c r="Y392" i="15"/>
  <c r="Z392" i="15"/>
  <c r="AA392" i="15"/>
  <c r="AB392" i="15"/>
  <c r="E393" i="15"/>
  <c r="F393" i="15"/>
  <c r="G393" i="15"/>
  <c r="H393" i="15"/>
  <c r="I393" i="15"/>
  <c r="J393" i="15"/>
  <c r="K393" i="15"/>
  <c r="L393" i="15"/>
  <c r="M393" i="15"/>
  <c r="N393" i="15"/>
  <c r="O393" i="15"/>
  <c r="P393" i="15"/>
  <c r="Q393" i="15"/>
  <c r="R393" i="15"/>
  <c r="S393" i="15"/>
  <c r="T393" i="15"/>
  <c r="U393" i="15"/>
  <c r="V393" i="15"/>
  <c r="W393" i="15"/>
  <c r="X393" i="15"/>
  <c r="Y393" i="15"/>
  <c r="Z393" i="15"/>
  <c r="AA393" i="15"/>
  <c r="AB393" i="15"/>
  <c r="E394" i="15"/>
  <c r="F394" i="15"/>
  <c r="G394" i="15"/>
  <c r="H394" i="15"/>
  <c r="I394" i="15"/>
  <c r="J394" i="15"/>
  <c r="K394" i="15"/>
  <c r="L394" i="15"/>
  <c r="M394" i="15"/>
  <c r="N394" i="15"/>
  <c r="O394" i="15"/>
  <c r="P394" i="15"/>
  <c r="Q394" i="15"/>
  <c r="R394" i="15"/>
  <c r="S394" i="15"/>
  <c r="T394" i="15"/>
  <c r="U394" i="15"/>
  <c r="V394" i="15"/>
  <c r="W394" i="15"/>
  <c r="X394" i="15"/>
  <c r="Y394" i="15"/>
  <c r="Z394" i="15"/>
  <c r="AA394" i="15"/>
  <c r="AB394" i="15"/>
  <c r="E395" i="15"/>
  <c r="F395" i="15"/>
  <c r="G395" i="15"/>
  <c r="H395" i="15"/>
  <c r="I395" i="15"/>
  <c r="J395" i="15"/>
  <c r="K395" i="15"/>
  <c r="L395" i="15"/>
  <c r="M395" i="15"/>
  <c r="N395" i="15"/>
  <c r="O395" i="15"/>
  <c r="P395" i="15"/>
  <c r="Q395" i="15"/>
  <c r="R395" i="15"/>
  <c r="S395" i="15"/>
  <c r="T395" i="15"/>
  <c r="U395" i="15"/>
  <c r="V395" i="15"/>
  <c r="W395" i="15"/>
  <c r="X395" i="15"/>
  <c r="Y395" i="15"/>
  <c r="Z395" i="15"/>
  <c r="AA395" i="15"/>
  <c r="AB395" i="15"/>
  <c r="E396" i="15"/>
  <c r="F396" i="15"/>
  <c r="G396" i="15"/>
  <c r="H396" i="15"/>
  <c r="I396" i="15"/>
  <c r="J396" i="15"/>
  <c r="K396" i="15"/>
  <c r="L396" i="15"/>
  <c r="M396" i="15"/>
  <c r="N396" i="15"/>
  <c r="O396" i="15"/>
  <c r="P396" i="15"/>
  <c r="Q396" i="15"/>
  <c r="R396" i="15"/>
  <c r="S396" i="15"/>
  <c r="T396" i="15"/>
  <c r="U396" i="15"/>
  <c r="V396" i="15"/>
  <c r="W396" i="15"/>
  <c r="X396" i="15"/>
  <c r="Y396" i="15"/>
  <c r="Z396" i="15"/>
  <c r="AA396" i="15"/>
  <c r="AB396" i="15"/>
  <c r="E397" i="15"/>
  <c r="F397" i="15"/>
  <c r="G397" i="15"/>
  <c r="H397" i="15"/>
  <c r="I397" i="15"/>
  <c r="J397" i="15"/>
  <c r="K397" i="15"/>
  <c r="L397" i="15"/>
  <c r="M397" i="15"/>
  <c r="N397" i="15"/>
  <c r="O397" i="15"/>
  <c r="P397" i="15"/>
  <c r="Q397" i="15"/>
  <c r="R397" i="15"/>
  <c r="S397" i="15"/>
  <c r="T397" i="15"/>
  <c r="U397" i="15"/>
  <c r="V397" i="15"/>
  <c r="W397" i="15"/>
  <c r="X397" i="15"/>
  <c r="Y397" i="15"/>
  <c r="Z397" i="15"/>
  <c r="AA397" i="15"/>
  <c r="AB397" i="15"/>
  <c r="E398" i="15"/>
  <c r="F398" i="15"/>
  <c r="G398" i="15"/>
  <c r="H398" i="15"/>
  <c r="I398" i="15"/>
  <c r="J398" i="15"/>
  <c r="K398" i="15"/>
  <c r="L398" i="15"/>
  <c r="M398" i="15"/>
  <c r="N398" i="15"/>
  <c r="O398" i="15"/>
  <c r="P398" i="15"/>
  <c r="Q398" i="15"/>
  <c r="R398" i="15"/>
  <c r="S398" i="15"/>
  <c r="T398" i="15"/>
  <c r="U398" i="15"/>
  <c r="V398" i="15"/>
  <c r="W398" i="15"/>
  <c r="X398" i="15"/>
  <c r="Y398" i="15"/>
  <c r="Z398" i="15"/>
  <c r="AA398" i="15"/>
  <c r="AB398" i="15"/>
  <c r="E399" i="15"/>
  <c r="F399" i="15"/>
  <c r="G399" i="15"/>
  <c r="H399" i="15"/>
  <c r="I399" i="15"/>
  <c r="J399" i="15"/>
  <c r="K399" i="15"/>
  <c r="L399" i="15"/>
  <c r="M399" i="15"/>
  <c r="N399" i="15"/>
  <c r="O399" i="15"/>
  <c r="P399" i="15"/>
  <c r="Q399" i="15"/>
  <c r="R399" i="15"/>
  <c r="S399" i="15"/>
  <c r="T399" i="15"/>
  <c r="U399" i="15"/>
  <c r="V399" i="15"/>
  <c r="W399" i="15"/>
  <c r="X399" i="15"/>
  <c r="Y399" i="15"/>
  <c r="Z399" i="15"/>
  <c r="AA399" i="15"/>
  <c r="AB399" i="15"/>
  <c r="E400" i="15"/>
  <c r="F400" i="15"/>
  <c r="G400" i="15"/>
  <c r="H400" i="15"/>
  <c r="I400" i="15"/>
  <c r="J400" i="15"/>
  <c r="K400" i="15"/>
  <c r="L400" i="15"/>
  <c r="M400" i="15"/>
  <c r="N400" i="15"/>
  <c r="O400" i="15"/>
  <c r="P400" i="15"/>
  <c r="Q400" i="15"/>
  <c r="R400" i="15"/>
  <c r="S400" i="15"/>
  <c r="T400" i="15"/>
  <c r="U400" i="15"/>
  <c r="V400" i="15"/>
  <c r="W400" i="15"/>
  <c r="X400" i="15"/>
  <c r="Y400" i="15"/>
  <c r="Z400" i="15"/>
  <c r="AA400" i="15"/>
  <c r="AB400" i="15"/>
  <c r="E401" i="15"/>
  <c r="F401" i="15"/>
  <c r="G401" i="15"/>
  <c r="H401" i="15"/>
  <c r="I401" i="15"/>
  <c r="J401" i="15"/>
  <c r="K401" i="15"/>
  <c r="L401" i="15"/>
  <c r="M401" i="15"/>
  <c r="N401" i="15"/>
  <c r="O401" i="15"/>
  <c r="P401" i="15"/>
  <c r="Q401" i="15"/>
  <c r="R401" i="15"/>
  <c r="S401" i="15"/>
  <c r="T401" i="15"/>
  <c r="U401" i="15"/>
  <c r="V401" i="15"/>
  <c r="W401" i="15"/>
  <c r="X401" i="15"/>
  <c r="Y401" i="15"/>
  <c r="Z401" i="15"/>
  <c r="AA401" i="15"/>
  <c r="AB401" i="15"/>
  <c r="E402" i="15"/>
  <c r="F402" i="15"/>
  <c r="G402" i="15"/>
  <c r="H402" i="15"/>
  <c r="I402" i="15"/>
  <c r="J402" i="15"/>
  <c r="K402" i="15"/>
  <c r="L402" i="15"/>
  <c r="M402" i="15"/>
  <c r="N402" i="15"/>
  <c r="O402" i="15"/>
  <c r="P402" i="15"/>
  <c r="Q402" i="15"/>
  <c r="R402" i="15"/>
  <c r="S402" i="15"/>
  <c r="T402" i="15"/>
  <c r="U402" i="15"/>
  <c r="V402" i="15"/>
  <c r="W402" i="15"/>
  <c r="X402" i="15"/>
  <c r="Y402" i="15"/>
  <c r="Z402" i="15"/>
  <c r="AA402" i="15"/>
  <c r="AB402" i="15"/>
  <c r="E403" i="15"/>
  <c r="F403" i="15"/>
  <c r="G403" i="15"/>
  <c r="H403" i="15"/>
  <c r="I403" i="15"/>
  <c r="J403" i="15"/>
  <c r="K403" i="15"/>
  <c r="L403" i="15"/>
  <c r="M403" i="15"/>
  <c r="N403" i="15"/>
  <c r="O403" i="15"/>
  <c r="P403" i="15"/>
  <c r="Q403" i="15"/>
  <c r="R403" i="15"/>
  <c r="S403" i="15"/>
  <c r="T403" i="15"/>
  <c r="U403" i="15"/>
  <c r="V403" i="15"/>
  <c r="W403" i="15"/>
  <c r="X403" i="15"/>
  <c r="Y403" i="15"/>
  <c r="Z403" i="15"/>
  <c r="AA403" i="15"/>
  <c r="AB403" i="15"/>
  <c r="E404" i="15"/>
  <c r="F404" i="15"/>
  <c r="G404" i="15"/>
  <c r="H404" i="15"/>
  <c r="I404" i="15"/>
  <c r="J404" i="15"/>
  <c r="K404" i="15"/>
  <c r="L404" i="15"/>
  <c r="M404" i="15"/>
  <c r="N404" i="15"/>
  <c r="O404" i="15"/>
  <c r="P404" i="15"/>
  <c r="Q404" i="15"/>
  <c r="R404" i="15"/>
  <c r="S404" i="15"/>
  <c r="T404" i="15"/>
  <c r="U404" i="15"/>
  <c r="V404" i="15"/>
  <c r="W404" i="15"/>
  <c r="X404" i="15"/>
  <c r="Y404" i="15"/>
  <c r="Z404" i="15"/>
  <c r="AA404" i="15"/>
  <c r="AB404" i="15"/>
  <c r="E405" i="15"/>
  <c r="F405" i="15"/>
  <c r="G405" i="15"/>
  <c r="H405" i="15"/>
  <c r="I405" i="15"/>
  <c r="J405" i="15"/>
  <c r="K405" i="15"/>
  <c r="L405" i="15"/>
  <c r="M405" i="15"/>
  <c r="N405" i="15"/>
  <c r="O405" i="15"/>
  <c r="P405" i="15"/>
  <c r="Q405" i="15"/>
  <c r="R405" i="15"/>
  <c r="S405" i="15"/>
  <c r="T405" i="15"/>
  <c r="U405" i="15"/>
  <c r="V405" i="15"/>
  <c r="W405" i="15"/>
  <c r="X405" i="15"/>
  <c r="Y405" i="15"/>
  <c r="Z405" i="15"/>
  <c r="AA405" i="15"/>
  <c r="AB405" i="15"/>
  <c r="E406" i="15"/>
  <c r="F406" i="15"/>
  <c r="G406" i="15"/>
  <c r="H406" i="15"/>
  <c r="I406" i="15"/>
  <c r="J406" i="15"/>
  <c r="K406" i="15"/>
  <c r="L406" i="15"/>
  <c r="M406" i="15"/>
  <c r="N406" i="15"/>
  <c r="O406" i="15"/>
  <c r="P406" i="15"/>
  <c r="Q406" i="15"/>
  <c r="R406" i="15"/>
  <c r="S406" i="15"/>
  <c r="T406" i="15"/>
  <c r="U406" i="15"/>
  <c r="V406" i="15"/>
  <c r="W406" i="15"/>
  <c r="X406" i="15"/>
  <c r="Y406" i="15"/>
  <c r="Z406" i="15"/>
  <c r="AA406" i="15"/>
  <c r="AB406" i="15"/>
  <c r="E407" i="15"/>
  <c r="F407" i="15"/>
  <c r="G407" i="15"/>
  <c r="H407" i="15"/>
  <c r="I407" i="15"/>
  <c r="J407" i="15"/>
  <c r="K407" i="15"/>
  <c r="L407" i="15"/>
  <c r="M407" i="15"/>
  <c r="N407" i="15"/>
  <c r="O407" i="15"/>
  <c r="P407" i="15"/>
  <c r="Q407" i="15"/>
  <c r="R407" i="15"/>
  <c r="S407" i="15"/>
  <c r="T407" i="15"/>
  <c r="U407" i="15"/>
  <c r="V407" i="15"/>
  <c r="W407" i="15"/>
  <c r="X407" i="15"/>
  <c r="Y407" i="15"/>
  <c r="Z407" i="15"/>
  <c r="AA407" i="15"/>
  <c r="AB407" i="15"/>
  <c r="E408" i="15"/>
  <c r="F408" i="15"/>
  <c r="G408" i="15"/>
  <c r="H408" i="15"/>
  <c r="I408" i="15"/>
  <c r="J408" i="15"/>
  <c r="K408" i="15"/>
  <c r="L408" i="15"/>
  <c r="M408" i="15"/>
  <c r="N408" i="15"/>
  <c r="O408" i="15"/>
  <c r="P408" i="15"/>
  <c r="Q408" i="15"/>
  <c r="R408" i="15"/>
  <c r="S408" i="15"/>
  <c r="T408" i="15"/>
  <c r="U408" i="15"/>
  <c r="V408" i="15"/>
  <c r="W408" i="15"/>
  <c r="X408" i="15"/>
  <c r="Y408" i="15"/>
  <c r="Z408" i="15"/>
  <c r="AA408" i="15"/>
  <c r="AB408" i="15"/>
  <c r="E409" i="15"/>
  <c r="F409" i="15"/>
  <c r="G409" i="15"/>
  <c r="H409" i="15"/>
  <c r="I409" i="15"/>
  <c r="J409" i="15"/>
  <c r="K409" i="15"/>
  <c r="L409" i="15"/>
  <c r="M409" i="15"/>
  <c r="N409" i="15"/>
  <c r="O409" i="15"/>
  <c r="P409" i="15"/>
  <c r="Q409" i="15"/>
  <c r="R409" i="15"/>
  <c r="S409" i="15"/>
  <c r="T409" i="15"/>
  <c r="U409" i="15"/>
  <c r="V409" i="15"/>
  <c r="W409" i="15"/>
  <c r="X409" i="15"/>
  <c r="Y409" i="15"/>
  <c r="Z409" i="15"/>
  <c r="AA409" i="15"/>
  <c r="AB409" i="15"/>
  <c r="E410" i="15"/>
  <c r="F410" i="15"/>
  <c r="G410" i="15"/>
  <c r="H410" i="15"/>
  <c r="I410" i="15"/>
  <c r="J410" i="15"/>
  <c r="K410" i="15"/>
  <c r="L410" i="15"/>
  <c r="M410" i="15"/>
  <c r="N410" i="15"/>
  <c r="O410" i="15"/>
  <c r="P410" i="15"/>
  <c r="Q410" i="15"/>
  <c r="R410" i="15"/>
  <c r="S410" i="15"/>
  <c r="T410" i="15"/>
  <c r="U410" i="15"/>
  <c r="V410" i="15"/>
  <c r="W410" i="15"/>
  <c r="X410" i="15"/>
  <c r="Y410" i="15"/>
  <c r="Z410" i="15"/>
  <c r="AA410" i="15"/>
  <c r="AB410" i="15"/>
  <c r="E411" i="15"/>
  <c r="F411" i="15"/>
  <c r="G411" i="15"/>
  <c r="H411" i="15"/>
  <c r="I411" i="15"/>
  <c r="J411" i="15"/>
  <c r="K411" i="15"/>
  <c r="L411" i="15"/>
  <c r="M411" i="15"/>
  <c r="N411" i="15"/>
  <c r="O411" i="15"/>
  <c r="P411" i="15"/>
  <c r="Q411" i="15"/>
  <c r="R411" i="15"/>
  <c r="S411" i="15"/>
  <c r="T411" i="15"/>
  <c r="U411" i="15"/>
  <c r="V411" i="15"/>
  <c r="W411" i="15"/>
  <c r="X411" i="15"/>
  <c r="Y411" i="15"/>
  <c r="Z411" i="15"/>
  <c r="AA411" i="15"/>
  <c r="AB411" i="15"/>
  <c r="E412" i="15"/>
  <c r="F412" i="15"/>
  <c r="G412" i="15"/>
  <c r="H412" i="15"/>
  <c r="I412" i="15"/>
  <c r="J412" i="15"/>
  <c r="K412" i="15"/>
  <c r="L412" i="15"/>
  <c r="M412" i="15"/>
  <c r="N412" i="15"/>
  <c r="O412" i="15"/>
  <c r="P412" i="15"/>
  <c r="Q412" i="15"/>
  <c r="R412" i="15"/>
  <c r="S412" i="15"/>
  <c r="T412" i="15"/>
  <c r="U412" i="15"/>
  <c r="V412" i="15"/>
  <c r="W412" i="15"/>
  <c r="X412" i="15"/>
  <c r="Y412" i="15"/>
  <c r="Z412" i="15"/>
  <c r="AA412" i="15"/>
  <c r="AB412" i="15"/>
  <c r="E413" i="15"/>
  <c r="F413" i="15"/>
  <c r="G413" i="15"/>
  <c r="H413" i="15"/>
  <c r="I413" i="15"/>
  <c r="J413" i="15"/>
  <c r="K413" i="15"/>
  <c r="L413" i="15"/>
  <c r="M413" i="15"/>
  <c r="N413" i="15"/>
  <c r="O413" i="15"/>
  <c r="P413" i="15"/>
  <c r="Q413" i="15"/>
  <c r="R413" i="15"/>
  <c r="S413" i="15"/>
  <c r="T413" i="15"/>
  <c r="U413" i="15"/>
  <c r="V413" i="15"/>
  <c r="W413" i="15"/>
  <c r="X413" i="15"/>
  <c r="Y413" i="15"/>
  <c r="Z413" i="15"/>
  <c r="AA413" i="15"/>
  <c r="AB413" i="15"/>
  <c r="E414" i="15"/>
  <c r="F414" i="15"/>
  <c r="G414" i="15"/>
  <c r="H414" i="15"/>
  <c r="I414" i="15"/>
  <c r="J414" i="15"/>
  <c r="K414" i="15"/>
  <c r="L414" i="15"/>
  <c r="M414" i="15"/>
  <c r="N414" i="15"/>
  <c r="O414" i="15"/>
  <c r="P414" i="15"/>
  <c r="Q414" i="15"/>
  <c r="R414" i="15"/>
  <c r="S414" i="15"/>
  <c r="T414" i="15"/>
  <c r="U414" i="15"/>
  <c r="V414" i="15"/>
  <c r="W414" i="15"/>
  <c r="X414" i="15"/>
  <c r="Y414" i="15"/>
  <c r="Z414" i="15"/>
  <c r="AA414" i="15"/>
  <c r="AB414" i="15"/>
  <c r="E415" i="15"/>
  <c r="F415" i="15"/>
  <c r="G415" i="15"/>
  <c r="H415" i="15"/>
  <c r="I415" i="15"/>
  <c r="J415" i="15"/>
  <c r="K415" i="15"/>
  <c r="L415" i="15"/>
  <c r="M415" i="15"/>
  <c r="N415" i="15"/>
  <c r="O415" i="15"/>
  <c r="P415" i="15"/>
  <c r="Q415" i="15"/>
  <c r="R415" i="15"/>
  <c r="S415" i="15"/>
  <c r="T415" i="15"/>
  <c r="U415" i="15"/>
  <c r="V415" i="15"/>
  <c r="W415" i="15"/>
  <c r="X415" i="15"/>
  <c r="Y415" i="15"/>
  <c r="Z415" i="15"/>
  <c r="AA415" i="15"/>
  <c r="AB415" i="15"/>
  <c r="E416" i="15"/>
  <c r="F416" i="15"/>
  <c r="G416" i="15"/>
  <c r="H416" i="15"/>
  <c r="I416" i="15"/>
  <c r="J416" i="15"/>
  <c r="K416" i="15"/>
  <c r="L416" i="15"/>
  <c r="M416" i="15"/>
  <c r="N416" i="15"/>
  <c r="O416" i="15"/>
  <c r="P416" i="15"/>
  <c r="Q416" i="15"/>
  <c r="R416" i="15"/>
  <c r="S416" i="15"/>
  <c r="T416" i="15"/>
  <c r="U416" i="15"/>
  <c r="V416" i="15"/>
  <c r="W416" i="15"/>
  <c r="X416" i="15"/>
  <c r="Y416" i="15"/>
  <c r="Z416" i="15"/>
  <c r="AA416" i="15"/>
  <c r="AB416" i="15"/>
  <c r="E417" i="15"/>
  <c r="F417" i="15"/>
  <c r="G417" i="15"/>
  <c r="H417" i="15"/>
  <c r="I417" i="15"/>
  <c r="J417" i="15"/>
  <c r="K417" i="15"/>
  <c r="L417" i="15"/>
  <c r="M417" i="15"/>
  <c r="N417" i="15"/>
  <c r="O417" i="15"/>
  <c r="P417" i="15"/>
  <c r="Q417" i="15"/>
  <c r="R417" i="15"/>
  <c r="S417" i="15"/>
  <c r="T417" i="15"/>
  <c r="U417" i="15"/>
  <c r="V417" i="15"/>
  <c r="W417" i="15"/>
  <c r="X417" i="15"/>
  <c r="Y417" i="15"/>
  <c r="Z417" i="15"/>
  <c r="AA417" i="15"/>
  <c r="AB417" i="15"/>
  <c r="E418" i="15"/>
  <c r="F418" i="15"/>
  <c r="G418" i="15"/>
  <c r="H418" i="15"/>
  <c r="I418" i="15"/>
  <c r="J418" i="15"/>
  <c r="K418" i="15"/>
  <c r="L418" i="15"/>
  <c r="M418" i="15"/>
  <c r="N418" i="15"/>
  <c r="O418" i="15"/>
  <c r="P418" i="15"/>
  <c r="Q418" i="15"/>
  <c r="R418" i="15"/>
  <c r="S418" i="15"/>
  <c r="T418" i="15"/>
  <c r="U418" i="15"/>
  <c r="V418" i="15"/>
  <c r="W418" i="15"/>
  <c r="X418" i="15"/>
  <c r="Y418" i="15"/>
  <c r="Z418" i="15"/>
  <c r="AA418" i="15"/>
  <c r="AB418" i="15"/>
  <c r="E419" i="15"/>
  <c r="F419" i="15"/>
  <c r="G419" i="15"/>
  <c r="H419" i="15"/>
  <c r="I419" i="15"/>
  <c r="J419" i="15"/>
  <c r="K419" i="15"/>
  <c r="L419" i="15"/>
  <c r="M419" i="15"/>
  <c r="N419" i="15"/>
  <c r="O419" i="15"/>
  <c r="P419" i="15"/>
  <c r="Q419" i="15"/>
  <c r="R419" i="15"/>
  <c r="S419" i="15"/>
  <c r="T419" i="15"/>
  <c r="U419" i="15"/>
  <c r="V419" i="15"/>
  <c r="W419" i="15"/>
  <c r="X419" i="15"/>
  <c r="Y419" i="15"/>
  <c r="Z419" i="15"/>
  <c r="AA419" i="15"/>
  <c r="AB419" i="15"/>
  <c r="E420" i="15"/>
  <c r="F420" i="15"/>
  <c r="G420" i="15"/>
  <c r="H420" i="15"/>
  <c r="I420" i="15"/>
  <c r="J420" i="15"/>
  <c r="K420" i="15"/>
  <c r="L420" i="15"/>
  <c r="M420" i="15"/>
  <c r="N420" i="15"/>
  <c r="O420" i="15"/>
  <c r="P420" i="15"/>
  <c r="Q420" i="15"/>
  <c r="R420" i="15"/>
  <c r="S420" i="15"/>
  <c r="T420" i="15"/>
  <c r="U420" i="15"/>
  <c r="V420" i="15"/>
  <c r="W420" i="15"/>
  <c r="X420" i="15"/>
  <c r="Y420" i="15"/>
  <c r="Z420" i="15"/>
  <c r="AA420" i="15"/>
  <c r="AB420" i="15"/>
  <c r="E421" i="15"/>
  <c r="F421" i="15"/>
  <c r="G421" i="15"/>
  <c r="H421" i="15"/>
  <c r="I421" i="15"/>
  <c r="J421" i="15"/>
  <c r="K421" i="15"/>
  <c r="L421" i="15"/>
  <c r="M421" i="15"/>
  <c r="N421" i="15"/>
  <c r="O421" i="15"/>
  <c r="P421" i="15"/>
  <c r="Q421" i="15"/>
  <c r="R421" i="15"/>
  <c r="S421" i="15"/>
  <c r="T421" i="15"/>
  <c r="U421" i="15"/>
  <c r="V421" i="15"/>
  <c r="W421" i="15"/>
  <c r="X421" i="15"/>
  <c r="Y421" i="15"/>
  <c r="Z421" i="15"/>
  <c r="AA421" i="15"/>
  <c r="AB421" i="15"/>
  <c r="E422" i="15"/>
  <c r="F422" i="15"/>
  <c r="G422" i="15"/>
  <c r="H422" i="15"/>
  <c r="I422" i="15"/>
  <c r="J422" i="15"/>
  <c r="K422" i="15"/>
  <c r="L422" i="15"/>
  <c r="M422" i="15"/>
  <c r="N422" i="15"/>
  <c r="O422" i="15"/>
  <c r="P422" i="15"/>
  <c r="Q422" i="15"/>
  <c r="R422" i="15"/>
  <c r="S422" i="15"/>
  <c r="T422" i="15"/>
  <c r="U422" i="15"/>
  <c r="V422" i="15"/>
  <c r="W422" i="15"/>
  <c r="X422" i="15"/>
  <c r="Y422" i="15"/>
  <c r="Z422" i="15"/>
  <c r="AA422" i="15"/>
  <c r="AB422" i="15"/>
  <c r="E423" i="15"/>
  <c r="F423" i="15"/>
  <c r="G423" i="15"/>
  <c r="H423" i="15"/>
  <c r="I423" i="15"/>
  <c r="J423" i="15"/>
  <c r="K423" i="15"/>
  <c r="L423" i="15"/>
  <c r="M423" i="15"/>
  <c r="N423" i="15"/>
  <c r="O423" i="15"/>
  <c r="P423" i="15"/>
  <c r="Q423" i="15"/>
  <c r="R423" i="15"/>
  <c r="S423" i="15"/>
  <c r="T423" i="15"/>
  <c r="U423" i="15"/>
  <c r="V423" i="15"/>
  <c r="W423" i="15"/>
  <c r="X423" i="15"/>
  <c r="Y423" i="15"/>
  <c r="Z423" i="15"/>
  <c r="AA423" i="15"/>
  <c r="AB423" i="15"/>
  <c r="E424" i="15"/>
  <c r="F424" i="15"/>
  <c r="G424" i="15"/>
  <c r="H424" i="15"/>
  <c r="I424" i="15"/>
  <c r="J424" i="15"/>
  <c r="K424" i="15"/>
  <c r="L424" i="15"/>
  <c r="M424" i="15"/>
  <c r="N424" i="15"/>
  <c r="O424" i="15"/>
  <c r="P424" i="15"/>
  <c r="Q424" i="15"/>
  <c r="R424" i="15"/>
  <c r="S424" i="15"/>
  <c r="T424" i="15"/>
  <c r="U424" i="15"/>
  <c r="V424" i="15"/>
  <c r="W424" i="15"/>
  <c r="X424" i="15"/>
  <c r="Y424" i="15"/>
  <c r="Z424" i="15"/>
  <c r="AA424" i="15"/>
  <c r="AB424" i="15"/>
  <c r="E425" i="15"/>
  <c r="F425" i="15"/>
  <c r="G425" i="15"/>
  <c r="H425" i="15"/>
  <c r="I425" i="15"/>
  <c r="J425" i="15"/>
  <c r="K425" i="15"/>
  <c r="L425" i="15"/>
  <c r="M425" i="15"/>
  <c r="N425" i="15"/>
  <c r="O425" i="15"/>
  <c r="P425" i="15"/>
  <c r="Q425" i="15"/>
  <c r="R425" i="15"/>
  <c r="S425" i="15"/>
  <c r="T425" i="15"/>
  <c r="U425" i="15"/>
  <c r="V425" i="15"/>
  <c r="W425" i="15"/>
  <c r="X425" i="15"/>
  <c r="Y425" i="15"/>
  <c r="Z425" i="15"/>
  <c r="AA425" i="15"/>
  <c r="AB425" i="15"/>
  <c r="E426" i="15"/>
  <c r="F426" i="15"/>
  <c r="G426" i="15"/>
  <c r="H426" i="15"/>
  <c r="I426" i="15"/>
  <c r="J426" i="15"/>
  <c r="K426" i="15"/>
  <c r="L426" i="15"/>
  <c r="M426" i="15"/>
  <c r="N426" i="15"/>
  <c r="O426" i="15"/>
  <c r="P426" i="15"/>
  <c r="Q426" i="15"/>
  <c r="R426" i="15"/>
  <c r="S426" i="15"/>
  <c r="T426" i="15"/>
  <c r="U426" i="15"/>
  <c r="V426" i="15"/>
  <c r="W426" i="15"/>
  <c r="X426" i="15"/>
  <c r="Y426" i="15"/>
  <c r="Z426" i="15"/>
  <c r="AA426" i="15"/>
  <c r="AB426" i="15"/>
  <c r="E427" i="15"/>
  <c r="F427" i="15"/>
  <c r="G427" i="15"/>
  <c r="H427" i="15"/>
  <c r="I427" i="15"/>
  <c r="J427" i="15"/>
  <c r="K427" i="15"/>
  <c r="L427" i="15"/>
  <c r="M427" i="15"/>
  <c r="N427" i="15"/>
  <c r="O427" i="15"/>
  <c r="P427" i="15"/>
  <c r="Q427" i="15"/>
  <c r="R427" i="15"/>
  <c r="S427" i="15"/>
  <c r="T427" i="15"/>
  <c r="U427" i="15"/>
  <c r="V427" i="15"/>
  <c r="W427" i="15"/>
  <c r="X427" i="15"/>
  <c r="Y427" i="15"/>
  <c r="Z427" i="15"/>
  <c r="AA427" i="15"/>
  <c r="AB427" i="15"/>
  <c r="E428" i="15"/>
  <c r="F428" i="15"/>
  <c r="G428" i="15"/>
  <c r="H428" i="15"/>
  <c r="I428" i="15"/>
  <c r="J428" i="15"/>
  <c r="K428" i="15"/>
  <c r="L428" i="15"/>
  <c r="M428" i="15"/>
  <c r="N428" i="15"/>
  <c r="O428" i="15"/>
  <c r="P428" i="15"/>
  <c r="Q428" i="15"/>
  <c r="R428" i="15"/>
  <c r="S428" i="15"/>
  <c r="T428" i="15"/>
  <c r="U428" i="15"/>
  <c r="V428" i="15"/>
  <c r="W428" i="15"/>
  <c r="X428" i="15"/>
  <c r="Y428" i="15"/>
  <c r="Z428" i="15"/>
  <c r="AA428" i="15"/>
  <c r="AB428" i="15"/>
  <c r="E429" i="15"/>
  <c r="F429" i="15"/>
  <c r="G429" i="15"/>
  <c r="H429" i="15"/>
  <c r="I429" i="15"/>
  <c r="J429" i="15"/>
  <c r="K429" i="15"/>
  <c r="L429" i="15"/>
  <c r="M429" i="15"/>
  <c r="N429" i="15"/>
  <c r="O429" i="15"/>
  <c r="P429" i="15"/>
  <c r="Q429" i="15"/>
  <c r="R429" i="15"/>
  <c r="S429" i="15"/>
  <c r="T429" i="15"/>
  <c r="U429" i="15"/>
  <c r="V429" i="15"/>
  <c r="W429" i="15"/>
  <c r="X429" i="15"/>
  <c r="Y429" i="15"/>
  <c r="Z429" i="15"/>
  <c r="AA429" i="15"/>
  <c r="AB429" i="15"/>
  <c r="E430" i="15"/>
  <c r="F430" i="15"/>
  <c r="G430" i="15"/>
  <c r="H430" i="15"/>
  <c r="I430" i="15"/>
  <c r="J430" i="15"/>
  <c r="K430" i="15"/>
  <c r="L430" i="15"/>
  <c r="M430" i="15"/>
  <c r="N430" i="15"/>
  <c r="O430" i="15"/>
  <c r="P430" i="15"/>
  <c r="Q430" i="15"/>
  <c r="R430" i="15"/>
  <c r="S430" i="15"/>
  <c r="T430" i="15"/>
  <c r="U430" i="15"/>
  <c r="V430" i="15"/>
  <c r="W430" i="15"/>
  <c r="X430" i="15"/>
  <c r="Y430" i="15"/>
  <c r="Z430" i="15"/>
  <c r="AA430" i="15"/>
  <c r="AB430" i="15"/>
  <c r="E431" i="15"/>
  <c r="F431" i="15"/>
  <c r="G431" i="15"/>
  <c r="H431" i="15"/>
  <c r="I431" i="15"/>
  <c r="J431" i="15"/>
  <c r="K431" i="15"/>
  <c r="L431" i="15"/>
  <c r="M431" i="15"/>
  <c r="N431" i="15"/>
  <c r="O431" i="15"/>
  <c r="P431" i="15"/>
  <c r="Q431" i="15"/>
  <c r="R431" i="15"/>
  <c r="S431" i="15"/>
  <c r="T431" i="15"/>
  <c r="U431" i="15"/>
  <c r="V431" i="15"/>
  <c r="W431" i="15"/>
  <c r="X431" i="15"/>
  <c r="Y431" i="15"/>
  <c r="Z431" i="15"/>
  <c r="AA431" i="15"/>
  <c r="AB431" i="15"/>
  <c r="E432" i="15"/>
  <c r="F432" i="15"/>
  <c r="G432" i="15"/>
  <c r="H432" i="15"/>
  <c r="I432" i="15"/>
  <c r="J432" i="15"/>
  <c r="K432" i="15"/>
  <c r="L432" i="15"/>
  <c r="M432" i="15"/>
  <c r="N432" i="15"/>
  <c r="O432" i="15"/>
  <c r="P432" i="15"/>
  <c r="Q432" i="15"/>
  <c r="R432" i="15"/>
  <c r="S432" i="15"/>
  <c r="T432" i="15"/>
  <c r="U432" i="15"/>
  <c r="V432" i="15"/>
  <c r="W432" i="15"/>
  <c r="X432" i="15"/>
  <c r="Y432" i="15"/>
  <c r="Z432" i="15"/>
  <c r="AA432" i="15"/>
  <c r="AB432" i="15"/>
  <c r="E433" i="15"/>
  <c r="F433" i="15"/>
  <c r="G433" i="15"/>
  <c r="H433" i="15"/>
  <c r="I433" i="15"/>
  <c r="J433" i="15"/>
  <c r="K433" i="15"/>
  <c r="L433" i="15"/>
  <c r="M433" i="15"/>
  <c r="N433" i="15"/>
  <c r="O433" i="15"/>
  <c r="P433" i="15"/>
  <c r="Q433" i="15"/>
  <c r="R433" i="15"/>
  <c r="S433" i="15"/>
  <c r="T433" i="15"/>
  <c r="U433" i="15"/>
  <c r="V433" i="15"/>
  <c r="W433" i="15"/>
  <c r="X433" i="15"/>
  <c r="Y433" i="15"/>
  <c r="Z433" i="15"/>
  <c r="AA433" i="15"/>
  <c r="AB433" i="15"/>
  <c r="E434" i="15"/>
  <c r="F434" i="15"/>
  <c r="G434" i="15"/>
  <c r="H434" i="15"/>
  <c r="I434" i="15"/>
  <c r="J434" i="15"/>
  <c r="K434" i="15"/>
  <c r="L434" i="15"/>
  <c r="M434" i="15"/>
  <c r="N434" i="15"/>
  <c r="O434" i="15"/>
  <c r="P434" i="15"/>
  <c r="Q434" i="15"/>
  <c r="R434" i="15"/>
  <c r="S434" i="15"/>
  <c r="T434" i="15"/>
  <c r="U434" i="15"/>
  <c r="V434" i="15"/>
  <c r="W434" i="15"/>
  <c r="X434" i="15"/>
  <c r="Y434" i="15"/>
  <c r="Z434" i="15"/>
  <c r="AA434" i="15"/>
  <c r="AB434" i="15"/>
  <c r="E435" i="15"/>
  <c r="F435" i="15"/>
  <c r="G435" i="15"/>
  <c r="H435" i="15"/>
  <c r="I435" i="15"/>
  <c r="J435" i="15"/>
  <c r="K435" i="15"/>
  <c r="L435" i="15"/>
  <c r="M435" i="15"/>
  <c r="N435" i="15"/>
  <c r="O435" i="15"/>
  <c r="P435" i="15"/>
  <c r="Q435" i="15"/>
  <c r="R435" i="15"/>
  <c r="S435" i="15"/>
  <c r="T435" i="15"/>
  <c r="U435" i="15"/>
  <c r="V435" i="15"/>
  <c r="W435" i="15"/>
  <c r="X435" i="15"/>
  <c r="Y435" i="15"/>
  <c r="Z435" i="15"/>
  <c r="AA435" i="15"/>
  <c r="AB435" i="15"/>
  <c r="E436" i="15"/>
  <c r="F436" i="15"/>
  <c r="G436" i="15"/>
  <c r="H436" i="15"/>
  <c r="I436" i="15"/>
  <c r="J436" i="15"/>
  <c r="K436" i="15"/>
  <c r="L436" i="15"/>
  <c r="M436" i="15"/>
  <c r="N436" i="15"/>
  <c r="O436" i="15"/>
  <c r="P436" i="15"/>
  <c r="Q436" i="15"/>
  <c r="R436" i="15"/>
  <c r="S436" i="15"/>
  <c r="T436" i="15"/>
  <c r="U436" i="15"/>
  <c r="V436" i="15"/>
  <c r="W436" i="15"/>
  <c r="X436" i="15"/>
  <c r="Y436" i="15"/>
  <c r="Z436" i="15"/>
  <c r="AA436" i="15"/>
  <c r="AB436" i="15"/>
  <c r="E437" i="15"/>
  <c r="F437" i="15"/>
  <c r="G437" i="15"/>
  <c r="H437" i="15"/>
  <c r="I437" i="15"/>
  <c r="J437" i="15"/>
  <c r="K437" i="15"/>
  <c r="L437" i="15"/>
  <c r="M437" i="15"/>
  <c r="N437" i="15"/>
  <c r="O437" i="15"/>
  <c r="P437" i="15"/>
  <c r="Q437" i="15"/>
  <c r="R437" i="15"/>
  <c r="S437" i="15"/>
  <c r="T437" i="15"/>
  <c r="U437" i="15"/>
  <c r="V437" i="15"/>
  <c r="W437" i="15"/>
  <c r="X437" i="15"/>
  <c r="Y437" i="15"/>
  <c r="Z437" i="15"/>
  <c r="AA437" i="15"/>
  <c r="AB437" i="15"/>
  <c r="E438" i="15"/>
  <c r="F438" i="15"/>
  <c r="G438" i="15"/>
  <c r="H438" i="15"/>
  <c r="I438" i="15"/>
  <c r="J438" i="15"/>
  <c r="K438" i="15"/>
  <c r="L438" i="15"/>
  <c r="M438" i="15"/>
  <c r="N438" i="15"/>
  <c r="O438" i="15"/>
  <c r="P438" i="15"/>
  <c r="Q438" i="15"/>
  <c r="R438" i="15"/>
  <c r="S438" i="15"/>
  <c r="T438" i="15"/>
  <c r="U438" i="15"/>
  <c r="V438" i="15"/>
  <c r="W438" i="15"/>
  <c r="X438" i="15"/>
  <c r="Y438" i="15"/>
  <c r="Z438" i="15"/>
  <c r="AA438" i="15"/>
  <c r="AB438" i="15"/>
  <c r="E439" i="15"/>
  <c r="F439" i="15"/>
  <c r="G439" i="15"/>
  <c r="H439" i="15"/>
  <c r="I439" i="15"/>
  <c r="J439" i="15"/>
  <c r="K439" i="15"/>
  <c r="L439" i="15"/>
  <c r="M439" i="15"/>
  <c r="N439" i="15"/>
  <c r="O439" i="15"/>
  <c r="P439" i="15"/>
  <c r="Q439" i="15"/>
  <c r="R439" i="15"/>
  <c r="S439" i="15"/>
  <c r="T439" i="15"/>
  <c r="U439" i="15"/>
  <c r="V439" i="15"/>
  <c r="W439" i="15"/>
  <c r="X439" i="15"/>
  <c r="Y439" i="15"/>
  <c r="Z439" i="15"/>
  <c r="AA439" i="15"/>
  <c r="AB439" i="15"/>
  <c r="E440" i="15"/>
  <c r="F440" i="15"/>
  <c r="G440" i="15"/>
  <c r="H440" i="15"/>
  <c r="I440" i="15"/>
  <c r="J440" i="15"/>
  <c r="K440" i="15"/>
  <c r="L440" i="15"/>
  <c r="M440" i="15"/>
  <c r="N440" i="15"/>
  <c r="O440" i="15"/>
  <c r="P440" i="15"/>
  <c r="Q440" i="15"/>
  <c r="R440" i="15"/>
  <c r="S440" i="15"/>
  <c r="T440" i="15"/>
  <c r="U440" i="15"/>
  <c r="V440" i="15"/>
  <c r="W440" i="15"/>
  <c r="X440" i="15"/>
  <c r="Y440" i="15"/>
  <c r="Z440" i="15"/>
  <c r="AA440" i="15"/>
  <c r="AB440" i="15"/>
  <c r="E441" i="15"/>
  <c r="F441" i="15"/>
  <c r="G441" i="15"/>
  <c r="H441" i="15"/>
  <c r="I441" i="15"/>
  <c r="J441" i="15"/>
  <c r="K441" i="15"/>
  <c r="L441" i="15"/>
  <c r="M441" i="15"/>
  <c r="N441" i="15"/>
  <c r="O441" i="15"/>
  <c r="P441" i="15"/>
  <c r="Q441" i="15"/>
  <c r="R441" i="15"/>
  <c r="S441" i="15"/>
  <c r="T441" i="15"/>
  <c r="U441" i="15"/>
  <c r="V441" i="15"/>
  <c r="W441" i="15"/>
  <c r="X441" i="15"/>
  <c r="Y441" i="15"/>
  <c r="Z441" i="15"/>
  <c r="AA441" i="15"/>
  <c r="AB441" i="15"/>
  <c r="E442" i="15"/>
  <c r="F442" i="15"/>
  <c r="G442" i="15"/>
  <c r="H442" i="15"/>
  <c r="I442" i="15"/>
  <c r="J442" i="15"/>
  <c r="K442" i="15"/>
  <c r="L442" i="15"/>
  <c r="M442" i="15"/>
  <c r="N442" i="15"/>
  <c r="O442" i="15"/>
  <c r="P442" i="15"/>
  <c r="Q442" i="15"/>
  <c r="R442" i="15"/>
  <c r="S442" i="15"/>
  <c r="T442" i="15"/>
  <c r="U442" i="15"/>
  <c r="V442" i="15"/>
  <c r="W442" i="15"/>
  <c r="X442" i="15"/>
  <c r="Y442" i="15"/>
  <c r="Z442" i="15"/>
  <c r="AA442" i="15"/>
  <c r="AB442" i="15"/>
  <c r="E443" i="15"/>
  <c r="F443" i="15"/>
  <c r="G443" i="15"/>
  <c r="H443" i="15"/>
  <c r="I443" i="15"/>
  <c r="J443" i="15"/>
  <c r="K443" i="15"/>
  <c r="L443" i="15"/>
  <c r="M443" i="15"/>
  <c r="N443" i="15"/>
  <c r="O443" i="15"/>
  <c r="P443" i="15"/>
  <c r="Q443" i="15"/>
  <c r="R443" i="15"/>
  <c r="S443" i="15"/>
  <c r="T443" i="15"/>
  <c r="U443" i="15"/>
  <c r="V443" i="15"/>
  <c r="W443" i="15"/>
  <c r="X443" i="15"/>
  <c r="Y443" i="15"/>
  <c r="Z443" i="15"/>
  <c r="AA443" i="15"/>
  <c r="AB443" i="15"/>
  <c r="E444" i="15"/>
  <c r="F444" i="15"/>
  <c r="G444" i="15"/>
  <c r="H444" i="15"/>
  <c r="I444" i="15"/>
  <c r="J444" i="15"/>
  <c r="K444" i="15"/>
  <c r="L444" i="15"/>
  <c r="M444" i="15"/>
  <c r="N444" i="15"/>
  <c r="O444" i="15"/>
  <c r="P444" i="15"/>
  <c r="Q444" i="15"/>
  <c r="R444" i="15"/>
  <c r="S444" i="15"/>
  <c r="T444" i="15"/>
  <c r="U444" i="15"/>
  <c r="V444" i="15"/>
  <c r="W444" i="15"/>
  <c r="X444" i="15"/>
  <c r="Y444" i="15"/>
  <c r="Z444" i="15"/>
  <c r="AA444" i="15"/>
  <c r="AB444" i="15"/>
  <c r="E445" i="15"/>
  <c r="F445" i="15"/>
  <c r="G445" i="15"/>
  <c r="H445" i="15"/>
  <c r="I445" i="15"/>
  <c r="J445" i="15"/>
  <c r="K445" i="15"/>
  <c r="L445" i="15"/>
  <c r="M445" i="15"/>
  <c r="N445" i="15"/>
  <c r="O445" i="15"/>
  <c r="P445" i="15"/>
  <c r="Q445" i="15"/>
  <c r="R445" i="15"/>
  <c r="S445" i="15"/>
  <c r="T445" i="15"/>
  <c r="U445" i="15"/>
  <c r="V445" i="15"/>
  <c r="W445" i="15"/>
  <c r="X445" i="15"/>
  <c r="Y445" i="15"/>
  <c r="Z445" i="15"/>
  <c r="AA445" i="15"/>
  <c r="AB445" i="15"/>
  <c r="E446" i="15"/>
  <c r="F446" i="15"/>
  <c r="G446" i="15"/>
  <c r="H446" i="15"/>
  <c r="I446" i="15"/>
  <c r="J446" i="15"/>
  <c r="K446" i="15"/>
  <c r="L446" i="15"/>
  <c r="M446" i="15"/>
  <c r="N446" i="15"/>
  <c r="O446" i="15"/>
  <c r="P446" i="15"/>
  <c r="Q446" i="15"/>
  <c r="R446" i="15"/>
  <c r="S446" i="15"/>
  <c r="T446" i="15"/>
  <c r="U446" i="15"/>
  <c r="V446" i="15"/>
  <c r="W446" i="15"/>
  <c r="X446" i="15"/>
  <c r="Y446" i="15"/>
  <c r="Z446" i="15"/>
  <c r="AA446" i="15"/>
  <c r="AB446" i="15"/>
  <c r="E447" i="15"/>
  <c r="F447" i="15"/>
  <c r="G447" i="15"/>
  <c r="H447" i="15"/>
  <c r="I447" i="15"/>
  <c r="J447" i="15"/>
  <c r="K447" i="15"/>
  <c r="L447" i="15"/>
  <c r="M447" i="15"/>
  <c r="N447" i="15"/>
  <c r="O447" i="15"/>
  <c r="P447" i="15"/>
  <c r="Q447" i="15"/>
  <c r="R447" i="15"/>
  <c r="S447" i="15"/>
  <c r="T447" i="15"/>
  <c r="U447" i="15"/>
  <c r="V447" i="15"/>
  <c r="W447" i="15"/>
  <c r="X447" i="15"/>
  <c r="Y447" i="15"/>
  <c r="Z447" i="15"/>
  <c r="AA447" i="15"/>
  <c r="AB447" i="15"/>
  <c r="E448" i="15"/>
  <c r="F448" i="15"/>
  <c r="G448" i="15"/>
  <c r="H448" i="15"/>
  <c r="I448" i="15"/>
  <c r="J448" i="15"/>
  <c r="K448" i="15"/>
  <c r="L448" i="15"/>
  <c r="M448" i="15"/>
  <c r="N448" i="15"/>
  <c r="O448" i="15"/>
  <c r="P448" i="15"/>
  <c r="Q448" i="15"/>
  <c r="R448" i="15"/>
  <c r="S448" i="15"/>
  <c r="T448" i="15"/>
  <c r="U448" i="15"/>
  <c r="V448" i="15"/>
  <c r="W448" i="15"/>
  <c r="X448" i="15"/>
  <c r="Y448" i="15"/>
  <c r="Z448" i="15"/>
  <c r="AA448" i="15"/>
  <c r="AB448" i="15"/>
  <c r="E449" i="15"/>
  <c r="F449" i="15"/>
  <c r="G449" i="15"/>
  <c r="H449" i="15"/>
  <c r="I449" i="15"/>
  <c r="J449" i="15"/>
  <c r="K449" i="15"/>
  <c r="L449" i="15"/>
  <c r="M449" i="15"/>
  <c r="N449" i="15"/>
  <c r="O449" i="15"/>
  <c r="P449" i="15"/>
  <c r="Q449" i="15"/>
  <c r="R449" i="15"/>
  <c r="S449" i="15"/>
  <c r="T449" i="15"/>
  <c r="U449" i="15"/>
  <c r="V449" i="15"/>
  <c r="W449" i="15"/>
  <c r="X449" i="15"/>
  <c r="Y449" i="15"/>
  <c r="Z449" i="15"/>
  <c r="AA449" i="15"/>
  <c r="AB449" i="15"/>
  <c r="E450" i="15"/>
  <c r="F450" i="15"/>
  <c r="G450" i="15"/>
  <c r="H450" i="15"/>
  <c r="I450" i="15"/>
  <c r="J450" i="15"/>
  <c r="K450" i="15"/>
  <c r="L450" i="15"/>
  <c r="M450" i="15"/>
  <c r="N450" i="15"/>
  <c r="O450" i="15"/>
  <c r="P450" i="15"/>
  <c r="Q450" i="15"/>
  <c r="R450" i="15"/>
  <c r="S450" i="15"/>
  <c r="T450" i="15"/>
  <c r="U450" i="15"/>
  <c r="V450" i="15"/>
  <c r="W450" i="15"/>
  <c r="X450" i="15"/>
  <c r="Y450" i="15"/>
  <c r="Z450" i="15"/>
  <c r="AA450" i="15"/>
  <c r="AB450" i="15"/>
  <c r="E451" i="15"/>
  <c r="F451" i="15"/>
  <c r="G451" i="15"/>
  <c r="H451" i="15"/>
  <c r="I451" i="15"/>
  <c r="J451" i="15"/>
  <c r="K451" i="15"/>
  <c r="L451" i="15"/>
  <c r="M451" i="15"/>
  <c r="N451" i="15"/>
  <c r="O451" i="15"/>
  <c r="P451" i="15"/>
  <c r="Q451" i="15"/>
  <c r="R451" i="15"/>
  <c r="S451" i="15"/>
  <c r="T451" i="15"/>
  <c r="U451" i="15"/>
  <c r="V451" i="15"/>
  <c r="W451" i="15"/>
  <c r="X451" i="15"/>
  <c r="Y451" i="15"/>
  <c r="Z451" i="15"/>
  <c r="AA451" i="15"/>
  <c r="AB451" i="15"/>
  <c r="E452" i="15"/>
  <c r="F452" i="15"/>
  <c r="G452" i="15"/>
  <c r="H452" i="15"/>
  <c r="I452" i="15"/>
  <c r="J452" i="15"/>
  <c r="K452" i="15"/>
  <c r="L452" i="15"/>
  <c r="M452" i="15"/>
  <c r="N452" i="15"/>
  <c r="O452" i="15"/>
  <c r="P452" i="15"/>
  <c r="Q452" i="15"/>
  <c r="R452" i="15"/>
  <c r="S452" i="15"/>
  <c r="T452" i="15"/>
  <c r="U452" i="15"/>
  <c r="V452" i="15"/>
  <c r="W452" i="15"/>
  <c r="X452" i="15"/>
  <c r="Y452" i="15"/>
  <c r="Z452" i="15"/>
  <c r="AA452" i="15"/>
  <c r="AB452" i="15"/>
  <c r="E453" i="15"/>
  <c r="F453" i="15"/>
  <c r="G453" i="15"/>
  <c r="H453" i="15"/>
  <c r="I453" i="15"/>
  <c r="J453" i="15"/>
  <c r="K453" i="15"/>
  <c r="L453" i="15"/>
  <c r="M453" i="15"/>
  <c r="N453" i="15"/>
  <c r="O453" i="15"/>
  <c r="P453" i="15"/>
  <c r="Q453" i="15"/>
  <c r="R453" i="15"/>
  <c r="S453" i="15"/>
  <c r="T453" i="15"/>
  <c r="U453" i="15"/>
  <c r="V453" i="15"/>
  <c r="W453" i="15"/>
  <c r="X453" i="15"/>
  <c r="Y453" i="15"/>
  <c r="Z453" i="15"/>
  <c r="AA453" i="15"/>
  <c r="AB453" i="15"/>
  <c r="E454" i="15"/>
  <c r="F454" i="15"/>
  <c r="G454" i="15"/>
  <c r="H454" i="15"/>
  <c r="I454" i="15"/>
  <c r="J454" i="15"/>
  <c r="K454" i="15"/>
  <c r="L454" i="15"/>
  <c r="M454" i="15"/>
  <c r="N454" i="15"/>
  <c r="O454" i="15"/>
  <c r="P454" i="15"/>
  <c r="Q454" i="15"/>
  <c r="R454" i="15"/>
  <c r="S454" i="15"/>
  <c r="T454" i="15"/>
  <c r="U454" i="15"/>
  <c r="V454" i="15"/>
  <c r="W454" i="15"/>
  <c r="X454" i="15"/>
  <c r="Y454" i="15"/>
  <c r="Z454" i="15"/>
  <c r="AA454" i="15"/>
  <c r="AB454" i="15"/>
  <c r="E455" i="15"/>
  <c r="F455" i="15"/>
  <c r="G455" i="15"/>
  <c r="H455" i="15"/>
  <c r="I455" i="15"/>
  <c r="J455" i="15"/>
  <c r="K455" i="15"/>
  <c r="L455" i="15"/>
  <c r="M455" i="15"/>
  <c r="N455" i="15"/>
  <c r="O455" i="15"/>
  <c r="P455" i="15"/>
  <c r="Q455" i="15"/>
  <c r="R455" i="15"/>
  <c r="S455" i="15"/>
  <c r="T455" i="15"/>
  <c r="U455" i="15"/>
  <c r="V455" i="15"/>
  <c r="W455" i="15"/>
  <c r="X455" i="15"/>
  <c r="Y455" i="15"/>
  <c r="Z455" i="15"/>
  <c r="AA455" i="15"/>
  <c r="AB455" i="15"/>
  <c r="E456" i="15"/>
  <c r="F456" i="15"/>
  <c r="G456" i="15"/>
  <c r="H456" i="15"/>
  <c r="I456" i="15"/>
  <c r="J456" i="15"/>
  <c r="K456" i="15"/>
  <c r="L456" i="15"/>
  <c r="M456" i="15"/>
  <c r="N456" i="15"/>
  <c r="O456" i="15"/>
  <c r="P456" i="15"/>
  <c r="Q456" i="15"/>
  <c r="R456" i="15"/>
  <c r="S456" i="15"/>
  <c r="T456" i="15"/>
  <c r="U456" i="15"/>
  <c r="V456" i="15"/>
  <c r="W456" i="15"/>
  <c r="X456" i="15"/>
  <c r="Y456" i="15"/>
  <c r="Z456" i="15"/>
  <c r="AA456" i="15"/>
  <c r="AB456" i="15"/>
  <c r="E457" i="15"/>
  <c r="F457" i="15"/>
  <c r="G457" i="15"/>
  <c r="H457" i="15"/>
  <c r="I457" i="15"/>
  <c r="J457" i="15"/>
  <c r="K457" i="15"/>
  <c r="L457" i="15"/>
  <c r="M457" i="15"/>
  <c r="N457" i="15"/>
  <c r="O457" i="15"/>
  <c r="P457" i="15"/>
  <c r="Q457" i="15"/>
  <c r="R457" i="15"/>
  <c r="S457" i="15"/>
  <c r="T457" i="15"/>
  <c r="U457" i="15"/>
  <c r="V457" i="15"/>
  <c r="W457" i="15"/>
  <c r="X457" i="15"/>
  <c r="Y457" i="15"/>
  <c r="Z457" i="15"/>
  <c r="AA457" i="15"/>
  <c r="AB457" i="15"/>
  <c r="E458" i="15"/>
  <c r="F458" i="15"/>
  <c r="G458" i="15"/>
  <c r="H458" i="15"/>
  <c r="I458" i="15"/>
  <c r="J458" i="15"/>
  <c r="K458" i="15"/>
  <c r="L458" i="15"/>
  <c r="M458" i="15"/>
  <c r="N458" i="15"/>
  <c r="O458" i="15"/>
  <c r="P458" i="15"/>
  <c r="Q458" i="15"/>
  <c r="R458" i="15"/>
  <c r="S458" i="15"/>
  <c r="T458" i="15"/>
  <c r="U458" i="15"/>
  <c r="V458" i="15"/>
  <c r="W458" i="15"/>
  <c r="X458" i="15"/>
  <c r="Y458" i="15"/>
  <c r="Z458" i="15"/>
  <c r="AA458" i="15"/>
  <c r="AB458" i="15"/>
  <c r="E459" i="15"/>
  <c r="F459" i="15"/>
  <c r="G459" i="15"/>
  <c r="H459" i="15"/>
  <c r="I459" i="15"/>
  <c r="J459" i="15"/>
  <c r="K459" i="15"/>
  <c r="L459" i="15"/>
  <c r="M459" i="15"/>
  <c r="N459" i="15"/>
  <c r="O459" i="15"/>
  <c r="P459" i="15"/>
  <c r="Q459" i="15"/>
  <c r="R459" i="15"/>
  <c r="S459" i="15"/>
  <c r="T459" i="15"/>
  <c r="U459" i="15"/>
  <c r="V459" i="15"/>
  <c r="W459" i="15"/>
  <c r="X459" i="15"/>
  <c r="Y459" i="15"/>
  <c r="Z459" i="15"/>
  <c r="AA459" i="15"/>
  <c r="AB459" i="15"/>
  <c r="E460" i="15"/>
  <c r="F460" i="15"/>
  <c r="G460" i="15"/>
  <c r="H460" i="15"/>
  <c r="I460" i="15"/>
  <c r="J460" i="15"/>
  <c r="K460" i="15"/>
  <c r="L460" i="15"/>
  <c r="M460" i="15"/>
  <c r="N460" i="15"/>
  <c r="O460" i="15"/>
  <c r="P460" i="15"/>
  <c r="Q460" i="15"/>
  <c r="R460" i="15"/>
  <c r="S460" i="15"/>
  <c r="T460" i="15"/>
  <c r="U460" i="15"/>
  <c r="V460" i="15"/>
  <c r="W460" i="15"/>
  <c r="X460" i="15"/>
  <c r="Y460" i="15"/>
  <c r="Z460" i="15"/>
  <c r="AA460" i="15"/>
  <c r="AB460" i="15"/>
  <c r="E461" i="15"/>
  <c r="F461" i="15"/>
  <c r="G461" i="15"/>
  <c r="H461" i="15"/>
  <c r="I461" i="15"/>
  <c r="J461" i="15"/>
  <c r="K461" i="15"/>
  <c r="L461" i="15"/>
  <c r="M461" i="15"/>
  <c r="N461" i="15"/>
  <c r="O461" i="15"/>
  <c r="P461" i="15"/>
  <c r="Q461" i="15"/>
  <c r="R461" i="15"/>
  <c r="S461" i="15"/>
  <c r="T461" i="15"/>
  <c r="U461" i="15"/>
  <c r="V461" i="15"/>
  <c r="W461" i="15"/>
  <c r="X461" i="15"/>
  <c r="Y461" i="15"/>
  <c r="Z461" i="15"/>
  <c r="AA461" i="15"/>
  <c r="AB461" i="15"/>
  <c r="E462" i="15"/>
  <c r="F462" i="15"/>
  <c r="G462" i="15"/>
  <c r="H462" i="15"/>
  <c r="I462" i="15"/>
  <c r="J462" i="15"/>
  <c r="K462" i="15"/>
  <c r="L462" i="15"/>
  <c r="M462" i="15"/>
  <c r="N462" i="15"/>
  <c r="O462" i="15"/>
  <c r="P462" i="15"/>
  <c r="Q462" i="15"/>
  <c r="R462" i="15"/>
  <c r="S462" i="15"/>
  <c r="T462" i="15"/>
  <c r="U462" i="15"/>
  <c r="V462" i="15"/>
  <c r="W462" i="15"/>
  <c r="X462" i="15"/>
  <c r="Y462" i="15"/>
  <c r="Z462" i="15"/>
  <c r="AA462" i="15"/>
  <c r="AB462" i="15"/>
  <c r="E463" i="15"/>
  <c r="F463" i="15"/>
  <c r="G463" i="15"/>
  <c r="H463" i="15"/>
  <c r="I463" i="15"/>
  <c r="J463" i="15"/>
  <c r="K463" i="15"/>
  <c r="L463" i="15"/>
  <c r="M463" i="15"/>
  <c r="N463" i="15"/>
  <c r="O463" i="15"/>
  <c r="P463" i="15"/>
  <c r="Q463" i="15"/>
  <c r="R463" i="15"/>
  <c r="S463" i="15"/>
  <c r="T463" i="15"/>
  <c r="U463" i="15"/>
  <c r="V463" i="15"/>
  <c r="W463" i="15"/>
  <c r="X463" i="15"/>
  <c r="Y463" i="15"/>
  <c r="Z463" i="15"/>
  <c r="AA463" i="15"/>
  <c r="AB463" i="15"/>
  <c r="E464" i="15"/>
  <c r="F464" i="15"/>
  <c r="G464" i="15"/>
  <c r="H464" i="15"/>
  <c r="I464" i="15"/>
  <c r="J464" i="15"/>
  <c r="K464" i="15"/>
  <c r="L464" i="15"/>
  <c r="M464" i="15"/>
  <c r="N464" i="15"/>
  <c r="O464" i="15"/>
  <c r="P464" i="15"/>
  <c r="Q464" i="15"/>
  <c r="R464" i="15"/>
  <c r="S464" i="15"/>
  <c r="T464" i="15"/>
  <c r="U464" i="15"/>
  <c r="V464" i="15"/>
  <c r="W464" i="15"/>
  <c r="X464" i="15"/>
  <c r="Y464" i="15"/>
  <c r="Z464" i="15"/>
  <c r="AA464" i="15"/>
  <c r="AB464" i="15"/>
  <c r="E465" i="15"/>
  <c r="F465" i="15"/>
  <c r="G465" i="15"/>
  <c r="H465" i="15"/>
  <c r="I465" i="15"/>
  <c r="J465" i="15"/>
  <c r="K465" i="15"/>
  <c r="L465" i="15"/>
  <c r="M465" i="15"/>
  <c r="N465" i="15"/>
  <c r="O465" i="15"/>
  <c r="P465" i="15"/>
  <c r="Q465" i="15"/>
  <c r="R465" i="15"/>
  <c r="S465" i="15"/>
  <c r="T465" i="15"/>
  <c r="U465" i="15"/>
  <c r="V465" i="15"/>
  <c r="W465" i="15"/>
  <c r="X465" i="15"/>
  <c r="Y465" i="15"/>
  <c r="Z465" i="15"/>
  <c r="AA465" i="15"/>
  <c r="AB465" i="15"/>
  <c r="E466" i="15"/>
  <c r="F466" i="15"/>
  <c r="G466" i="15"/>
  <c r="H466" i="15"/>
  <c r="I466" i="15"/>
  <c r="J466" i="15"/>
  <c r="K466" i="15"/>
  <c r="L466" i="15"/>
  <c r="M466" i="15"/>
  <c r="N466" i="15"/>
  <c r="O466" i="15"/>
  <c r="P466" i="15"/>
  <c r="Q466" i="15"/>
  <c r="R466" i="15"/>
  <c r="S466" i="15"/>
  <c r="T466" i="15"/>
  <c r="U466" i="15"/>
  <c r="V466" i="15"/>
  <c r="W466" i="15"/>
  <c r="X466" i="15"/>
  <c r="Y466" i="15"/>
  <c r="Z466" i="15"/>
  <c r="AA466" i="15"/>
  <c r="AB466" i="15"/>
  <c r="E467" i="15"/>
  <c r="F467" i="15"/>
  <c r="G467" i="15"/>
  <c r="H467" i="15"/>
  <c r="I467" i="15"/>
  <c r="J467" i="15"/>
  <c r="K467" i="15"/>
  <c r="L467" i="15"/>
  <c r="M467" i="15"/>
  <c r="N467" i="15"/>
  <c r="O467" i="15"/>
  <c r="P467" i="15"/>
  <c r="Q467" i="15"/>
  <c r="R467" i="15"/>
  <c r="S467" i="15"/>
  <c r="T467" i="15"/>
  <c r="U467" i="15"/>
  <c r="V467" i="15"/>
  <c r="W467" i="15"/>
  <c r="X467" i="15"/>
  <c r="Y467" i="15"/>
  <c r="Z467" i="15"/>
  <c r="AA467" i="15"/>
  <c r="AB467" i="15"/>
  <c r="E468" i="15"/>
  <c r="F468" i="15"/>
  <c r="G468" i="15"/>
  <c r="H468" i="15"/>
  <c r="I468" i="15"/>
  <c r="J468" i="15"/>
  <c r="K468" i="15"/>
  <c r="L468" i="15"/>
  <c r="M468" i="15"/>
  <c r="N468" i="15"/>
  <c r="O468" i="15"/>
  <c r="P468" i="15"/>
  <c r="Q468" i="15"/>
  <c r="R468" i="15"/>
  <c r="S468" i="15"/>
  <c r="T468" i="15"/>
  <c r="U468" i="15"/>
  <c r="V468" i="15"/>
  <c r="W468" i="15"/>
  <c r="X468" i="15"/>
  <c r="Y468" i="15"/>
  <c r="Z468" i="15"/>
  <c r="AA468" i="15"/>
  <c r="AB468" i="15"/>
  <c r="E469" i="15"/>
  <c r="F469" i="15"/>
  <c r="G469" i="15"/>
  <c r="H469" i="15"/>
  <c r="I469" i="15"/>
  <c r="J469" i="15"/>
  <c r="K469" i="15"/>
  <c r="L469" i="15"/>
  <c r="M469" i="15"/>
  <c r="N469" i="15"/>
  <c r="O469" i="15"/>
  <c r="P469" i="15"/>
  <c r="Q469" i="15"/>
  <c r="R469" i="15"/>
  <c r="S469" i="15"/>
  <c r="T469" i="15"/>
  <c r="U469" i="15"/>
  <c r="V469" i="15"/>
  <c r="W469" i="15"/>
  <c r="X469" i="15"/>
  <c r="Y469" i="15"/>
  <c r="Z469" i="15"/>
  <c r="AA469" i="15"/>
  <c r="AB469" i="15"/>
  <c r="E470" i="15"/>
  <c r="F470" i="15"/>
  <c r="G470" i="15"/>
  <c r="H470" i="15"/>
  <c r="I470" i="15"/>
  <c r="J470" i="15"/>
  <c r="K470" i="15"/>
  <c r="L470" i="15"/>
  <c r="M470" i="15"/>
  <c r="N470" i="15"/>
  <c r="O470" i="15"/>
  <c r="P470" i="15"/>
  <c r="Q470" i="15"/>
  <c r="R470" i="15"/>
  <c r="S470" i="15"/>
  <c r="T470" i="15"/>
  <c r="U470" i="15"/>
  <c r="V470" i="15"/>
  <c r="W470" i="15"/>
  <c r="X470" i="15"/>
  <c r="Y470" i="15"/>
  <c r="Z470" i="15"/>
  <c r="AA470" i="15"/>
  <c r="AB470" i="15"/>
  <c r="E471" i="15"/>
  <c r="F471" i="15"/>
  <c r="G471" i="15"/>
  <c r="H471" i="15"/>
  <c r="I471" i="15"/>
  <c r="J471" i="15"/>
  <c r="K471" i="15"/>
  <c r="L471" i="15"/>
  <c r="M471" i="15"/>
  <c r="N471" i="15"/>
  <c r="O471" i="15"/>
  <c r="P471" i="15"/>
  <c r="Q471" i="15"/>
  <c r="R471" i="15"/>
  <c r="S471" i="15"/>
  <c r="T471" i="15"/>
  <c r="U471" i="15"/>
  <c r="V471" i="15"/>
  <c r="W471" i="15"/>
  <c r="X471" i="15"/>
  <c r="Y471" i="15"/>
  <c r="Z471" i="15"/>
  <c r="AA471" i="15"/>
  <c r="AB471" i="15"/>
  <c r="E472" i="15"/>
  <c r="F472" i="15"/>
  <c r="G472" i="15"/>
  <c r="H472" i="15"/>
  <c r="I472" i="15"/>
  <c r="J472" i="15"/>
  <c r="K472" i="15"/>
  <c r="L472" i="15"/>
  <c r="M472" i="15"/>
  <c r="N472" i="15"/>
  <c r="O472" i="15"/>
  <c r="P472" i="15"/>
  <c r="Q472" i="15"/>
  <c r="R472" i="15"/>
  <c r="S472" i="15"/>
  <c r="T472" i="15"/>
  <c r="U472" i="15"/>
  <c r="V472" i="15"/>
  <c r="W472" i="15"/>
  <c r="X472" i="15"/>
  <c r="Y472" i="15"/>
  <c r="Z472" i="15"/>
  <c r="AA472" i="15"/>
  <c r="AB472" i="15"/>
  <c r="E473" i="15"/>
  <c r="F473" i="15"/>
  <c r="G473" i="15"/>
  <c r="H473" i="15"/>
  <c r="I473" i="15"/>
  <c r="J473" i="15"/>
  <c r="K473" i="15"/>
  <c r="L473" i="15"/>
  <c r="M473" i="15"/>
  <c r="N473" i="15"/>
  <c r="O473" i="15"/>
  <c r="P473" i="15"/>
  <c r="Q473" i="15"/>
  <c r="R473" i="15"/>
  <c r="S473" i="15"/>
  <c r="T473" i="15"/>
  <c r="U473" i="15"/>
  <c r="V473" i="15"/>
  <c r="W473" i="15"/>
  <c r="X473" i="15"/>
  <c r="Y473" i="15"/>
  <c r="Z473" i="15"/>
  <c r="AA473" i="15"/>
  <c r="AB473" i="15"/>
  <c r="E474" i="15"/>
  <c r="F474" i="15"/>
  <c r="G474" i="15"/>
  <c r="H474" i="15"/>
  <c r="I474" i="15"/>
  <c r="J474" i="15"/>
  <c r="K474" i="15"/>
  <c r="L474" i="15"/>
  <c r="M474" i="15"/>
  <c r="N474" i="15"/>
  <c r="O474" i="15"/>
  <c r="P474" i="15"/>
  <c r="Q474" i="15"/>
  <c r="R474" i="15"/>
  <c r="S474" i="15"/>
  <c r="T474" i="15"/>
  <c r="U474" i="15"/>
  <c r="V474" i="15"/>
  <c r="W474" i="15"/>
  <c r="X474" i="15"/>
  <c r="Y474" i="15"/>
  <c r="Z474" i="15"/>
  <c r="AA474" i="15"/>
  <c r="AB474" i="15"/>
  <c r="E475" i="15"/>
  <c r="F475" i="15"/>
  <c r="G475" i="15"/>
  <c r="H475" i="15"/>
  <c r="I475" i="15"/>
  <c r="J475" i="15"/>
  <c r="K475" i="15"/>
  <c r="L475" i="15"/>
  <c r="M475" i="15"/>
  <c r="N475" i="15"/>
  <c r="O475" i="15"/>
  <c r="P475" i="15"/>
  <c r="Q475" i="15"/>
  <c r="R475" i="15"/>
  <c r="S475" i="15"/>
  <c r="T475" i="15"/>
  <c r="U475" i="15"/>
  <c r="V475" i="15"/>
  <c r="W475" i="15"/>
  <c r="X475" i="15"/>
  <c r="Y475" i="15"/>
  <c r="Z475" i="15"/>
  <c r="AA475" i="15"/>
  <c r="AB475" i="15"/>
  <c r="E476" i="15"/>
  <c r="F476" i="15"/>
  <c r="G476" i="15"/>
  <c r="H476" i="15"/>
  <c r="I476" i="15"/>
  <c r="J476" i="15"/>
  <c r="K476" i="15"/>
  <c r="L476" i="15"/>
  <c r="M476" i="15"/>
  <c r="N476" i="15"/>
  <c r="O476" i="15"/>
  <c r="P476" i="15"/>
  <c r="Q476" i="15"/>
  <c r="R476" i="15"/>
  <c r="S476" i="15"/>
  <c r="T476" i="15"/>
  <c r="U476" i="15"/>
  <c r="V476" i="15"/>
  <c r="W476" i="15"/>
  <c r="X476" i="15"/>
  <c r="Y476" i="15"/>
  <c r="Z476" i="15"/>
  <c r="AA476" i="15"/>
  <c r="AB476" i="15"/>
  <c r="E477" i="15"/>
  <c r="F477" i="15"/>
  <c r="G477" i="15"/>
  <c r="H477" i="15"/>
  <c r="I477" i="15"/>
  <c r="J477" i="15"/>
  <c r="K477" i="15"/>
  <c r="L477" i="15"/>
  <c r="M477" i="15"/>
  <c r="N477" i="15"/>
  <c r="O477" i="15"/>
  <c r="P477" i="15"/>
  <c r="Q477" i="15"/>
  <c r="R477" i="15"/>
  <c r="S477" i="15"/>
  <c r="T477" i="15"/>
  <c r="U477" i="15"/>
  <c r="V477" i="15"/>
  <c r="W477" i="15"/>
  <c r="X477" i="15"/>
  <c r="Y477" i="15"/>
  <c r="Z477" i="15"/>
  <c r="AA477" i="15"/>
  <c r="AB477" i="15"/>
  <c r="E478" i="15"/>
  <c r="F478" i="15"/>
  <c r="G478" i="15"/>
  <c r="H478" i="15"/>
  <c r="I478" i="15"/>
  <c r="J478" i="15"/>
  <c r="K478" i="15"/>
  <c r="L478" i="15"/>
  <c r="M478" i="15"/>
  <c r="N478" i="15"/>
  <c r="O478" i="15"/>
  <c r="P478" i="15"/>
  <c r="Q478" i="15"/>
  <c r="R478" i="15"/>
  <c r="S478" i="15"/>
  <c r="T478" i="15"/>
  <c r="U478" i="15"/>
  <c r="V478" i="15"/>
  <c r="W478" i="15"/>
  <c r="X478" i="15"/>
  <c r="Y478" i="15"/>
  <c r="Z478" i="15"/>
  <c r="AA478" i="15"/>
  <c r="AB478" i="15"/>
  <c r="E479" i="15"/>
  <c r="F479" i="15"/>
  <c r="G479" i="15"/>
  <c r="H479" i="15"/>
  <c r="I479" i="15"/>
  <c r="J479" i="15"/>
  <c r="K479" i="15"/>
  <c r="L479" i="15"/>
  <c r="M479" i="15"/>
  <c r="N479" i="15"/>
  <c r="O479" i="15"/>
  <c r="P479" i="15"/>
  <c r="Q479" i="15"/>
  <c r="R479" i="15"/>
  <c r="S479" i="15"/>
  <c r="T479" i="15"/>
  <c r="U479" i="15"/>
  <c r="V479" i="15"/>
  <c r="W479" i="15"/>
  <c r="X479" i="15"/>
  <c r="Y479" i="15"/>
  <c r="Z479" i="15"/>
  <c r="AA479" i="15"/>
  <c r="AB479" i="15"/>
  <c r="E480" i="15"/>
  <c r="F480" i="15"/>
  <c r="G480" i="15"/>
  <c r="H480" i="15"/>
  <c r="I480" i="15"/>
  <c r="J480" i="15"/>
  <c r="K480" i="15"/>
  <c r="L480" i="15"/>
  <c r="M480" i="15"/>
  <c r="N480" i="15"/>
  <c r="O480" i="15"/>
  <c r="P480" i="15"/>
  <c r="Q480" i="15"/>
  <c r="R480" i="15"/>
  <c r="S480" i="15"/>
  <c r="T480" i="15"/>
  <c r="U480" i="15"/>
  <c r="V480" i="15"/>
  <c r="W480" i="15"/>
  <c r="X480" i="15"/>
  <c r="Y480" i="15"/>
  <c r="Z480" i="15"/>
  <c r="AA480" i="15"/>
  <c r="AB480" i="15"/>
  <c r="E481" i="15"/>
  <c r="F481" i="15"/>
  <c r="G481" i="15"/>
  <c r="H481" i="15"/>
  <c r="I481" i="15"/>
  <c r="J481" i="15"/>
  <c r="K481" i="15"/>
  <c r="L481" i="15"/>
  <c r="M481" i="15"/>
  <c r="N481" i="15"/>
  <c r="O481" i="15"/>
  <c r="P481" i="15"/>
  <c r="Q481" i="15"/>
  <c r="R481" i="15"/>
  <c r="S481" i="15"/>
  <c r="T481" i="15"/>
  <c r="U481" i="15"/>
  <c r="V481" i="15"/>
  <c r="W481" i="15"/>
  <c r="X481" i="15"/>
  <c r="Y481" i="15"/>
  <c r="Z481" i="15"/>
  <c r="AA481" i="15"/>
  <c r="AB481" i="15"/>
  <c r="E482" i="15"/>
  <c r="F482" i="15"/>
  <c r="G482" i="15"/>
  <c r="H482" i="15"/>
  <c r="I482" i="15"/>
  <c r="J482" i="15"/>
  <c r="K482" i="15"/>
  <c r="L482" i="15"/>
  <c r="M482" i="15"/>
  <c r="N482" i="15"/>
  <c r="O482" i="15"/>
  <c r="P482" i="15"/>
  <c r="Q482" i="15"/>
  <c r="R482" i="15"/>
  <c r="S482" i="15"/>
  <c r="T482" i="15"/>
  <c r="U482" i="15"/>
  <c r="V482" i="15"/>
  <c r="W482" i="15"/>
  <c r="X482" i="15"/>
  <c r="Y482" i="15"/>
  <c r="Z482" i="15"/>
  <c r="AA482" i="15"/>
  <c r="AB482" i="15"/>
  <c r="E483" i="15"/>
  <c r="F483" i="15"/>
  <c r="G483" i="15"/>
  <c r="H483" i="15"/>
  <c r="I483" i="15"/>
  <c r="J483" i="15"/>
  <c r="K483" i="15"/>
  <c r="L483" i="15"/>
  <c r="M483" i="15"/>
  <c r="N483" i="15"/>
  <c r="O483" i="15"/>
  <c r="P483" i="15"/>
  <c r="Q483" i="15"/>
  <c r="R483" i="15"/>
  <c r="S483" i="15"/>
  <c r="T483" i="15"/>
  <c r="U483" i="15"/>
  <c r="V483" i="15"/>
  <c r="W483" i="15"/>
  <c r="X483" i="15"/>
  <c r="Y483" i="15"/>
  <c r="Z483" i="15"/>
  <c r="AA483" i="15"/>
  <c r="AB483" i="15"/>
  <c r="E484" i="15"/>
  <c r="F484" i="15"/>
  <c r="G484" i="15"/>
  <c r="H484" i="15"/>
  <c r="I484" i="15"/>
  <c r="J484" i="15"/>
  <c r="K484" i="15"/>
  <c r="L484" i="15"/>
  <c r="M484" i="15"/>
  <c r="N484" i="15"/>
  <c r="O484" i="15"/>
  <c r="P484" i="15"/>
  <c r="Q484" i="15"/>
  <c r="R484" i="15"/>
  <c r="S484" i="15"/>
  <c r="T484" i="15"/>
  <c r="U484" i="15"/>
  <c r="V484" i="15"/>
  <c r="W484" i="15"/>
  <c r="X484" i="15"/>
  <c r="Y484" i="15"/>
  <c r="Z484" i="15"/>
  <c r="AA484" i="15"/>
  <c r="AB484" i="15"/>
  <c r="E485" i="15"/>
  <c r="F485" i="15"/>
  <c r="G485" i="15"/>
  <c r="H485" i="15"/>
  <c r="I485" i="15"/>
  <c r="J485" i="15"/>
  <c r="K485" i="15"/>
  <c r="L485" i="15"/>
  <c r="M485" i="15"/>
  <c r="N485" i="15"/>
  <c r="O485" i="15"/>
  <c r="P485" i="15"/>
  <c r="Q485" i="15"/>
  <c r="R485" i="15"/>
  <c r="S485" i="15"/>
  <c r="T485" i="15"/>
  <c r="U485" i="15"/>
  <c r="V485" i="15"/>
  <c r="W485" i="15"/>
  <c r="X485" i="15"/>
  <c r="Y485" i="15"/>
  <c r="Z485" i="15"/>
  <c r="AA485" i="15"/>
  <c r="AB485" i="15"/>
  <c r="E486" i="15"/>
  <c r="F486" i="15"/>
  <c r="G486" i="15"/>
  <c r="H486" i="15"/>
  <c r="I486" i="15"/>
  <c r="J486" i="15"/>
  <c r="K486" i="15"/>
  <c r="L486" i="15"/>
  <c r="M486" i="15"/>
  <c r="N486" i="15"/>
  <c r="O486" i="15"/>
  <c r="P486" i="15"/>
  <c r="Q486" i="15"/>
  <c r="R486" i="15"/>
  <c r="S486" i="15"/>
  <c r="T486" i="15"/>
  <c r="U486" i="15"/>
  <c r="V486" i="15"/>
  <c r="W486" i="15"/>
  <c r="X486" i="15"/>
  <c r="Y486" i="15"/>
  <c r="Z486" i="15"/>
  <c r="AA486" i="15"/>
  <c r="AB486" i="15"/>
  <c r="E487" i="15"/>
  <c r="F487" i="15"/>
  <c r="G487" i="15"/>
  <c r="H487" i="15"/>
  <c r="I487" i="15"/>
  <c r="J487" i="15"/>
  <c r="K487" i="15"/>
  <c r="L487" i="15"/>
  <c r="M487" i="15"/>
  <c r="N487" i="15"/>
  <c r="O487" i="15"/>
  <c r="P487" i="15"/>
  <c r="Q487" i="15"/>
  <c r="R487" i="15"/>
  <c r="S487" i="15"/>
  <c r="T487" i="15"/>
  <c r="U487" i="15"/>
  <c r="V487" i="15"/>
  <c r="W487" i="15"/>
  <c r="X487" i="15"/>
  <c r="Y487" i="15"/>
  <c r="Z487" i="15"/>
  <c r="AA487" i="15"/>
  <c r="AB487" i="15"/>
  <c r="E488" i="15"/>
  <c r="F488" i="15"/>
  <c r="G488" i="15"/>
  <c r="H488" i="15"/>
  <c r="I488" i="15"/>
  <c r="J488" i="15"/>
  <c r="K488" i="15"/>
  <c r="L488" i="15"/>
  <c r="M488" i="15"/>
  <c r="N488" i="15"/>
  <c r="O488" i="15"/>
  <c r="P488" i="15"/>
  <c r="Q488" i="15"/>
  <c r="R488" i="15"/>
  <c r="S488" i="15"/>
  <c r="T488" i="15"/>
  <c r="U488" i="15"/>
  <c r="V488" i="15"/>
  <c r="W488" i="15"/>
  <c r="X488" i="15"/>
  <c r="Y488" i="15"/>
  <c r="Z488" i="15"/>
  <c r="AA488" i="15"/>
  <c r="AB488" i="15"/>
  <c r="E489" i="15"/>
  <c r="F489" i="15"/>
  <c r="G489" i="15"/>
  <c r="H489" i="15"/>
  <c r="I489" i="15"/>
  <c r="J489" i="15"/>
  <c r="K489" i="15"/>
  <c r="L489" i="15"/>
  <c r="M489" i="15"/>
  <c r="N489" i="15"/>
  <c r="O489" i="15"/>
  <c r="P489" i="15"/>
  <c r="Q489" i="15"/>
  <c r="R489" i="15"/>
  <c r="S489" i="15"/>
  <c r="T489" i="15"/>
  <c r="U489" i="15"/>
  <c r="V489" i="15"/>
  <c r="W489" i="15"/>
  <c r="X489" i="15"/>
  <c r="Y489" i="15"/>
  <c r="Z489" i="15"/>
  <c r="AA489" i="15"/>
  <c r="AB489" i="15"/>
  <c r="E490" i="15"/>
  <c r="F490" i="15"/>
  <c r="G490" i="15"/>
  <c r="H490" i="15"/>
  <c r="I490" i="15"/>
  <c r="J490" i="15"/>
  <c r="K490" i="15"/>
  <c r="L490" i="15"/>
  <c r="M490" i="15"/>
  <c r="N490" i="15"/>
  <c r="O490" i="15"/>
  <c r="P490" i="15"/>
  <c r="Q490" i="15"/>
  <c r="R490" i="15"/>
  <c r="S490" i="15"/>
  <c r="T490" i="15"/>
  <c r="U490" i="15"/>
  <c r="V490" i="15"/>
  <c r="W490" i="15"/>
  <c r="X490" i="15"/>
  <c r="Y490" i="15"/>
  <c r="Z490" i="15"/>
  <c r="AA490" i="15"/>
  <c r="AB490" i="15"/>
  <c r="E491" i="15"/>
  <c r="F491" i="15"/>
  <c r="G491" i="15"/>
  <c r="H491" i="15"/>
  <c r="I491" i="15"/>
  <c r="J491" i="15"/>
  <c r="K491" i="15"/>
  <c r="L491" i="15"/>
  <c r="M491" i="15"/>
  <c r="N491" i="15"/>
  <c r="O491" i="15"/>
  <c r="P491" i="15"/>
  <c r="Q491" i="15"/>
  <c r="R491" i="15"/>
  <c r="S491" i="15"/>
  <c r="T491" i="15"/>
  <c r="U491" i="15"/>
  <c r="V491" i="15"/>
  <c r="W491" i="15"/>
  <c r="X491" i="15"/>
  <c r="Y491" i="15"/>
  <c r="Z491" i="15"/>
  <c r="AA491" i="15"/>
  <c r="AB491" i="15"/>
  <c r="E492" i="15"/>
  <c r="F492" i="15"/>
  <c r="G492" i="15"/>
  <c r="H492" i="15"/>
  <c r="I492" i="15"/>
  <c r="J492" i="15"/>
  <c r="K492" i="15"/>
  <c r="L492" i="15"/>
  <c r="M492" i="15"/>
  <c r="N492" i="15"/>
  <c r="O492" i="15"/>
  <c r="P492" i="15"/>
  <c r="Q492" i="15"/>
  <c r="R492" i="15"/>
  <c r="S492" i="15"/>
  <c r="T492" i="15"/>
  <c r="U492" i="15"/>
  <c r="V492" i="15"/>
  <c r="W492" i="15"/>
  <c r="X492" i="15"/>
  <c r="Y492" i="15"/>
  <c r="Z492" i="15"/>
  <c r="AA492" i="15"/>
  <c r="AB492" i="15"/>
  <c r="E493" i="15"/>
  <c r="F493" i="15"/>
  <c r="G493" i="15"/>
  <c r="H493" i="15"/>
  <c r="I493" i="15"/>
  <c r="J493" i="15"/>
  <c r="K493" i="15"/>
  <c r="L493" i="15"/>
  <c r="M493" i="15"/>
  <c r="N493" i="15"/>
  <c r="O493" i="15"/>
  <c r="P493" i="15"/>
  <c r="Q493" i="15"/>
  <c r="R493" i="15"/>
  <c r="S493" i="15"/>
  <c r="T493" i="15"/>
  <c r="U493" i="15"/>
  <c r="V493" i="15"/>
  <c r="W493" i="15"/>
  <c r="X493" i="15"/>
  <c r="Y493" i="15"/>
  <c r="Z493" i="15"/>
  <c r="AA493" i="15"/>
  <c r="AB493" i="15"/>
  <c r="E494" i="15"/>
  <c r="F494" i="15"/>
  <c r="G494" i="15"/>
  <c r="H494" i="15"/>
  <c r="I494" i="15"/>
  <c r="J494" i="15"/>
  <c r="K494" i="15"/>
  <c r="L494" i="15"/>
  <c r="M494" i="15"/>
  <c r="N494" i="15"/>
  <c r="O494" i="15"/>
  <c r="P494" i="15"/>
  <c r="Q494" i="15"/>
  <c r="R494" i="15"/>
  <c r="S494" i="15"/>
  <c r="T494" i="15"/>
  <c r="U494" i="15"/>
  <c r="V494" i="15"/>
  <c r="W494" i="15"/>
  <c r="X494" i="15"/>
  <c r="Y494" i="15"/>
  <c r="Z494" i="15"/>
  <c r="AA494" i="15"/>
  <c r="AB494" i="15"/>
  <c r="E495" i="15"/>
  <c r="F495" i="15"/>
  <c r="G495" i="15"/>
  <c r="H495" i="15"/>
  <c r="I495" i="15"/>
  <c r="J495" i="15"/>
  <c r="K495" i="15"/>
  <c r="L495" i="15"/>
  <c r="M495" i="15"/>
  <c r="N495" i="15"/>
  <c r="O495" i="15"/>
  <c r="P495" i="15"/>
  <c r="Q495" i="15"/>
  <c r="R495" i="15"/>
  <c r="S495" i="15"/>
  <c r="T495" i="15"/>
  <c r="U495" i="15"/>
  <c r="V495" i="15"/>
  <c r="W495" i="15"/>
  <c r="X495" i="15"/>
  <c r="Y495" i="15"/>
  <c r="Z495" i="15"/>
  <c r="AA495" i="15"/>
  <c r="AB495" i="15"/>
  <c r="E496" i="15"/>
  <c r="F496" i="15"/>
  <c r="G496" i="15"/>
  <c r="H496" i="15"/>
  <c r="I496" i="15"/>
  <c r="J496" i="15"/>
  <c r="K496" i="15"/>
  <c r="L496" i="15"/>
  <c r="M496" i="15"/>
  <c r="N496" i="15"/>
  <c r="O496" i="15"/>
  <c r="P496" i="15"/>
  <c r="Q496" i="15"/>
  <c r="R496" i="15"/>
  <c r="S496" i="15"/>
  <c r="T496" i="15"/>
  <c r="U496" i="15"/>
  <c r="V496" i="15"/>
  <c r="W496" i="15"/>
  <c r="X496" i="15"/>
  <c r="Y496" i="15"/>
  <c r="Z496" i="15"/>
  <c r="AA496" i="15"/>
  <c r="AB496" i="15"/>
  <c r="E497" i="15"/>
  <c r="F497" i="15"/>
  <c r="G497" i="15"/>
  <c r="H497" i="15"/>
  <c r="I497" i="15"/>
  <c r="J497" i="15"/>
  <c r="K497" i="15"/>
  <c r="L497" i="15"/>
  <c r="M497" i="15"/>
  <c r="N497" i="15"/>
  <c r="O497" i="15"/>
  <c r="P497" i="15"/>
  <c r="Q497" i="15"/>
  <c r="R497" i="15"/>
  <c r="S497" i="15"/>
  <c r="T497" i="15"/>
  <c r="U497" i="15"/>
  <c r="V497" i="15"/>
  <c r="W497" i="15"/>
  <c r="X497" i="15"/>
  <c r="Y497" i="15"/>
  <c r="Z497" i="15"/>
  <c r="AA497" i="15"/>
  <c r="AB497" i="15"/>
  <c r="E498" i="15"/>
  <c r="F498" i="15"/>
  <c r="G498" i="15"/>
  <c r="H498" i="15"/>
  <c r="I498" i="15"/>
  <c r="J498" i="15"/>
  <c r="K498" i="15"/>
  <c r="L498" i="15"/>
  <c r="M498" i="15"/>
  <c r="N498" i="15"/>
  <c r="O498" i="15"/>
  <c r="P498" i="15"/>
  <c r="Q498" i="15"/>
  <c r="R498" i="15"/>
  <c r="S498" i="15"/>
  <c r="T498" i="15"/>
  <c r="U498" i="15"/>
  <c r="V498" i="15"/>
  <c r="W498" i="15"/>
  <c r="X498" i="15"/>
  <c r="Y498" i="15"/>
  <c r="Z498" i="15"/>
  <c r="AA498" i="15"/>
  <c r="AB498" i="15"/>
  <c r="E499" i="15"/>
  <c r="F499" i="15"/>
  <c r="G499" i="15"/>
  <c r="H499" i="15"/>
  <c r="I499" i="15"/>
  <c r="J499" i="15"/>
  <c r="K499" i="15"/>
  <c r="L499" i="15"/>
  <c r="M499" i="15"/>
  <c r="N499" i="15"/>
  <c r="O499" i="15"/>
  <c r="P499" i="15"/>
  <c r="Q499" i="15"/>
  <c r="R499" i="15"/>
  <c r="S499" i="15"/>
  <c r="T499" i="15"/>
  <c r="U499" i="15"/>
  <c r="V499" i="15"/>
  <c r="W499" i="15"/>
  <c r="X499" i="15"/>
  <c r="Y499" i="15"/>
  <c r="Z499" i="15"/>
  <c r="AA499" i="15"/>
  <c r="AB499" i="15"/>
  <c r="E500" i="15"/>
  <c r="F500" i="15"/>
  <c r="G500" i="15"/>
  <c r="H500" i="15"/>
  <c r="I500" i="15"/>
  <c r="J500" i="15"/>
  <c r="K500" i="15"/>
  <c r="L500" i="15"/>
  <c r="M500" i="15"/>
  <c r="N500" i="15"/>
  <c r="O500" i="15"/>
  <c r="P500" i="15"/>
  <c r="Q500" i="15"/>
  <c r="R500" i="15"/>
  <c r="S500" i="15"/>
  <c r="T500" i="15"/>
  <c r="U500" i="15"/>
  <c r="V500" i="15"/>
  <c r="W500" i="15"/>
  <c r="X500" i="15"/>
  <c r="Y500" i="15"/>
  <c r="Z500" i="15"/>
  <c r="AA500" i="15"/>
  <c r="AB500" i="15"/>
  <c r="E501" i="15"/>
  <c r="F501" i="15"/>
  <c r="G501" i="15"/>
  <c r="H501" i="15"/>
  <c r="I501" i="15"/>
  <c r="J501" i="15"/>
  <c r="K501" i="15"/>
  <c r="L501" i="15"/>
  <c r="M501" i="15"/>
  <c r="N501" i="15"/>
  <c r="O501" i="15"/>
  <c r="P501" i="15"/>
  <c r="Q501" i="15"/>
  <c r="R501" i="15"/>
  <c r="S501" i="15"/>
  <c r="T501" i="15"/>
  <c r="U501" i="15"/>
  <c r="V501" i="15"/>
  <c r="W501" i="15"/>
  <c r="X501" i="15"/>
  <c r="Y501" i="15"/>
  <c r="Z501" i="15"/>
  <c r="AA501" i="15"/>
  <c r="AB501" i="15"/>
  <c r="E502" i="15"/>
  <c r="F502" i="15"/>
  <c r="G502" i="15"/>
  <c r="H502" i="15"/>
  <c r="I502" i="15"/>
  <c r="J502" i="15"/>
  <c r="K502" i="15"/>
  <c r="L502" i="15"/>
  <c r="M502" i="15"/>
  <c r="N502" i="15"/>
  <c r="O502" i="15"/>
  <c r="P502" i="15"/>
  <c r="Q502" i="15"/>
  <c r="R502" i="15"/>
  <c r="S502" i="15"/>
  <c r="T502" i="15"/>
  <c r="U502" i="15"/>
  <c r="V502" i="15"/>
  <c r="W502" i="15"/>
  <c r="X502" i="15"/>
  <c r="Y502" i="15"/>
  <c r="Z502" i="15"/>
  <c r="AA502" i="15"/>
  <c r="AB502" i="15"/>
  <c r="E503" i="15"/>
  <c r="F503" i="15"/>
  <c r="G503" i="15"/>
  <c r="H503" i="15"/>
  <c r="I503" i="15"/>
  <c r="J503" i="15"/>
  <c r="K503" i="15"/>
  <c r="L503" i="15"/>
  <c r="M503" i="15"/>
  <c r="N503" i="15"/>
  <c r="O503" i="15"/>
  <c r="P503" i="15"/>
  <c r="Q503" i="15"/>
  <c r="R503" i="15"/>
  <c r="S503" i="15"/>
  <c r="T503" i="15"/>
  <c r="U503" i="15"/>
  <c r="V503" i="15"/>
  <c r="W503" i="15"/>
  <c r="X503" i="15"/>
  <c r="Y503" i="15"/>
  <c r="Z503" i="15"/>
  <c r="AA503" i="15"/>
  <c r="AB503" i="15"/>
  <c r="E504" i="15"/>
  <c r="F504" i="15"/>
  <c r="G504" i="15"/>
  <c r="H504" i="15"/>
  <c r="I504" i="15"/>
  <c r="J504" i="15"/>
  <c r="K504" i="15"/>
  <c r="L504" i="15"/>
  <c r="M504" i="15"/>
  <c r="N504" i="15"/>
  <c r="O504" i="15"/>
  <c r="P504" i="15"/>
  <c r="Q504" i="15"/>
  <c r="R504" i="15"/>
  <c r="S504" i="15"/>
  <c r="T504" i="15"/>
  <c r="U504" i="15"/>
  <c r="V504" i="15"/>
  <c r="W504" i="15"/>
  <c r="X504" i="15"/>
  <c r="Y504" i="15"/>
  <c r="Z504" i="15"/>
  <c r="AA504" i="15"/>
  <c r="AB504" i="15"/>
  <c r="E505" i="15"/>
  <c r="F505" i="15"/>
  <c r="G505" i="15"/>
  <c r="H505" i="15"/>
  <c r="I505" i="15"/>
  <c r="J505" i="15"/>
  <c r="K505" i="15"/>
  <c r="L505" i="15"/>
  <c r="M505" i="15"/>
  <c r="N505" i="15"/>
  <c r="O505" i="15"/>
  <c r="P505" i="15"/>
  <c r="Q505" i="15"/>
  <c r="R505" i="15"/>
  <c r="S505" i="15"/>
  <c r="T505" i="15"/>
  <c r="U505" i="15"/>
  <c r="V505" i="15"/>
  <c r="W505" i="15"/>
  <c r="X505" i="15"/>
  <c r="Y505" i="15"/>
  <c r="Z505" i="15"/>
  <c r="AA505" i="15"/>
  <c r="AB505" i="15"/>
  <c r="E506" i="15"/>
  <c r="F506" i="15"/>
  <c r="G506" i="15"/>
  <c r="H506" i="15"/>
  <c r="I506" i="15"/>
  <c r="J506" i="15"/>
  <c r="K506" i="15"/>
  <c r="L506" i="15"/>
  <c r="M506" i="15"/>
  <c r="N506" i="15"/>
  <c r="O506" i="15"/>
  <c r="P506" i="15"/>
  <c r="Q506" i="15"/>
  <c r="R506" i="15"/>
  <c r="S506" i="15"/>
  <c r="T506" i="15"/>
  <c r="U506" i="15"/>
  <c r="V506" i="15"/>
  <c r="W506" i="15"/>
  <c r="X506" i="15"/>
  <c r="Y506" i="15"/>
  <c r="Z506" i="15"/>
  <c r="AA506" i="15"/>
  <c r="AB506" i="15"/>
  <c r="E507" i="15"/>
  <c r="F507" i="15"/>
  <c r="G507" i="15"/>
  <c r="H507" i="15"/>
  <c r="I507" i="15"/>
  <c r="J507" i="15"/>
  <c r="K507" i="15"/>
  <c r="L507" i="15"/>
  <c r="M507" i="15"/>
  <c r="N507" i="15"/>
  <c r="O507" i="15"/>
  <c r="P507" i="15"/>
  <c r="Q507" i="15"/>
  <c r="R507" i="15"/>
  <c r="S507" i="15"/>
  <c r="T507" i="15"/>
  <c r="U507" i="15"/>
  <c r="V507" i="15"/>
  <c r="W507" i="15"/>
  <c r="X507" i="15"/>
  <c r="Y507" i="15"/>
  <c r="Z507" i="15"/>
  <c r="AA507" i="15"/>
  <c r="AB507" i="15"/>
  <c r="E508" i="15"/>
  <c r="F508" i="15"/>
  <c r="G508" i="15"/>
  <c r="H508" i="15"/>
  <c r="I508" i="15"/>
  <c r="J508" i="15"/>
  <c r="K508" i="15"/>
  <c r="L508" i="15"/>
  <c r="M508" i="15"/>
  <c r="N508" i="15"/>
  <c r="O508" i="15"/>
  <c r="P508" i="15"/>
  <c r="Q508" i="15"/>
  <c r="R508" i="15"/>
  <c r="S508" i="15"/>
  <c r="T508" i="15"/>
  <c r="U508" i="15"/>
  <c r="V508" i="15"/>
  <c r="W508" i="15"/>
  <c r="X508" i="15"/>
  <c r="Y508" i="15"/>
  <c r="Z508" i="15"/>
  <c r="AA508" i="15"/>
  <c r="AB508" i="15"/>
  <c r="H30" i="180" l="1"/>
  <c r="M17" i="180"/>
  <c r="H12" i="180"/>
  <c r="H6" i="180"/>
  <c r="E30" i="180"/>
  <c r="L17" i="180"/>
  <c r="F12" i="180"/>
  <c r="G6" i="180"/>
  <c r="H29" i="180"/>
  <c r="K17" i="180"/>
  <c r="E12" i="180"/>
  <c r="F6" i="180"/>
  <c r="E29" i="180"/>
  <c r="J17" i="180"/>
  <c r="I10" i="180"/>
  <c r="E6" i="180"/>
  <c r="H28" i="180"/>
  <c r="I17" i="180"/>
  <c r="G10" i="180"/>
  <c r="E28" i="180"/>
  <c r="H17" i="180"/>
  <c r="F10" i="180"/>
  <c r="F8" i="180"/>
  <c r="H27" i="180"/>
  <c r="G17" i="180"/>
  <c r="E10" i="180"/>
  <c r="B2" i="180"/>
  <c r="E27" i="180"/>
  <c r="F17" i="180"/>
  <c r="I8" i="180"/>
  <c r="D17" i="180"/>
  <c r="H26" i="180"/>
  <c r="E17" i="180"/>
  <c r="H8" i="180"/>
  <c r="E26" i="180"/>
  <c r="H25" i="180"/>
  <c r="C17" i="180"/>
  <c r="E8" i="180"/>
  <c r="E25" i="180"/>
  <c r="B17" i="180"/>
  <c r="I6" i="180"/>
  <c r="H30" i="179"/>
  <c r="M17" i="179"/>
  <c r="H12" i="179"/>
  <c r="H6" i="179"/>
  <c r="E30" i="179"/>
  <c r="L17" i="179"/>
  <c r="F12" i="179"/>
  <c r="G6" i="179"/>
  <c r="H29" i="179"/>
  <c r="K17" i="179"/>
  <c r="E12" i="179"/>
  <c r="F6" i="179"/>
  <c r="E29" i="179"/>
  <c r="J17" i="179"/>
  <c r="I10" i="179"/>
  <c r="E6" i="179"/>
  <c r="H28" i="179"/>
  <c r="I17" i="179"/>
  <c r="G10" i="179"/>
  <c r="E28" i="179"/>
  <c r="H17" i="179"/>
  <c r="F10" i="179"/>
  <c r="H27" i="179"/>
  <c r="G17" i="179"/>
  <c r="E10" i="179"/>
  <c r="B2" i="179"/>
  <c r="E27" i="179"/>
  <c r="F17" i="179"/>
  <c r="I8" i="179"/>
  <c r="H26" i="179"/>
  <c r="E17" i="179"/>
  <c r="H8" i="179"/>
  <c r="I6" i="179"/>
  <c r="E26" i="179"/>
  <c r="D17" i="179"/>
  <c r="F8" i="179"/>
  <c r="E25" i="179"/>
  <c r="H25" i="179"/>
  <c r="C17" i="179"/>
  <c r="E8" i="179"/>
  <c r="B17" i="179"/>
  <c r="M155" i="15"/>
  <c r="Y155" i="15"/>
  <c r="M156" i="15"/>
  <c r="Y156" i="15"/>
  <c r="M157" i="15"/>
  <c r="Y157" i="15"/>
  <c r="M158" i="15"/>
  <c r="Y158" i="15"/>
  <c r="M159" i="15"/>
  <c r="Y159" i="15"/>
  <c r="M160" i="15"/>
  <c r="Y160" i="15"/>
  <c r="M161" i="15"/>
  <c r="Y161" i="15"/>
  <c r="M162" i="15"/>
  <c r="Y162" i="15"/>
  <c r="M163" i="15"/>
  <c r="Y163" i="15"/>
  <c r="M164" i="15"/>
  <c r="Y164" i="15"/>
  <c r="M165" i="15"/>
  <c r="Y165" i="15"/>
  <c r="M166" i="15"/>
  <c r="Y166" i="15"/>
  <c r="O156" i="15"/>
  <c r="O159" i="15"/>
  <c r="AA160" i="15"/>
  <c r="AA162" i="15"/>
  <c r="O164" i="15"/>
  <c r="AA165" i="15"/>
  <c r="N155" i="15"/>
  <c r="Z155" i="15"/>
  <c r="N156" i="15"/>
  <c r="Z156" i="15"/>
  <c r="N157" i="15"/>
  <c r="Z157" i="15"/>
  <c r="N158" i="15"/>
  <c r="Z158" i="15"/>
  <c r="N159" i="15"/>
  <c r="Z159" i="15"/>
  <c r="N160" i="15"/>
  <c r="Z160" i="15"/>
  <c r="N161" i="15"/>
  <c r="Z161" i="15"/>
  <c r="N162" i="15"/>
  <c r="Z162" i="15"/>
  <c r="N163" i="15"/>
  <c r="Z163" i="15"/>
  <c r="N164" i="15"/>
  <c r="Z164" i="15"/>
  <c r="N165" i="15"/>
  <c r="Z165" i="15"/>
  <c r="N166" i="15"/>
  <c r="Z166" i="15"/>
  <c r="AA155" i="15"/>
  <c r="AA158" i="15"/>
  <c r="O160" i="15"/>
  <c r="AA161" i="15"/>
  <c r="AA163" i="15"/>
  <c r="O155" i="15"/>
  <c r="P155" i="15"/>
  <c r="AB155" i="15"/>
  <c r="P156" i="15"/>
  <c r="AB156" i="15"/>
  <c r="P157" i="15"/>
  <c r="AB157" i="15"/>
  <c r="P158" i="15"/>
  <c r="AB158" i="15"/>
  <c r="P159" i="15"/>
  <c r="AB159" i="15"/>
  <c r="P160" i="15"/>
  <c r="AB160" i="15"/>
  <c r="P161" i="15"/>
  <c r="AB161" i="15"/>
  <c r="P162" i="15"/>
  <c r="AB162" i="15"/>
  <c r="P163" i="15"/>
  <c r="AB163" i="15"/>
  <c r="P164" i="15"/>
  <c r="AB164" i="15"/>
  <c r="P165" i="15"/>
  <c r="AB165" i="15"/>
  <c r="P166" i="15"/>
  <c r="AB166" i="15"/>
  <c r="E155" i="15"/>
  <c r="Q155" i="15"/>
  <c r="E156" i="15"/>
  <c r="Q156" i="15"/>
  <c r="E157" i="15"/>
  <c r="Q157" i="15"/>
  <c r="E158" i="15"/>
  <c r="Q158" i="15"/>
  <c r="E159" i="15"/>
  <c r="Q159" i="15"/>
  <c r="E160" i="15"/>
  <c r="Q160" i="15"/>
  <c r="E161" i="15"/>
  <c r="Q161" i="15"/>
  <c r="E162" i="15"/>
  <c r="Q162" i="15"/>
  <c r="E163" i="15"/>
  <c r="Q163" i="15"/>
  <c r="E164" i="15"/>
  <c r="Q164" i="15"/>
  <c r="E165" i="15"/>
  <c r="Q165" i="15"/>
  <c r="E166" i="15"/>
  <c r="Q166" i="15"/>
  <c r="O166" i="15"/>
  <c r="AA164" i="15"/>
  <c r="O162" i="15"/>
  <c r="O158" i="15"/>
  <c r="AA156" i="15"/>
  <c r="X166" i="15"/>
  <c r="L166" i="15"/>
  <c r="X165" i="15"/>
  <c r="L165" i="15"/>
  <c r="X164" i="15"/>
  <c r="L164" i="15"/>
  <c r="X163" i="15"/>
  <c r="L163" i="15"/>
  <c r="X162" i="15"/>
  <c r="L162" i="15"/>
  <c r="X161" i="15"/>
  <c r="L161" i="15"/>
  <c r="X160" i="15"/>
  <c r="L160" i="15"/>
  <c r="X159" i="15"/>
  <c r="L159" i="15"/>
  <c r="X158" i="15"/>
  <c r="L158" i="15"/>
  <c r="X157" i="15"/>
  <c r="L157" i="15"/>
  <c r="X156" i="15"/>
  <c r="L156" i="15"/>
  <c r="X155" i="15"/>
  <c r="L155" i="15"/>
  <c r="AA166" i="15"/>
  <c r="O165" i="15"/>
  <c r="O163" i="15"/>
  <c r="O161" i="15"/>
  <c r="AA159" i="15"/>
  <c r="AA157" i="15"/>
  <c r="O157" i="15"/>
  <c r="W166" i="15"/>
  <c r="K166" i="15"/>
  <c r="W165" i="15"/>
  <c r="K165" i="15"/>
  <c r="W164" i="15"/>
  <c r="K164" i="15"/>
  <c r="W163" i="15"/>
  <c r="K163" i="15"/>
  <c r="W162" i="15"/>
  <c r="K162" i="15"/>
  <c r="W161" i="15"/>
  <c r="K161" i="15"/>
  <c r="W160" i="15"/>
  <c r="K160" i="15"/>
  <c r="W159" i="15"/>
  <c r="K159" i="15"/>
  <c r="W158" i="15"/>
  <c r="K158" i="15"/>
  <c r="W157" i="15"/>
  <c r="K157" i="15"/>
  <c r="W156" i="15"/>
  <c r="K156" i="15"/>
  <c r="W155" i="15"/>
  <c r="K155" i="15"/>
  <c r="J166" i="15"/>
  <c r="V165" i="15"/>
  <c r="J165" i="15"/>
  <c r="V163" i="15"/>
  <c r="V162" i="15"/>
  <c r="J162" i="15"/>
  <c r="J161" i="15"/>
  <c r="J160" i="15"/>
  <c r="V158" i="15"/>
  <c r="J158" i="15"/>
  <c r="J157" i="15"/>
  <c r="J155" i="15"/>
  <c r="U166" i="15"/>
  <c r="I166" i="15"/>
  <c r="U165" i="15"/>
  <c r="I165" i="15"/>
  <c r="U164" i="15"/>
  <c r="I164" i="15"/>
  <c r="U163" i="15"/>
  <c r="I163" i="15"/>
  <c r="U162" i="15"/>
  <c r="I162" i="15"/>
  <c r="U161" i="15"/>
  <c r="I161" i="15"/>
  <c r="U160" i="15"/>
  <c r="I160" i="15"/>
  <c r="U159" i="15"/>
  <c r="I159" i="15"/>
  <c r="U158" i="15"/>
  <c r="I158" i="15"/>
  <c r="U157" i="15"/>
  <c r="I157" i="15"/>
  <c r="U156" i="15"/>
  <c r="I156" i="15"/>
  <c r="U155" i="15"/>
  <c r="I155" i="15"/>
  <c r="V166" i="15"/>
  <c r="V164" i="15"/>
  <c r="J164" i="15"/>
  <c r="J163" i="15"/>
  <c r="V161" i="15"/>
  <c r="V160" i="15"/>
  <c r="V159" i="15"/>
  <c r="J159" i="15"/>
  <c r="V157" i="15"/>
  <c r="V156" i="15"/>
  <c r="J156" i="15"/>
  <c r="V155" i="15"/>
  <c r="T166" i="15"/>
  <c r="H166" i="15"/>
  <c r="T165" i="15"/>
  <c r="H165" i="15"/>
  <c r="T164" i="15"/>
  <c r="H164" i="15"/>
  <c r="T163" i="15"/>
  <c r="H163" i="15"/>
  <c r="T162" i="15"/>
  <c r="H162" i="15"/>
  <c r="T161" i="15"/>
  <c r="H161" i="15"/>
  <c r="T160" i="15"/>
  <c r="H160" i="15"/>
  <c r="T159" i="15"/>
  <c r="H159" i="15"/>
  <c r="T158" i="15"/>
  <c r="H158" i="15"/>
  <c r="T157" i="15"/>
  <c r="H157" i="15"/>
  <c r="T156" i="15"/>
  <c r="H156" i="15"/>
  <c r="T155" i="15"/>
  <c r="H155" i="15"/>
  <c r="S166" i="15"/>
  <c r="G166" i="15"/>
  <c r="S165" i="15"/>
  <c r="G165" i="15"/>
  <c r="S164" i="15"/>
  <c r="G164" i="15"/>
  <c r="S163" i="15"/>
  <c r="G163" i="15"/>
  <c r="S162" i="15"/>
  <c r="G162" i="15"/>
  <c r="S161" i="15"/>
  <c r="G161" i="15"/>
  <c r="S160" i="15"/>
  <c r="G160" i="15"/>
  <c r="S159" i="15"/>
  <c r="G159" i="15"/>
  <c r="S158" i="15"/>
  <c r="G158" i="15"/>
  <c r="S157" i="15"/>
  <c r="G157" i="15"/>
  <c r="S156" i="15"/>
  <c r="G156" i="15"/>
  <c r="S155" i="15"/>
  <c r="G155" i="15"/>
  <c r="R166" i="15"/>
  <c r="F166" i="15"/>
  <c r="R165" i="15"/>
  <c r="F165" i="15"/>
  <c r="R164" i="15"/>
  <c r="F164" i="15"/>
  <c r="R163" i="15"/>
  <c r="F163" i="15"/>
  <c r="R162" i="15"/>
  <c r="F162" i="15"/>
  <c r="R161" i="15"/>
  <c r="F161" i="15"/>
  <c r="R160" i="15"/>
  <c r="F160" i="15"/>
  <c r="R159" i="15"/>
  <c r="F159" i="15"/>
  <c r="R158" i="15"/>
  <c r="F158" i="15"/>
  <c r="R157" i="15"/>
  <c r="F157" i="15"/>
  <c r="R156" i="15"/>
  <c r="F156" i="15"/>
  <c r="R155" i="15"/>
  <c r="F155" i="15"/>
  <c r="M141" i="15"/>
  <c r="Y141" i="15"/>
  <c r="M142" i="15"/>
  <c r="Y142" i="15"/>
  <c r="M143" i="15"/>
  <c r="Y143" i="15"/>
  <c r="M144" i="15"/>
  <c r="Y144" i="15"/>
  <c r="M145" i="15"/>
  <c r="Y145" i="15"/>
  <c r="M146" i="15"/>
  <c r="Y146" i="15"/>
  <c r="M147" i="15"/>
  <c r="Y147" i="15"/>
  <c r="M148" i="15"/>
  <c r="Y148" i="15"/>
  <c r="M149" i="15"/>
  <c r="Y149" i="15"/>
  <c r="M150" i="15"/>
  <c r="Y150" i="15"/>
  <c r="M151" i="15"/>
  <c r="Y151" i="15"/>
  <c r="M152" i="15"/>
  <c r="Y152" i="15"/>
  <c r="M153" i="15"/>
  <c r="Y153" i="15"/>
  <c r="M154" i="15"/>
  <c r="Y154" i="15"/>
  <c r="N141" i="15"/>
  <c r="Z141" i="15"/>
  <c r="N142" i="15"/>
  <c r="Z142" i="15"/>
  <c r="N143" i="15"/>
  <c r="Z143" i="15"/>
  <c r="N144" i="15"/>
  <c r="Z144" i="15"/>
  <c r="N145" i="15"/>
  <c r="Z145" i="15"/>
  <c r="N146" i="15"/>
  <c r="Z146" i="15"/>
  <c r="N147" i="15"/>
  <c r="Z147" i="15"/>
  <c r="N148" i="15"/>
  <c r="Z148" i="15"/>
  <c r="N149" i="15"/>
  <c r="Z149" i="15"/>
  <c r="N150" i="15"/>
  <c r="Z150" i="15"/>
  <c r="N151" i="15"/>
  <c r="Z151" i="15"/>
  <c r="N152" i="15"/>
  <c r="Z152" i="15"/>
  <c r="N153" i="15"/>
  <c r="Z153" i="15"/>
  <c r="N154" i="15"/>
  <c r="Z154" i="15"/>
  <c r="O141" i="15"/>
  <c r="AA141" i="15"/>
  <c r="O142" i="15"/>
  <c r="AA142" i="15"/>
  <c r="O143" i="15"/>
  <c r="AA143" i="15"/>
  <c r="O144" i="15"/>
  <c r="AA144" i="15"/>
  <c r="O145" i="15"/>
  <c r="AA145" i="15"/>
  <c r="O146" i="15"/>
  <c r="AA146" i="15"/>
  <c r="O147" i="15"/>
  <c r="AA147" i="15"/>
  <c r="O148" i="15"/>
  <c r="AA148" i="15"/>
  <c r="O149" i="15"/>
  <c r="AA149" i="15"/>
  <c r="O150" i="15"/>
  <c r="AA150" i="15"/>
  <c r="O151" i="15"/>
  <c r="AA151" i="15"/>
  <c r="O152" i="15"/>
  <c r="AA152" i="15"/>
  <c r="O153" i="15"/>
  <c r="AA153" i="15"/>
  <c r="O154" i="15"/>
  <c r="AA154" i="15"/>
  <c r="P141" i="15"/>
  <c r="AB141" i="15"/>
  <c r="P142" i="15"/>
  <c r="AB142" i="15"/>
  <c r="P143" i="15"/>
  <c r="AB143" i="15"/>
  <c r="P144" i="15"/>
  <c r="AB144" i="15"/>
  <c r="P145" i="15"/>
  <c r="AB145" i="15"/>
  <c r="P146" i="15"/>
  <c r="AB146" i="15"/>
  <c r="P147" i="15"/>
  <c r="AB147" i="15"/>
  <c r="P148" i="15"/>
  <c r="AB148" i="15"/>
  <c r="P149" i="15"/>
  <c r="AB149" i="15"/>
  <c r="P150" i="15"/>
  <c r="AB150" i="15"/>
  <c r="P151" i="15"/>
  <c r="AB151" i="15"/>
  <c r="P152" i="15"/>
  <c r="AB152" i="15"/>
  <c r="P153" i="15"/>
  <c r="AB153" i="15"/>
  <c r="P154" i="15"/>
  <c r="AB154" i="15"/>
  <c r="E141" i="15"/>
  <c r="Q141" i="15"/>
  <c r="E142" i="15"/>
  <c r="Q142" i="15"/>
  <c r="E143" i="15"/>
  <c r="Q143" i="15"/>
  <c r="E144" i="15"/>
  <c r="Q144" i="15"/>
  <c r="E145" i="15"/>
  <c r="Q145" i="15"/>
  <c r="E146" i="15"/>
  <c r="Q146" i="15"/>
  <c r="E147" i="15"/>
  <c r="Q147" i="15"/>
  <c r="E148" i="15"/>
  <c r="Q148" i="15"/>
  <c r="E149" i="15"/>
  <c r="Q149" i="15"/>
  <c r="E150" i="15"/>
  <c r="Q150" i="15"/>
  <c r="E151" i="15"/>
  <c r="Q151" i="15"/>
  <c r="E152" i="15"/>
  <c r="Q152" i="15"/>
  <c r="E153" i="15"/>
  <c r="Q153" i="15"/>
  <c r="E154" i="15"/>
  <c r="Q154" i="15"/>
  <c r="W154" i="15"/>
  <c r="K154" i="15"/>
  <c r="W153" i="15"/>
  <c r="K153" i="15"/>
  <c r="W152" i="15"/>
  <c r="K152" i="15"/>
  <c r="W151" i="15"/>
  <c r="K151" i="15"/>
  <c r="W150" i="15"/>
  <c r="K150" i="15"/>
  <c r="W149" i="15"/>
  <c r="K149" i="15"/>
  <c r="W148" i="15"/>
  <c r="K148" i="15"/>
  <c r="W147" i="15"/>
  <c r="K147" i="15"/>
  <c r="W146" i="15"/>
  <c r="K146" i="15"/>
  <c r="W145" i="15"/>
  <c r="K145" i="15"/>
  <c r="W144" i="15"/>
  <c r="K144" i="15"/>
  <c r="W143" i="15"/>
  <c r="K143" i="15"/>
  <c r="W142" i="15"/>
  <c r="K142" i="15"/>
  <c r="W141" i="15"/>
  <c r="K141" i="15"/>
  <c r="L154" i="15"/>
  <c r="L153" i="15"/>
  <c r="L152" i="15"/>
  <c r="L150" i="15"/>
  <c r="X147" i="15"/>
  <c r="X141" i="15"/>
  <c r="V154" i="15"/>
  <c r="J154" i="15"/>
  <c r="V153" i="15"/>
  <c r="J153" i="15"/>
  <c r="V152" i="15"/>
  <c r="J152" i="15"/>
  <c r="V151" i="15"/>
  <c r="J151" i="15"/>
  <c r="V150" i="15"/>
  <c r="J150" i="15"/>
  <c r="V149" i="15"/>
  <c r="J149" i="15"/>
  <c r="V148" i="15"/>
  <c r="J148" i="15"/>
  <c r="V147" i="15"/>
  <c r="J147" i="15"/>
  <c r="V146" i="15"/>
  <c r="J146" i="15"/>
  <c r="V145" i="15"/>
  <c r="J145" i="15"/>
  <c r="V144" i="15"/>
  <c r="J144" i="15"/>
  <c r="V143" i="15"/>
  <c r="J143" i="15"/>
  <c r="V142" i="15"/>
  <c r="J142" i="15"/>
  <c r="V141" i="15"/>
  <c r="J141" i="15"/>
  <c r="X154" i="15"/>
  <c r="X153" i="15"/>
  <c r="X152" i="15"/>
  <c r="X151" i="15"/>
  <c r="L151" i="15"/>
  <c r="X150" i="15"/>
  <c r="X149" i="15"/>
  <c r="L149" i="15"/>
  <c r="X148" i="15"/>
  <c r="L148" i="15"/>
  <c r="L147" i="15"/>
  <c r="X146" i="15"/>
  <c r="L146" i="15"/>
  <c r="X145" i="15"/>
  <c r="L145" i="15"/>
  <c r="X144" i="15"/>
  <c r="L144" i="15"/>
  <c r="X143" i="15"/>
  <c r="X142" i="15"/>
  <c r="L142" i="15"/>
  <c r="L141" i="15"/>
  <c r="U154" i="15"/>
  <c r="I154" i="15"/>
  <c r="U153" i="15"/>
  <c r="I153" i="15"/>
  <c r="U152" i="15"/>
  <c r="I152" i="15"/>
  <c r="U151" i="15"/>
  <c r="I151" i="15"/>
  <c r="U150" i="15"/>
  <c r="I150" i="15"/>
  <c r="U149" i="15"/>
  <c r="I149" i="15"/>
  <c r="U148" i="15"/>
  <c r="I148" i="15"/>
  <c r="U147" i="15"/>
  <c r="I147" i="15"/>
  <c r="U146" i="15"/>
  <c r="I146" i="15"/>
  <c r="U145" i="15"/>
  <c r="I145" i="15"/>
  <c r="U144" i="15"/>
  <c r="I144" i="15"/>
  <c r="U143" i="15"/>
  <c r="I143" i="15"/>
  <c r="U142" i="15"/>
  <c r="I142" i="15"/>
  <c r="U141" i="15"/>
  <c r="I141" i="15"/>
  <c r="T154" i="15"/>
  <c r="H154" i="15"/>
  <c r="T153" i="15"/>
  <c r="H153" i="15"/>
  <c r="T152" i="15"/>
  <c r="H152" i="15"/>
  <c r="T151" i="15"/>
  <c r="H151" i="15"/>
  <c r="T150" i="15"/>
  <c r="H150" i="15"/>
  <c r="T149" i="15"/>
  <c r="H149" i="15"/>
  <c r="T148" i="15"/>
  <c r="H148" i="15"/>
  <c r="T147" i="15"/>
  <c r="H147" i="15"/>
  <c r="T146" i="15"/>
  <c r="H146" i="15"/>
  <c r="T145" i="15"/>
  <c r="H145" i="15"/>
  <c r="T144" i="15"/>
  <c r="H144" i="15"/>
  <c r="T143" i="15"/>
  <c r="H143" i="15"/>
  <c r="T142" i="15"/>
  <c r="H142" i="15"/>
  <c r="T141" i="15"/>
  <c r="H141" i="15"/>
  <c r="L143" i="15"/>
  <c r="S154" i="15"/>
  <c r="G154" i="15"/>
  <c r="S153" i="15"/>
  <c r="G153" i="15"/>
  <c r="S152" i="15"/>
  <c r="G152" i="15"/>
  <c r="S151" i="15"/>
  <c r="G151" i="15"/>
  <c r="S150" i="15"/>
  <c r="G150" i="15"/>
  <c r="S149" i="15"/>
  <c r="G149" i="15"/>
  <c r="S148" i="15"/>
  <c r="G148" i="15"/>
  <c r="S147" i="15"/>
  <c r="G147" i="15"/>
  <c r="S146" i="15"/>
  <c r="G146" i="15"/>
  <c r="S145" i="15"/>
  <c r="G145" i="15"/>
  <c r="S144" i="15"/>
  <c r="G144" i="15"/>
  <c r="S143" i="15"/>
  <c r="G143" i="15"/>
  <c r="S142" i="15"/>
  <c r="G142" i="15"/>
  <c r="S141" i="15"/>
  <c r="G141" i="15"/>
  <c r="R154" i="15"/>
  <c r="F154" i="15"/>
  <c r="R153" i="15"/>
  <c r="F153" i="15"/>
  <c r="R152" i="15"/>
  <c r="F152" i="15"/>
  <c r="R151" i="15"/>
  <c r="F151" i="15"/>
  <c r="R150" i="15"/>
  <c r="F150" i="15"/>
  <c r="R149" i="15"/>
  <c r="F149" i="15"/>
  <c r="R148" i="15"/>
  <c r="F148" i="15"/>
  <c r="R147" i="15"/>
  <c r="F147" i="15"/>
  <c r="R146" i="15"/>
  <c r="F146" i="15"/>
  <c r="R145" i="15"/>
  <c r="F145" i="15"/>
  <c r="R144" i="15"/>
  <c r="F144" i="15"/>
  <c r="R143" i="15"/>
  <c r="F143" i="15"/>
  <c r="R142" i="15"/>
  <c r="F142" i="15"/>
  <c r="R141" i="15"/>
  <c r="F141" i="15"/>
  <c r="AA131" i="15"/>
  <c r="P132" i="15"/>
  <c r="AB132" i="15"/>
  <c r="P133" i="15"/>
  <c r="AB133" i="15"/>
  <c r="P134" i="15"/>
  <c r="AB134" i="15"/>
  <c r="P135" i="15"/>
  <c r="AB135" i="15"/>
  <c r="P136" i="15"/>
  <c r="AB136" i="15"/>
  <c r="P137" i="15"/>
  <c r="AB137" i="15"/>
  <c r="P138" i="15"/>
  <c r="AB138" i="15"/>
  <c r="P139" i="15"/>
  <c r="AB139" i="15"/>
  <c r="P140" i="15"/>
  <c r="AB140" i="15"/>
  <c r="E132" i="15"/>
  <c r="Q132" i="15"/>
  <c r="E133" i="15"/>
  <c r="Q133" i="15"/>
  <c r="E134" i="15"/>
  <c r="Q134" i="15"/>
  <c r="E135" i="15"/>
  <c r="Q135" i="15"/>
  <c r="E136" i="15"/>
  <c r="Q136" i="15"/>
  <c r="E137" i="15"/>
  <c r="Q137" i="15"/>
  <c r="E138" i="15"/>
  <c r="Q138" i="15"/>
  <c r="E139" i="15"/>
  <c r="Q139" i="15"/>
  <c r="E140" i="15"/>
  <c r="Q140" i="15"/>
  <c r="Z140" i="15"/>
  <c r="N140" i="15"/>
  <c r="Z139" i="15"/>
  <c r="N139" i="15"/>
  <c r="Z138" i="15"/>
  <c r="N138" i="15"/>
  <c r="Z137" i="15"/>
  <c r="N137" i="15"/>
  <c r="Z136" i="15"/>
  <c r="N136" i="15"/>
  <c r="Z135" i="15"/>
  <c r="N135" i="15"/>
  <c r="Z134" i="15"/>
  <c r="N134" i="15"/>
  <c r="Z133" i="15"/>
  <c r="N133" i="15"/>
  <c r="Z132" i="15"/>
  <c r="N132" i="15"/>
  <c r="AA130" i="15"/>
  <c r="O140" i="15"/>
  <c r="AA138" i="15"/>
  <c r="AA137" i="15"/>
  <c r="AA135" i="15"/>
  <c r="O134" i="15"/>
  <c r="O133" i="15"/>
  <c r="O132" i="15"/>
  <c r="Y140" i="15"/>
  <c r="M140" i="15"/>
  <c r="Y139" i="15"/>
  <c r="M139" i="15"/>
  <c r="Y138" i="15"/>
  <c r="M138" i="15"/>
  <c r="Y137" i="15"/>
  <c r="M137" i="15"/>
  <c r="Y136" i="15"/>
  <c r="M136" i="15"/>
  <c r="Y135" i="15"/>
  <c r="M135" i="15"/>
  <c r="Y134" i="15"/>
  <c r="M134" i="15"/>
  <c r="Y133" i="15"/>
  <c r="M133" i="15"/>
  <c r="Y132" i="15"/>
  <c r="M132" i="15"/>
  <c r="O130" i="15"/>
  <c r="X140" i="15"/>
  <c r="L140" i="15"/>
  <c r="X139" i="15"/>
  <c r="L139" i="15"/>
  <c r="X138" i="15"/>
  <c r="L138" i="15"/>
  <c r="X137" i="15"/>
  <c r="L137" i="15"/>
  <c r="X136" i="15"/>
  <c r="L136" i="15"/>
  <c r="X135" i="15"/>
  <c r="L135" i="15"/>
  <c r="X134" i="15"/>
  <c r="L134" i="15"/>
  <c r="X133" i="15"/>
  <c r="L133" i="15"/>
  <c r="X132" i="15"/>
  <c r="L132" i="15"/>
  <c r="O126" i="15"/>
  <c r="AA139" i="15"/>
  <c r="O138" i="15"/>
  <c r="O137" i="15"/>
  <c r="O135" i="15"/>
  <c r="AA133" i="15"/>
  <c r="AA132" i="15"/>
  <c r="W140" i="15"/>
  <c r="K140" i="15"/>
  <c r="W139" i="15"/>
  <c r="K139" i="15"/>
  <c r="W138" i="15"/>
  <c r="K138" i="15"/>
  <c r="W137" i="15"/>
  <c r="K137" i="15"/>
  <c r="W136" i="15"/>
  <c r="K136" i="15"/>
  <c r="W135" i="15"/>
  <c r="K135" i="15"/>
  <c r="W134" i="15"/>
  <c r="K134" i="15"/>
  <c r="W133" i="15"/>
  <c r="K133" i="15"/>
  <c r="W132" i="15"/>
  <c r="K132" i="15"/>
  <c r="AA125" i="15"/>
  <c r="AA140" i="15"/>
  <c r="O139" i="15"/>
  <c r="AA136" i="15"/>
  <c r="O136" i="15"/>
  <c r="AA134" i="15"/>
  <c r="O131" i="15"/>
  <c r="V140" i="15"/>
  <c r="J140" i="15"/>
  <c r="V139" i="15"/>
  <c r="J139" i="15"/>
  <c r="V138" i="15"/>
  <c r="J138" i="15"/>
  <c r="V137" i="15"/>
  <c r="J137" i="15"/>
  <c r="V136" i="15"/>
  <c r="J136" i="15"/>
  <c r="V135" i="15"/>
  <c r="J135" i="15"/>
  <c r="V134" i="15"/>
  <c r="J134" i="15"/>
  <c r="V133" i="15"/>
  <c r="J133" i="15"/>
  <c r="V132" i="15"/>
  <c r="J132" i="15"/>
  <c r="AA124" i="15"/>
  <c r="U140" i="15"/>
  <c r="I140" i="15"/>
  <c r="U139" i="15"/>
  <c r="I139" i="15"/>
  <c r="U138" i="15"/>
  <c r="I138" i="15"/>
  <c r="U137" i="15"/>
  <c r="I137" i="15"/>
  <c r="U136" i="15"/>
  <c r="I136" i="15"/>
  <c r="U135" i="15"/>
  <c r="I135" i="15"/>
  <c r="U134" i="15"/>
  <c r="I134" i="15"/>
  <c r="U133" i="15"/>
  <c r="I133" i="15"/>
  <c r="U132" i="15"/>
  <c r="I132" i="15"/>
  <c r="O124" i="15"/>
  <c r="T140" i="15"/>
  <c r="H140" i="15"/>
  <c r="T139" i="15"/>
  <c r="H139" i="15"/>
  <c r="T138" i="15"/>
  <c r="H138" i="15"/>
  <c r="T137" i="15"/>
  <c r="H137" i="15"/>
  <c r="T136" i="15"/>
  <c r="H136" i="15"/>
  <c r="T135" i="15"/>
  <c r="H135" i="15"/>
  <c r="T134" i="15"/>
  <c r="H134" i="15"/>
  <c r="T133" i="15"/>
  <c r="H133" i="15"/>
  <c r="T132" i="15"/>
  <c r="H132" i="15"/>
  <c r="O114" i="15"/>
  <c r="S140" i="15"/>
  <c r="G140" i="15"/>
  <c r="S139" i="15"/>
  <c r="G139" i="15"/>
  <c r="S138" i="15"/>
  <c r="G138" i="15"/>
  <c r="S137" i="15"/>
  <c r="G137" i="15"/>
  <c r="S136" i="15"/>
  <c r="G136" i="15"/>
  <c r="S135" i="15"/>
  <c r="G135" i="15"/>
  <c r="S134" i="15"/>
  <c r="G134" i="15"/>
  <c r="S133" i="15"/>
  <c r="G133" i="15"/>
  <c r="S132" i="15"/>
  <c r="G132" i="15"/>
  <c r="R140" i="15"/>
  <c r="F140" i="15"/>
  <c r="R139" i="15"/>
  <c r="F139" i="15"/>
  <c r="R138" i="15"/>
  <c r="F138" i="15"/>
  <c r="R137" i="15"/>
  <c r="F137" i="15"/>
  <c r="R136" i="15"/>
  <c r="F136" i="15"/>
  <c r="R135" i="15"/>
  <c r="F135" i="15"/>
  <c r="R134" i="15"/>
  <c r="F134" i="15"/>
  <c r="R133" i="15"/>
  <c r="F133" i="15"/>
  <c r="R132" i="15"/>
  <c r="F132" i="15"/>
  <c r="M113" i="15"/>
  <c r="Y113" i="15"/>
  <c r="M114" i="15"/>
  <c r="Y114" i="15"/>
  <c r="M115" i="15"/>
  <c r="Y115" i="15"/>
  <c r="M116" i="15"/>
  <c r="Y116" i="15"/>
  <c r="M117" i="15"/>
  <c r="Y117" i="15"/>
  <c r="M118" i="15"/>
  <c r="Y118" i="15"/>
  <c r="M119" i="15"/>
  <c r="Y119" i="15"/>
  <c r="M120" i="15"/>
  <c r="Y120" i="15"/>
  <c r="M121" i="15"/>
  <c r="Y121" i="15"/>
  <c r="M122" i="15"/>
  <c r="Y122" i="15"/>
  <c r="M123" i="15"/>
  <c r="Y123" i="15"/>
  <c r="M124" i="15"/>
  <c r="Y124" i="15"/>
  <c r="M125" i="15"/>
  <c r="Y125" i="15"/>
  <c r="M126" i="15"/>
  <c r="Y126" i="15"/>
  <c r="M127" i="15"/>
  <c r="Y127" i="15"/>
  <c r="M128" i="15"/>
  <c r="Y128" i="15"/>
  <c r="M129" i="15"/>
  <c r="Y129" i="15"/>
  <c r="M130" i="15"/>
  <c r="Y130" i="15"/>
  <c r="M131" i="15"/>
  <c r="Y131" i="15"/>
  <c r="Z119" i="15"/>
  <c r="N113" i="15"/>
  <c r="Z113" i="15"/>
  <c r="N114" i="15"/>
  <c r="Z114" i="15"/>
  <c r="N115" i="15"/>
  <c r="Z115" i="15"/>
  <c r="N116" i="15"/>
  <c r="Z116" i="15"/>
  <c r="N117" i="15"/>
  <c r="Z117" i="15"/>
  <c r="N118" i="15"/>
  <c r="Z118" i="15"/>
  <c r="N119" i="15"/>
  <c r="O113" i="15"/>
  <c r="P113" i="15"/>
  <c r="AB113" i="15"/>
  <c r="P114" i="15"/>
  <c r="AB114" i="15"/>
  <c r="P115" i="15"/>
  <c r="AB115" i="15"/>
  <c r="P116" i="15"/>
  <c r="AB116" i="15"/>
  <c r="P117" i="15"/>
  <c r="AB117" i="15"/>
  <c r="P118" i="15"/>
  <c r="AB118" i="15"/>
  <c r="P119" i="15"/>
  <c r="AB119" i="15"/>
  <c r="P120" i="15"/>
  <c r="AB120" i="15"/>
  <c r="P121" i="15"/>
  <c r="AB121" i="15"/>
  <c r="P122" i="15"/>
  <c r="AB122" i="15"/>
  <c r="P123" i="15"/>
  <c r="AB123" i="15"/>
  <c r="P124" i="15"/>
  <c r="AB124" i="15"/>
  <c r="P125" i="15"/>
  <c r="AB125" i="15"/>
  <c r="P126" i="15"/>
  <c r="AB126" i="15"/>
  <c r="P127" i="15"/>
  <c r="AB127" i="15"/>
  <c r="P128" i="15"/>
  <c r="AB128" i="15"/>
  <c r="P129" i="15"/>
  <c r="AB129" i="15"/>
  <c r="P130" i="15"/>
  <c r="AB130" i="15"/>
  <c r="P131" i="15"/>
  <c r="AB131" i="15"/>
  <c r="R113" i="15"/>
  <c r="F114" i="15"/>
  <c r="R114" i="15"/>
  <c r="F115" i="15"/>
  <c r="R115" i="15"/>
  <c r="F116" i="15"/>
  <c r="R116" i="15"/>
  <c r="F117" i="15"/>
  <c r="R117" i="15"/>
  <c r="F118" i="15"/>
  <c r="R118" i="15"/>
  <c r="F119" i="15"/>
  <c r="R119" i="15"/>
  <c r="F120" i="15"/>
  <c r="R120" i="15"/>
  <c r="F121" i="15"/>
  <c r="R121" i="15"/>
  <c r="F122" i="15"/>
  <c r="R122" i="15"/>
  <c r="F123" i="15"/>
  <c r="R123" i="15"/>
  <c r="F124" i="15"/>
  <c r="R124" i="15"/>
  <c r="F125" i="15"/>
  <c r="R125" i="15"/>
  <c r="F126" i="15"/>
  <c r="R126" i="15"/>
  <c r="F127" i="15"/>
  <c r="R127" i="15"/>
  <c r="F128" i="15"/>
  <c r="R128" i="15"/>
  <c r="F129" i="15"/>
  <c r="R129" i="15"/>
  <c r="F130" i="15"/>
  <c r="R130" i="15"/>
  <c r="F131" i="15"/>
  <c r="R131" i="15"/>
  <c r="E113" i="15"/>
  <c r="Q113" i="15"/>
  <c r="E114" i="15"/>
  <c r="Q114" i="15"/>
  <c r="E115" i="15"/>
  <c r="Q115" i="15"/>
  <c r="E116" i="15"/>
  <c r="Q116" i="15"/>
  <c r="E117" i="15"/>
  <c r="Q117" i="15"/>
  <c r="E118" i="15"/>
  <c r="Q118" i="15"/>
  <c r="E119" i="15"/>
  <c r="Q119" i="15"/>
  <c r="E120" i="15"/>
  <c r="Q120" i="15"/>
  <c r="E121" i="15"/>
  <c r="Q121" i="15"/>
  <c r="E122" i="15"/>
  <c r="Q122" i="15"/>
  <c r="E123" i="15"/>
  <c r="Q123" i="15"/>
  <c r="E124" i="15"/>
  <c r="Q124" i="15"/>
  <c r="E125" i="15"/>
  <c r="Q125" i="15"/>
  <c r="E126" i="15"/>
  <c r="Q126" i="15"/>
  <c r="E127" i="15"/>
  <c r="Q127" i="15"/>
  <c r="E128" i="15"/>
  <c r="Q128" i="15"/>
  <c r="E129" i="15"/>
  <c r="Q129" i="15"/>
  <c r="E130" i="15"/>
  <c r="Q130" i="15"/>
  <c r="E131" i="15"/>
  <c r="Q131" i="15"/>
  <c r="N120" i="15"/>
  <c r="X131" i="15"/>
  <c r="L131" i="15"/>
  <c r="X130" i="15"/>
  <c r="L130" i="15"/>
  <c r="X129" i="15"/>
  <c r="L129" i="15"/>
  <c r="X128" i="15"/>
  <c r="L128" i="15"/>
  <c r="X127" i="15"/>
  <c r="L127" i="15"/>
  <c r="X126" i="15"/>
  <c r="L126" i="15"/>
  <c r="X125" i="15"/>
  <c r="L125" i="15"/>
  <c r="X124" i="15"/>
  <c r="L124" i="15"/>
  <c r="X123" i="15"/>
  <c r="L123" i="15"/>
  <c r="X122" i="15"/>
  <c r="L122" i="15"/>
  <c r="X121" i="15"/>
  <c r="L121" i="15"/>
  <c r="X120" i="15"/>
  <c r="L120" i="15"/>
  <c r="X119" i="15"/>
  <c r="L119" i="15"/>
  <c r="X118" i="15"/>
  <c r="L118" i="15"/>
  <c r="X117" i="15"/>
  <c r="L117" i="15"/>
  <c r="X116" i="15"/>
  <c r="L116" i="15"/>
  <c r="X115" i="15"/>
  <c r="L115" i="15"/>
  <c r="X114" i="15"/>
  <c r="L114" i="15"/>
  <c r="X113" i="15"/>
  <c r="L113" i="15"/>
  <c r="N121" i="15"/>
  <c r="W131" i="15"/>
  <c r="K131" i="15"/>
  <c r="W130" i="15"/>
  <c r="K130" i="15"/>
  <c r="W129" i="15"/>
  <c r="K129" i="15"/>
  <c r="W128" i="15"/>
  <c r="K128" i="15"/>
  <c r="W127" i="15"/>
  <c r="K127" i="15"/>
  <c r="W126" i="15"/>
  <c r="K126" i="15"/>
  <c r="W125" i="15"/>
  <c r="K125" i="15"/>
  <c r="W124" i="15"/>
  <c r="K124" i="15"/>
  <c r="W123" i="15"/>
  <c r="K123" i="15"/>
  <c r="W122" i="15"/>
  <c r="K122" i="15"/>
  <c r="W121" i="15"/>
  <c r="K121" i="15"/>
  <c r="W120" i="15"/>
  <c r="K120" i="15"/>
  <c r="W119" i="15"/>
  <c r="K119" i="15"/>
  <c r="W118" i="15"/>
  <c r="K118" i="15"/>
  <c r="W117" i="15"/>
  <c r="K117" i="15"/>
  <c r="W116" i="15"/>
  <c r="K116" i="15"/>
  <c r="W115" i="15"/>
  <c r="K115" i="15"/>
  <c r="W114" i="15"/>
  <c r="K114" i="15"/>
  <c r="W113" i="15"/>
  <c r="K113" i="15"/>
  <c r="Z120" i="15"/>
  <c r="V131" i="15"/>
  <c r="J131" i="15"/>
  <c r="V130" i="15"/>
  <c r="J130" i="15"/>
  <c r="V129" i="15"/>
  <c r="J129" i="15"/>
  <c r="V128" i="15"/>
  <c r="J128" i="15"/>
  <c r="V127" i="15"/>
  <c r="J127" i="15"/>
  <c r="V126" i="15"/>
  <c r="J126" i="15"/>
  <c r="V125" i="15"/>
  <c r="J125" i="15"/>
  <c r="V124" i="15"/>
  <c r="J124" i="15"/>
  <c r="V123" i="15"/>
  <c r="J123" i="15"/>
  <c r="V122" i="15"/>
  <c r="J122" i="15"/>
  <c r="V121" i="15"/>
  <c r="J121" i="15"/>
  <c r="V120" i="15"/>
  <c r="J120" i="15"/>
  <c r="V119" i="15"/>
  <c r="J119" i="15"/>
  <c r="V118" i="15"/>
  <c r="J118" i="15"/>
  <c r="V117" i="15"/>
  <c r="J117" i="15"/>
  <c r="V116" i="15"/>
  <c r="J116" i="15"/>
  <c r="V115" i="15"/>
  <c r="J115" i="15"/>
  <c r="V114" i="15"/>
  <c r="J114" i="15"/>
  <c r="V113" i="15"/>
  <c r="J113" i="15"/>
  <c r="Z121" i="15"/>
  <c r="U131" i="15"/>
  <c r="I131" i="15"/>
  <c r="U130" i="15"/>
  <c r="I130" i="15"/>
  <c r="U129" i="15"/>
  <c r="I129" i="15"/>
  <c r="U128" i="15"/>
  <c r="I128" i="15"/>
  <c r="U127" i="15"/>
  <c r="I127" i="15"/>
  <c r="U126" i="15"/>
  <c r="I126" i="15"/>
  <c r="U125" i="15"/>
  <c r="I125" i="15"/>
  <c r="U124" i="15"/>
  <c r="I124" i="15"/>
  <c r="U123" i="15"/>
  <c r="I123" i="15"/>
  <c r="U122" i="15"/>
  <c r="I122" i="15"/>
  <c r="U121" i="15"/>
  <c r="I121" i="15"/>
  <c r="U120" i="15"/>
  <c r="I120" i="15"/>
  <c r="U119" i="15"/>
  <c r="I119" i="15"/>
  <c r="U118" i="15"/>
  <c r="I118" i="15"/>
  <c r="U117" i="15"/>
  <c r="I117" i="15"/>
  <c r="U116" i="15"/>
  <c r="I116" i="15"/>
  <c r="U115" i="15"/>
  <c r="I115" i="15"/>
  <c r="U114" i="15"/>
  <c r="I114" i="15"/>
  <c r="U113" i="15"/>
  <c r="I113" i="15"/>
  <c r="AA129" i="15"/>
  <c r="O129" i="15"/>
  <c r="AA128" i="15"/>
  <c r="O128" i="15"/>
  <c r="AA127" i="15"/>
  <c r="O127" i="15"/>
  <c r="AA126" i="15"/>
  <c r="O125" i="15"/>
  <c r="AA123" i="15"/>
  <c r="O123" i="15"/>
  <c r="AA122" i="15"/>
  <c r="O122" i="15"/>
  <c r="AA121" i="15"/>
  <c r="O121" i="15"/>
  <c r="AA120" i="15"/>
  <c r="O120" i="15"/>
  <c r="AA119" i="15"/>
  <c r="O119" i="15"/>
  <c r="AA118" i="15"/>
  <c r="O118" i="15"/>
  <c r="AA117" i="15"/>
  <c r="O117" i="15"/>
  <c r="AA116" i="15"/>
  <c r="O116" i="15"/>
  <c r="AA115" i="15"/>
  <c r="O115" i="15"/>
  <c r="AA114" i="15"/>
  <c r="AA113" i="15"/>
  <c r="Z131" i="15"/>
  <c r="N131" i="15"/>
  <c r="Z130" i="15"/>
  <c r="N130" i="15"/>
  <c r="Z129" i="15"/>
  <c r="N129" i="15"/>
  <c r="Z128" i="15"/>
  <c r="N128" i="15"/>
  <c r="Z127" i="15"/>
  <c r="N127" i="15"/>
  <c r="Z126" i="15"/>
  <c r="N126" i="15"/>
  <c r="Z125" i="15"/>
  <c r="N125" i="15"/>
  <c r="Z124" i="15"/>
  <c r="N124" i="15"/>
  <c r="Z123" i="15"/>
  <c r="N123" i="15"/>
  <c r="N122" i="15"/>
  <c r="T131" i="15"/>
  <c r="H131" i="15"/>
  <c r="T130" i="15"/>
  <c r="H130" i="15"/>
  <c r="T129" i="15"/>
  <c r="H129" i="15"/>
  <c r="T128" i="15"/>
  <c r="H128" i="15"/>
  <c r="T127" i="15"/>
  <c r="H127" i="15"/>
  <c r="T126" i="15"/>
  <c r="H126" i="15"/>
  <c r="T125" i="15"/>
  <c r="H125" i="15"/>
  <c r="T124" i="15"/>
  <c r="H124" i="15"/>
  <c r="T123" i="15"/>
  <c r="H123" i="15"/>
  <c r="T122" i="15"/>
  <c r="H122" i="15"/>
  <c r="T121" i="15"/>
  <c r="H121" i="15"/>
  <c r="T120" i="15"/>
  <c r="H120" i="15"/>
  <c r="T119" i="15"/>
  <c r="H119" i="15"/>
  <c r="T118" i="15"/>
  <c r="H118" i="15"/>
  <c r="T117" i="15"/>
  <c r="H117" i="15"/>
  <c r="T116" i="15"/>
  <c r="H116" i="15"/>
  <c r="T115" i="15"/>
  <c r="H115" i="15"/>
  <c r="T114" i="15"/>
  <c r="H114" i="15"/>
  <c r="T113" i="15"/>
  <c r="H113" i="15"/>
  <c r="Z122" i="15"/>
  <c r="S131" i="15"/>
  <c r="G131" i="15"/>
  <c r="S130" i="15"/>
  <c r="G130" i="15"/>
  <c r="S129" i="15"/>
  <c r="G129" i="15"/>
  <c r="S128" i="15"/>
  <c r="G128" i="15"/>
  <c r="S127" i="15"/>
  <c r="G127" i="15"/>
  <c r="S126" i="15"/>
  <c r="G126" i="15"/>
  <c r="S125" i="15"/>
  <c r="G125" i="15"/>
  <c r="S124" i="15"/>
  <c r="G124" i="15"/>
  <c r="S123" i="15"/>
  <c r="G123" i="15"/>
  <c r="S122" i="15"/>
  <c r="G122" i="15"/>
  <c r="S121" i="15"/>
  <c r="G121" i="15"/>
  <c r="S120" i="15"/>
  <c r="G120" i="15"/>
  <c r="S119" i="15"/>
  <c r="G119" i="15"/>
  <c r="S118" i="15"/>
  <c r="G118" i="15"/>
  <c r="S117" i="15"/>
  <c r="G117" i="15"/>
  <c r="S116" i="15"/>
  <c r="G116" i="15"/>
  <c r="S115" i="15"/>
  <c r="G115" i="15"/>
  <c r="S114" i="15"/>
  <c r="G114" i="15"/>
  <c r="S113" i="15"/>
  <c r="G113" i="15"/>
  <c r="F113" i="15"/>
  <c r="M23" i="15"/>
  <c r="Y23" i="15"/>
  <c r="M24" i="15"/>
  <c r="Y24" i="15"/>
  <c r="M25" i="15"/>
  <c r="Y25" i="15"/>
  <c r="M26" i="15"/>
  <c r="Y26" i="15"/>
  <c r="M27" i="15"/>
  <c r="Y27" i="15"/>
  <c r="M28" i="15"/>
  <c r="Y28" i="15"/>
  <c r="N23" i="15"/>
  <c r="Z23" i="15"/>
  <c r="N24" i="15"/>
  <c r="Z24" i="15"/>
  <c r="N25" i="15"/>
  <c r="Z25" i="15"/>
  <c r="N26" i="15"/>
  <c r="Z26" i="15"/>
  <c r="N27" i="15"/>
  <c r="Z27" i="15"/>
  <c r="N28" i="15"/>
  <c r="Z28" i="15"/>
  <c r="N29" i="15"/>
  <c r="Z29" i="15"/>
  <c r="O23" i="15"/>
  <c r="AA23" i="15"/>
  <c r="O24" i="15"/>
  <c r="AA24" i="15"/>
  <c r="O25" i="15"/>
  <c r="AA25" i="15"/>
  <c r="O26" i="15"/>
  <c r="AA26" i="15"/>
  <c r="O27" i="15"/>
  <c r="AA27" i="15"/>
  <c r="O28" i="15"/>
  <c r="AA28" i="15"/>
  <c r="O29" i="15"/>
  <c r="AA29" i="15"/>
  <c r="O30" i="15"/>
  <c r="AA30" i="15"/>
  <c r="O31" i="15"/>
  <c r="AA31" i="15"/>
  <c r="O32" i="15"/>
  <c r="AA32" i="15"/>
  <c r="O33" i="15"/>
  <c r="AA33" i="15"/>
  <c r="O34" i="15"/>
  <c r="AA34" i="15"/>
  <c r="O35" i="15"/>
  <c r="AA35" i="15"/>
  <c r="O36" i="15"/>
  <c r="AA36" i="15"/>
  <c r="O37" i="15"/>
  <c r="AA37" i="15"/>
  <c r="O38" i="15"/>
  <c r="AA38" i="15"/>
  <c r="O39" i="15"/>
  <c r="AA39" i="15"/>
  <c r="O40" i="15"/>
  <c r="AA40" i="15"/>
  <c r="O41" i="15"/>
  <c r="AA41" i="15"/>
  <c r="O42" i="15"/>
  <c r="AA42" i="15"/>
  <c r="O43" i="15"/>
  <c r="AA43" i="15"/>
  <c r="O44" i="15"/>
  <c r="AA44" i="15"/>
  <c r="O45" i="15"/>
  <c r="AA45" i="15"/>
  <c r="O46" i="15"/>
  <c r="AA46" i="15"/>
  <c r="O47" i="15"/>
  <c r="AA47" i="15"/>
  <c r="O48" i="15"/>
  <c r="AA48" i="15"/>
  <c r="O49" i="15"/>
  <c r="AA49" i="15"/>
  <c r="O50" i="15"/>
  <c r="AA50" i="15"/>
  <c r="O51" i="15"/>
  <c r="AA51" i="15"/>
  <c r="O52" i="15"/>
  <c r="AA52" i="15"/>
  <c r="O53" i="15"/>
  <c r="AA53" i="15"/>
  <c r="O54" i="15"/>
  <c r="AA54" i="15"/>
  <c r="O55" i="15"/>
  <c r="AA55" i="15"/>
  <c r="O56" i="15"/>
  <c r="AA56" i="15"/>
  <c r="O57" i="15"/>
  <c r="AA57" i="15"/>
  <c r="O58" i="15"/>
  <c r="AA58" i="15"/>
  <c r="O59" i="15"/>
  <c r="AA59" i="15"/>
  <c r="O60" i="15"/>
  <c r="AA60" i="15"/>
  <c r="O61" i="15"/>
  <c r="AA61" i="15"/>
  <c r="O62" i="15"/>
  <c r="AA62" i="15"/>
  <c r="O63" i="15"/>
  <c r="AA63" i="15"/>
  <c r="O64" i="15"/>
  <c r="AA64" i="15"/>
  <c r="O65" i="15"/>
  <c r="P23" i="15"/>
  <c r="AB23" i="15"/>
  <c r="P24" i="15"/>
  <c r="AB24" i="15"/>
  <c r="P25" i="15"/>
  <c r="AB25" i="15"/>
  <c r="P26" i="15"/>
  <c r="AB26" i="15"/>
  <c r="P27" i="15"/>
  <c r="AB27" i="15"/>
  <c r="P28" i="15"/>
  <c r="AB28" i="15"/>
  <c r="P29" i="15"/>
  <c r="AB29" i="15"/>
  <c r="E23" i="15"/>
  <c r="Q23" i="15"/>
  <c r="E24" i="15"/>
  <c r="Q24" i="15"/>
  <c r="E25" i="15"/>
  <c r="Q25" i="15"/>
  <c r="E26" i="15"/>
  <c r="Q26" i="15"/>
  <c r="E27" i="15"/>
  <c r="Q27" i="15"/>
  <c r="E28" i="15"/>
  <c r="Q28" i="15"/>
  <c r="E29" i="15"/>
  <c r="F23" i="15"/>
  <c r="R23" i="15"/>
  <c r="F24" i="15"/>
  <c r="R24" i="15"/>
  <c r="F25" i="15"/>
  <c r="R25" i="15"/>
  <c r="F26" i="15"/>
  <c r="R26" i="15"/>
  <c r="F27" i="15"/>
  <c r="R27" i="15"/>
  <c r="F28" i="15"/>
  <c r="R28" i="15"/>
  <c r="F29" i="15"/>
  <c r="G23" i="15"/>
  <c r="S23" i="15"/>
  <c r="G24" i="15"/>
  <c r="S24" i="15"/>
  <c r="G25" i="15"/>
  <c r="S25" i="15"/>
  <c r="G26" i="15"/>
  <c r="S26" i="15"/>
  <c r="G27" i="15"/>
  <c r="S27" i="15"/>
  <c r="G28" i="15"/>
  <c r="S28" i="15"/>
  <c r="G29" i="15"/>
  <c r="S29" i="15"/>
  <c r="G30" i="15"/>
  <c r="S30" i="15"/>
  <c r="G31" i="15"/>
  <c r="S31" i="15"/>
  <c r="G32" i="15"/>
  <c r="S32" i="15"/>
  <c r="G33" i="15"/>
  <c r="S33" i="15"/>
  <c r="G34" i="15"/>
  <c r="S34" i="15"/>
  <c r="G35" i="15"/>
  <c r="S35" i="15"/>
  <c r="G36" i="15"/>
  <c r="S36" i="15"/>
  <c r="G37" i="15"/>
  <c r="S37" i="15"/>
  <c r="G38" i="15"/>
  <c r="S38" i="15"/>
  <c r="G39" i="15"/>
  <c r="S39" i="15"/>
  <c r="G40" i="15"/>
  <c r="S40" i="15"/>
  <c r="G41" i="15"/>
  <c r="S41" i="15"/>
  <c r="G42" i="15"/>
  <c r="S42" i="15"/>
  <c r="G43" i="15"/>
  <c r="S43" i="15"/>
  <c r="G44" i="15"/>
  <c r="S44" i="15"/>
  <c r="G45" i="15"/>
  <c r="S45" i="15"/>
  <c r="G46" i="15"/>
  <c r="S46" i="15"/>
  <c r="G47" i="15"/>
  <c r="S47" i="15"/>
  <c r="G48" i="15"/>
  <c r="S48" i="15"/>
  <c r="G49" i="15"/>
  <c r="S49" i="15"/>
  <c r="G50" i="15"/>
  <c r="S50" i="15"/>
  <c r="G51" i="15"/>
  <c r="S51" i="15"/>
  <c r="G52" i="15"/>
  <c r="S52" i="15"/>
  <c r="G53" i="15"/>
  <c r="S53" i="15"/>
  <c r="G54" i="15"/>
  <c r="S54" i="15"/>
  <c r="G55" i="15"/>
  <c r="S55" i="15"/>
  <c r="G56" i="15"/>
  <c r="S56" i="15"/>
  <c r="G57" i="15"/>
  <c r="S57" i="15"/>
  <c r="G58" i="15"/>
  <c r="S58" i="15"/>
  <c r="G59" i="15"/>
  <c r="S59" i="15"/>
  <c r="G60" i="15"/>
  <c r="S60" i="15"/>
  <c r="G61" i="15"/>
  <c r="S61" i="15"/>
  <c r="G62" i="15"/>
  <c r="S62" i="15"/>
  <c r="G63" i="15"/>
  <c r="S63" i="15"/>
  <c r="G64" i="15"/>
  <c r="S64" i="15"/>
  <c r="G65" i="15"/>
  <c r="H23" i="15"/>
  <c r="T23" i="15"/>
  <c r="H24" i="15"/>
  <c r="T24" i="15"/>
  <c r="H25" i="15"/>
  <c r="T25" i="15"/>
  <c r="H26" i="15"/>
  <c r="T26" i="15"/>
  <c r="H27" i="15"/>
  <c r="T27" i="15"/>
  <c r="H28" i="15"/>
  <c r="T28" i="15"/>
  <c r="H29" i="15"/>
  <c r="T29" i="15"/>
  <c r="H30" i="15"/>
  <c r="T30" i="15"/>
  <c r="H31" i="15"/>
  <c r="T31" i="15"/>
  <c r="H32" i="15"/>
  <c r="T32" i="15"/>
  <c r="H33" i="15"/>
  <c r="T33" i="15"/>
  <c r="H34" i="15"/>
  <c r="T34" i="15"/>
  <c r="H35" i="15"/>
  <c r="T35" i="15"/>
  <c r="H36" i="15"/>
  <c r="T36" i="15"/>
  <c r="H37" i="15"/>
  <c r="T37" i="15"/>
  <c r="H38" i="15"/>
  <c r="T38" i="15"/>
  <c r="H39" i="15"/>
  <c r="T39" i="15"/>
  <c r="H40" i="15"/>
  <c r="T40" i="15"/>
  <c r="H41" i="15"/>
  <c r="T41" i="15"/>
  <c r="H42" i="15"/>
  <c r="T42" i="15"/>
  <c r="H43" i="15"/>
  <c r="T43" i="15"/>
  <c r="H44" i="15"/>
  <c r="T44" i="15"/>
  <c r="H45" i="15"/>
  <c r="T45" i="15"/>
  <c r="H46" i="15"/>
  <c r="T46" i="15"/>
  <c r="H47" i="15"/>
  <c r="T47" i="15"/>
  <c r="H48" i="15"/>
  <c r="T48" i="15"/>
  <c r="H49" i="15"/>
  <c r="T49" i="15"/>
  <c r="H50" i="15"/>
  <c r="T50" i="15"/>
  <c r="H51" i="15"/>
  <c r="T51" i="15"/>
  <c r="H52" i="15"/>
  <c r="T52" i="15"/>
  <c r="H53" i="15"/>
  <c r="T53" i="15"/>
  <c r="H54" i="15"/>
  <c r="T54" i="15"/>
  <c r="H55" i="15"/>
  <c r="T55" i="15"/>
  <c r="H56" i="15"/>
  <c r="T56" i="15"/>
  <c r="H57" i="15"/>
  <c r="T57" i="15"/>
  <c r="H58" i="15"/>
  <c r="T58" i="15"/>
  <c r="H59" i="15"/>
  <c r="T59" i="15"/>
  <c r="H60" i="15"/>
  <c r="T60" i="15"/>
  <c r="H61" i="15"/>
  <c r="T61" i="15"/>
  <c r="H62" i="15"/>
  <c r="T62" i="15"/>
  <c r="H63" i="15"/>
  <c r="T63" i="15"/>
  <c r="H64" i="15"/>
  <c r="T64" i="15"/>
  <c r="H65" i="15"/>
  <c r="I23" i="15"/>
  <c r="J23" i="15"/>
  <c r="K23" i="15"/>
  <c r="W23" i="15"/>
  <c r="K24" i="15"/>
  <c r="W24" i="15"/>
  <c r="K25" i="15"/>
  <c r="W25" i="15"/>
  <c r="K26" i="15"/>
  <c r="W26" i="15"/>
  <c r="K27" i="15"/>
  <c r="W27" i="15"/>
  <c r="K28" i="15"/>
  <c r="W28" i="15"/>
  <c r="K29" i="15"/>
  <c r="W29" i="15"/>
  <c r="K30" i="15"/>
  <c r="W30" i="15"/>
  <c r="K31" i="15"/>
  <c r="W31" i="15"/>
  <c r="K32" i="15"/>
  <c r="W32" i="15"/>
  <c r="K33" i="15"/>
  <c r="W33" i="15"/>
  <c r="K34" i="15"/>
  <c r="W34" i="15"/>
  <c r="K35" i="15"/>
  <c r="W35" i="15"/>
  <c r="K36" i="15"/>
  <c r="W36" i="15"/>
  <c r="K37" i="15"/>
  <c r="W37" i="15"/>
  <c r="K38" i="15"/>
  <c r="W38" i="15"/>
  <c r="K39" i="15"/>
  <c r="W39" i="15"/>
  <c r="K40" i="15"/>
  <c r="W40" i="15"/>
  <c r="K41" i="15"/>
  <c r="W41" i="15"/>
  <c r="K42" i="15"/>
  <c r="W42" i="15"/>
  <c r="K43" i="15"/>
  <c r="W43" i="15"/>
  <c r="K44" i="15"/>
  <c r="W44" i="15"/>
  <c r="K45" i="15"/>
  <c r="W45" i="15"/>
  <c r="K46" i="15"/>
  <c r="W46" i="15"/>
  <c r="K47" i="15"/>
  <c r="W47" i="15"/>
  <c r="K48" i="15"/>
  <c r="W48" i="15"/>
  <c r="K49" i="15"/>
  <c r="W49" i="15"/>
  <c r="K50" i="15"/>
  <c r="W50" i="15"/>
  <c r="K51" i="15"/>
  <c r="W51" i="15"/>
  <c r="K52" i="15"/>
  <c r="W52" i="15"/>
  <c r="K53" i="15"/>
  <c r="W53" i="15"/>
  <c r="K54" i="15"/>
  <c r="W54" i="15"/>
  <c r="K55" i="15"/>
  <c r="W55" i="15"/>
  <c r="K56" i="15"/>
  <c r="W56" i="15"/>
  <c r="K57" i="15"/>
  <c r="W57" i="15"/>
  <c r="K58" i="15"/>
  <c r="W58" i="15"/>
  <c r="K59" i="15"/>
  <c r="W59" i="15"/>
  <c r="K60" i="15"/>
  <c r="W60" i="15"/>
  <c r="K61" i="15"/>
  <c r="W61" i="15"/>
  <c r="K62" i="15"/>
  <c r="W62" i="15"/>
  <c r="K63" i="15"/>
  <c r="W63" i="15"/>
  <c r="K64" i="15"/>
  <c r="W64" i="15"/>
  <c r="K65" i="15"/>
  <c r="L23" i="15"/>
  <c r="X23" i="15"/>
  <c r="L24" i="15"/>
  <c r="X24" i="15"/>
  <c r="L25" i="15"/>
  <c r="X25" i="15"/>
  <c r="L26" i="15"/>
  <c r="X26" i="15"/>
  <c r="L27" i="15"/>
  <c r="X27" i="15"/>
  <c r="L28" i="15"/>
  <c r="U25" i="15"/>
  <c r="U28" i="15"/>
  <c r="Y29" i="15"/>
  <c r="V30" i="15"/>
  <c r="P31" i="15"/>
  <c r="J32" i="15"/>
  <c r="AB32" i="15"/>
  <c r="V33" i="15"/>
  <c r="P34" i="15"/>
  <c r="J35" i="15"/>
  <c r="AB35" i="15"/>
  <c r="V36" i="15"/>
  <c r="P37" i="15"/>
  <c r="J38" i="15"/>
  <c r="AB38" i="15"/>
  <c r="V39" i="15"/>
  <c r="P40" i="15"/>
  <c r="J41" i="15"/>
  <c r="AB41" i="15"/>
  <c r="V42" i="15"/>
  <c r="P43" i="15"/>
  <c r="J44" i="15"/>
  <c r="AB44" i="15"/>
  <c r="V45" i="15"/>
  <c r="P46" i="15"/>
  <c r="J47" i="15"/>
  <c r="AB47" i="15"/>
  <c r="V48" i="15"/>
  <c r="P49" i="15"/>
  <c r="J50" i="15"/>
  <c r="AB50" i="15"/>
  <c r="V51" i="15"/>
  <c r="P52" i="15"/>
  <c r="J53" i="15"/>
  <c r="AB53" i="15"/>
  <c r="V54" i="15"/>
  <c r="P55" i="15"/>
  <c r="J56" i="15"/>
  <c r="AB56" i="15"/>
  <c r="V57" i="15"/>
  <c r="P58" i="15"/>
  <c r="J59" i="15"/>
  <c r="AB59" i="15"/>
  <c r="V60" i="15"/>
  <c r="P61" i="15"/>
  <c r="J62" i="15"/>
  <c r="AB62" i="15"/>
  <c r="V63" i="15"/>
  <c r="P64" i="15"/>
  <c r="J65" i="15"/>
  <c r="X65" i="15"/>
  <c r="L66" i="15"/>
  <c r="X66" i="15"/>
  <c r="L67" i="15"/>
  <c r="X67" i="15"/>
  <c r="L68" i="15"/>
  <c r="X68" i="15"/>
  <c r="L69" i="15"/>
  <c r="X69" i="15"/>
  <c r="L70" i="15"/>
  <c r="X70" i="15"/>
  <c r="L71" i="15"/>
  <c r="X71" i="15"/>
  <c r="L72" i="15"/>
  <c r="X72" i="15"/>
  <c r="L73" i="15"/>
  <c r="X73" i="15"/>
  <c r="L74" i="15"/>
  <c r="X74" i="15"/>
  <c r="L75" i="15"/>
  <c r="X75" i="15"/>
  <c r="L76" i="15"/>
  <c r="X76" i="15"/>
  <c r="L77" i="15"/>
  <c r="X77" i="15"/>
  <c r="L78" i="15"/>
  <c r="X78" i="15"/>
  <c r="L79" i="15"/>
  <c r="X79" i="15"/>
  <c r="L80" i="15"/>
  <c r="X80" i="15"/>
  <c r="V25" i="15"/>
  <c r="V28" i="15"/>
  <c r="E30" i="15"/>
  <c r="X30" i="15"/>
  <c r="Q31" i="15"/>
  <c r="L32" i="15"/>
  <c r="E33" i="15"/>
  <c r="X33" i="15"/>
  <c r="Q34" i="15"/>
  <c r="L35" i="15"/>
  <c r="E36" i="15"/>
  <c r="X36" i="15"/>
  <c r="Q37" i="15"/>
  <c r="L38" i="15"/>
  <c r="E39" i="15"/>
  <c r="X39" i="15"/>
  <c r="Q40" i="15"/>
  <c r="L41" i="15"/>
  <c r="E42" i="15"/>
  <c r="X42" i="15"/>
  <c r="Q43" i="15"/>
  <c r="L44" i="15"/>
  <c r="E45" i="15"/>
  <c r="X45" i="15"/>
  <c r="Q46" i="15"/>
  <c r="L47" i="15"/>
  <c r="E48" i="15"/>
  <c r="X48" i="15"/>
  <c r="Q49" i="15"/>
  <c r="L50" i="15"/>
  <c r="E51" i="15"/>
  <c r="X51" i="15"/>
  <c r="Q52" i="15"/>
  <c r="L53" i="15"/>
  <c r="E54" i="15"/>
  <c r="X54" i="15"/>
  <c r="Q55" i="15"/>
  <c r="L56" i="15"/>
  <c r="E57" i="15"/>
  <c r="X57" i="15"/>
  <c r="Q58" i="15"/>
  <c r="L59" i="15"/>
  <c r="E60" i="15"/>
  <c r="X60" i="15"/>
  <c r="Q61" i="15"/>
  <c r="L62" i="15"/>
  <c r="E63" i="15"/>
  <c r="X63" i="15"/>
  <c r="Q64" i="15"/>
  <c r="L65" i="15"/>
  <c r="Y65" i="15"/>
  <c r="M66" i="15"/>
  <c r="Y66" i="15"/>
  <c r="M67" i="15"/>
  <c r="Y67" i="15"/>
  <c r="M68" i="15"/>
  <c r="Y68" i="15"/>
  <c r="M69" i="15"/>
  <c r="Y69" i="15"/>
  <c r="M70" i="15"/>
  <c r="Y70" i="15"/>
  <c r="M71" i="15"/>
  <c r="Y71" i="15"/>
  <c r="M72" i="15"/>
  <c r="Y72" i="15"/>
  <c r="M73" i="15"/>
  <c r="Y73" i="15"/>
  <c r="M74" i="15"/>
  <c r="Y74" i="15"/>
  <c r="M75" i="15"/>
  <c r="Y75" i="15"/>
  <c r="M76" i="15"/>
  <c r="Y76" i="15"/>
  <c r="M77" i="15"/>
  <c r="Y77" i="15"/>
  <c r="M78" i="15"/>
  <c r="Y78" i="15"/>
  <c r="M79" i="15"/>
  <c r="Y79" i="15"/>
  <c r="M80" i="15"/>
  <c r="Y80" i="15"/>
  <c r="I26" i="15"/>
  <c r="X28" i="15"/>
  <c r="F30" i="15"/>
  <c r="Y30" i="15"/>
  <c r="R31" i="15"/>
  <c r="M32" i="15"/>
  <c r="F33" i="15"/>
  <c r="Y33" i="15"/>
  <c r="R34" i="15"/>
  <c r="M35" i="15"/>
  <c r="F36" i="15"/>
  <c r="Y36" i="15"/>
  <c r="R37" i="15"/>
  <c r="M38" i="15"/>
  <c r="F39" i="15"/>
  <c r="Y39" i="15"/>
  <c r="R40" i="15"/>
  <c r="M41" i="15"/>
  <c r="F42" i="15"/>
  <c r="Y42" i="15"/>
  <c r="R43" i="15"/>
  <c r="M44" i="15"/>
  <c r="F45" i="15"/>
  <c r="Y45" i="15"/>
  <c r="R46" i="15"/>
  <c r="M47" i="15"/>
  <c r="F48" i="15"/>
  <c r="Y48" i="15"/>
  <c r="R49" i="15"/>
  <c r="M50" i="15"/>
  <c r="F51" i="15"/>
  <c r="Y51" i="15"/>
  <c r="R52" i="15"/>
  <c r="M53" i="15"/>
  <c r="F54" i="15"/>
  <c r="Y54" i="15"/>
  <c r="R55" i="15"/>
  <c r="M56" i="15"/>
  <c r="F57" i="15"/>
  <c r="Y57" i="15"/>
  <c r="R58" i="15"/>
  <c r="M59" i="15"/>
  <c r="F60" i="15"/>
  <c r="Y60" i="15"/>
  <c r="R61" i="15"/>
  <c r="M62" i="15"/>
  <c r="F63" i="15"/>
  <c r="Y63" i="15"/>
  <c r="R64" i="15"/>
  <c r="M65" i="15"/>
  <c r="Z65" i="15"/>
  <c r="N66" i="15"/>
  <c r="Z66" i="15"/>
  <c r="N67" i="15"/>
  <c r="Z67" i="15"/>
  <c r="N68" i="15"/>
  <c r="Z68" i="15"/>
  <c r="N69" i="15"/>
  <c r="Z69" i="15"/>
  <c r="N70" i="15"/>
  <c r="Z70" i="15"/>
  <c r="N71" i="15"/>
  <c r="Z71" i="15"/>
  <c r="N72" i="15"/>
  <c r="Z72" i="15"/>
  <c r="N73" i="15"/>
  <c r="Z73" i="15"/>
  <c r="N74" i="15"/>
  <c r="Z74" i="15"/>
  <c r="N75" i="15"/>
  <c r="Z75" i="15"/>
  <c r="N76" i="15"/>
  <c r="Z76" i="15"/>
  <c r="N77" i="15"/>
  <c r="Z77" i="15"/>
  <c r="N78" i="15"/>
  <c r="Z78" i="15"/>
  <c r="N79" i="15"/>
  <c r="Z79" i="15"/>
  <c r="N80" i="15"/>
  <c r="Z80" i="15"/>
  <c r="J26" i="15"/>
  <c r="I29" i="15"/>
  <c r="I30" i="15"/>
  <c r="Z30" i="15"/>
  <c r="U31" i="15"/>
  <c r="N32" i="15"/>
  <c r="I33" i="15"/>
  <c r="Z33" i="15"/>
  <c r="U34" i="15"/>
  <c r="N35" i="15"/>
  <c r="I36" i="15"/>
  <c r="Z36" i="15"/>
  <c r="U37" i="15"/>
  <c r="N38" i="15"/>
  <c r="I39" i="15"/>
  <c r="Z39" i="15"/>
  <c r="U40" i="15"/>
  <c r="N41" i="15"/>
  <c r="I42" i="15"/>
  <c r="Z42" i="15"/>
  <c r="U43" i="15"/>
  <c r="N44" i="15"/>
  <c r="I45" i="15"/>
  <c r="Z45" i="15"/>
  <c r="U46" i="15"/>
  <c r="N47" i="15"/>
  <c r="I48" i="15"/>
  <c r="Z48" i="15"/>
  <c r="U49" i="15"/>
  <c r="N50" i="15"/>
  <c r="I51" i="15"/>
  <c r="Z51" i="15"/>
  <c r="U52" i="15"/>
  <c r="N53" i="15"/>
  <c r="I54" i="15"/>
  <c r="Z54" i="15"/>
  <c r="U55" i="15"/>
  <c r="N56" i="15"/>
  <c r="I57" i="15"/>
  <c r="Z57" i="15"/>
  <c r="U58" i="15"/>
  <c r="N59" i="15"/>
  <c r="I60" i="15"/>
  <c r="Z60" i="15"/>
  <c r="U61" i="15"/>
  <c r="N62" i="15"/>
  <c r="I63" i="15"/>
  <c r="Z63" i="15"/>
  <c r="U64" i="15"/>
  <c r="N65" i="15"/>
  <c r="AA65" i="15"/>
  <c r="O66" i="15"/>
  <c r="AA66" i="15"/>
  <c r="O67" i="15"/>
  <c r="AA67" i="15"/>
  <c r="O68" i="15"/>
  <c r="AA68" i="15"/>
  <c r="O69" i="15"/>
  <c r="AA69" i="15"/>
  <c r="O70" i="15"/>
  <c r="AA70" i="15"/>
  <c r="O71" i="15"/>
  <c r="AA71" i="15"/>
  <c r="O72" i="15"/>
  <c r="AA72" i="15"/>
  <c r="O73" i="15"/>
  <c r="AA73" i="15"/>
  <c r="O74" i="15"/>
  <c r="AA74" i="15"/>
  <c r="O75" i="15"/>
  <c r="AA75" i="15"/>
  <c r="O76" i="15"/>
  <c r="AA76" i="15"/>
  <c r="O77" i="15"/>
  <c r="AA77" i="15"/>
  <c r="O78" i="15"/>
  <c r="AA78" i="15"/>
  <c r="O79" i="15"/>
  <c r="AA79" i="15"/>
  <c r="O80" i="15"/>
  <c r="AA80" i="15"/>
  <c r="U23" i="15"/>
  <c r="U26" i="15"/>
  <c r="J29" i="15"/>
  <c r="J30" i="15"/>
  <c r="AB30" i="15"/>
  <c r="V31" i="15"/>
  <c r="P32" i="15"/>
  <c r="J33" i="15"/>
  <c r="AB33" i="15"/>
  <c r="V34" i="15"/>
  <c r="P35" i="15"/>
  <c r="J36" i="15"/>
  <c r="AB36" i="15"/>
  <c r="V37" i="15"/>
  <c r="P38" i="15"/>
  <c r="J39" i="15"/>
  <c r="AB39" i="15"/>
  <c r="V40" i="15"/>
  <c r="P41" i="15"/>
  <c r="J42" i="15"/>
  <c r="AB42" i="15"/>
  <c r="V43" i="15"/>
  <c r="P44" i="15"/>
  <c r="J45" i="15"/>
  <c r="AB45" i="15"/>
  <c r="V46" i="15"/>
  <c r="P47" i="15"/>
  <c r="J48" i="15"/>
  <c r="AB48" i="15"/>
  <c r="V49" i="15"/>
  <c r="P50" i="15"/>
  <c r="J51" i="15"/>
  <c r="AB51" i="15"/>
  <c r="V52" i="15"/>
  <c r="P53" i="15"/>
  <c r="J54" i="15"/>
  <c r="AB54" i="15"/>
  <c r="V55" i="15"/>
  <c r="P56" i="15"/>
  <c r="J57" i="15"/>
  <c r="AB57" i="15"/>
  <c r="V58" i="15"/>
  <c r="P59" i="15"/>
  <c r="J60" i="15"/>
  <c r="AB60" i="15"/>
  <c r="V61" i="15"/>
  <c r="P62" i="15"/>
  <c r="J63" i="15"/>
  <c r="AB63" i="15"/>
  <c r="V64" i="15"/>
  <c r="P65" i="15"/>
  <c r="AB65" i="15"/>
  <c r="P66" i="15"/>
  <c r="AB66" i="15"/>
  <c r="P67" i="15"/>
  <c r="AB67" i="15"/>
  <c r="P68" i="15"/>
  <c r="AB68" i="15"/>
  <c r="P69" i="15"/>
  <c r="AB69" i="15"/>
  <c r="P70" i="15"/>
  <c r="AB70" i="15"/>
  <c r="P71" i="15"/>
  <c r="AB71" i="15"/>
  <c r="P72" i="15"/>
  <c r="AB72" i="15"/>
  <c r="P73" i="15"/>
  <c r="AB73" i="15"/>
  <c r="P74" i="15"/>
  <c r="AB74" i="15"/>
  <c r="P75" i="15"/>
  <c r="AB75" i="15"/>
  <c r="P76" i="15"/>
  <c r="AB76" i="15"/>
  <c r="P77" i="15"/>
  <c r="AB77" i="15"/>
  <c r="P78" i="15"/>
  <c r="AB78" i="15"/>
  <c r="P79" i="15"/>
  <c r="AB79" i="15"/>
  <c r="P80" i="15"/>
  <c r="AB80" i="15"/>
  <c r="V23" i="15"/>
  <c r="V26" i="15"/>
  <c r="L29" i="15"/>
  <c r="L30" i="15"/>
  <c r="E31" i="15"/>
  <c r="X31" i="15"/>
  <c r="Q32" i="15"/>
  <c r="L33" i="15"/>
  <c r="E34" i="15"/>
  <c r="X34" i="15"/>
  <c r="Q35" i="15"/>
  <c r="L36" i="15"/>
  <c r="E37" i="15"/>
  <c r="X37" i="15"/>
  <c r="Q38" i="15"/>
  <c r="L39" i="15"/>
  <c r="E40" i="15"/>
  <c r="X40" i="15"/>
  <c r="Q41" i="15"/>
  <c r="L42" i="15"/>
  <c r="E43" i="15"/>
  <c r="X43" i="15"/>
  <c r="Q44" i="15"/>
  <c r="L45" i="15"/>
  <c r="E46" i="15"/>
  <c r="X46" i="15"/>
  <c r="Q47" i="15"/>
  <c r="L48" i="15"/>
  <c r="E49" i="15"/>
  <c r="X49" i="15"/>
  <c r="Q50" i="15"/>
  <c r="L51" i="15"/>
  <c r="E52" i="15"/>
  <c r="X52" i="15"/>
  <c r="Q53" i="15"/>
  <c r="L54" i="15"/>
  <c r="E55" i="15"/>
  <c r="X55" i="15"/>
  <c r="Q56" i="15"/>
  <c r="L57" i="15"/>
  <c r="E58" i="15"/>
  <c r="X58" i="15"/>
  <c r="Q59" i="15"/>
  <c r="L60" i="15"/>
  <c r="E61" i="15"/>
  <c r="X61" i="15"/>
  <c r="Q62" i="15"/>
  <c r="L63" i="15"/>
  <c r="E64" i="15"/>
  <c r="X64" i="15"/>
  <c r="Q65" i="15"/>
  <c r="E66" i="15"/>
  <c r="Q66" i="15"/>
  <c r="E67" i="15"/>
  <c r="Q67" i="15"/>
  <c r="E68" i="15"/>
  <c r="Q68" i="15"/>
  <c r="E69" i="15"/>
  <c r="Q69" i="15"/>
  <c r="E70" i="15"/>
  <c r="Q70" i="15"/>
  <c r="E71" i="15"/>
  <c r="Q71" i="15"/>
  <c r="E72" i="15"/>
  <c r="Q72" i="15"/>
  <c r="E73" i="15"/>
  <c r="Q73" i="15"/>
  <c r="E74" i="15"/>
  <c r="Q74" i="15"/>
  <c r="E75" i="15"/>
  <c r="Q75" i="15"/>
  <c r="E76" i="15"/>
  <c r="Q76" i="15"/>
  <c r="E77" i="15"/>
  <c r="Q77" i="15"/>
  <c r="E78" i="15"/>
  <c r="Q78" i="15"/>
  <c r="E79" i="15"/>
  <c r="Q79" i="15"/>
  <c r="E80" i="15"/>
  <c r="Q80" i="15"/>
  <c r="E81" i="15"/>
  <c r="Q81" i="15"/>
  <c r="E82" i="15"/>
  <c r="Q82" i="15"/>
  <c r="I24" i="15"/>
  <c r="I27" i="15"/>
  <c r="M29" i="15"/>
  <c r="M30" i="15"/>
  <c r="F31" i="15"/>
  <c r="Y31" i="15"/>
  <c r="R32" i="15"/>
  <c r="M33" i="15"/>
  <c r="F34" i="15"/>
  <c r="Y34" i="15"/>
  <c r="R35" i="15"/>
  <c r="M36" i="15"/>
  <c r="F37" i="15"/>
  <c r="Y37" i="15"/>
  <c r="R38" i="15"/>
  <c r="M39" i="15"/>
  <c r="F40" i="15"/>
  <c r="Y40" i="15"/>
  <c r="R41" i="15"/>
  <c r="M42" i="15"/>
  <c r="F43" i="15"/>
  <c r="Y43" i="15"/>
  <c r="R44" i="15"/>
  <c r="M45" i="15"/>
  <c r="F46" i="15"/>
  <c r="Y46" i="15"/>
  <c r="R47" i="15"/>
  <c r="M48" i="15"/>
  <c r="F49" i="15"/>
  <c r="Y49" i="15"/>
  <c r="R50" i="15"/>
  <c r="M51" i="15"/>
  <c r="F52" i="15"/>
  <c r="Y52" i="15"/>
  <c r="R53" i="15"/>
  <c r="M54" i="15"/>
  <c r="F55" i="15"/>
  <c r="Y55" i="15"/>
  <c r="R56" i="15"/>
  <c r="M57" i="15"/>
  <c r="F58" i="15"/>
  <c r="Y58" i="15"/>
  <c r="R59" i="15"/>
  <c r="M60" i="15"/>
  <c r="F61" i="15"/>
  <c r="Y61" i="15"/>
  <c r="R62" i="15"/>
  <c r="M63" i="15"/>
  <c r="J24" i="15"/>
  <c r="J27" i="15"/>
  <c r="Q29" i="15"/>
  <c r="N30" i="15"/>
  <c r="I31" i="15"/>
  <c r="Z31" i="15"/>
  <c r="U32" i="15"/>
  <c r="N33" i="15"/>
  <c r="I34" i="15"/>
  <c r="Z34" i="15"/>
  <c r="U35" i="15"/>
  <c r="N36" i="15"/>
  <c r="I37" i="15"/>
  <c r="Z37" i="15"/>
  <c r="U38" i="15"/>
  <c r="N39" i="15"/>
  <c r="I40" i="15"/>
  <c r="Z40" i="15"/>
  <c r="U41" i="15"/>
  <c r="N42" i="15"/>
  <c r="I43" i="15"/>
  <c r="Z43" i="15"/>
  <c r="U44" i="15"/>
  <c r="N45" i="15"/>
  <c r="I46" i="15"/>
  <c r="Z46" i="15"/>
  <c r="U47" i="15"/>
  <c r="N48" i="15"/>
  <c r="I49" i="15"/>
  <c r="Z49" i="15"/>
  <c r="U50" i="15"/>
  <c r="N51" i="15"/>
  <c r="I52" i="15"/>
  <c r="Z52" i="15"/>
  <c r="U53" i="15"/>
  <c r="N54" i="15"/>
  <c r="I55" i="15"/>
  <c r="Z55" i="15"/>
  <c r="U56" i="15"/>
  <c r="N57" i="15"/>
  <c r="I58" i="15"/>
  <c r="Z58" i="15"/>
  <c r="U59" i="15"/>
  <c r="N60" i="15"/>
  <c r="I61" i="15"/>
  <c r="Z61" i="15"/>
  <c r="U62" i="15"/>
  <c r="N63" i="15"/>
  <c r="I64" i="15"/>
  <c r="Z64" i="15"/>
  <c r="S65" i="15"/>
  <c r="G66" i="15"/>
  <c r="S66" i="15"/>
  <c r="G67" i="15"/>
  <c r="S67" i="15"/>
  <c r="G68" i="15"/>
  <c r="S68" i="15"/>
  <c r="G69" i="15"/>
  <c r="S69" i="15"/>
  <c r="G70" i="15"/>
  <c r="S70" i="15"/>
  <c r="G71" i="15"/>
  <c r="S71" i="15"/>
  <c r="G72" i="15"/>
  <c r="S72" i="15"/>
  <c r="G73" i="15"/>
  <c r="S73" i="15"/>
  <c r="G74" i="15"/>
  <c r="S74" i="15"/>
  <c r="G75" i="15"/>
  <c r="S75" i="15"/>
  <c r="G76" i="15"/>
  <c r="S76" i="15"/>
  <c r="G77" i="15"/>
  <c r="S77" i="15"/>
  <c r="G78" i="15"/>
  <c r="S78" i="15"/>
  <c r="G79" i="15"/>
  <c r="S79" i="15"/>
  <c r="G80" i="15"/>
  <c r="S80" i="15"/>
  <c r="G81" i="15"/>
  <c r="S81" i="15"/>
  <c r="G82" i="15"/>
  <c r="S82" i="15"/>
  <c r="G83" i="15"/>
  <c r="S83" i="15"/>
  <c r="U29" i="15"/>
  <c r="E32" i="15"/>
  <c r="L34" i="15"/>
  <c r="Q36" i="15"/>
  <c r="X38" i="15"/>
  <c r="E41" i="15"/>
  <c r="L43" i="15"/>
  <c r="Q45" i="15"/>
  <c r="X47" i="15"/>
  <c r="E50" i="15"/>
  <c r="L52" i="15"/>
  <c r="Q54" i="15"/>
  <c r="X56" i="15"/>
  <c r="E59" i="15"/>
  <c r="L61" i="15"/>
  <c r="Q63" i="15"/>
  <c r="I65" i="15"/>
  <c r="T66" i="15"/>
  <c r="V67" i="15"/>
  <c r="F69" i="15"/>
  <c r="I70" i="15"/>
  <c r="K71" i="15"/>
  <c r="T72" i="15"/>
  <c r="V73" i="15"/>
  <c r="F75" i="15"/>
  <c r="I76" i="15"/>
  <c r="K77" i="15"/>
  <c r="T78" i="15"/>
  <c r="V79" i="15"/>
  <c r="F81" i="15"/>
  <c r="U81" i="15"/>
  <c r="K82" i="15"/>
  <c r="Y82" i="15"/>
  <c r="N83" i="15"/>
  <c r="AA83" i="15"/>
  <c r="O84" i="15"/>
  <c r="AA84" i="15"/>
  <c r="O85" i="15"/>
  <c r="AA85" i="15"/>
  <c r="O86" i="15"/>
  <c r="AA86" i="15"/>
  <c r="O87" i="15"/>
  <c r="AA87" i="15"/>
  <c r="O88" i="15"/>
  <c r="AA88" i="15"/>
  <c r="O89" i="15"/>
  <c r="AA89" i="15"/>
  <c r="O90" i="15"/>
  <c r="AA90" i="15"/>
  <c r="O91" i="15"/>
  <c r="AA91" i="15"/>
  <c r="O92" i="15"/>
  <c r="AA92" i="15"/>
  <c r="O93" i="15"/>
  <c r="AA93" i="15"/>
  <c r="O94" i="15"/>
  <c r="AA94" i="15"/>
  <c r="O95" i="15"/>
  <c r="AA95" i="15"/>
  <c r="O96" i="15"/>
  <c r="AA96" i="15"/>
  <c r="O97" i="15"/>
  <c r="AA97" i="15"/>
  <c r="O98" i="15"/>
  <c r="AA98" i="15"/>
  <c r="O99" i="15"/>
  <c r="AA99" i="15"/>
  <c r="O100" i="15"/>
  <c r="AA100" i="15"/>
  <c r="O101" i="15"/>
  <c r="AA101" i="15"/>
  <c r="O102" i="15"/>
  <c r="AA102" i="15"/>
  <c r="O103" i="15"/>
  <c r="AA103" i="15"/>
  <c r="O104" i="15"/>
  <c r="AA104" i="15"/>
  <c r="O105" i="15"/>
  <c r="AA105" i="15"/>
  <c r="O106" i="15"/>
  <c r="AA106" i="15"/>
  <c r="O107" i="15"/>
  <c r="AA107" i="15"/>
  <c r="O108" i="15"/>
  <c r="AA108" i="15"/>
  <c r="I25" i="15"/>
  <c r="R30" i="15"/>
  <c r="Y32" i="15"/>
  <c r="F35" i="15"/>
  <c r="M37" i="15"/>
  <c r="R39" i="15"/>
  <c r="Y41" i="15"/>
  <c r="F44" i="15"/>
  <c r="M46" i="15"/>
  <c r="R48" i="15"/>
  <c r="Y50" i="15"/>
  <c r="F53" i="15"/>
  <c r="M55" i="15"/>
  <c r="R57" i="15"/>
  <c r="Y59" i="15"/>
  <c r="F62" i="15"/>
  <c r="L64" i="15"/>
  <c r="W65" i="15"/>
  <c r="H67" i="15"/>
  <c r="J68" i="15"/>
  <c r="R69" i="15"/>
  <c r="U70" i="15"/>
  <c r="W71" i="15"/>
  <c r="H73" i="15"/>
  <c r="J74" i="15"/>
  <c r="R75" i="15"/>
  <c r="U76" i="15"/>
  <c r="W77" i="15"/>
  <c r="H79" i="15"/>
  <c r="J80" i="15"/>
  <c r="L81" i="15"/>
  <c r="Z81" i="15"/>
  <c r="P82" i="15"/>
  <c r="F83" i="15"/>
  <c r="T83" i="15"/>
  <c r="H84" i="15"/>
  <c r="T84" i="15"/>
  <c r="H85" i="15"/>
  <c r="T85" i="15"/>
  <c r="H86" i="15"/>
  <c r="T86" i="15"/>
  <c r="H87" i="15"/>
  <c r="T87" i="15"/>
  <c r="H88" i="15"/>
  <c r="T88" i="15"/>
  <c r="H89" i="15"/>
  <c r="T89" i="15"/>
  <c r="H90" i="15"/>
  <c r="T90" i="15"/>
  <c r="H91" i="15"/>
  <c r="T91" i="15"/>
  <c r="H92" i="15"/>
  <c r="T92" i="15"/>
  <c r="H93" i="15"/>
  <c r="T93" i="15"/>
  <c r="H94" i="15"/>
  <c r="T94" i="15"/>
  <c r="H95" i="15"/>
  <c r="T95" i="15"/>
  <c r="H96" i="15"/>
  <c r="T96" i="15"/>
  <c r="H97" i="15"/>
  <c r="T97" i="15"/>
  <c r="H98" i="15"/>
  <c r="T98" i="15"/>
  <c r="H99" i="15"/>
  <c r="J25" i="15"/>
  <c r="U30" i="15"/>
  <c r="Z32" i="15"/>
  <c r="I35" i="15"/>
  <c r="N37" i="15"/>
  <c r="U39" i="15"/>
  <c r="Z41" i="15"/>
  <c r="I44" i="15"/>
  <c r="N46" i="15"/>
  <c r="U48" i="15"/>
  <c r="Z50" i="15"/>
  <c r="I53" i="15"/>
  <c r="N55" i="15"/>
  <c r="U57" i="15"/>
  <c r="Z59" i="15"/>
  <c r="I62" i="15"/>
  <c r="M64" i="15"/>
  <c r="F66" i="15"/>
  <c r="I67" i="15"/>
  <c r="K68" i="15"/>
  <c r="T69" i="15"/>
  <c r="V70" i="15"/>
  <c r="F72" i="15"/>
  <c r="I73" i="15"/>
  <c r="K74" i="15"/>
  <c r="T75" i="15"/>
  <c r="V76" i="15"/>
  <c r="F78" i="15"/>
  <c r="I79" i="15"/>
  <c r="K80" i="15"/>
  <c r="M81" i="15"/>
  <c r="AA81" i="15"/>
  <c r="R82" i="15"/>
  <c r="H83" i="15"/>
  <c r="U83" i="15"/>
  <c r="I84" i="15"/>
  <c r="U84" i="15"/>
  <c r="I85" i="15"/>
  <c r="U85" i="15"/>
  <c r="I86" i="15"/>
  <c r="U86" i="15"/>
  <c r="I87" i="15"/>
  <c r="U87" i="15"/>
  <c r="I88" i="15"/>
  <c r="U88" i="15"/>
  <c r="I89" i="15"/>
  <c r="U89" i="15"/>
  <c r="I90" i="15"/>
  <c r="U90" i="15"/>
  <c r="I91" i="15"/>
  <c r="U91" i="15"/>
  <c r="I92" i="15"/>
  <c r="U92" i="15"/>
  <c r="I93" i="15"/>
  <c r="U93" i="15"/>
  <c r="I94" i="15"/>
  <c r="U94" i="15"/>
  <c r="I95" i="15"/>
  <c r="U95" i="15"/>
  <c r="I96" i="15"/>
  <c r="U96" i="15"/>
  <c r="I97" i="15"/>
  <c r="U97" i="15"/>
  <c r="I98" i="15"/>
  <c r="U98" i="15"/>
  <c r="I99" i="15"/>
  <c r="U99" i="15"/>
  <c r="I100" i="15"/>
  <c r="U100" i="15"/>
  <c r="I101" i="15"/>
  <c r="U101" i="15"/>
  <c r="I102" i="15"/>
  <c r="U102" i="15"/>
  <c r="I103" i="15"/>
  <c r="U103" i="15"/>
  <c r="I104" i="15"/>
  <c r="U104" i="15"/>
  <c r="I105" i="15"/>
  <c r="U105" i="15"/>
  <c r="I106" i="15"/>
  <c r="U106" i="15"/>
  <c r="I107" i="15"/>
  <c r="U107" i="15"/>
  <c r="I108" i="15"/>
  <c r="U108" i="15"/>
  <c r="I109" i="15"/>
  <c r="I28" i="15"/>
  <c r="M31" i="15"/>
  <c r="R33" i="15"/>
  <c r="Y35" i="15"/>
  <c r="F38" i="15"/>
  <c r="M40" i="15"/>
  <c r="R42" i="15"/>
  <c r="Y44" i="15"/>
  <c r="F47" i="15"/>
  <c r="M49" i="15"/>
  <c r="R51" i="15"/>
  <c r="Y53" i="15"/>
  <c r="F56" i="15"/>
  <c r="M58" i="15"/>
  <c r="R60" i="15"/>
  <c r="Y62" i="15"/>
  <c r="AB64" i="15"/>
  <c r="J66" i="15"/>
  <c r="R67" i="15"/>
  <c r="U68" i="15"/>
  <c r="W69" i="15"/>
  <c r="H71" i="15"/>
  <c r="J72" i="15"/>
  <c r="R73" i="15"/>
  <c r="U74" i="15"/>
  <c r="W75" i="15"/>
  <c r="H77" i="15"/>
  <c r="J78" i="15"/>
  <c r="R79" i="15"/>
  <c r="U80" i="15"/>
  <c r="P81" i="15"/>
  <c r="H82" i="15"/>
  <c r="V82" i="15"/>
  <c r="K83" i="15"/>
  <c r="X83" i="15"/>
  <c r="L84" i="15"/>
  <c r="X84" i="15"/>
  <c r="L85" i="15"/>
  <c r="X85" i="15"/>
  <c r="L86" i="15"/>
  <c r="X86" i="15"/>
  <c r="L87" i="15"/>
  <c r="X87" i="15"/>
  <c r="L88" i="15"/>
  <c r="X88" i="15"/>
  <c r="L89" i="15"/>
  <c r="X89" i="15"/>
  <c r="L90" i="15"/>
  <c r="X90" i="15"/>
  <c r="L91" i="15"/>
  <c r="X91" i="15"/>
  <c r="L92" i="15"/>
  <c r="X92" i="15"/>
  <c r="L93" i="15"/>
  <c r="X93" i="15"/>
  <c r="L94" i="15"/>
  <c r="X94" i="15"/>
  <c r="L95" i="15"/>
  <c r="X95" i="15"/>
  <c r="L96" i="15"/>
  <c r="X96" i="15"/>
  <c r="L97" i="15"/>
  <c r="X97" i="15"/>
  <c r="L98" i="15"/>
  <c r="X98" i="15"/>
  <c r="L99" i="15"/>
  <c r="P30" i="15"/>
  <c r="U33" i="15"/>
  <c r="J37" i="15"/>
  <c r="N40" i="15"/>
  <c r="AB43" i="15"/>
  <c r="I47" i="15"/>
  <c r="V50" i="15"/>
  <c r="Z53" i="15"/>
  <c r="P57" i="15"/>
  <c r="U60" i="15"/>
  <c r="F64" i="15"/>
  <c r="K66" i="15"/>
  <c r="H68" i="15"/>
  <c r="F70" i="15"/>
  <c r="U71" i="15"/>
  <c r="T73" i="15"/>
  <c r="J75" i="15"/>
  <c r="I77" i="15"/>
  <c r="W78" i="15"/>
  <c r="V80" i="15"/>
  <c r="X81" i="15"/>
  <c r="W82" i="15"/>
  <c r="Q83" i="15"/>
  <c r="M84" i="15"/>
  <c r="F85" i="15"/>
  <c r="Y85" i="15"/>
  <c r="R86" i="15"/>
  <c r="M87" i="15"/>
  <c r="F88" i="15"/>
  <c r="Y88" i="15"/>
  <c r="R89" i="15"/>
  <c r="M90" i="15"/>
  <c r="F91" i="15"/>
  <c r="Y91" i="15"/>
  <c r="R92" i="15"/>
  <c r="M93" i="15"/>
  <c r="F94" i="15"/>
  <c r="Y94" i="15"/>
  <c r="R95" i="15"/>
  <c r="M96" i="15"/>
  <c r="F97" i="15"/>
  <c r="Y97" i="15"/>
  <c r="R98" i="15"/>
  <c r="M99" i="15"/>
  <c r="AB99" i="15"/>
  <c r="R100" i="15"/>
  <c r="H101" i="15"/>
  <c r="W101" i="15"/>
  <c r="M102" i="15"/>
  <c r="AB102" i="15"/>
  <c r="R103" i="15"/>
  <c r="H104" i="15"/>
  <c r="W104" i="15"/>
  <c r="M105" i="15"/>
  <c r="AB105" i="15"/>
  <c r="R106" i="15"/>
  <c r="H107" i="15"/>
  <c r="W107" i="15"/>
  <c r="M108" i="15"/>
  <c r="AB108" i="15"/>
  <c r="Q109" i="15"/>
  <c r="E110" i="15"/>
  <c r="Q110" i="15"/>
  <c r="E111" i="15"/>
  <c r="Q111" i="15"/>
  <c r="E112" i="15"/>
  <c r="Q112" i="15"/>
  <c r="AB22" i="15"/>
  <c r="P22" i="15"/>
  <c r="E22" i="15"/>
  <c r="Q22" i="15"/>
  <c r="AB112" i="15"/>
  <c r="P112" i="15"/>
  <c r="AB111" i="15"/>
  <c r="P111" i="15"/>
  <c r="AB110" i="15"/>
  <c r="P110" i="15"/>
  <c r="AB109" i="15"/>
  <c r="P109" i="15"/>
  <c r="Z108" i="15"/>
  <c r="L108" i="15"/>
  <c r="V107" i="15"/>
  <c r="G107" i="15"/>
  <c r="Q106" i="15"/>
  <c r="Z105" i="15"/>
  <c r="L105" i="15"/>
  <c r="V104" i="15"/>
  <c r="G104" i="15"/>
  <c r="Q103" i="15"/>
  <c r="Z102" i="15"/>
  <c r="L102" i="15"/>
  <c r="V101" i="15"/>
  <c r="G101" i="15"/>
  <c r="Q100" i="15"/>
  <c r="Z99" i="15"/>
  <c r="K99" i="15"/>
  <c r="Q98" i="15"/>
  <c r="W97" i="15"/>
  <c r="E97" i="15"/>
  <c r="K96" i="15"/>
  <c r="Q95" i="15"/>
  <c r="W94" i="15"/>
  <c r="E94" i="15"/>
  <c r="K93" i="15"/>
  <c r="Q92" i="15"/>
  <c r="W91" i="15"/>
  <c r="E91" i="15"/>
  <c r="K90" i="15"/>
  <c r="Q89" i="15"/>
  <c r="W88" i="15"/>
  <c r="E88" i="15"/>
  <c r="K87" i="15"/>
  <c r="Q86" i="15"/>
  <c r="W85" i="15"/>
  <c r="E85" i="15"/>
  <c r="K84" i="15"/>
  <c r="P83" i="15"/>
  <c r="U82" i="15"/>
  <c r="W81" i="15"/>
  <c r="T80" i="15"/>
  <c r="V78" i="15"/>
  <c r="F77" i="15"/>
  <c r="I75" i="15"/>
  <c r="K73" i="15"/>
  <c r="T71" i="15"/>
  <c r="V69" i="15"/>
  <c r="F68" i="15"/>
  <c r="I66" i="15"/>
  <c r="U63" i="15"/>
  <c r="Q60" i="15"/>
  <c r="Z56" i="15"/>
  <c r="X53" i="15"/>
  <c r="I50" i="15"/>
  <c r="E47" i="15"/>
  <c r="N43" i="15"/>
  <c r="L40" i="15"/>
  <c r="U36" i="15"/>
  <c r="Q33" i="15"/>
  <c r="X29" i="15"/>
  <c r="F22" i="15"/>
  <c r="R22" i="15"/>
  <c r="AA112" i="15"/>
  <c r="O112" i="15"/>
  <c r="AA111" i="15"/>
  <c r="O111" i="15"/>
  <c r="AA110" i="15"/>
  <c r="O110" i="15"/>
  <c r="AA109" i="15"/>
  <c r="O109" i="15"/>
  <c r="Y108" i="15"/>
  <c r="K108" i="15"/>
  <c r="T107" i="15"/>
  <c r="F107" i="15"/>
  <c r="P106" i="15"/>
  <c r="Y105" i="15"/>
  <c r="K105" i="15"/>
  <c r="T104" i="15"/>
  <c r="F104" i="15"/>
  <c r="P103" i="15"/>
  <c r="Y102" i="15"/>
  <c r="K102" i="15"/>
  <c r="T101" i="15"/>
  <c r="F101" i="15"/>
  <c r="P100" i="15"/>
  <c r="Y99" i="15"/>
  <c r="J99" i="15"/>
  <c r="P98" i="15"/>
  <c r="V97" i="15"/>
  <c r="AB96" i="15"/>
  <c r="J96" i="15"/>
  <c r="P95" i="15"/>
  <c r="V94" i="15"/>
  <c r="AB93" i="15"/>
  <c r="J93" i="15"/>
  <c r="P92" i="15"/>
  <c r="V91" i="15"/>
  <c r="AB90" i="15"/>
  <c r="J90" i="15"/>
  <c r="P89" i="15"/>
  <c r="V88" i="15"/>
  <c r="AB87" i="15"/>
  <c r="J87" i="15"/>
  <c r="P86" i="15"/>
  <c r="V85" i="15"/>
  <c r="AB84" i="15"/>
  <c r="J84" i="15"/>
  <c r="O83" i="15"/>
  <c r="T82" i="15"/>
  <c r="V81" i="15"/>
  <c r="R80" i="15"/>
  <c r="U78" i="15"/>
  <c r="W76" i="15"/>
  <c r="H75" i="15"/>
  <c r="J73" i="15"/>
  <c r="R71" i="15"/>
  <c r="U69" i="15"/>
  <c r="W67" i="15"/>
  <c r="H66" i="15"/>
  <c r="R63" i="15"/>
  <c r="P60" i="15"/>
  <c r="Y56" i="15"/>
  <c r="V53" i="15"/>
  <c r="F50" i="15"/>
  <c r="AB46" i="15"/>
  <c r="M43" i="15"/>
  <c r="J40" i="15"/>
  <c r="R36" i="15"/>
  <c r="P33" i="15"/>
  <c r="V29" i="15"/>
  <c r="G22" i="15"/>
  <c r="Z112" i="15"/>
  <c r="Z111" i="15"/>
  <c r="N109" i="15"/>
  <c r="J108" i="15"/>
  <c r="E107" i="15"/>
  <c r="X105" i="15"/>
  <c r="S104" i="15"/>
  <c r="N103" i="15"/>
  <c r="S101" i="15"/>
  <c r="N100" i="15"/>
  <c r="N98" i="15"/>
  <c r="G96" i="15"/>
  <c r="S94" i="15"/>
  <c r="Z93" i="15"/>
  <c r="G93" i="15"/>
  <c r="S91" i="15"/>
  <c r="N89" i="15"/>
  <c r="Z87" i="15"/>
  <c r="S85" i="15"/>
  <c r="O82" i="15"/>
  <c r="R78" i="15"/>
  <c r="W74" i="15"/>
  <c r="F73" i="15"/>
  <c r="K69" i="15"/>
  <c r="U67" i="15"/>
  <c r="P63" i="15"/>
  <c r="X59" i="15"/>
  <c r="E53" i="15"/>
  <c r="AB49" i="15"/>
  <c r="J43" i="15"/>
  <c r="P36" i="15"/>
  <c r="R29" i="15"/>
  <c r="T22" i="15"/>
  <c r="Y112" i="15"/>
  <c r="Y110" i="15"/>
  <c r="M110" i="15"/>
  <c r="Y109" i="15"/>
  <c r="M109" i="15"/>
  <c r="H108" i="15"/>
  <c r="R107" i="15"/>
  <c r="AB106" i="15"/>
  <c r="W105" i="15"/>
  <c r="H105" i="15"/>
  <c r="R104" i="15"/>
  <c r="AB103" i="15"/>
  <c r="M103" i="15"/>
  <c r="W102" i="15"/>
  <c r="H102" i="15"/>
  <c r="R101" i="15"/>
  <c r="AB100" i="15"/>
  <c r="M100" i="15"/>
  <c r="W99" i="15"/>
  <c r="M98" i="15"/>
  <c r="R97" i="15"/>
  <c r="Y96" i="15"/>
  <c r="F96" i="15"/>
  <c r="M95" i="15"/>
  <c r="R94" i="15"/>
  <c r="Y93" i="15"/>
  <c r="F93" i="15"/>
  <c r="M92" i="15"/>
  <c r="R91" i="15"/>
  <c r="Y90" i="15"/>
  <c r="F90" i="15"/>
  <c r="M89" i="15"/>
  <c r="R88" i="15"/>
  <c r="Y87" i="15"/>
  <c r="F87" i="15"/>
  <c r="M86" i="15"/>
  <c r="R85" i="15"/>
  <c r="F84" i="15"/>
  <c r="L83" i="15"/>
  <c r="N82" i="15"/>
  <c r="R81" i="15"/>
  <c r="H80" i="15"/>
  <c r="K78" i="15"/>
  <c r="R76" i="15"/>
  <c r="V74" i="15"/>
  <c r="W72" i="15"/>
  <c r="I71" i="15"/>
  <c r="J69" i="15"/>
  <c r="T67" i="15"/>
  <c r="U65" i="15"/>
  <c r="Z62" i="15"/>
  <c r="V59" i="15"/>
  <c r="I56" i="15"/>
  <c r="AB52" i="15"/>
  <c r="N49" i="15"/>
  <c r="P39" i="15"/>
  <c r="J28" i="15"/>
  <c r="H22" i="15"/>
  <c r="U22" i="15"/>
  <c r="X112" i="15"/>
  <c r="L112" i="15"/>
  <c r="X111" i="15"/>
  <c r="L111" i="15"/>
  <c r="X110" i="15"/>
  <c r="L110" i="15"/>
  <c r="X109" i="15"/>
  <c r="L109" i="15"/>
  <c r="V108" i="15"/>
  <c r="G108" i="15"/>
  <c r="Q107" i="15"/>
  <c r="Z106" i="15"/>
  <c r="L106" i="15"/>
  <c r="V105" i="15"/>
  <c r="G105" i="15"/>
  <c r="Q104" i="15"/>
  <c r="Z103" i="15"/>
  <c r="L103" i="15"/>
  <c r="V102" i="15"/>
  <c r="G102" i="15"/>
  <c r="Q101" i="15"/>
  <c r="Z100" i="15"/>
  <c r="L100" i="15"/>
  <c r="V99" i="15"/>
  <c r="E99" i="15"/>
  <c r="K98" i="15"/>
  <c r="Q97" i="15"/>
  <c r="W96" i="15"/>
  <c r="E96" i="15"/>
  <c r="K95" i="15"/>
  <c r="Q94" i="15"/>
  <c r="W93" i="15"/>
  <c r="E93" i="15"/>
  <c r="K92" i="15"/>
  <c r="Q91" i="15"/>
  <c r="W90" i="15"/>
  <c r="E90" i="15"/>
  <c r="K89" i="15"/>
  <c r="Q88" i="15"/>
  <c r="W87" i="15"/>
  <c r="E87" i="15"/>
  <c r="K86" i="15"/>
  <c r="Q85" i="15"/>
  <c r="W84" i="15"/>
  <c r="E84" i="15"/>
  <c r="J83" i="15"/>
  <c r="M82" i="15"/>
  <c r="O81" i="15"/>
  <c r="F80" i="15"/>
  <c r="I78" i="15"/>
  <c r="K76" i="15"/>
  <c r="T74" i="15"/>
  <c r="V72" i="15"/>
  <c r="F71" i="15"/>
  <c r="I69" i="15"/>
  <c r="K67" i="15"/>
  <c r="T65" i="15"/>
  <c r="X62" i="15"/>
  <c r="I59" i="15"/>
  <c r="E56" i="15"/>
  <c r="N52" i="15"/>
  <c r="L49" i="15"/>
  <c r="U45" i="15"/>
  <c r="Q42" i="15"/>
  <c r="Z38" i="15"/>
  <c r="X35" i="15"/>
  <c r="I32" i="15"/>
  <c r="V27" i="15"/>
  <c r="S22" i="15"/>
  <c r="N112" i="15"/>
  <c r="N111" i="15"/>
  <c r="Z110" i="15"/>
  <c r="N110" i="15"/>
  <c r="Z109" i="15"/>
  <c r="X108" i="15"/>
  <c r="S107" i="15"/>
  <c r="N106" i="15"/>
  <c r="J105" i="15"/>
  <c r="E104" i="15"/>
  <c r="X102" i="15"/>
  <c r="J102" i="15"/>
  <c r="E101" i="15"/>
  <c r="X99" i="15"/>
  <c r="G99" i="15"/>
  <c r="S97" i="15"/>
  <c r="Z96" i="15"/>
  <c r="N95" i="15"/>
  <c r="N92" i="15"/>
  <c r="Z90" i="15"/>
  <c r="G90" i="15"/>
  <c r="S88" i="15"/>
  <c r="G87" i="15"/>
  <c r="N86" i="15"/>
  <c r="Z84" i="15"/>
  <c r="G84" i="15"/>
  <c r="M83" i="15"/>
  <c r="T81" i="15"/>
  <c r="I80" i="15"/>
  <c r="T76" i="15"/>
  <c r="J71" i="15"/>
  <c r="V65" i="15"/>
  <c r="V56" i="15"/>
  <c r="L46" i="15"/>
  <c r="Q39" i="15"/>
  <c r="X32" i="15"/>
  <c r="I22" i="15"/>
  <c r="M112" i="15"/>
  <c r="Y111" i="15"/>
  <c r="M111" i="15"/>
  <c r="W108" i="15"/>
  <c r="M106" i="15"/>
  <c r="F99" i="15"/>
  <c r="Y84" i="15"/>
  <c r="J46" i="15"/>
  <c r="J22" i="15"/>
  <c r="V22" i="15"/>
  <c r="W112" i="15"/>
  <c r="K112" i="15"/>
  <c r="W111" i="15"/>
  <c r="K111" i="15"/>
  <c r="W110" i="15"/>
  <c r="K110" i="15"/>
  <c r="W109" i="15"/>
  <c r="K109" i="15"/>
  <c r="T108" i="15"/>
  <c r="F108" i="15"/>
  <c r="P107" i="15"/>
  <c r="Y106" i="15"/>
  <c r="K106" i="15"/>
  <c r="T105" i="15"/>
  <c r="F105" i="15"/>
  <c r="P104" i="15"/>
  <c r="Y103" i="15"/>
  <c r="K103" i="15"/>
  <c r="T102" i="15"/>
  <c r="F102" i="15"/>
  <c r="P101" i="15"/>
  <c r="Y100" i="15"/>
  <c r="K100" i="15"/>
  <c r="T99" i="15"/>
  <c r="AB98" i="15"/>
  <c r="J98" i="15"/>
  <c r="P97" i="15"/>
  <c r="V96" i="15"/>
  <c r="AB95" i="15"/>
  <c r="J95" i="15"/>
  <c r="P94" i="15"/>
  <c r="V93" i="15"/>
  <c r="AB92" i="15"/>
  <c r="J92" i="15"/>
  <c r="P91" i="15"/>
  <c r="V90" i="15"/>
  <c r="AB89" i="15"/>
  <c r="J89" i="15"/>
  <c r="P88" i="15"/>
  <c r="V87" i="15"/>
  <c r="AB86" i="15"/>
  <c r="J86" i="15"/>
  <c r="P85" i="15"/>
  <c r="V84" i="15"/>
  <c r="AB83" i="15"/>
  <c r="I83" i="15"/>
  <c r="L82" i="15"/>
  <c r="N81" i="15"/>
  <c r="W79" i="15"/>
  <c r="H78" i="15"/>
  <c r="J76" i="15"/>
  <c r="R74" i="15"/>
  <c r="U72" i="15"/>
  <c r="W70" i="15"/>
  <c r="H69" i="15"/>
  <c r="J67" i="15"/>
  <c r="R65" i="15"/>
  <c r="V62" i="15"/>
  <c r="F59" i="15"/>
  <c r="AB55" i="15"/>
  <c r="M52" i="15"/>
  <c r="J49" i="15"/>
  <c r="R45" i="15"/>
  <c r="P42" i="15"/>
  <c r="Y38" i="15"/>
  <c r="V35" i="15"/>
  <c r="F32" i="15"/>
  <c r="U27" i="15"/>
  <c r="U42" i="15"/>
  <c r="K22" i="15"/>
  <c r="W22" i="15"/>
  <c r="V112" i="15"/>
  <c r="J112" i="15"/>
  <c r="V111" i="15"/>
  <c r="J111" i="15"/>
  <c r="V110" i="15"/>
  <c r="J110" i="15"/>
  <c r="V109" i="15"/>
  <c r="J109" i="15"/>
  <c r="S108" i="15"/>
  <c r="E108" i="15"/>
  <c r="N107" i="15"/>
  <c r="X106" i="15"/>
  <c r="J106" i="15"/>
  <c r="S105" i="15"/>
  <c r="E105" i="15"/>
  <c r="N104" i="15"/>
  <c r="X103" i="15"/>
  <c r="J103" i="15"/>
  <c r="S102" i="15"/>
  <c r="E102" i="15"/>
  <c r="N101" i="15"/>
  <c r="X100" i="15"/>
  <c r="J100" i="15"/>
  <c r="S99" i="15"/>
  <c r="Z98" i="15"/>
  <c r="G98" i="15"/>
  <c r="N97" i="15"/>
  <c r="S96" i="15"/>
  <c r="Z95" i="15"/>
  <c r="G95" i="15"/>
  <c r="N94" i="15"/>
  <c r="S93" i="15"/>
  <c r="Z92" i="15"/>
  <c r="G92" i="15"/>
  <c r="N91" i="15"/>
  <c r="S90" i="15"/>
  <c r="Z89" i="15"/>
  <c r="G89" i="15"/>
  <c r="N88" i="15"/>
  <c r="S87" i="15"/>
  <c r="Z86" i="15"/>
  <c r="G86" i="15"/>
  <c r="N85" i="15"/>
  <c r="S84" i="15"/>
  <c r="Z83" i="15"/>
  <c r="E83" i="15"/>
  <c r="J82" i="15"/>
  <c r="K81" i="15"/>
  <c r="U79" i="15"/>
  <c r="V77" i="15"/>
  <c r="H76" i="15"/>
  <c r="I74" i="15"/>
  <c r="R72" i="15"/>
  <c r="T70" i="15"/>
  <c r="W68" i="15"/>
  <c r="F67" i="15"/>
  <c r="F65" i="15"/>
  <c r="E62" i="15"/>
  <c r="AB58" i="15"/>
  <c r="L55" i="15"/>
  <c r="J52" i="15"/>
  <c r="Q48" i="15"/>
  <c r="P45" i="15"/>
  <c r="X41" i="15"/>
  <c r="V38" i="15"/>
  <c r="E35" i="15"/>
  <c r="AB31" i="15"/>
  <c r="V24" i="15"/>
  <c r="Z35" i="15"/>
  <c r="L22" i="15"/>
  <c r="X22" i="15"/>
  <c r="U112" i="15"/>
  <c r="I112" i="15"/>
  <c r="U111" i="15"/>
  <c r="I111" i="15"/>
  <c r="U110" i="15"/>
  <c r="I110" i="15"/>
  <c r="U109" i="15"/>
  <c r="H109" i="15"/>
  <c r="R108" i="15"/>
  <c r="AB107" i="15"/>
  <c r="M107" i="15"/>
  <c r="W106" i="15"/>
  <c r="H106" i="15"/>
  <c r="R105" i="15"/>
  <c r="AB104" i="15"/>
  <c r="M104" i="15"/>
  <c r="W103" i="15"/>
  <c r="H103" i="15"/>
  <c r="R102" i="15"/>
  <c r="AB101" i="15"/>
  <c r="M101" i="15"/>
  <c r="W100" i="15"/>
  <c r="H100" i="15"/>
  <c r="R99" i="15"/>
  <c r="Y98" i="15"/>
  <c r="F98" i="15"/>
  <c r="M97" i="15"/>
  <c r="R96" i="15"/>
  <c r="Y95" i="15"/>
  <c r="F95" i="15"/>
  <c r="M94" i="15"/>
  <c r="R93" i="15"/>
  <c r="Y92" i="15"/>
  <c r="F92" i="15"/>
  <c r="M91" i="15"/>
  <c r="R90" i="15"/>
  <c r="Y89" i="15"/>
  <c r="F89" i="15"/>
  <c r="M88" i="15"/>
  <c r="R87" i="15"/>
  <c r="Y86" i="15"/>
  <c r="F86" i="15"/>
  <c r="M85" i="15"/>
  <c r="R84" i="15"/>
  <c r="Y83" i="15"/>
  <c r="AB82" i="15"/>
  <c r="I82" i="15"/>
  <c r="J81" i="15"/>
  <c r="T79" i="15"/>
  <c r="U77" i="15"/>
  <c r="F76" i="15"/>
  <c r="H74" i="15"/>
  <c r="K72" i="15"/>
  <c r="R70" i="15"/>
  <c r="V68" i="15"/>
  <c r="W66" i="15"/>
  <c r="E65" i="15"/>
  <c r="AB61" i="15"/>
  <c r="N58" i="15"/>
  <c r="J55" i="15"/>
  <c r="U51" i="15"/>
  <c r="P48" i="15"/>
  <c r="Z44" i="15"/>
  <c r="V41" i="15"/>
  <c r="I38" i="15"/>
  <c r="AB34" i="15"/>
  <c r="N31" i="15"/>
  <c r="U24" i="15"/>
  <c r="V32" i="15"/>
  <c r="M22" i="15"/>
  <c r="Y22" i="15"/>
  <c r="T112" i="15"/>
  <c r="H112" i="15"/>
  <c r="T111" i="15"/>
  <c r="H111" i="15"/>
  <c r="T110" i="15"/>
  <c r="H110" i="15"/>
  <c r="T109" i="15"/>
  <c r="G109" i="15"/>
  <c r="Q108" i="15"/>
  <c r="Z107" i="15"/>
  <c r="L107" i="15"/>
  <c r="V106" i="15"/>
  <c r="G106" i="15"/>
  <c r="Q105" i="15"/>
  <c r="Z104" i="15"/>
  <c r="L104" i="15"/>
  <c r="V103" i="15"/>
  <c r="G103" i="15"/>
  <c r="Q102" i="15"/>
  <c r="Z101" i="15"/>
  <c r="L101" i="15"/>
  <c r="V100" i="15"/>
  <c r="G100" i="15"/>
  <c r="Q99" i="15"/>
  <c r="W98" i="15"/>
  <c r="E98" i="15"/>
  <c r="K97" i="15"/>
  <c r="Q96" i="15"/>
  <c r="W95" i="15"/>
  <c r="E95" i="15"/>
  <c r="K94" i="15"/>
  <c r="Q93" i="15"/>
  <c r="W92" i="15"/>
  <c r="E92" i="15"/>
  <c r="K91" i="15"/>
  <c r="Q90" i="15"/>
  <c r="W89" i="15"/>
  <c r="E89" i="15"/>
  <c r="K88" i="15"/>
  <c r="Q87" i="15"/>
  <c r="W86" i="15"/>
  <c r="E86" i="15"/>
  <c r="K85" i="15"/>
  <c r="Q84" i="15"/>
  <c r="W83" i="15"/>
  <c r="AA82" i="15"/>
  <c r="F82" i="15"/>
  <c r="I81" i="15"/>
  <c r="K79" i="15"/>
  <c r="T77" i="15"/>
  <c r="V75" i="15"/>
  <c r="F74" i="15"/>
  <c r="I72" i="15"/>
  <c r="K70" i="15"/>
  <c r="T68" i="15"/>
  <c r="V66" i="15"/>
  <c r="Y64" i="15"/>
  <c r="N61" i="15"/>
  <c r="L58" i="15"/>
  <c r="U54" i="15"/>
  <c r="Q51" i="15"/>
  <c r="Z47" i="15"/>
  <c r="X44" i="15"/>
  <c r="I41" i="15"/>
  <c r="E38" i="15"/>
  <c r="N34" i="15"/>
  <c r="L31" i="15"/>
  <c r="N22" i="15"/>
  <c r="Z22" i="15"/>
  <c r="S112" i="15"/>
  <c r="G112" i="15"/>
  <c r="S111" i="15"/>
  <c r="G111" i="15"/>
  <c r="S110" i="15"/>
  <c r="G110" i="15"/>
  <c r="S109" i="15"/>
  <c r="F109" i="15"/>
  <c r="P108" i="15"/>
  <c r="Y107" i="15"/>
  <c r="K107" i="15"/>
  <c r="T106" i="15"/>
  <c r="F106" i="15"/>
  <c r="P105" i="15"/>
  <c r="Y104" i="15"/>
  <c r="K104" i="15"/>
  <c r="T103" i="15"/>
  <c r="F103" i="15"/>
  <c r="P102" i="15"/>
  <c r="Y101" i="15"/>
  <c r="K101" i="15"/>
  <c r="T100" i="15"/>
  <c r="F100" i="15"/>
  <c r="P99" i="15"/>
  <c r="V98" i="15"/>
  <c r="AB97" i="15"/>
  <c r="J97" i="15"/>
  <c r="P96" i="15"/>
  <c r="V95" i="15"/>
  <c r="AB94" i="15"/>
  <c r="J94" i="15"/>
  <c r="P93" i="15"/>
  <c r="V92" i="15"/>
  <c r="AB91" i="15"/>
  <c r="J91" i="15"/>
  <c r="P90" i="15"/>
  <c r="V89" i="15"/>
  <c r="AB88" i="15"/>
  <c r="J88" i="15"/>
  <c r="P87" i="15"/>
  <c r="V86" i="15"/>
  <c r="AB85" i="15"/>
  <c r="J85" i="15"/>
  <c r="P84" i="15"/>
  <c r="V83" i="15"/>
  <c r="Z82" i="15"/>
  <c r="AB81" i="15"/>
  <c r="H81" i="15"/>
  <c r="J79" i="15"/>
  <c r="R77" i="15"/>
  <c r="U75" i="15"/>
  <c r="W73" i="15"/>
  <c r="H72" i="15"/>
  <c r="J70" i="15"/>
  <c r="R68" i="15"/>
  <c r="U66" i="15"/>
  <c r="N64" i="15"/>
  <c r="M61" i="15"/>
  <c r="J58" i="15"/>
  <c r="R54" i="15"/>
  <c r="P51" i="15"/>
  <c r="Y47" i="15"/>
  <c r="V44" i="15"/>
  <c r="F41" i="15"/>
  <c r="AB37" i="15"/>
  <c r="M34" i="15"/>
  <c r="J31" i="15"/>
  <c r="O22" i="15"/>
  <c r="AA22" i="15"/>
  <c r="R112" i="15"/>
  <c r="F112" i="15"/>
  <c r="R111" i="15"/>
  <c r="F111" i="15"/>
  <c r="R110" i="15"/>
  <c r="F110" i="15"/>
  <c r="R109" i="15"/>
  <c r="E109" i="15"/>
  <c r="N108" i="15"/>
  <c r="X107" i="15"/>
  <c r="J107" i="15"/>
  <c r="S106" i="15"/>
  <c r="E106" i="15"/>
  <c r="N105" i="15"/>
  <c r="X104" i="15"/>
  <c r="J104" i="15"/>
  <c r="S103" i="15"/>
  <c r="E103" i="15"/>
  <c r="N102" i="15"/>
  <c r="X101" i="15"/>
  <c r="J101" i="15"/>
  <c r="S100" i="15"/>
  <c r="E100" i="15"/>
  <c r="N99" i="15"/>
  <c r="S98" i="15"/>
  <c r="Z97" i="15"/>
  <c r="G97" i="15"/>
  <c r="N96" i="15"/>
  <c r="S95" i="15"/>
  <c r="Z94" i="15"/>
  <c r="G94" i="15"/>
  <c r="N93" i="15"/>
  <c r="S92" i="15"/>
  <c r="Z91" i="15"/>
  <c r="G91" i="15"/>
  <c r="N90" i="15"/>
  <c r="S89" i="15"/>
  <c r="Z88" i="15"/>
  <c r="G88" i="15"/>
  <c r="N87" i="15"/>
  <c r="S86" i="15"/>
  <c r="Z85" i="15"/>
  <c r="G85" i="15"/>
  <c r="N84" i="15"/>
  <c r="R83" i="15"/>
  <c r="X82" i="15"/>
  <c r="Y81" i="15"/>
  <c r="W80" i="15"/>
  <c r="F79" i="15"/>
  <c r="J77" i="15"/>
  <c r="K75" i="15"/>
  <c r="U73" i="15"/>
  <c r="V71" i="15"/>
  <c r="H70" i="15"/>
  <c r="I68" i="15"/>
  <c r="R66" i="15"/>
  <c r="J64" i="15"/>
  <c r="J61" i="15"/>
  <c r="Q57" i="15"/>
  <c r="P54" i="15"/>
  <c r="X50" i="15"/>
  <c r="V47" i="15"/>
  <c r="E44" i="15"/>
  <c r="AB40" i="15"/>
  <c r="L37" i="15"/>
  <c r="J34" i="15"/>
  <c r="Q30" i="15"/>
  <c r="P136" i="26"/>
  <c r="H137" i="26"/>
  <c r="X137" i="26"/>
  <c r="P138" i="26"/>
  <c r="H139" i="26"/>
  <c r="X139" i="26"/>
  <c r="G140" i="26"/>
  <c r="K140" i="26"/>
  <c r="O140" i="26"/>
  <c r="S140" i="26"/>
  <c r="W140" i="26"/>
  <c r="AA140" i="26"/>
  <c r="G141" i="26"/>
  <c r="K141" i="26"/>
  <c r="O141" i="26"/>
  <c r="S141" i="26"/>
  <c r="W141" i="26"/>
  <c r="AA141" i="26"/>
  <c r="G142" i="26"/>
  <c r="K142" i="26"/>
  <c r="O142" i="26"/>
  <c r="S142" i="26"/>
  <c r="W142" i="26"/>
  <c r="AA142" i="26"/>
  <c r="G143" i="26"/>
  <c r="K143" i="26"/>
  <c r="O143" i="26"/>
  <c r="S143" i="26"/>
  <c r="W143" i="26"/>
  <c r="AA143" i="26"/>
  <c r="G144" i="26"/>
  <c r="K144" i="26"/>
  <c r="O144" i="26"/>
  <c r="S144" i="26"/>
  <c r="W144" i="26"/>
  <c r="AA144" i="26"/>
  <c r="G145" i="26"/>
  <c r="K145" i="26"/>
  <c r="O145" i="26"/>
  <c r="S145" i="26"/>
  <c r="W145" i="26"/>
  <c r="AA145" i="26"/>
  <c r="G146" i="26"/>
  <c r="K146" i="26"/>
  <c r="O146" i="26"/>
  <c r="S146" i="26"/>
  <c r="W146" i="26"/>
  <c r="AA146" i="26"/>
  <c r="G147" i="26"/>
  <c r="K147" i="26"/>
  <c r="O147" i="26"/>
  <c r="S147" i="26"/>
  <c r="W147" i="26"/>
  <c r="AA147" i="26"/>
  <c r="G148" i="26"/>
  <c r="K148" i="26"/>
  <c r="O148" i="26"/>
  <c r="S148" i="26"/>
  <c r="W148" i="26"/>
  <c r="AA148" i="26"/>
  <c r="G149" i="26"/>
  <c r="K149" i="26"/>
  <c r="O149" i="26"/>
  <c r="S149" i="26"/>
  <c r="W149" i="26"/>
  <c r="AA149" i="26"/>
  <c r="G150" i="26"/>
  <c r="K150" i="26"/>
  <c r="O150" i="26"/>
  <c r="S150" i="26"/>
  <c r="W150" i="26"/>
  <c r="AA150" i="26"/>
  <c r="G151" i="26"/>
  <c r="K151" i="26"/>
  <c r="O151" i="26"/>
  <c r="S151" i="26"/>
  <c r="W151" i="26"/>
  <c r="AA151" i="26"/>
  <c r="G152" i="26"/>
  <c r="K152" i="26"/>
  <c r="O152" i="26"/>
  <c r="S152" i="26"/>
  <c r="W152" i="26"/>
  <c r="AA152" i="26"/>
  <c r="G153" i="26"/>
  <c r="T136" i="26"/>
  <c r="L137" i="26"/>
  <c r="AB137" i="26"/>
  <c r="T138" i="26"/>
  <c r="L139" i="26"/>
  <c r="AB139" i="26"/>
  <c r="H140" i="26"/>
  <c r="L140" i="26"/>
  <c r="P140" i="26"/>
  <c r="T140" i="26"/>
  <c r="X140" i="26"/>
  <c r="AB140" i="26"/>
  <c r="H141" i="26"/>
  <c r="L141" i="26"/>
  <c r="P141" i="26"/>
  <c r="T141" i="26"/>
  <c r="X141" i="26"/>
  <c r="AB141" i="26"/>
  <c r="H142" i="26"/>
  <c r="L142" i="26"/>
  <c r="P142" i="26"/>
  <c r="T142" i="26"/>
  <c r="X142" i="26"/>
  <c r="AB142" i="26"/>
  <c r="H143" i="26"/>
  <c r="L143" i="26"/>
  <c r="P143" i="26"/>
  <c r="T143" i="26"/>
  <c r="X143" i="26"/>
  <c r="AB143" i="26"/>
  <c r="H144" i="26"/>
  <c r="L144" i="26"/>
  <c r="P144" i="26"/>
  <c r="T144" i="26"/>
  <c r="X144" i="26"/>
  <c r="AB144" i="26"/>
  <c r="H145" i="26"/>
  <c r="L145" i="26"/>
  <c r="P145" i="26"/>
  <c r="T145" i="26"/>
  <c r="X145" i="26"/>
  <c r="AB145" i="26"/>
  <c r="H146" i="26"/>
  <c r="L146" i="26"/>
  <c r="P146" i="26"/>
  <c r="T146" i="26"/>
  <c r="X146" i="26"/>
  <c r="AB146" i="26"/>
  <c r="H147" i="26"/>
  <c r="L147" i="26"/>
  <c r="P147" i="26"/>
  <c r="T147" i="26"/>
  <c r="X147" i="26"/>
  <c r="AB147" i="26"/>
  <c r="H148" i="26"/>
  <c r="L148" i="26"/>
  <c r="P148" i="26"/>
  <c r="T148" i="26"/>
  <c r="X148" i="26"/>
  <c r="AB148" i="26"/>
  <c r="H149" i="26"/>
  <c r="L149" i="26"/>
  <c r="P149" i="26"/>
  <c r="T149" i="26"/>
  <c r="X149" i="26"/>
  <c r="AB149" i="26"/>
  <c r="H150" i="26"/>
  <c r="L150" i="26"/>
  <c r="P150" i="26"/>
  <c r="T150" i="26"/>
  <c r="X150" i="26"/>
  <c r="AB150" i="26"/>
  <c r="H151" i="26"/>
  <c r="L151" i="26"/>
  <c r="P151" i="26"/>
  <c r="T151" i="26"/>
  <c r="X151" i="26"/>
  <c r="AB151" i="26"/>
  <c r="H152" i="26"/>
  <c r="L152" i="26"/>
  <c r="P152" i="26"/>
  <c r="T152" i="26"/>
  <c r="X152" i="26"/>
  <c r="AB152" i="26"/>
  <c r="H153" i="26"/>
  <c r="X136" i="26"/>
  <c r="P137" i="26"/>
  <c r="H138" i="26"/>
  <c r="X138" i="26"/>
  <c r="P139" i="26"/>
  <c r="E140" i="26"/>
  <c r="I140" i="26"/>
  <c r="M140" i="26"/>
  <c r="Q140" i="26"/>
  <c r="U140" i="26"/>
  <c r="Y140" i="26"/>
  <c r="E141" i="26"/>
  <c r="I141" i="26"/>
  <c r="M141" i="26"/>
  <c r="Q141" i="26"/>
  <c r="U141" i="26"/>
  <c r="Y141" i="26"/>
  <c r="E142" i="26"/>
  <c r="I142" i="26"/>
  <c r="M142" i="26"/>
  <c r="Q142" i="26"/>
  <c r="U142" i="26"/>
  <c r="Y142" i="26"/>
  <c r="E143" i="26"/>
  <c r="I143" i="26"/>
  <c r="M143" i="26"/>
  <c r="Q143" i="26"/>
  <c r="U143" i="26"/>
  <c r="Y143" i="26"/>
  <c r="E144" i="26"/>
  <c r="I144" i="26"/>
  <c r="M144" i="26"/>
  <c r="Q144" i="26"/>
  <c r="U144" i="26"/>
  <c r="Y144" i="26"/>
  <c r="E145" i="26"/>
  <c r="I145" i="26"/>
  <c r="M145" i="26"/>
  <c r="Q145" i="26"/>
  <c r="U145" i="26"/>
  <c r="Y145" i="26"/>
  <c r="E146" i="26"/>
  <c r="I146" i="26"/>
  <c r="M146" i="26"/>
  <c r="Q146" i="26"/>
  <c r="U146" i="26"/>
  <c r="Y146" i="26"/>
  <c r="E147" i="26"/>
  <c r="I147" i="26"/>
  <c r="M147" i="26"/>
  <c r="Q147" i="26"/>
  <c r="U147" i="26"/>
  <c r="Y147" i="26"/>
  <c r="E148" i="26"/>
  <c r="I148" i="26"/>
  <c r="M148" i="26"/>
  <c r="Q148" i="26"/>
  <c r="U148" i="26"/>
  <c r="Y148" i="26"/>
  <c r="E149" i="26"/>
  <c r="I149" i="26"/>
  <c r="M149" i="26"/>
  <c r="Q149" i="26"/>
  <c r="U149" i="26"/>
  <c r="Y149" i="26"/>
  <c r="E150" i="26"/>
  <c r="I150" i="26"/>
  <c r="M150" i="26"/>
  <c r="Q150" i="26"/>
  <c r="U150" i="26"/>
  <c r="Y150" i="26"/>
  <c r="E151" i="26"/>
  <c r="I151" i="26"/>
  <c r="M151" i="26"/>
  <c r="Q151" i="26"/>
  <c r="U151" i="26"/>
  <c r="Y151" i="26"/>
  <c r="E152" i="26"/>
  <c r="I152" i="26"/>
  <c r="M152" i="26"/>
  <c r="Q152" i="26"/>
  <c r="U152" i="26"/>
  <c r="Y152" i="26"/>
  <c r="AB136" i="26"/>
  <c r="T139" i="26"/>
  <c r="R140" i="26"/>
  <c r="J141" i="26"/>
  <c r="Z141" i="26"/>
  <c r="R142" i="26"/>
  <c r="J143" i="26"/>
  <c r="Z143" i="26"/>
  <c r="R144" i="26"/>
  <c r="J145" i="26"/>
  <c r="Z145" i="26"/>
  <c r="R146" i="26"/>
  <c r="J147" i="26"/>
  <c r="Z147" i="26"/>
  <c r="R148" i="26"/>
  <c r="J149" i="26"/>
  <c r="Z149" i="26"/>
  <c r="R150" i="26"/>
  <c r="J151" i="26"/>
  <c r="Z151" i="26"/>
  <c r="R152" i="26"/>
  <c r="F153" i="26"/>
  <c r="L153" i="26"/>
  <c r="P153" i="26"/>
  <c r="T153" i="26"/>
  <c r="X153" i="26"/>
  <c r="AB153" i="26"/>
  <c r="H154" i="26"/>
  <c r="L154" i="26"/>
  <c r="P154" i="26"/>
  <c r="T154" i="26"/>
  <c r="X154" i="26"/>
  <c r="AB154" i="26"/>
  <c r="H155" i="26"/>
  <c r="L155" i="26"/>
  <c r="P155" i="26"/>
  <c r="T155" i="26"/>
  <c r="X155" i="26"/>
  <c r="AB155" i="26"/>
  <c r="H156" i="26"/>
  <c r="L156" i="26"/>
  <c r="P156" i="26"/>
  <c r="T156" i="26"/>
  <c r="X156" i="26"/>
  <c r="AB156" i="26"/>
  <c r="H157" i="26"/>
  <c r="L157" i="26"/>
  <c r="P157" i="26"/>
  <c r="T157" i="26"/>
  <c r="X157" i="26"/>
  <c r="AB157" i="26"/>
  <c r="H158" i="26"/>
  <c r="L158" i="26"/>
  <c r="P158" i="26"/>
  <c r="T158" i="26"/>
  <c r="X158" i="26"/>
  <c r="AB158" i="26"/>
  <c r="H159" i="26"/>
  <c r="L159" i="26"/>
  <c r="P159" i="26"/>
  <c r="T159" i="26"/>
  <c r="X159" i="26"/>
  <c r="AB159" i="26"/>
  <c r="H160" i="26"/>
  <c r="L160" i="26"/>
  <c r="P160" i="26"/>
  <c r="T160" i="26"/>
  <c r="X160" i="26"/>
  <c r="AB160" i="26"/>
  <c r="T137" i="26"/>
  <c r="F140" i="26"/>
  <c r="V140" i="26"/>
  <c r="N141" i="26"/>
  <c r="F142" i="26"/>
  <c r="V142" i="26"/>
  <c r="N143" i="26"/>
  <c r="F144" i="26"/>
  <c r="V144" i="26"/>
  <c r="N145" i="26"/>
  <c r="F146" i="26"/>
  <c r="V146" i="26"/>
  <c r="N147" i="26"/>
  <c r="F148" i="26"/>
  <c r="V148" i="26"/>
  <c r="N149" i="26"/>
  <c r="F150" i="26"/>
  <c r="V150" i="26"/>
  <c r="N151" i="26"/>
  <c r="F152" i="26"/>
  <c r="V152" i="26"/>
  <c r="I153" i="26"/>
  <c r="M153" i="26"/>
  <c r="Q153" i="26"/>
  <c r="U153" i="26"/>
  <c r="Y153" i="26"/>
  <c r="E154" i="26"/>
  <c r="I154" i="26"/>
  <c r="M154" i="26"/>
  <c r="Q154" i="26"/>
  <c r="U154" i="26"/>
  <c r="Y154" i="26"/>
  <c r="E155" i="26"/>
  <c r="I155" i="26"/>
  <c r="M155" i="26"/>
  <c r="Q155" i="26"/>
  <c r="U155" i="26"/>
  <c r="Y155" i="26"/>
  <c r="E156" i="26"/>
  <c r="I156" i="26"/>
  <c r="M156" i="26"/>
  <c r="Q156" i="26"/>
  <c r="U156" i="26"/>
  <c r="Y156" i="26"/>
  <c r="E157" i="26"/>
  <c r="I157" i="26"/>
  <c r="M157" i="26"/>
  <c r="Q157" i="26"/>
  <c r="U157" i="26"/>
  <c r="Y157" i="26"/>
  <c r="E158" i="26"/>
  <c r="I158" i="26"/>
  <c r="M158" i="26"/>
  <c r="Q158" i="26"/>
  <c r="U158" i="26"/>
  <c r="Y158" i="26"/>
  <c r="E159" i="26"/>
  <c r="I159" i="26"/>
  <c r="M159" i="26"/>
  <c r="Q159" i="26"/>
  <c r="U159" i="26"/>
  <c r="Y159" i="26"/>
  <c r="E160" i="26"/>
  <c r="I160" i="26"/>
  <c r="M160" i="26"/>
  <c r="Q160" i="26"/>
  <c r="U160" i="26"/>
  <c r="Y160" i="26"/>
  <c r="N150" i="26"/>
  <c r="V149" i="26"/>
  <c r="F149" i="26"/>
  <c r="N148" i="26"/>
  <c r="V147" i="26"/>
  <c r="F147" i="26"/>
  <c r="N146" i="26"/>
  <c r="V145" i="26"/>
  <c r="F145" i="26"/>
  <c r="N144" i="26"/>
  <c r="V143" i="26"/>
  <c r="F143" i="26"/>
  <c r="N142" i="26"/>
  <c r="V141" i="26"/>
  <c r="F141" i="26"/>
  <c r="N140" i="26"/>
  <c r="AB138" i="26"/>
  <c r="Z160" i="26"/>
  <c r="V160" i="26"/>
  <c r="R160" i="26"/>
  <c r="N160" i="26"/>
  <c r="J160" i="26"/>
  <c r="F160" i="26"/>
  <c r="Z159" i="26"/>
  <c r="V159" i="26"/>
  <c r="R159" i="26"/>
  <c r="N159" i="26"/>
  <c r="J159" i="26"/>
  <c r="F159" i="26"/>
  <c r="Z158" i="26"/>
  <c r="V158" i="26"/>
  <c r="R158" i="26"/>
  <c r="N158" i="26"/>
  <c r="J158" i="26"/>
  <c r="F158" i="26"/>
  <c r="Z157" i="26"/>
  <c r="V157" i="26"/>
  <c r="R157" i="26"/>
  <c r="N157" i="26"/>
  <c r="J157" i="26"/>
  <c r="F157" i="26"/>
  <c r="Z156" i="26"/>
  <c r="V156" i="26"/>
  <c r="R156" i="26"/>
  <c r="N156" i="26"/>
  <c r="J156" i="26"/>
  <c r="F156" i="26"/>
  <c r="Z155" i="26"/>
  <c r="V155" i="26"/>
  <c r="R155" i="26"/>
  <c r="N155" i="26"/>
  <c r="J155" i="26"/>
  <c r="F155" i="26"/>
  <c r="Z154" i="26"/>
  <c r="V154" i="26"/>
  <c r="R154" i="26"/>
  <c r="N154" i="26"/>
  <c r="J154" i="26"/>
  <c r="F154" i="26"/>
  <c r="Z153" i="26"/>
  <c r="V153" i="26"/>
  <c r="R153" i="26"/>
  <c r="N153" i="26"/>
  <c r="J153" i="26"/>
  <c r="Z152" i="26"/>
  <c r="J152" i="26"/>
  <c r="R151" i="26"/>
  <c r="Z150" i="26"/>
  <c r="J150" i="26"/>
  <c r="R149" i="26"/>
  <c r="Z148" i="26"/>
  <c r="J148" i="26"/>
  <c r="R147" i="26"/>
  <c r="Z146" i="26"/>
  <c r="J146" i="26"/>
  <c r="R145" i="26"/>
  <c r="Z144" i="26"/>
  <c r="J144" i="26"/>
  <c r="R143" i="26"/>
  <c r="Z142" i="26"/>
  <c r="J142" i="26"/>
  <c r="R141" i="26"/>
  <c r="Z140" i="26"/>
  <c r="J140" i="26"/>
  <c r="L138" i="26"/>
  <c r="E131" i="26"/>
  <c r="I131" i="26"/>
  <c r="M131" i="26"/>
  <c r="Q131" i="26"/>
  <c r="U131" i="26"/>
  <c r="Y131" i="26"/>
  <c r="E132" i="26"/>
  <c r="I132" i="26"/>
  <c r="M132" i="26"/>
  <c r="Q132" i="26"/>
  <c r="U132" i="26"/>
  <c r="Y132" i="26"/>
  <c r="E133" i="26"/>
  <c r="I133" i="26"/>
  <c r="M133" i="26"/>
  <c r="Q133" i="26"/>
  <c r="U133" i="26"/>
  <c r="Y133" i="26"/>
  <c r="E134" i="26"/>
  <c r="I134" i="26"/>
  <c r="M134" i="26"/>
  <c r="Q134" i="26"/>
  <c r="U134" i="26"/>
  <c r="Y134" i="26"/>
  <c r="E135" i="26"/>
  <c r="I135" i="26"/>
  <c r="M135" i="26"/>
  <c r="Q135" i="26"/>
  <c r="U135" i="26"/>
  <c r="Y135" i="26"/>
  <c r="E136" i="26"/>
  <c r="I136" i="26"/>
  <c r="M136" i="26"/>
  <c r="Q136" i="26"/>
  <c r="U136" i="26"/>
  <c r="Y136" i="26"/>
  <c r="E137" i="26"/>
  <c r="I137" i="26"/>
  <c r="M137" i="26"/>
  <c r="Q137" i="26"/>
  <c r="U137" i="26"/>
  <c r="Y137" i="26"/>
  <c r="E138" i="26"/>
  <c r="I138" i="26"/>
  <c r="M138" i="26"/>
  <c r="Q138" i="26"/>
  <c r="U138" i="26"/>
  <c r="Y138" i="26"/>
  <c r="E139" i="26"/>
  <c r="I139" i="26"/>
  <c r="M139" i="26"/>
  <c r="Q139" i="26"/>
  <c r="U139" i="26"/>
  <c r="Y139" i="26"/>
  <c r="L131" i="26"/>
  <c r="AA139" i="26"/>
  <c r="W139" i="26"/>
  <c r="S139" i="26"/>
  <c r="O139" i="26"/>
  <c r="K139" i="26"/>
  <c r="G139" i="26"/>
  <c r="AA138" i="26"/>
  <c r="W138" i="26"/>
  <c r="S138" i="26"/>
  <c r="O138" i="26"/>
  <c r="K138" i="26"/>
  <c r="G138" i="26"/>
  <c r="AA137" i="26"/>
  <c r="W137" i="26"/>
  <c r="S137" i="26"/>
  <c r="O137" i="26"/>
  <c r="K137" i="26"/>
  <c r="G137" i="26"/>
  <c r="AA136" i="26"/>
  <c r="W136" i="26"/>
  <c r="S136" i="26"/>
  <c r="O136" i="26"/>
  <c r="K136" i="26"/>
  <c r="G136" i="26"/>
  <c r="AA135" i="26"/>
  <c r="W135" i="26"/>
  <c r="S135" i="26"/>
  <c r="O135" i="26"/>
  <c r="K135" i="26"/>
  <c r="G135" i="26"/>
  <c r="AA134" i="26"/>
  <c r="W134" i="26"/>
  <c r="S134" i="26"/>
  <c r="O134" i="26"/>
  <c r="K134" i="26"/>
  <c r="G134" i="26"/>
  <c r="AA133" i="26"/>
  <c r="W133" i="26"/>
  <c r="S133" i="26"/>
  <c r="O133" i="26"/>
  <c r="K133" i="26"/>
  <c r="G133" i="26"/>
  <c r="AA132" i="26"/>
  <c r="W132" i="26"/>
  <c r="S132" i="26"/>
  <c r="O132" i="26"/>
  <c r="K132" i="26"/>
  <c r="G132" i="26"/>
  <c r="AA131" i="26"/>
  <c r="W131" i="26"/>
  <c r="S131" i="26"/>
  <c r="O131" i="26"/>
  <c r="K131" i="26"/>
  <c r="G131" i="26"/>
  <c r="L136" i="26"/>
  <c r="H136" i="26"/>
  <c r="AB135" i="26"/>
  <c r="X135" i="26"/>
  <c r="T135" i="26"/>
  <c r="P135" i="26"/>
  <c r="L135" i="26"/>
  <c r="H135" i="26"/>
  <c r="AB134" i="26"/>
  <c r="X134" i="26"/>
  <c r="T134" i="26"/>
  <c r="P134" i="26"/>
  <c r="L134" i="26"/>
  <c r="H134" i="26"/>
  <c r="AB133" i="26"/>
  <c r="X133" i="26"/>
  <c r="T133" i="26"/>
  <c r="P133" i="26"/>
  <c r="L133" i="26"/>
  <c r="H133" i="26"/>
  <c r="AB132" i="26"/>
  <c r="X132" i="26"/>
  <c r="T132" i="26"/>
  <c r="P132" i="26"/>
  <c r="L132" i="26"/>
  <c r="H132" i="26"/>
  <c r="AB131" i="26"/>
  <c r="X131" i="26"/>
  <c r="T131" i="26"/>
  <c r="P131" i="26"/>
  <c r="H131" i="26"/>
  <c r="Z139" i="26"/>
  <c r="V139" i="26"/>
  <c r="R139" i="26"/>
  <c r="N139" i="26"/>
  <c r="J139" i="26"/>
  <c r="F139" i="26"/>
  <c r="Z138" i="26"/>
  <c r="V138" i="26"/>
  <c r="R138" i="26"/>
  <c r="N138" i="26"/>
  <c r="J138" i="26"/>
  <c r="F138" i="26"/>
  <c r="Z137" i="26"/>
  <c r="V137" i="26"/>
  <c r="R137" i="26"/>
  <c r="N137" i="26"/>
  <c r="J137" i="26"/>
  <c r="F137" i="26"/>
  <c r="Z136" i="26"/>
  <c r="V136" i="26"/>
  <c r="R136" i="26"/>
  <c r="N136" i="26"/>
  <c r="J136" i="26"/>
  <c r="F136" i="26"/>
  <c r="Z135" i="26"/>
  <c r="V135" i="26"/>
  <c r="R135" i="26"/>
  <c r="N135" i="26"/>
  <c r="J135" i="26"/>
  <c r="F135" i="26"/>
  <c r="Z134" i="26"/>
  <c r="V134" i="26"/>
  <c r="R134" i="26"/>
  <c r="N134" i="26"/>
  <c r="J134" i="26"/>
  <c r="F134" i="26"/>
  <c r="Z133" i="26"/>
  <c r="V133" i="26"/>
  <c r="R133" i="26"/>
  <c r="N133" i="26"/>
  <c r="J133" i="26"/>
  <c r="F133" i="26"/>
  <c r="Z132" i="26"/>
  <c r="V132" i="26"/>
  <c r="R132" i="26"/>
  <c r="N132" i="26"/>
  <c r="J132" i="26"/>
  <c r="F132" i="26"/>
  <c r="Z131" i="26"/>
  <c r="V131" i="26"/>
  <c r="R131" i="26"/>
  <c r="N131" i="26"/>
  <c r="J131" i="26"/>
  <c r="F131" i="26"/>
  <c r="E118" i="26"/>
  <c r="F118" i="26"/>
  <c r="G118" i="26"/>
  <c r="H118" i="26"/>
  <c r="L118" i="26"/>
  <c r="P118" i="26"/>
  <c r="T118" i="26"/>
  <c r="X118" i="26"/>
  <c r="AB118" i="26"/>
  <c r="H119" i="26"/>
  <c r="L119" i="26"/>
  <c r="P119" i="26"/>
  <c r="T119" i="26"/>
  <c r="X119" i="26"/>
  <c r="AB119" i="26"/>
  <c r="H120" i="26"/>
  <c r="L120" i="26"/>
  <c r="P120" i="26"/>
  <c r="T120" i="26"/>
  <c r="X120" i="26"/>
  <c r="AB120" i="26"/>
  <c r="H121" i="26"/>
  <c r="L121" i="26"/>
  <c r="P121" i="26"/>
  <c r="T121" i="26"/>
  <c r="X121" i="26"/>
  <c r="AB121" i="26"/>
  <c r="H122" i="26"/>
  <c r="L122" i="26"/>
  <c r="P122" i="26"/>
  <c r="T122" i="26"/>
  <c r="X122" i="26"/>
  <c r="AB122" i="26"/>
  <c r="H123" i="26"/>
  <c r="L123" i="26"/>
  <c r="P123" i="26"/>
  <c r="T123" i="26"/>
  <c r="X123" i="26"/>
  <c r="AB123" i="26"/>
  <c r="H124" i="26"/>
  <c r="L124" i="26"/>
  <c r="P124" i="26"/>
  <c r="T124" i="26"/>
  <c r="X124" i="26"/>
  <c r="AB124" i="26"/>
  <c r="H125" i="26"/>
  <c r="L125" i="26"/>
  <c r="P125" i="26"/>
  <c r="T125" i="26"/>
  <c r="X125" i="26"/>
  <c r="AB125" i="26"/>
  <c r="H126" i="26"/>
  <c r="L126" i="26"/>
  <c r="P126" i="26"/>
  <c r="T126" i="26"/>
  <c r="X126" i="26"/>
  <c r="AB126" i="26"/>
  <c r="H127" i="26"/>
  <c r="L127" i="26"/>
  <c r="P127" i="26"/>
  <c r="T127" i="26"/>
  <c r="X127" i="26"/>
  <c r="AB127" i="26"/>
  <c r="H128" i="26"/>
  <c r="L128" i="26"/>
  <c r="P128" i="26"/>
  <c r="T128" i="26"/>
  <c r="X128" i="26"/>
  <c r="AB128" i="26"/>
  <c r="H129" i="26"/>
  <c r="L129" i="26"/>
  <c r="P129" i="26"/>
  <c r="T129" i="26"/>
  <c r="X129" i="26"/>
  <c r="AB129" i="26"/>
  <c r="H130" i="26"/>
  <c r="L130" i="26"/>
  <c r="P130" i="26"/>
  <c r="T130" i="26"/>
  <c r="X130" i="26"/>
  <c r="AB130" i="26"/>
  <c r="I118" i="26"/>
  <c r="M118" i="26"/>
  <c r="Q118" i="26"/>
  <c r="U118" i="26"/>
  <c r="Y118" i="26"/>
  <c r="E119" i="26"/>
  <c r="I119" i="26"/>
  <c r="K118" i="26"/>
  <c r="S118" i="26"/>
  <c r="AA118" i="26"/>
  <c r="K119" i="26"/>
  <c r="Q119" i="26"/>
  <c r="V119" i="26"/>
  <c r="AA119" i="26"/>
  <c r="I120" i="26"/>
  <c r="N120" i="26"/>
  <c r="S120" i="26"/>
  <c r="Y120" i="26"/>
  <c r="F121" i="26"/>
  <c r="K121" i="26"/>
  <c r="Q121" i="26"/>
  <c r="V121" i="26"/>
  <c r="AA121" i="26"/>
  <c r="I122" i="26"/>
  <c r="N122" i="26"/>
  <c r="S122" i="26"/>
  <c r="Y122" i="26"/>
  <c r="F123" i="26"/>
  <c r="K123" i="26"/>
  <c r="Q123" i="26"/>
  <c r="V123" i="26"/>
  <c r="AA123" i="26"/>
  <c r="I124" i="26"/>
  <c r="N124" i="26"/>
  <c r="S124" i="26"/>
  <c r="Y124" i="26"/>
  <c r="F125" i="26"/>
  <c r="K125" i="26"/>
  <c r="Q125" i="26"/>
  <c r="V125" i="26"/>
  <c r="AA125" i="26"/>
  <c r="I126" i="26"/>
  <c r="N126" i="26"/>
  <c r="S126" i="26"/>
  <c r="Y126" i="26"/>
  <c r="F127" i="26"/>
  <c r="K127" i="26"/>
  <c r="Q127" i="26"/>
  <c r="V127" i="26"/>
  <c r="AA127" i="26"/>
  <c r="I128" i="26"/>
  <c r="N128" i="26"/>
  <c r="S128" i="26"/>
  <c r="Y128" i="26"/>
  <c r="F129" i="26"/>
  <c r="K129" i="26"/>
  <c r="Q129" i="26"/>
  <c r="V129" i="26"/>
  <c r="AA129" i="26"/>
  <c r="I130" i="26"/>
  <c r="N130" i="26"/>
  <c r="S130" i="26"/>
  <c r="Y130" i="26"/>
  <c r="N118" i="26"/>
  <c r="V118" i="26"/>
  <c r="F119" i="26"/>
  <c r="M119" i="26"/>
  <c r="R119" i="26"/>
  <c r="W119" i="26"/>
  <c r="E120" i="26"/>
  <c r="J120" i="26"/>
  <c r="O120" i="26"/>
  <c r="U120" i="26"/>
  <c r="Z120" i="26"/>
  <c r="G121" i="26"/>
  <c r="M121" i="26"/>
  <c r="R121" i="26"/>
  <c r="W121" i="26"/>
  <c r="E122" i="26"/>
  <c r="J122" i="26"/>
  <c r="O122" i="26"/>
  <c r="U122" i="26"/>
  <c r="Z122" i="26"/>
  <c r="G123" i="26"/>
  <c r="M123" i="26"/>
  <c r="R123" i="26"/>
  <c r="W123" i="26"/>
  <c r="E124" i="26"/>
  <c r="J124" i="26"/>
  <c r="O124" i="26"/>
  <c r="U124" i="26"/>
  <c r="Z124" i="26"/>
  <c r="O118" i="26"/>
  <c r="G119" i="26"/>
  <c r="S119" i="26"/>
  <c r="F120" i="26"/>
  <c r="Q120" i="26"/>
  <c r="AA120" i="26"/>
  <c r="N121" i="26"/>
  <c r="Y121" i="26"/>
  <c r="K122" i="26"/>
  <c r="V122" i="26"/>
  <c r="I123" i="26"/>
  <c r="S123" i="26"/>
  <c r="F124" i="26"/>
  <c r="Q124" i="26"/>
  <c r="AA124" i="26"/>
  <c r="J125" i="26"/>
  <c r="R125" i="26"/>
  <c r="Y125" i="26"/>
  <c r="G126" i="26"/>
  <c r="O126" i="26"/>
  <c r="V126" i="26"/>
  <c r="E127" i="26"/>
  <c r="M127" i="26"/>
  <c r="S127" i="26"/>
  <c r="Z127" i="26"/>
  <c r="J128" i="26"/>
  <c r="Q128" i="26"/>
  <c r="W128" i="26"/>
  <c r="G129" i="26"/>
  <c r="N129" i="26"/>
  <c r="U129" i="26"/>
  <c r="E130" i="26"/>
  <c r="K130" i="26"/>
  <c r="R130" i="26"/>
  <c r="Z130" i="26"/>
  <c r="R118" i="26"/>
  <c r="J119" i="26"/>
  <c r="U119" i="26"/>
  <c r="G120" i="26"/>
  <c r="R120" i="26"/>
  <c r="E121" i="26"/>
  <c r="O121" i="26"/>
  <c r="Z121" i="26"/>
  <c r="M122" i="26"/>
  <c r="W122" i="26"/>
  <c r="J123" i="26"/>
  <c r="U123" i="26"/>
  <c r="G124" i="26"/>
  <c r="R124" i="26"/>
  <c r="E125" i="26"/>
  <c r="M125" i="26"/>
  <c r="S125" i="26"/>
  <c r="Z125" i="26"/>
  <c r="J126" i="26"/>
  <c r="Q126" i="26"/>
  <c r="W126" i="26"/>
  <c r="G127" i="26"/>
  <c r="N127" i="26"/>
  <c r="U127" i="26"/>
  <c r="E128" i="26"/>
  <c r="K128" i="26"/>
  <c r="R128" i="26"/>
  <c r="Z128" i="26"/>
  <c r="I129" i="26"/>
  <c r="O129" i="26"/>
  <c r="W129" i="26"/>
  <c r="F130" i="26"/>
  <c r="M130" i="26"/>
  <c r="U130" i="26"/>
  <c r="AA130" i="26"/>
  <c r="W118" i="26"/>
  <c r="N119" i="26"/>
  <c r="Y119" i="26"/>
  <c r="K120" i="26"/>
  <c r="V120" i="26"/>
  <c r="I121" i="26"/>
  <c r="S121" i="26"/>
  <c r="F122" i="26"/>
  <c r="Q122" i="26"/>
  <c r="AA122" i="26"/>
  <c r="N123" i="26"/>
  <c r="Y123" i="26"/>
  <c r="K124" i="26"/>
  <c r="V124" i="26"/>
  <c r="G125" i="26"/>
  <c r="N125" i="26"/>
  <c r="U125" i="26"/>
  <c r="E126" i="26"/>
  <c r="K126" i="26"/>
  <c r="R126" i="26"/>
  <c r="Z126" i="26"/>
  <c r="I127" i="26"/>
  <c r="O127" i="26"/>
  <c r="W127" i="26"/>
  <c r="F128" i="26"/>
  <c r="M128" i="26"/>
  <c r="U128" i="26"/>
  <c r="AA128" i="26"/>
  <c r="J129" i="26"/>
  <c r="R129" i="26"/>
  <c r="Y129" i="26"/>
  <c r="G130" i="26"/>
  <c r="O130" i="26"/>
  <c r="V130" i="26"/>
  <c r="W130" i="26"/>
  <c r="Q130" i="26"/>
  <c r="J130" i="26"/>
  <c r="Z129" i="26"/>
  <c r="S129" i="26"/>
  <c r="M129" i="26"/>
  <c r="E129" i="26"/>
  <c r="V128" i="26"/>
  <c r="O128" i="26"/>
  <c r="G128" i="26"/>
  <c r="Y127" i="26"/>
  <c r="R127" i="26"/>
  <c r="J127" i="26"/>
  <c r="AA126" i="26"/>
  <c r="U126" i="26"/>
  <c r="M126" i="26"/>
  <c r="F126" i="26"/>
  <c r="W125" i="26"/>
  <c r="O125" i="26"/>
  <c r="I125" i="26"/>
  <c r="W124" i="26"/>
  <c r="M124" i="26"/>
  <c r="Z123" i="26"/>
  <c r="O123" i="26"/>
  <c r="E123" i="26"/>
  <c r="R122" i="26"/>
  <c r="G122" i="26"/>
  <c r="U121" i="26"/>
  <c r="J121" i="26"/>
  <c r="W120" i="26"/>
  <c r="M120" i="26"/>
  <c r="Z119" i="26"/>
  <c r="O119" i="26"/>
  <c r="Z118" i="26"/>
  <c r="J118" i="26"/>
  <c r="E106" i="26"/>
  <c r="F106" i="26"/>
  <c r="G106" i="26"/>
  <c r="K106" i="26"/>
  <c r="O106" i="26"/>
  <c r="S106" i="26"/>
  <c r="W106" i="26"/>
  <c r="AA106" i="26"/>
  <c r="G107" i="26"/>
  <c r="K107" i="26"/>
  <c r="O107" i="26"/>
  <c r="S107" i="26"/>
  <c r="W107" i="26"/>
  <c r="AA107" i="26"/>
  <c r="G108" i="26"/>
  <c r="K108" i="26"/>
  <c r="O108" i="26"/>
  <c r="S108" i="26"/>
  <c r="W108" i="26"/>
  <c r="AA108" i="26"/>
  <c r="G109" i="26"/>
  <c r="K109" i="26"/>
  <c r="O109" i="26"/>
  <c r="S109" i="26"/>
  <c r="W109" i="26"/>
  <c r="AA109" i="26"/>
  <c r="G110" i="26"/>
  <c r="K110" i="26"/>
  <c r="O110" i="26"/>
  <c r="S110" i="26"/>
  <c r="W110" i="26"/>
  <c r="AA110" i="26"/>
  <c r="G111" i="26"/>
  <c r="K111" i="26"/>
  <c r="O111" i="26"/>
  <c r="S111" i="26"/>
  <c r="W111" i="26"/>
  <c r="AA111" i="26"/>
  <c r="G112" i="26"/>
  <c r="K112" i="26"/>
  <c r="O112" i="26"/>
  <c r="S112" i="26"/>
  <c r="W112" i="26"/>
  <c r="AA112" i="26"/>
  <c r="G113" i="26"/>
  <c r="K113" i="26"/>
  <c r="O113" i="26"/>
  <c r="S113" i="26"/>
  <c r="W113" i="26"/>
  <c r="AA113" i="26"/>
  <c r="G114" i="26"/>
  <c r="K114" i="26"/>
  <c r="O114" i="26"/>
  <c r="S114" i="26"/>
  <c r="W114" i="26"/>
  <c r="AA114" i="26"/>
  <c r="G115" i="26"/>
  <c r="K115" i="26"/>
  <c r="O115" i="26"/>
  <c r="S115" i="26"/>
  <c r="W115" i="26"/>
  <c r="AA115" i="26"/>
  <c r="G116" i="26"/>
  <c r="K116" i="26"/>
  <c r="O116" i="26"/>
  <c r="S116" i="26"/>
  <c r="W116" i="26"/>
  <c r="AA116" i="26"/>
  <c r="G117" i="26"/>
  <c r="K117" i="26"/>
  <c r="O117" i="26"/>
  <c r="S117" i="26"/>
  <c r="W117" i="26"/>
  <c r="AA117" i="26"/>
  <c r="I106" i="26"/>
  <c r="M106" i="26"/>
  <c r="Q106" i="26"/>
  <c r="U106" i="26"/>
  <c r="Y106" i="26"/>
  <c r="E107" i="26"/>
  <c r="I107" i="26"/>
  <c r="M107" i="26"/>
  <c r="Q107" i="26"/>
  <c r="U107" i="26"/>
  <c r="Y107" i="26"/>
  <c r="E108" i="26"/>
  <c r="I108" i="26"/>
  <c r="H106" i="26"/>
  <c r="L106" i="26"/>
  <c r="P106" i="26"/>
  <c r="T106" i="26"/>
  <c r="X106" i="26"/>
  <c r="AB106" i="26"/>
  <c r="H107" i="26"/>
  <c r="L107" i="26"/>
  <c r="P107" i="26"/>
  <c r="T107" i="26"/>
  <c r="X107" i="26"/>
  <c r="AB107" i="26"/>
  <c r="H108" i="26"/>
  <c r="L108" i="26"/>
  <c r="P108" i="26"/>
  <c r="T108" i="26"/>
  <c r="X108" i="26"/>
  <c r="AB108" i="26"/>
  <c r="H109" i="26"/>
  <c r="L109" i="26"/>
  <c r="P109" i="26"/>
  <c r="T109" i="26"/>
  <c r="X109" i="26"/>
  <c r="AB109" i="26"/>
  <c r="H110" i="26"/>
  <c r="L110" i="26"/>
  <c r="P110" i="26"/>
  <c r="T110" i="26"/>
  <c r="X110" i="26"/>
  <c r="AB110" i="26"/>
  <c r="H111" i="26"/>
  <c r="L111" i="26"/>
  <c r="P111" i="26"/>
  <c r="T111" i="26"/>
  <c r="X111" i="26"/>
  <c r="AB111" i="26"/>
  <c r="H112" i="26"/>
  <c r="L112" i="26"/>
  <c r="P112" i="26"/>
  <c r="T112" i="26"/>
  <c r="X112" i="26"/>
  <c r="AB112" i="26"/>
  <c r="H113" i="26"/>
  <c r="L113" i="26"/>
  <c r="P113" i="26"/>
  <c r="T113" i="26"/>
  <c r="X113" i="26"/>
  <c r="AB113" i="26"/>
  <c r="H114" i="26"/>
  <c r="L114" i="26"/>
  <c r="P114" i="26"/>
  <c r="T114" i="26"/>
  <c r="X114" i="26"/>
  <c r="AB114" i="26"/>
  <c r="H115" i="26"/>
  <c r="L115" i="26"/>
  <c r="P115" i="26"/>
  <c r="T115" i="26"/>
  <c r="X115" i="26"/>
  <c r="AB115" i="26"/>
  <c r="H116" i="26"/>
  <c r="L116" i="26"/>
  <c r="P116" i="26"/>
  <c r="T116" i="26"/>
  <c r="X116" i="26"/>
  <c r="AB116" i="26"/>
  <c r="H117" i="26"/>
  <c r="L117" i="26"/>
  <c r="P117" i="26"/>
  <c r="T117" i="26"/>
  <c r="X117" i="26"/>
  <c r="AB117" i="26"/>
  <c r="J106" i="26"/>
  <c r="Z106" i="26"/>
  <c r="R107" i="26"/>
  <c r="J108" i="26"/>
  <c r="R108" i="26"/>
  <c r="Z108" i="26"/>
  <c r="J109" i="26"/>
  <c r="R109" i="26"/>
  <c r="Z109" i="26"/>
  <c r="J110" i="26"/>
  <c r="R110" i="26"/>
  <c r="Z110" i="26"/>
  <c r="J111" i="26"/>
  <c r="R111" i="26"/>
  <c r="Z111" i="26"/>
  <c r="J112" i="26"/>
  <c r="R112" i="26"/>
  <c r="Z112" i="26"/>
  <c r="J113" i="26"/>
  <c r="R113" i="26"/>
  <c r="Z113" i="26"/>
  <c r="J114" i="26"/>
  <c r="R114" i="26"/>
  <c r="Z114" i="26"/>
  <c r="J115" i="26"/>
  <c r="R115" i="26"/>
  <c r="Z115" i="26"/>
  <c r="J116" i="26"/>
  <c r="R116" i="26"/>
  <c r="Z116" i="26"/>
  <c r="J117" i="26"/>
  <c r="R117" i="26"/>
  <c r="Z117" i="26"/>
  <c r="N106" i="26"/>
  <c r="F107" i="26"/>
  <c r="V107" i="26"/>
  <c r="M108" i="26"/>
  <c r="U108" i="26"/>
  <c r="E109" i="26"/>
  <c r="M109" i="26"/>
  <c r="U109" i="26"/>
  <c r="E110" i="26"/>
  <c r="M110" i="26"/>
  <c r="U110" i="26"/>
  <c r="E111" i="26"/>
  <c r="M111" i="26"/>
  <c r="U111" i="26"/>
  <c r="E112" i="26"/>
  <c r="M112" i="26"/>
  <c r="U112" i="26"/>
  <c r="E113" i="26"/>
  <c r="M113" i="26"/>
  <c r="U113" i="26"/>
  <c r="E114" i="26"/>
  <c r="M114" i="26"/>
  <c r="U114" i="26"/>
  <c r="E115" i="26"/>
  <c r="M115" i="26"/>
  <c r="U115" i="26"/>
  <c r="E116" i="26"/>
  <c r="M116" i="26"/>
  <c r="U116" i="26"/>
  <c r="E117" i="26"/>
  <c r="M117" i="26"/>
  <c r="U117" i="26"/>
  <c r="Q117" i="26"/>
  <c r="Y116" i="26"/>
  <c r="Q116" i="26"/>
  <c r="Y115" i="26"/>
  <c r="Q115" i="26"/>
  <c r="I115" i="26"/>
  <c r="Y114" i="26"/>
  <c r="Q114" i="26"/>
  <c r="I114" i="26"/>
  <c r="Y113" i="26"/>
  <c r="Q113" i="26"/>
  <c r="I113" i="26"/>
  <c r="Y112" i="26"/>
  <c r="Q112" i="26"/>
  <c r="I112" i="26"/>
  <c r="Y111" i="26"/>
  <c r="Q111" i="26"/>
  <c r="I111" i="26"/>
  <c r="Y110" i="26"/>
  <c r="Q110" i="26"/>
  <c r="I110" i="26"/>
  <c r="Y109" i="26"/>
  <c r="Q109" i="26"/>
  <c r="I109" i="26"/>
  <c r="Y108" i="26"/>
  <c r="Q108" i="26"/>
  <c r="F108" i="26"/>
  <c r="N107" i="26"/>
  <c r="Y117" i="26"/>
  <c r="I117" i="26"/>
  <c r="I116" i="26"/>
  <c r="V106" i="26"/>
  <c r="V117" i="26"/>
  <c r="N117" i="26"/>
  <c r="F117" i="26"/>
  <c r="V116" i="26"/>
  <c r="N116" i="26"/>
  <c r="F116" i="26"/>
  <c r="V115" i="26"/>
  <c r="N115" i="26"/>
  <c r="F115" i="26"/>
  <c r="V114" i="26"/>
  <c r="N114" i="26"/>
  <c r="F114" i="26"/>
  <c r="V113" i="26"/>
  <c r="N113" i="26"/>
  <c r="F113" i="26"/>
  <c r="V112" i="26"/>
  <c r="N112" i="26"/>
  <c r="F112" i="26"/>
  <c r="V111" i="26"/>
  <c r="N111" i="26"/>
  <c r="F111" i="26"/>
  <c r="V110" i="26"/>
  <c r="N110" i="26"/>
  <c r="F110" i="26"/>
  <c r="V109" i="26"/>
  <c r="N109" i="26"/>
  <c r="F109" i="26"/>
  <c r="V108" i="26"/>
  <c r="N108" i="26"/>
  <c r="Z107" i="26"/>
  <c r="J107" i="26"/>
  <c r="R106" i="26"/>
  <c r="H75" i="26"/>
  <c r="P75" i="26"/>
  <c r="X75" i="26"/>
  <c r="H76" i="26"/>
  <c r="P76" i="26"/>
  <c r="X76" i="26"/>
  <c r="H77" i="26"/>
  <c r="P77" i="26"/>
  <c r="X77" i="26"/>
  <c r="H78" i="26"/>
  <c r="P78" i="26"/>
  <c r="X78" i="26"/>
  <c r="H79" i="26"/>
  <c r="P79" i="26"/>
  <c r="X79" i="26"/>
  <c r="H80" i="26"/>
  <c r="P80" i="26"/>
  <c r="X80" i="26"/>
  <c r="H81" i="26"/>
  <c r="P81" i="26"/>
  <c r="X81" i="26"/>
  <c r="H82" i="26"/>
  <c r="P82" i="26"/>
  <c r="X82" i="26"/>
  <c r="H83" i="26"/>
  <c r="P83" i="26"/>
  <c r="X83" i="26"/>
  <c r="H84" i="26"/>
  <c r="P84" i="26"/>
  <c r="X84" i="26"/>
  <c r="H85" i="26"/>
  <c r="P85" i="26"/>
  <c r="X85" i="26"/>
  <c r="H86" i="26"/>
  <c r="P86" i="26"/>
  <c r="X86" i="26"/>
  <c r="H87" i="26"/>
  <c r="P87" i="26"/>
  <c r="X87" i="26"/>
  <c r="H88" i="26"/>
  <c r="P88" i="26"/>
  <c r="X88" i="26"/>
  <c r="F89" i="26"/>
  <c r="J89" i="26"/>
  <c r="N89" i="26"/>
  <c r="R89" i="26"/>
  <c r="V89" i="26"/>
  <c r="Z89" i="26"/>
  <c r="F90" i="26"/>
  <c r="J90" i="26"/>
  <c r="N90" i="26"/>
  <c r="R90" i="26"/>
  <c r="V90" i="26"/>
  <c r="Z90" i="26"/>
  <c r="F91" i="26"/>
  <c r="J91" i="26"/>
  <c r="N91" i="26"/>
  <c r="R91" i="26"/>
  <c r="V91" i="26"/>
  <c r="Z91" i="26"/>
  <c r="F92" i="26"/>
  <c r="J92" i="26"/>
  <c r="N92" i="26"/>
  <c r="R92" i="26"/>
  <c r="V92" i="26"/>
  <c r="Z92" i="26"/>
  <c r="F93" i="26"/>
  <c r="J93" i="26"/>
  <c r="N93" i="26"/>
  <c r="R93" i="26"/>
  <c r="V93" i="26"/>
  <c r="Z93" i="26"/>
  <c r="F94" i="26"/>
  <c r="J94" i="26"/>
  <c r="N94" i="26"/>
  <c r="R94" i="26"/>
  <c r="V94" i="26"/>
  <c r="Z94" i="26"/>
  <c r="F95" i="26"/>
  <c r="J95" i="26"/>
  <c r="N95" i="26"/>
  <c r="R95" i="26"/>
  <c r="V95" i="26"/>
  <c r="Z95" i="26"/>
  <c r="F96" i="26"/>
  <c r="K75" i="26"/>
  <c r="S75" i="26"/>
  <c r="AA75" i="26"/>
  <c r="K76" i="26"/>
  <c r="S76" i="26"/>
  <c r="AA76" i="26"/>
  <c r="K77" i="26"/>
  <c r="S77" i="26"/>
  <c r="AA77" i="26"/>
  <c r="K78" i="26"/>
  <c r="S78" i="26"/>
  <c r="AA78" i="26"/>
  <c r="K79" i="26"/>
  <c r="S79" i="26"/>
  <c r="AA79" i="26"/>
  <c r="K80" i="26"/>
  <c r="S80" i="26"/>
  <c r="AA80" i="26"/>
  <c r="K81" i="26"/>
  <c r="S81" i="26"/>
  <c r="AA81" i="26"/>
  <c r="K82" i="26"/>
  <c r="S82" i="26"/>
  <c r="AA82" i="26"/>
  <c r="K83" i="26"/>
  <c r="S83" i="26"/>
  <c r="AA83" i="26"/>
  <c r="K84" i="26"/>
  <c r="S84" i="26"/>
  <c r="AA84" i="26"/>
  <c r="K85" i="26"/>
  <c r="S85" i="26"/>
  <c r="AA85" i="26"/>
  <c r="K86" i="26"/>
  <c r="S86" i="26"/>
  <c r="AA86" i="26"/>
  <c r="K87" i="26"/>
  <c r="S87" i="26"/>
  <c r="AA87" i="26"/>
  <c r="K88" i="26"/>
  <c r="S88" i="26"/>
  <c r="AA88" i="26"/>
  <c r="G89" i="26"/>
  <c r="K89" i="26"/>
  <c r="O89" i="26"/>
  <c r="S89" i="26"/>
  <c r="W89" i="26"/>
  <c r="AA89" i="26"/>
  <c r="G90" i="26"/>
  <c r="K90" i="26"/>
  <c r="O90" i="26"/>
  <c r="S90" i="26"/>
  <c r="W90" i="26"/>
  <c r="AA90" i="26"/>
  <c r="G91" i="26"/>
  <c r="K91" i="26"/>
  <c r="O91" i="26"/>
  <c r="S91" i="26"/>
  <c r="W91" i="26"/>
  <c r="AA91" i="26"/>
  <c r="G92" i="26"/>
  <c r="K92" i="26"/>
  <c r="O92" i="26"/>
  <c r="S92" i="26"/>
  <c r="W92" i="26"/>
  <c r="AA92" i="26"/>
  <c r="G93" i="26"/>
  <c r="K93" i="26"/>
  <c r="O93" i="26"/>
  <c r="S93" i="26"/>
  <c r="W93" i="26"/>
  <c r="AA93" i="26"/>
  <c r="G94" i="26"/>
  <c r="K94" i="26"/>
  <c r="O94" i="26"/>
  <c r="S94" i="26"/>
  <c r="W94" i="26"/>
  <c r="AA94" i="26"/>
  <c r="G95" i="26"/>
  <c r="K95" i="26"/>
  <c r="O95" i="26"/>
  <c r="S95" i="26"/>
  <c r="W95" i="26"/>
  <c r="AA95" i="26"/>
  <c r="G96" i="26"/>
  <c r="L75" i="26"/>
  <c r="AB75" i="26"/>
  <c r="T76" i="26"/>
  <c r="L77" i="26"/>
  <c r="AB77" i="26"/>
  <c r="T78" i="26"/>
  <c r="L79" i="26"/>
  <c r="AB79" i="26"/>
  <c r="T80" i="26"/>
  <c r="L81" i="26"/>
  <c r="AB81" i="26"/>
  <c r="T82" i="26"/>
  <c r="L83" i="26"/>
  <c r="AB83" i="26"/>
  <c r="T84" i="26"/>
  <c r="L85" i="26"/>
  <c r="AB85" i="26"/>
  <c r="T86" i="26"/>
  <c r="L87" i="26"/>
  <c r="AB87" i="26"/>
  <c r="T88" i="26"/>
  <c r="H89" i="26"/>
  <c r="P89" i="26"/>
  <c r="X89" i="26"/>
  <c r="H90" i="26"/>
  <c r="P90" i="26"/>
  <c r="X90" i="26"/>
  <c r="H91" i="26"/>
  <c r="P91" i="26"/>
  <c r="X91" i="26"/>
  <c r="H92" i="26"/>
  <c r="P92" i="26"/>
  <c r="X92" i="26"/>
  <c r="H93" i="26"/>
  <c r="P93" i="26"/>
  <c r="X93" i="26"/>
  <c r="H94" i="26"/>
  <c r="P94" i="26"/>
  <c r="X94" i="26"/>
  <c r="H95" i="26"/>
  <c r="P95" i="26"/>
  <c r="X95" i="26"/>
  <c r="H96" i="26"/>
  <c r="L96" i="26"/>
  <c r="P96" i="26"/>
  <c r="T96" i="26"/>
  <c r="X96" i="26"/>
  <c r="AB96" i="26"/>
  <c r="H97" i="26"/>
  <c r="L97" i="26"/>
  <c r="P97" i="26"/>
  <c r="T97" i="26"/>
  <c r="X97" i="26"/>
  <c r="AB97" i="26"/>
  <c r="H98" i="26"/>
  <c r="L98" i="26"/>
  <c r="P98" i="26"/>
  <c r="T98" i="26"/>
  <c r="X98" i="26"/>
  <c r="AB98" i="26"/>
  <c r="H99" i="26"/>
  <c r="L99" i="26"/>
  <c r="P99" i="26"/>
  <c r="T99" i="26"/>
  <c r="X99" i="26"/>
  <c r="AB99" i="26"/>
  <c r="H100" i="26"/>
  <c r="L100" i="26"/>
  <c r="P100" i="26"/>
  <c r="T100" i="26"/>
  <c r="X100" i="26"/>
  <c r="AB100" i="26"/>
  <c r="H101" i="26"/>
  <c r="L101" i="26"/>
  <c r="P101" i="26"/>
  <c r="T101" i="26"/>
  <c r="X101" i="26"/>
  <c r="AB101" i="26"/>
  <c r="H102" i="26"/>
  <c r="L102" i="26"/>
  <c r="P102" i="26"/>
  <c r="T102" i="26"/>
  <c r="X102" i="26"/>
  <c r="AB102" i="26"/>
  <c r="H103" i="26"/>
  <c r="L103" i="26"/>
  <c r="P103" i="26"/>
  <c r="T103" i="26"/>
  <c r="X103" i="26"/>
  <c r="AB103" i="26"/>
  <c r="H104" i="26"/>
  <c r="L104" i="26"/>
  <c r="P104" i="26"/>
  <c r="T104" i="26"/>
  <c r="X104" i="26"/>
  <c r="AB104" i="26"/>
  <c r="H105" i="26"/>
  <c r="L105" i="26"/>
  <c r="P105" i="26"/>
  <c r="T105" i="26"/>
  <c r="X105" i="26"/>
  <c r="AB105" i="26"/>
  <c r="O75" i="26"/>
  <c r="G76" i="26"/>
  <c r="W76" i="26"/>
  <c r="O77" i="26"/>
  <c r="G78" i="26"/>
  <c r="W78" i="26"/>
  <c r="O79" i="26"/>
  <c r="G80" i="26"/>
  <c r="W80" i="26"/>
  <c r="O81" i="26"/>
  <c r="G82" i="26"/>
  <c r="W82" i="26"/>
  <c r="O83" i="26"/>
  <c r="G84" i="26"/>
  <c r="W84" i="26"/>
  <c r="O85" i="26"/>
  <c r="G86" i="26"/>
  <c r="W86" i="26"/>
  <c r="O87" i="26"/>
  <c r="G88" i="26"/>
  <c r="W88" i="26"/>
  <c r="I89" i="26"/>
  <c r="Q89" i="26"/>
  <c r="Y89" i="26"/>
  <c r="I90" i="26"/>
  <c r="Q90" i="26"/>
  <c r="Y90" i="26"/>
  <c r="I91" i="26"/>
  <c r="Q91" i="26"/>
  <c r="Y91" i="26"/>
  <c r="I92" i="26"/>
  <c r="Q92" i="26"/>
  <c r="Y92" i="26"/>
  <c r="I93" i="26"/>
  <c r="Q93" i="26"/>
  <c r="Y93" i="26"/>
  <c r="I94" i="26"/>
  <c r="Q94" i="26"/>
  <c r="Y94" i="26"/>
  <c r="I95" i="26"/>
  <c r="Q95" i="26"/>
  <c r="Y95" i="26"/>
  <c r="I96" i="26"/>
  <c r="M96" i="26"/>
  <c r="Q96" i="26"/>
  <c r="U96" i="26"/>
  <c r="Y96" i="26"/>
  <c r="E97" i="26"/>
  <c r="I97" i="26"/>
  <c r="M97" i="26"/>
  <c r="Q97" i="26"/>
  <c r="U97" i="26"/>
  <c r="Y97" i="26"/>
  <c r="E98" i="26"/>
  <c r="I98" i="26"/>
  <c r="M98" i="26"/>
  <c r="Q98" i="26"/>
  <c r="U98" i="26"/>
  <c r="Y98" i="26"/>
  <c r="E99" i="26"/>
  <c r="I99" i="26"/>
  <c r="M99" i="26"/>
  <c r="Q99" i="26"/>
  <c r="U99" i="26"/>
  <c r="Y99" i="26"/>
  <c r="E100" i="26"/>
  <c r="I100" i="26"/>
  <c r="M100" i="26"/>
  <c r="Q100" i="26"/>
  <c r="U100" i="26"/>
  <c r="Y100" i="26"/>
  <c r="E101" i="26"/>
  <c r="I101" i="26"/>
  <c r="M101" i="26"/>
  <c r="Q101" i="26"/>
  <c r="U101" i="26"/>
  <c r="Y101" i="26"/>
  <c r="E102" i="26"/>
  <c r="I102" i="26"/>
  <c r="M102" i="26"/>
  <c r="Q102" i="26"/>
  <c r="U102" i="26"/>
  <c r="Y102" i="26"/>
  <c r="E103" i="26"/>
  <c r="I103" i="26"/>
  <c r="M103" i="26"/>
  <c r="Q103" i="26"/>
  <c r="U103" i="26"/>
  <c r="Y103" i="26"/>
  <c r="E104" i="26"/>
  <c r="I104" i="26"/>
  <c r="M104" i="26"/>
  <c r="Q104" i="26"/>
  <c r="U104" i="26"/>
  <c r="Y104" i="26"/>
  <c r="E105" i="26"/>
  <c r="I105" i="26"/>
  <c r="M105" i="26"/>
  <c r="Q105" i="26"/>
  <c r="U105" i="26"/>
  <c r="Y105" i="26"/>
  <c r="T75" i="26"/>
  <c r="L76" i="26"/>
  <c r="AB76" i="26"/>
  <c r="T77" i="26"/>
  <c r="L78" i="26"/>
  <c r="AB78" i="26"/>
  <c r="T79" i="26"/>
  <c r="L80" i="26"/>
  <c r="AB80" i="26"/>
  <c r="T81" i="26"/>
  <c r="L82" i="26"/>
  <c r="AB82" i="26"/>
  <c r="T83" i="26"/>
  <c r="L84" i="26"/>
  <c r="AB84" i="26"/>
  <c r="T85" i="26"/>
  <c r="L86" i="26"/>
  <c r="AB86" i="26"/>
  <c r="T87" i="26"/>
  <c r="L88" i="26"/>
  <c r="AB88" i="26"/>
  <c r="L89" i="26"/>
  <c r="T89" i="26"/>
  <c r="AB89" i="26"/>
  <c r="L90" i="26"/>
  <c r="T90" i="26"/>
  <c r="AB90" i="26"/>
  <c r="L91" i="26"/>
  <c r="T91" i="26"/>
  <c r="AB91" i="26"/>
  <c r="L92" i="26"/>
  <c r="T92" i="26"/>
  <c r="AB92" i="26"/>
  <c r="L93" i="26"/>
  <c r="T93" i="26"/>
  <c r="AB93" i="26"/>
  <c r="L94" i="26"/>
  <c r="T94" i="26"/>
  <c r="AB94" i="26"/>
  <c r="L95" i="26"/>
  <c r="T95" i="26"/>
  <c r="AB95" i="26"/>
  <c r="J96" i="26"/>
  <c r="N96" i="26"/>
  <c r="R96" i="26"/>
  <c r="V96" i="26"/>
  <c r="Z96" i="26"/>
  <c r="F97" i="26"/>
  <c r="J97" i="26"/>
  <c r="N97" i="26"/>
  <c r="R97" i="26"/>
  <c r="V97" i="26"/>
  <c r="Z97" i="26"/>
  <c r="F98" i="26"/>
  <c r="J98" i="26"/>
  <c r="N98" i="26"/>
  <c r="R98" i="26"/>
  <c r="V98" i="26"/>
  <c r="Z98" i="26"/>
  <c r="F99" i="26"/>
  <c r="J99" i="26"/>
  <c r="N99" i="26"/>
  <c r="R99" i="26"/>
  <c r="V99" i="26"/>
  <c r="Z99" i="26"/>
  <c r="F100" i="26"/>
  <c r="J100" i="26"/>
  <c r="N100" i="26"/>
  <c r="R100" i="26"/>
  <c r="V100" i="26"/>
  <c r="Z100" i="26"/>
  <c r="F101" i="26"/>
  <c r="J101" i="26"/>
  <c r="N101" i="26"/>
  <c r="R101" i="26"/>
  <c r="V101" i="26"/>
  <c r="Z101" i="26"/>
  <c r="F102" i="26"/>
  <c r="J102" i="26"/>
  <c r="N102" i="26"/>
  <c r="R102" i="26"/>
  <c r="V102" i="26"/>
  <c r="Z102" i="26"/>
  <c r="F103" i="26"/>
  <c r="J103" i="26"/>
  <c r="W75" i="26"/>
  <c r="O78" i="26"/>
  <c r="G81" i="26"/>
  <c r="W83" i="26"/>
  <c r="O86" i="26"/>
  <c r="E89" i="26"/>
  <c r="M90" i="26"/>
  <c r="U91" i="26"/>
  <c r="E93" i="26"/>
  <c r="M94" i="26"/>
  <c r="U95" i="26"/>
  <c r="S96" i="26"/>
  <c r="K97" i="26"/>
  <c r="AA97" i="26"/>
  <c r="S98" i="26"/>
  <c r="K99" i="26"/>
  <c r="AA99" i="26"/>
  <c r="S100" i="26"/>
  <c r="K101" i="26"/>
  <c r="AA101" i="26"/>
  <c r="S102" i="26"/>
  <c r="K103" i="26"/>
  <c r="S103" i="26"/>
  <c r="AA103" i="26"/>
  <c r="K104" i="26"/>
  <c r="S104" i="26"/>
  <c r="AA104" i="26"/>
  <c r="K105" i="26"/>
  <c r="S105" i="26"/>
  <c r="AA105" i="26"/>
  <c r="O76" i="26"/>
  <c r="G79" i="26"/>
  <c r="W81" i="26"/>
  <c r="O84" i="26"/>
  <c r="G87" i="26"/>
  <c r="M89" i="26"/>
  <c r="U90" i="26"/>
  <c r="E92" i="26"/>
  <c r="M93" i="26"/>
  <c r="U94" i="26"/>
  <c r="E96" i="26"/>
  <c r="W96" i="26"/>
  <c r="O97" i="26"/>
  <c r="G98" i="26"/>
  <c r="W98" i="26"/>
  <c r="O99" i="26"/>
  <c r="G100" i="26"/>
  <c r="W100" i="26"/>
  <c r="O101" i="26"/>
  <c r="G102" i="26"/>
  <c r="W102" i="26"/>
  <c r="N103" i="26"/>
  <c r="V103" i="26"/>
  <c r="F104" i="26"/>
  <c r="N104" i="26"/>
  <c r="V104" i="26"/>
  <c r="F105" i="26"/>
  <c r="N105" i="26"/>
  <c r="V105" i="26"/>
  <c r="Z105" i="26"/>
  <c r="R105" i="26"/>
  <c r="J105" i="26"/>
  <c r="Z104" i="26"/>
  <c r="R104" i="26"/>
  <c r="J104" i="26"/>
  <c r="Z103" i="26"/>
  <c r="R103" i="26"/>
  <c r="G103" i="26"/>
  <c r="O102" i="26"/>
  <c r="W101" i="26"/>
  <c r="G101" i="26"/>
  <c r="O100" i="26"/>
  <c r="W99" i="26"/>
  <c r="G99" i="26"/>
  <c r="O98" i="26"/>
  <c r="W97" i="26"/>
  <c r="G97" i="26"/>
  <c r="O96" i="26"/>
  <c r="M95" i="26"/>
  <c r="E94" i="26"/>
  <c r="U92" i="26"/>
  <c r="M91" i="26"/>
  <c r="E90" i="26"/>
  <c r="O88" i="26"/>
  <c r="W85" i="26"/>
  <c r="G83" i="26"/>
  <c r="O80" i="26"/>
  <c r="W77" i="26"/>
  <c r="W105" i="26"/>
  <c r="O105" i="26"/>
  <c r="G105" i="26"/>
  <c r="W104" i="26"/>
  <c r="O104" i="26"/>
  <c r="G104" i="26"/>
  <c r="W103" i="26"/>
  <c r="O103" i="26"/>
  <c r="AA102" i="26"/>
  <c r="K102" i="26"/>
  <c r="S101" i="26"/>
  <c r="AA100" i="26"/>
  <c r="K100" i="26"/>
  <c r="S99" i="26"/>
  <c r="AA98" i="26"/>
  <c r="K98" i="26"/>
  <c r="S97" i="26"/>
  <c r="AA96" i="26"/>
  <c r="K96" i="26"/>
  <c r="E95" i="26"/>
  <c r="U93" i="26"/>
  <c r="M92" i="26"/>
  <c r="E91" i="26"/>
  <c r="U89" i="26"/>
  <c r="W87" i="26"/>
  <c r="G85" i="26"/>
  <c r="O82" i="26"/>
  <c r="W79" i="26"/>
  <c r="G77" i="26"/>
  <c r="E75" i="26"/>
  <c r="I75" i="26"/>
  <c r="M75" i="26"/>
  <c r="Q75" i="26"/>
  <c r="U75" i="26"/>
  <c r="Y75" i="26"/>
  <c r="E76" i="26"/>
  <c r="I76" i="26"/>
  <c r="M76" i="26"/>
  <c r="Q76" i="26"/>
  <c r="U76" i="26"/>
  <c r="Y76" i="26"/>
  <c r="E77" i="26"/>
  <c r="I77" i="26"/>
  <c r="M77" i="26"/>
  <c r="Q77" i="26"/>
  <c r="U77" i="26"/>
  <c r="Y77" i="26"/>
  <c r="E78" i="26"/>
  <c r="I78" i="26"/>
  <c r="M78" i="26"/>
  <c r="Q78" i="26"/>
  <c r="U78" i="26"/>
  <c r="Y78" i="26"/>
  <c r="E79" i="26"/>
  <c r="I79" i="26"/>
  <c r="M79" i="26"/>
  <c r="Q79" i="26"/>
  <c r="U79" i="26"/>
  <c r="Y79" i="26"/>
  <c r="E80" i="26"/>
  <c r="I80" i="26"/>
  <c r="M80" i="26"/>
  <c r="Q80" i="26"/>
  <c r="U80" i="26"/>
  <c r="Y80" i="26"/>
  <c r="E81" i="26"/>
  <c r="I81" i="26"/>
  <c r="M81" i="26"/>
  <c r="Q81" i="26"/>
  <c r="U81" i="26"/>
  <c r="Y81" i="26"/>
  <c r="E82" i="26"/>
  <c r="I82" i="26"/>
  <c r="M82" i="26"/>
  <c r="Q82" i="26"/>
  <c r="U82" i="26"/>
  <c r="Y82" i="26"/>
  <c r="E83" i="26"/>
  <c r="I83" i="26"/>
  <c r="M83" i="26"/>
  <c r="Q83" i="26"/>
  <c r="U83" i="26"/>
  <c r="Y83" i="26"/>
  <c r="E84" i="26"/>
  <c r="I84" i="26"/>
  <c r="M84" i="26"/>
  <c r="Q84" i="26"/>
  <c r="U84" i="26"/>
  <c r="Y84" i="26"/>
  <c r="E85" i="26"/>
  <c r="I85" i="26"/>
  <c r="M85" i="26"/>
  <c r="Q85" i="26"/>
  <c r="U85" i="26"/>
  <c r="Y85" i="26"/>
  <c r="E86" i="26"/>
  <c r="I86" i="26"/>
  <c r="M86" i="26"/>
  <c r="Q86" i="26"/>
  <c r="U86" i="26"/>
  <c r="Y86" i="26"/>
  <c r="E87" i="26"/>
  <c r="I87" i="26"/>
  <c r="M87" i="26"/>
  <c r="Q87" i="26"/>
  <c r="U87" i="26"/>
  <c r="Y87" i="26"/>
  <c r="E88" i="26"/>
  <c r="I88" i="26"/>
  <c r="M88" i="26"/>
  <c r="Q88" i="26"/>
  <c r="U88" i="26"/>
  <c r="Y88" i="26"/>
  <c r="G75" i="26"/>
  <c r="Z88" i="26"/>
  <c r="V88" i="26"/>
  <c r="R88" i="26"/>
  <c r="N88" i="26"/>
  <c r="J88" i="26"/>
  <c r="F88" i="26"/>
  <c r="Z87" i="26"/>
  <c r="V87" i="26"/>
  <c r="R87" i="26"/>
  <c r="N87" i="26"/>
  <c r="J87" i="26"/>
  <c r="F87" i="26"/>
  <c r="Z86" i="26"/>
  <c r="V86" i="26"/>
  <c r="R86" i="26"/>
  <c r="N86" i="26"/>
  <c r="J86" i="26"/>
  <c r="F86" i="26"/>
  <c r="Z85" i="26"/>
  <c r="V85" i="26"/>
  <c r="R85" i="26"/>
  <c r="N85" i="26"/>
  <c r="J85" i="26"/>
  <c r="F85" i="26"/>
  <c r="Z84" i="26"/>
  <c r="V84" i="26"/>
  <c r="R84" i="26"/>
  <c r="N84" i="26"/>
  <c r="J84" i="26"/>
  <c r="F84" i="26"/>
  <c r="Z83" i="26"/>
  <c r="V83" i="26"/>
  <c r="R83" i="26"/>
  <c r="N83" i="26"/>
  <c r="J83" i="26"/>
  <c r="F83" i="26"/>
  <c r="Z82" i="26"/>
  <c r="V82" i="26"/>
  <c r="R82" i="26"/>
  <c r="N82" i="26"/>
  <c r="J82" i="26"/>
  <c r="F82" i="26"/>
  <c r="Z81" i="26"/>
  <c r="V81" i="26"/>
  <c r="R81" i="26"/>
  <c r="N81" i="26"/>
  <c r="J81" i="26"/>
  <c r="F81" i="26"/>
  <c r="Z80" i="26"/>
  <c r="V80" i="26"/>
  <c r="R80" i="26"/>
  <c r="N80" i="26"/>
  <c r="J80" i="26"/>
  <c r="F80" i="26"/>
  <c r="Z79" i="26"/>
  <c r="V79" i="26"/>
  <c r="R79" i="26"/>
  <c r="N79" i="26"/>
  <c r="J79" i="26"/>
  <c r="F79" i="26"/>
  <c r="Z78" i="26"/>
  <c r="V78" i="26"/>
  <c r="R78" i="26"/>
  <c r="N78" i="26"/>
  <c r="J78" i="26"/>
  <c r="F78" i="26"/>
  <c r="Z77" i="26"/>
  <c r="V77" i="26"/>
  <c r="R77" i="26"/>
  <c r="N77" i="26"/>
  <c r="J77" i="26"/>
  <c r="F77" i="26"/>
  <c r="Z76" i="26"/>
  <c r="V76" i="26"/>
  <c r="R76" i="26"/>
  <c r="N76" i="26"/>
  <c r="J76" i="26"/>
  <c r="F76" i="26"/>
  <c r="Z75" i="26"/>
  <c r="V75" i="26"/>
  <c r="R75" i="26"/>
  <c r="N75" i="26"/>
  <c r="J75" i="26"/>
  <c r="F75" i="26"/>
  <c r="E53" i="26"/>
  <c r="I53" i="26"/>
  <c r="M53" i="26"/>
  <c r="Q53" i="26"/>
  <c r="U53" i="26"/>
  <c r="Y53" i="26"/>
  <c r="E54" i="26"/>
  <c r="I54" i="26"/>
  <c r="M54" i="26"/>
  <c r="Q54" i="26"/>
  <c r="U54" i="26"/>
  <c r="Y54" i="26"/>
  <c r="E55" i="26"/>
  <c r="I55" i="26"/>
  <c r="M55" i="26"/>
  <c r="Q55" i="26"/>
  <c r="U55" i="26"/>
  <c r="Y55" i="26"/>
  <c r="E56" i="26"/>
  <c r="I56" i="26"/>
  <c r="M56" i="26"/>
  <c r="Q56" i="26"/>
  <c r="U56" i="26"/>
  <c r="Y56" i="26"/>
  <c r="E57" i="26"/>
  <c r="I57" i="26"/>
  <c r="M57" i="26"/>
  <c r="Q57" i="26"/>
  <c r="U57" i="26"/>
  <c r="Y57" i="26"/>
  <c r="E58" i="26"/>
  <c r="I58" i="26"/>
  <c r="M58" i="26"/>
  <c r="Q58" i="26"/>
  <c r="U58" i="26"/>
  <c r="Y58" i="26"/>
  <c r="E59" i="26"/>
  <c r="I59" i="26"/>
  <c r="M59" i="26"/>
  <c r="Q59" i="26"/>
  <c r="U59" i="26"/>
  <c r="Y59" i="26"/>
  <c r="E60" i="26"/>
  <c r="I60" i="26"/>
  <c r="M60" i="26"/>
  <c r="Q60" i="26"/>
  <c r="U60" i="26"/>
  <c r="Y60" i="26"/>
  <c r="E61" i="26"/>
  <c r="I61" i="26"/>
  <c r="M61" i="26"/>
  <c r="Q61" i="26"/>
  <c r="U61" i="26"/>
  <c r="Y61" i="26"/>
  <c r="E62" i="26"/>
  <c r="I62" i="26"/>
  <c r="M62" i="26"/>
  <c r="Q62" i="26"/>
  <c r="U62" i="26"/>
  <c r="Y62" i="26"/>
  <c r="E63" i="26"/>
  <c r="I63" i="26"/>
  <c r="M63" i="26"/>
  <c r="Q63" i="26"/>
  <c r="U63" i="26"/>
  <c r="Y63" i="26"/>
  <c r="E64" i="26"/>
  <c r="I64" i="26"/>
  <c r="M64" i="26"/>
  <c r="Q64" i="26"/>
  <c r="U64" i="26"/>
  <c r="Y64" i="26"/>
  <c r="E65" i="26"/>
  <c r="I65" i="26"/>
  <c r="M65" i="26"/>
  <c r="Q65" i="26"/>
  <c r="U65" i="26"/>
  <c r="Y65" i="26"/>
  <c r="E66" i="26"/>
  <c r="I66" i="26"/>
  <c r="M66" i="26"/>
  <c r="Q66" i="26"/>
  <c r="U66" i="26"/>
  <c r="Y66" i="26"/>
  <c r="E67" i="26"/>
  <c r="F53" i="26"/>
  <c r="J53" i="26"/>
  <c r="N53" i="26"/>
  <c r="R53" i="26"/>
  <c r="V53" i="26"/>
  <c r="Z53" i="26"/>
  <c r="F54" i="26"/>
  <c r="J54" i="26"/>
  <c r="N54" i="26"/>
  <c r="R54" i="26"/>
  <c r="V54" i="26"/>
  <c r="Z54" i="26"/>
  <c r="F55" i="26"/>
  <c r="J55" i="26"/>
  <c r="N55" i="26"/>
  <c r="R55" i="26"/>
  <c r="V55" i="26"/>
  <c r="Z55" i="26"/>
  <c r="F56" i="26"/>
  <c r="J56" i="26"/>
  <c r="N56" i="26"/>
  <c r="R56" i="26"/>
  <c r="V56" i="26"/>
  <c r="Z56" i="26"/>
  <c r="F57" i="26"/>
  <c r="J57" i="26"/>
  <c r="N57" i="26"/>
  <c r="R57" i="26"/>
  <c r="V57" i="26"/>
  <c r="Z57" i="26"/>
  <c r="F58" i="26"/>
  <c r="J58" i="26"/>
  <c r="N58" i="26"/>
  <c r="R58" i="26"/>
  <c r="V58" i="26"/>
  <c r="Z58" i="26"/>
  <c r="F59" i="26"/>
  <c r="J59" i="26"/>
  <c r="N59" i="26"/>
  <c r="R59" i="26"/>
  <c r="V59" i="26"/>
  <c r="Z59" i="26"/>
  <c r="F60" i="26"/>
  <c r="J60" i="26"/>
  <c r="N60" i="26"/>
  <c r="R60" i="26"/>
  <c r="V60" i="26"/>
  <c r="Z60" i="26"/>
  <c r="F61" i="26"/>
  <c r="J61" i="26"/>
  <c r="N61" i="26"/>
  <c r="R61" i="26"/>
  <c r="V61" i="26"/>
  <c r="Z61" i="26"/>
  <c r="F62" i="26"/>
  <c r="J62" i="26"/>
  <c r="N62" i="26"/>
  <c r="R62" i="26"/>
  <c r="V62" i="26"/>
  <c r="Z62" i="26"/>
  <c r="F63" i="26"/>
  <c r="J63" i="26"/>
  <c r="N63" i="26"/>
  <c r="R63" i="26"/>
  <c r="V63" i="26"/>
  <c r="Z63" i="26"/>
  <c r="F64" i="26"/>
  <c r="J64" i="26"/>
  <c r="N64" i="26"/>
  <c r="R64" i="26"/>
  <c r="V64" i="26"/>
  <c r="Z64" i="26"/>
  <c r="F65" i="26"/>
  <c r="J65" i="26"/>
  <c r="N65" i="26"/>
  <c r="R65" i="26"/>
  <c r="V65" i="26"/>
  <c r="Z65" i="26"/>
  <c r="F66" i="26"/>
  <c r="J66" i="26"/>
  <c r="N66" i="26"/>
  <c r="R66" i="26"/>
  <c r="V66" i="26"/>
  <c r="Z66" i="26"/>
  <c r="F67" i="26"/>
  <c r="G53" i="26"/>
  <c r="O53" i="26"/>
  <c r="W53" i="26"/>
  <c r="G54" i="26"/>
  <c r="O54" i="26"/>
  <c r="W54" i="26"/>
  <c r="G55" i="26"/>
  <c r="O55" i="26"/>
  <c r="W55" i="26"/>
  <c r="G56" i="26"/>
  <c r="O56" i="26"/>
  <c r="W56" i="26"/>
  <c r="G57" i="26"/>
  <c r="O57" i="26"/>
  <c r="W57" i="26"/>
  <c r="G58" i="26"/>
  <c r="O58" i="26"/>
  <c r="W58" i="26"/>
  <c r="G59" i="26"/>
  <c r="O59" i="26"/>
  <c r="W59" i="26"/>
  <c r="G60" i="26"/>
  <c r="O60" i="26"/>
  <c r="W60" i="26"/>
  <c r="G61" i="26"/>
  <c r="O61" i="26"/>
  <c r="W61" i="26"/>
  <c r="G62" i="26"/>
  <c r="O62" i="26"/>
  <c r="W62" i="26"/>
  <c r="G63" i="26"/>
  <c r="O63" i="26"/>
  <c r="W63" i="26"/>
  <c r="G64" i="26"/>
  <c r="O64" i="26"/>
  <c r="W64" i="26"/>
  <c r="G65" i="26"/>
  <c r="O65" i="26"/>
  <c r="W65" i="26"/>
  <c r="G66" i="26"/>
  <c r="O66" i="26"/>
  <c r="W66" i="26"/>
  <c r="G67" i="26"/>
  <c r="K67" i="26"/>
  <c r="O67" i="26"/>
  <c r="S67" i="26"/>
  <c r="W67" i="26"/>
  <c r="AA67" i="26"/>
  <c r="G68" i="26"/>
  <c r="K68" i="26"/>
  <c r="O68" i="26"/>
  <c r="S68" i="26"/>
  <c r="W68" i="26"/>
  <c r="AA68" i="26"/>
  <c r="G69" i="26"/>
  <c r="K69" i="26"/>
  <c r="O69" i="26"/>
  <c r="S69" i="26"/>
  <c r="W69" i="26"/>
  <c r="AA69" i="26"/>
  <c r="G70" i="26"/>
  <c r="K70" i="26"/>
  <c r="O70" i="26"/>
  <c r="S70" i="26"/>
  <c r="W70" i="26"/>
  <c r="AA70" i="26"/>
  <c r="G71" i="26"/>
  <c r="K71" i="26"/>
  <c r="O71" i="26"/>
  <c r="S71" i="26"/>
  <c r="W71" i="26"/>
  <c r="AA71" i="26"/>
  <c r="G72" i="26"/>
  <c r="K72" i="26"/>
  <c r="O72" i="26"/>
  <c r="S72" i="26"/>
  <c r="W72" i="26"/>
  <c r="AA72" i="26"/>
  <c r="G73" i="26"/>
  <c r="K73" i="26"/>
  <c r="O73" i="26"/>
  <c r="S73" i="26"/>
  <c r="W73" i="26"/>
  <c r="AA73" i="26"/>
  <c r="G74" i="26"/>
  <c r="K74" i="26"/>
  <c r="O74" i="26"/>
  <c r="S74" i="26"/>
  <c r="W74" i="26"/>
  <c r="AA74" i="26"/>
  <c r="H53" i="26"/>
  <c r="P53" i="26"/>
  <c r="X53" i="26"/>
  <c r="H54" i="26"/>
  <c r="P54" i="26"/>
  <c r="X54" i="26"/>
  <c r="H55" i="26"/>
  <c r="P55" i="26"/>
  <c r="X55" i="26"/>
  <c r="H56" i="26"/>
  <c r="P56" i="26"/>
  <c r="X56" i="26"/>
  <c r="H57" i="26"/>
  <c r="P57" i="26"/>
  <c r="X57" i="26"/>
  <c r="H58" i="26"/>
  <c r="P58" i="26"/>
  <c r="X58" i="26"/>
  <c r="H59" i="26"/>
  <c r="P59" i="26"/>
  <c r="X59" i="26"/>
  <c r="H60" i="26"/>
  <c r="P60" i="26"/>
  <c r="X60" i="26"/>
  <c r="H61" i="26"/>
  <c r="P61" i="26"/>
  <c r="X61" i="26"/>
  <c r="H62" i="26"/>
  <c r="P62" i="26"/>
  <c r="X62" i="26"/>
  <c r="H63" i="26"/>
  <c r="P63" i="26"/>
  <c r="X63" i="26"/>
  <c r="H64" i="26"/>
  <c r="P64" i="26"/>
  <c r="X64" i="26"/>
  <c r="H65" i="26"/>
  <c r="P65" i="26"/>
  <c r="X65" i="26"/>
  <c r="H66" i="26"/>
  <c r="P66" i="26"/>
  <c r="X66" i="26"/>
  <c r="H67" i="26"/>
  <c r="L67" i="26"/>
  <c r="P67" i="26"/>
  <c r="T67" i="26"/>
  <c r="X67" i="26"/>
  <c r="AB67" i="26"/>
  <c r="H68" i="26"/>
  <c r="L68" i="26"/>
  <c r="P68" i="26"/>
  <c r="T68" i="26"/>
  <c r="X68" i="26"/>
  <c r="AB68" i="26"/>
  <c r="H69" i="26"/>
  <c r="L69" i="26"/>
  <c r="P69" i="26"/>
  <c r="T69" i="26"/>
  <c r="X69" i="26"/>
  <c r="AB69" i="26"/>
  <c r="H70" i="26"/>
  <c r="L70" i="26"/>
  <c r="P70" i="26"/>
  <c r="T70" i="26"/>
  <c r="X70" i="26"/>
  <c r="AB70" i="26"/>
  <c r="H71" i="26"/>
  <c r="L71" i="26"/>
  <c r="P71" i="26"/>
  <c r="T71" i="26"/>
  <c r="X71" i="26"/>
  <c r="AB71" i="26"/>
  <c r="H72" i="26"/>
  <c r="L72" i="26"/>
  <c r="P72" i="26"/>
  <c r="T72" i="26"/>
  <c r="X72" i="26"/>
  <c r="AB72" i="26"/>
  <c r="H73" i="26"/>
  <c r="L73" i="26"/>
  <c r="P73" i="26"/>
  <c r="T73" i="26"/>
  <c r="X73" i="26"/>
  <c r="AB73" i="26"/>
  <c r="H74" i="26"/>
  <c r="L74" i="26"/>
  <c r="P74" i="26"/>
  <c r="T74" i="26"/>
  <c r="X74" i="26"/>
  <c r="AB74" i="26"/>
  <c r="K53" i="26"/>
  <c r="S53" i="26"/>
  <c r="AA53" i="26"/>
  <c r="K54" i="26"/>
  <c r="S54" i="26"/>
  <c r="AA54" i="26"/>
  <c r="K55" i="26"/>
  <c r="S55" i="26"/>
  <c r="AA55" i="26"/>
  <c r="K56" i="26"/>
  <c r="S56" i="26"/>
  <c r="AA56" i="26"/>
  <c r="K57" i="26"/>
  <c r="S57" i="26"/>
  <c r="AA57" i="26"/>
  <c r="K58" i="26"/>
  <c r="S58" i="26"/>
  <c r="AA58" i="26"/>
  <c r="K59" i="26"/>
  <c r="S59" i="26"/>
  <c r="AA59" i="26"/>
  <c r="K60" i="26"/>
  <c r="S60" i="26"/>
  <c r="AA60" i="26"/>
  <c r="K61" i="26"/>
  <c r="S61" i="26"/>
  <c r="AA61" i="26"/>
  <c r="K62" i="26"/>
  <c r="S62" i="26"/>
  <c r="AA62" i="26"/>
  <c r="K63" i="26"/>
  <c r="S63" i="26"/>
  <c r="AA63" i="26"/>
  <c r="K64" i="26"/>
  <c r="S64" i="26"/>
  <c r="AA64" i="26"/>
  <c r="K65" i="26"/>
  <c r="S65" i="26"/>
  <c r="AA65" i="26"/>
  <c r="K66" i="26"/>
  <c r="S66" i="26"/>
  <c r="AA66" i="26"/>
  <c r="I67" i="26"/>
  <c r="M67" i="26"/>
  <c r="Q67" i="26"/>
  <c r="U67" i="26"/>
  <c r="Y67" i="26"/>
  <c r="E68" i="26"/>
  <c r="I68" i="26"/>
  <c r="M68" i="26"/>
  <c r="Q68" i="26"/>
  <c r="U68" i="26"/>
  <c r="Y68" i="26"/>
  <c r="E69" i="26"/>
  <c r="I69" i="26"/>
  <c r="M69" i="26"/>
  <c r="Q69" i="26"/>
  <c r="U69" i="26"/>
  <c r="Y69" i="26"/>
  <c r="E70" i="26"/>
  <c r="I70" i="26"/>
  <c r="M70" i="26"/>
  <c r="Q70" i="26"/>
  <c r="U70" i="26"/>
  <c r="Y70" i="26"/>
  <c r="E71" i="26"/>
  <c r="I71" i="26"/>
  <c r="M71" i="26"/>
  <c r="Q71" i="26"/>
  <c r="U71" i="26"/>
  <c r="Y71" i="26"/>
  <c r="E72" i="26"/>
  <c r="I72" i="26"/>
  <c r="M72" i="26"/>
  <c r="Q72" i="26"/>
  <c r="U72" i="26"/>
  <c r="Y72" i="26"/>
  <c r="E73" i="26"/>
  <c r="I73" i="26"/>
  <c r="M73" i="26"/>
  <c r="L53" i="26"/>
  <c r="T54" i="26"/>
  <c r="AB55" i="26"/>
  <c r="L57" i="26"/>
  <c r="T58" i="26"/>
  <c r="AB59" i="26"/>
  <c r="L61" i="26"/>
  <c r="T62" i="26"/>
  <c r="AB63" i="26"/>
  <c r="L65" i="26"/>
  <c r="T66" i="26"/>
  <c r="R67" i="26"/>
  <c r="J68" i="26"/>
  <c r="Z68" i="26"/>
  <c r="R69" i="26"/>
  <c r="J70" i="26"/>
  <c r="Z70" i="26"/>
  <c r="R71" i="26"/>
  <c r="J72" i="26"/>
  <c r="Z72" i="26"/>
  <c r="Q73" i="26"/>
  <c r="Y73" i="26"/>
  <c r="I74" i="26"/>
  <c r="Q74" i="26"/>
  <c r="Y74" i="26"/>
  <c r="L55" i="26"/>
  <c r="T64" i="26"/>
  <c r="J67" i="26"/>
  <c r="R68" i="26"/>
  <c r="Z69" i="26"/>
  <c r="J71" i="26"/>
  <c r="Z71" i="26"/>
  <c r="J73" i="26"/>
  <c r="E74" i="26"/>
  <c r="U74" i="26"/>
  <c r="V74" i="26"/>
  <c r="N74" i="26"/>
  <c r="F74" i="26"/>
  <c r="V73" i="26"/>
  <c r="N73" i="26"/>
  <c r="V72" i="26"/>
  <c r="F72" i="26"/>
  <c r="N71" i="26"/>
  <c r="V70" i="26"/>
  <c r="F70" i="26"/>
  <c r="N69" i="26"/>
  <c r="V68" i="26"/>
  <c r="F68" i="26"/>
  <c r="N67" i="26"/>
  <c r="L66" i="26"/>
  <c r="AB64" i="26"/>
  <c r="T63" i="26"/>
  <c r="L62" i="26"/>
  <c r="AB60" i="26"/>
  <c r="T59" i="26"/>
  <c r="L58" i="26"/>
  <c r="AB56" i="26"/>
  <c r="T55" i="26"/>
  <c r="L54" i="26"/>
  <c r="M74" i="26"/>
  <c r="U73" i="26"/>
  <c r="R72" i="26"/>
  <c r="R70" i="26"/>
  <c r="J69" i="26"/>
  <c r="Z67" i="26"/>
  <c r="AB65" i="26"/>
  <c r="L63" i="26"/>
  <c r="AB61" i="26"/>
  <c r="T60" i="26"/>
  <c r="L59" i="26"/>
  <c r="AB57" i="26"/>
  <c r="T56" i="26"/>
  <c r="AB53" i="26"/>
  <c r="Z74" i="26"/>
  <c r="R74" i="26"/>
  <c r="J74" i="26"/>
  <c r="Z73" i="26"/>
  <c r="R73" i="26"/>
  <c r="F73" i="26"/>
  <c r="N72" i="26"/>
  <c r="V71" i="26"/>
  <c r="F71" i="26"/>
  <c r="N70" i="26"/>
  <c r="V69" i="26"/>
  <c r="F69" i="26"/>
  <c r="N68" i="26"/>
  <c r="V67" i="26"/>
  <c r="AB66" i="26"/>
  <c r="T65" i="26"/>
  <c r="L64" i="26"/>
  <c r="AB62" i="26"/>
  <c r="T61" i="26"/>
  <c r="L60" i="26"/>
  <c r="AB58" i="26"/>
  <c r="T57" i="26"/>
  <c r="L56" i="26"/>
  <c r="AB54" i="26"/>
  <c r="T53" i="26"/>
  <c r="E34" i="26"/>
  <c r="I34" i="26"/>
  <c r="M34" i="26"/>
  <c r="Q34" i="26"/>
  <c r="U34" i="26"/>
  <c r="Y34" i="26"/>
  <c r="E35" i="26"/>
  <c r="I35" i="26"/>
  <c r="M35" i="26"/>
  <c r="Q35" i="26"/>
  <c r="U35" i="26"/>
  <c r="Y35" i="26"/>
  <c r="E36" i="26"/>
  <c r="I36" i="26"/>
  <c r="M36" i="26"/>
  <c r="Q36" i="26"/>
  <c r="U36" i="26"/>
  <c r="Y36" i="26"/>
  <c r="E37" i="26"/>
  <c r="I37" i="26"/>
  <c r="M37" i="26"/>
  <c r="Q37" i="26"/>
  <c r="U37" i="26"/>
  <c r="Y37" i="26"/>
  <c r="E38" i="26"/>
  <c r="I38" i="26"/>
  <c r="M38" i="26"/>
  <c r="Q38" i="26"/>
  <c r="U38" i="26"/>
  <c r="Y38" i="26"/>
  <c r="E39" i="26"/>
  <c r="I39" i="26"/>
  <c r="M39" i="26"/>
  <c r="Q39" i="26"/>
  <c r="U39" i="26"/>
  <c r="Y39" i="26"/>
  <c r="E40" i="26"/>
  <c r="I40" i="26"/>
  <c r="M40" i="26"/>
  <c r="Q40" i="26"/>
  <c r="U40" i="26"/>
  <c r="Y40" i="26"/>
  <c r="E41" i="26"/>
  <c r="I41" i="26"/>
  <c r="M41" i="26"/>
  <c r="Q41" i="26"/>
  <c r="U41" i="26"/>
  <c r="Y41" i="26"/>
  <c r="E42" i="26"/>
  <c r="I42" i="26"/>
  <c r="M42" i="26"/>
  <c r="Q42" i="26"/>
  <c r="U42" i="26"/>
  <c r="Y42" i="26"/>
  <c r="E43" i="26"/>
  <c r="I43" i="26"/>
  <c r="M43" i="26"/>
  <c r="Q43" i="26"/>
  <c r="U43" i="26"/>
  <c r="Y43" i="26"/>
  <c r="E44" i="26"/>
  <c r="I44" i="26"/>
  <c r="M44" i="26"/>
  <c r="Q44" i="26"/>
  <c r="U44" i="26"/>
  <c r="Y44" i="26"/>
  <c r="E45" i="26"/>
  <c r="I45" i="26"/>
  <c r="M45" i="26"/>
  <c r="Q45" i="26"/>
  <c r="U45" i="26"/>
  <c r="Y45" i="26"/>
  <c r="E46" i="26"/>
  <c r="I46" i="26"/>
  <c r="M46" i="26"/>
  <c r="Q46" i="26"/>
  <c r="U46" i="26"/>
  <c r="Y46" i="26"/>
  <c r="E47" i="26"/>
  <c r="I47" i="26"/>
  <c r="M47" i="26"/>
  <c r="Q47" i="26"/>
  <c r="U47" i="26"/>
  <c r="Y47" i="26"/>
  <c r="E48" i="26"/>
  <c r="F34" i="26"/>
  <c r="J34" i="26"/>
  <c r="N34" i="26"/>
  <c r="R34" i="26"/>
  <c r="V34" i="26"/>
  <c r="Z34" i="26"/>
  <c r="F35" i="26"/>
  <c r="J35" i="26"/>
  <c r="N35" i="26"/>
  <c r="R35" i="26"/>
  <c r="V35" i="26"/>
  <c r="Z35" i="26"/>
  <c r="F36" i="26"/>
  <c r="J36" i="26"/>
  <c r="N36" i="26"/>
  <c r="R36" i="26"/>
  <c r="V36" i="26"/>
  <c r="Z36" i="26"/>
  <c r="F37" i="26"/>
  <c r="J37" i="26"/>
  <c r="N37" i="26"/>
  <c r="R37" i="26"/>
  <c r="V37" i="26"/>
  <c r="Z37" i="26"/>
  <c r="F38" i="26"/>
  <c r="J38" i="26"/>
  <c r="N38" i="26"/>
  <c r="R38" i="26"/>
  <c r="V38" i="26"/>
  <c r="Z38" i="26"/>
  <c r="F39" i="26"/>
  <c r="J39" i="26"/>
  <c r="N39" i="26"/>
  <c r="R39" i="26"/>
  <c r="V39" i="26"/>
  <c r="Z39" i="26"/>
  <c r="F40" i="26"/>
  <c r="J40" i="26"/>
  <c r="N40" i="26"/>
  <c r="R40" i="26"/>
  <c r="V40" i="26"/>
  <c r="Z40" i="26"/>
  <c r="F41" i="26"/>
  <c r="J41" i="26"/>
  <c r="N41" i="26"/>
  <c r="R41" i="26"/>
  <c r="V41" i="26"/>
  <c r="Z41" i="26"/>
  <c r="F42" i="26"/>
  <c r="J42" i="26"/>
  <c r="N42" i="26"/>
  <c r="R42" i="26"/>
  <c r="V42" i="26"/>
  <c r="Z42" i="26"/>
  <c r="F43" i="26"/>
  <c r="J43" i="26"/>
  <c r="N43" i="26"/>
  <c r="R43" i="26"/>
  <c r="V43" i="26"/>
  <c r="Z43" i="26"/>
  <c r="F44" i="26"/>
  <c r="J44" i="26"/>
  <c r="N44" i="26"/>
  <c r="R44" i="26"/>
  <c r="V44" i="26"/>
  <c r="Z44" i="26"/>
  <c r="F45" i="26"/>
  <c r="J45" i="26"/>
  <c r="N45" i="26"/>
  <c r="R45" i="26"/>
  <c r="V45" i="26"/>
  <c r="Z45" i="26"/>
  <c r="F46" i="26"/>
  <c r="J46" i="26"/>
  <c r="N46" i="26"/>
  <c r="R46" i="26"/>
  <c r="V46" i="26"/>
  <c r="Z46" i="26"/>
  <c r="F47" i="26"/>
  <c r="J47" i="26"/>
  <c r="N47" i="26"/>
  <c r="R47" i="26"/>
  <c r="V47" i="26"/>
  <c r="Z47" i="26"/>
  <c r="F48" i="26"/>
  <c r="G34" i="26"/>
  <c r="K34" i="26"/>
  <c r="O34" i="26"/>
  <c r="S34" i="26"/>
  <c r="W34" i="26"/>
  <c r="AA34" i="26"/>
  <c r="G35" i="26"/>
  <c r="K35" i="26"/>
  <c r="O35" i="26"/>
  <c r="S35" i="26"/>
  <c r="W35" i="26"/>
  <c r="AA35" i="26"/>
  <c r="G36" i="26"/>
  <c r="K36" i="26"/>
  <c r="O36" i="26"/>
  <c r="S36" i="26"/>
  <c r="W36" i="26"/>
  <c r="AA36" i="26"/>
  <c r="G37" i="26"/>
  <c r="K37" i="26"/>
  <c r="O37" i="26"/>
  <c r="S37" i="26"/>
  <c r="W37" i="26"/>
  <c r="AA37" i="26"/>
  <c r="G38" i="26"/>
  <c r="K38" i="26"/>
  <c r="O38" i="26"/>
  <c r="S38" i="26"/>
  <c r="W38" i="26"/>
  <c r="AA38" i="26"/>
  <c r="G39" i="26"/>
  <c r="K39" i="26"/>
  <c r="O39" i="26"/>
  <c r="S39" i="26"/>
  <c r="W39" i="26"/>
  <c r="AA39" i="26"/>
  <c r="G40" i="26"/>
  <c r="K40" i="26"/>
  <c r="O40" i="26"/>
  <c r="S40" i="26"/>
  <c r="W40" i="26"/>
  <c r="AA40" i="26"/>
  <c r="G41" i="26"/>
  <c r="K41" i="26"/>
  <c r="O41" i="26"/>
  <c r="S41" i="26"/>
  <c r="W41" i="26"/>
  <c r="AA41" i="26"/>
  <c r="G42" i="26"/>
  <c r="K42" i="26"/>
  <c r="O42" i="26"/>
  <c r="S42" i="26"/>
  <c r="W42" i="26"/>
  <c r="AA42" i="26"/>
  <c r="G43" i="26"/>
  <c r="K43" i="26"/>
  <c r="O43" i="26"/>
  <c r="S43" i="26"/>
  <c r="W43" i="26"/>
  <c r="AA43" i="26"/>
  <c r="G44" i="26"/>
  <c r="K44" i="26"/>
  <c r="O44" i="26"/>
  <c r="S44" i="26"/>
  <c r="W44" i="26"/>
  <c r="AA44" i="26"/>
  <c r="G45" i="26"/>
  <c r="K45" i="26"/>
  <c r="O45" i="26"/>
  <c r="S45" i="26"/>
  <c r="W45" i="26"/>
  <c r="AA45" i="26"/>
  <c r="G46" i="26"/>
  <c r="K46" i="26"/>
  <c r="O46" i="26"/>
  <c r="S46" i="26"/>
  <c r="W46" i="26"/>
  <c r="AA46" i="26"/>
  <c r="G47" i="26"/>
  <c r="K47" i="26"/>
  <c r="O47" i="26"/>
  <c r="S47" i="26"/>
  <c r="W47" i="26"/>
  <c r="AA47" i="26"/>
  <c r="G48" i="26"/>
  <c r="H34" i="26"/>
  <c r="X34" i="26"/>
  <c r="P35" i="26"/>
  <c r="H36" i="26"/>
  <c r="X36" i="26"/>
  <c r="P37" i="26"/>
  <c r="H38" i="26"/>
  <c r="X38" i="26"/>
  <c r="P39" i="26"/>
  <c r="H40" i="26"/>
  <c r="X40" i="26"/>
  <c r="P41" i="26"/>
  <c r="H42" i="26"/>
  <c r="X42" i="26"/>
  <c r="P43" i="26"/>
  <c r="H44" i="26"/>
  <c r="X44" i="26"/>
  <c r="P45" i="26"/>
  <c r="H46" i="26"/>
  <c r="X46" i="26"/>
  <c r="P47" i="26"/>
  <c r="H48" i="26"/>
  <c r="L48" i="26"/>
  <c r="P48" i="26"/>
  <c r="T48" i="26"/>
  <c r="X48" i="26"/>
  <c r="AB48" i="26"/>
  <c r="H49" i="26"/>
  <c r="L49" i="26"/>
  <c r="P49" i="26"/>
  <c r="T49" i="26"/>
  <c r="X49" i="26"/>
  <c r="AB49" i="26"/>
  <c r="H50" i="26"/>
  <c r="L50" i="26"/>
  <c r="P50" i="26"/>
  <c r="T50" i="26"/>
  <c r="X50" i="26"/>
  <c r="AB50" i="26"/>
  <c r="H51" i="26"/>
  <c r="L51" i="26"/>
  <c r="P51" i="26"/>
  <c r="T51" i="26"/>
  <c r="X51" i="26"/>
  <c r="AB51" i="26"/>
  <c r="H52" i="26"/>
  <c r="L52" i="26"/>
  <c r="P52" i="26"/>
  <c r="T52" i="26"/>
  <c r="X52" i="26"/>
  <c r="AB52" i="26"/>
  <c r="P34" i="26"/>
  <c r="H35" i="26"/>
  <c r="X35" i="26"/>
  <c r="P36" i="26"/>
  <c r="H37" i="26"/>
  <c r="X37" i="26"/>
  <c r="P38" i="26"/>
  <c r="H39" i="26"/>
  <c r="X39" i="26"/>
  <c r="P40" i="26"/>
  <c r="H41" i="26"/>
  <c r="X41" i="26"/>
  <c r="P42" i="26"/>
  <c r="H43" i="26"/>
  <c r="X43" i="26"/>
  <c r="P44" i="26"/>
  <c r="H45" i="26"/>
  <c r="X45" i="26"/>
  <c r="P46" i="26"/>
  <c r="H47" i="26"/>
  <c r="X47" i="26"/>
  <c r="J48" i="26"/>
  <c r="N48" i="26"/>
  <c r="R48" i="26"/>
  <c r="V48" i="26"/>
  <c r="Z48" i="26"/>
  <c r="F49" i="26"/>
  <c r="J49" i="26"/>
  <c r="N49" i="26"/>
  <c r="R49" i="26"/>
  <c r="V49" i="26"/>
  <c r="Z49" i="26"/>
  <c r="F50" i="26"/>
  <c r="J50" i="26"/>
  <c r="N50" i="26"/>
  <c r="R50" i="26"/>
  <c r="V50" i="26"/>
  <c r="Z50" i="26"/>
  <c r="F51" i="26"/>
  <c r="J51" i="26"/>
  <c r="N51" i="26"/>
  <c r="R51" i="26"/>
  <c r="V51" i="26"/>
  <c r="Z51" i="26"/>
  <c r="F52" i="26"/>
  <c r="J52" i="26"/>
  <c r="N52" i="26"/>
  <c r="R52" i="26"/>
  <c r="V52" i="26"/>
  <c r="Z52" i="26"/>
  <c r="T34" i="26"/>
  <c r="L35" i="26"/>
  <c r="AB35" i="26"/>
  <c r="T36" i="26"/>
  <c r="L37" i="26"/>
  <c r="AB37" i="26"/>
  <c r="T38" i="26"/>
  <c r="L39" i="26"/>
  <c r="AB39" i="26"/>
  <c r="T40" i="26"/>
  <c r="L41" i="26"/>
  <c r="AB41" i="26"/>
  <c r="T42" i="26"/>
  <c r="L43" i="26"/>
  <c r="AB43" i="26"/>
  <c r="T44" i="26"/>
  <c r="L45" i="26"/>
  <c r="AB45" i="26"/>
  <c r="T46" i="26"/>
  <c r="L47" i="26"/>
  <c r="AB47" i="26"/>
  <c r="K48" i="26"/>
  <c r="O48" i="26"/>
  <c r="S48" i="26"/>
  <c r="W48" i="26"/>
  <c r="AA48" i="26"/>
  <c r="G49" i="26"/>
  <c r="K49" i="26"/>
  <c r="O49" i="26"/>
  <c r="S49" i="26"/>
  <c r="W49" i="26"/>
  <c r="AA49" i="26"/>
  <c r="G50" i="26"/>
  <c r="K50" i="26"/>
  <c r="O50" i="26"/>
  <c r="S50" i="26"/>
  <c r="W50" i="26"/>
  <c r="AA50" i="26"/>
  <c r="G51" i="26"/>
  <c r="K51" i="26"/>
  <c r="O51" i="26"/>
  <c r="S51" i="26"/>
  <c r="W51" i="26"/>
  <c r="AA51" i="26"/>
  <c r="G52" i="26"/>
  <c r="K52" i="26"/>
  <c r="O52" i="26"/>
  <c r="S52" i="26"/>
  <c r="W52" i="26"/>
  <c r="AA52" i="26"/>
  <c r="L34" i="26"/>
  <c r="AB34" i="26"/>
  <c r="T35" i="26"/>
  <c r="L36" i="26"/>
  <c r="AB36" i="26"/>
  <c r="T37" i="26"/>
  <c r="L38" i="26"/>
  <c r="AB38" i="26"/>
  <c r="T39" i="26"/>
  <c r="L40" i="26"/>
  <c r="AB40" i="26"/>
  <c r="T41" i="26"/>
  <c r="L42" i="26"/>
  <c r="AB42" i="26"/>
  <c r="T43" i="26"/>
  <c r="L44" i="26"/>
  <c r="AB44" i="26"/>
  <c r="T45" i="26"/>
  <c r="L46" i="26"/>
  <c r="AB46" i="26"/>
  <c r="T47" i="26"/>
  <c r="I48" i="26"/>
  <c r="M48" i="26"/>
  <c r="Q48" i="26"/>
  <c r="U48" i="26"/>
  <c r="Y48" i="26"/>
  <c r="E49" i="26"/>
  <c r="I49" i="26"/>
  <c r="M49" i="26"/>
  <c r="Q49" i="26"/>
  <c r="U49" i="26"/>
  <c r="Y49" i="26"/>
  <c r="E50" i="26"/>
  <c r="I50" i="26"/>
  <c r="M50" i="26"/>
  <c r="Q50" i="26"/>
  <c r="U50" i="26"/>
  <c r="Y50" i="26"/>
  <c r="E51" i="26"/>
  <c r="I51" i="26"/>
  <c r="M51" i="26"/>
  <c r="Q51" i="26"/>
  <c r="U51" i="26"/>
  <c r="Y51" i="26"/>
  <c r="E52" i="26"/>
  <c r="I52" i="26"/>
  <c r="M52" i="26"/>
  <c r="Q52" i="26"/>
  <c r="U52" i="26"/>
  <c r="Y52" i="26"/>
  <c r="E17" i="26"/>
  <c r="F17" i="26"/>
  <c r="J17" i="26"/>
  <c r="N17" i="26"/>
  <c r="R17" i="26"/>
  <c r="V17" i="26"/>
  <c r="Z17" i="26"/>
  <c r="F18" i="26"/>
  <c r="J18" i="26"/>
  <c r="N18" i="26"/>
  <c r="R18" i="26"/>
  <c r="V18" i="26"/>
  <c r="Z18" i="26"/>
  <c r="F19" i="26"/>
  <c r="J19" i="26"/>
  <c r="N19" i="26"/>
  <c r="R19" i="26"/>
  <c r="V19" i="26"/>
  <c r="Z19" i="26"/>
  <c r="F20" i="26"/>
  <c r="J20" i="26"/>
  <c r="N20" i="26"/>
  <c r="R20" i="26"/>
  <c r="V20" i="26"/>
  <c r="Z20" i="26"/>
  <c r="F21" i="26"/>
  <c r="J21" i="26"/>
  <c r="N21" i="26"/>
  <c r="R21" i="26"/>
  <c r="V21" i="26"/>
  <c r="Z21" i="26"/>
  <c r="F22" i="26"/>
  <c r="J22" i="26"/>
  <c r="N22" i="26"/>
  <c r="R22" i="26"/>
  <c r="V22" i="26"/>
  <c r="Z22" i="26"/>
  <c r="F23" i="26"/>
  <c r="J23" i="26"/>
  <c r="N23" i="26"/>
  <c r="R23" i="26"/>
  <c r="V23" i="26"/>
  <c r="Z23" i="26"/>
  <c r="F24" i="26"/>
  <c r="J24" i="26"/>
  <c r="N24" i="26"/>
  <c r="R24" i="26"/>
  <c r="V24" i="26"/>
  <c r="Z24" i="26"/>
  <c r="F25" i="26"/>
  <c r="J25" i="26"/>
  <c r="N25" i="26"/>
  <c r="R25" i="26"/>
  <c r="V25" i="26"/>
  <c r="Z25" i="26"/>
  <c r="F26" i="26"/>
  <c r="J26" i="26"/>
  <c r="N26" i="26"/>
  <c r="R26" i="26"/>
  <c r="V26" i="26"/>
  <c r="Z26" i="26"/>
  <c r="F27" i="26"/>
  <c r="J27" i="26"/>
  <c r="N27" i="26"/>
  <c r="R27" i="26"/>
  <c r="V27" i="26"/>
  <c r="Z27" i="26"/>
  <c r="F28" i="26"/>
  <c r="J28" i="26"/>
  <c r="N28" i="26"/>
  <c r="R28" i="26"/>
  <c r="V28" i="26"/>
  <c r="Z28" i="26"/>
  <c r="F29" i="26"/>
  <c r="J29" i="26"/>
  <c r="N29" i="26"/>
  <c r="R29" i="26"/>
  <c r="V29" i="26"/>
  <c r="Z29" i="26"/>
  <c r="F30" i="26"/>
  <c r="J30" i="26"/>
  <c r="N30" i="26"/>
  <c r="R30" i="26"/>
  <c r="V30" i="26"/>
  <c r="Z30" i="26"/>
  <c r="F31" i="26"/>
  <c r="G17" i="26"/>
  <c r="L17" i="26"/>
  <c r="Q17" i="26"/>
  <c r="W17" i="26"/>
  <c r="AB17" i="26"/>
  <c r="I18" i="26"/>
  <c r="O18" i="26"/>
  <c r="T18" i="26"/>
  <c r="Y18" i="26"/>
  <c r="G19" i="26"/>
  <c r="L19" i="26"/>
  <c r="Q19" i="26"/>
  <c r="W19" i="26"/>
  <c r="AB19" i="26"/>
  <c r="I20" i="26"/>
  <c r="O20" i="26"/>
  <c r="T20" i="26"/>
  <c r="Y20" i="26"/>
  <c r="G21" i="26"/>
  <c r="L21" i="26"/>
  <c r="Q21" i="26"/>
  <c r="W21" i="26"/>
  <c r="AB21" i="26"/>
  <c r="I22" i="26"/>
  <c r="O22" i="26"/>
  <c r="T22" i="26"/>
  <c r="Y22" i="26"/>
  <c r="G23" i="26"/>
  <c r="L23" i="26"/>
  <c r="Q23" i="26"/>
  <c r="W23" i="26"/>
  <c r="AB23" i="26"/>
  <c r="I24" i="26"/>
  <c r="O24" i="26"/>
  <c r="T24" i="26"/>
  <c r="Y24" i="26"/>
  <c r="G25" i="26"/>
  <c r="L25" i="26"/>
  <c r="Q25" i="26"/>
  <c r="W25" i="26"/>
  <c r="AB25" i="26"/>
  <c r="I26" i="26"/>
  <c r="O26" i="26"/>
  <c r="T26" i="26"/>
  <c r="Y26" i="26"/>
  <c r="G27" i="26"/>
  <c r="L27" i="26"/>
  <c r="Q27" i="26"/>
  <c r="W27" i="26"/>
  <c r="AB27" i="26"/>
  <c r="I28" i="26"/>
  <c r="O28" i="26"/>
  <c r="T28" i="26"/>
  <c r="Y28" i="26"/>
  <c r="G29" i="26"/>
  <c r="L29" i="26"/>
  <c r="Q29" i="26"/>
  <c r="W29" i="26"/>
  <c r="AB29" i="26"/>
  <c r="I30" i="26"/>
  <c r="O30" i="26"/>
  <c r="T30" i="26"/>
  <c r="Y30" i="26"/>
  <c r="G31" i="26"/>
  <c r="K31" i="26"/>
  <c r="O31" i="26"/>
  <c r="S31" i="26"/>
  <c r="W31" i="26"/>
  <c r="AA31" i="26"/>
  <c r="G32" i="26"/>
  <c r="K32" i="26"/>
  <c r="O32" i="26"/>
  <c r="S32" i="26"/>
  <c r="W32" i="26"/>
  <c r="AA32" i="26"/>
  <c r="G33" i="26"/>
  <c r="K33" i="26"/>
  <c r="O33" i="26"/>
  <c r="S33" i="26"/>
  <c r="W33" i="26"/>
  <c r="AA33" i="26"/>
  <c r="Z16" i="26"/>
  <c r="V16" i="26"/>
  <c r="R16" i="26"/>
  <c r="N16" i="26"/>
  <c r="H17" i="26"/>
  <c r="M17" i="26"/>
  <c r="S17" i="26"/>
  <c r="X17" i="26"/>
  <c r="E18" i="26"/>
  <c r="K18" i="26"/>
  <c r="P18" i="26"/>
  <c r="U18" i="26"/>
  <c r="AA18" i="26"/>
  <c r="H19" i="26"/>
  <c r="M19" i="26"/>
  <c r="S19" i="26"/>
  <c r="X19" i="26"/>
  <c r="E20" i="26"/>
  <c r="K20" i="26"/>
  <c r="P20" i="26"/>
  <c r="U20" i="26"/>
  <c r="AA20" i="26"/>
  <c r="H21" i="26"/>
  <c r="M21" i="26"/>
  <c r="S21" i="26"/>
  <c r="X21" i="26"/>
  <c r="E22" i="26"/>
  <c r="K22" i="26"/>
  <c r="P22" i="26"/>
  <c r="U22" i="26"/>
  <c r="AA22" i="26"/>
  <c r="H23" i="26"/>
  <c r="M23" i="26"/>
  <c r="S23" i="26"/>
  <c r="X23" i="26"/>
  <c r="E24" i="26"/>
  <c r="K24" i="26"/>
  <c r="P24" i="26"/>
  <c r="U24" i="26"/>
  <c r="AA24" i="26"/>
  <c r="H25" i="26"/>
  <c r="M25" i="26"/>
  <c r="S25" i="26"/>
  <c r="X25" i="26"/>
  <c r="E26" i="26"/>
  <c r="K26" i="26"/>
  <c r="P26" i="26"/>
  <c r="U26" i="26"/>
  <c r="AA26" i="26"/>
  <c r="H27" i="26"/>
  <c r="M27" i="26"/>
  <c r="S27" i="26"/>
  <c r="X27" i="26"/>
  <c r="E28" i="26"/>
  <c r="K28" i="26"/>
  <c r="P28" i="26"/>
  <c r="U28" i="26"/>
  <c r="AA28" i="26"/>
  <c r="H29" i="26"/>
  <c r="M29" i="26"/>
  <c r="S29" i="26"/>
  <c r="X29" i="26"/>
  <c r="E30" i="26"/>
  <c r="K30" i="26"/>
  <c r="P30" i="26"/>
  <c r="U30" i="26"/>
  <c r="AA30" i="26"/>
  <c r="H31" i="26"/>
  <c r="L31" i="26"/>
  <c r="P31" i="26"/>
  <c r="T31" i="26"/>
  <c r="X31" i="26"/>
  <c r="AB31" i="26"/>
  <c r="H32" i="26"/>
  <c r="L32" i="26"/>
  <c r="P32" i="26"/>
  <c r="T32" i="26"/>
  <c r="X32" i="26"/>
  <c r="AB32" i="26"/>
  <c r="H33" i="26"/>
  <c r="L33" i="26"/>
  <c r="P33" i="26"/>
  <c r="T33" i="26"/>
  <c r="X33" i="26"/>
  <c r="AB33" i="26"/>
  <c r="Y16" i="26"/>
  <c r="U16" i="26"/>
  <c r="Q16" i="26"/>
  <c r="M16" i="26"/>
  <c r="I16" i="26"/>
  <c r="E16" i="26"/>
  <c r="I17" i="26"/>
  <c r="T17" i="26"/>
  <c r="G18" i="26"/>
  <c r="Q18" i="26"/>
  <c r="AB18" i="26"/>
  <c r="O19" i="26"/>
  <c r="Y19" i="26"/>
  <c r="L20" i="26"/>
  <c r="W20" i="26"/>
  <c r="I21" i="26"/>
  <c r="T21" i="26"/>
  <c r="G22" i="26"/>
  <c r="Q22" i="26"/>
  <c r="AB22" i="26"/>
  <c r="O23" i="26"/>
  <c r="Y23" i="26"/>
  <c r="L24" i="26"/>
  <c r="W24" i="26"/>
  <c r="I25" i="26"/>
  <c r="T25" i="26"/>
  <c r="G26" i="26"/>
  <c r="Q26" i="26"/>
  <c r="AB26" i="26"/>
  <c r="O27" i="26"/>
  <c r="Y27" i="26"/>
  <c r="L28" i="26"/>
  <c r="W28" i="26"/>
  <c r="I29" i="26"/>
  <c r="T29" i="26"/>
  <c r="G30" i="26"/>
  <c r="Q30" i="26"/>
  <c r="AB30" i="26"/>
  <c r="M31" i="26"/>
  <c r="U31" i="26"/>
  <c r="E32" i="26"/>
  <c r="M32" i="26"/>
  <c r="U32" i="26"/>
  <c r="E33" i="26"/>
  <c r="M33" i="26"/>
  <c r="U33" i="26"/>
  <c r="AB16" i="26"/>
  <c r="T16" i="26"/>
  <c r="L16" i="26"/>
  <c r="G16" i="26"/>
  <c r="Y17" i="26"/>
  <c r="P17" i="26"/>
  <c r="M18" i="26"/>
  <c r="X18" i="26"/>
  <c r="K19" i="26"/>
  <c r="U19" i="26"/>
  <c r="H20" i="26"/>
  <c r="S20" i="26"/>
  <c r="E21" i="26"/>
  <c r="P21" i="26"/>
  <c r="AA21" i="26"/>
  <c r="M22" i="26"/>
  <c r="X22" i="26"/>
  <c r="K23" i="26"/>
  <c r="U23" i="26"/>
  <c r="H24" i="26"/>
  <c r="S24" i="26"/>
  <c r="E25" i="26"/>
  <c r="P25" i="26"/>
  <c r="AA25" i="26"/>
  <c r="M26" i="26"/>
  <c r="X26" i="26"/>
  <c r="K27" i="26"/>
  <c r="U27" i="26"/>
  <c r="H28" i="26"/>
  <c r="S28" i="26"/>
  <c r="E29" i="26"/>
  <c r="P29" i="26"/>
  <c r="AA29" i="26"/>
  <c r="M30" i="26"/>
  <c r="X30" i="26"/>
  <c r="J31" i="26"/>
  <c r="R31" i="26"/>
  <c r="J32" i="26"/>
  <c r="R32" i="26"/>
  <c r="Z32" i="26"/>
  <c r="J33" i="26"/>
  <c r="Z33" i="26"/>
  <c r="O16" i="26"/>
  <c r="H16" i="26"/>
  <c r="K17" i="26"/>
  <c r="U17" i="26"/>
  <c r="H18" i="26"/>
  <c r="S18" i="26"/>
  <c r="E19" i="26"/>
  <c r="P19" i="26"/>
  <c r="AA19" i="26"/>
  <c r="M20" i="26"/>
  <c r="X20" i="26"/>
  <c r="K21" i="26"/>
  <c r="U21" i="26"/>
  <c r="H22" i="26"/>
  <c r="S22" i="26"/>
  <c r="E23" i="26"/>
  <c r="P23" i="26"/>
  <c r="AA23" i="26"/>
  <c r="M24" i="26"/>
  <c r="X24" i="26"/>
  <c r="K25" i="26"/>
  <c r="U25" i="26"/>
  <c r="H26" i="26"/>
  <c r="S26" i="26"/>
  <c r="E27" i="26"/>
  <c r="P27" i="26"/>
  <c r="AA27" i="26"/>
  <c r="M28" i="26"/>
  <c r="X28" i="26"/>
  <c r="K29" i="26"/>
  <c r="U29" i="26"/>
  <c r="H30" i="26"/>
  <c r="S30" i="26"/>
  <c r="E31" i="26"/>
  <c r="N31" i="26"/>
  <c r="V31" i="26"/>
  <c r="F32" i="26"/>
  <c r="N32" i="26"/>
  <c r="V32" i="26"/>
  <c r="F33" i="26"/>
  <c r="N33" i="26"/>
  <c r="V33" i="26"/>
  <c r="AA16" i="26"/>
  <c r="S16" i="26"/>
  <c r="K16" i="26"/>
  <c r="F16" i="26"/>
  <c r="O17" i="26"/>
  <c r="L18" i="26"/>
  <c r="W18" i="26"/>
  <c r="I19" i="26"/>
  <c r="T19" i="26"/>
  <c r="G20" i="26"/>
  <c r="Q20" i="26"/>
  <c r="AB20" i="26"/>
  <c r="O21" i="26"/>
  <c r="Y21" i="26"/>
  <c r="L22" i="26"/>
  <c r="W22" i="26"/>
  <c r="I23" i="26"/>
  <c r="T23" i="26"/>
  <c r="G24" i="26"/>
  <c r="Q24" i="26"/>
  <c r="AB24" i="26"/>
  <c r="O25" i="26"/>
  <c r="Y25" i="26"/>
  <c r="L26" i="26"/>
  <c r="W26" i="26"/>
  <c r="I27" i="26"/>
  <c r="T27" i="26"/>
  <c r="G28" i="26"/>
  <c r="Q28" i="26"/>
  <c r="AB28" i="26"/>
  <c r="O29" i="26"/>
  <c r="Y29" i="26"/>
  <c r="L30" i="26"/>
  <c r="W30" i="26"/>
  <c r="I31" i="26"/>
  <c r="Q31" i="26"/>
  <c r="Y31" i="26"/>
  <c r="I32" i="26"/>
  <c r="Q32" i="26"/>
  <c r="Y32" i="26"/>
  <c r="I33" i="26"/>
  <c r="Q33" i="26"/>
  <c r="Y33" i="26"/>
  <c r="X16" i="26"/>
  <c r="P16" i="26"/>
  <c r="J16" i="26"/>
  <c r="W16" i="26"/>
  <c r="R33" i="26"/>
  <c r="Z31" i="26"/>
  <c r="AA17" i="26"/>
  <c r="S2" i="178" l="1"/>
  <c r="O2" i="178"/>
  <c r="A2" i="178" a="1"/>
  <c r="A2" i="178" s="1"/>
  <c r="H32" i="178" s="1"/>
  <c r="A2" i="27" a="1"/>
  <c r="A2" i="27" s="1"/>
  <c r="A2" i="31" a="1"/>
  <c r="A2" i="31" s="1"/>
  <c r="A2" i="32" a="1"/>
  <c r="A2" i="32" s="1"/>
  <c r="A2" i="33" a="1"/>
  <c r="A2" i="33" s="1"/>
  <c r="A2" i="34" a="1"/>
  <c r="A2" i="34" s="1"/>
  <c r="A2" i="35" a="1"/>
  <c r="A2" i="35" s="1"/>
  <c r="A2" i="36" a="1"/>
  <c r="A2" i="36" s="1"/>
  <c r="A2" i="37" a="1"/>
  <c r="A2" i="37" s="1"/>
  <c r="A2" i="38" a="1"/>
  <c r="A2" i="38" s="1"/>
  <c r="A2" i="39" a="1"/>
  <c r="A2" i="39" s="1"/>
  <c r="A2" i="40" a="1"/>
  <c r="A2" i="40" s="1"/>
  <c r="A2" i="41" a="1"/>
  <c r="A2" i="41" s="1"/>
  <c r="A2" i="62" a="1"/>
  <c r="A2" i="62" s="1"/>
  <c r="A2" i="42" a="1"/>
  <c r="A2" i="42" s="1"/>
  <c r="A2" i="63" a="1"/>
  <c r="A2" i="63" s="1"/>
  <c r="B2" i="63" s="1"/>
  <c r="A2" i="64" a="1"/>
  <c r="A2" i="64" s="1"/>
  <c r="A2" i="44" a="1"/>
  <c r="A2" i="44" s="1"/>
  <c r="A2" i="45" a="1"/>
  <c r="A2" i="45" s="1"/>
  <c r="A2" i="46" a="1"/>
  <c r="A2" i="46" s="1"/>
  <c r="A2" i="47" a="1"/>
  <c r="A2" i="47" s="1"/>
  <c r="A2" i="48" a="1"/>
  <c r="A2" i="48" s="1"/>
  <c r="A2" i="49" a="1"/>
  <c r="A2" i="49" s="1"/>
  <c r="A2" i="50" a="1"/>
  <c r="A2" i="50" s="1"/>
  <c r="A2" i="51" a="1"/>
  <c r="A2" i="51" s="1"/>
  <c r="A2" i="52" a="1"/>
  <c r="A2" i="52" s="1"/>
  <c r="A2" i="53" a="1"/>
  <c r="A2" i="53" s="1"/>
  <c r="A2" i="54" a="1"/>
  <c r="A2" i="54" s="1"/>
  <c r="A2" i="55" a="1"/>
  <c r="A2" i="55" s="1"/>
  <c r="A2" i="56" a="1"/>
  <c r="A2" i="56" s="1"/>
  <c r="A2" i="57" a="1"/>
  <c r="A2" i="57" s="1"/>
  <c r="A2" i="58" a="1"/>
  <c r="A2" i="58" s="1"/>
  <c r="A2" i="65" a="1"/>
  <c r="A2" i="65" s="1"/>
  <c r="A2" i="67" a="1"/>
  <c r="A2" i="67" s="1"/>
  <c r="A2" i="68" a="1"/>
  <c r="A2" i="68" s="1"/>
  <c r="A2" i="69" a="1"/>
  <c r="A2" i="69" s="1"/>
  <c r="A2" i="70" a="1"/>
  <c r="A2" i="70" s="1"/>
  <c r="A2" i="71" a="1"/>
  <c r="A2" i="71" s="1"/>
  <c r="A2" i="72" a="1"/>
  <c r="A2" i="72" s="1"/>
  <c r="A2" i="73" a="1"/>
  <c r="A2" i="73" s="1"/>
  <c r="A2" i="74" a="1"/>
  <c r="A2" i="74" s="1"/>
  <c r="A2" i="75" a="1"/>
  <c r="A2" i="75" s="1"/>
  <c r="A2" i="76" a="1"/>
  <c r="A2" i="76" s="1"/>
  <c r="A2" i="77" a="1"/>
  <c r="A2" i="77" s="1"/>
  <c r="A2" i="78" a="1"/>
  <c r="A2" i="78" s="1"/>
  <c r="A2" i="80" a="1"/>
  <c r="A2" i="80" s="1"/>
  <c r="A2" i="81" a="1"/>
  <c r="A2" i="81" s="1"/>
  <c r="A2" i="82" a="1"/>
  <c r="A2" i="82" s="1"/>
  <c r="A2" i="83" a="1"/>
  <c r="A2" i="83" s="1"/>
  <c r="A2" i="84" a="1"/>
  <c r="A2" i="84" s="1"/>
  <c r="A2" i="85" a="1"/>
  <c r="A2" i="85" s="1"/>
  <c r="A2" i="86" a="1"/>
  <c r="A2" i="86" s="1"/>
  <c r="A2" i="87" a="1"/>
  <c r="A2" i="87" s="1"/>
  <c r="A2" i="88" a="1"/>
  <c r="A2" i="88" s="1"/>
  <c r="A2" i="89" a="1"/>
  <c r="A2" i="89" s="1"/>
  <c r="A2" i="90" a="1"/>
  <c r="A2" i="90" s="1"/>
  <c r="A2" i="91" a="1"/>
  <c r="A2" i="91" s="1"/>
  <c r="A2" i="92" a="1"/>
  <c r="A2" i="92" s="1"/>
  <c r="A2" i="93" a="1"/>
  <c r="A2" i="93" s="1"/>
  <c r="A2" i="94" a="1"/>
  <c r="A2" i="94" s="1"/>
  <c r="A2" i="95" a="1"/>
  <c r="A2" i="95" s="1"/>
  <c r="A2" i="96" a="1"/>
  <c r="A2" i="96" s="1"/>
  <c r="A2" i="97" a="1"/>
  <c r="A2" i="97" s="1"/>
  <c r="A2" i="98" a="1"/>
  <c r="A2" i="98" s="1"/>
  <c r="A2" i="99" a="1"/>
  <c r="A2" i="99" s="1"/>
  <c r="A2" i="100" a="1"/>
  <c r="A2" i="100" s="1"/>
  <c r="A2" i="101" a="1"/>
  <c r="A2" i="101" s="1"/>
  <c r="A2" i="102" a="1"/>
  <c r="A2" i="102" s="1"/>
  <c r="A2" i="103" a="1"/>
  <c r="A2" i="103" s="1"/>
  <c r="A2" i="104" a="1"/>
  <c r="A2" i="104" s="1"/>
  <c r="A2" i="105" a="1"/>
  <c r="A2" i="105" s="1"/>
  <c r="A2" i="106" a="1"/>
  <c r="A2" i="106" s="1"/>
  <c r="A2" i="107" a="1"/>
  <c r="A2" i="107" s="1"/>
  <c r="A2" i="108" a="1"/>
  <c r="A2" i="108" s="1"/>
  <c r="A2" i="109" a="1"/>
  <c r="A2" i="109" s="1"/>
  <c r="A2" i="110" a="1"/>
  <c r="A2" i="110" s="1"/>
  <c r="A2" i="111" a="1"/>
  <c r="A2" i="111" s="1"/>
  <c r="A2" i="112" a="1"/>
  <c r="A2" i="112" s="1"/>
  <c r="A2" i="113" a="1"/>
  <c r="A2" i="113" s="1"/>
  <c r="A2" i="114" a="1"/>
  <c r="A2" i="114" s="1"/>
  <c r="A2" i="115" a="1"/>
  <c r="A2" i="115" s="1"/>
  <c r="A2" i="116" a="1"/>
  <c r="A2" i="116" s="1"/>
  <c r="A2" i="117" a="1"/>
  <c r="A2" i="117" s="1"/>
  <c r="A2" i="118" a="1"/>
  <c r="A2" i="118" s="1"/>
  <c r="A2" i="119" a="1"/>
  <c r="A2" i="119" s="1"/>
  <c r="A2" i="120" a="1"/>
  <c r="A2" i="120" s="1"/>
  <c r="A2" i="121" a="1"/>
  <c r="A2" i="121" s="1"/>
  <c r="A2" i="122" a="1"/>
  <c r="A2" i="122" s="1"/>
  <c r="A2" i="123" a="1"/>
  <c r="A2" i="123" s="1"/>
  <c r="A2" i="124" a="1"/>
  <c r="A2" i="124" s="1"/>
  <c r="A2" i="125" a="1"/>
  <c r="A2" i="125" s="1"/>
  <c r="A2" i="126" a="1"/>
  <c r="A2" i="126" s="1"/>
  <c r="A2" i="127" a="1"/>
  <c r="A2" i="127" s="1"/>
  <c r="A2" i="128" a="1"/>
  <c r="A2" i="128" s="1"/>
  <c r="A2" i="129" a="1"/>
  <c r="A2" i="129" s="1"/>
  <c r="A2" i="130" a="1"/>
  <c r="A2" i="130" s="1"/>
  <c r="A2" i="131" a="1"/>
  <c r="A2" i="131" s="1"/>
  <c r="A2" i="132" a="1"/>
  <c r="A2" i="132" s="1"/>
  <c r="A2" i="133" a="1"/>
  <c r="A2" i="133" s="1"/>
  <c r="A2" i="134" a="1"/>
  <c r="A2" i="134" s="1"/>
  <c r="A2" i="135" a="1"/>
  <c r="A2" i="135" s="1"/>
  <c r="A2" i="136" a="1"/>
  <c r="A2" i="136" s="1"/>
  <c r="A2" i="137" a="1"/>
  <c r="A2" i="137" s="1"/>
  <c r="A2" i="138" a="1"/>
  <c r="A2" i="138" s="1"/>
  <c r="A2" i="139" a="1"/>
  <c r="A2" i="139" s="1"/>
  <c r="A2" i="140" a="1"/>
  <c r="A2" i="140" s="1"/>
  <c r="A2" i="141" a="1"/>
  <c r="A2" i="141" s="1"/>
  <c r="A2" i="142" a="1"/>
  <c r="A2" i="142" s="1"/>
  <c r="A2" i="143" a="1"/>
  <c r="A2" i="143" s="1"/>
  <c r="A2" i="144" a="1"/>
  <c r="A2" i="144" s="1"/>
  <c r="A2" i="145" a="1"/>
  <c r="A2" i="145" s="1"/>
  <c r="A2" i="146" a="1"/>
  <c r="A2" i="146" s="1"/>
  <c r="A2" i="147" a="1"/>
  <c r="A2" i="147" s="1"/>
  <c r="A2" i="148" a="1"/>
  <c r="A2" i="148" s="1"/>
  <c r="A2" i="149" a="1"/>
  <c r="A2" i="149" s="1"/>
  <c r="A2" i="150" a="1"/>
  <c r="A2" i="150" s="1"/>
  <c r="A2" i="151" a="1"/>
  <c r="A2" i="151" s="1"/>
  <c r="A2" i="153" a="1"/>
  <c r="A2" i="153" s="1"/>
  <c r="A2" i="154" a="1"/>
  <c r="A2" i="154" s="1"/>
  <c r="A2" i="155" a="1"/>
  <c r="A2" i="155" s="1"/>
  <c r="A2" i="156" a="1"/>
  <c r="A2" i="156" s="1"/>
  <c r="A2" i="157" a="1"/>
  <c r="A2" i="157" s="1"/>
  <c r="A2" i="158" a="1"/>
  <c r="A2" i="158" s="1"/>
  <c r="A2" i="159" a="1"/>
  <c r="A2" i="159" s="1"/>
  <c r="E32" i="159" s="1"/>
  <c r="A2" i="160" a="1"/>
  <c r="A2" i="160" s="1"/>
  <c r="E31" i="160" s="1"/>
  <c r="A2" i="161" a="1"/>
  <c r="A2" i="161" s="1"/>
  <c r="H31" i="161" s="1"/>
  <c r="A2" i="162" a="1"/>
  <c r="A2" i="162" s="1"/>
  <c r="H31" i="162" s="1"/>
  <c r="A2" i="163" a="1"/>
  <c r="A2" i="163" s="1"/>
  <c r="A2" i="164" a="1"/>
  <c r="A2" i="164" s="1"/>
  <c r="H31" i="164" s="1"/>
  <c r="A2" i="165" a="1"/>
  <c r="A2" i="165" s="1"/>
  <c r="A2" i="166" a="1"/>
  <c r="A2" i="166" s="1"/>
  <c r="K17" i="166" s="1"/>
  <c r="A2" i="167" a="1"/>
  <c r="A2" i="167" s="1"/>
  <c r="E28" i="167" s="1"/>
  <c r="A2" i="168" a="1"/>
  <c r="A2" i="168" s="1"/>
  <c r="E31" i="168" s="1"/>
  <c r="A2" i="169" a="1"/>
  <c r="A2" i="169" s="1"/>
  <c r="E27" i="169" s="1"/>
  <c r="A2" i="170" a="1"/>
  <c r="A2" i="170" s="1"/>
  <c r="E31" i="170" s="1"/>
  <c r="A2" i="171" a="1"/>
  <c r="A2" i="171" s="1"/>
  <c r="A2" i="172" a="1"/>
  <c r="A2" i="172" s="1"/>
  <c r="H32" i="172" s="1"/>
  <c r="A2" i="173" a="1"/>
  <c r="A2" i="173" s="1"/>
  <c r="A2" i="175" a="1"/>
  <c r="A2" i="175" s="1"/>
  <c r="G17" i="175" s="1"/>
  <c r="A2" i="176" a="1"/>
  <c r="A2" i="176" s="1"/>
  <c r="E31" i="176" s="1"/>
  <c r="S2" i="176"/>
  <c r="O2" i="176"/>
  <c r="S2" i="175"/>
  <c r="O2" i="175"/>
  <c r="S2" i="173"/>
  <c r="O2" i="173"/>
  <c r="S2" i="172"/>
  <c r="O2" i="172"/>
  <c r="S2" i="171"/>
  <c r="O2" i="171"/>
  <c r="S2" i="170"/>
  <c r="O2" i="170"/>
  <c r="S2" i="169"/>
  <c r="O2" i="169"/>
  <c r="S2" i="168"/>
  <c r="O2" i="168"/>
  <c r="S2" i="167"/>
  <c r="O2" i="167"/>
  <c r="S2" i="166"/>
  <c r="O2" i="166"/>
  <c r="S2" i="165"/>
  <c r="O2" i="165"/>
  <c r="S2" i="164"/>
  <c r="O2" i="164"/>
  <c r="S2" i="163"/>
  <c r="O2" i="163"/>
  <c r="S2" i="162"/>
  <c r="O2" i="162"/>
  <c r="S2" i="161"/>
  <c r="O2" i="161"/>
  <c r="S2" i="160"/>
  <c r="O2" i="160"/>
  <c r="S2" i="159"/>
  <c r="O2" i="159"/>
  <c r="E29" i="162" l="1"/>
  <c r="E6" i="162"/>
  <c r="B17" i="162"/>
  <c r="E30" i="161"/>
  <c r="I10" i="161"/>
  <c r="E6" i="169"/>
  <c r="G6" i="161"/>
  <c r="I17" i="161"/>
  <c r="D17" i="161"/>
  <c r="H32" i="161"/>
  <c r="H8" i="161"/>
  <c r="E27" i="161"/>
  <c r="H30" i="159"/>
  <c r="H6" i="161"/>
  <c r="I8" i="161"/>
  <c r="F12" i="161"/>
  <c r="E17" i="161"/>
  <c r="J17" i="161"/>
  <c r="E28" i="161"/>
  <c r="H30" i="161"/>
  <c r="B17" i="169"/>
  <c r="I6" i="161"/>
  <c r="F10" i="161"/>
  <c r="H12" i="161"/>
  <c r="F17" i="161"/>
  <c r="L17" i="161"/>
  <c r="H28" i="161"/>
  <c r="E31" i="161"/>
  <c r="E6" i="161"/>
  <c r="F8" i="161"/>
  <c r="G10" i="161"/>
  <c r="B17" i="161"/>
  <c r="H17" i="161"/>
  <c r="M17" i="161"/>
  <c r="E29" i="161"/>
  <c r="E32" i="161"/>
  <c r="J17" i="162"/>
  <c r="H31" i="175"/>
  <c r="I10" i="162"/>
  <c r="G17" i="166"/>
  <c r="F6" i="175"/>
  <c r="I8" i="162"/>
  <c r="E27" i="162"/>
  <c r="B2" i="166"/>
  <c r="E29" i="169"/>
  <c r="H6" i="159"/>
  <c r="E17" i="159"/>
  <c r="C17" i="175"/>
  <c r="E8" i="166"/>
  <c r="M17" i="159"/>
  <c r="B2" i="161"/>
  <c r="F6" i="161"/>
  <c r="E8" i="161"/>
  <c r="E10" i="161"/>
  <c r="E12" i="161"/>
  <c r="C17" i="161"/>
  <c r="G17" i="161"/>
  <c r="K17" i="161"/>
  <c r="H27" i="161"/>
  <c r="H29" i="161"/>
  <c r="G10" i="159"/>
  <c r="I6" i="162"/>
  <c r="F17" i="162"/>
  <c r="E31" i="162"/>
  <c r="H31" i="166"/>
  <c r="H6" i="170"/>
  <c r="H12" i="168"/>
  <c r="I6" i="159"/>
  <c r="E27" i="159"/>
  <c r="E6" i="159"/>
  <c r="I8" i="159"/>
  <c r="B17" i="159"/>
  <c r="J17" i="159"/>
  <c r="E29" i="159"/>
  <c r="I10" i="159"/>
  <c r="F17" i="159"/>
  <c r="E31" i="159"/>
  <c r="H8" i="159"/>
  <c r="H12" i="159"/>
  <c r="I17" i="159"/>
  <c r="H28" i="159"/>
  <c r="H32" i="159"/>
  <c r="D17" i="167"/>
  <c r="H12" i="170"/>
  <c r="I17" i="170"/>
  <c r="G6" i="160"/>
  <c r="I17" i="160"/>
  <c r="D17" i="164"/>
  <c r="H28" i="170"/>
  <c r="B2" i="160"/>
  <c r="H8" i="160"/>
  <c r="H27" i="160"/>
  <c r="E30" i="164"/>
  <c r="B2" i="159"/>
  <c r="F6" i="159"/>
  <c r="E8" i="159"/>
  <c r="E10" i="159"/>
  <c r="E12" i="159"/>
  <c r="C17" i="159"/>
  <c r="G17" i="159"/>
  <c r="K17" i="159"/>
  <c r="H27" i="159"/>
  <c r="H29" i="159"/>
  <c r="H31" i="159"/>
  <c r="E12" i="160"/>
  <c r="E30" i="160"/>
  <c r="H31" i="168"/>
  <c r="K17" i="168"/>
  <c r="G6" i="159"/>
  <c r="F8" i="159"/>
  <c r="F10" i="159"/>
  <c r="F12" i="159"/>
  <c r="D17" i="159"/>
  <c r="H17" i="159"/>
  <c r="L17" i="159"/>
  <c r="E28" i="159"/>
  <c r="E30" i="159"/>
  <c r="D17" i="160"/>
  <c r="H32" i="160"/>
  <c r="G6" i="164"/>
  <c r="E8" i="168"/>
  <c r="H8" i="170"/>
  <c r="H30" i="170"/>
  <c r="E17" i="170"/>
  <c r="H32" i="170"/>
  <c r="H6" i="160"/>
  <c r="E10" i="160"/>
  <c r="F12" i="160"/>
  <c r="E17" i="160"/>
  <c r="K17" i="160"/>
  <c r="E28" i="160"/>
  <c r="H30" i="160"/>
  <c r="F8" i="164"/>
  <c r="H17" i="164"/>
  <c r="E32" i="164"/>
  <c r="H8" i="168"/>
  <c r="C17" i="168"/>
  <c r="H27" i="168"/>
  <c r="H32" i="168"/>
  <c r="I10" i="172"/>
  <c r="E8" i="160"/>
  <c r="F10" i="160"/>
  <c r="H12" i="160"/>
  <c r="G17" i="160"/>
  <c r="L17" i="160"/>
  <c r="H28" i="160"/>
  <c r="H31" i="160"/>
  <c r="F10" i="164"/>
  <c r="L17" i="164"/>
  <c r="E10" i="168"/>
  <c r="G17" i="168"/>
  <c r="H28" i="168"/>
  <c r="F17" i="172"/>
  <c r="F6" i="160"/>
  <c r="F8" i="160"/>
  <c r="G10" i="160"/>
  <c r="C17" i="160"/>
  <c r="H17" i="160"/>
  <c r="M17" i="160"/>
  <c r="H29" i="160"/>
  <c r="E32" i="160"/>
  <c r="F12" i="164"/>
  <c r="E28" i="164"/>
  <c r="F6" i="168"/>
  <c r="E12" i="168"/>
  <c r="I17" i="168"/>
  <c r="H29" i="168"/>
  <c r="E27" i="172"/>
  <c r="E30" i="167"/>
  <c r="B2" i="168"/>
  <c r="H6" i="168"/>
  <c r="G10" i="168"/>
  <c r="E17" i="168"/>
  <c r="M17" i="168"/>
  <c r="H30" i="168"/>
  <c r="G10" i="170"/>
  <c r="M17" i="170"/>
  <c r="I6" i="172"/>
  <c r="E31" i="172"/>
  <c r="G6" i="167"/>
  <c r="G6" i="162"/>
  <c r="F8" i="162"/>
  <c r="F10" i="162"/>
  <c r="F12" i="162"/>
  <c r="D17" i="162"/>
  <c r="H17" i="162"/>
  <c r="L17" i="162"/>
  <c r="E28" i="162"/>
  <c r="E30" i="162"/>
  <c r="E32" i="162"/>
  <c r="E12" i="166"/>
  <c r="H27" i="166"/>
  <c r="B2" i="170"/>
  <c r="F6" i="170"/>
  <c r="E8" i="170"/>
  <c r="E10" i="170"/>
  <c r="E12" i="170"/>
  <c r="C17" i="170"/>
  <c r="G17" i="170"/>
  <c r="K17" i="170"/>
  <c r="H27" i="170"/>
  <c r="H29" i="170"/>
  <c r="H31" i="170"/>
  <c r="E10" i="175"/>
  <c r="L17" i="175"/>
  <c r="E6" i="178"/>
  <c r="I6" i="178"/>
  <c r="I8" i="178"/>
  <c r="I10" i="178"/>
  <c r="B17" i="178"/>
  <c r="F17" i="178"/>
  <c r="J17" i="178"/>
  <c r="E27" i="178"/>
  <c r="E29" i="178"/>
  <c r="E31" i="178"/>
  <c r="H6" i="162"/>
  <c r="H8" i="162"/>
  <c r="G10" i="162"/>
  <c r="H12" i="162"/>
  <c r="E17" i="162"/>
  <c r="I17" i="162"/>
  <c r="M17" i="162"/>
  <c r="H28" i="162"/>
  <c r="H30" i="162"/>
  <c r="H32" i="162"/>
  <c r="F6" i="166"/>
  <c r="C17" i="166"/>
  <c r="H29" i="166"/>
  <c r="G6" i="168"/>
  <c r="F8" i="168"/>
  <c r="F10" i="168"/>
  <c r="F12" i="168"/>
  <c r="D17" i="168"/>
  <c r="H17" i="168"/>
  <c r="L17" i="168"/>
  <c r="E28" i="168"/>
  <c r="E30" i="168"/>
  <c r="E32" i="168"/>
  <c r="G6" i="170"/>
  <c r="F8" i="170"/>
  <c r="F10" i="170"/>
  <c r="F12" i="170"/>
  <c r="D17" i="170"/>
  <c r="H17" i="170"/>
  <c r="L17" i="170"/>
  <c r="E28" i="170"/>
  <c r="E30" i="170"/>
  <c r="E32" i="170"/>
  <c r="I8" i="172"/>
  <c r="J17" i="172"/>
  <c r="E12" i="175"/>
  <c r="H28" i="175"/>
  <c r="B2" i="178"/>
  <c r="F6" i="178"/>
  <c r="E8" i="178"/>
  <c r="E10" i="178"/>
  <c r="E12" i="178"/>
  <c r="C17" i="178"/>
  <c r="G17" i="178"/>
  <c r="K17" i="178"/>
  <c r="H27" i="178"/>
  <c r="H29" i="178"/>
  <c r="H31" i="178"/>
  <c r="G6" i="178"/>
  <c r="F8" i="178"/>
  <c r="F10" i="178"/>
  <c r="F12" i="178"/>
  <c r="D17" i="178"/>
  <c r="H17" i="178"/>
  <c r="L17" i="178"/>
  <c r="E28" i="178"/>
  <c r="E30" i="178"/>
  <c r="E32" i="178"/>
  <c r="B2" i="162"/>
  <c r="F6" i="162"/>
  <c r="E8" i="162"/>
  <c r="E10" i="162"/>
  <c r="E12" i="162"/>
  <c r="C17" i="162"/>
  <c r="G17" i="162"/>
  <c r="K17" i="162"/>
  <c r="H27" i="162"/>
  <c r="H29" i="162"/>
  <c r="E10" i="166"/>
  <c r="E6" i="168"/>
  <c r="I6" i="168"/>
  <c r="I8" i="168"/>
  <c r="I10" i="168"/>
  <c r="B17" i="168"/>
  <c r="F17" i="168"/>
  <c r="J17" i="168"/>
  <c r="E27" i="168"/>
  <c r="E29" i="168"/>
  <c r="E6" i="170"/>
  <c r="I6" i="170"/>
  <c r="I8" i="170"/>
  <c r="I10" i="170"/>
  <c r="B17" i="170"/>
  <c r="F17" i="170"/>
  <c r="J17" i="170"/>
  <c r="E27" i="170"/>
  <c r="E29" i="170"/>
  <c r="E6" i="172"/>
  <c r="B17" i="172"/>
  <c r="E29" i="172"/>
  <c r="B2" i="175"/>
  <c r="E8" i="175"/>
  <c r="H6" i="178"/>
  <c r="H8" i="178"/>
  <c r="G10" i="178"/>
  <c r="H12" i="178"/>
  <c r="E17" i="178"/>
  <c r="I17" i="178"/>
  <c r="M17" i="178"/>
  <c r="H28" i="178"/>
  <c r="H30" i="178"/>
  <c r="E32" i="165"/>
  <c r="E30" i="165"/>
  <c r="E28" i="165"/>
  <c r="L17" i="165"/>
  <c r="H17" i="165"/>
  <c r="D17" i="165"/>
  <c r="F12" i="165"/>
  <c r="F10" i="165"/>
  <c r="F8" i="165"/>
  <c r="G6" i="165"/>
  <c r="H32" i="165"/>
  <c r="H30" i="165"/>
  <c r="H28" i="165"/>
  <c r="M17" i="165"/>
  <c r="H12" i="165"/>
  <c r="G10" i="165"/>
  <c r="H8" i="165"/>
  <c r="H31" i="165"/>
  <c r="H29" i="165"/>
  <c r="H27" i="165"/>
  <c r="K17" i="165"/>
  <c r="G17" i="165"/>
  <c r="C17" i="165"/>
  <c r="E12" i="165"/>
  <c r="E10" i="165"/>
  <c r="E8" i="165"/>
  <c r="F6" i="165"/>
  <c r="B2" i="165"/>
  <c r="I17" i="165"/>
  <c r="E31" i="165"/>
  <c r="E29" i="165"/>
  <c r="E27" i="165"/>
  <c r="J17" i="165"/>
  <c r="F17" i="165"/>
  <c r="B17" i="165"/>
  <c r="I10" i="165"/>
  <c r="I8" i="165"/>
  <c r="I6" i="165"/>
  <c r="E6" i="165"/>
  <c r="E17" i="165"/>
  <c r="H6" i="165"/>
  <c r="H6" i="164"/>
  <c r="H8" i="164"/>
  <c r="G10" i="164"/>
  <c r="H12" i="164"/>
  <c r="E17" i="164"/>
  <c r="I17" i="164"/>
  <c r="M17" i="164"/>
  <c r="H28" i="164"/>
  <c r="H30" i="164"/>
  <c r="H32" i="164"/>
  <c r="F8" i="167"/>
  <c r="H17" i="167"/>
  <c r="E32" i="167"/>
  <c r="E6" i="164"/>
  <c r="I6" i="164"/>
  <c r="I8" i="164"/>
  <c r="I10" i="164"/>
  <c r="B17" i="164"/>
  <c r="F17" i="164"/>
  <c r="J17" i="164"/>
  <c r="E27" i="164"/>
  <c r="E29" i="164"/>
  <c r="E31" i="164"/>
  <c r="F10" i="167"/>
  <c r="L17" i="167"/>
  <c r="E6" i="160"/>
  <c r="I6" i="160"/>
  <c r="I8" i="160"/>
  <c r="I10" i="160"/>
  <c r="B17" i="160"/>
  <c r="F17" i="160"/>
  <c r="J17" i="160"/>
  <c r="E27" i="160"/>
  <c r="E29" i="160"/>
  <c r="B2" i="164"/>
  <c r="F6" i="164"/>
  <c r="E8" i="164"/>
  <c r="E10" i="164"/>
  <c r="E12" i="164"/>
  <c r="C17" i="164"/>
  <c r="G17" i="164"/>
  <c r="K17" i="164"/>
  <c r="H27" i="164"/>
  <c r="H29" i="164"/>
  <c r="F12" i="167"/>
  <c r="F17" i="176"/>
  <c r="E30" i="171"/>
  <c r="D17" i="171"/>
  <c r="G6" i="171"/>
  <c r="E28" i="171"/>
  <c r="F12" i="171"/>
  <c r="L17" i="171"/>
  <c r="F10" i="171"/>
  <c r="E32" i="171"/>
  <c r="H17" i="171"/>
  <c r="F8" i="171"/>
  <c r="H32" i="163"/>
  <c r="E30" i="163"/>
  <c r="E27" i="163"/>
  <c r="I17" i="163"/>
  <c r="D17" i="163"/>
  <c r="I10" i="163"/>
  <c r="H8" i="163"/>
  <c r="G6" i="163"/>
  <c r="B2" i="163"/>
  <c r="E32" i="163"/>
  <c r="E29" i="163"/>
  <c r="M17" i="163"/>
  <c r="H17" i="163"/>
  <c r="B17" i="163"/>
  <c r="G10" i="163"/>
  <c r="F8" i="163"/>
  <c r="E6" i="163"/>
  <c r="E31" i="163"/>
  <c r="H28" i="163"/>
  <c r="L17" i="163"/>
  <c r="F17" i="163"/>
  <c r="H12" i="163"/>
  <c r="F10" i="163"/>
  <c r="I6" i="163"/>
  <c r="H30" i="163"/>
  <c r="E28" i="163"/>
  <c r="J17" i="163"/>
  <c r="E17" i="163"/>
  <c r="F12" i="163"/>
  <c r="I8" i="163"/>
  <c r="H6" i="163"/>
  <c r="E31" i="173"/>
  <c r="E29" i="173"/>
  <c r="E27" i="173"/>
  <c r="J17" i="173"/>
  <c r="F17" i="173"/>
  <c r="B17" i="173"/>
  <c r="I10" i="173"/>
  <c r="I8" i="173"/>
  <c r="I6" i="173"/>
  <c r="E6" i="173"/>
  <c r="H32" i="173"/>
  <c r="H30" i="173"/>
  <c r="H28" i="173"/>
  <c r="M17" i="173"/>
  <c r="I17" i="173"/>
  <c r="E17" i="173"/>
  <c r="H12" i="173"/>
  <c r="G10" i="173"/>
  <c r="H8" i="173"/>
  <c r="H6" i="173"/>
  <c r="E32" i="173"/>
  <c r="E30" i="173"/>
  <c r="E28" i="173"/>
  <c r="L17" i="173"/>
  <c r="H17" i="173"/>
  <c r="D17" i="173"/>
  <c r="F12" i="173"/>
  <c r="F10" i="173"/>
  <c r="F8" i="173"/>
  <c r="G6" i="173"/>
  <c r="H31" i="173"/>
  <c r="H29" i="173"/>
  <c r="H27" i="173"/>
  <c r="K17" i="173"/>
  <c r="G17" i="173"/>
  <c r="C17" i="173"/>
  <c r="E12" i="173"/>
  <c r="E10" i="173"/>
  <c r="E8" i="173"/>
  <c r="F6" i="173"/>
  <c r="B2" i="173"/>
  <c r="I6" i="169"/>
  <c r="F17" i="169"/>
  <c r="E31" i="169"/>
  <c r="B2" i="172"/>
  <c r="F6" i="172"/>
  <c r="E8" i="172"/>
  <c r="E10" i="172"/>
  <c r="E12" i="172"/>
  <c r="C17" i="172"/>
  <c r="G17" i="172"/>
  <c r="K17" i="172"/>
  <c r="H27" i="172"/>
  <c r="H29" i="172"/>
  <c r="H31" i="172"/>
  <c r="I6" i="176"/>
  <c r="L17" i="176"/>
  <c r="I8" i="169"/>
  <c r="J17" i="169"/>
  <c r="G6" i="172"/>
  <c r="F8" i="172"/>
  <c r="F10" i="172"/>
  <c r="F12" i="172"/>
  <c r="D17" i="172"/>
  <c r="H17" i="172"/>
  <c r="L17" i="172"/>
  <c r="E28" i="172"/>
  <c r="E30" i="172"/>
  <c r="E32" i="172"/>
  <c r="F10" i="176"/>
  <c r="H28" i="176"/>
  <c r="I10" i="169"/>
  <c r="H6" i="172"/>
  <c r="H8" i="172"/>
  <c r="G10" i="172"/>
  <c r="H12" i="172"/>
  <c r="E17" i="172"/>
  <c r="I17" i="172"/>
  <c r="M17" i="172"/>
  <c r="H28" i="172"/>
  <c r="H30" i="172"/>
  <c r="H12" i="176"/>
  <c r="H31" i="176"/>
  <c r="H29" i="176"/>
  <c r="H27" i="176"/>
  <c r="K17" i="176"/>
  <c r="G17" i="176"/>
  <c r="C17" i="176"/>
  <c r="E12" i="176"/>
  <c r="E10" i="176"/>
  <c r="E8" i="176"/>
  <c r="F6" i="176"/>
  <c r="B2" i="176"/>
  <c r="H30" i="176"/>
  <c r="E28" i="176"/>
  <c r="J17" i="176"/>
  <c r="E17" i="176"/>
  <c r="F12" i="176"/>
  <c r="I8" i="176"/>
  <c r="H6" i="176"/>
  <c r="H32" i="176"/>
  <c r="E30" i="176"/>
  <c r="E27" i="176"/>
  <c r="I17" i="176"/>
  <c r="D17" i="176"/>
  <c r="I10" i="176"/>
  <c r="H8" i="176"/>
  <c r="G6" i="176"/>
  <c r="E32" i="176"/>
  <c r="E29" i="176"/>
  <c r="M17" i="176"/>
  <c r="H17" i="176"/>
  <c r="B17" i="176"/>
  <c r="G10" i="176"/>
  <c r="F8" i="176"/>
  <c r="E6" i="176"/>
  <c r="H32" i="169"/>
  <c r="H30" i="169"/>
  <c r="H28" i="169"/>
  <c r="M17" i="169"/>
  <c r="I17" i="169"/>
  <c r="E17" i="169"/>
  <c r="H12" i="169"/>
  <c r="G10" i="169"/>
  <c r="H8" i="169"/>
  <c r="H6" i="169"/>
  <c r="E32" i="169"/>
  <c r="E30" i="169"/>
  <c r="E28" i="169"/>
  <c r="L17" i="169"/>
  <c r="H17" i="169"/>
  <c r="D17" i="169"/>
  <c r="F12" i="169"/>
  <c r="F10" i="169"/>
  <c r="F8" i="169"/>
  <c r="G6" i="169"/>
  <c r="H31" i="169"/>
  <c r="H29" i="169"/>
  <c r="H27" i="169"/>
  <c r="K17" i="169"/>
  <c r="G17" i="169"/>
  <c r="C17" i="169"/>
  <c r="E12" i="169"/>
  <c r="E10" i="169"/>
  <c r="E8" i="169"/>
  <c r="F6" i="169"/>
  <c r="B2" i="169"/>
  <c r="E31" i="175"/>
  <c r="E29" i="175"/>
  <c r="E27" i="175"/>
  <c r="J17" i="175"/>
  <c r="H30" i="175"/>
  <c r="E28" i="175"/>
  <c r="K17" i="175"/>
  <c r="F17" i="175"/>
  <c r="B17" i="175"/>
  <c r="I10" i="175"/>
  <c r="I8" i="175"/>
  <c r="I6" i="175"/>
  <c r="E6" i="175"/>
  <c r="H32" i="175"/>
  <c r="E30" i="175"/>
  <c r="H27" i="175"/>
  <c r="I17" i="175"/>
  <c r="E17" i="175"/>
  <c r="H12" i="175"/>
  <c r="G10" i="175"/>
  <c r="H8" i="175"/>
  <c r="H6" i="175"/>
  <c r="E32" i="175"/>
  <c r="H29" i="175"/>
  <c r="M17" i="175"/>
  <c r="H17" i="175"/>
  <c r="D17" i="175"/>
  <c r="F12" i="175"/>
  <c r="F10" i="175"/>
  <c r="F8" i="175"/>
  <c r="G6" i="175"/>
  <c r="H31" i="171"/>
  <c r="H29" i="171"/>
  <c r="H27" i="171"/>
  <c r="K17" i="171"/>
  <c r="G17" i="171"/>
  <c r="C17" i="171"/>
  <c r="E12" i="171"/>
  <c r="E10" i="171"/>
  <c r="E8" i="171"/>
  <c r="F6" i="171"/>
  <c r="B2" i="171"/>
  <c r="E31" i="171"/>
  <c r="E29" i="171"/>
  <c r="E27" i="171"/>
  <c r="J17" i="171"/>
  <c r="F17" i="171"/>
  <c r="B17" i="171"/>
  <c r="I10" i="171"/>
  <c r="I8" i="171"/>
  <c r="I6" i="171"/>
  <c r="E6" i="171"/>
  <c r="H32" i="171"/>
  <c r="H30" i="171"/>
  <c r="H28" i="171"/>
  <c r="M17" i="171"/>
  <c r="I17" i="171"/>
  <c r="E17" i="171"/>
  <c r="H12" i="171"/>
  <c r="G10" i="171"/>
  <c r="H8" i="171"/>
  <c r="H6" i="171"/>
  <c r="H31" i="167"/>
  <c r="H29" i="167"/>
  <c r="H27" i="167"/>
  <c r="K17" i="167"/>
  <c r="G17" i="167"/>
  <c r="C17" i="167"/>
  <c r="E12" i="167"/>
  <c r="E10" i="167"/>
  <c r="E8" i="167"/>
  <c r="F6" i="167"/>
  <c r="B2" i="167"/>
  <c r="E31" i="167"/>
  <c r="E29" i="167"/>
  <c r="E27" i="167"/>
  <c r="J17" i="167"/>
  <c r="F17" i="167"/>
  <c r="B17" i="167"/>
  <c r="I10" i="167"/>
  <c r="I8" i="167"/>
  <c r="I6" i="167"/>
  <c r="E6" i="167"/>
  <c r="H32" i="167"/>
  <c r="H30" i="167"/>
  <c r="H28" i="167"/>
  <c r="M17" i="167"/>
  <c r="I17" i="167"/>
  <c r="E17" i="167"/>
  <c r="H12" i="167"/>
  <c r="G10" i="167"/>
  <c r="H8" i="167"/>
  <c r="H6" i="167"/>
  <c r="E31" i="166"/>
  <c r="E29" i="166"/>
  <c r="E27" i="166"/>
  <c r="J17" i="166"/>
  <c r="F17" i="166"/>
  <c r="B17" i="166"/>
  <c r="I10" i="166"/>
  <c r="I8" i="166"/>
  <c r="I6" i="166"/>
  <c r="E6" i="166"/>
  <c r="H32" i="166"/>
  <c r="H30" i="166"/>
  <c r="H28" i="166"/>
  <c r="M17" i="166"/>
  <c r="I17" i="166"/>
  <c r="E17" i="166"/>
  <c r="H12" i="166"/>
  <c r="G10" i="166"/>
  <c r="H8" i="166"/>
  <c r="H6" i="166"/>
  <c r="E32" i="166"/>
  <c r="E30" i="166"/>
  <c r="E28" i="166"/>
  <c r="L17" i="166"/>
  <c r="H17" i="166"/>
  <c r="D17" i="166"/>
  <c r="F12" i="166"/>
  <c r="F10" i="166"/>
  <c r="F8" i="166"/>
  <c r="G6" i="166"/>
  <c r="H31" i="163"/>
  <c r="H29" i="163"/>
  <c r="H27" i="163"/>
  <c r="K17" i="163"/>
  <c r="G17" i="163"/>
  <c r="C17" i="163"/>
  <c r="E12" i="163"/>
  <c r="E10" i="163"/>
  <c r="E8" i="163"/>
  <c r="F6" i="163"/>
  <c r="H32" i="158"/>
  <c r="E32" i="158"/>
  <c r="H31" i="158"/>
  <c r="E31" i="158"/>
  <c r="H30" i="158"/>
  <c r="E30" i="158"/>
  <c r="H29" i="158"/>
  <c r="E29" i="158"/>
  <c r="H28" i="158"/>
  <c r="E28" i="158"/>
  <c r="H27" i="158"/>
  <c r="E27" i="158"/>
  <c r="M17" i="158"/>
  <c r="L17" i="158"/>
  <c r="K17" i="158"/>
  <c r="J17" i="158"/>
  <c r="I17" i="158"/>
  <c r="H17" i="158"/>
  <c r="G17" i="158"/>
  <c r="F17" i="158"/>
  <c r="E17" i="158"/>
  <c r="D17" i="158"/>
  <c r="C17" i="158"/>
  <c r="B17" i="158"/>
  <c r="H12" i="158"/>
  <c r="F12" i="158"/>
  <c r="E12" i="158"/>
  <c r="I10" i="158"/>
  <c r="G10" i="158"/>
  <c r="F10" i="158"/>
  <c r="E10" i="158"/>
  <c r="I8" i="158"/>
  <c r="H8" i="158"/>
  <c r="F8" i="158"/>
  <c r="E8" i="158"/>
  <c r="I6" i="158"/>
  <c r="H6" i="158"/>
  <c r="G6" i="158"/>
  <c r="F6" i="158"/>
  <c r="E6" i="158"/>
  <c r="S2" i="158"/>
  <c r="O2" i="158"/>
  <c r="B2" i="158"/>
  <c r="H32" i="157"/>
  <c r="E32" i="157"/>
  <c r="H31" i="157"/>
  <c r="E31" i="157"/>
  <c r="H30" i="157"/>
  <c r="E30" i="157"/>
  <c r="H29" i="157"/>
  <c r="E29" i="157"/>
  <c r="H28" i="157"/>
  <c r="E28" i="157"/>
  <c r="H27" i="157"/>
  <c r="E27" i="157"/>
  <c r="M17" i="157"/>
  <c r="L17" i="157"/>
  <c r="K17" i="157"/>
  <c r="J17" i="157"/>
  <c r="I17" i="157"/>
  <c r="H17" i="157"/>
  <c r="G17" i="157"/>
  <c r="F17" i="157"/>
  <c r="E17" i="157"/>
  <c r="D17" i="157"/>
  <c r="C17" i="157"/>
  <c r="B17" i="157"/>
  <c r="H12" i="157"/>
  <c r="F12" i="157"/>
  <c r="E12" i="157"/>
  <c r="I10" i="157"/>
  <c r="G10" i="157"/>
  <c r="F10" i="157"/>
  <c r="E10" i="157"/>
  <c r="I8" i="157"/>
  <c r="H8" i="157"/>
  <c r="F8" i="157"/>
  <c r="E8" i="157"/>
  <c r="I6" i="157"/>
  <c r="H6" i="157"/>
  <c r="G6" i="157"/>
  <c r="F6" i="157"/>
  <c r="E6" i="157"/>
  <c r="S2" i="157"/>
  <c r="O2" i="157"/>
  <c r="B2" i="157"/>
  <c r="H32" i="156"/>
  <c r="E32" i="156"/>
  <c r="H31" i="156"/>
  <c r="E31" i="156"/>
  <c r="H30" i="156"/>
  <c r="E30" i="156"/>
  <c r="H29" i="156"/>
  <c r="E29" i="156"/>
  <c r="H28" i="156"/>
  <c r="E28" i="156"/>
  <c r="H27" i="156"/>
  <c r="E27" i="156"/>
  <c r="M17" i="156"/>
  <c r="L17" i="156"/>
  <c r="K17" i="156"/>
  <c r="J17" i="156"/>
  <c r="I17" i="156"/>
  <c r="H17" i="156"/>
  <c r="G17" i="156"/>
  <c r="F17" i="156"/>
  <c r="E17" i="156"/>
  <c r="D17" i="156"/>
  <c r="C17" i="156"/>
  <c r="B17" i="156"/>
  <c r="H12" i="156"/>
  <c r="F12" i="156"/>
  <c r="E12" i="156"/>
  <c r="I10" i="156"/>
  <c r="G10" i="156"/>
  <c r="F10" i="156"/>
  <c r="E10" i="156"/>
  <c r="I8" i="156"/>
  <c r="H8" i="156"/>
  <c r="F8" i="156"/>
  <c r="E8" i="156"/>
  <c r="I6" i="156"/>
  <c r="H6" i="156"/>
  <c r="G6" i="156"/>
  <c r="F6" i="156"/>
  <c r="E6" i="156"/>
  <c r="S2" i="156"/>
  <c r="O2" i="156"/>
  <c r="B2" i="156"/>
  <c r="H32" i="155"/>
  <c r="E32" i="155"/>
  <c r="H31" i="155"/>
  <c r="E31" i="155"/>
  <c r="H30" i="155"/>
  <c r="E30" i="155"/>
  <c r="H29" i="155"/>
  <c r="E29" i="155"/>
  <c r="H28" i="155"/>
  <c r="E28" i="155"/>
  <c r="H27" i="155"/>
  <c r="E27" i="155"/>
  <c r="M17" i="155"/>
  <c r="L17" i="155"/>
  <c r="K17" i="155"/>
  <c r="J17" i="155"/>
  <c r="I17" i="155"/>
  <c r="H17" i="155"/>
  <c r="G17" i="155"/>
  <c r="F17" i="155"/>
  <c r="E17" i="155"/>
  <c r="D17" i="155"/>
  <c r="C17" i="155"/>
  <c r="B17" i="155"/>
  <c r="H12" i="155"/>
  <c r="F12" i="155"/>
  <c r="E12" i="155"/>
  <c r="I10" i="155"/>
  <c r="G10" i="155"/>
  <c r="F10" i="155"/>
  <c r="E10" i="155"/>
  <c r="I8" i="155"/>
  <c r="H8" i="155"/>
  <c r="F8" i="155"/>
  <c r="E8" i="155"/>
  <c r="I6" i="155"/>
  <c r="H6" i="155"/>
  <c r="G6" i="155"/>
  <c r="F6" i="155"/>
  <c r="E6" i="155"/>
  <c r="S2" i="155"/>
  <c r="O2" i="155"/>
  <c r="B2" i="155"/>
  <c r="H32" i="154"/>
  <c r="E32" i="154"/>
  <c r="H31" i="154"/>
  <c r="E31" i="154"/>
  <c r="H30" i="154"/>
  <c r="E30" i="154"/>
  <c r="H29" i="154"/>
  <c r="E29" i="154"/>
  <c r="H28" i="154"/>
  <c r="E28" i="154"/>
  <c r="H27" i="154"/>
  <c r="E27" i="154"/>
  <c r="M17" i="154"/>
  <c r="L17" i="154"/>
  <c r="K17" i="154"/>
  <c r="J17" i="154"/>
  <c r="I17" i="154"/>
  <c r="H17" i="154"/>
  <c r="G17" i="154"/>
  <c r="F17" i="154"/>
  <c r="E17" i="154"/>
  <c r="D17" i="154"/>
  <c r="C17" i="154"/>
  <c r="B17" i="154"/>
  <c r="H12" i="154"/>
  <c r="F12" i="154"/>
  <c r="E12" i="154"/>
  <c r="I10" i="154"/>
  <c r="G10" i="154"/>
  <c r="F10" i="154"/>
  <c r="E10" i="154"/>
  <c r="I8" i="154"/>
  <c r="H8" i="154"/>
  <c r="F8" i="154"/>
  <c r="E8" i="154"/>
  <c r="I6" i="154"/>
  <c r="H6" i="154"/>
  <c r="G6" i="154"/>
  <c r="F6" i="154"/>
  <c r="E6" i="154"/>
  <c r="S2" i="154"/>
  <c r="O2" i="154"/>
  <c r="B2" i="154"/>
  <c r="H32" i="153"/>
  <c r="E32" i="153"/>
  <c r="H31" i="153"/>
  <c r="E31" i="153"/>
  <c r="H30" i="153"/>
  <c r="E30" i="153"/>
  <c r="H29" i="153"/>
  <c r="E29" i="153"/>
  <c r="H28" i="153"/>
  <c r="E28" i="153"/>
  <c r="H27" i="153"/>
  <c r="E27" i="153"/>
  <c r="M17" i="153"/>
  <c r="L17" i="153"/>
  <c r="K17" i="153"/>
  <c r="J17" i="153"/>
  <c r="I17" i="153"/>
  <c r="H17" i="153"/>
  <c r="G17" i="153"/>
  <c r="F17" i="153"/>
  <c r="E17" i="153"/>
  <c r="D17" i="153"/>
  <c r="C17" i="153"/>
  <c r="B17" i="153"/>
  <c r="H12" i="153"/>
  <c r="F12" i="153"/>
  <c r="E12" i="153"/>
  <c r="I10" i="153"/>
  <c r="G10" i="153"/>
  <c r="F10" i="153"/>
  <c r="E10" i="153"/>
  <c r="I8" i="153"/>
  <c r="H8" i="153"/>
  <c r="F8" i="153"/>
  <c r="E8" i="153"/>
  <c r="I6" i="153"/>
  <c r="H6" i="153"/>
  <c r="G6" i="153"/>
  <c r="F6" i="153"/>
  <c r="E6" i="153"/>
  <c r="S2" i="153"/>
  <c r="O2" i="153"/>
  <c r="B2" i="153"/>
  <c r="H32" i="151"/>
  <c r="E32" i="151"/>
  <c r="H31" i="151"/>
  <c r="E31" i="151"/>
  <c r="H30" i="151"/>
  <c r="E30" i="151"/>
  <c r="H29" i="151"/>
  <c r="E29" i="151"/>
  <c r="H28" i="151"/>
  <c r="E28" i="151"/>
  <c r="H27" i="151"/>
  <c r="E27" i="151"/>
  <c r="M17" i="151"/>
  <c r="L17" i="151"/>
  <c r="K17" i="151"/>
  <c r="J17" i="151"/>
  <c r="I17" i="151"/>
  <c r="H17" i="151"/>
  <c r="G17" i="151"/>
  <c r="F17" i="151"/>
  <c r="E17" i="151"/>
  <c r="D17" i="151"/>
  <c r="C17" i="151"/>
  <c r="B17" i="151"/>
  <c r="H12" i="151"/>
  <c r="F12" i="151"/>
  <c r="E12" i="151"/>
  <c r="I10" i="151"/>
  <c r="G10" i="151"/>
  <c r="F10" i="151"/>
  <c r="E10" i="151"/>
  <c r="I8" i="151"/>
  <c r="H8" i="151"/>
  <c r="F8" i="151"/>
  <c r="E8" i="151"/>
  <c r="I6" i="151"/>
  <c r="H6" i="151"/>
  <c r="G6" i="151"/>
  <c r="F6" i="151"/>
  <c r="E6" i="151"/>
  <c r="S2" i="151"/>
  <c r="O2" i="151"/>
  <c r="B2" i="151"/>
  <c r="H32" i="150" l="1"/>
  <c r="E32" i="150"/>
  <c r="H31" i="150"/>
  <c r="E31" i="150"/>
  <c r="H30" i="150"/>
  <c r="E30" i="150"/>
  <c r="H29" i="150"/>
  <c r="E29" i="150"/>
  <c r="H28" i="150"/>
  <c r="E28" i="150"/>
  <c r="H27" i="150"/>
  <c r="E27" i="150"/>
  <c r="M17" i="150"/>
  <c r="L17" i="150"/>
  <c r="K17" i="150"/>
  <c r="J17" i="150"/>
  <c r="I17" i="150"/>
  <c r="H17" i="150"/>
  <c r="G17" i="150"/>
  <c r="F17" i="150"/>
  <c r="E17" i="150"/>
  <c r="D17" i="150"/>
  <c r="C17" i="150"/>
  <c r="B17" i="150"/>
  <c r="H12" i="150"/>
  <c r="F12" i="150"/>
  <c r="E12" i="150"/>
  <c r="I10" i="150"/>
  <c r="G10" i="150"/>
  <c r="F10" i="150"/>
  <c r="E10" i="150"/>
  <c r="I8" i="150"/>
  <c r="H8" i="150"/>
  <c r="F8" i="150"/>
  <c r="E8" i="150"/>
  <c r="I6" i="150"/>
  <c r="H6" i="150"/>
  <c r="G6" i="150"/>
  <c r="F6" i="150"/>
  <c r="E6" i="150"/>
  <c r="S2" i="150"/>
  <c r="O2" i="150"/>
  <c r="B2" i="150"/>
  <c r="H32" i="149"/>
  <c r="E32" i="149"/>
  <c r="H31" i="149"/>
  <c r="E31" i="149"/>
  <c r="H30" i="149"/>
  <c r="E30" i="149"/>
  <c r="H29" i="149"/>
  <c r="E29" i="149"/>
  <c r="H28" i="149"/>
  <c r="E28" i="149"/>
  <c r="H27" i="149"/>
  <c r="E27" i="149"/>
  <c r="M17" i="149"/>
  <c r="L17" i="149"/>
  <c r="K17" i="149"/>
  <c r="J17" i="149"/>
  <c r="I17" i="149"/>
  <c r="H17" i="149"/>
  <c r="G17" i="149"/>
  <c r="F17" i="149"/>
  <c r="E17" i="149"/>
  <c r="D17" i="149"/>
  <c r="C17" i="149"/>
  <c r="B17" i="149"/>
  <c r="H12" i="149"/>
  <c r="F12" i="149"/>
  <c r="E12" i="149"/>
  <c r="I10" i="149"/>
  <c r="G10" i="149"/>
  <c r="F10" i="149"/>
  <c r="E10" i="149"/>
  <c r="I8" i="149"/>
  <c r="H8" i="149"/>
  <c r="F8" i="149"/>
  <c r="E8" i="149"/>
  <c r="I6" i="149"/>
  <c r="H6" i="149"/>
  <c r="G6" i="149"/>
  <c r="F6" i="149"/>
  <c r="E6" i="149"/>
  <c r="S2" i="149"/>
  <c r="O2" i="149"/>
  <c r="B2" i="149"/>
  <c r="H32" i="148"/>
  <c r="E32" i="148"/>
  <c r="H31" i="148"/>
  <c r="E31" i="148"/>
  <c r="H30" i="148"/>
  <c r="E30" i="148"/>
  <c r="H29" i="148"/>
  <c r="E29" i="148"/>
  <c r="H28" i="148"/>
  <c r="E28" i="148"/>
  <c r="H27" i="148"/>
  <c r="E27" i="148"/>
  <c r="M17" i="148"/>
  <c r="L17" i="148"/>
  <c r="K17" i="148"/>
  <c r="J17" i="148"/>
  <c r="I17" i="148"/>
  <c r="H17" i="148"/>
  <c r="G17" i="148"/>
  <c r="F17" i="148"/>
  <c r="E17" i="148"/>
  <c r="D17" i="148"/>
  <c r="C17" i="148"/>
  <c r="B17" i="148"/>
  <c r="H12" i="148"/>
  <c r="F12" i="148"/>
  <c r="E12" i="148"/>
  <c r="I10" i="148"/>
  <c r="G10" i="148"/>
  <c r="F10" i="148"/>
  <c r="E10" i="148"/>
  <c r="I8" i="148"/>
  <c r="H8" i="148"/>
  <c r="F8" i="148"/>
  <c r="E8" i="148"/>
  <c r="I6" i="148"/>
  <c r="H6" i="148"/>
  <c r="G6" i="148"/>
  <c r="F6" i="148"/>
  <c r="E6" i="148"/>
  <c r="S2" i="148"/>
  <c r="O2" i="148"/>
  <c r="B2" i="148"/>
  <c r="H32" i="147"/>
  <c r="E32" i="147"/>
  <c r="H31" i="147"/>
  <c r="E31" i="147"/>
  <c r="H30" i="147"/>
  <c r="E30" i="147"/>
  <c r="H29" i="147"/>
  <c r="E29" i="147"/>
  <c r="H28" i="147"/>
  <c r="E28" i="147"/>
  <c r="H27" i="147"/>
  <c r="E27" i="147"/>
  <c r="M17" i="147"/>
  <c r="L17" i="147"/>
  <c r="K17" i="147"/>
  <c r="J17" i="147"/>
  <c r="I17" i="147"/>
  <c r="H17" i="147"/>
  <c r="G17" i="147"/>
  <c r="F17" i="147"/>
  <c r="E17" i="147"/>
  <c r="D17" i="147"/>
  <c r="C17" i="147"/>
  <c r="B17" i="147"/>
  <c r="H12" i="147"/>
  <c r="F12" i="147"/>
  <c r="E12" i="147"/>
  <c r="I10" i="147"/>
  <c r="G10" i="147"/>
  <c r="F10" i="147"/>
  <c r="E10" i="147"/>
  <c r="I8" i="147"/>
  <c r="H8" i="147"/>
  <c r="F8" i="147"/>
  <c r="E8" i="147"/>
  <c r="I6" i="147"/>
  <c r="H6" i="147"/>
  <c r="G6" i="147"/>
  <c r="F6" i="147"/>
  <c r="E6" i="147"/>
  <c r="S2" i="147"/>
  <c r="O2" i="147"/>
  <c r="B2" i="147"/>
  <c r="H32" i="146"/>
  <c r="E32" i="146"/>
  <c r="H31" i="146"/>
  <c r="E31" i="146"/>
  <c r="H30" i="146"/>
  <c r="E30" i="146"/>
  <c r="H29" i="146"/>
  <c r="E29" i="146"/>
  <c r="H28" i="146"/>
  <c r="E28" i="146"/>
  <c r="H27" i="146"/>
  <c r="E27" i="146"/>
  <c r="M17" i="146"/>
  <c r="L17" i="146"/>
  <c r="K17" i="146"/>
  <c r="J17" i="146"/>
  <c r="I17" i="146"/>
  <c r="H17" i="146"/>
  <c r="G17" i="146"/>
  <c r="F17" i="146"/>
  <c r="E17" i="146"/>
  <c r="D17" i="146"/>
  <c r="C17" i="146"/>
  <c r="B17" i="146"/>
  <c r="H12" i="146"/>
  <c r="F12" i="146"/>
  <c r="E12" i="146"/>
  <c r="I10" i="146"/>
  <c r="G10" i="146"/>
  <c r="F10" i="146"/>
  <c r="E10" i="146"/>
  <c r="I8" i="146"/>
  <c r="H8" i="146"/>
  <c r="F8" i="146"/>
  <c r="E8" i="146"/>
  <c r="I6" i="146"/>
  <c r="H6" i="146"/>
  <c r="G6" i="146"/>
  <c r="F6" i="146"/>
  <c r="E6" i="146"/>
  <c r="S2" i="146"/>
  <c r="O2" i="146"/>
  <c r="B2" i="146"/>
  <c r="H32" i="145"/>
  <c r="E32" i="145"/>
  <c r="H31" i="145"/>
  <c r="E31" i="145"/>
  <c r="H30" i="145"/>
  <c r="E30" i="145"/>
  <c r="H29" i="145"/>
  <c r="E29" i="145"/>
  <c r="H28" i="145"/>
  <c r="E28" i="145"/>
  <c r="H27" i="145"/>
  <c r="E27" i="145"/>
  <c r="M17" i="145"/>
  <c r="L17" i="145"/>
  <c r="K17" i="145"/>
  <c r="J17" i="145"/>
  <c r="I17" i="145"/>
  <c r="H17" i="145"/>
  <c r="G17" i="145"/>
  <c r="F17" i="145"/>
  <c r="E17" i="145"/>
  <c r="D17" i="145"/>
  <c r="C17" i="145"/>
  <c r="B17" i="145"/>
  <c r="H12" i="145"/>
  <c r="F12" i="145"/>
  <c r="E12" i="145"/>
  <c r="I10" i="145"/>
  <c r="G10" i="145"/>
  <c r="F10" i="145"/>
  <c r="E10" i="145"/>
  <c r="I8" i="145"/>
  <c r="H8" i="145"/>
  <c r="F8" i="145"/>
  <c r="E8" i="145"/>
  <c r="I6" i="145"/>
  <c r="H6" i="145"/>
  <c r="G6" i="145"/>
  <c r="F6" i="145"/>
  <c r="E6" i="145"/>
  <c r="S2" i="145"/>
  <c r="O2" i="145"/>
  <c r="B2" i="145"/>
  <c r="H32" i="144"/>
  <c r="E32" i="144"/>
  <c r="H31" i="144"/>
  <c r="E31" i="144"/>
  <c r="H30" i="144"/>
  <c r="E30" i="144"/>
  <c r="H29" i="144"/>
  <c r="E29" i="144"/>
  <c r="H28" i="144"/>
  <c r="E28" i="144"/>
  <c r="H27" i="144"/>
  <c r="E27" i="144"/>
  <c r="M17" i="144"/>
  <c r="L17" i="144"/>
  <c r="K17" i="144"/>
  <c r="J17" i="144"/>
  <c r="I17" i="144"/>
  <c r="H17" i="144"/>
  <c r="G17" i="144"/>
  <c r="F17" i="144"/>
  <c r="E17" i="144"/>
  <c r="D17" i="144"/>
  <c r="C17" i="144"/>
  <c r="B17" i="144"/>
  <c r="H12" i="144"/>
  <c r="F12" i="144"/>
  <c r="E12" i="144"/>
  <c r="I10" i="144"/>
  <c r="G10" i="144"/>
  <c r="F10" i="144"/>
  <c r="E10" i="144"/>
  <c r="I8" i="144"/>
  <c r="H8" i="144"/>
  <c r="F8" i="144"/>
  <c r="E8" i="144"/>
  <c r="I6" i="144"/>
  <c r="H6" i="144"/>
  <c r="G6" i="144"/>
  <c r="F6" i="144"/>
  <c r="E6" i="144"/>
  <c r="S2" i="144"/>
  <c r="O2" i="144"/>
  <c r="B2" i="144"/>
  <c r="H32" i="143"/>
  <c r="E32" i="143"/>
  <c r="H31" i="143"/>
  <c r="E31" i="143"/>
  <c r="H30" i="143"/>
  <c r="E30" i="143"/>
  <c r="H29" i="143"/>
  <c r="E29" i="143"/>
  <c r="H28" i="143"/>
  <c r="E28" i="143"/>
  <c r="H27" i="143"/>
  <c r="E27" i="143"/>
  <c r="M17" i="143"/>
  <c r="L17" i="143"/>
  <c r="K17" i="143"/>
  <c r="J17" i="143"/>
  <c r="I17" i="143"/>
  <c r="H17" i="143"/>
  <c r="G17" i="143"/>
  <c r="F17" i="143"/>
  <c r="E17" i="143"/>
  <c r="D17" i="143"/>
  <c r="C17" i="143"/>
  <c r="B17" i="143"/>
  <c r="H12" i="143"/>
  <c r="F12" i="143"/>
  <c r="E12" i="143"/>
  <c r="I10" i="143"/>
  <c r="G10" i="143"/>
  <c r="F10" i="143"/>
  <c r="E10" i="143"/>
  <c r="I8" i="143"/>
  <c r="H8" i="143"/>
  <c r="F8" i="143"/>
  <c r="E8" i="143"/>
  <c r="I6" i="143"/>
  <c r="H6" i="143"/>
  <c r="G6" i="143"/>
  <c r="F6" i="143"/>
  <c r="E6" i="143"/>
  <c r="S2" i="143"/>
  <c r="O2" i="143"/>
  <c r="B2" i="143"/>
  <c r="H32" i="142"/>
  <c r="E32" i="142"/>
  <c r="H31" i="142"/>
  <c r="E31" i="142"/>
  <c r="H30" i="142"/>
  <c r="E30" i="142"/>
  <c r="H29" i="142"/>
  <c r="E29" i="142"/>
  <c r="H28" i="142"/>
  <c r="E28" i="142"/>
  <c r="H27" i="142"/>
  <c r="E27" i="142"/>
  <c r="M17" i="142"/>
  <c r="L17" i="142"/>
  <c r="K17" i="142"/>
  <c r="J17" i="142"/>
  <c r="I17" i="142"/>
  <c r="H17" i="142"/>
  <c r="G17" i="142"/>
  <c r="F17" i="142"/>
  <c r="E17" i="142"/>
  <c r="D17" i="142"/>
  <c r="C17" i="142"/>
  <c r="B17" i="142"/>
  <c r="H12" i="142"/>
  <c r="F12" i="142"/>
  <c r="E12" i="142"/>
  <c r="I10" i="142"/>
  <c r="G10" i="142"/>
  <c r="F10" i="142"/>
  <c r="E10" i="142"/>
  <c r="I8" i="142"/>
  <c r="H8" i="142"/>
  <c r="F8" i="142"/>
  <c r="E8" i="142"/>
  <c r="I6" i="142"/>
  <c r="H6" i="142"/>
  <c r="G6" i="142"/>
  <c r="F6" i="142"/>
  <c r="E6" i="142"/>
  <c r="S2" i="142"/>
  <c r="O2" i="142"/>
  <c r="B2" i="142"/>
  <c r="H32" i="141"/>
  <c r="E32" i="141"/>
  <c r="H31" i="141"/>
  <c r="E31" i="141"/>
  <c r="H30" i="141"/>
  <c r="E30" i="141"/>
  <c r="H29" i="141"/>
  <c r="E29" i="141"/>
  <c r="H28" i="141"/>
  <c r="E28" i="141"/>
  <c r="H27" i="141"/>
  <c r="E27" i="141"/>
  <c r="M17" i="141"/>
  <c r="L17" i="141"/>
  <c r="K17" i="141"/>
  <c r="J17" i="141"/>
  <c r="I17" i="141"/>
  <c r="H17" i="141"/>
  <c r="G17" i="141"/>
  <c r="F17" i="141"/>
  <c r="E17" i="141"/>
  <c r="D17" i="141"/>
  <c r="C17" i="141"/>
  <c r="B17" i="141"/>
  <c r="H12" i="141"/>
  <c r="F12" i="141"/>
  <c r="E12" i="141"/>
  <c r="I10" i="141"/>
  <c r="G10" i="141"/>
  <c r="F10" i="141"/>
  <c r="E10" i="141"/>
  <c r="I8" i="141"/>
  <c r="H8" i="141"/>
  <c r="F8" i="141"/>
  <c r="E8" i="141"/>
  <c r="I6" i="141"/>
  <c r="H6" i="141"/>
  <c r="G6" i="141"/>
  <c r="F6" i="141"/>
  <c r="E6" i="141"/>
  <c r="S2" i="141"/>
  <c r="O2" i="141"/>
  <c r="B2" i="141"/>
  <c r="H32" i="140"/>
  <c r="E32" i="140"/>
  <c r="H31" i="140"/>
  <c r="E31" i="140"/>
  <c r="H30" i="140"/>
  <c r="E30" i="140"/>
  <c r="H29" i="140"/>
  <c r="E29" i="140"/>
  <c r="H28" i="140"/>
  <c r="E28" i="140"/>
  <c r="H27" i="140"/>
  <c r="E27" i="140"/>
  <c r="M17" i="140"/>
  <c r="L17" i="140"/>
  <c r="K17" i="140"/>
  <c r="J17" i="140"/>
  <c r="I17" i="140"/>
  <c r="H17" i="140"/>
  <c r="G17" i="140"/>
  <c r="F17" i="140"/>
  <c r="E17" i="140"/>
  <c r="D17" i="140"/>
  <c r="C17" i="140"/>
  <c r="B17" i="140"/>
  <c r="H12" i="140"/>
  <c r="F12" i="140"/>
  <c r="E12" i="140"/>
  <c r="I10" i="140"/>
  <c r="G10" i="140"/>
  <c r="F10" i="140"/>
  <c r="E10" i="140"/>
  <c r="I8" i="140"/>
  <c r="H8" i="140"/>
  <c r="F8" i="140"/>
  <c r="E8" i="140"/>
  <c r="I6" i="140"/>
  <c r="H6" i="140"/>
  <c r="G6" i="140"/>
  <c r="F6" i="140"/>
  <c r="E6" i="140"/>
  <c r="S2" i="140"/>
  <c r="O2" i="140"/>
  <c r="B2" i="140"/>
  <c r="H32" i="139"/>
  <c r="E32" i="139"/>
  <c r="H31" i="139"/>
  <c r="E31" i="139"/>
  <c r="H30" i="139"/>
  <c r="E30" i="139"/>
  <c r="H29" i="139"/>
  <c r="E29" i="139"/>
  <c r="H28" i="139"/>
  <c r="E28" i="139"/>
  <c r="H27" i="139"/>
  <c r="E27" i="139"/>
  <c r="M17" i="139"/>
  <c r="L17" i="139"/>
  <c r="K17" i="139"/>
  <c r="J17" i="139"/>
  <c r="I17" i="139"/>
  <c r="H17" i="139"/>
  <c r="G17" i="139"/>
  <c r="F17" i="139"/>
  <c r="E17" i="139"/>
  <c r="D17" i="139"/>
  <c r="C17" i="139"/>
  <c r="B17" i="139"/>
  <c r="H12" i="139"/>
  <c r="F12" i="139"/>
  <c r="E12" i="139"/>
  <c r="I10" i="139"/>
  <c r="G10" i="139"/>
  <c r="F10" i="139"/>
  <c r="E10" i="139"/>
  <c r="I8" i="139"/>
  <c r="H8" i="139"/>
  <c r="F8" i="139"/>
  <c r="E8" i="139"/>
  <c r="I6" i="139"/>
  <c r="H6" i="139"/>
  <c r="G6" i="139"/>
  <c r="F6" i="139"/>
  <c r="E6" i="139"/>
  <c r="S2" i="139"/>
  <c r="O2" i="139"/>
  <c r="B2" i="139"/>
  <c r="H32" i="138"/>
  <c r="E32" i="138"/>
  <c r="H31" i="138"/>
  <c r="E31" i="138"/>
  <c r="H30" i="138"/>
  <c r="E30" i="138"/>
  <c r="H29" i="138"/>
  <c r="E29" i="138"/>
  <c r="H28" i="138"/>
  <c r="E28" i="138"/>
  <c r="H27" i="138"/>
  <c r="E27" i="138"/>
  <c r="M17" i="138"/>
  <c r="L17" i="138"/>
  <c r="K17" i="138"/>
  <c r="J17" i="138"/>
  <c r="I17" i="138"/>
  <c r="H17" i="138"/>
  <c r="G17" i="138"/>
  <c r="F17" i="138"/>
  <c r="E17" i="138"/>
  <c r="D17" i="138"/>
  <c r="C17" i="138"/>
  <c r="B17" i="138"/>
  <c r="H12" i="138"/>
  <c r="F12" i="138"/>
  <c r="E12" i="138"/>
  <c r="I10" i="138"/>
  <c r="G10" i="138"/>
  <c r="F10" i="138"/>
  <c r="E10" i="138"/>
  <c r="I8" i="138"/>
  <c r="H8" i="138"/>
  <c r="F8" i="138"/>
  <c r="E8" i="138"/>
  <c r="I6" i="138"/>
  <c r="H6" i="138"/>
  <c r="G6" i="138"/>
  <c r="F6" i="138"/>
  <c r="E6" i="138"/>
  <c r="S2" i="138"/>
  <c r="O2" i="138"/>
  <c r="B2" i="138"/>
  <c r="H32" i="137"/>
  <c r="E32" i="137"/>
  <c r="H31" i="137"/>
  <c r="E31" i="137"/>
  <c r="H30" i="137"/>
  <c r="E30" i="137"/>
  <c r="H29" i="137"/>
  <c r="E29" i="137"/>
  <c r="H28" i="137"/>
  <c r="E28" i="137"/>
  <c r="H27" i="137"/>
  <c r="E27" i="137"/>
  <c r="M17" i="137"/>
  <c r="L17" i="137"/>
  <c r="K17" i="137"/>
  <c r="J17" i="137"/>
  <c r="I17" i="137"/>
  <c r="H17" i="137"/>
  <c r="G17" i="137"/>
  <c r="F17" i="137"/>
  <c r="E17" i="137"/>
  <c r="D17" i="137"/>
  <c r="C17" i="137"/>
  <c r="B17" i="137"/>
  <c r="H12" i="137"/>
  <c r="F12" i="137"/>
  <c r="E12" i="137"/>
  <c r="I10" i="137"/>
  <c r="G10" i="137"/>
  <c r="F10" i="137"/>
  <c r="E10" i="137"/>
  <c r="I8" i="137"/>
  <c r="H8" i="137"/>
  <c r="F8" i="137"/>
  <c r="E8" i="137"/>
  <c r="I6" i="137"/>
  <c r="H6" i="137"/>
  <c r="G6" i="137"/>
  <c r="F6" i="137"/>
  <c r="E6" i="137"/>
  <c r="S2" i="137"/>
  <c r="O2" i="137"/>
  <c r="B2" i="137"/>
  <c r="H32" i="136"/>
  <c r="E32" i="136"/>
  <c r="H31" i="136"/>
  <c r="E31" i="136"/>
  <c r="H30" i="136"/>
  <c r="E30" i="136"/>
  <c r="H29" i="136"/>
  <c r="E29" i="136"/>
  <c r="H28" i="136"/>
  <c r="E28" i="136"/>
  <c r="H27" i="136"/>
  <c r="E27" i="136"/>
  <c r="M17" i="136"/>
  <c r="L17" i="136"/>
  <c r="K17" i="136"/>
  <c r="J17" i="136"/>
  <c r="I17" i="136"/>
  <c r="H17" i="136"/>
  <c r="G17" i="136"/>
  <c r="F17" i="136"/>
  <c r="E17" i="136"/>
  <c r="D17" i="136"/>
  <c r="C17" i="136"/>
  <c r="B17" i="136"/>
  <c r="H12" i="136"/>
  <c r="F12" i="136"/>
  <c r="E12" i="136"/>
  <c r="I10" i="136"/>
  <c r="G10" i="136"/>
  <c r="F10" i="136"/>
  <c r="E10" i="136"/>
  <c r="I8" i="136"/>
  <c r="H8" i="136"/>
  <c r="F8" i="136"/>
  <c r="E8" i="136"/>
  <c r="I6" i="136"/>
  <c r="H6" i="136"/>
  <c r="G6" i="136"/>
  <c r="F6" i="136"/>
  <c r="E6" i="136"/>
  <c r="S2" i="136"/>
  <c r="O2" i="136"/>
  <c r="B2" i="136"/>
  <c r="H32" i="135"/>
  <c r="E32" i="135"/>
  <c r="H31" i="135"/>
  <c r="E31" i="135"/>
  <c r="H30" i="135"/>
  <c r="E30" i="135"/>
  <c r="H29" i="135"/>
  <c r="E29" i="135"/>
  <c r="H28" i="135"/>
  <c r="E28" i="135"/>
  <c r="H27" i="135"/>
  <c r="E27" i="135"/>
  <c r="M17" i="135"/>
  <c r="L17" i="135"/>
  <c r="K17" i="135"/>
  <c r="J17" i="135"/>
  <c r="I17" i="135"/>
  <c r="H17" i="135"/>
  <c r="G17" i="135"/>
  <c r="F17" i="135"/>
  <c r="E17" i="135"/>
  <c r="D17" i="135"/>
  <c r="C17" i="135"/>
  <c r="B17" i="135"/>
  <c r="H12" i="135"/>
  <c r="F12" i="135"/>
  <c r="E12" i="135"/>
  <c r="I10" i="135"/>
  <c r="G10" i="135"/>
  <c r="F10" i="135"/>
  <c r="E10" i="135"/>
  <c r="I8" i="135"/>
  <c r="H8" i="135"/>
  <c r="F8" i="135"/>
  <c r="E8" i="135"/>
  <c r="I6" i="135"/>
  <c r="H6" i="135"/>
  <c r="G6" i="135"/>
  <c r="F6" i="135"/>
  <c r="E6" i="135"/>
  <c r="S2" i="135"/>
  <c r="O2" i="135"/>
  <c r="B2" i="135"/>
  <c r="H32" i="134"/>
  <c r="E32" i="134"/>
  <c r="H31" i="134"/>
  <c r="E31" i="134"/>
  <c r="H30" i="134"/>
  <c r="E30" i="134"/>
  <c r="H29" i="134"/>
  <c r="E29" i="134"/>
  <c r="H28" i="134"/>
  <c r="E28" i="134"/>
  <c r="H27" i="134"/>
  <c r="E27" i="134"/>
  <c r="M17" i="134"/>
  <c r="L17" i="134"/>
  <c r="K17" i="134"/>
  <c r="J17" i="134"/>
  <c r="I17" i="134"/>
  <c r="H17" i="134"/>
  <c r="G17" i="134"/>
  <c r="F17" i="134"/>
  <c r="E17" i="134"/>
  <c r="D17" i="134"/>
  <c r="C17" i="134"/>
  <c r="B17" i="134"/>
  <c r="H12" i="134"/>
  <c r="F12" i="134"/>
  <c r="E12" i="134"/>
  <c r="I10" i="134"/>
  <c r="G10" i="134"/>
  <c r="F10" i="134"/>
  <c r="E10" i="134"/>
  <c r="I8" i="134"/>
  <c r="H8" i="134"/>
  <c r="F8" i="134"/>
  <c r="E8" i="134"/>
  <c r="I6" i="134"/>
  <c r="H6" i="134"/>
  <c r="G6" i="134"/>
  <c r="F6" i="134"/>
  <c r="E6" i="134"/>
  <c r="S2" i="134"/>
  <c r="O2" i="134"/>
  <c r="B2" i="134"/>
  <c r="H32" i="133"/>
  <c r="E32" i="133"/>
  <c r="H31" i="133"/>
  <c r="E31" i="133"/>
  <c r="H30" i="133"/>
  <c r="E30" i="133"/>
  <c r="H29" i="133"/>
  <c r="E29" i="133"/>
  <c r="H28" i="133"/>
  <c r="E28" i="133"/>
  <c r="H27" i="133"/>
  <c r="E27" i="133"/>
  <c r="M17" i="133"/>
  <c r="L17" i="133"/>
  <c r="K17" i="133"/>
  <c r="J17" i="133"/>
  <c r="I17" i="133"/>
  <c r="H17" i="133"/>
  <c r="G17" i="133"/>
  <c r="F17" i="133"/>
  <c r="E17" i="133"/>
  <c r="D17" i="133"/>
  <c r="C17" i="133"/>
  <c r="B17" i="133"/>
  <c r="H12" i="133"/>
  <c r="F12" i="133"/>
  <c r="E12" i="133"/>
  <c r="I10" i="133"/>
  <c r="G10" i="133"/>
  <c r="F10" i="133"/>
  <c r="E10" i="133"/>
  <c r="I8" i="133"/>
  <c r="H8" i="133"/>
  <c r="F8" i="133"/>
  <c r="E8" i="133"/>
  <c r="I6" i="133"/>
  <c r="H6" i="133"/>
  <c r="G6" i="133"/>
  <c r="F6" i="133"/>
  <c r="E6" i="133"/>
  <c r="S2" i="133"/>
  <c r="O2" i="133"/>
  <c r="B2" i="133"/>
  <c r="H32" i="132"/>
  <c r="E32" i="132"/>
  <c r="H31" i="132"/>
  <c r="E31" i="132"/>
  <c r="H30" i="132"/>
  <c r="E30" i="132"/>
  <c r="H29" i="132"/>
  <c r="E29" i="132"/>
  <c r="H28" i="132"/>
  <c r="E28" i="132"/>
  <c r="H27" i="132"/>
  <c r="E27" i="132"/>
  <c r="M17" i="132"/>
  <c r="L17" i="132"/>
  <c r="K17" i="132"/>
  <c r="J17" i="132"/>
  <c r="I17" i="132"/>
  <c r="H17" i="132"/>
  <c r="G17" i="132"/>
  <c r="F17" i="132"/>
  <c r="E17" i="132"/>
  <c r="D17" i="132"/>
  <c r="C17" i="132"/>
  <c r="B17" i="132"/>
  <c r="H12" i="132"/>
  <c r="F12" i="132"/>
  <c r="E12" i="132"/>
  <c r="I10" i="132"/>
  <c r="G10" i="132"/>
  <c r="F10" i="132"/>
  <c r="E10" i="132"/>
  <c r="I8" i="132"/>
  <c r="H8" i="132"/>
  <c r="F8" i="132"/>
  <c r="E8" i="132"/>
  <c r="I6" i="132"/>
  <c r="H6" i="132"/>
  <c r="G6" i="132"/>
  <c r="F6" i="132"/>
  <c r="E6" i="132"/>
  <c r="S2" i="132"/>
  <c r="O2" i="132"/>
  <c r="B2" i="132"/>
  <c r="H32" i="131"/>
  <c r="E32" i="131"/>
  <c r="H31" i="131"/>
  <c r="E31" i="131"/>
  <c r="H30" i="131"/>
  <c r="E30" i="131"/>
  <c r="H29" i="131"/>
  <c r="E29" i="131"/>
  <c r="H28" i="131"/>
  <c r="E28" i="131"/>
  <c r="H27" i="131"/>
  <c r="E27" i="131"/>
  <c r="M17" i="131"/>
  <c r="L17" i="131"/>
  <c r="K17" i="131"/>
  <c r="J17" i="131"/>
  <c r="I17" i="131"/>
  <c r="H17" i="131"/>
  <c r="G17" i="131"/>
  <c r="F17" i="131"/>
  <c r="E17" i="131"/>
  <c r="D17" i="131"/>
  <c r="C17" i="131"/>
  <c r="B17" i="131"/>
  <c r="H12" i="131"/>
  <c r="F12" i="131"/>
  <c r="E12" i="131"/>
  <c r="I10" i="131"/>
  <c r="G10" i="131"/>
  <c r="F10" i="131"/>
  <c r="E10" i="131"/>
  <c r="I8" i="131"/>
  <c r="H8" i="131"/>
  <c r="F8" i="131"/>
  <c r="E8" i="131"/>
  <c r="I6" i="131"/>
  <c r="H6" i="131"/>
  <c r="G6" i="131"/>
  <c r="F6" i="131"/>
  <c r="E6" i="131"/>
  <c r="S2" i="131"/>
  <c r="O2" i="131"/>
  <c r="B2" i="131"/>
  <c r="H32" i="130"/>
  <c r="E32" i="130"/>
  <c r="H31" i="130"/>
  <c r="E31" i="130"/>
  <c r="H30" i="130"/>
  <c r="E30" i="130"/>
  <c r="H29" i="130"/>
  <c r="E29" i="130"/>
  <c r="H28" i="130"/>
  <c r="E28" i="130"/>
  <c r="H27" i="130"/>
  <c r="E27" i="130"/>
  <c r="M17" i="130"/>
  <c r="L17" i="130"/>
  <c r="K17" i="130"/>
  <c r="J17" i="130"/>
  <c r="I17" i="130"/>
  <c r="H17" i="130"/>
  <c r="G17" i="130"/>
  <c r="F17" i="130"/>
  <c r="E17" i="130"/>
  <c r="D17" i="130"/>
  <c r="C17" i="130"/>
  <c r="B17" i="130"/>
  <c r="H12" i="130"/>
  <c r="F12" i="130"/>
  <c r="E12" i="130"/>
  <c r="I10" i="130"/>
  <c r="G10" i="130"/>
  <c r="F10" i="130"/>
  <c r="E10" i="130"/>
  <c r="I8" i="130"/>
  <c r="H8" i="130"/>
  <c r="F8" i="130"/>
  <c r="E8" i="130"/>
  <c r="I6" i="130"/>
  <c r="H6" i="130"/>
  <c r="G6" i="130"/>
  <c r="F6" i="130"/>
  <c r="E6" i="130"/>
  <c r="S2" i="130"/>
  <c r="O2" i="130"/>
  <c r="B2" i="130"/>
  <c r="H32" i="129"/>
  <c r="E32" i="129"/>
  <c r="H31" i="129"/>
  <c r="E31" i="129"/>
  <c r="H30" i="129"/>
  <c r="E30" i="129"/>
  <c r="H29" i="129"/>
  <c r="E29" i="129"/>
  <c r="H28" i="129"/>
  <c r="E28" i="129"/>
  <c r="H27" i="129"/>
  <c r="E27" i="129"/>
  <c r="M17" i="129"/>
  <c r="L17" i="129"/>
  <c r="K17" i="129"/>
  <c r="J17" i="129"/>
  <c r="I17" i="129"/>
  <c r="H17" i="129"/>
  <c r="G17" i="129"/>
  <c r="F17" i="129"/>
  <c r="E17" i="129"/>
  <c r="D17" i="129"/>
  <c r="C17" i="129"/>
  <c r="B17" i="129"/>
  <c r="H12" i="129"/>
  <c r="F12" i="129"/>
  <c r="E12" i="129"/>
  <c r="I10" i="129"/>
  <c r="G10" i="129"/>
  <c r="F10" i="129"/>
  <c r="E10" i="129"/>
  <c r="I8" i="129"/>
  <c r="H8" i="129"/>
  <c r="F8" i="129"/>
  <c r="E8" i="129"/>
  <c r="I6" i="129"/>
  <c r="H6" i="129"/>
  <c r="G6" i="129"/>
  <c r="F6" i="129"/>
  <c r="E6" i="129"/>
  <c r="S2" i="129"/>
  <c r="O2" i="129"/>
  <c r="B2" i="129"/>
  <c r="H32" i="128"/>
  <c r="E32" i="128"/>
  <c r="H31" i="128"/>
  <c r="E31" i="128"/>
  <c r="H30" i="128"/>
  <c r="E30" i="128"/>
  <c r="H29" i="128"/>
  <c r="E29" i="128"/>
  <c r="H28" i="128"/>
  <c r="E28" i="128"/>
  <c r="H27" i="128"/>
  <c r="E27" i="128"/>
  <c r="M17" i="128"/>
  <c r="L17" i="128"/>
  <c r="K17" i="128"/>
  <c r="J17" i="128"/>
  <c r="I17" i="128"/>
  <c r="H17" i="128"/>
  <c r="G17" i="128"/>
  <c r="F17" i="128"/>
  <c r="E17" i="128"/>
  <c r="D17" i="128"/>
  <c r="C17" i="128"/>
  <c r="B17" i="128"/>
  <c r="H12" i="128"/>
  <c r="F12" i="128"/>
  <c r="E12" i="128"/>
  <c r="I10" i="128"/>
  <c r="G10" i="128"/>
  <c r="F10" i="128"/>
  <c r="E10" i="128"/>
  <c r="I8" i="128"/>
  <c r="H8" i="128"/>
  <c r="F8" i="128"/>
  <c r="E8" i="128"/>
  <c r="I6" i="128"/>
  <c r="H6" i="128"/>
  <c r="G6" i="128"/>
  <c r="F6" i="128"/>
  <c r="E6" i="128"/>
  <c r="S2" i="128"/>
  <c r="O2" i="128"/>
  <c r="B2" i="128"/>
  <c r="H32" i="127"/>
  <c r="E32" i="127"/>
  <c r="H31" i="127"/>
  <c r="E31" i="127"/>
  <c r="H30" i="127"/>
  <c r="E30" i="127"/>
  <c r="H29" i="127"/>
  <c r="E29" i="127"/>
  <c r="H28" i="127"/>
  <c r="E28" i="127"/>
  <c r="H27" i="127"/>
  <c r="E27" i="127"/>
  <c r="M17" i="127"/>
  <c r="L17" i="127"/>
  <c r="K17" i="127"/>
  <c r="J17" i="127"/>
  <c r="I17" i="127"/>
  <c r="H17" i="127"/>
  <c r="G17" i="127"/>
  <c r="F17" i="127"/>
  <c r="E17" i="127"/>
  <c r="D17" i="127"/>
  <c r="C17" i="127"/>
  <c r="B17" i="127"/>
  <c r="H12" i="127"/>
  <c r="F12" i="127"/>
  <c r="E12" i="127"/>
  <c r="I10" i="127"/>
  <c r="G10" i="127"/>
  <c r="F10" i="127"/>
  <c r="E10" i="127"/>
  <c r="I8" i="127"/>
  <c r="H8" i="127"/>
  <c r="F8" i="127"/>
  <c r="E8" i="127"/>
  <c r="I6" i="127"/>
  <c r="H6" i="127"/>
  <c r="G6" i="127"/>
  <c r="F6" i="127"/>
  <c r="E6" i="127"/>
  <c r="S2" i="127"/>
  <c r="O2" i="127"/>
  <c r="B2" i="127"/>
  <c r="H32" i="126"/>
  <c r="E32" i="126"/>
  <c r="H31" i="126"/>
  <c r="E31" i="126"/>
  <c r="H30" i="126"/>
  <c r="E30" i="126"/>
  <c r="H29" i="126"/>
  <c r="E29" i="126"/>
  <c r="H28" i="126"/>
  <c r="E28" i="126"/>
  <c r="H27" i="126"/>
  <c r="E27" i="126"/>
  <c r="M17" i="126"/>
  <c r="L17" i="126"/>
  <c r="K17" i="126"/>
  <c r="J17" i="126"/>
  <c r="I17" i="126"/>
  <c r="H17" i="126"/>
  <c r="G17" i="126"/>
  <c r="F17" i="126"/>
  <c r="E17" i="126"/>
  <c r="D17" i="126"/>
  <c r="C17" i="126"/>
  <c r="B17" i="126"/>
  <c r="H12" i="126"/>
  <c r="F12" i="126"/>
  <c r="E12" i="126"/>
  <c r="I10" i="126"/>
  <c r="G10" i="126"/>
  <c r="F10" i="126"/>
  <c r="E10" i="126"/>
  <c r="I8" i="126"/>
  <c r="H8" i="126"/>
  <c r="F8" i="126"/>
  <c r="E8" i="126"/>
  <c r="I6" i="126"/>
  <c r="H6" i="126"/>
  <c r="G6" i="126"/>
  <c r="F6" i="126"/>
  <c r="E6" i="126"/>
  <c r="S2" i="126"/>
  <c r="O2" i="126"/>
  <c r="B2" i="126"/>
  <c r="H32" i="125"/>
  <c r="E32" i="125"/>
  <c r="H31" i="125"/>
  <c r="E31" i="125"/>
  <c r="H30" i="125"/>
  <c r="E30" i="125"/>
  <c r="H29" i="125"/>
  <c r="E29" i="125"/>
  <c r="H28" i="125"/>
  <c r="E28" i="125"/>
  <c r="H27" i="125"/>
  <c r="E27" i="125"/>
  <c r="M17" i="125"/>
  <c r="L17" i="125"/>
  <c r="K17" i="125"/>
  <c r="J17" i="125"/>
  <c r="I17" i="125"/>
  <c r="H17" i="125"/>
  <c r="G17" i="125"/>
  <c r="F17" i="125"/>
  <c r="E17" i="125"/>
  <c r="D17" i="125"/>
  <c r="C17" i="125"/>
  <c r="B17" i="125"/>
  <c r="H12" i="125"/>
  <c r="F12" i="125"/>
  <c r="E12" i="125"/>
  <c r="I10" i="125"/>
  <c r="G10" i="125"/>
  <c r="F10" i="125"/>
  <c r="E10" i="125"/>
  <c r="I8" i="125"/>
  <c r="H8" i="125"/>
  <c r="F8" i="125"/>
  <c r="E8" i="125"/>
  <c r="I6" i="125"/>
  <c r="H6" i="125"/>
  <c r="G6" i="125"/>
  <c r="F6" i="125"/>
  <c r="E6" i="125"/>
  <c r="S2" i="125"/>
  <c r="O2" i="125"/>
  <c r="B2" i="125"/>
  <c r="H32" i="124"/>
  <c r="E32" i="124"/>
  <c r="H31" i="124"/>
  <c r="E31" i="124"/>
  <c r="H30" i="124"/>
  <c r="E30" i="124"/>
  <c r="H29" i="124"/>
  <c r="E29" i="124"/>
  <c r="H28" i="124"/>
  <c r="E28" i="124"/>
  <c r="H27" i="124"/>
  <c r="E27" i="124"/>
  <c r="M17" i="124"/>
  <c r="L17" i="124"/>
  <c r="K17" i="124"/>
  <c r="J17" i="124"/>
  <c r="I17" i="124"/>
  <c r="H17" i="124"/>
  <c r="G17" i="124"/>
  <c r="F17" i="124"/>
  <c r="E17" i="124"/>
  <c r="D17" i="124"/>
  <c r="C17" i="124"/>
  <c r="B17" i="124"/>
  <c r="H12" i="124"/>
  <c r="F12" i="124"/>
  <c r="E12" i="124"/>
  <c r="I10" i="124"/>
  <c r="G10" i="124"/>
  <c r="F10" i="124"/>
  <c r="E10" i="124"/>
  <c r="I8" i="124"/>
  <c r="H8" i="124"/>
  <c r="F8" i="124"/>
  <c r="E8" i="124"/>
  <c r="I6" i="124"/>
  <c r="H6" i="124"/>
  <c r="G6" i="124"/>
  <c r="F6" i="124"/>
  <c r="E6" i="124"/>
  <c r="S2" i="124"/>
  <c r="O2" i="124"/>
  <c r="B2" i="124"/>
  <c r="H32" i="123"/>
  <c r="E32" i="123"/>
  <c r="H31" i="123"/>
  <c r="E31" i="123"/>
  <c r="H30" i="123"/>
  <c r="E30" i="123"/>
  <c r="H29" i="123"/>
  <c r="E29" i="123"/>
  <c r="H28" i="123"/>
  <c r="E28" i="123"/>
  <c r="H27" i="123"/>
  <c r="E27" i="123"/>
  <c r="M17" i="123"/>
  <c r="L17" i="123"/>
  <c r="K17" i="123"/>
  <c r="J17" i="123"/>
  <c r="I17" i="123"/>
  <c r="H17" i="123"/>
  <c r="G17" i="123"/>
  <c r="F17" i="123"/>
  <c r="E17" i="123"/>
  <c r="D17" i="123"/>
  <c r="C17" i="123"/>
  <c r="B17" i="123"/>
  <c r="H12" i="123"/>
  <c r="F12" i="123"/>
  <c r="E12" i="123"/>
  <c r="I10" i="123"/>
  <c r="G10" i="123"/>
  <c r="F10" i="123"/>
  <c r="E10" i="123"/>
  <c r="I8" i="123"/>
  <c r="H8" i="123"/>
  <c r="F8" i="123"/>
  <c r="E8" i="123"/>
  <c r="I6" i="123"/>
  <c r="H6" i="123"/>
  <c r="G6" i="123"/>
  <c r="F6" i="123"/>
  <c r="E6" i="123"/>
  <c r="S2" i="123"/>
  <c r="O2" i="123"/>
  <c r="B2" i="123"/>
  <c r="H32" i="122"/>
  <c r="E32" i="122"/>
  <c r="H31" i="122"/>
  <c r="E31" i="122"/>
  <c r="H30" i="122"/>
  <c r="E30" i="122"/>
  <c r="H29" i="122"/>
  <c r="E29" i="122"/>
  <c r="H28" i="122"/>
  <c r="E28" i="122"/>
  <c r="H27" i="122"/>
  <c r="E27" i="122"/>
  <c r="M17" i="122"/>
  <c r="L17" i="122"/>
  <c r="K17" i="122"/>
  <c r="J17" i="122"/>
  <c r="I17" i="122"/>
  <c r="H17" i="122"/>
  <c r="G17" i="122"/>
  <c r="F17" i="122"/>
  <c r="E17" i="122"/>
  <c r="D17" i="122"/>
  <c r="C17" i="122"/>
  <c r="B17" i="122"/>
  <c r="H12" i="122"/>
  <c r="F12" i="122"/>
  <c r="E12" i="122"/>
  <c r="I10" i="122"/>
  <c r="G10" i="122"/>
  <c r="F10" i="122"/>
  <c r="E10" i="122"/>
  <c r="I8" i="122"/>
  <c r="H8" i="122"/>
  <c r="F8" i="122"/>
  <c r="E8" i="122"/>
  <c r="I6" i="122"/>
  <c r="H6" i="122"/>
  <c r="G6" i="122"/>
  <c r="F6" i="122"/>
  <c r="E6" i="122"/>
  <c r="S2" i="122"/>
  <c r="O2" i="122"/>
  <c r="B2" i="122"/>
  <c r="H32" i="121"/>
  <c r="E32" i="121"/>
  <c r="H31" i="121"/>
  <c r="E31" i="121"/>
  <c r="H30" i="121"/>
  <c r="E30" i="121"/>
  <c r="H29" i="121"/>
  <c r="E29" i="121"/>
  <c r="H28" i="121"/>
  <c r="E28" i="121"/>
  <c r="H27" i="121"/>
  <c r="E27" i="121"/>
  <c r="M17" i="121"/>
  <c r="L17" i="121"/>
  <c r="K17" i="121"/>
  <c r="J17" i="121"/>
  <c r="I17" i="121"/>
  <c r="H17" i="121"/>
  <c r="G17" i="121"/>
  <c r="F17" i="121"/>
  <c r="E17" i="121"/>
  <c r="D17" i="121"/>
  <c r="C17" i="121"/>
  <c r="B17" i="121"/>
  <c r="H12" i="121"/>
  <c r="F12" i="121"/>
  <c r="E12" i="121"/>
  <c r="I10" i="121"/>
  <c r="G10" i="121"/>
  <c r="F10" i="121"/>
  <c r="E10" i="121"/>
  <c r="I8" i="121"/>
  <c r="H8" i="121"/>
  <c r="F8" i="121"/>
  <c r="E8" i="121"/>
  <c r="I6" i="121"/>
  <c r="H6" i="121"/>
  <c r="G6" i="121"/>
  <c r="F6" i="121"/>
  <c r="E6" i="121"/>
  <c r="S2" i="121"/>
  <c r="O2" i="121"/>
  <c r="B2" i="121"/>
  <c r="H32" i="120"/>
  <c r="E32" i="120"/>
  <c r="H31" i="120"/>
  <c r="E31" i="120"/>
  <c r="H30" i="120"/>
  <c r="E30" i="120"/>
  <c r="H29" i="120"/>
  <c r="E29" i="120"/>
  <c r="H28" i="120"/>
  <c r="E28" i="120"/>
  <c r="H27" i="120"/>
  <c r="E27" i="120"/>
  <c r="M17" i="120"/>
  <c r="L17" i="120"/>
  <c r="K17" i="120"/>
  <c r="J17" i="120"/>
  <c r="I17" i="120"/>
  <c r="H17" i="120"/>
  <c r="G17" i="120"/>
  <c r="F17" i="120"/>
  <c r="E17" i="120"/>
  <c r="D17" i="120"/>
  <c r="C17" i="120"/>
  <c r="B17" i="120"/>
  <c r="H12" i="120"/>
  <c r="F12" i="120"/>
  <c r="E12" i="120"/>
  <c r="I10" i="120"/>
  <c r="G10" i="120"/>
  <c r="F10" i="120"/>
  <c r="E10" i="120"/>
  <c r="I8" i="120"/>
  <c r="H8" i="120"/>
  <c r="F8" i="120"/>
  <c r="E8" i="120"/>
  <c r="I6" i="120"/>
  <c r="H6" i="120"/>
  <c r="G6" i="120"/>
  <c r="F6" i="120"/>
  <c r="E6" i="120"/>
  <c r="S2" i="120"/>
  <c r="O2" i="120"/>
  <c r="B2" i="120"/>
  <c r="H32" i="119"/>
  <c r="E32" i="119"/>
  <c r="H31" i="119"/>
  <c r="E31" i="119"/>
  <c r="H30" i="119"/>
  <c r="E30" i="119"/>
  <c r="H29" i="119"/>
  <c r="E29" i="119"/>
  <c r="H28" i="119"/>
  <c r="E28" i="119"/>
  <c r="H27" i="119"/>
  <c r="E27" i="119"/>
  <c r="M17" i="119"/>
  <c r="L17" i="119"/>
  <c r="K17" i="119"/>
  <c r="J17" i="119"/>
  <c r="I17" i="119"/>
  <c r="H17" i="119"/>
  <c r="G17" i="119"/>
  <c r="F17" i="119"/>
  <c r="E17" i="119"/>
  <c r="D17" i="119"/>
  <c r="C17" i="119"/>
  <c r="B17" i="119"/>
  <c r="H12" i="119"/>
  <c r="F12" i="119"/>
  <c r="E12" i="119"/>
  <c r="I10" i="119"/>
  <c r="G10" i="119"/>
  <c r="F10" i="119"/>
  <c r="E10" i="119"/>
  <c r="I8" i="119"/>
  <c r="H8" i="119"/>
  <c r="F8" i="119"/>
  <c r="E8" i="119"/>
  <c r="I6" i="119"/>
  <c r="H6" i="119"/>
  <c r="G6" i="119"/>
  <c r="F6" i="119"/>
  <c r="E6" i="119"/>
  <c r="S2" i="119"/>
  <c r="O2" i="119"/>
  <c r="B2" i="119"/>
  <c r="H32" i="118"/>
  <c r="E32" i="118"/>
  <c r="H31" i="118"/>
  <c r="E31" i="118"/>
  <c r="H30" i="118"/>
  <c r="E30" i="118"/>
  <c r="H29" i="118"/>
  <c r="E29" i="118"/>
  <c r="H28" i="118"/>
  <c r="E28" i="118"/>
  <c r="H27" i="118"/>
  <c r="E27" i="118"/>
  <c r="M17" i="118"/>
  <c r="L17" i="118"/>
  <c r="K17" i="118"/>
  <c r="J17" i="118"/>
  <c r="I17" i="118"/>
  <c r="H17" i="118"/>
  <c r="G17" i="118"/>
  <c r="F17" i="118"/>
  <c r="E17" i="118"/>
  <c r="D17" i="118"/>
  <c r="C17" i="118"/>
  <c r="B17" i="118"/>
  <c r="H12" i="118"/>
  <c r="F12" i="118"/>
  <c r="E12" i="118"/>
  <c r="I10" i="118"/>
  <c r="G10" i="118"/>
  <c r="F10" i="118"/>
  <c r="E10" i="118"/>
  <c r="I8" i="118"/>
  <c r="H8" i="118"/>
  <c r="F8" i="118"/>
  <c r="E8" i="118"/>
  <c r="I6" i="118"/>
  <c r="H6" i="118"/>
  <c r="G6" i="118"/>
  <c r="F6" i="118"/>
  <c r="E6" i="118"/>
  <c r="S2" i="118"/>
  <c r="O2" i="118"/>
  <c r="B2" i="118"/>
  <c r="H32" i="117"/>
  <c r="E32" i="117"/>
  <c r="H31" i="117"/>
  <c r="E31" i="117"/>
  <c r="H30" i="117"/>
  <c r="E30" i="117"/>
  <c r="H29" i="117"/>
  <c r="E29" i="117"/>
  <c r="H28" i="117"/>
  <c r="E28" i="117"/>
  <c r="H27" i="117"/>
  <c r="E27" i="117"/>
  <c r="M17" i="117"/>
  <c r="L17" i="117"/>
  <c r="K17" i="117"/>
  <c r="J17" i="117"/>
  <c r="I17" i="117"/>
  <c r="H17" i="117"/>
  <c r="G17" i="117"/>
  <c r="F17" i="117"/>
  <c r="E17" i="117"/>
  <c r="D17" i="117"/>
  <c r="C17" i="117"/>
  <c r="B17" i="117"/>
  <c r="H12" i="117"/>
  <c r="F12" i="117"/>
  <c r="E12" i="117"/>
  <c r="I10" i="117"/>
  <c r="G10" i="117"/>
  <c r="F10" i="117"/>
  <c r="E10" i="117"/>
  <c r="I8" i="117"/>
  <c r="H8" i="117"/>
  <c r="F8" i="117"/>
  <c r="E8" i="117"/>
  <c r="I6" i="117"/>
  <c r="H6" i="117"/>
  <c r="G6" i="117"/>
  <c r="F6" i="117"/>
  <c r="E6" i="117"/>
  <c r="S2" i="117"/>
  <c r="O2" i="117"/>
  <c r="B2" i="117"/>
  <c r="H32" i="116"/>
  <c r="E32" i="116"/>
  <c r="H31" i="116"/>
  <c r="E31" i="116"/>
  <c r="H30" i="116"/>
  <c r="E30" i="116"/>
  <c r="H29" i="116"/>
  <c r="E29" i="116"/>
  <c r="H28" i="116"/>
  <c r="E28" i="116"/>
  <c r="H27" i="116"/>
  <c r="E27" i="116"/>
  <c r="M17" i="116"/>
  <c r="L17" i="116"/>
  <c r="K17" i="116"/>
  <c r="J17" i="116"/>
  <c r="I17" i="116"/>
  <c r="H17" i="116"/>
  <c r="G17" i="116"/>
  <c r="F17" i="116"/>
  <c r="E17" i="116"/>
  <c r="D17" i="116"/>
  <c r="C17" i="116"/>
  <c r="B17" i="116"/>
  <c r="H12" i="116"/>
  <c r="F12" i="116"/>
  <c r="E12" i="116"/>
  <c r="I10" i="116"/>
  <c r="G10" i="116"/>
  <c r="F10" i="116"/>
  <c r="E10" i="116"/>
  <c r="I8" i="116"/>
  <c r="H8" i="116"/>
  <c r="F8" i="116"/>
  <c r="E8" i="116"/>
  <c r="I6" i="116"/>
  <c r="H6" i="116"/>
  <c r="G6" i="116"/>
  <c r="F6" i="116"/>
  <c r="E6" i="116"/>
  <c r="S2" i="116"/>
  <c r="O2" i="116"/>
  <c r="B2" i="116"/>
  <c r="H32" i="115"/>
  <c r="E32" i="115"/>
  <c r="H31" i="115"/>
  <c r="E31" i="115"/>
  <c r="H30" i="115"/>
  <c r="E30" i="115"/>
  <c r="H29" i="115"/>
  <c r="E29" i="115"/>
  <c r="H28" i="115"/>
  <c r="E28" i="115"/>
  <c r="H27" i="115"/>
  <c r="E27" i="115"/>
  <c r="M17" i="115"/>
  <c r="L17" i="115"/>
  <c r="K17" i="115"/>
  <c r="J17" i="115"/>
  <c r="I17" i="115"/>
  <c r="H17" i="115"/>
  <c r="G17" i="115"/>
  <c r="F17" i="115"/>
  <c r="E17" i="115"/>
  <c r="D17" i="115"/>
  <c r="C17" i="115"/>
  <c r="B17" i="115"/>
  <c r="H12" i="115"/>
  <c r="F12" i="115"/>
  <c r="E12" i="115"/>
  <c r="I10" i="115"/>
  <c r="G10" i="115"/>
  <c r="F10" i="115"/>
  <c r="E10" i="115"/>
  <c r="I8" i="115"/>
  <c r="H8" i="115"/>
  <c r="F8" i="115"/>
  <c r="E8" i="115"/>
  <c r="I6" i="115"/>
  <c r="H6" i="115"/>
  <c r="G6" i="115"/>
  <c r="F6" i="115"/>
  <c r="E6" i="115"/>
  <c r="S2" i="115"/>
  <c r="O2" i="115"/>
  <c r="B2" i="115"/>
  <c r="H32" i="114"/>
  <c r="E32" i="114"/>
  <c r="H31" i="114"/>
  <c r="E31" i="114"/>
  <c r="H30" i="114"/>
  <c r="E30" i="114"/>
  <c r="H29" i="114"/>
  <c r="E29" i="114"/>
  <c r="H28" i="114"/>
  <c r="E28" i="114"/>
  <c r="H27" i="114"/>
  <c r="E27" i="114"/>
  <c r="M17" i="114"/>
  <c r="L17" i="114"/>
  <c r="K17" i="114"/>
  <c r="J17" i="114"/>
  <c r="I17" i="114"/>
  <c r="H17" i="114"/>
  <c r="G17" i="114"/>
  <c r="F17" i="114"/>
  <c r="E17" i="114"/>
  <c r="D17" i="114"/>
  <c r="C17" i="114"/>
  <c r="B17" i="114"/>
  <c r="H12" i="114"/>
  <c r="F12" i="114"/>
  <c r="E12" i="114"/>
  <c r="I10" i="114"/>
  <c r="G10" i="114"/>
  <c r="F10" i="114"/>
  <c r="E10" i="114"/>
  <c r="I8" i="114"/>
  <c r="H8" i="114"/>
  <c r="F8" i="114"/>
  <c r="E8" i="114"/>
  <c r="I6" i="114"/>
  <c r="H6" i="114"/>
  <c r="G6" i="114"/>
  <c r="F6" i="114"/>
  <c r="E6" i="114"/>
  <c r="S2" i="114"/>
  <c r="O2" i="114"/>
  <c r="B2" i="114"/>
  <c r="H32" i="113"/>
  <c r="E32" i="113"/>
  <c r="H31" i="113"/>
  <c r="E31" i="113"/>
  <c r="H30" i="113"/>
  <c r="E30" i="113"/>
  <c r="H29" i="113"/>
  <c r="E29" i="113"/>
  <c r="H28" i="113"/>
  <c r="E28" i="113"/>
  <c r="H27" i="113"/>
  <c r="E27" i="113"/>
  <c r="M17" i="113"/>
  <c r="L17" i="113"/>
  <c r="K17" i="113"/>
  <c r="J17" i="113"/>
  <c r="I17" i="113"/>
  <c r="H17" i="113"/>
  <c r="G17" i="113"/>
  <c r="F17" i="113"/>
  <c r="E17" i="113"/>
  <c r="D17" i="113"/>
  <c r="C17" i="113"/>
  <c r="B17" i="113"/>
  <c r="H12" i="113"/>
  <c r="F12" i="113"/>
  <c r="E12" i="113"/>
  <c r="I10" i="113"/>
  <c r="G10" i="113"/>
  <c r="F10" i="113"/>
  <c r="E10" i="113"/>
  <c r="I8" i="113"/>
  <c r="H8" i="113"/>
  <c r="F8" i="113"/>
  <c r="E8" i="113"/>
  <c r="I6" i="113"/>
  <c r="H6" i="113"/>
  <c r="G6" i="113"/>
  <c r="F6" i="113"/>
  <c r="E6" i="113"/>
  <c r="S2" i="113"/>
  <c r="O2" i="113"/>
  <c r="B2" i="113"/>
  <c r="H32" i="112"/>
  <c r="E32" i="112"/>
  <c r="H31" i="112"/>
  <c r="E31" i="112"/>
  <c r="H30" i="112"/>
  <c r="E30" i="112"/>
  <c r="H29" i="112"/>
  <c r="E29" i="112"/>
  <c r="H28" i="112"/>
  <c r="E28" i="112"/>
  <c r="H27" i="112"/>
  <c r="E27" i="112"/>
  <c r="M17" i="112"/>
  <c r="L17" i="112"/>
  <c r="K17" i="112"/>
  <c r="J17" i="112"/>
  <c r="I17" i="112"/>
  <c r="H17" i="112"/>
  <c r="G17" i="112"/>
  <c r="F17" i="112"/>
  <c r="E17" i="112"/>
  <c r="D17" i="112"/>
  <c r="C17" i="112"/>
  <c r="B17" i="112"/>
  <c r="H12" i="112"/>
  <c r="F12" i="112"/>
  <c r="E12" i="112"/>
  <c r="I10" i="112"/>
  <c r="G10" i="112"/>
  <c r="F10" i="112"/>
  <c r="E10" i="112"/>
  <c r="I8" i="112"/>
  <c r="H8" i="112"/>
  <c r="F8" i="112"/>
  <c r="E8" i="112"/>
  <c r="I6" i="112"/>
  <c r="H6" i="112"/>
  <c r="G6" i="112"/>
  <c r="F6" i="112"/>
  <c r="E6" i="112"/>
  <c r="S2" i="112"/>
  <c r="O2" i="112"/>
  <c r="B2" i="112"/>
  <c r="H32" i="111"/>
  <c r="E32" i="111"/>
  <c r="H31" i="111"/>
  <c r="E31" i="111"/>
  <c r="H30" i="111"/>
  <c r="E30" i="111"/>
  <c r="H29" i="111"/>
  <c r="E29" i="111"/>
  <c r="H28" i="111"/>
  <c r="E28" i="111"/>
  <c r="H27" i="111"/>
  <c r="E27" i="111"/>
  <c r="M17" i="111"/>
  <c r="L17" i="111"/>
  <c r="K17" i="111"/>
  <c r="J17" i="111"/>
  <c r="I17" i="111"/>
  <c r="H17" i="111"/>
  <c r="G17" i="111"/>
  <c r="F17" i="111"/>
  <c r="E17" i="111"/>
  <c r="D17" i="111"/>
  <c r="C17" i="111"/>
  <c r="B17" i="111"/>
  <c r="H12" i="111"/>
  <c r="F12" i="111"/>
  <c r="E12" i="111"/>
  <c r="I10" i="111"/>
  <c r="G10" i="111"/>
  <c r="F10" i="111"/>
  <c r="E10" i="111"/>
  <c r="I8" i="111"/>
  <c r="H8" i="111"/>
  <c r="F8" i="111"/>
  <c r="E8" i="111"/>
  <c r="I6" i="111"/>
  <c r="H6" i="111"/>
  <c r="G6" i="111"/>
  <c r="F6" i="111"/>
  <c r="E6" i="111"/>
  <c r="S2" i="111"/>
  <c r="O2" i="111"/>
  <c r="B2" i="111"/>
  <c r="H32" i="110"/>
  <c r="E32" i="110"/>
  <c r="H31" i="110"/>
  <c r="E31" i="110"/>
  <c r="H30" i="110"/>
  <c r="E30" i="110"/>
  <c r="H29" i="110"/>
  <c r="E29" i="110"/>
  <c r="H28" i="110"/>
  <c r="E28" i="110"/>
  <c r="H27" i="110"/>
  <c r="E27" i="110"/>
  <c r="M17" i="110"/>
  <c r="L17" i="110"/>
  <c r="K17" i="110"/>
  <c r="J17" i="110"/>
  <c r="I17" i="110"/>
  <c r="H17" i="110"/>
  <c r="G17" i="110"/>
  <c r="F17" i="110"/>
  <c r="E17" i="110"/>
  <c r="D17" i="110"/>
  <c r="C17" i="110"/>
  <c r="B17" i="110"/>
  <c r="H12" i="110"/>
  <c r="F12" i="110"/>
  <c r="E12" i="110"/>
  <c r="I10" i="110"/>
  <c r="G10" i="110"/>
  <c r="F10" i="110"/>
  <c r="E10" i="110"/>
  <c r="I8" i="110"/>
  <c r="H8" i="110"/>
  <c r="F8" i="110"/>
  <c r="E8" i="110"/>
  <c r="I6" i="110"/>
  <c r="H6" i="110"/>
  <c r="G6" i="110"/>
  <c r="F6" i="110"/>
  <c r="E6" i="110"/>
  <c r="S2" i="110"/>
  <c r="O2" i="110"/>
  <c r="B2" i="110"/>
  <c r="H32" i="109"/>
  <c r="E32" i="109"/>
  <c r="H31" i="109"/>
  <c r="E31" i="109"/>
  <c r="H30" i="109"/>
  <c r="E30" i="109"/>
  <c r="H29" i="109"/>
  <c r="E29" i="109"/>
  <c r="H28" i="109"/>
  <c r="E28" i="109"/>
  <c r="H27" i="109"/>
  <c r="E27" i="109"/>
  <c r="M17" i="109"/>
  <c r="L17" i="109"/>
  <c r="K17" i="109"/>
  <c r="J17" i="109"/>
  <c r="I17" i="109"/>
  <c r="H17" i="109"/>
  <c r="G17" i="109"/>
  <c r="F17" i="109"/>
  <c r="E17" i="109"/>
  <c r="D17" i="109"/>
  <c r="C17" i="109"/>
  <c r="B17" i="109"/>
  <c r="H12" i="109"/>
  <c r="F12" i="109"/>
  <c r="E12" i="109"/>
  <c r="I10" i="109"/>
  <c r="G10" i="109"/>
  <c r="F10" i="109"/>
  <c r="E10" i="109"/>
  <c r="I8" i="109"/>
  <c r="H8" i="109"/>
  <c r="F8" i="109"/>
  <c r="E8" i="109"/>
  <c r="I6" i="109"/>
  <c r="H6" i="109"/>
  <c r="G6" i="109"/>
  <c r="F6" i="109"/>
  <c r="E6" i="109"/>
  <c r="S2" i="109"/>
  <c r="O2" i="109"/>
  <c r="B2" i="109"/>
  <c r="H32" i="108"/>
  <c r="E32" i="108"/>
  <c r="H31" i="108"/>
  <c r="E31" i="108"/>
  <c r="H30" i="108"/>
  <c r="E30" i="108"/>
  <c r="H29" i="108"/>
  <c r="E29" i="108"/>
  <c r="H28" i="108"/>
  <c r="E28" i="108"/>
  <c r="H27" i="108"/>
  <c r="E27" i="108"/>
  <c r="M17" i="108"/>
  <c r="L17" i="108"/>
  <c r="K17" i="108"/>
  <c r="J17" i="108"/>
  <c r="I17" i="108"/>
  <c r="H17" i="108"/>
  <c r="G17" i="108"/>
  <c r="F17" i="108"/>
  <c r="E17" i="108"/>
  <c r="D17" i="108"/>
  <c r="C17" i="108"/>
  <c r="B17" i="108"/>
  <c r="H12" i="108"/>
  <c r="F12" i="108"/>
  <c r="E12" i="108"/>
  <c r="I10" i="108"/>
  <c r="G10" i="108"/>
  <c r="F10" i="108"/>
  <c r="E10" i="108"/>
  <c r="I8" i="108"/>
  <c r="H8" i="108"/>
  <c r="F8" i="108"/>
  <c r="E8" i="108"/>
  <c r="I6" i="108"/>
  <c r="H6" i="108"/>
  <c r="G6" i="108"/>
  <c r="F6" i="108"/>
  <c r="E6" i="108"/>
  <c r="S2" i="108"/>
  <c r="O2" i="108"/>
  <c r="B2" i="108"/>
  <c r="H32" i="107"/>
  <c r="E32" i="107"/>
  <c r="H31" i="107"/>
  <c r="E31" i="107"/>
  <c r="H30" i="107"/>
  <c r="E30" i="107"/>
  <c r="H29" i="107"/>
  <c r="E29" i="107"/>
  <c r="H28" i="107"/>
  <c r="E28" i="107"/>
  <c r="H27" i="107"/>
  <c r="E27" i="107"/>
  <c r="M17" i="107"/>
  <c r="L17" i="107"/>
  <c r="K17" i="107"/>
  <c r="J17" i="107"/>
  <c r="I17" i="107"/>
  <c r="H17" i="107"/>
  <c r="G17" i="107"/>
  <c r="F17" i="107"/>
  <c r="E17" i="107"/>
  <c r="D17" i="107"/>
  <c r="C17" i="107"/>
  <c r="B17" i="107"/>
  <c r="H12" i="107"/>
  <c r="F12" i="107"/>
  <c r="E12" i="107"/>
  <c r="I10" i="107"/>
  <c r="G10" i="107"/>
  <c r="F10" i="107"/>
  <c r="E10" i="107"/>
  <c r="I8" i="107"/>
  <c r="H8" i="107"/>
  <c r="F8" i="107"/>
  <c r="E8" i="107"/>
  <c r="I6" i="107"/>
  <c r="H6" i="107"/>
  <c r="G6" i="107"/>
  <c r="F6" i="107"/>
  <c r="E6" i="107"/>
  <c r="S2" i="107"/>
  <c r="O2" i="107"/>
  <c r="B2" i="107"/>
  <c r="H32" i="106"/>
  <c r="E32" i="106"/>
  <c r="H31" i="106"/>
  <c r="E31" i="106"/>
  <c r="H30" i="106"/>
  <c r="E30" i="106"/>
  <c r="H29" i="106"/>
  <c r="E29" i="106"/>
  <c r="H28" i="106"/>
  <c r="E28" i="106"/>
  <c r="H27" i="106"/>
  <c r="E27" i="106"/>
  <c r="M17" i="106"/>
  <c r="L17" i="106"/>
  <c r="K17" i="106"/>
  <c r="J17" i="106"/>
  <c r="I17" i="106"/>
  <c r="H17" i="106"/>
  <c r="G17" i="106"/>
  <c r="F17" i="106"/>
  <c r="E17" i="106"/>
  <c r="D17" i="106"/>
  <c r="C17" i="106"/>
  <c r="B17" i="106"/>
  <c r="H12" i="106"/>
  <c r="F12" i="106"/>
  <c r="E12" i="106"/>
  <c r="I10" i="106"/>
  <c r="G10" i="106"/>
  <c r="F10" i="106"/>
  <c r="E10" i="106"/>
  <c r="I8" i="106"/>
  <c r="H8" i="106"/>
  <c r="F8" i="106"/>
  <c r="E8" i="106"/>
  <c r="I6" i="106"/>
  <c r="H6" i="106"/>
  <c r="G6" i="106"/>
  <c r="F6" i="106"/>
  <c r="E6" i="106"/>
  <c r="S2" i="106"/>
  <c r="O2" i="106"/>
  <c r="B2" i="106"/>
  <c r="H32" i="105"/>
  <c r="E32" i="105"/>
  <c r="H31" i="105"/>
  <c r="E31" i="105"/>
  <c r="H30" i="105"/>
  <c r="E30" i="105"/>
  <c r="H29" i="105"/>
  <c r="E29" i="105"/>
  <c r="H28" i="105"/>
  <c r="E28" i="105"/>
  <c r="H27" i="105"/>
  <c r="E27" i="105"/>
  <c r="M17" i="105"/>
  <c r="L17" i="105"/>
  <c r="K17" i="105"/>
  <c r="J17" i="105"/>
  <c r="I17" i="105"/>
  <c r="H17" i="105"/>
  <c r="G17" i="105"/>
  <c r="F17" i="105"/>
  <c r="E17" i="105"/>
  <c r="D17" i="105"/>
  <c r="C17" i="105"/>
  <c r="B17" i="105"/>
  <c r="H12" i="105"/>
  <c r="F12" i="105"/>
  <c r="E12" i="105"/>
  <c r="I10" i="105"/>
  <c r="G10" i="105"/>
  <c r="F10" i="105"/>
  <c r="E10" i="105"/>
  <c r="I8" i="105"/>
  <c r="H8" i="105"/>
  <c r="F8" i="105"/>
  <c r="E8" i="105"/>
  <c r="I6" i="105"/>
  <c r="H6" i="105"/>
  <c r="G6" i="105"/>
  <c r="F6" i="105"/>
  <c r="E6" i="105"/>
  <c r="S2" i="105"/>
  <c r="O2" i="105"/>
  <c r="B2" i="105"/>
  <c r="H32" i="104"/>
  <c r="E32" i="104"/>
  <c r="H31" i="104"/>
  <c r="E31" i="104"/>
  <c r="H30" i="104"/>
  <c r="E30" i="104"/>
  <c r="H29" i="104"/>
  <c r="E29" i="104"/>
  <c r="H28" i="104"/>
  <c r="E28" i="104"/>
  <c r="H27" i="104"/>
  <c r="E27" i="104"/>
  <c r="M17" i="104"/>
  <c r="L17" i="104"/>
  <c r="K17" i="104"/>
  <c r="J17" i="104"/>
  <c r="I17" i="104"/>
  <c r="H17" i="104"/>
  <c r="G17" i="104"/>
  <c r="F17" i="104"/>
  <c r="E17" i="104"/>
  <c r="D17" i="104"/>
  <c r="C17" i="104"/>
  <c r="B17" i="104"/>
  <c r="H12" i="104"/>
  <c r="F12" i="104"/>
  <c r="E12" i="104"/>
  <c r="I10" i="104"/>
  <c r="G10" i="104"/>
  <c r="F10" i="104"/>
  <c r="E10" i="104"/>
  <c r="I8" i="104"/>
  <c r="H8" i="104"/>
  <c r="F8" i="104"/>
  <c r="E8" i="104"/>
  <c r="I6" i="104"/>
  <c r="H6" i="104"/>
  <c r="G6" i="104"/>
  <c r="F6" i="104"/>
  <c r="E6" i="104"/>
  <c r="S2" i="104"/>
  <c r="O2" i="104"/>
  <c r="B2" i="104"/>
  <c r="H32" i="103"/>
  <c r="E32" i="103"/>
  <c r="H31" i="103"/>
  <c r="E31" i="103"/>
  <c r="H30" i="103"/>
  <c r="E30" i="103"/>
  <c r="H29" i="103"/>
  <c r="E29" i="103"/>
  <c r="H28" i="103"/>
  <c r="E28" i="103"/>
  <c r="H27" i="103"/>
  <c r="E27" i="103"/>
  <c r="M17" i="103"/>
  <c r="L17" i="103"/>
  <c r="K17" i="103"/>
  <c r="J17" i="103"/>
  <c r="I17" i="103"/>
  <c r="H17" i="103"/>
  <c r="G17" i="103"/>
  <c r="F17" i="103"/>
  <c r="E17" i="103"/>
  <c r="D17" i="103"/>
  <c r="C17" i="103"/>
  <c r="B17" i="103"/>
  <c r="H12" i="103"/>
  <c r="F12" i="103"/>
  <c r="E12" i="103"/>
  <c r="I10" i="103"/>
  <c r="G10" i="103"/>
  <c r="F10" i="103"/>
  <c r="E10" i="103"/>
  <c r="I8" i="103"/>
  <c r="H8" i="103"/>
  <c r="F8" i="103"/>
  <c r="E8" i="103"/>
  <c r="I6" i="103"/>
  <c r="H6" i="103"/>
  <c r="G6" i="103"/>
  <c r="F6" i="103"/>
  <c r="E6" i="103"/>
  <c r="S2" i="103"/>
  <c r="O2" i="103"/>
  <c r="B2" i="103"/>
  <c r="H32" i="102"/>
  <c r="E32" i="102"/>
  <c r="H31" i="102"/>
  <c r="E31" i="102"/>
  <c r="H30" i="102"/>
  <c r="E30" i="102"/>
  <c r="H29" i="102"/>
  <c r="E29" i="102"/>
  <c r="H28" i="102"/>
  <c r="E28" i="102"/>
  <c r="H27" i="102"/>
  <c r="E27" i="102"/>
  <c r="M17" i="102"/>
  <c r="L17" i="102"/>
  <c r="K17" i="102"/>
  <c r="J17" i="102"/>
  <c r="I17" i="102"/>
  <c r="H17" i="102"/>
  <c r="G17" i="102"/>
  <c r="F17" i="102"/>
  <c r="E17" i="102"/>
  <c r="D17" i="102"/>
  <c r="C17" i="102"/>
  <c r="B17" i="102"/>
  <c r="H12" i="102"/>
  <c r="F12" i="102"/>
  <c r="E12" i="102"/>
  <c r="I10" i="102"/>
  <c r="G10" i="102"/>
  <c r="F10" i="102"/>
  <c r="E10" i="102"/>
  <c r="I8" i="102"/>
  <c r="H8" i="102"/>
  <c r="F8" i="102"/>
  <c r="E8" i="102"/>
  <c r="I6" i="102"/>
  <c r="H6" i="102"/>
  <c r="G6" i="102"/>
  <c r="F6" i="102"/>
  <c r="E6" i="102"/>
  <c r="S2" i="102"/>
  <c r="O2" i="102"/>
  <c r="B2" i="102"/>
  <c r="H32" i="101"/>
  <c r="E32" i="101"/>
  <c r="H31" i="101"/>
  <c r="E31" i="101"/>
  <c r="H30" i="101"/>
  <c r="E30" i="101"/>
  <c r="H29" i="101"/>
  <c r="E29" i="101"/>
  <c r="H28" i="101"/>
  <c r="E28" i="101"/>
  <c r="H27" i="101"/>
  <c r="E27" i="101"/>
  <c r="M17" i="101"/>
  <c r="L17" i="101"/>
  <c r="K17" i="101"/>
  <c r="J17" i="101"/>
  <c r="I17" i="101"/>
  <c r="H17" i="101"/>
  <c r="G17" i="101"/>
  <c r="F17" i="101"/>
  <c r="E17" i="101"/>
  <c r="D17" i="101"/>
  <c r="C17" i="101"/>
  <c r="B17" i="101"/>
  <c r="H12" i="101"/>
  <c r="F12" i="101"/>
  <c r="E12" i="101"/>
  <c r="I10" i="101"/>
  <c r="G10" i="101"/>
  <c r="F10" i="101"/>
  <c r="E10" i="101"/>
  <c r="I8" i="101"/>
  <c r="H8" i="101"/>
  <c r="F8" i="101"/>
  <c r="E8" i="101"/>
  <c r="I6" i="101"/>
  <c r="H6" i="101"/>
  <c r="G6" i="101"/>
  <c r="F6" i="101"/>
  <c r="E6" i="101"/>
  <c r="S2" i="101"/>
  <c r="O2" i="101"/>
  <c r="B2" i="101"/>
  <c r="H32" i="100"/>
  <c r="E32" i="100"/>
  <c r="H31" i="100"/>
  <c r="E31" i="100"/>
  <c r="H30" i="100"/>
  <c r="E30" i="100"/>
  <c r="H29" i="100"/>
  <c r="E29" i="100"/>
  <c r="H28" i="100"/>
  <c r="E28" i="100"/>
  <c r="H27" i="100"/>
  <c r="E27" i="100"/>
  <c r="M17" i="100"/>
  <c r="L17" i="100"/>
  <c r="K17" i="100"/>
  <c r="J17" i="100"/>
  <c r="I17" i="100"/>
  <c r="H17" i="100"/>
  <c r="G17" i="100"/>
  <c r="F17" i="100"/>
  <c r="E17" i="100"/>
  <c r="D17" i="100"/>
  <c r="C17" i="100"/>
  <c r="B17" i="100"/>
  <c r="H12" i="100"/>
  <c r="F12" i="100"/>
  <c r="E12" i="100"/>
  <c r="I10" i="100"/>
  <c r="G10" i="100"/>
  <c r="F10" i="100"/>
  <c r="E10" i="100"/>
  <c r="I8" i="100"/>
  <c r="H8" i="100"/>
  <c r="F8" i="100"/>
  <c r="E8" i="100"/>
  <c r="I6" i="100"/>
  <c r="H6" i="100"/>
  <c r="G6" i="100"/>
  <c r="F6" i="100"/>
  <c r="E6" i="100"/>
  <c r="S2" i="100"/>
  <c r="O2" i="100"/>
  <c r="B2" i="100"/>
  <c r="H32" i="99"/>
  <c r="E32" i="99"/>
  <c r="H31" i="99"/>
  <c r="E31" i="99"/>
  <c r="H30" i="99"/>
  <c r="E30" i="99"/>
  <c r="H29" i="99"/>
  <c r="E29" i="99"/>
  <c r="H28" i="99"/>
  <c r="E28" i="99"/>
  <c r="H27" i="99"/>
  <c r="E27" i="99"/>
  <c r="M17" i="99"/>
  <c r="L17" i="99"/>
  <c r="K17" i="99"/>
  <c r="J17" i="99"/>
  <c r="I17" i="99"/>
  <c r="H17" i="99"/>
  <c r="G17" i="99"/>
  <c r="F17" i="99"/>
  <c r="E17" i="99"/>
  <c r="D17" i="99"/>
  <c r="C17" i="99"/>
  <c r="B17" i="99"/>
  <c r="H12" i="99"/>
  <c r="F12" i="99"/>
  <c r="E12" i="99"/>
  <c r="I10" i="99"/>
  <c r="G10" i="99"/>
  <c r="F10" i="99"/>
  <c r="E10" i="99"/>
  <c r="I8" i="99"/>
  <c r="H8" i="99"/>
  <c r="F8" i="99"/>
  <c r="E8" i="99"/>
  <c r="I6" i="99"/>
  <c r="H6" i="99"/>
  <c r="G6" i="99"/>
  <c r="F6" i="99"/>
  <c r="E6" i="99"/>
  <c r="S2" i="99"/>
  <c r="O2" i="99"/>
  <c r="B2" i="99"/>
  <c r="H32" i="98"/>
  <c r="E32" i="98"/>
  <c r="H31" i="98"/>
  <c r="E31" i="98"/>
  <c r="H30" i="98"/>
  <c r="E30" i="98"/>
  <c r="H29" i="98"/>
  <c r="E29" i="98"/>
  <c r="H28" i="98"/>
  <c r="E28" i="98"/>
  <c r="H27" i="98"/>
  <c r="E27" i="98"/>
  <c r="M17" i="98"/>
  <c r="L17" i="98"/>
  <c r="K17" i="98"/>
  <c r="J17" i="98"/>
  <c r="I17" i="98"/>
  <c r="H17" i="98"/>
  <c r="G17" i="98"/>
  <c r="F17" i="98"/>
  <c r="E17" i="98"/>
  <c r="D17" i="98"/>
  <c r="C17" i="98"/>
  <c r="B17" i="98"/>
  <c r="H12" i="98"/>
  <c r="F12" i="98"/>
  <c r="E12" i="98"/>
  <c r="I10" i="98"/>
  <c r="G10" i="98"/>
  <c r="F10" i="98"/>
  <c r="E10" i="98"/>
  <c r="I8" i="98"/>
  <c r="H8" i="98"/>
  <c r="F8" i="98"/>
  <c r="E8" i="98"/>
  <c r="I6" i="98"/>
  <c r="H6" i="98"/>
  <c r="G6" i="98"/>
  <c r="F6" i="98"/>
  <c r="E6" i="98"/>
  <c r="S2" i="98"/>
  <c r="O2" i="98"/>
  <c r="B2" i="98"/>
  <c r="H32" i="97"/>
  <c r="E32" i="97"/>
  <c r="H31" i="97"/>
  <c r="E31" i="97"/>
  <c r="H30" i="97"/>
  <c r="E30" i="97"/>
  <c r="H29" i="97"/>
  <c r="E29" i="97"/>
  <c r="H28" i="97"/>
  <c r="E28" i="97"/>
  <c r="H27" i="97"/>
  <c r="E27" i="97"/>
  <c r="M17" i="97"/>
  <c r="L17" i="97"/>
  <c r="K17" i="97"/>
  <c r="J17" i="97"/>
  <c r="I17" i="97"/>
  <c r="H17" i="97"/>
  <c r="G17" i="97"/>
  <c r="F17" i="97"/>
  <c r="E17" i="97"/>
  <c r="D17" i="97"/>
  <c r="C17" i="97"/>
  <c r="B17" i="97"/>
  <c r="H12" i="97"/>
  <c r="F12" i="97"/>
  <c r="E12" i="97"/>
  <c r="I10" i="97"/>
  <c r="G10" i="97"/>
  <c r="F10" i="97"/>
  <c r="E10" i="97"/>
  <c r="I8" i="97"/>
  <c r="H8" i="97"/>
  <c r="F8" i="97"/>
  <c r="E8" i="97"/>
  <c r="I6" i="97"/>
  <c r="H6" i="97"/>
  <c r="G6" i="97"/>
  <c r="F6" i="97"/>
  <c r="E6" i="97"/>
  <c r="S2" i="97"/>
  <c r="O2" i="97"/>
  <c r="B2" i="97"/>
  <c r="H32" i="96"/>
  <c r="E32" i="96"/>
  <c r="H31" i="96"/>
  <c r="E31" i="96"/>
  <c r="H30" i="96"/>
  <c r="E30" i="96"/>
  <c r="H29" i="96"/>
  <c r="E29" i="96"/>
  <c r="H28" i="96"/>
  <c r="E28" i="96"/>
  <c r="H27" i="96"/>
  <c r="E27" i="96"/>
  <c r="M17" i="96"/>
  <c r="L17" i="96"/>
  <c r="K17" i="96"/>
  <c r="J17" i="96"/>
  <c r="I17" i="96"/>
  <c r="H17" i="96"/>
  <c r="G17" i="96"/>
  <c r="F17" i="96"/>
  <c r="E17" i="96"/>
  <c r="D17" i="96"/>
  <c r="C17" i="96"/>
  <c r="B17" i="96"/>
  <c r="H12" i="96"/>
  <c r="F12" i="96"/>
  <c r="E12" i="96"/>
  <c r="I10" i="96"/>
  <c r="G10" i="96"/>
  <c r="F10" i="96"/>
  <c r="E10" i="96"/>
  <c r="I8" i="96"/>
  <c r="H8" i="96"/>
  <c r="F8" i="96"/>
  <c r="E8" i="96"/>
  <c r="I6" i="96"/>
  <c r="H6" i="96"/>
  <c r="G6" i="96"/>
  <c r="F6" i="96"/>
  <c r="E6" i="96"/>
  <c r="S2" i="96"/>
  <c r="O2" i="96"/>
  <c r="B2" i="96"/>
  <c r="H32" i="95"/>
  <c r="E32" i="95"/>
  <c r="H31" i="95"/>
  <c r="E31" i="95"/>
  <c r="H30" i="95"/>
  <c r="E30" i="95"/>
  <c r="H29" i="95"/>
  <c r="E29" i="95"/>
  <c r="H28" i="95"/>
  <c r="E28" i="95"/>
  <c r="H27" i="95"/>
  <c r="E27" i="95"/>
  <c r="M17" i="95"/>
  <c r="L17" i="95"/>
  <c r="K17" i="95"/>
  <c r="J17" i="95"/>
  <c r="I17" i="95"/>
  <c r="H17" i="95"/>
  <c r="G17" i="95"/>
  <c r="F17" i="95"/>
  <c r="E17" i="95"/>
  <c r="D17" i="95"/>
  <c r="C17" i="95"/>
  <c r="B17" i="95"/>
  <c r="H12" i="95"/>
  <c r="F12" i="95"/>
  <c r="E12" i="95"/>
  <c r="I10" i="95"/>
  <c r="G10" i="95"/>
  <c r="F10" i="95"/>
  <c r="E10" i="95"/>
  <c r="I8" i="95"/>
  <c r="H8" i="95"/>
  <c r="F8" i="95"/>
  <c r="E8" i="95"/>
  <c r="I6" i="95"/>
  <c r="H6" i="95"/>
  <c r="G6" i="95"/>
  <c r="F6" i="95"/>
  <c r="E6" i="95"/>
  <c r="S2" i="95"/>
  <c r="O2" i="95"/>
  <c r="B2" i="95"/>
  <c r="H32" i="94"/>
  <c r="E32" i="94"/>
  <c r="H31" i="94"/>
  <c r="E31" i="94"/>
  <c r="H30" i="94"/>
  <c r="E30" i="94"/>
  <c r="H29" i="94"/>
  <c r="E29" i="94"/>
  <c r="H28" i="94"/>
  <c r="E28" i="94"/>
  <c r="H27" i="94"/>
  <c r="E27" i="94"/>
  <c r="M17" i="94"/>
  <c r="L17" i="94"/>
  <c r="K17" i="94"/>
  <c r="J17" i="94"/>
  <c r="I17" i="94"/>
  <c r="H17" i="94"/>
  <c r="G17" i="94"/>
  <c r="F17" i="94"/>
  <c r="E17" i="94"/>
  <c r="D17" i="94"/>
  <c r="C17" i="94"/>
  <c r="B17" i="94"/>
  <c r="H12" i="94"/>
  <c r="F12" i="94"/>
  <c r="E12" i="94"/>
  <c r="I10" i="94"/>
  <c r="G10" i="94"/>
  <c r="F10" i="94"/>
  <c r="E10" i="94"/>
  <c r="I8" i="94"/>
  <c r="H8" i="94"/>
  <c r="F8" i="94"/>
  <c r="E8" i="94"/>
  <c r="I6" i="94"/>
  <c r="H6" i="94"/>
  <c r="G6" i="94"/>
  <c r="F6" i="94"/>
  <c r="E6" i="94"/>
  <c r="S2" i="94"/>
  <c r="O2" i="94"/>
  <c r="B2" i="94"/>
  <c r="H32" i="93"/>
  <c r="E32" i="93"/>
  <c r="H31" i="93"/>
  <c r="E31" i="93"/>
  <c r="H30" i="93"/>
  <c r="E30" i="93"/>
  <c r="H29" i="93"/>
  <c r="E29" i="93"/>
  <c r="H28" i="93"/>
  <c r="E28" i="93"/>
  <c r="H27" i="93"/>
  <c r="E27" i="93"/>
  <c r="M17" i="93"/>
  <c r="L17" i="93"/>
  <c r="K17" i="93"/>
  <c r="J17" i="93"/>
  <c r="I17" i="93"/>
  <c r="H17" i="93"/>
  <c r="G17" i="93"/>
  <c r="F17" i="93"/>
  <c r="E17" i="93"/>
  <c r="D17" i="93"/>
  <c r="C17" i="93"/>
  <c r="B17" i="93"/>
  <c r="H12" i="93"/>
  <c r="F12" i="93"/>
  <c r="E12" i="93"/>
  <c r="I10" i="93"/>
  <c r="G10" i="93"/>
  <c r="F10" i="93"/>
  <c r="E10" i="93"/>
  <c r="I8" i="93"/>
  <c r="H8" i="93"/>
  <c r="F8" i="93"/>
  <c r="E8" i="93"/>
  <c r="I6" i="93"/>
  <c r="H6" i="93"/>
  <c r="G6" i="93"/>
  <c r="F6" i="93"/>
  <c r="E6" i="93"/>
  <c r="S2" i="93"/>
  <c r="O2" i="93"/>
  <c r="B2" i="93"/>
  <c r="H32" i="92"/>
  <c r="E32" i="92"/>
  <c r="H31" i="92"/>
  <c r="E31" i="92"/>
  <c r="H30" i="92"/>
  <c r="E30" i="92"/>
  <c r="H29" i="92"/>
  <c r="E29" i="92"/>
  <c r="H28" i="92"/>
  <c r="E28" i="92"/>
  <c r="H27" i="92"/>
  <c r="E27" i="92"/>
  <c r="M17" i="92"/>
  <c r="L17" i="92"/>
  <c r="K17" i="92"/>
  <c r="J17" i="92"/>
  <c r="I17" i="92"/>
  <c r="H17" i="92"/>
  <c r="G17" i="92"/>
  <c r="F17" i="92"/>
  <c r="E17" i="92"/>
  <c r="D17" i="92"/>
  <c r="C17" i="92"/>
  <c r="B17" i="92"/>
  <c r="H12" i="92"/>
  <c r="F12" i="92"/>
  <c r="E12" i="92"/>
  <c r="I10" i="92"/>
  <c r="G10" i="92"/>
  <c r="F10" i="92"/>
  <c r="E10" i="92"/>
  <c r="I8" i="92"/>
  <c r="H8" i="92"/>
  <c r="F8" i="92"/>
  <c r="E8" i="92"/>
  <c r="I6" i="92"/>
  <c r="H6" i="92"/>
  <c r="G6" i="92"/>
  <c r="F6" i="92"/>
  <c r="E6" i="92"/>
  <c r="S2" i="92"/>
  <c r="O2" i="92"/>
  <c r="B2" i="92"/>
  <c r="H32" i="91"/>
  <c r="E32" i="91"/>
  <c r="H31" i="91"/>
  <c r="E31" i="91"/>
  <c r="H30" i="91"/>
  <c r="E30" i="91"/>
  <c r="H29" i="91"/>
  <c r="E29" i="91"/>
  <c r="H28" i="91"/>
  <c r="E28" i="91"/>
  <c r="H27" i="91"/>
  <c r="E27" i="91"/>
  <c r="M17" i="91"/>
  <c r="L17" i="91"/>
  <c r="K17" i="91"/>
  <c r="J17" i="91"/>
  <c r="I17" i="91"/>
  <c r="H17" i="91"/>
  <c r="G17" i="91"/>
  <c r="F17" i="91"/>
  <c r="E17" i="91"/>
  <c r="D17" i="91"/>
  <c r="C17" i="91"/>
  <c r="B17" i="91"/>
  <c r="H12" i="91"/>
  <c r="F12" i="91"/>
  <c r="E12" i="91"/>
  <c r="I10" i="91"/>
  <c r="G10" i="91"/>
  <c r="F10" i="91"/>
  <c r="E10" i="91"/>
  <c r="I8" i="91"/>
  <c r="H8" i="91"/>
  <c r="F8" i="91"/>
  <c r="E8" i="91"/>
  <c r="I6" i="91"/>
  <c r="H6" i="91"/>
  <c r="G6" i="91"/>
  <c r="F6" i="91"/>
  <c r="E6" i="91"/>
  <c r="S2" i="91"/>
  <c r="O2" i="91"/>
  <c r="B2" i="91"/>
  <c r="H32" i="90"/>
  <c r="E32" i="90"/>
  <c r="H31" i="90"/>
  <c r="E31" i="90"/>
  <c r="H30" i="90"/>
  <c r="E30" i="90"/>
  <c r="H29" i="90"/>
  <c r="E29" i="90"/>
  <c r="H28" i="90"/>
  <c r="E28" i="90"/>
  <c r="H27" i="90"/>
  <c r="E27" i="90"/>
  <c r="M17" i="90"/>
  <c r="L17" i="90"/>
  <c r="K17" i="90"/>
  <c r="J17" i="90"/>
  <c r="I17" i="90"/>
  <c r="H17" i="90"/>
  <c r="G17" i="90"/>
  <c r="F17" i="90"/>
  <c r="E17" i="90"/>
  <c r="D17" i="90"/>
  <c r="C17" i="90"/>
  <c r="B17" i="90"/>
  <c r="H12" i="90"/>
  <c r="F12" i="90"/>
  <c r="E12" i="90"/>
  <c r="I10" i="90"/>
  <c r="G10" i="90"/>
  <c r="F10" i="90"/>
  <c r="E10" i="90"/>
  <c r="I8" i="90"/>
  <c r="H8" i="90"/>
  <c r="F8" i="90"/>
  <c r="E8" i="90"/>
  <c r="I6" i="90"/>
  <c r="H6" i="90"/>
  <c r="G6" i="90"/>
  <c r="F6" i="90"/>
  <c r="E6" i="90"/>
  <c r="S2" i="90"/>
  <c r="O2" i="90"/>
  <c r="B2" i="90"/>
  <c r="H32" i="89"/>
  <c r="E32" i="89"/>
  <c r="H31" i="89"/>
  <c r="E31" i="89"/>
  <c r="H30" i="89"/>
  <c r="E30" i="89"/>
  <c r="H29" i="89"/>
  <c r="E29" i="89"/>
  <c r="H28" i="89"/>
  <c r="E28" i="89"/>
  <c r="H27" i="89"/>
  <c r="E27" i="89"/>
  <c r="M17" i="89"/>
  <c r="L17" i="89"/>
  <c r="K17" i="89"/>
  <c r="J17" i="89"/>
  <c r="I17" i="89"/>
  <c r="H17" i="89"/>
  <c r="G17" i="89"/>
  <c r="F17" i="89"/>
  <c r="E17" i="89"/>
  <c r="D17" i="89"/>
  <c r="C17" i="89"/>
  <c r="B17" i="89"/>
  <c r="H12" i="89"/>
  <c r="F12" i="89"/>
  <c r="E12" i="89"/>
  <c r="I10" i="89"/>
  <c r="G10" i="89"/>
  <c r="F10" i="89"/>
  <c r="E10" i="89"/>
  <c r="I8" i="89"/>
  <c r="H8" i="89"/>
  <c r="F8" i="89"/>
  <c r="E8" i="89"/>
  <c r="I6" i="89"/>
  <c r="H6" i="89"/>
  <c r="G6" i="89"/>
  <c r="F6" i="89"/>
  <c r="E6" i="89"/>
  <c r="S2" i="89"/>
  <c r="O2" i="89"/>
  <c r="B2" i="89"/>
  <c r="H32" i="88"/>
  <c r="E32" i="88"/>
  <c r="H31" i="88"/>
  <c r="E31" i="88"/>
  <c r="H30" i="88"/>
  <c r="E30" i="88"/>
  <c r="H29" i="88"/>
  <c r="E29" i="88"/>
  <c r="H28" i="88"/>
  <c r="E28" i="88"/>
  <c r="H27" i="88"/>
  <c r="E27" i="88"/>
  <c r="M17" i="88"/>
  <c r="L17" i="88"/>
  <c r="K17" i="88"/>
  <c r="J17" i="88"/>
  <c r="I17" i="88"/>
  <c r="H17" i="88"/>
  <c r="G17" i="88"/>
  <c r="F17" i="88"/>
  <c r="E17" i="88"/>
  <c r="D17" i="88"/>
  <c r="C17" i="88"/>
  <c r="B17" i="88"/>
  <c r="H12" i="88"/>
  <c r="F12" i="88"/>
  <c r="E12" i="88"/>
  <c r="I10" i="88"/>
  <c r="G10" i="88"/>
  <c r="F10" i="88"/>
  <c r="E10" i="88"/>
  <c r="I8" i="88"/>
  <c r="H8" i="88"/>
  <c r="F8" i="88"/>
  <c r="E8" i="88"/>
  <c r="I6" i="88"/>
  <c r="H6" i="88"/>
  <c r="G6" i="88"/>
  <c r="F6" i="88"/>
  <c r="E6" i="88"/>
  <c r="S2" i="88"/>
  <c r="O2" i="88"/>
  <c r="B2" i="88"/>
  <c r="H30" i="87"/>
  <c r="E30" i="87"/>
  <c r="H29" i="87"/>
  <c r="E29" i="87"/>
  <c r="H28" i="87"/>
  <c r="E28" i="87"/>
  <c r="H27" i="87"/>
  <c r="E27" i="87"/>
  <c r="H26" i="87"/>
  <c r="E26" i="87"/>
  <c r="H25" i="87"/>
  <c r="E25" i="87"/>
  <c r="M17" i="87"/>
  <c r="L17" i="87"/>
  <c r="K17" i="87"/>
  <c r="J17" i="87"/>
  <c r="I17" i="87"/>
  <c r="H17" i="87"/>
  <c r="G17" i="87"/>
  <c r="F17" i="87"/>
  <c r="E17" i="87"/>
  <c r="D17" i="87"/>
  <c r="C17" i="87"/>
  <c r="B17" i="87"/>
  <c r="H12" i="87"/>
  <c r="F12" i="87"/>
  <c r="E12" i="87"/>
  <c r="I10" i="87"/>
  <c r="G10" i="87"/>
  <c r="F10" i="87"/>
  <c r="E10" i="87"/>
  <c r="I8" i="87"/>
  <c r="H8" i="87"/>
  <c r="F8" i="87"/>
  <c r="E8" i="87"/>
  <c r="I6" i="87"/>
  <c r="H6" i="87"/>
  <c r="G6" i="87"/>
  <c r="F6" i="87"/>
  <c r="E6" i="87"/>
  <c r="S2" i="87"/>
  <c r="O2" i="87"/>
  <c r="B2" i="87"/>
  <c r="H30" i="86"/>
  <c r="E30" i="86"/>
  <c r="H29" i="86"/>
  <c r="E29" i="86"/>
  <c r="H28" i="86"/>
  <c r="E28" i="86"/>
  <c r="H27" i="86"/>
  <c r="E27" i="86"/>
  <c r="H26" i="86"/>
  <c r="E26" i="86"/>
  <c r="H25" i="86"/>
  <c r="E25" i="86"/>
  <c r="M17" i="86"/>
  <c r="L17" i="86"/>
  <c r="K17" i="86"/>
  <c r="J17" i="86"/>
  <c r="I17" i="86"/>
  <c r="H17" i="86"/>
  <c r="G17" i="86"/>
  <c r="F17" i="86"/>
  <c r="E17" i="86"/>
  <c r="D17" i="86"/>
  <c r="C17" i="86"/>
  <c r="B17" i="86"/>
  <c r="H12" i="86"/>
  <c r="F12" i="86"/>
  <c r="E12" i="86"/>
  <c r="I10" i="86"/>
  <c r="G10" i="86"/>
  <c r="F10" i="86"/>
  <c r="E10" i="86"/>
  <c r="I8" i="86"/>
  <c r="H8" i="86"/>
  <c r="F8" i="86"/>
  <c r="E8" i="86"/>
  <c r="I6" i="86"/>
  <c r="H6" i="86"/>
  <c r="G6" i="86"/>
  <c r="F6" i="86"/>
  <c r="E6" i="86"/>
  <c r="S2" i="86"/>
  <c r="O2" i="86"/>
  <c r="B2" i="86"/>
  <c r="H30" i="85"/>
  <c r="E30" i="85"/>
  <c r="H29" i="85"/>
  <c r="E29" i="85"/>
  <c r="H28" i="85"/>
  <c r="E28" i="85"/>
  <c r="H27" i="85"/>
  <c r="E27" i="85"/>
  <c r="H26" i="85"/>
  <c r="E26" i="85"/>
  <c r="H25" i="85"/>
  <c r="E25" i="85"/>
  <c r="M17" i="85"/>
  <c r="L17" i="85"/>
  <c r="K17" i="85"/>
  <c r="J17" i="85"/>
  <c r="I17" i="85"/>
  <c r="H17" i="85"/>
  <c r="G17" i="85"/>
  <c r="F17" i="85"/>
  <c r="E17" i="85"/>
  <c r="D17" i="85"/>
  <c r="C17" i="85"/>
  <c r="B17" i="85"/>
  <c r="H12" i="85"/>
  <c r="F12" i="85"/>
  <c r="E12" i="85"/>
  <c r="I10" i="85"/>
  <c r="G10" i="85"/>
  <c r="F10" i="85"/>
  <c r="E10" i="85"/>
  <c r="I8" i="85"/>
  <c r="H8" i="85"/>
  <c r="F8" i="85"/>
  <c r="E8" i="85"/>
  <c r="I6" i="85"/>
  <c r="H6" i="85"/>
  <c r="G6" i="85"/>
  <c r="F6" i="85"/>
  <c r="E6" i="85"/>
  <c r="S2" i="85"/>
  <c r="O2" i="85"/>
  <c r="B2" i="85"/>
  <c r="H30" i="84"/>
  <c r="E30" i="84"/>
  <c r="H29" i="84"/>
  <c r="E29" i="84"/>
  <c r="H28" i="84"/>
  <c r="E28" i="84"/>
  <c r="H27" i="84"/>
  <c r="E27" i="84"/>
  <c r="H26" i="84"/>
  <c r="E26" i="84"/>
  <c r="H25" i="84"/>
  <c r="E25" i="84"/>
  <c r="M17" i="84"/>
  <c r="L17" i="84"/>
  <c r="K17" i="84"/>
  <c r="J17" i="84"/>
  <c r="I17" i="84"/>
  <c r="H17" i="84"/>
  <c r="G17" i="84"/>
  <c r="F17" i="84"/>
  <c r="E17" i="84"/>
  <c r="D17" i="84"/>
  <c r="C17" i="84"/>
  <c r="B17" i="84"/>
  <c r="H12" i="84"/>
  <c r="F12" i="84"/>
  <c r="E12" i="84"/>
  <c r="I10" i="84"/>
  <c r="G10" i="84"/>
  <c r="F10" i="84"/>
  <c r="E10" i="84"/>
  <c r="I8" i="84"/>
  <c r="H8" i="84"/>
  <c r="F8" i="84"/>
  <c r="E8" i="84"/>
  <c r="I6" i="84"/>
  <c r="H6" i="84"/>
  <c r="G6" i="84"/>
  <c r="F6" i="84"/>
  <c r="E6" i="84"/>
  <c r="S2" i="84"/>
  <c r="O2" i="84"/>
  <c r="B2" i="84"/>
  <c r="H30" i="83"/>
  <c r="E30" i="83"/>
  <c r="H29" i="83"/>
  <c r="E29" i="83"/>
  <c r="H28" i="83"/>
  <c r="E28" i="83"/>
  <c r="H27" i="83"/>
  <c r="E27" i="83"/>
  <c r="H26" i="83"/>
  <c r="E26" i="83"/>
  <c r="H25" i="83"/>
  <c r="E25" i="83"/>
  <c r="M17" i="83"/>
  <c r="L17" i="83"/>
  <c r="K17" i="83"/>
  <c r="J17" i="83"/>
  <c r="I17" i="83"/>
  <c r="H17" i="83"/>
  <c r="G17" i="83"/>
  <c r="F17" i="83"/>
  <c r="E17" i="83"/>
  <c r="D17" i="83"/>
  <c r="C17" i="83"/>
  <c r="B17" i="83"/>
  <c r="H12" i="83"/>
  <c r="F12" i="83"/>
  <c r="E12" i="83"/>
  <c r="I10" i="83"/>
  <c r="G10" i="83"/>
  <c r="F10" i="83"/>
  <c r="E10" i="83"/>
  <c r="I8" i="83"/>
  <c r="H8" i="83"/>
  <c r="F8" i="83"/>
  <c r="E8" i="83"/>
  <c r="I6" i="83"/>
  <c r="H6" i="83"/>
  <c r="G6" i="83"/>
  <c r="F6" i="83"/>
  <c r="E6" i="83"/>
  <c r="S2" i="83"/>
  <c r="O2" i="83"/>
  <c r="B2" i="83"/>
  <c r="H30" i="82"/>
  <c r="E30" i="82"/>
  <c r="H29" i="82"/>
  <c r="E29" i="82"/>
  <c r="H28" i="82"/>
  <c r="E28" i="82"/>
  <c r="H27" i="82"/>
  <c r="E27" i="82"/>
  <c r="H26" i="82"/>
  <c r="E26" i="82"/>
  <c r="H25" i="82"/>
  <c r="E25" i="82"/>
  <c r="M17" i="82"/>
  <c r="L17" i="82"/>
  <c r="K17" i="82"/>
  <c r="J17" i="82"/>
  <c r="I17" i="82"/>
  <c r="H17" i="82"/>
  <c r="G17" i="82"/>
  <c r="F17" i="82"/>
  <c r="E17" i="82"/>
  <c r="D17" i="82"/>
  <c r="C17" i="82"/>
  <c r="B17" i="82"/>
  <c r="H12" i="82"/>
  <c r="F12" i="82"/>
  <c r="E12" i="82"/>
  <c r="I10" i="82"/>
  <c r="G10" i="82"/>
  <c r="F10" i="82"/>
  <c r="E10" i="82"/>
  <c r="I8" i="82"/>
  <c r="H8" i="82"/>
  <c r="F8" i="82"/>
  <c r="E8" i="82"/>
  <c r="I6" i="82"/>
  <c r="H6" i="82"/>
  <c r="G6" i="82"/>
  <c r="F6" i="82"/>
  <c r="E6" i="82"/>
  <c r="S2" i="82"/>
  <c r="O2" i="82"/>
  <c r="B2" i="82"/>
  <c r="H30" i="81"/>
  <c r="E30" i="81"/>
  <c r="H29" i="81"/>
  <c r="E29" i="81"/>
  <c r="H28" i="81"/>
  <c r="E28" i="81"/>
  <c r="H27" i="81"/>
  <c r="E27" i="81"/>
  <c r="H26" i="81"/>
  <c r="E26" i="81"/>
  <c r="H25" i="81"/>
  <c r="E25" i="81"/>
  <c r="M17" i="81"/>
  <c r="L17" i="81"/>
  <c r="K17" i="81"/>
  <c r="J17" i="81"/>
  <c r="I17" i="81"/>
  <c r="H17" i="81"/>
  <c r="G17" i="81"/>
  <c r="F17" i="81"/>
  <c r="E17" i="81"/>
  <c r="D17" i="81"/>
  <c r="C17" i="81"/>
  <c r="B17" i="81"/>
  <c r="H12" i="81"/>
  <c r="F12" i="81"/>
  <c r="E12" i="81"/>
  <c r="I10" i="81"/>
  <c r="G10" i="81"/>
  <c r="F10" i="81"/>
  <c r="E10" i="81"/>
  <c r="I8" i="81"/>
  <c r="H8" i="81"/>
  <c r="F8" i="81"/>
  <c r="E8" i="81"/>
  <c r="I6" i="81"/>
  <c r="H6" i="81"/>
  <c r="G6" i="81"/>
  <c r="F6" i="81"/>
  <c r="E6" i="81"/>
  <c r="S2" i="81"/>
  <c r="O2" i="81"/>
  <c r="B2" i="81"/>
  <c r="H30" i="80"/>
  <c r="E30" i="80"/>
  <c r="H29" i="80"/>
  <c r="E29" i="80"/>
  <c r="H28" i="80"/>
  <c r="E28" i="80"/>
  <c r="H27" i="80"/>
  <c r="E27" i="80"/>
  <c r="H26" i="80"/>
  <c r="E26" i="80"/>
  <c r="H25" i="80"/>
  <c r="E25" i="80"/>
  <c r="M17" i="80"/>
  <c r="L17" i="80"/>
  <c r="K17" i="80"/>
  <c r="J17" i="80"/>
  <c r="I17" i="80"/>
  <c r="H17" i="80"/>
  <c r="G17" i="80"/>
  <c r="F17" i="80"/>
  <c r="E17" i="80"/>
  <c r="D17" i="80"/>
  <c r="C17" i="80"/>
  <c r="B17" i="80"/>
  <c r="H12" i="80"/>
  <c r="F12" i="80"/>
  <c r="E12" i="80"/>
  <c r="I10" i="80"/>
  <c r="G10" i="80"/>
  <c r="F10" i="80"/>
  <c r="E10" i="80"/>
  <c r="I8" i="80"/>
  <c r="H8" i="80"/>
  <c r="F8" i="80"/>
  <c r="E8" i="80"/>
  <c r="I6" i="80"/>
  <c r="H6" i="80"/>
  <c r="G6" i="80"/>
  <c r="F6" i="80"/>
  <c r="E6" i="80"/>
  <c r="S2" i="80"/>
  <c r="O2" i="80"/>
  <c r="B2" i="80"/>
  <c r="H30" i="78"/>
  <c r="E30" i="78"/>
  <c r="H29" i="78"/>
  <c r="E29" i="78"/>
  <c r="H28" i="78"/>
  <c r="E28" i="78"/>
  <c r="H27" i="78"/>
  <c r="E27" i="78"/>
  <c r="H26" i="78"/>
  <c r="E26" i="78"/>
  <c r="H25" i="78"/>
  <c r="E25" i="78"/>
  <c r="M17" i="78"/>
  <c r="L17" i="78"/>
  <c r="K17" i="78"/>
  <c r="J17" i="78"/>
  <c r="I17" i="78"/>
  <c r="H17" i="78"/>
  <c r="G17" i="78"/>
  <c r="F17" i="78"/>
  <c r="E17" i="78"/>
  <c r="D17" i="78"/>
  <c r="C17" i="78"/>
  <c r="B17" i="78"/>
  <c r="H12" i="78"/>
  <c r="F12" i="78"/>
  <c r="E12" i="78"/>
  <c r="I10" i="78"/>
  <c r="G10" i="78"/>
  <c r="F10" i="78"/>
  <c r="E10" i="78"/>
  <c r="I8" i="78"/>
  <c r="H8" i="78"/>
  <c r="F8" i="78"/>
  <c r="E8" i="78"/>
  <c r="I6" i="78"/>
  <c r="H6" i="78"/>
  <c r="G6" i="78"/>
  <c r="F6" i="78"/>
  <c r="E6" i="78"/>
  <c r="S2" i="78"/>
  <c r="O2" i="78"/>
  <c r="B2" i="78"/>
  <c r="H30" i="77"/>
  <c r="E30" i="77"/>
  <c r="H29" i="77"/>
  <c r="E29" i="77"/>
  <c r="H28" i="77"/>
  <c r="E28" i="77"/>
  <c r="H27" i="77"/>
  <c r="E27" i="77"/>
  <c r="H26" i="77"/>
  <c r="E26" i="77"/>
  <c r="H25" i="77"/>
  <c r="E25" i="77"/>
  <c r="M17" i="77"/>
  <c r="L17" i="77"/>
  <c r="K17" i="77"/>
  <c r="J17" i="77"/>
  <c r="I17" i="77"/>
  <c r="H17" i="77"/>
  <c r="G17" i="77"/>
  <c r="F17" i="77"/>
  <c r="E17" i="77"/>
  <c r="D17" i="77"/>
  <c r="C17" i="77"/>
  <c r="B17" i="77"/>
  <c r="H12" i="77"/>
  <c r="F12" i="77"/>
  <c r="E12" i="77"/>
  <c r="I10" i="77"/>
  <c r="G10" i="77"/>
  <c r="F10" i="77"/>
  <c r="E10" i="77"/>
  <c r="I8" i="77"/>
  <c r="H8" i="77"/>
  <c r="F8" i="77"/>
  <c r="E8" i="77"/>
  <c r="I6" i="77"/>
  <c r="H6" i="77"/>
  <c r="G6" i="77"/>
  <c r="F6" i="77"/>
  <c r="E6" i="77"/>
  <c r="S2" i="77"/>
  <c r="O2" i="77"/>
  <c r="B2" i="77"/>
  <c r="H30" i="76"/>
  <c r="E30" i="76"/>
  <c r="H29" i="76"/>
  <c r="E29" i="76"/>
  <c r="H28" i="76"/>
  <c r="E28" i="76"/>
  <c r="H27" i="76"/>
  <c r="E27" i="76"/>
  <c r="H26" i="76"/>
  <c r="E26" i="76"/>
  <c r="H25" i="76"/>
  <c r="E25" i="76"/>
  <c r="M17" i="76"/>
  <c r="L17" i="76"/>
  <c r="K17" i="76"/>
  <c r="J17" i="76"/>
  <c r="I17" i="76"/>
  <c r="H17" i="76"/>
  <c r="G17" i="76"/>
  <c r="F17" i="76"/>
  <c r="E17" i="76"/>
  <c r="D17" i="76"/>
  <c r="C17" i="76"/>
  <c r="B17" i="76"/>
  <c r="H12" i="76"/>
  <c r="F12" i="76"/>
  <c r="E12" i="76"/>
  <c r="I10" i="76"/>
  <c r="G10" i="76"/>
  <c r="F10" i="76"/>
  <c r="E10" i="76"/>
  <c r="I8" i="76"/>
  <c r="H8" i="76"/>
  <c r="F8" i="76"/>
  <c r="E8" i="76"/>
  <c r="I6" i="76"/>
  <c r="H6" i="76"/>
  <c r="G6" i="76"/>
  <c r="F6" i="76"/>
  <c r="E6" i="76"/>
  <c r="S2" i="76"/>
  <c r="O2" i="76"/>
  <c r="B2" i="76"/>
  <c r="H30" i="75"/>
  <c r="E30" i="75"/>
  <c r="H29" i="75"/>
  <c r="E29" i="75"/>
  <c r="H28" i="75"/>
  <c r="E28" i="75"/>
  <c r="H27" i="75"/>
  <c r="E27" i="75"/>
  <c r="H26" i="75"/>
  <c r="E26" i="75"/>
  <c r="H25" i="75"/>
  <c r="E25" i="75"/>
  <c r="M17" i="75"/>
  <c r="L17" i="75"/>
  <c r="K17" i="75"/>
  <c r="J17" i="75"/>
  <c r="I17" i="75"/>
  <c r="H17" i="75"/>
  <c r="G17" i="75"/>
  <c r="F17" i="75"/>
  <c r="E17" i="75"/>
  <c r="D17" i="75"/>
  <c r="C17" i="75"/>
  <c r="B17" i="75"/>
  <c r="H12" i="75"/>
  <c r="F12" i="75"/>
  <c r="E12" i="75"/>
  <c r="I10" i="75"/>
  <c r="G10" i="75"/>
  <c r="F10" i="75"/>
  <c r="E10" i="75"/>
  <c r="I8" i="75"/>
  <c r="H8" i="75"/>
  <c r="F8" i="75"/>
  <c r="E8" i="75"/>
  <c r="I6" i="75"/>
  <c r="H6" i="75"/>
  <c r="G6" i="75"/>
  <c r="F6" i="75"/>
  <c r="E6" i="75"/>
  <c r="S2" i="75"/>
  <c r="O2" i="75"/>
  <c r="B2" i="75"/>
  <c r="H30" i="74"/>
  <c r="E30" i="74"/>
  <c r="H29" i="74"/>
  <c r="E29" i="74"/>
  <c r="H28" i="74"/>
  <c r="E28" i="74"/>
  <c r="H27" i="74"/>
  <c r="E27" i="74"/>
  <c r="H26" i="74"/>
  <c r="E26" i="74"/>
  <c r="H25" i="74"/>
  <c r="E25" i="74"/>
  <c r="M17" i="74"/>
  <c r="L17" i="74"/>
  <c r="K17" i="74"/>
  <c r="J17" i="74"/>
  <c r="I17" i="74"/>
  <c r="H17" i="74"/>
  <c r="G17" i="74"/>
  <c r="F17" i="74"/>
  <c r="E17" i="74"/>
  <c r="D17" i="74"/>
  <c r="C17" i="74"/>
  <c r="B17" i="74"/>
  <c r="H12" i="74"/>
  <c r="F12" i="74"/>
  <c r="E12" i="74"/>
  <c r="I10" i="74"/>
  <c r="G10" i="74"/>
  <c r="F10" i="74"/>
  <c r="E10" i="74"/>
  <c r="I8" i="74"/>
  <c r="H8" i="74"/>
  <c r="F8" i="74"/>
  <c r="E8" i="74"/>
  <c r="I6" i="74"/>
  <c r="H6" i="74"/>
  <c r="G6" i="74"/>
  <c r="F6" i="74"/>
  <c r="E6" i="74"/>
  <c r="S2" i="74"/>
  <c r="O2" i="74"/>
  <c r="B2" i="74"/>
  <c r="H30" i="73"/>
  <c r="E30" i="73"/>
  <c r="H29" i="73"/>
  <c r="E29" i="73"/>
  <c r="H28" i="73"/>
  <c r="E28" i="73"/>
  <c r="H27" i="73"/>
  <c r="E27" i="73"/>
  <c r="H26" i="73"/>
  <c r="E26" i="73"/>
  <c r="H25" i="73"/>
  <c r="E25" i="73"/>
  <c r="M17" i="73"/>
  <c r="L17" i="73"/>
  <c r="K17" i="73"/>
  <c r="J17" i="73"/>
  <c r="I17" i="73"/>
  <c r="H17" i="73"/>
  <c r="G17" i="73"/>
  <c r="F17" i="73"/>
  <c r="E17" i="73"/>
  <c r="D17" i="73"/>
  <c r="C17" i="73"/>
  <c r="B17" i="73"/>
  <c r="H12" i="73"/>
  <c r="F12" i="73"/>
  <c r="E12" i="73"/>
  <c r="I10" i="73"/>
  <c r="G10" i="73"/>
  <c r="F10" i="73"/>
  <c r="E10" i="73"/>
  <c r="I8" i="73"/>
  <c r="H8" i="73"/>
  <c r="F8" i="73"/>
  <c r="E8" i="73"/>
  <c r="I6" i="73"/>
  <c r="H6" i="73"/>
  <c r="G6" i="73"/>
  <c r="F6" i="73"/>
  <c r="E6" i="73"/>
  <c r="S2" i="73"/>
  <c r="O2" i="73"/>
  <c r="B2" i="73"/>
  <c r="H30" i="72"/>
  <c r="E30" i="72"/>
  <c r="H29" i="72"/>
  <c r="E29" i="72"/>
  <c r="H28" i="72"/>
  <c r="E28" i="72"/>
  <c r="H27" i="72"/>
  <c r="E27" i="72"/>
  <c r="H26" i="72"/>
  <c r="E26" i="72"/>
  <c r="H25" i="72"/>
  <c r="E25" i="72"/>
  <c r="M17" i="72"/>
  <c r="L17" i="72"/>
  <c r="K17" i="72"/>
  <c r="J17" i="72"/>
  <c r="I17" i="72"/>
  <c r="H17" i="72"/>
  <c r="G17" i="72"/>
  <c r="F17" i="72"/>
  <c r="E17" i="72"/>
  <c r="D17" i="72"/>
  <c r="C17" i="72"/>
  <c r="B17" i="72"/>
  <c r="H12" i="72"/>
  <c r="F12" i="72"/>
  <c r="E12" i="72"/>
  <c r="I10" i="72"/>
  <c r="G10" i="72"/>
  <c r="F10" i="72"/>
  <c r="E10" i="72"/>
  <c r="I8" i="72"/>
  <c r="H8" i="72"/>
  <c r="F8" i="72"/>
  <c r="E8" i="72"/>
  <c r="I6" i="72"/>
  <c r="H6" i="72"/>
  <c r="G6" i="72"/>
  <c r="F6" i="72"/>
  <c r="E6" i="72"/>
  <c r="S2" i="72"/>
  <c r="O2" i="72"/>
  <c r="B2" i="72"/>
  <c r="H30" i="71"/>
  <c r="E30" i="71"/>
  <c r="H29" i="71"/>
  <c r="E29" i="71"/>
  <c r="H28" i="71"/>
  <c r="E28" i="71"/>
  <c r="H27" i="71"/>
  <c r="E27" i="71"/>
  <c r="H26" i="71"/>
  <c r="E26" i="71"/>
  <c r="H25" i="71"/>
  <c r="E25" i="71"/>
  <c r="M17" i="71"/>
  <c r="L17" i="71"/>
  <c r="K17" i="71"/>
  <c r="J17" i="71"/>
  <c r="I17" i="71"/>
  <c r="H17" i="71"/>
  <c r="G17" i="71"/>
  <c r="F17" i="71"/>
  <c r="E17" i="71"/>
  <c r="D17" i="71"/>
  <c r="C17" i="71"/>
  <c r="B17" i="71"/>
  <c r="H12" i="71"/>
  <c r="F12" i="71"/>
  <c r="E12" i="71"/>
  <c r="I10" i="71"/>
  <c r="G10" i="71"/>
  <c r="F10" i="71"/>
  <c r="E10" i="71"/>
  <c r="I8" i="71"/>
  <c r="H8" i="71"/>
  <c r="F8" i="71"/>
  <c r="E8" i="71"/>
  <c r="I6" i="71"/>
  <c r="H6" i="71"/>
  <c r="G6" i="71"/>
  <c r="F6" i="71"/>
  <c r="E6" i="71"/>
  <c r="S2" i="71"/>
  <c r="O2" i="71"/>
  <c r="B2" i="71"/>
  <c r="H30" i="70"/>
  <c r="E30" i="70"/>
  <c r="H29" i="70"/>
  <c r="E29" i="70"/>
  <c r="H28" i="70"/>
  <c r="E28" i="70"/>
  <c r="H27" i="70"/>
  <c r="E27" i="70"/>
  <c r="H26" i="70"/>
  <c r="E26" i="70"/>
  <c r="H25" i="70"/>
  <c r="E25" i="70"/>
  <c r="M17" i="70"/>
  <c r="L17" i="70"/>
  <c r="K17" i="70"/>
  <c r="J17" i="70"/>
  <c r="I17" i="70"/>
  <c r="H17" i="70"/>
  <c r="G17" i="70"/>
  <c r="F17" i="70"/>
  <c r="E17" i="70"/>
  <c r="D17" i="70"/>
  <c r="C17" i="70"/>
  <c r="B17" i="70"/>
  <c r="H12" i="70"/>
  <c r="F12" i="70"/>
  <c r="E12" i="70"/>
  <c r="I10" i="70"/>
  <c r="G10" i="70"/>
  <c r="F10" i="70"/>
  <c r="E10" i="70"/>
  <c r="I8" i="70"/>
  <c r="H8" i="70"/>
  <c r="F8" i="70"/>
  <c r="E8" i="70"/>
  <c r="I6" i="70"/>
  <c r="H6" i="70"/>
  <c r="G6" i="70"/>
  <c r="F6" i="70"/>
  <c r="E6" i="70"/>
  <c r="S2" i="70"/>
  <c r="O2" i="70"/>
  <c r="B2" i="70"/>
  <c r="H30" i="69"/>
  <c r="E30" i="69"/>
  <c r="H29" i="69"/>
  <c r="E29" i="69"/>
  <c r="H28" i="69"/>
  <c r="E28" i="69"/>
  <c r="H27" i="69"/>
  <c r="E27" i="69"/>
  <c r="H26" i="69"/>
  <c r="E26" i="69"/>
  <c r="H25" i="69"/>
  <c r="E25" i="69"/>
  <c r="M17" i="69"/>
  <c r="L17" i="69"/>
  <c r="K17" i="69"/>
  <c r="J17" i="69"/>
  <c r="I17" i="69"/>
  <c r="H17" i="69"/>
  <c r="G17" i="69"/>
  <c r="F17" i="69"/>
  <c r="E17" i="69"/>
  <c r="D17" i="69"/>
  <c r="C17" i="69"/>
  <c r="B17" i="69"/>
  <c r="H12" i="69"/>
  <c r="F12" i="69"/>
  <c r="E12" i="69"/>
  <c r="I10" i="69"/>
  <c r="G10" i="69"/>
  <c r="F10" i="69"/>
  <c r="E10" i="69"/>
  <c r="I8" i="69"/>
  <c r="H8" i="69"/>
  <c r="F8" i="69"/>
  <c r="E8" i="69"/>
  <c r="I6" i="69"/>
  <c r="H6" i="69"/>
  <c r="G6" i="69"/>
  <c r="F6" i="69"/>
  <c r="E6" i="69"/>
  <c r="S2" i="69"/>
  <c r="O2" i="69"/>
  <c r="B2" i="69"/>
  <c r="H30" i="68"/>
  <c r="E30" i="68"/>
  <c r="H29" i="68"/>
  <c r="E29" i="68"/>
  <c r="H28" i="68"/>
  <c r="E28" i="68"/>
  <c r="H27" i="68"/>
  <c r="E27" i="68"/>
  <c r="H26" i="68"/>
  <c r="E26" i="68"/>
  <c r="H25" i="68"/>
  <c r="E25" i="68"/>
  <c r="M17" i="68"/>
  <c r="L17" i="68"/>
  <c r="K17" i="68"/>
  <c r="J17" i="68"/>
  <c r="I17" i="68"/>
  <c r="H17" i="68"/>
  <c r="G17" i="68"/>
  <c r="F17" i="68"/>
  <c r="E17" i="68"/>
  <c r="D17" i="68"/>
  <c r="C17" i="68"/>
  <c r="B17" i="68"/>
  <c r="H12" i="68"/>
  <c r="F12" i="68"/>
  <c r="E12" i="68"/>
  <c r="I10" i="68"/>
  <c r="G10" i="68"/>
  <c r="F10" i="68"/>
  <c r="E10" i="68"/>
  <c r="I8" i="68"/>
  <c r="H8" i="68"/>
  <c r="F8" i="68"/>
  <c r="E8" i="68"/>
  <c r="I6" i="68"/>
  <c r="H6" i="68"/>
  <c r="G6" i="68"/>
  <c r="F6" i="68"/>
  <c r="E6" i="68"/>
  <c r="S2" i="68"/>
  <c r="O2" i="68"/>
  <c r="B2" i="68"/>
  <c r="H30" i="67"/>
  <c r="E30" i="67"/>
  <c r="H29" i="67"/>
  <c r="E29" i="67"/>
  <c r="H28" i="67"/>
  <c r="E28" i="67"/>
  <c r="H27" i="67"/>
  <c r="E27" i="67"/>
  <c r="H26" i="67"/>
  <c r="E26" i="67"/>
  <c r="H25" i="67"/>
  <c r="E25" i="67"/>
  <c r="M17" i="67"/>
  <c r="L17" i="67"/>
  <c r="K17" i="67"/>
  <c r="J17" i="67"/>
  <c r="I17" i="67"/>
  <c r="H17" i="67"/>
  <c r="G17" i="67"/>
  <c r="F17" i="67"/>
  <c r="E17" i="67"/>
  <c r="D17" i="67"/>
  <c r="C17" i="67"/>
  <c r="B17" i="67"/>
  <c r="H12" i="67"/>
  <c r="F12" i="67"/>
  <c r="E12" i="67"/>
  <c r="I10" i="67"/>
  <c r="G10" i="67"/>
  <c r="F10" i="67"/>
  <c r="E10" i="67"/>
  <c r="I8" i="67"/>
  <c r="H8" i="67"/>
  <c r="F8" i="67"/>
  <c r="E8" i="67"/>
  <c r="I6" i="67"/>
  <c r="H6" i="67"/>
  <c r="G6" i="67"/>
  <c r="F6" i="67"/>
  <c r="E6" i="67"/>
  <c r="S2" i="67"/>
  <c r="O2" i="67"/>
  <c r="B2" i="67"/>
  <c r="H30" i="65"/>
  <c r="E30" i="65"/>
  <c r="H29" i="65"/>
  <c r="E29" i="65"/>
  <c r="H28" i="65"/>
  <c r="E28" i="65"/>
  <c r="H27" i="65"/>
  <c r="E27" i="65"/>
  <c r="H26" i="65"/>
  <c r="E26" i="65"/>
  <c r="H25" i="65"/>
  <c r="E25" i="65"/>
  <c r="M17" i="65"/>
  <c r="L17" i="65"/>
  <c r="K17" i="65"/>
  <c r="J17" i="65"/>
  <c r="I17" i="65"/>
  <c r="H17" i="65"/>
  <c r="G17" i="65"/>
  <c r="F17" i="65"/>
  <c r="E17" i="65"/>
  <c r="D17" i="65"/>
  <c r="C17" i="65"/>
  <c r="B17" i="65"/>
  <c r="H12" i="65"/>
  <c r="F12" i="65"/>
  <c r="E12" i="65"/>
  <c r="I10" i="65"/>
  <c r="G10" i="65"/>
  <c r="F10" i="65"/>
  <c r="E10" i="65"/>
  <c r="I8" i="65"/>
  <c r="H8" i="65"/>
  <c r="F8" i="65"/>
  <c r="E8" i="65"/>
  <c r="I6" i="65"/>
  <c r="H6" i="65"/>
  <c r="G6" i="65"/>
  <c r="F6" i="65"/>
  <c r="E6" i="65"/>
  <c r="S2" i="65"/>
  <c r="O2" i="65"/>
  <c r="B2" i="65"/>
  <c r="H30" i="64"/>
  <c r="E30" i="64"/>
  <c r="H29" i="64"/>
  <c r="E29" i="64"/>
  <c r="H28" i="64"/>
  <c r="E28" i="64"/>
  <c r="H27" i="64"/>
  <c r="E27" i="64"/>
  <c r="H26" i="64"/>
  <c r="E26" i="64"/>
  <c r="H25" i="64"/>
  <c r="E25" i="64"/>
  <c r="M17" i="64"/>
  <c r="L17" i="64"/>
  <c r="K17" i="64"/>
  <c r="J17" i="64"/>
  <c r="I17" i="64"/>
  <c r="H17" i="64"/>
  <c r="G17" i="64"/>
  <c r="F17" i="64"/>
  <c r="E17" i="64"/>
  <c r="D17" i="64"/>
  <c r="C17" i="64"/>
  <c r="B17" i="64"/>
  <c r="H12" i="64"/>
  <c r="F12" i="64"/>
  <c r="E12" i="64"/>
  <c r="I10" i="64"/>
  <c r="G10" i="64"/>
  <c r="F10" i="64"/>
  <c r="E10" i="64"/>
  <c r="I8" i="64"/>
  <c r="H8" i="64"/>
  <c r="F8" i="64"/>
  <c r="E8" i="64"/>
  <c r="I6" i="64"/>
  <c r="H6" i="64"/>
  <c r="G6" i="64"/>
  <c r="F6" i="64"/>
  <c r="E6" i="64"/>
  <c r="S2" i="64"/>
  <c r="O2" i="64"/>
  <c r="B2" i="64"/>
  <c r="H30" i="63"/>
  <c r="E30" i="63"/>
  <c r="H29" i="63"/>
  <c r="E29" i="63"/>
  <c r="H28" i="63"/>
  <c r="E28" i="63"/>
  <c r="H27" i="63"/>
  <c r="E27" i="63"/>
  <c r="H26" i="63"/>
  <c r="E26" i="63"/>
  <c r="H25" i="63"/>
  <c r="E25" i="63"/>
  <c r="M17" i="63"/>
  <c r="L17" i="63"/>
  <c r="K17" i="63"/>
  <c r="J17" i="63"/>
  <c r="I17" i="63"/>
  <c r="H17" i="63"/>
  <c r="G17" i="63"/>
  <c r="F17" i="63"/>
  <c r="E17" i="63"/>
  <c r="D17" i="63"/>
  <c r="C17" i="63"/>
  <c r="B17" i="63"/>
  <c r="H12" i="63"/>
  <c r="F12" i="63"/>
  <c r="E12" i="63"/>
  <c r="I10" i="63"/>
  <c r="G10" i="63"/>
  <c r="F10" i="63"/>
  <c r="E10" i="63"/>
  <c r="I8" i="63"/>
  <c r="H8" i="63"/>
  <c r="F8" i="63"/>
  <c r="E8" i="63"/>
  <c r="I6" i="63"/>
  <c r="H6" i="63"/>
  <c r="G6" i="63"/>
  <c r="F6" i="63"/>
  <c r="E6" i="63"/>
  <c r="S2" i="63"/>
  <c r="O2" i="63"/>
  <c r="H30" i="62"/>
  <c r="E30" i="62"/>
  <c r="H29" i="62"/>
  <c r="E29" i="62"/>
  <c r="H28" i="62"/>
  <c r="E28" i="62"/>
  <c r="H27" i="62"/>
  <c r="E27" i="62"/>
  <c r="H26" i="62"/>
  <c r="E26" i="62"/>
  <c r="H25" i="62"/>
  <c r="E25" i="62"/>
  <c r="M17" i="62"/>
  <c r="L17" i="62"/>
  <c r="K17" i="62"/>
  <c r="J17" i="62"/>
  <c r="I17" i="62"/>
  <c r="H17" i="62"/>
  <c r="G17" i="62"/>
  <c r="F17" i="62"/>
  <c r="E17" i="62"/>
  <c r="D17" i="62"/>
  <c r="C17" i="62"/>
  <c r="B17" i="62"/>
  <c r="H12" i="62"/>
  <c r="F12" i="62"/>
  <c r="E12" i="62"/>
  <c r="I10" i="62"/>
  <c r="G10" i="62"/>
  <c r="F10" i="62"/>
  <c r="E10" i="62"/>
  <c r="I8" i="62"/>
  <c r="H8" i="62"/>
  <c r="F8" i="62"/>
  <c r="E8" i="62"/>
  <c r="I6" i="62"/>
  <c r="H6" i="62"/>
  <c r="G6" i="62"/>
  <c r="F6" i="62"/>
  <c r="E6" i="62"/>
  <c r="S2" i="62"/>
  <c r="O2" i="62"/>
  <c r="B2" i="62"/>
  <c r="B2" i="32"/>
  <c r="B2" i="33"/>
  <c r="B2" i="34"/>
  <c r="B2" i="35"/>
  <c r="B2" i="36"/>
  <c r="B2" i="37"/>
  <c r="B2" i="38"/>
  <c r="B2" i="39"/>
  <c r="B2" i="40"/>
  <c r="B2" i="41"/>
  <c r="B2" i="42"/>
  <c r="B2" i="44"/>
  <c r="B2" i="45"/>
  <c r="B2" i="46"/>
  <c r="B2" i="47"/>
  <c r="B2" i="48"/>
  <c r="B2" i="49"/>
  <c r="B2" i="50"/>
  <c r="B2" i="51"/>
  <c r="B2" i="52"/>
  <c r="B2" i="53"/>
  <c r="B2" i="54"/>
  <c r="B2" i="55"/>
  <c r="B2" i="56"/>
  <c r="B2" i="57"/>
  <c r="B2" i="58"/>
  <c r="B2" i="31"/>
  <c r="B2" i="27"/>
  <c r="O2" i="27"/>
  <c r="O2" i="31"/>
  <c r="O2" i="32"/>
  <c r="O2" i="33"/>
  <c r="O2" i="34"/>
  <c r="O2" i="35"/>
  <c r="O2" i="36"/>
  <c r="O2" i="37"/>
  <c r="O2" i="38"/>
  <c r="O2" i="39"/>
  <c r="O2" i="40"/>
  <c r="O2" i="41"/>
  <c r="O2" i="42"/>
  <c r="O2" i="44"/>
  <c r="O2" i="45"/>
  <c r="O2" i="46"/>
  <c r="O2" i="47"/>
  <c r="O2" i="48"/>
  <c r="O2" i="49"/>
  <c r="O2" i="50"/>
  <c r="O2" i="51"/>
  <c r="O2" i="52"/>
  <c r="O2" i="53"/>
  <c r="O2" i="54"/>
  <c r="O2" i="55"/>
  <c r="O2" i="56"/>
  <c r="O2" i="57"/>
  <c r="O2" i="58"/>
  <c r="H30" i="58"/>
  <c r="E30" i="58"/>
  <c r="H29" i="58"/>
  <c r="E29" i="58"/>
  <c r="H28" i="58"/>
  <c r="E28" i="58"/>
  <c r="H27" i="58"/>
  <c r="E27" i="58"/>
  <c r="H26" i="58"/>
  <c r="E26" i="58"/>
  <c r="H25" i="58"/>
  <c r="E25" i="58"/>
  <c r="M17" i="58"/>
  <c r="L17" i="58"/>
  <c r="K17" i="58"/>
  <c r="J17" i="58"/>
  <c r="I17" i="58"/>
  <c r="H17" i="58"/>
  <c r="G17" i="58"/>
  <c r="F17" i="58"/>
  <c r="E17" i="58"/>
  <c r="D17" i="58"/>
  <c r="C17" i="58"/>
  <c r="B17" i="58"/>
  <c r="H12" i="58"/>
  <c r="F12" i="58"/>
  <c r="E12" i="58"/>
  <c r="I10" i="58"/>
  <c r="G10" i="58"/>
  <c r="F10" i="58"/>
  <c r="E10" i="58"/>
  <c r="I8" i="58"/>
  <c r="H8" i="58"/>
  <c r="F8" i="58"/>
  <c r="E8" i="58"/>
  <c r="I6" i="58"/>
  <c r="H6" i="58"/>
  <c r="G6" i="58"/>
  <c r="F6" i="58"/>
  <c r="E6" i="58"/>
  <c r="S2" i="58"/>
  <c r="H30" i="57"/>
  <c r="E30" i="57"/>
  <c r="H29" i="57"/>
  <c r="E29" i="57"/>
  <c r="H28" i="57"/>
  <c r="E28" i="57"/>
  <c r="H27" i="57"/>
  <c r="E27" i="57"/>
  <c r="H26" i="57"/>
  <c r="E26" i="57"/>
  <c r="H25" i="57"/>
  <c r="E25" i="57"/>
  <c r="M17" i="57"/>
  <c r="L17" i="57"/>
  <c r="K17" i="57"/>
  <c r="J17" i="57"/>
  <c r="I17" i="57"/>
  <c r="H17" i="57"/>
  <c r="G17" i="57"/>
  <c r="F17" i="57"/>
  <c r="E17" i="57"/>
  <c r="D17" i="57"/>
  <c r="C17" i="57"/>
  <c r="B17" i="57"/>
  <c r="H12" i="57"/>
  <c r="F12" i="57"/>
  <c r="E12" i="57"/>
  <c r="I10" i="57"/>
  <c r="G10" i="57"/>
  <c r="F10" i="57"/>
  <c r="E10" i="57"/>
  <c r="I8" i="57"/>
  <c r="H8" i="57"/>
  <c r="F8" i="57"/>
  <c r="E8" i="57"/>
  <c r="I6" i="57"/>
  <c r="H6" i="57"/>
  <c r="G6" i="57"/>
  <c r="F6" i="57"/>
  <c r="E6" i="57"/>
  <c r="S2" i="57"/>
  <c r="H30" i="56"/>
  <c r="E30" i="56"/>
  <c r="H29" i="56"/>
  <c r="E29" i="56"/>
  <c r="H28" i="56"/>
  <c r="E28" i="56"/>
  <c r="H27" i="56"/>
  <c r="E27" i="56"/>
  <c r="H26" i="56"/>
  <c r="E26" i="56"/>
  <c r="H25" i="56"/>
  <c r="E25" i="56"/>
  <c r="M17" i="56"/>
  <c r="L17" i="56"/>
  <c r="K17" i="56"/>
  <c r="J17" i="56"/>
  <c r="I17" i="56"/>
  <c r="H17" i="56"/>
  <c r="G17" i="56"/>
  <c r="F17" i="56"/>
  <c r="E17" i="56"/>
  <c r="D17" i="56"/>
  <c r="C17" i="56"/>
  <c r="B17" i="56"/>
  <c r="H12" i="56"/>
  <c r="F12" i="56"/>
  <c r="E12" i="56"/>
  <c r="I10" i="56"/>
  <c r="G10" i="56"/>
  <c r="F10" i="56"/>
  <c r="E10" i="56"/>
  <c r="I8" i="56"/>
  <c r="H8" i="56"/>
  <c r="F8" i="56"/>
  <c r="E8" i="56"/>
  <c r="I6" i="56"/>
  <c r="H6" i="56"/>
  <c r="G6" i="56"/>
  <c r="F6" i="56"/>
  <c r="E6" i="56"/>
  <c r="S2" i="56"/>
  <c r="H30" i="55"/>
  <c r="E30" i="55"/>
  <c r="H29" i="55"/>
  <c r="E29" i="55"/>
  <c r="H28" i="55"/>
  <c r="E28" i="55"/>
  <c r="H27" i="55"/>
  <c r="E27" i="55"/>
  <c r="H26" i="55"/>
  <c r="E26" i="55"/>
  <c r="H25" i="55"/>
  <c r="E25" i="55"/>
  <c r="M17" i="55"/>
  <c r="L17" i="55"/>
  <c r="K17" i="55"/>
  <c r="J17" i="55"/>
  <c r="I17" i="55"/>
  <c r="H17" i="55"/>
  <c r="G17" i="55"/>
  <c r="F17" i="55"/>
  <c r="E17" i="55"/>
  <c r="D17" i="55"/>
  <c r="C17" i="55"/>
  <c r="B17" i="55"/>
  <c r="H12" i="55"/>
  <c r="F12" i="55"/>
  <c r="E12" i="55"/>
  <c r="I10" i="55"/>
  <c r="G10" i="55"/>
  <c r="F10" i="55"/>
  <c r="E10" i="55"/>
  <c r="I8" i="55"/>
  <c r="H8" i="55"/>
  <c r="F8" i="55"/>
  <c r="E8" i="55"/>
  <c r="I6" i="55"/>
  <c r="H6" i="55"/>
  <c r="G6" i="55"/>
  <c r="F6" i="55"/>
  <c r="E6" i="55"/>
  <c r="S2" i="55"/>
  <c r="H30" i="54"/>
  <c r="E30" i="54"/>
  <c r="H29" i="54"/>
  <c r="E29" i="54"/>
  <c r="H28" i="54"/>
  <c r="E28" i="54"/>
  <c r="H27" i="54"/>
  <c r="E27" i="54"/>
  <c r="H26" i="54"/>
  <c r="E26" i="54"/>
  <c r="H25" i="54"/>
  <c r="E25" i="54"/>
  <c r="M17" i="54"/>
  <c r="L17" i="54"/>
  <c r="K17" i="54"/>
  <c r="J17" i="54"/>
  <c r="I17" i="54"/>
  <c r="H17" i="54"/>
  <c r="G17" i="54"/>
  <c r="F17" i="54"/>
  <c r="E17" i="54"/>
  <c r="D17" i="54"/>
  <c r="C17" i="54"/>
  <c r="B17" i="54"/>
  <c r="H12" i="54"/>
  <c r="F12" i="54"/>
  <c r="E12" i="54"/>
  <c r="I10" i="54"/>
  <c r="G10" i="54"/>
  <c r="F10" i="54"/>
  <c r="E10" i="54"/>
  <c r="I8" i="54"/>
  <c r="H8" i="54"/>
  <c r="F8" i="54"/>
  <c r="E8" i="54"/>
  <c r="I6" i="54"/>
  <c r="H6" i="54"/>
  <c r="G6" i="54"/>
  <c r="F6" i="54"/>
  <c r="E6" i="54"/>
  <c r="S2" i="54"/>
  <c r="H30" i="53"/>
  <c r="E30" i="53"/>
  <c r="H29" i="53"/>
  <c r="E29" i="53"/>
  <c r="H28" i="53"/>
  <c r="E28" i="53"/>
  <c r="H27" i="53"/>
  <c r="E27" i="53"/>
  <c r="H26" i="53"/>
  <c r="E26" i="53"/>
  <c r="H25" i="53"/>
  <c r="E25" i="53"/>
  <c r="M17" i="53"/>
  <c r="L17" i="53"/>
  <c r="K17" i="53"/>
  <c r="J17" i="53"/>
  <c r="I17" i="53"/>
  <c r="H17" i="53"/>
  <c r="G17" i="53"/>
  <c r="F17" i="53"/>
  <c r="E17" i="53"/>
  <c r="D17" i="53"/>
  <c r="C17" i="53"/>
  <c r="B17" i="53"/>
  <c r="H12" i="53"/>
  <c r="F12" i="53"/>
  <c r="E12" i="53"/>
  <c r="I10" i="53"/>
  <c r="G10" i="53"/>
  <c r="F10" i="53"/>
  <c r="E10" i="53"/>
  <c r="I8" i="53"/>
  <c r="H8" i="53"/>
  <c r="F8" i="53"/>
  <c r="E8" i="53"/>
  <c r="I6" i="53"/>
  <c r="H6" i="53"/>
  <c r="G6" i="53"/>
  <c r="F6" i="53"/>
  <c r="E6" i="53"/>
  <c r="S2" i="53"/>
  <c r="H32" i="52"/>
  <c r="E32" i="52"/>
  <c r="H31" i="52"/>
  <c r="E31" i="52"/>
  <c r="H30" i="52"/>
  <c r="E30" i="52"/>
  <c r="H29" i="52"/>
  <c r="E29" i="52"/>
  <c r="H28" i="52"/>
  <c r="E28" i="52"/>
  <c r="H27" i="52"/>
  <c r="E27" i="52"/>
  <c r="M17" i="52"/>
  <c r="L17" i="52"/>
  <c r="K17" i="52"/>
  <c r="J17" i="52"/>
  <c r="I17" i="52"/>
  <c r="H17" i="52"/>
  <c r="G17" i="52"/>
  <c r="F17" i="52"/>
  <c r="E17" i="52"/>
  <c r="D17" i="52"/>
  <c r="C17" i="52"/>
  <c r="B17" i="52"/>
  <c r="H12" i="52"/>
  <c r="F12" i="52"/>
  <c r="E12" i="52"/>
  <c r="I10" i="52"/>
  <c r="G10" i="52"/>
  <c r="F10" i="52"/>
  <c r="E10" i="52"/>
  <c r="I8" i="52"/>
  <c r="H8" i="52"/>
  <c r="F8" i="52"/>
  <c r="E8" i="52"/>
  <c r="I6" i="52"/>
  <c r="H6" i="52"/>
  <c r="G6" i="52"/>
  <c r="F6" i="52"/>
  <c r="E6" i="52"/>
  <c r="S2" i="52"/>
  <c r="H30" i="51"/>
  <c r="E30" i="51"/>
  <c r="H29" i="51"/>
  <c r="E29" i="51"/>
  <c r="H28" i="51"/>
  <c r="E28" i="51"/>
  <c r="H27" i="51"/>
  <c r="E27" i="51"/>
  <c r="H26" i="51"/>
  <c r="E26" i="51"/>
  <c r="H25" i="51"/>
  <c r="E25" i="51"/>
  <c r="M17" i="51"/>
  <c r="L17" i="51"/>
  <c r="K17" i="51"/>
  <c r="J17" i="51"/>
  <c r="I17" i="51"/>
  <c r="H17" i="51"/>
  <c r="G17" i="51"/>
  <c r="F17" i="51"/>
  <c r="E17" i="51"/>
  <c r="D17" i="51"/>
  <c r="C17" i="51"/>
  <c r="B17" i="51"/>
  <c r="H12" i="51"/>
  <c r="F12" i="51"/>
  <c r="E12" i="51"/>
  <c r="I10" i="51"/>
  <c r="G10" i="51"/>
  <c r="F10" i="51"/>
  <c r="E10" i="51"/>
  <c r="I8" i="51"/>
  <c r="H8" i="51"/>
  <c r="F8" i="51"/>
  <c r="E8" i="51"/>
  <c r="I6" i="51"/>
  <c r="H6" i="51"/>
  <c r="G6" i="51"/>
  <c r="F6" i="51"/>
  <c r="E6" i="51"/>
  <c r="S2" i="51"/>
  <c r="H30" i="50"/>
  <c r="E30" i="50"/>
  <c r="H29" i="50"/>
  <c r="E29" i="50"/>
  <c r="H28" i="50"/>
  <c r="E28" i="50"/>
  <c r="H27" i="50"/>
  <c r="E27" i="50"/>
  <c r="H26" i="50"/>
  <c r="E26" i="50"/>
  <c r="H25" i="50"/>
  <c r="E25" i="50"/>
  <c r="M17" i="50"/>
  <c r="L17" i="50"/>
  <c r="K17" i="50"/>
  <c r="J17" i="50"/>
  <c r="I17" i="50"/>
  <c r="H17" i="50"/>
  <c r="G17" i="50"/>
  <c r="F17" i="50"/>
  <c r="E17" i="50"/>
  <c r="D17" i="50"/>
  <c r="C17" i="50"/>
  <c r="B17" i="50"/>
  <c r="H12" i="50"/>
  <c r="F12" i="50"/>
  <c r="E12" i="50"/>
  <c r="I10" i="50"/>
  <c r="G10" i="50"/>
  <c r="F10" i="50"/>
  <c r="E10" i="50"/>
  <c r="I8" i="50"/>
  <c r="H8" i="50"/>
  <c r="F8" i="50"/>
  <c r="E8" i="50"/>
  <c r="I6" i="50"/>
  <c r="H6" i="50"/>
  <c r="G6" i="50"/>
  <c r="F6" i="50"/>
  <c r="E6" i="50"/>
  <c r="S2" i="50"/>
  <c r="H30" i="49"/>
  <c r="E30" i="49"/>
  <c r="H29" i="49"/>
  <c r="E29" i="49"/>
  <c r="H28" i="49"/>
  <c r="E28" i="49"/>
  <c r="H27" i="49"/>
  <c r="E27" i="49"/>
  <c r="H26" i="49"/>
  <c r="E26" i="49"/>
  <c r="H25" i="49"/>
  <c r="E25" i="49"/>
  <c r="M17" i="49"/>
  <c r="L17" i="49"/>
  <c r="K17" i="49"/>
  <c r="J17" i="49"/>
  <c r="I17" i="49"/>
  <c r="H17" i="49"/>
  <c r="G17" i="49"/>
  <c r="F17" i="49"/>
  <c r="E17" i="49"/>
  <c r="D17" i="49"/>
  <c r="C17" i="49"/>
  <c r="B17" i="49"/>
  <c r="H12" i="49"/>
  <c r="F12" i="49"/>
  <c r="E12" i="49"/>
  <c r="I10" i="49"/>
  <c r="G10" i="49"/>
  <c r="F10" i="49"/>
  <c r="E10" i="49"/>
  <c r="I8" i="49"/>
  <c r="H8" i="49"/>
  <c r="F8" i="49"/>
  <c r="E8" i="49"/>
  <c r="I6" i="49"/>
  <c r="H6" i="49"/>
  <c r="G6" i="49"/>
  <c r="F6" i="49"/>
  <c r="E6" i="49"/>
  <c r="S2" i="49"/>
  <c r="H30" i="48"/>
  <c r="E30" i="48"/>
  <c r="H29" i="48"/>
  <c r="E29" i="48"/>
  <c r="H28" i="48"/>
  <c r="E28" i="48"/>
  <c r="H27" i="48"/>
  <c r="E27" i="48"/>
  <c r="H26" i="48"/>
  <c r="E26" i="48"/>
  <c r="H25" i="48"/>
  <c r="E25" i="48"/>
  <c r="M17" i="48"/>
  <c r="L17" i="48"/>
  <c r="K17" i="48"/>
  <c r="J17" i="48"/>
  <c r="I17" i="48"/>
  <c r="H17" i="48"/>
  <c r="G17" i="48"/>
  <c r="F17" i="48"/>
  <c r="E17" i="48"/>
  <c r="D17" i="48"/>
  <c r="C17" i="48"/>
  <c r="B17" i="48"/>
  <c r="H12" i="48"/>
  <c r="F12" i="48"/>
  <c r="E12" i="48"/>
  <c r="I10" i="48"/>
  <c r="G10" i="48"/>
  <c r="F10" i="48"/>
  <c r="E10" i="48"/>
  <c r="I8" i="48"/>
  <c r="H8" i="48"/>
  <c r="F8" i="48"/>
  <c r="E8" i="48"/>
  <c r="I6" i="48"/>
  <c r="H6" i="48"/>
  <c r="G6" i="48"/>
  <c r="F6" i="48"/>
  <c r="E6" i="48"/>
  <c r="S2" i="48"/>
  <c r="H30" i="47"/>
  <c r="E30" i="47"/>
  <c r="H29" i="47"/>
  <c r="E29" i="47"/>
  <c r="H28" i="47"/>
  <c r="E28" i="47"/>
  <c r="H27" i="47"/>
  <c r="E27" i="47"/>
  <c r="H26" i="47"/>
  <c r="E26" i="47"/>
  <c r="H25" i="47"/>
  <c r="E25" i="47"/>
  <c r="M17" i="47"/>
  <c r="L17" i="47"/>
  <c r="K17" i="47"/>
  <c r="J17" i="47"/>
  <c r="I17" i="47"/>
  <c r="H17" i="47"/>
  <c r="G17" i="47"/>
  <c r="F17" i="47"/>
  <c r="E17" i="47"/>
  <c r="D17" i="47"/>
  <c r="C17" i="47"/>
  <c r="B17" i="47"/>
  <c r="H12" i="47"/>
  <c r="F12" i="47"/>
  <c r="E12" i="47"/>
  <c r="I10" i="47"/>
  <c r="G10" i="47"/>
  <c r="F10" i="47"/>
  <c r="E10" i="47"/>
  <c r="I8" i="47"/>
  <c r="H8" i="47"/>
  <c r="F8" i="47"/>
  <c r="E8" i="47"/>
  <c r="I6" i="47"/>
  <c r="H6" i="47"/>
  <c r="G6" i="47"/>
  <c r="F6" i="47"/>
  <c r="E6" i="47"/>
  <c r="S2" i="47"/>
  <c r="H28" i="46"/>
  <c r="E28" i="46"/>
  <c r="H27" i="46"/>
  <c r="E27" i="46"/>
  <c r="H26" i="46"/>
  <c r="E26" i="46"/>
  <c r="H25" i="46"/>
  <c r="E25" i="46"/>
  <c r="H24" i="46"/>
  <c r="E24" i="46"/>
  <c r="H23" i="46"/>
  <c r="E23" i="46"/>
  <c r="M17" i="46"/>
  <c r="L17" i="46"/>
  <c r="K17" i="46"/>
  <c r="J17" i="46"/>
  <c r="I17" i="46"/>
  <c r="H17" i="46"/>
  <c r="G17" i="46"/>
  <c r="F17" i="46"/>
  <c r="E17" i="46"/>
  <c r="D17" i="46"/>
  <c r="C17" i="46"/>
  <c r="B17" i="46"/>
  <c r="H12" i="46"/>
  <c r="F12" i="46"/>
  <c r="E12" i="46"/>
  <c r="I10" i="46"/>
  <c r="G10" i="46"/>
  <c r="F10" i="46"/>
  <c r="E10" i="46"/>
  <c r="I8" i="46"/>
  <c r="H8" i="46"/>
  <c r="F8" i="46"/>
  <c r="E8" i="46"/>
  <c r="I6" i="46"/>
  <c r="H6" i="46"/>
  <c r="G6" i="46"/>
  <c r="F6" i="46"/>
  <c r="E6" i="46"/>
  <c r="S2" i="46"/>
  <c r="H30" i="45"/>
  <c r="E30" i="45"/>
  <c r="H29" i="45"/>
  <c r="E29" i="45"/>
  <c r="H28" i="45"/>
  <c r="E28" i="45"/>
  <c r="H27" i="45"/>
  <c r="E27" i="45"/>
  <c r="H26" i="45"/>
  <c r="E26" i="45"/>
  <c r="H25" i="45"/>
  <c r="E25" i="45"/>
  <c r="M17" i="45"/>
  <c r="L17" i="45"/>
  <c r="K17" i="45"/>
  <c r="J17" i="45"/>
  <c r="I17" i="45"/>
  <c r="H17" i="45"/>
  <c r="G17" i="45"/>
  <c r="F17" i="45"/>
  <c r="E17" i="45"/>
  <c r="D17" i="45"/>
  <c r="C17" i="45"/>
  <c r="B17" i="45"/>
  <c r="H12" i="45"/>
  <c r="F12" i="45"/>
  <c r="E12" i="45"/>
  <c r="I10" i="45"/>
  <c r="G10" i="45"/>
  <c r="F10" i="45"/>
  <c r="E10" i="45"/>
  <c r="I8" i="45"/>
  <c r="H8" i="45"/>
  <c r="F8" i="45"/>
  <c r="E8" i="45"/>
  <c r="I6" i="45"/>
  <c r="H6" i="45"/>
  <c r="G6" i="45"/>
  <c r="F6" i="45"/>
  <c r="E6" i="45"/>
  <c r="S2" i="45"/>
  <c r="H28" i="44"/>
  <c r="E28" i="44"/>
  <c r="H27" i="44"/>
  <c r="E27" i="44"/>
  <c r="H26" i="44"/>
  <c r="E26" i="44"/>
  <c r="H25" i="44"/>
  <c r="E25" i="44"/>
  <c r="H24" i="44"/>
  <c r="E24" i="44"/>
  <c r="H23" i="44"/>
  <c r="E23" i="44"/>
  <c r="M17" i="44"/>
  <c r="L17" i="44"/>
  <c r="K17" i="44"/>
  <c r="J17" i="44"/>
  <c r="I17" i="44"/>
  <c r="H17" i="44"/>
  <c r="G17" i="44"/>
  <c r="F17" i="44"/>
  <c r="E17" i="44"/>
  <c r="D17" i="44"/>
  <c r="C17" i="44"/>
  <c r="B17" i="44"/>
  <c r="H12" i="44"/>
  <c r="F12" i="44"/>
  <c r="E12" i="44"/>
  <c r="I10" i="44"/>
  <c r="G10" i="44"/>
  <c r="F10" i="44"/>
  <c r="E10" i="44"/>
  <c r="I8" i="44"/>
  <c r="H8" i="44"/>
  <c r="F8" i="44"/>
  <c r="E8" i="44"/>
  <c r="I6" i="44"/>
  <c r="H6" i="44"/>
  <c r="G6" i="44"/>
  <c r="F6" i="44"/>
  <c r="E6" i="44"/>
  <c r="S2" i="44"/>
  <c r="H28" i="42"/>
  <c r="E28" i="42"/>
  <c r="H27" i="42"/>
  <c r="E27" i="42"/>
  <c r="H26" i="42"/>
  <c r="E26" i="42"/>
  <c r="H25" i="42"/>
  <c r="E25" i="42"/>
  <c r="H24" i="42"/>
  <c r="E24" i="42"/>
  <c r="H23" i="42"/>
  <c r="E23" i="42"/>
  <c r="M17" i="42"/>
  <c r="L17" i="42"/>
  <c r="K17" i="42"/>
  <c r="J17" i="42"/>
  <c r="I17" i="42"/>
  <c r="H17" i="42"/>
  <c r="G17" i="42"/>
  <c r="F17" i="42"/>
  <c r="E17" i="42"/>
  <c r="D17" i="42"/>
  <c r="C17" i="42"/>
  <c r="B17" i="42"/>
  <c r="H12" i="42"/>
  <c r="F12" i="42"/>
  <c r="E12" i="42"/>
  <c r="I10" i="42"/>
  <c r="G10" i="42"/>
  <c r="F10" i="42"/>
  <c r="E10" i="42"/>
  <c r="I8" i="42"/>
  <c r="H8" i="42"/>
  <c r="F8" i="42"/>
  <c r="E8" i="42"/>
  <c r="I6" i="42"/>
  <c r="H6" i="42"/>
  <c r="G6" i="42"/>
  <c r="F6" i="42"/>
  <c r="E6" i="42"/>
  <c r="S2" i="42"/>
  <c r="H28" i="41"/>
  <c r="E28" i="41"/>
  <c r="H27" i="41"/>
  <c r="E27" i="41"/>
  <c r="H26" i="41"/>
  <c r="E26" i="41"/>
  <c r="H25" i="41"/>
  <c r="E25" i="41"/>
  <c r="H24" i="41"/>
  <c r="E24" i="41"/>
  <c r="H23" i="41"/>
  <c r="E23" i="41"/>
  <c r="M17" i="41"/>
  <c r="L17" i="41"/>
  <c r="K17" i="41"/>
  <c r="J17" i="41"/>
  <c r="I17" i="41"/>
  <c r="H17" i="41"/>
  <c r="G17" i="41"/>
  <c r="F17" i="41"/>
  <c r="E17" i="41"/>
  <c r="D17" i="41"/>
  <c r="C17" i="41"/>
  <c r="B17" i="41"/>
  <c r="H12" i="41"/>
  <c r="F12" i="41"/>
  <c r="E12" i="41"/>
  <c r="I10" i="41"/>
  <c r="G10" i="41"/>
  <c r="F10" i="41"/>
  <c r="E10" i="41"/>
  <c r="I8" i="41"/>
  <c r="H8" i="41"/>
  <c r="F8" i="41"/>
  <c r="E8" i="41"/>
  <c r="I6" i="41"/>
  <c r="H6" i="41"/>
  <c r="G6" i="41"/>
  <c r="F6" i="41"/>
  <c r="E6" i="41"/>
  <c r="S2" i="41"/>
  <c r="H28" i="40"/>
  <c r="E28" i="40"/>
  <c r="H27" i="40"/>
  <c r="E27" i="40"/>
  <c r="H26" i="40"/>
  <c r="E26" i="40"/>
  <c r="H25" i="40"/>
  <c r="E25" i="40"/>
  <c r="H24" i="40"/>
  <c r="E24" i="40"/>
  <c r="H23" i="40"/>
  <c r="E23" i="40"/>
  <c r="M17" i="40"/>
  <c r="L17" i="40"/>
  <c r="K17" i="40"/>
  <c r="J17" i="40"/>
  <c r="I17" i="40"/>
  <c r="H17" i="40"/>
  <c r="G17" i="40"/>
  <c r="F17" i="40"/>
  <c r="E17" i="40"/>
  <c r="D17" i="40"/>
  <c r="C17" i="40"/>
  <c r="B17" i="40"/>
  <c r="H12" i="40"/>
  <c r="F12" i="40"/>
  <c r="E12" i="40"/>
  <c r="I10" i="40"/>
  <c r="G10" i="40"/>
  <c r="F10" i="40"/>
  <c r="E10" i="40"/>
  <c r="I8" i="40"/>
  <c r="H8" i="40"/>
  <c r="F8" i="40"/>
  <c r="E8" i="40"/>
  <c r="I6" i="40"/>
  <c r="H6" i="40"/>
  <c r="G6" i="40"/>
  <c r="F6" i="40"/>
  <c r="E6" i="40"/>
  <c r="S2" i="40"/>
  <c r="H28" i="39"/>
  <c r="E28" i="39"/>
  <c r="H27" i="39"/>
  <c r="E27" i="39"/>
  <c r="H26" i="39"/>
  <c r="E26" i="39"/>
  <c r="H25" i="39"/>
  <c r="E25" i="39"/>
  <c r="H24" i="39"/>
  <c r="E24" i="39"/>
  <c r="H23" i="39"/>
  <c r="E23" i="39"/>
  <c r="M17" i="39"/>
  <c r="L17" i="39"/>
  <c r="K17" i="39"/>
  <c r="J17" i="39"/>
  <c r="I17" i="39"/>
  <c r="H17" i="39"/>
  <c r="G17" i="39"/>
  <c r="F17" i="39"/>
  <c r="E17" i="39"/>
  <c r="D17" i="39"/>
  <c r="C17" i="39"/>
  <c r="B17" i="39"/>
  <c r="H12" i="39"/>
  <c r="F12" i="39"/>
  <c r="E12" i="39"/>
  <c r="I10" i="39"/>
  <c r="G10" i="39"/>
  <c r="F10" i="39"/>
  <c r="E10" i="39"/>
  <c r="I8" i="39"/>
  <c r="H8" i="39"/>
  <c r="F8" i="39"/>
  <c r="E8" i="39"/>
  <c r="I6" i="39"/>
  <c r="H6" i="39"/>
  <c r="G6" i="39"/>
  <c r="F6" i="39"/>
  <c r="E6" i="39"/>
  <c r="S2" i="39"/>
  <c r="D164" i="15"/>
  <c r="D165" i="15"/>
  <c r="D166" i="15"/>
  <c r="D167" i="15"/>
  <c r="D168" i="15"/>
  <c r="D169" i="15"/>
  <c r="D170" i="15"/>
  <c r="D171" i="15"/>
  <c r="D172" i="15"/>
  <c r="D173" i="15"/>
  <c r="D174" i="15"/>
  <c r="D175" i="15"/>
  <c r="D176" i="15"/>
  <c r="D177" i="15"/>
  <c r="D178" i="15"/>
  <c r="D179" i="15"/>
  <c r="D180" i="15"/>
  <c r="D181" i="15"/>
  <c r="D182" i="15"/>
  <c r="D183" i="15"/>
  <c r="D184" i="15"/>
  <c r="D185" i="15"/>
  <c r="D186" i="15"/>
  <c r="D187" i="15"/>
  <c r="D188" i="15"/>
  <c r="D189" i="15"/>
  <c r="D190" i="15"/>
  <c r="D191" i="15"/>
  <c r="D192" i="15"/>
  <c r="D193" i="15"/>
  <c r="D194" i="15"/>
  <c r="D195" i="15"/>
  <c r="D196" i="15"/>
  <c r="D197" i="15"/>
  <c r="D198" i="15"/>
  <c r="D199" i="15"/>
  <c r="D200" i="15"/>
  <c r="D201" i="15"/>
  <c r="D202" i="15"/>
  <c r="D203" i="15"/>
  <c r="D204" i="15"/>
  <c r="D205" i="15"/>
  <c r="D206" i="15"/>
  <c r="D207" i="15"/>
  <c r="D208" i="15"/>
  <c r="D209" i="15"/>
  <c r="D210" i="15"/>
  <c r="D211" i="15"/>
  <c r="D212" i="15"/>
  <c r="D213" i="15"/>
  <c r="D214" i="15"/>
  <c r="D215" i="15"/>
  <c r="D216" i="15"/>
  <c r="D217" i="15"/>
  <c r="D218" i="15"/>
  <c r="D219" i="15"/>
  <c r="D220" i="15"/>
  <c r="D221" i="15"/>
  <c r="D222" i="15"/>
  <c r="D223" i="15"/>
  <c r="D224" i="15"/>
  <c r="D225" i="15"/>
  <c r="D226" i="15"/>
  <c r="D227" i="15"/>
  <c r="D228" i="15"/>
  <c r="D229" i="15"/>
  <c r="D230" i="15"/>
  <c r="D231" i="15"/>
  <c r="D232" i="15"/>
  <c r="D233" i="15"/>
  <c r="D234" i="15"/>
  <c r="D235" i="15"/>
  <c r="D236" i="15"/>
  <c r="D237" i="15"/>
  <c r="D238" i="15"/>
  <c r="D239" i="15"/>
  <c r="D240" i="15"/>
  <c r="D241" i="15"/>
  <c r="D242" i="15"/>
  <c r="D243" i="15"/>
  <c r="D244" i="15"/>
  <c r="D245" i="15"/>
  <c r="D246" i="15"/>
  <c r="D247" i="15"/>
  <c r="D248" i="15"/>
  <c r="D249" i="15"/>
  <c r="D250" i="15"/>
  <c r="D251" i="15"/>
  <c r="D252" i="15"/>
  <c r="D253" i="15"/>
  <c r="D254" i="15"/>
  <c r="D255" i="15"/>
  <c r="D256" i="15"/>
  <c r="D257" i="15"/>
  <c r="D258" i="15"/>
  <c r="D259" i="15"/>
  <c r="D260" i="15"/>
  <c r="D261" i="15"/>
  <c r="D262" i="15"/>
  <c r="D263" i="15"/>
  <c r="D264" i="15"/>
  <c r="D265" i="15"/>
  <c r="D266" i="15"/>
  <c r="D267" i="15"/>
  <c r="D268" i="15"/>
  <c r="D269" i="15"/>
  <c r="D270" i="15"/>
  <c r="D271" i="15"/>
  <c r="D272" i="15"/>
  <c r="D273" i="15"/>
  <c r="D274" i="15"/>
  <c r="D275" i="15"/>
  <c r="D276" i="15"/>
  <c r="D277" i="15"/>
  <c r="D278" i="15"/>
  <c r="D279" i="15"/>
  <c r="D280" i="15"/>
  <c r="D281" i="15"/>
  <c r="D282" i="15"/>
  <c r="D283" i="15"/>
  <c r="D284" i="15"/>
  <c r="D285" i="15"/>
  <c r="D286" i="15"/>
  <c r="D287" i="15"/>
  <c r="D288" i="15"/>
  <c r="D289" i="15"/>
  <c r="D290" i="15"/>
  <c r="D291" i="15"/>
  <c r="D292" i="15"/>
  <c r="D293" i="15"/>
  <c r="D294" i="15"/>
  <c r="D295" i="15"/>
  <c r="D296" i="15"/>
  <c r="D297" i="15"/>
  <c r="D298" i="15"/>
  <c r="D299" i="15"/>
  <c r="D300" i="15"/>
  <c r="D301" i="15"/>
  <c r="D302" i="15"/>
  <c r="D303" i="15"/>
  <c r="D304" i="15"/>
  <c r="D305" i="15"/>
  <c r="D306" i="15"/>
  <c r="D307" i="15"/>
  <c r="D308" i="15"/>
  <c r="D309" i="15"/>
  <c r="D310" i="15"/>
  <c r="D311" i="15"/>
  <c r="D312" i="15"/>
  <c r="D313" i="15"/>
  <c r="D314" i="15"/>
  <c r="D315" i="15"/>
  <c r="D316" i="15"/>
  <c r="D317" i="15"/>
  <c r="D318" i="15"/>
  <c r="D319" i="15"/>
  <c r="D320" i="15"/>
  <c r="D321" i="15"/>
  <c r="D322" i="15"/>
  <c r="D323" i="15"/>
  <c r="D324" i="15"/>
  <c r="D325" i="15"/>
  <c r="D326" i="15"/>
  <c r="D327" i="15"/>
  <c r="D328" i="15"/>
  <c r="D329" i="15"/>
  <c r="D330" i="15"/>
  <c r="D331" i="15"/>
  <c r="D332" i="15"/>
  <c r="D333" i="15"/>
  <c r="D334" i="15"/>
  <c r="D335" i="15"/>
  <c r="D336" i="15"/>
  <c r="D337" i="15"/>
  <c r="D338" i="15"/>
  <c r="D339" i="15"/>
  <c r="D340" i="15"/>
  <c r="D341" i="15"/>
  <c r="D342" i="15"/>
  <c r="D343" i="15"/>
  <c r="D344" i="15"/>
  <c r="D345" i="15"/>
  <c r="D346" i="15"/>
  <c r="D347" i="15"/>
  <c r="D348" i="15"/>
  <c r="D349" i="15"/>
  <c r="D350" i="15"/>
  <c r="D351" i="15"/>
  <c r="D352" i="15"/>
  <c r="D353" i="15"/>
  <c r="D354" i="15"/>
  <c r="D355" i="15"/>
  <c r="D356" i="15"/>
  <c r="D357" i="15"/>
  <c r="D358" i="15"/>
  <c r="D359" i="15"/>
  <c r="D360" i="15"/>
  <c r="D361" i="15"/>
  <c r="D362" i="15"/>
  <c r="D363" i="15"/>
  <c r="D364" i="15"/>
  <c r="D365" i="15"/>
  <c r="D366" i="15"/>
  <c r="D367" i="15"/>
  <c r="D368" i="15"/>
  <c r="D369" i="15"/>
  <c r="D370" i="15"/>
  <c r="D371" i="15"/>
  <c r="D372" i="15"/>
  <c r="D373" i="15"/>
  <c r="D374" i="15"/>
  <c r="D375" i="15"/>
  <c r="D376" i="15"/>
  <c r="D377" i="15"/>
  <c r="D378" i="15"/>
  <c r="D379" i="15"/>
  <c r="D380" i="15"/>
  <c r="D381" i="15"/>
  <c r="D382" i="15"/>
  <c r="D383" i="15"/>
  <c r="D384" i="15"/>
  <c r="D385" i="15"/>
  <c r="D386" i="15"/>
  <c r="D387" i="15"/>
  <c r="D388" i="15"/>
  <c r="D389" i="15"/>
  <c r="D390" i="15"/>
  <c r="D391" i="15"/>
  <c r="D392" i="15"/>
  <c r="D393" i="15"/>
  <c r="D394" i="15"/>
  <c r="D395" i="15"/>
  <c r="D396" i="15"/>
  <c r="D397" i="15"/>
  <c r="D398" i="15"/>
  <c r="D399" i="15"/>
  <c r="D400" i="15"/>
  <c r="D401" i="15"/>
  <c r="D402" i="15"/>
  <c r="D403" i="15"/>
  <c r="D404" i="15"/>
  <c r="D405" i="15"/>
  <c r="D406" i="15"/>
  <c r="D407" i="15"/>
  <c r="D408" i="15"/>
  <c r="D409" i="15"/>
  <c r="D410" i="15"/>
  <c r="D411" i="15"/>
  <c r="D412" i="15"/>
  <c r="D413" i="15"/>
  <c r="D414" i="15"/>
  <c r="D415" i="15"/>
  <c r="D416" i="15"/>
  <c r="D417" i="15"/>
  <c r="D418" i="15"/>
  <c r="D419" i="15"/>
  <c r="D420" i="15"/>
  <c r="D421" i="15"/>
  <c r="D422" i="15"/>
  <c r="D423" i="15"/>
  <c r="D424" i="15"/>
  <c r="D425" i="15"/>
  <c r="D426" i="15"/>
  <c r="D427" i="15"/>
  <c r="D428" i="15"/>
  <c r="D429" i="15"/>
  <c r="D430" i="15"/>
  <c r="D431" i="15"/>
  <c r="D432" i="15"/>
  <c r="D433" i="15"/>
  <c r="D434" i="15"/>
  <c r="D435" i="15"/>
  <c r="D436" i="15"/>
  <c r="D437" i="15"/>
  <c r="D438" i="15"/>
  <c r="D439" i="15"/>
  <c r="D440" i="15"/>
  <c r="D441" i="15"/>
  <c r="D442" i="15"/>
  <c r="D443" i="15"/>
  <c r="D444" i="15"/>
  <c r="D445" i="15"/>
  <c r="D446" i="15"/>
  <c r="D447" i="15"/>
  <c r="D448" i="15"/>
  <c r="D449" i="15"/>
  <c r="D450" i="15"/>
  <c r="D451" i="15"/>
  <c r="D452" i="15"/>
  <c r="D453" i="15"/>
  <c r="D454" i="15"/>
  <c r="D455" i="15"/>
  <c r="D456" i="15"/>
  <c r="D457" i="15"/>
  <c r="D458" i="15"/>
  <c r="D459" i="15"/>
  <c r="D460" i="15"/>
  <c r="D461" i="15"/>
  <c r="D462" i="15"/>
  <c r="D463" i="15"/>
  <c r="D464" i="15"/>
  <c r="D465" i="15"/>
  <c r="D466" i="15"/>
  <c r="D467" i="15"/>
  <c r="D468" i="15"/>
  <c r="D469" i="15"/>
  <c r="D470" i="15"/>
  <c r="D471" i="15"/>
  <c r="D472" i="15"/>
  <c r="D473" i="15"/>
  <c r="D474" i="15"/>
  <c r="D475" i="15"/>
  <c r="D476" i="15"/>
  <c r="D477" i="15"/>
  <c r="D478" i="15"/>
  <c r="D479" i="15"/>
  <c r="D480" i="15"/>
  <c r="D481" i="15"/>
  <c r="D482" i="15"/>
  <c r="D483" i="15"/>
  <c r="D484" i="15"/>
  <c r="D485" i="15"/>
  <c r="D486" i="15"/>
  <c r="D487" i="15"/>
  <c r="D488" i="15"/>
  <c r="D489" i="15"/>
  <c r="D490" i="15"/>
  <c r="D491" i="15"/>
  <c r="D492" i="15"/>
  <c r="D493" i="15"/>
  <c r="D494" i="15"/>
  <c r="D495" i="15"/>
  <c r="D496" i="15"/>
  <c r="D497" i="15"/>
  <c r="D498" i="15"/>
  <c r="D499" i="15"/>
  <c r="D500" i="15"/>
  <c r="D501" i="15"/>
  <c r="D502" i="15"/>
  <c r="D503" i="15"/>
  <c r="D504" i="15"/>
  <c r="D505" i="15"/>
  <c r="D506" i="15"/>
  <c r="D507" i="15"/>
  <c r="D508" i="15"/>
  <c r="S2" i="32"/>
  <c r="S2" i="33"/>
  <c r="S2" i="34"/>
  <c r="S2" i="35"/>
  <c r="S2" i="36"/>
  <c r="S2" i="37"/>
  <c r="S2" i="38"/>
  <c r="S2" i="31"/>
  <c r="D158" i="26"/>
  <c r="D159" i="26"/>
  <c r="D160" i="26"/>
  <c r="D161" i="26"/>
  <c r="D162" i="26"/>
  <c r="D163" i="26"/>
  <c r="D164" i="26"/>
  <c r="D165" i="26"/>
  <c r="D166" i="26"/>
  <c r="D167" i="26"/>
  <c r="D168" i="26"/>
  <c r="D169" i="26"/>
  <c r="D170" i="26"/>
  <c r="D171" i="26"/>
  <c r="D172" i="26"/>
  <c r="D173" i="26"/>
  <c r="D174" i="26"/>
  <c r="D175" i="26"/>
  <c r="D176" i="26"/>
  <c r="D177" i="26"/>
  <c r="D178" i="26"/>
  <c r="D179" i="26"/>
  <c r="D180" i="26"/>
  <c r="D181" i="26"/>
  <c r="D182" i="26"/>
  <c r="D183" i="26"/>
  <c r="D184" i="26"/>
  <c r="D185" i="26"/>
  <c r="D186" i="26"/>
  <c r="D187" i="26"/>
  <c r="D188" i="26"/>
  <c r="D189" i="26"/>
  <c r="D190" i="26"/>
  <c r="D191" i="26"/>
  <c r="D192" i="26"/>
  <c r="D193" i="26"/>
  <c r="D194" i="26"/>
  <c r="D195" i="26"/>
  <c r="D196" i="26"/>
  <c r="D197" i="26"/>
  <c r="D198" i="26"/>
  <c r="D199" i="26"/>
  <c r="D200" i="26"/>
  <c r="D201" i="26"/>
  <c r="D202" i="26"/>
  <c r="D203" i="26"/>
  <c r="D204" i="26"/>
  <c r="D205" i="26"/>
  <c r="D206" i="26"/>
  <c r="D207" i="26"/>
  <c r="D208" i="26"/>
  <c r="D209" i="26"/>
  <c r="D210" i="26"/>
  <c r="D211" i="26"/>
  <c r="D212" i="26"/>
  <c r="D213" i="26"/>
  <c r="D214" i="26"/>
  <c r="D215" i="26"/>
  <c r="D216" i="26"/>
  <c r="D217" i="26"/>
  <c r="D218" i="26"/>
  <c r="D219" i="26"/>
  <c r="D220" i="26"/>
  <c r="D221" i="26"/>
  <c r="D222" i="26"/>
  <c r="D223" i="26"/>
  <c r="D224" i="26"/>
  <c r="D225" i="26"/>
  <c r="D226" i="26"/>
  <c r="D227" i="26"/>
  <c r="D228" i="26"/>
  <c r="D229" i="26"/>
  <c r="D230" i="26"/>
  <c r="D231" i="26"/>
  <c r="D232" i="26"/>
  <c r="D233" i="26"/>
  <c r="D234" i="26"/>
  <c r="D235" i="26"/>
  <c r="D236" i="26"/>
  <c r="D237" i="26"/>
  <c r="D238" i="26"/>
  <c r="D239" i="26"/>
  <c r="D240" i="26"/>
  <c r="D241" i="26"/>
  <c r="D242" i="26"/>
  <c r="D243" i="26"/>
  <c r="D244" i="26"/>
  <c r="D245" i="26"/>
  <c r="D246" i="26"/>
  <c r="D247" i="26"/>
  <c r="D248" i="26"/>
  <c r="D249" i="26"/>
  <c r="D250" i="26"/>
  <c r="D251" i="26"/>
  <c r="D252" i="26"/>
  <c r="D253" i="26"/>
  <c r="D254" i="26"/>
  <c r="D255" i="26"/>
  <c r="D256" i="26"/>
  <c r="D257" i="26"/>
  <c r="D258" i="26"/>
  <c r="D259" i="26"/>
  <c r="D260" i="26"/>
  <c r="D261" i="26"/>
  <c r="D262" i="26"/>
  <c r="D263" i="26"/>
  <c r="D264" i="26"/>
  <c r="D265" i="26"/>
  <c r="D266" i="26"/>
  <c r="D267" i="26"/>
  <c r="D268" i="26"/>
  <c r="D269" i="26"/>
  <c r="D270" i="26"/>
  <c r="D271" i="26"/>
  <c r="D272" i="26"/>
  <c r="D273" i="26"/>
  <c r="D274" i="26"/>
  <c r="D275" i="26"/>
  <c r="D276" i="26"/>
  <c r="D277" i="26"/>
  <c r="D278" i="26"/>
  <c r="D279" i="26"/>
  <c r="D280" i="26"/>
  <c r="D281" i="26"/>
  <c r="D282" i="26"/>
  <c r="D283" i="26"/>
  <c r="D284" i="26"/>
  <c r="D285" i="26"/>
  <c r="D286" i="26"/>
  <c r="D287" i="26"/>
  <c r="D288" i="26"/>
  <c r="D289" i="26"/>
  <c r="D290" i="26"/>
  <c r="D291" i="26"/>
  <c r="D292" i="26"/>
  <c r="D293" i="26"/>
  <c r="D294" i="26"/>
  <c r="D295" i="26"/>
  <c r="D296" i="26"/>
  <c r="D297" i="26"/>
  <c r="D298" i="26"/>
  <c r="D299" i="26"/>
  <c r="D300" i="26"/>
  <c r="D301" i="26"/>
  <c r="D302" i="26"/>
  <c r="D303" i="26"/>
  <c r="D304" i="26"/>
  <c r="D305" i="26"/>
  <c r="D306" i="26"/>
  <c r="D307" i="26"/>
  <c r="D308" i="26"/>
  <c r="D309" i="26"/>
  <c r="D310" i="26"/>
  <c r="D311" i="26"/>
  <c r="D312" i="26"/>
  <c r="D313" i="26"/>
  <c r="D314" i="26"/>
  <c r="D315" i="26"/>
  <c r="D316" i="26"/>
  <c r="D317" i="26"/>
  <c r="D318" i="26"/>
  <c r="D319" i="26"/>
  <c r="D320" i="26"/>
  <c r="D321" i="26"/>
  <c r="D322" i="26"/>
  <c r="D323" i="26"/>
  <c r="D324" i="26"/>
  <c r="D325" i="26"/>
  <c r="D326" i="26"/>
  <c r="D327" i="26"/>
  <c r="D328" i="26"/>
  <c r="D329" i="26"/>
  <c r="D330" i="26"/>
  <c r="D331" i="26"/>
  <c r="D332" i="26"/>
  <c r="D333" i="26"/>
  <c r="D334" i="26"/>
  <c r="D335" i="26"/>
  <c r="D336" i="26"/>
  <c r="D337" i="26"/>
  <c r="D338" i="26"/>
  <c r="D339" i="26"/>
  <c r="D340" i="26"/>
  <c r="D341" i="26"/>
  <c r="D342" i="26"/>
  <c r="D343" i="26"/>
  <c r="D344" i="26"/>
  <c r="D345" i="26"/>
  <c r="D346" i="26"/>
  <c r="D347" i="26"/>
  <c r="D348" i="26"/>
  <c r="D349" i="26"/>
  <c r="D350" i="26"/>
  <c r="D351" i="26"/>
  <c r="D352" i="26"/>
  <c r="D353" i="26"/>
  <c r="D354" i="26"/>
  <c r="D355" i="26"/>
  <c r="D356" i="26"/>
  <c r="D357" i="26"/>
  <c r="D358" i="26"/>
  <c r="D359" i="26"/>
  <c r="D360" i="26"/>
  <c r="D361" i="26"/>
  <c r="D362" i="26"/>
  <c r="D363" i="26"/>
  <c r="D364" i="26"/>
  <c r="D365" i="26"/>
  <c r="D366" i="26"/>
  <c r="D367" i="26"/>
  <c r="D368" i="26"/>
  <c r="D369" i="26"/>
  <c r="D370" i="26"/>
  <c r="D371" i="26"/>
  <c r="D372" i="26"/>
  <c r="D373" i="26"/>
  <c r="D374" i="26"/>
  <c r="D375" i="26"/>
  <c r="D376" i="26"/>
  <c r="D377" i="26"/>
  <c r="D378" i="26"/>
  <c r="D379" i="26"/>
  <c r="D380" i="26"/>
  <c r="D381" i="26"/>
  <c r="D382" i="26"/>
  <c r="D383" i="26"/>
  <c r="D384" i="26"/>
  <c r="D385" i="26"/>
  <c r="D386" i="26"/>
  <c r="D387" i="26"/>
  <c r="D388" i="26"/>
  <c r="D389" i="26"/>
  <c r="D390" i="26"/>
  <c r="D391" i="26"/>
  <c r="D392" i="26"/>
  <c r="D393" i="26"/>
  <c r="D394" i="26"/>
  <c r="D395" i="26"/>
  <c r="D396" i="26"/>
  <c r="D397" i="26"/>
  <c r="D398" i="26"/>
  <c r="D399" i="26"/>
  <c r="D400" i="26"/>
  <c r="D401" i="26"/>
  <c r="D402" i="26"/>
  <c r="D403" i="26"/>
  <c r="D404" i="26"/>
  <c r="D405" i="26"/>
  <c r="D406" i="26"/>
  <c r="D407" i="26"/>
  <c r="D408" i="26"/>
  <c r="D409" i="26"/>
  <c r="D410" i="26"/>
  <c r="D411" i="26"/>
  <c r="D412" i="26"/>
  <c r="D413" i="26"/>
  <c r="D414" i="26"/>
  <c r="D415" i="26"/>
  <c r="D416" i="26"/>
  <c r="D417" i="26"/>
  <c r="D418" i="26"/>
  <c r="D419" i="26"/>
  <c r="D420" i="26"/>
  <c r="D421" i="26"/>
  <c r="D422" i="26"/>
  <c r="D423" i="26"/>
  <c r="D424" i="26"/>
  <c r="D425" i="26"/>
  <c r="D426" i="26"/>
  <c r="D427" i="26"/>
  <c r="D428" i="26"/>
  <c r="D429" i="26"/>
  <c r="D430" i="26"/>
  <c r="D431" i="26"/>
  <c r="D432" i="26"/>
  <c r="D433" i="26"/>
  <c r="D434" i="26"/>
  <c r="D435" i="26"/>
  <c r="D436" i="26"/>
  <c r="D437" i="26"/>
  <c r="D438" i="26"/>
  <c r="D439" i="26"/>
  <c r="D440" i="26"/>
  <c r="D441" i="26"/>
  <c r="D442" i="26"/>
  <c r="D443" i="26"/>
  <c r="D444" i="26"/>
  <c r="D445" i="26"/>
  <c r="D446" i="26"/>
  <c r="D447" i="26"/>
  <c r="D448" i="26"/>
  <c r="D449" i="26"/>
  <c r="D450" i="26"/>
  <c r="D451" i="26"/>
  <c r="D452" i="26"/>
  <c r="D453" i="26"/>
  <c r="D454" i="26"/>
  <c r="D455" i="26"/>
  <c r="D456" i="26"/>
  <c r="D457" i="26"/>
  <c r="D458" i="26"/>
  <c r="D459" i="26"/>
  <c r="D460" i="26"/>
  <c r="D461" i="26"/>
  <c r="D462" i="26"/>
  <c r="D463" i="26"/>
  <c r="D464" i="26"/>
  <c r="D465" i="26"/>
  <c r="D466" i="26"/>
  <c r="D467" i="26"/>
  <c r="D468" i="26"/>
  <c r="D469" i="26"/>
  <c r="D470" i="26"/>
  <c r="D471" i="26"/>
  <c r="D472" i="26"/>
  <c r="D473" i="26"/>
  <c r="D474" i="26"/>
  <c r="D475" i="26"/>
  <c r="D476" i="26"/>
  <c r="D477" i="26"/>
  <c r="D478" i="26"/>
  <c r="D479" i="26"/>
  <c r="D480" i="26"/>
  <c r="D481" i="26"/>
  <c r="D482" i="26"/>
  <c r="D483" i="26"/>
  <c r="D484" i="26"/>
  <c r="D485" i="26"/>
  <c r="D486" i="26"/>
  <c r="D487" i="26"/>
  <c r="D488" i="26"/>
  <c r="D489" i="26"/>
  <c r="D490" i="26"/>
  <c r="D491" i="26"/>
  <c r="D492" i="26"/>
  <c r="D493" i="26"/>
  <c r="D494" i="26"/>
  <c r="D495" i="26"/>
  <c r="D496" i="26"/>
  <c r="D497" i="26"/>
  <c r="D498" i="26"/>
  <c r="D499" i="26"/>
  <c r="D500" i="26"/>
  <c r="D501" i="26"/>
  <c r="D502" i="26"/>
  <c r="D503" i="26"/>
  <c r="D504" i="26"/>
  <c r="D153" i="26"/>
  <c r="H28" i="38"/>
  <c r="E28" i="38"/>
  <c r="H27" i="38"/>
  <c r="E27" i="38"/>
  <c r="H26" i="38"/>
  <c r="E26" i="38"/>
  <c r="H25" i="38"/>
  <c r="E25" i="38"/>
  <c r="H24" i="38"/>
  <c r="E24" i="38"/>
  <c r="H23" i="38"/>
  <c r="E23" i="38"/>
  <c r="M17" i="38"/>
  <c r="L17" i="38"/>
  <c r="K17" i="38"/>
  <c r="J17" i="38"/>
  <c r="I17" i="38"/>
  <c r="H17" i="38"/>
  <c r="G17" i="38"/>
  <c r="F17" i="38"/>
  <c r="E17" i="38"/>
  <c r="D17" i="38"/>
  <c r="C17" i="38"/>
  <c r="B17" i="38"/>
  <c r="H12" i="38"/>
  <c r="F12" i="38"/>
  <c r="E12" i="38"/>
  <c r="I10" i="38"/>
  <c r="G10" i="38"/>
  <c r="F10" i="38"/>
  <c r="E10" i="38"/>
  <c r="I8" i="38"/>
  <c r="H8" i="38"/>
  <c r="F8" i="38"/>
  <c r="E8" i="38"/>
  <c r="I6" i="38"/>
  <c r="H6" i="38"/>
  <c r="G6" i="38"/>
  <c r="F6" i="38"/>
  <c r="E6" i="38"/>
  <c r="H28" i="37"/>
  <c r="E28" i="37"/>
  <c r="H27" i="37"/>
  <c r="E27" i="37"/>
  <c r="H26" i="37"/>
  <c r="E26" i="37"/>
  <c r="H25" i="37"/>
  <c r="E25" i="37"/>
  <c r="H24" i="37"/>
  <c r="E24" i="37"/>
  <c r="H23" i="37"/>
  <c r="E23" i="37"/>
  <c r="M17" i="37"/>
  <c r="L17" i="37"/>
  <c r="K17" i="37"/>
  <c r="J17" i="37"/>
  <c r="I17" i="37"/>
  <c r="H17" i="37"/>
  <c r="G17" i="37"/>
  <c r="F17" i="37"/>
  <c r="E17" i="37"/>
  <c r="D17" i="37"/>
  <c r="C17" i="37"/>
  <c r="B17" i="37"/>
  <c r="H12" i="37"/>
  <c r="F12" i="37"/>
  <c r="E12" i="37"/>
  <c r="I10" i="37"/>
  <c r="G10" i="37"/>
  <c r="F10" i="37"/>
  <c r="E10" i="37"/>
  <c r="I8" i="37"/>
  <c r="H8" i="37"/>
  <c r="F8" i="37"/>
  <c r="E8" i="37"/>
  <c r="I6" i="37"/>
  <c r="H6" i="37"/>
  <c r="G6" i="37"/>
  <c r="F6" i="37"/>
  <c r="E6" i="37"/>
  <c r="H28" i="36"/>
  <c r="E28" i="36"/>
  <c r="H27" i="36"/>
  <c r="E27" i="36"/>
  <c r="H26" i="36"/>
  <c r="E26" i="36"/>
  <c r="H25" i="36"/>
  <c r="E25" i="36"/>
  <c r="H24" i="36"/>
  <c r="E24" i="36"/>
  <c r="H23" i="36"/>
  <c r="E23" i="36"/>
  <c r="M17" i="36"/>
  <c r="L17" i="36"/>
  <c r="K17" i="36"/>
  <c r="J17" i="36"/>
  <c r="I17" i="36"/>
  <c r="H17" i="36"/>
  <c r="G17" i="36"/>
  <c r="F17" i="36"/>
  <c r="E17" i="36"/>
  <c r="D17" i="36"/>
  <c r="C17" i="36"/>
  <c r="B17" i="36"/>
  <c r="H12" i="36"/>
  <c r="F12" i="36"/>
  <c r="E12" i="36"/>
  <c r="I10" i="36"/>
  <c r="G10" i="36"/>
  <c r="F10" i="36"/>
  <c r="E10" i="36"/>
  <c r="I8" i="36"/>
  <c r="H8" i="36"/>
  <c r="F8" i="36"/>
  <c r="E8" i="36"/>
  <c r="I6" i="36"/>
  <c r="H6" i="36"/>
  <c r="G6" i="36"/>
  <c r="F6" i="36"/>
  <c r="E6" i="36"/>
  <c r="H28" i="35"/>
  <c r="E28" i="35"/>
  <c r="H27" i="35"/>
  <c r="E27" i="35"/>
  <c r="H26" i="35"/>
  <c r="E26" i="35"/>
  <c r="H25" i="35"/>
  <c r="E25" i="35"/>
  <c r="H24" i="35"/>
  <c r="E24" i="35"/>
  <c r="H23" i="35"/>
  <c r="E23" i="35"/>
  <c r="M17" i="35"/>
  <c r="L17" i="35"/>
  <c r="K17" i="35"/>
  <c r="J17" i="35"/>
  <c r="I17" i="35"/>
  <c r="H17" i="35"/>
  <c r="G17" i="35"/>
  <c r="F17" i="35"/>
  <c r="E17" i="35"/>
  <c r="D17" i="35"/>
  <c r="C17" i="35"/>
  <c r="B17" i="35"/>
  <c r="H12" i="35"/>
  <c r="F12" i="35"/>
  <c r="E12" i="35"/>
  <c r="I10" i="35"/>
  <c r="G10" i="35"/>
  <c r="F10" i="35"/>
  <c r="E10" i="35"/>
  <c r="I8" i="35"/>
  <c r="H8" i="35"/>
  <c r="F8" i="35"/>
  <c r="E8" i="35"/>
  <c r="I6" i="35"/>
  <c r="H6" i="35"/>
  <c r="G6" i="35"/>
  <c r="F6" i="35"/>
  <c r="E6" i="35"/>
  <c r="H30" i="33"/>
  <c r="E30" i="33"/>
  <c r="H29" i="33"/>
  <c r="E29" i="33"/>
  <c r="H28" i="33"/>
  <c r="E28" i="33"/>
  <c r="H27" i="33"/>
  <c r="E27" i="33"/>
  <c r="H26" i="33"/>
  <c r="E26" i="33"/>
  <c r="H25" i="33"/>
  <c r="E25" i="33"/>
  <c r="H28" i="34"/>
  <c r="E28" i="34"/>
  <c r="H27" i="34"/>
  <c r="E27" i="34"/>
  <c r="H26" i="34"/>
  <c r="E26" i="34"/>
  <c r="H25" i="34"/>
  <c r="E25" i="34"/>
  <c r="H24" i="34"/>
  <c r="E24" i="34"/>
  <c r="H23" i="34"/>
  <c r="E23" i="34"/>
  <c r="H28" i="32"/>
  <c r="E28" i="32"/>
  <c r="H27" i="32"/>
  <c r="E27" i="32"/>
  <c r="H26" i="32"/>
  <c r="E26" i="32"/>
  <c r="H25" i="32"/>
  <c r="E25" i="32"/>
  <c r="H24" i="32"/>
  <c r="E24" i="32"/>
  <c r="H23" i="32"/>
  <c r="E23" i="32"/>
  <c r="M17" i="33"/>
  <c r="L17" i="33"/>
  <c r="K17" i="33"/>
  <c r="J17" i="33"/>
  <c r="I17" i="33"/>
  <c r="H17" i="33"/>
  <c r="G17" i="33"/>
  <c r="F17" i="33"/>
  <c r="E17" i="33"/>
  <c r="D17" i="33"/>
  <c r="C17" i="33"/>
  <c r="B17" i="33"/>
  <c r="H12" i="33"/>
  <c r="F12" i="33"/>
  <c r="E12" i="33"/>
  <c r="I10" i="33"/>
  <c r="G10" i="33"/>
  <c r="F10" i="33"/>
  <c r="E10" i="33"/>
  <c r="I8" i="33"/>
  <c r="H8" i="33"/>
  <c r="F8" i="33"/>
  <c r="E8" i="33"/>
  <c r="I6" i="33"/>
  <c r="H6" i="33"/>
  <c r="G6" i="33"/>
  <c r="F6" i="33"/>
  <c r="E6" i="33"/>
  <c r="M17" i="34"/>
  <c r="L17" i="34"/>
  <c r="K17" i="34"/>
  <c r="J17" i="34"/>
  <c r="I17" i="34"/>
  <c r="H17" i="34"/>
  <c r="G17" i="34"/>
  <c r="F17" i="34"/>
  <c r="E17" i="34"/>
  <c r="D17" i="34"/>
  <c r="C17" i="34"/>
  <c r="B17" i="34"/>
  <c r="H12" i="34"/>
  <c r="F12" i="34"/>
  <c r="E12" i="34"/>
  <c r="I10" i="34"/>
  <c r="G10" i="34"/>
  <c r="F10" i="34"/>
  <c r="E10" i="34"/>
  <c r="I8" i="34"/>
  <c r="H8" i="34"/>
  <c r="F8" i="34"/>
  <c r="E8" i="34"/>
  <c r="I6" i="34"/>
  <c r="H6" i="34"/>
  <c r="G6" i="34"/>
  <c r="F6" i="34"/>
  <c r="E6" i="34"/>
  <c r="M17" i="32"/>
  <c r="L17" i="32"/>
  <c r="K17" i="32"/>
  <c r="J17" i="32"/>
  <c r="I17" i="32"/>
  <c r="H17" i="32"/>
  <c r="G17" i="32"/>
  <c r="F17" i="32"/>
  <c r="E17" i="32"/>
  <c r="D17" i="32"/>
  <c r="C17" i="32"/>
  <c r="B17" i="32"/>
  <c r="H12" i="32"/>
  <c r="F12" i="32"/>
  <c r="E12" i="32"/>
  <c r="I10" i="32"/>
  <c r="G10" i="32"/>
  <c r="F10" i="32"/>
  <c r="E10" i="32"/>
  <c r="I8" i="32"/>
  <c r="H8" i="32"/>
  <c r="F8" i="32"/>
  <c r="E8" i="32"/>
  <c r="I6" i="32"/>
  <c r="H6" i="32"/>
  <c r="G6" i="32"/>
  <c r="F6" i="32"/>
  <c r="E6" i="32"/>
  <c r="H28" i="31"/>
  <c r="E28" i="31"/>
  <c r="H27" i="31"/>
  <c r="E27" i="31"/>
  <c r="H26" i="31"/>
  <c r="E26" i="31"/>
  <c r="H25" i="31"/>
  <c r="E25" i="31"/>
  <c r="H24" i="31"/>
  <c r="E24" i="31"/>
  <c r="H23" i="31"/>
  <c r="E23" i="31"/>
  <c r="M17" i="31"/>
  <c r="L17" i="31"/>
  <c r="K17" i="31"/>
  <c r="J17" i="31"/>
  <c r="I17" i="31"/>
  <c r="H17" i="31"/>
  <c r="G17" i="31"/>
  <c r="F17" i="31"/>
  <c r="E17" i="31"/>
  <c r="D17" i="31"/>
  <c r="C17" i="31"/>
  <c r="B17" i="31"/>
  <c r="H12" i="31"/>
  <c r="F12" i="31"/>
  <c r="E12" i="31"/>
  <c r="I10" i="31"/>
  <c r="G10" i="31"/>
  <c r="F10" i="31"/>
  <c r="E10" i="31"/>
  <c r="I8" i="31"/>
  <c r="H8" i="31"/>
  <c r="F8" i="31"/>
  <c r="E8" i="31"/>
  <c r="I6" i="31"/>
  <c r="H6" i="31"/>
  <c r="G6" i="31"/>
  <c r="F6" i="31"/>
  <c r="E6" i="31"/>
  <c r="H12" i="27"/>
  <c r="F12" i="27"/>
  <c r="E12" i="27"/>
  <c r="I10" i="27"/>
  <c r="G10" i="27"/>
  <c r="F10" i="27"/>
  <c r="E10" i="27"/>
  <c r="I8" i="27"/>
  <c r="H8" i="27"/>
  <c r="F8" i="27"/>
  <c r="E8" i="27"/>
  <c r="I6" i="27"/>
  <c r="H6" i="27"/>
  <c r="G6" i="27"/>
  <c r="F6" i="27"/>
  <c r="E6" i="27"/>
  <c r="H30" i="27"/>
  <c r="H29" i="27"/>
  <c r="H28" i="27"/>
  <c r="H27" i="27"/>
  <c r="H26" i="27"/>
  <c r="H25" i="27"/>
  <c r="E30" i="27"/>
  <c r="E29" i="27"/>
  <c r="E28" i="27"/>
  <c r="E27" i="27"/>
  <c r="E26" i="27"/>
  <c r="E25" i="27"/>
  <c r="M17" i="27"/>
  <c r="L17" i="27"/>
  <c r="K17" i="27"/>
  <c r="J17" i="27"/>
  <c r="I17" i="27"/>
  <c r="H17" i="27"/>
  <c r="G17" i="27"/>
  <c r="F17" i="27"/>
  <c r="E17" i="27"/>
  <c r="D17" i="27"/>
  <c r="C17" i="27"/>
  <c r="B17" i="27"/>
  <c r="D156" i="26" l="1"/>
  <c r="D155" i="26"/>
  <c r="D154" i="26"/>
  <c r="D157" i="26"/>
  <c r="D70" i="26"/>
  <c r="D74" i="26"/>
  <c r="D78" i="26"/>
  <c r="D82" i="26"/>
  <c r="D86" i="26"/>
  <c r="D90" i="26"/>
  <c r="D94" i="26"/>
  <c r="D98" i="26"/>
  <c r="D102" i="26"/>
  <c r="D106" i="26"/>
  <c r="D110" i="26"/>
  <c r="D114" i="26"/>
  <c r="D118" i="26"/>
  <c r="D122" i="26"/>
  <c r="D126" i="26"/>
  <c r="D130" i="26"/>
  <c r="D134" i="26"/>
  <c r="D138" i="26"/>
  <c r="D142" i="26"/>
  <c r="D146" i="26"/>
  <c r="D150" i="26"/>
  <c r="D75" i="26"/>
  <c r="D79" i="26"/>
  <c r="D83" i="26"/>
  <c r="D87" i="26"/>
  <c r="D91" i="26"/>
  <c r="D95" i="26"/>
  <c r="D99" i="26"/>
  <c r="D103" i="26"/>
  <c r="D107" i="26"/>
  <c r="D111" i="26"/>
  <c r="D115" i="26"/>
  <c r="D119" i="26"/>
  <c r="D123" i="26"/>
  <c r="D127" i="26"/>
  <c r="D131" i="26"/>
  <c r="D135" i="26"/>
  <c r="D139" i="26"/>
  <c r="D143" i="26"/>
  <c r="D147" i="26"/>
  <c r="D71" i="26"/>
  <c r="D72" i="26"/>
  <c r="D76" i="26"/>
  <c r="D80" i="26"/>
  <c r="D84" i="26"/>
  <c r="D88" i="26"/>
  <c r="D92" i="26"/>
  <c r="D96" i="26"/>
  <c r="D100" i="26"/>
  <c r="D104" i="26"/>
  <c r="D108" i="26"/>
  <c r="D112" i="26"/>
  <c r="D116" i="26"/>
  <c r="D120" i="26"/>
  <c r="D124" i="26"/>
  <c r="D128" i="26"/>
  <c r="D132" i="26"/>
  <c r="D136" i="26"/>
  <c r="D140" i="26"/>
  <c r="D144" i="26"/>
  <c r="D148" i="26"/>
  <c r="D152" i="26"/>
  <c r="D151" i="26"/>
  <c r="D73" i="26"/>
  <c r="D77" i="26"/>
  <c r="D81" i="26"/>
  <c r="D85" i="26"/>
  <c r="D89" i="26"/>
  <c r="D93" i="26"/>
  <c r="D97" i="26"/>
  <c r="D101" i="26"/>
  <c r="D105" i="26"/>
  <c r="D109" i="26"/>
  <c r="D113" i="26"/>
  <c r="D117" i="26"/>
  <c r="D121" i="26"/>
  <c r="D125" i="26"/>
  <c r="D129" i="26"/>
  <c r="D133" i="26"/>
  <c r="D137" i="26"/>
  <c r="D141" i="26"/>
  <c r="D145" i="26"/>
  <c r="D149" i="26"/>
  <c r="D64" i="26"/>
  <c r="D69" i="26"/>
  <c r="D68" i="26"/>
  <c r="D67" i="26"/>
  <c r="D66" i="26"/>
  <c r="D65" i="26"/>
  <c r="D20" i="26"/>
  <c r="D36" i="26"/>
  <c r="D52" i="26"/>
  <c r="D24" i="26"/>
  <c r="D40" i="26"/>
  <c r="D56" i="26"/>
  <c r="D48" i="26"/>
  <c r="D60" i="26"/>
  <c r="D44" i="26"/>
  <c r="D28" i="26"/>
  <c r="D32" i="26"/>
  <c r="D63" i="26"/>
  <c r="D51" i="26"/>
  <c r="D23" i="26"/>
  <c r="D55" i="26"/>
  <c r="D43" i="26"/>
  <c r="D35" i="26"/>
  <c r="D19" i="26"/>
  <c r="D16" i="26"/>
  <c r="D62" i="26"/>
  <c r="D58" i="26"/>
  <c r="D54" i="26"/>
  <c r="D50" i="26"/>
  <c r="D46" i="26"/>
  <c r="D42" i="26"/>
  <c r="D38" i="26"/>
  <c r="D34" i="26"/>
  <c r="D30" i="26"/>
  <c r="D26" i="26"/>
  <c r="D22" i="26"/>
  <c r="D18" i="26"/>
  <c r="D59" i="26"/>
  <c r="D47" i="26"/>
  <c r="D39" i="26"/>
  <c r="D31" i="26"/>
  <c r="D27" i="26"/>
  <c r="D61" i="26"/>
  <c r="D57" i="26"/>
  <c r="D53" i="26"/>
  <c r="D49" i="26"/>
  <c r="D45" i="26"/>
  <c r="D41" i="26"/>
  <c r="D37" i="26"/>
  <c r="D33" i="26"/>
  <c r="D29" i="26"/>
  <c r="D25" i="26"/>
  <c r="D21" i="26"/>
  <c r="D17" i="26"/>
  <c r="S2" i="27"/>
  <c r="D163" i="15" l="1"/>
  <c r="D161" i="15"/>
  <c r="D162" i="15"/>
  <c r="D160" i="15"/>
  <c r="D159" i="15"/>
  <c r="D127" i="15"/>
  <c r="D131" i="15"/>
  <c r="D135" i="15"/>
  <c r="D139" i="15"/>
  <c r="D143" i="15"/>
  <c r="D147" i="15"/>
  <c r="D151" i="15"/>
  <c r="D155" i="15"/>
  <c r="D128" i="15"/>
  <c r="D132" i="15"/>
  <c r="D136" i="15"/>
  <c r="D140" i="15"/>
  <c r="D144" i="15"/>
  <c r="D148" i="15"/>
  <c r="D152" i="15"/>
  <c r="D156" i="15"/>
  <c r="D125" i="15"/>
  <c r="D129" i="15"/>
  <c r="D133" i="15"/>
  <c r="D137" i="15"/>
  <c r="D141" i="15"/>
  <c r="D145" i="15"/>
  <c r="D149" i="15"/>
  <c r="D153" i="15"/>
  <c r="D157" i="15"/>
  <c r="D134" i="15"/>
  <c r="D150" i="15"/>
  <c r="D138" i="15"/>
  <c r="D154" i="15"/>
  <c r="D126" i="15"/>
  <c r="D142" i="15"/>
  <c r="D158" i="15"/>
  <c r="D130" i="15"/>
  <c r="D146" i="15"/>
  <c r="D66" i="15"/>
  <c r="D70" i="15"/>
  <c r="D74" i="15"/>
  <c r="D78" i="15"/>
  <c r="D82" i="15"/>
  <c r="D86" i="15"/>
  <c r="D90" i="15"/>
  <c r="D94" i="15"/>
  <c r="D98" i="15"/>
  <c r="D102" i="15"/>
  <c r="D106" i="15"/>
  <c r="D110" i="15"/>
  <c r="D114" i="15"/>
  <c r="D118" i="15"/>
  <c r="D122" i="15"/>
  <c r="D67" i="15"/>
  <c r="D71" i="15"/>
  <c r="D75" i="15"/>
  <c r="D79" i="15"/>
  <c r="D83" i="15"/>
  <c r="D87" i="15"/>
  <c r="D91" i="15"/>
  <c r="D95" i="15"/>
  <c r="D99" i="15"/>
  <c r="D103" i="15"/>
  <c r="D107" i="15"/>
  <c r="D111" i="15"/>
  <c r="D115" i="15"/>
  <c r="D119" i="15"/>
  <c r="D123" i="15"/>
  <c r="D68" i="15"/>
  <c r="D76" i="15"/>
  <c r="D84" i="15"/>
  <c r="D92" i="15"/>
  <c r="D100" i="15"/>
  <c r="D108" i="15"/>
  <c r="D116" i="15"/>
  <c r="D124" i="15"/>
  <c r="D69" i="15"/>
  <c r="D77" i="15"/>
  <c r="D85" i="15"/>
  <c r="D93" i="15"/>
  <c r="D101" i="15"/>
  <c r="D109" i="15"/>
  <c r="D117" i="15"/>
  <c r="D72" i="15"/>
  <c r="D88" i="15"/>
  <c r="D104" i="15"/>
  <c r="D120" i="15"/>
  <c r="D73" i="15"/>
  <c r="D89" i="15"/>
  <c r="D105" i="15"/>
  <c r="D121" i="15"/>
  <c r="D80" i="15"/>
  <c r="D112" i="15"/>
  <c r="D97" i="15"/>
  <c r="D81" i="15"/>
  <c r="D113" i="15"/>
  <c r="D96" i="15"/>
  <c r="D23" i="15"/>
  <c r="D27" i="15"/>
  <c r="D31" i="15"/>
  <c r="D35" i="15"/>
  <c r="D39" i="15"/>
  <c r="D43" i="15"/>
  <c r="D47" i="15"/>
  <c r="D51" i="15"/>
  <c r="D55" i="15"/>
  <c r="D59" i="15"/>
  <c r="D63" i="15"/>
  <c r="D24" i="15"/>
  <c r="D28" i="15"/>
  <c r="D32" i="15"/>
  <c r="D36" i="15"/>
  <c r="D40" i="15"/>
  <c r="D44" i="15"/>
  <c r="D48" i="15"/>
  <c r="D52" i="15"/>
  <c r="D56" i="15"/>
  <c r="D60" i="15"/>
  <c r="D64" i="15"/>
  <c r="D25" i="15"/>
  <c r="D33" i="15"/>
  <c r="D41" i="15"/>
  <c r="D49" i="15"/>
  <c r="D57" i="15"/>
  <c r="D65" i="15"/>
  <c r="D37" i="15"/>
  <c r="D30" i="15"/>
  <c r="D26" i="15"/>
  <c r="D34" i="15"/>
  <c r="D42" i="15"/>
  <c r="D50" i="15"/>
  <c r="D58" i="15"/>
  <c r="D29" i="15"/>
  <c r="D45" i="15"/>
  <c r="D53" i="15"/>
  <c r="D61" i="15"/>
  <c r="D38" i="15"/>
  <c r="D46" i="15"/>
  <c r="D54" i="15"/>
  <c r="D62" i="15"/>
  <c r="D22" i="15"/>
  <c r="D20" i="15"/>
  <c r="D14" i="26" l="1"/>
</calcChain>
</file>

<file path=xl/comments1.xml><?xml version="1.0" encoding="utf-8"?>
<comments xmlns="http://schemas.openxmlformats.org/spreadsheetml/2006/main" xmlns:mc="http://schemas.openxmlformats.org/markup-compatibility/2006" xmlns:xr="http://schemas.microsoft.com/office/spreadsheetml/2014/revision" mc:Ignorable="xr">
  <authors>
    <author>Ian Greenwood</author>
  </authors>
  <commentList>
    <comment ref="E6" authorId="0" shapeId="0" xr:uid="{9BAFA929-ED38-42C8-B2F8-F7DB8EA1888C}">
      <text>
        <r>
          <rPr>
            <b/>
            <sz val="9"/>
            <color rgb="FF000000"/>
            <rFont val="Tahoma"/>
            <family val="2"/>
          </rPr>
          <t>Carbon Dioxide Reduction</t>
        </r>
      </text>
    </comment>
    <comment ref="F6" authorId="0" shapeId="0" xr:uid="{B3969CC1-DB9D-42A9-A378-3589B3591AD2}">
      <text>
        <r>
          <rPr>
            <b/>
            <sz val="9"/>
            <color indexed="81"/>
            <rFont val="Tahoma"/>
            <family val="2"/>
          </rPr>
          <t>Resilience</t>
        </r>
        <r>
          <rPr>
            <sz val="9"/>
            <color indexed="81"/>
            <rFont val="Tahoma"/>
            <family val="2"/>
          </rPr>
          <t xml:space="preserve">
</t>
        </r>
      </text>
    </comment>
    <comment ref="G6" authorId="0" shapeId="0" xr:uid="{45E7F20D-CF5F-4A46-AEB3-A1C04F15BFB9}">
      <text>
        <r>
          <rPr>
            <b/>
            <sz val="9"/>
            <color indexed="81"/>
            <rFont val="Tahoma"/>
            <family val="2"/>
          </rPr>
          <t>Water &amp; Land Management</t>
        </r>
        <r>
          <rPr>
            <sz val="9"/>
            <color indexed="81"/>
            <rFont val="Tahoma"/>
            <family val="2"/>
          </rPr>
          <t xml:space="preserve">
</t>
        </r>
      </text>
    </comment>
    <comment ref="H6" authorId="0" shapeId="0" xr:uid="{0343FA5D-2A89-4B2C-9CAE-00B6BBC9F347}">
      <text>
        <r>
          <rPr>
            <b/>
            <sz val="9"/>
            <color indexed="81"/>
            <rFont val="Tahoma"/>
            <family val="2"/>
          </rPr>
          <t>Polution</t>
        </r>
      </text>
    </comment>
    <comment ref="I6" authorId="0" shapeId="0" xr:uid="{7213F266-54B0-4045-BC9C-2F085A3CAE72}">
      <text>
        <r>
          <rPr>
            <b/>
            <sz val="9"/>
            <color indexed="81"/>
            <rFont val="Tahoma"/>
            <family val="2"/>
          </rPr>
          <t>Quality of Life</t>
        </r>
        <r>
          <rPr>
            <sz val="9"/>
            <color indexed="81"/>
            <rFont val="Tahoma"/>
            <family val="2"/>
          </rPr>
          <t xml:space="preserve">
</t>
        </r>
      </text>
    </comment>
    <comment ref="J6" authorId="0" shapeId="0" xr:uid="{09507354-51AD-45D4-BE03-BABCDACC9AD5}">
      <text>
        <r>
          <rPr>
            <b/>
            <sz val="9"/>
            <color indexed="81"/>
            <rFont val="Tahoma"/>
            <family val="2"/>
          </rPr>
          <t>Biodiversity</t>
        </r>
        <r>
          <rPr>
            <sz val="9"/>
            <color indexed="81"/>
            <rFont val="Tahoma"/>
            <family val="2"/>
          </rPr>
          <t xml:space="preserve">
</t>
        </r>
      </text>
    </comment>
    <comment ref="K6" authorId="0" shapeId="0" xr:uid="{A1ACE62E-E66E-4E67-AA40-4ACFF99A7992}">
      <text>
        <r>
          <rPr>
            <b/>
            <sz val="9"/>
            <color indexed="81"/>
            <rFont val="Tahoma"/>
            <family val="2"/>
          </rPr>
          <t>Disaster Management</t>
        </r>
        <r>
          <rPr>
            <sz val="9"/>
            <color indexed="81"/>
            <rFont val="Tahoma"/>
            <family val="2"/>
          </rPr>
          <t xml:space="preserve">
</t>
        </r>
      </text>
    </comment>
    <comment ref="L6" authorId="0" shapeId="0" xr:uid="{483D3157-0FFD-4E8C-9F38-9F37E1EE0CF5}">
      <text>
        <r>
          <rPr>
            <b/>
            <sz val="9"/>
            <color indexed="81"/>
            <rFont val="Tahoma"/>
            <family val="2"/>
          </rPr>
          <t>Material Reduction</t>
        </r>
        <r>
          <rPr>
            <sz val="9"/>
            <color indexed="81"/>
            <rFont val="Tahoma"/>
            <family val="2"/>
          </rPr>
          <t xml:space="preserve">
</t>
        </r>
      </text>
    </comment>
    <comment ref="M6" authorId="0" shapeId="0" xr:uid="{BC3727CD-2FA1-464C-9A13-F51372E2A02D}">
      <text>
        <r>
          <rPr>
            <b/>
            <sz val="9"/>
            <color indexed="81"/>
            <rFont val="Tahoma"/>
            <family val="2"/>
          </rPr>
          <t>Inclusive Development</t>
        </r>
        <r>
          <rPr>
            <sz val="9"/>
            <color indexed="81"/>
            <rFont val="Tahoma"/>
            <family val="2"/>
          </rPr>
          <t xml:space="preserve">
</t>
        </r>
      </text>
    </comment>
    <comment ref="N6" authorId="0" shapeId="0" xr:uid="{77BA0AC3-EA3A-4CEB-863D-8F51B403EC9E}">
      <text>
        <r>
          <rPr>
            <b/>
            <sz val="9"/>
            <color indexed="81"/>
            <rFont val="Tahoma"/>
            <family val="2"/>
          </rPr>
          <t>Connectivity</t>
        </r>
      </text>
    </comment>
    <comment ref="O6" authorId="0" shapeId="0" xr:uid="{BB360612-8CA9-48CE-A77F-E06BC9A6FFE8}">
      <text>
        <r>
          <rPr>
            <b/>
            <sz val="9"/>
            <color indexed="81"/>
            <rFont val="Tahoma"/>
            <family val="2"/>
          </rPr>
          <t>Safety</t>
        </r>
        <r>
          <rPr>
            <sz val="9"/>
            <color indexed="81"/>
            <rFont val="Tahoma"/>
            <family val="2"/>
          </rPr>
          <t xml:space="preserve">
</t>
        </r>
      </text>
    </comment>
    <comment ref="P6" authorId="0" shapeId="0" xr:uid="{B97986CD-182E-4126-B58E-9B4552DCAAE2}">
      <text>
        <r>
          <rPr>
            <b/>
            <sz val="9"/>
            <color indexed="81"/>
            <rFont val="Tahoma"/>
            <family val="2"/>
          </rPr>
          <t>Affordability</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Ian Greenwood</author>
  </authors>
  <commentList>
    <comment ref="E5" authorId="0" shapeId="0" xr:uid="{D646E3B2-62B4-474E-8E6E-F7E91F5C1D5A}">
      <text>
        <r>
          <rPr>
            <b/>
            <sz val="9"/>
            <color indexed="81"/>
            <rFont val="Tahoma"/>
            <family val="2"/>
          </rPr>
          <t>Decarbonization</t>
        </r>
      </text>
    </comment>
    <comment ref="F5" authorId="0" shapeId="0" xr:uid="{E263105B-9B26-4B84-9FFE-D4AC6EB689EB}">
      <text>
        <r>
          <rPr>
            <b/>
            <sz val="9"/>
            <color indexed="81"/>
            <rFont val="Tahoma"/>
            <family val="2"/>
          </rPr>
          <t>Resilience</t>
        </r>
        <r>
          <rPr>
            <sz val="9"/>
            <color indexed="81"/>
            <rFont val="Tahoma"/>
            <family val="2"/>
          </rPr>
          <t xml:space="preserve">
</t>
        </r>
      </text>
    </comment>
    <comment ref="G5" authorId="0" shapeId="0" xr:uid="{D522F58A-6FCD-473E-8B48-1F9BA45A038C}">
      <text>
        <r>
          <rPr>
            <b/>
            <sz val="9"/>
            <color indexed="81"/>
            <rFont val="Tahoma"/>
            <family val="2"/>
          </rPr>
          <t>Water &amp; Land Management</t>
        </r>
      </text>
    </comment>
    <comment ref="H5" authorId="0" shapeId="0" xr:uid="{EAF1C88A-21FA-46DD-BCA2-BD5596631903}">
      <text>
        <r>
          <rPr>
            <b/>
            <sz val="9"/>
            <color indexed="81"/>
            <rFont val="Tahoma"/>
            <family val="2"/>
          </rPr>
          <t>Polution Reduction</t>
        </r>
      </text>
    </comment>
    <comment ref="I5" authorId="0" shapeId="0" xr:uid="{D5D3E5C2-AB23-4CBC-8DBA-8B247ED0FC2D}">
      <text>
        <r>
          <rPr>
            <b/>
            <sz val="9"/>
            <color indexed="81"/>
            <rFont val="Tahoma"/>
            <family val="2"/>
          </rPr>
          <t>Quality of Life</t>
        </r>
      </text>
    </comment>
    <comment ref="J5" authorId="0" shapeId="0" xr:uid="{79DBB6D4-AEBC-4008-A8FF-17D114B089F0}">
      <text>
        <r>
          <rPr>
            <b/>
            <sz val="9"/>
            <color indexed="81"/>
            <rFont val="Tahoma"/>
            <family val="2"/>
          </rPr>
          <t>Biodiversity</t>
        </r>
      </text>
    </comment>
    <comment ref="K5" authorId="0" shapeId="0" xr:uid="{AB6618CB-2612-4578-A7C8-67A73EF7AC06}">
      <text>
        <r>
          <rPr>
            <b/>
            <sz val="9"/>
            <color indexed="81"/>
            <rFont val="Tahoma"/>
            <family val="2"/>
          </rPr>
          <t>Disaster Management</t>
        </r>
      </text>
    </comment>
    <comment ref="L5" authorId="0" shapeId="0" xr:uid="{3A29DC22-2EBE-431C-8F2C-CFB1ED56B63B}">
      <text>
        <r>
          <rPr>
            <b/>
            <sz val="9"/>
            <color indexed="81"/>
            <rFont val="Tahoma"/>
            <family val="2"/>
          </rPr>
          <t>Material Reduction</t>
        </r>
      </text>
    </comment>
    <comment ref="M5" authorId="0" shapeId="0" xr:uid="{BFB829AD-552D-4906-9D52-38004105A548}">
      <text>
        <r>
          <rPr>
            <b/>
            <sz val="9"/>
            <color indexed="81"/>
            <rFont val="Tahoma"/>
            <family val="2"/>
          </rPr>
          <t>Inclusive Growth</t>
        </r>
      </text>
    </comment>
    <comment ref="N5" authorId="0" shapeId="0" xr:uid="{E597F4F5-29CE-45DD-9EB2-262F9014D267}">
      <text>
        <r>
          <rPr>
            <b/>
            <sz val="9"/>
            <color indexed="81"/>
            <rFont val="Tahoma"/>
            <family val="2"/>
          </rPr>
          <t>Connectivity</t>
        </r>
      </text>
    </comment>
    <comment ref="O5" authorId="0" shapeId="0" xr:uid="{4E7EE7B8-D537-4C92-82A2-8AE427BCD6E6}">
      <text>
        <r>
          <rPr>
            <b/>
            <sz val="9"/>
            <color indexed="81"/>
            <rFont val="Tahoma"/>
            <family val="2"/>
          </rPr>
          <t>Safety</t>
        </r>
      </text>
    </comment>
    <comment ref="P5" authorId="0" shapeId="0" xr:uid="{1060ACC7-22DF-4D76-A221-14AF97D866E9}">
      <text>
        <r>
          <rPr>
            <b/>
            <sz val="9"/>
            <color indexed="81"/>
            <rFont val="Tahoma"/>
            <family val="2"/>
          </rPr>
          <t>Affordability</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ellie</author>
  </authors>
  <commentList>
    <comment ref="B5" authorId="0" shapeId="0" xr:uid="{3637988C-8DFE-43A9-83EF-DD3D463AF8CE}">
      <text>
        <r>
          <rPr>
            <sz val="9"/>
            <color indexed="81"/>
            <rFont val="Tahoma"/>
            <family val="2"/>
          </rPr>
          <t xml:space="preserve">This cell contains a space that is crucial for the outputs in both the Country level and Project level sheets.
</t>
        </r>
      </text>
    </comment>
  </commentList>
</comments>
</file>

<file path=xl/metadata.xml><?xml version="1.0" encoding="utf-8"?>
<metadata xmlns="http://schemas.openxmlformats.org/spreadsheetml/2006/main" xmlns:xda="http://schemas.microsoft.com/office/spreadsheetml/2017/dynamicarray">
  <metadataTypes count="1">
    <metadataType name="XLDAPR" minSupportedVersion="120000" copy="1" pasteAll="1" pasteValues="1" merge="1" splitFirst="1" rowColShift="1" clearFormats="1" clearComments="1" assign="1" coerce="1" cellMeta="1"/>
  </metadataTypes>
  <futureMetadata name="XLDAPR" count="1">
    <bk>
      <extLst>
        <ext uri="{bdbb8cdc-fa1e-496e-a857-3c3f30c029c3}">
          <xda:dynamicArrayProperties fDynamic="1" fCollapsed="0"/>
        </ext>
      </extLst>
    </bk>
  </futureMetadata>
  <cellMetadata count="1">
    <bk>
      <rc t="1" v="0"/>
    </bk>
  </cellMetadata>
</metadata>
</file>

<file path=xl/sharedStrings.xml><?xml version="1.0" encoding="utf-8"?>
<sst xmlns="http://schemas.openxmlformats.org/spreadsheetml/2006/main" count="14918" uniqueCount="1300">
  <si>
    <t xml:space="preserve">Green Roads Toolkit </t>
  </si>
  <si>
    <t>VERSION HISTORY</t>
  </si>
  <si>
    <t>Date</t>
  </si>
  <si>
    <t>Version Number</t>
  </si>
  <si>
    <t>Change Description</t>
  </si>
  <si>
    <t>09.05.2024</t>
  </si>
  <si>
    <t>1.0</t>
  </si>
  <si>
    <t>First release of the Green Roads Toolkit</t>
  </si>
  <si>
    <t>ACKNOWLEDGMENTS</t>
  </si>
  <si>
    <r>
      <t xml:space="preserve">The Green Roads Toolkit was prepared through ADB </t>
    </r>
    <r>
      <rPr>
        <i/>
        <sz val="10"/>
        <color theme="1"/>
        <rFont val="Calibri"/>
        <family val="2"/>
        <scheme val="minor"/>
      </rPr>
      <t xml:space="preserve">TA-6756 - Improving Infrastructure Sustainability Through Better Asset Management, </t>
    </r>
    <r>
      <rPr>
        <sz val="10"/>
        <color theme="1"/>
        <rFont val="Calibri"/>
        <family val="2"/>
        <scheme val="minor"/>
      </rPr>
      <t>which is being implemented by the Transport Sector Office, led the Emerging Areas Team under the supervision of James Leather, Director, Transport. The  Toolkit was developed</t>
    </r>
    <r>
      <rPr>
        <i/>
        <sz val="10"/>
        <color theme="1"/>
        <rFont val="Calibri"/>
        <family val="2"/>
        <scheme val="minor"/>
      </rPr>
      <t xml:space="preserve"> </t>
    </r>
    <r>
      <rPr>
        <sz val="10"/>
        <color theme="1"/>
        <rFont val="Calibri"/>
        <family val="2"/>
        <scheme val="minor"/>
      </rPr>
      <t>under the guidance of the team led by Michael Anyala, Senior Transport Specialist (Road Asset Management), Transport, and Rebecca Stapleton, Senior Transport Specialist with contributions from ADB reference group comprising David Richard Fay, Senior Transport Specialist; Kirsty Rowan Marcus, Senior Transport Specialist; Belinda Hewitt, Senior Disaster Risk Management Specialist; Ritu Mishra, Transport Specialist; Yidan Luo, Transport Specialist; Prasath Sanjeewa, Procurement Specialist; Jenny Yan Yee Chu, Procurement Specialist; Isao Endo, Environment Specialist; Brendan Coleman, Climate Change Specialist; Okju Jeong, Climate Change Specialist; Hoang Nhat Do, Senior Project Officer (Urban Development); Geoffrey Wilson, Senior Water Resources Specialists; Katherine Guy, Infrastructure Finance Specialist (Financial Structuring); Lara Arjan, Urban Development Specialist. Administrative support was provided by Diana Marie Hernandez-Louis, Senior Transport Officer and Franzella Pinky Villanueva, Associated Project Analyst; Wendy Nazal. Montealto, Associate Operations Analyst; and Mariel Gabriel, Knowledge Management and Communications Consultant.
The toolkit was developed by MetaMeta in collaboration with the International Road Federation (IRF) for the Asian Development Bank. The MetaMeta/IRF team was compose of Frank van Steenbergen, Gordon Keller, Eric Cook, Anastasia Deligianni, Ellie Yu and David Mornout.
Further inputs and peer reviews were provided by a number of ADB consultants including Ian Greenwood, Elco Koks, Henry Kerali, Theuns Henning, Filippo Giustozzi, Koen van Baekel, Agnes Montangero, and Ansu Tumbahangfe.</t>
    </r>
  </si>
  <si>
    <t>CONTACTS</t>
  </si>
  <si>
    <t>Michael Anyala | Senior Transport Specialist (Road Asset Management), ADB.</t>
  </si>
  <si>
    <t>manyala@adb.org</t>
  </si>
  <si>
    <t>Green Roads Vision for Asia and the Pacific</t>
  </si>
  <si>
    <t>Green roads will foster beneficial land and water use, reduce pollution, support restorative and regenerative ecosystems and enhance safe and affordable mobility of people to deliver inclusive low-carbon, resilient development and environmentally considerate outcomes in Asia and the Pacific.</t>
  </si>
  <si>
    <t>Introduction to the Toolkit</t>
  </si>
  <si>
    <t>Designed to guide the planning and preparation of future road project investments, this toolkit  incorporates a comprehensive array of examplary green roads case studies, which can be applied by practitioners to guide decisions towards aligning road sub-sector investments to the Paris Agreement on Climate Change, the Biodiversity Convention, the Sustainable Development Goals (SDGs), and other global and regional sustainability agendas.
This toolkit provides a diverse menu of practical options for green road development, targeting the nine essential dimensions of Green Roads:
1. Supporting decarbonization (CO2)
2. Contributing to climate resilience (RES)
3. Enhancing water and land management (W&amp;L)
4. Reducing pollution (Pol)
5. Improving quality of life (QoL)
6. Preserving biodiversity (Bio)
7. Improving disaster preparedness (Dis)
8.Applying sustainable sourcing of materials and construction practices (Mat)
9. Fostering inclusive growth (Inc)</t>
  </si>
  <si>
    <t>This Toolkit can be applied at both the National and Project Levels, respectively:</t>
  </si>
  <si>
    <t>Application at National Level:</t>
  </si>
  <si>
    <r>
      <t xml:space="preserve">The Toolkit is designed to support national teams/governments in identifying viable green road practices aligned with their existing policies and objectives, considering each country's unique enabling conditions. Its primary goal is to assist teams in </t>
    </r>
    <r>
      <rPr>
        <b/>
        <sz val="11"/>
        <color theme="1"/>
        <rFont val="Calibri"/>
        <family val="2"/>
        <scheme val="minor"/>
      </rPr>
      <t>assessing their current enabling environment and identifying areas for enhancement</t>
    </r>
    <r>
      <rPr>
        <sz val="11"/>
        <color theme="1"/>
        <rFont val="Calibri"/>
        <family val="2"/>
        <scheme val="minor"/>
      </rPr>
      <t>, thereby paving the way for a more widespread implementation of green roads.</t>
    </r>
  </si>
  <si>
    <t xml:space="preserve">Application at Project Level: </t>
  </si>
  <si>
    <r>
      <t xml:space="preserve">The Toolkit is designed to assist project teams in </t>
    </r>
    <r>
      <rPr>
        <b/>
        <sz val="11"/>
        <color theme="1"/>
        <rFont val="Calibri"/>
        <family val="2"/>
        <scheme val="minor"/>
      </rPr>
      <t>identifying and implementing green road practices that align with their specific project requirements</t>
    </r>
    <r>
      <rPr>
        <sz val="11"/>
        <color theme="1"/>
        <rFont val="Calibri"/>
        <family val="2"/>
        <scheme val="minor"/>
      </rPr>
      <t>, priority Green Road theme(s), and the enabling conditions present in the project's host country.</t>
    </r>
  </si>
  <si>
    <t>Green Road Toolkit Instructions</t>
  </si>
  <si>
    <t>National Level</t>
  </si>
  <si>
    <t>Project Level</t>
  </si>
  <si>
    <r>
      <t>Through an Excel file, this toolkit facilitates a two-step filtering process to narrow down the practices most applicable to a nation's specific context:</t>
    </r>
    <r>
      <rPr>
        <b/>
        <sz val="11"/>
        <color theme="1"/>
        <rFont val="Calibri"/>
        <family val="2"/>
        <scheme val="minor"/>
      </rPr>
      <t xml:space="preserve">
Step 1:</t>
    </r>
    <r>
      <rPr>
        <sz val="11"/>
        <color theme="1"/>
        <rFont val="Calibri"/>
        <family val="2"/>
        <scheme val="minor"/>
      </rPr>
      <t xml:space="preserve">
Theme Selection: Selection of priority green road themes by clicking checkboxes to display applicable practices. Practices that significantly contributed to the green road theme are marked with a core contribution icon “●” while those with minor contributions have a secondary contribution icon “○”. This feature is in the experimental phase and may be refined based on feedback from country teams.
</t>
    </r>
    <r>
      <rPr>
        <b/>
        <sz val="11"/>
        <color theme="1"/>
        <rFont val="Calibri"/>
        <family val="2"/>
        <scheme val="minor"/>
      </rPr>
      <t xml:space="preserve">Step 2:
</t>
    </r>
    <r>
      <rPr>
        <sz val="11"/>
        <color theme="1"/>
        <rFont val="Calibri"/>
        <family val="2"/>
        <scheme val="minor"/>
      </rPr>
      <t xml:space="preserve">Refinement Based on Enabling Environment: Practices are further filtered based on the country's existing conditions or enabling environment, as resulted in the assessment of component 2. This step yields a concise list of practices ready for immediate implementation, aiding teams in prioritizing actions based on the local context and pinpointing which factors need strengthening or enabling for the broader adoption of green road practices. Following these considerations, the enabling factors should be selected by clicking checkboxes. The practices that exactly match the selected factors will then be present in the result.  </t>
    </r>
  </si>
  <si>
    <r>
      <t xml:space="preserve">Through an Excel file, this toolkit facilitates a two-step filtering process to narrow down the practices most applicable to a project's specific context:
</t>
    </r>
    <r>
      <rPr>
        <b/>
        <sz val="11"/>
        <color theme="1"/>
        <rFont val="Calibri"/>
        <family val="2"/>
        <scheme val="minor"/>
      </rPr>
      <t>Step 1</t>
    </r>
    <r>
      <rPr>
        <sz val="11"/>
        <color theme="1"/>
        <rFont val="Calibri"/>
        <family val="2"/>
        <scheme val="minor"/>
      </rPr>
      <t xml:space="preserve">:
Theme and Project Characteristic Selection: Drawing from the insights collected through the checklist, project teams select relevant Green Road themes and detail specific project characteristics, such as geographical location, road standards, stage of the project, and the desired impact level. This step produces a list of green road practices, tailored to the chosen themes and project specifics.
</t>
    </r>
    <r>
      <rPr>
        <b/>
        <sz val="11"/>
        <color theme="1"/>
        <rFont val="Calibri"/>
        <family val="2"/>
        <scheme val="minor"/>
      </rPr>
      <t xml:space="preserve">
Step 2:
</t>
    </r>
    <r>
      <rPr>
        <sz val="11"/>
        <color theme="1"/>
        <rFont val="Calibri"/>
        <family val="2"/>
        <scheme val="minor"/>
      </rPr>
      <t>Refinement Based on Enabling Environment: The final step further refines the list of practices identified in Step 1 by taking into account the enabling environment within the project's country. This involves a collaborative effort between country and project teams to pinpoint practices ready for immediate implementation, thanks to supportive conditions.</t>
    </r>
  </si>
  <si>
    <t>National Level Application</t>
  </si>
  <si>
    <r>
      <rPr>
        <b/>
        <sz val="11"/>
        <color theme="0"/>
        <rFont val="Calibri"/>
        <family val="2"/>
        <scheme val="minor"/>
      </rPr>
      <t>Step 1:</t>
    </r>
    <r>
      <rPr>
        <sz val="9"/>
        <color theme="0"/>
        <rFont val="Calibri"/>
        <family val="2"/>
        <scheme val="minor"/>
      </rPr>
      <t xml:space="preserve">
Select Green Road Theme(s).  </t>
    </r>
    <r>
      <rPr>
        <b/>
        <sz val="9"/>
        <color theme="0"/>
        <rFont val="Calibri"/>
        <family val="2"/>
        <scheme val="minor"/>
      </rPr>
      <t>(Note: Clear all checkboxes in both Step 1 and 2 before making selections)</t>
    </r>
  </si>
  <si>
    <r>
      <t xml:space="preserve">Step 2:
</t>
    </r>
    <r>
      <rPr>
        <sz val="9"/>
        <color theme="0"/>
        <rFont val="Calibri"/>
        <family val="2"/>
        <scheme val="minor"/>
      </rPr>
      <t>Select Enabling factor(s) aligning with the current conditions or policies</t>
    </r>
  </si>
  <si>
    <t>1
C02</t>
  </si>
  <si>
    <t>2
Res</t>
  </si>
  <si>
    <t>3
W&amp;L</t>
  </si>
  <si>
    <t>4
Pol</t>
  </si>
  <si>
    <t>5
QoL</t>
  </si>
  <si>
    <t>6
Bio</t>
  </si>
  <si>
    <t>7
Dis</t>
  </si>
  <si>
    <t>8 Mat</t>
  </si>
  <si>
    <t>9
Inc</t>
  </si>
  <si>
    <t>10 Con</t>
  </si>
  <si>
    <t>11 Saf</t>
  </si>
  <si>
    <t>12 Aff</t>
  </si>
  <si>
    <t>Improved Design Standards</t>
  </si>
  <si>
    <t>Public Awareness and Education</t>
  </si>
  <si>
    <t>Modified Tendering Procedures</t>
  </si>
  <si>
    <t>Collaborative Partnerships</t>
  </si>
  <si>
    <t>Policy Development</t>
  </si>
  <si>
    <t>Roadmaps for Green Roads</t>
  </si>
  <si>
    <t>Environmental Standards</t>
  </si>
  <si>
    <t>Supply systems: available Resources and Materials</t>
  </si>
  <si>
    <t>Regulatory Frameworks</t>
  </si>
  <si>
    <t>Application of New Technologies</t>
  </si>
  <si>
    <t>Improved Planning Systems</t>
  </si>
  <si>
    <t>Connection with other programs</t>
  </si>
  <si>
    <t>Green Road Practices found</t>
  </si>
  <si>
    <r>
      <t xml:space="preserve">GR objectives served: </t>
    </r>
    <r>
      <rPr>
        <b/>
        <sz val="16"/>
        <color theme="1"/>
        <rFont val="Calibri"/>
        <family val="2"/>
        <scheme val="minor"/>
      </rPr>
      <t>●</t>
    </r>
    <r>
      <rPr>
        <b/>
        <sz val="11"/>
        <color theme="1"/>
        <rFont val="Calibri"/>
        <family val="2"/>
        <scheme val="minor"/>
      </rPr>
      <t xml:space="preserve"> Core contributions </t>
    </r>
    <r>
      <rPr>
        <b/>
        <sz val="16"/>
        <color theme="1"/>
        <rFont val="Calibri"/>
        <family val="2"/>
        <scheme val="minor"/>
      </rPr>
      <t>○</t>
    </r>
    <r>
      <rPr>
        <b/>
        <sz val="11"/>
        <color theme="1"/>
        <rFont val="Calibri"/>
        <family val="2"/>
        <scheme val="minor"/>
      </rPr>
      <t xml:space="preserve"> Secondary contributions</t>
    </r>
  </si>
  <si>
    <t xml:space="preserve"> </t>
  </si>
  <si>
    <t>Enabling factors</t>
  </si>
  <si>
    <t>Green Road Theme</t>
  </si>
  <si>
    <t>Intervention Area</t>
  </si>
  <si>
    <t>No.</t>
  </si>
  <si>
    <t>Practice Name</t>
  </si>
  <si>
    <t xml:space="preserve"> 1
C02</t>
  </si>
  <si>
    <t>4 
Pol</t>
  </si>
  <si>
    <t>6 
Bio</t>
  </si>
  <si>
    <t>7 
Dis</t>
  </si>
  <si>
    <t>8 
Mat</t>
  </si>
  <si>
    <t>9 
Inc</t>
  </si>
  <si>
    <t>10
Con</t>
  </si>
  <si>
    <t>11
Saf</t>
  </si>
  <si>
    <t>12 
Aff</t>
  </si>
  <si>
    <t>Project Level Application</t>
  </si>
  <si>
    <r>
      <rPr>
        <b/>
        <sz val="10"/>
        <color theme="0"/>
        <rFont val="Calibri"/>
        <family val="2"/>
        <scheme val="minor"/>
      </rPr>
      <t xml:space="preserve">Step 1: </t>
    </r>
    <r>
      <rPr>
        <sz val="10"/>
        <color theme="0"/>
        <rFont val="Calibri"/>
        <family val="2"/>
        <scheme val="minor"/>
      </rPr>
      <t xml:space="preserve"> Select Green Road Theme(s) and project characteristics </t>
    </r>
    <r>
      <rPr>
        <b/>
        <sz val="10"/>
        <color theme="0"/>
        <rFont val="Calibri"/>
        <family val="2"/>
        <scheme val="minor"/>
      </rPr>
      <t xml:space="preserve"> (Note: Clear all checkboxes in both Step 1 and 2 before making selections)</t>
    </r>
  </si>
  <si>
    <t>3 W&amp;L</t>
  </si>
  <si>
    <t>8
Mat</t>
  </si>
  <si>
    <t>12
Aff</t>
  </si>
  <si>
    <r>
      <rPr>
        <b/>
        <sz val="11"/>
        <color theme="0"/>
        <rFont val="Calibri"/>
        <family val="2"/>
        <scheme val="minor"/>
      </rPr>
      <t>Step 2:</t>
    </r>
    <r>
      <rPr>
        <sz val="9"/>
        <color theme="0"/>
        <rFont val="Calibri"/>
        <family val="2"/>
        <scheme val="minor"/>
      </rPr>
      <t xml:space="preserve">
Select Enabling factor(s) aligning with the current conditions or policies</t>
    </r>
  </si>
  <si>
    <t>Geography and Climate</t>
  </si>
  <si>
    <t>Mountainous</t>
  </si>
  <si>
    <t>Flat</t>
  </si>
  <si>
    <t>Arid</t>
  </si>
  <si>
    <t>Tropical</t>
  </si>
  <si>
    <t>Pacific Islands</t>
  </si>
  <si>
    <t>Standard of road</t>
  </si>
  <si>
    <t>Low-Volume/rural</t>
  </si>
  <si>
    <t>Paved highways</t>
  </si>
  <si>
    <t>Expressed highways</t>
  </si>
  <si>
    <t>Urban roads</t>
  </si>
  <si>
    <t>Road project stage</t>
  </si>
  <si>
    <t>Planning</t>
  </si>
  <si>
    <t>Design</t>
  </si>
  <si>
    <t>Construction/Implementation</t>
  </si>
  <si>
    <t>Maintenance</t>
  </si>
  <si>
    <t>Degree of impact</t>
  </si>
  <si>
    <t>Incremental</t>
  </si>
  <si>
    <t>Progressive</t>
  </si>
  <si>
    <t>Transformative</t>
  </si>
  <si>
    <t>Pracitce Name</t>
  </si>
  <si>
    <t>Raw Data</t>
  </si>
  <si>
    <r>
      <t>*Put '</t>
    </r>
    <r>
      <rPr>
        <b/>
        <i/>
        <sz val="10"/>
        <color theme="1"/>
        <rFont val="Arial"/>
        <family val="2"/>
      </rPr>
      <t>x</t>
    </r>
    <r>
      <rPr>
        <i/>
        <sz val="10"/>
        <color theme="1"/>
        <rFont val="Arial"/>
        <family val="2"/>
      </rPr>
      <t>' to choose the filters below, or '</t>
    </r>
    <r>
      <rPr>
        <b/>
        <i/>
        <sz val="10"/>
        <color theme="1"/>
        <rFont val="Arial"/>
        <family val="2"/>
      </rPr>
      <t>N/A</t>
    </r>
    <r>
      <rPr>
        <i/>
        <sz val="10"/>
        <color theme="1"/>
        <rFont val="Arial"/>
        <family val="2"/>
      </rPr>
      <t>' if the filters are not chosen</t>
    </r>
  </si>
  <si>
    <r>
      <t>*Put '</t>
    </r>
    <r>
      <rPr>
        <b/>
        <i/>
        <sz val="10"/>
        <color theme="1"/>
        <rFont val="Arial"/>
        <family val="2"/>
      </rPr>
      <t>core</t>
    </r>
    <r>
      <rPr>
        <i/>
        <sz val="10"/>
        <color theme="1"/>
        <rFont val="Arial"/>
        <family val="2"/>
      </rPr>
      <t>' if the Green Road Themes are significantly contributed, '</t>
    </r>
    <r>
      <rPr>
        <b/>
        <i/>
        <sz val="10"/>
        <color theme="1"/>
        <rFont val="Arial"/>
        <family val="2"/>
      </rPr>
      <t>sec</t>
    </r>
    <r>
      <rPr>
        <i/>
        <sz val="10"/>
        <color theme="1"/>
        <rFont val="Arial"/>
        <family val="2"/>
      </rPr>
      <t>' if other Green Road Themes are contributed, or '</t>
    </r>
    <r>
      <rPr>
        <b/>
        <i/>
        <sz val="10"/>
        <color theme="1"/>
        <rFont val="Arial"/>
        <family val="2"/>
      </rPr>
      <t>N/A</t>
    </r>
    <r>
      <rPr>
        <i/>
        <sz val="10"/>
        <color theme="1"/>
        <rFont val="Arial"/>
        <family val="2"/>
      </rPr>
      <t>' if the Themes are not chosen</t>
    </r>
  </si>
  <si>
    <t>GR objectives served</t>
  </si>
  <si>
    <t>Practice no.</t>
  </si>
  <si>
    <t>Mt</t>
  </si>
  <si>
    <t>F</t>
  </si>
  <si>
    <t>A</t>
  </si>
  <si>
    <t>T</t>
  </si>
  <si>
    <t>PI</t>
  </si>
  <si>
    <t>LR</t>
  </si>
  <si>
    <t>PH</t>
  </si>
  <si>
    <t>EH</t>
  </si>
  <si>
    <t>UR</t>
  </si>
  <si>
    <t>P</t>
  </si>
  <si>
    <t>D</t>
  </si>
  <si>
    <t>C</t>
  </si>
  <si>
    <t>M</t>
  </si>
  <si>
    <t>In</t>
  </si>
  <si>
    <t>Pr</t>
  </si>
  <si>
    <t>Tr</t>
  </si>
  <si>
    <t xml:space="preserve"> 1 C02</t>
  </si>
  <si>
    <t>2 Res</t>
  </si>
  <si>
    <t>5 QoL</t>
  </si>
  <si>
    <t>1</t>
  </si>
  <si>
    <t>2</t>
  </si>
  <si>
    <t>3</t>
  </si>
  <si>
    <t>4</t>
  </si>
  <si>
    <t>5</t>
  </si>
  <si>
    <t>6</t>
  </si>
  <si>
    <t>7</t>
  </si>
  <si>
    <t>8</t>
  </si>
  <si>
    <t>9</t>
  </si>
  <si>
    <t>10</t>
  </si>
  <si>
    <t>11</t>
  </si>
  <si>
    <t>12</t>
  </si>
  <si>
    <t>1. Decarbonization</t>
  </si>
  <si>
    <t>1.1. Road Network Planning and Road Transport Management</t>
  </si>
  <si>
    <t>1.1.1</t>
  </si>
  <si>
    <t>Traffic management to limit peak hour congestion</t>
  </si>
  <si>
    <t>x</t>
  </si>
  <si>
    <t>N/A</t>
  </si>
  <si>
    <t>core</t>
  </si>
  <si>
    <t>sec</t>
  </si>
  <si>
    <t>1.1.2</t>
  </si>
  <si>
    <t>Optimize traffic signal timing</t>
  </si>
  <si>
    <t>1.1.3</t>
  </si>
  <si>
    <t>Low Emission Zones (LEZ)</t>
  </si>
  <si>
    <t>1.1.4</t>
  </si>
  <si>
    <t>Encourage mass transit (buses and trains)</t>
  </si>
  <si>
    <t>1.1.5</t>
  </si>
  <si>
    <t>Facilitate the use of fuel-efficient vehicles</t>
  </si>
  <si>
    <t>1.1.6</t>
  </si>
  <si>
    <t>Implement anti-idling ordinances</t>
  </si>
  <si>
    <t>1.1.7</t>
  </si>
  <si>
    <t>Introduce electric vehicles (EVs)</t>
  </si>
  <si>
    <t>1.1.8</t>
  </si>
  <si>
    <t>Low carbon road network planning and alignment</t>
  </si>
  <si>
    <t>1.1.9</t>
  </si>
  <si>
    <t xml:space="preserve">Avoiding roads in peatlands to minimize methane and C02 emissions </t>
  </si>
  <si>
    <t>1.2. Design of roads and road aplliencies</t>
  </si>
  <si>
    <t>1.2.1</t>
  </si>
  <si>
    <t>Low carbon road specifications</t>
  </si>
  <si>
    <t>1.2.2</t>
  </si>
  <si>
    <t>Using carbon sequestering road material (olivine)</t>
  </si>
  <si>
    <t>1.2.3</t>
  </si>
  <si>
    <t>Reducing road friction with smoother asphalt</t>
  </si>
  <si>
    <t>1.2.4</t>
  </si>
  <si>
    <t>Energy generation with roads (solar panels)</t>
  </si>
  <si>
    <t>1.2.5</t>
  </si>
  <si>
    <t>Use of energy-efficient lighting along roads and in tunnels</t>
  </si>
  <si>
    <t>1.3. Road Construction</t>
  </si>
  <si>
    <t>1.3.1</t>
  </si>
  <si>
    <t>Newly emerging asphalt mixtures and compositions</t>
  </si>
  <si>
    <t>1.3.2</t>
  </si>
  <si>
    <t>Material recycling in road construction</t>
  </si>
  <si>
    <t>1.3.3</t>
  </si>
  <si>
    <t>Using energy friendly “Green Cement”</t>
  </si>
  <si>
    <t>1.4. Vegetative measures to sequester CO2</t>
  </si>
  <si>
    <t>1.4.1</t>
  </si>
  <si>
    <t>Roadside tree planting for sequestering CO2</t>
  </si>
  <si>
    <t>1.5. Material production and transportation</t>
  </si>
  <si>
    <t>To be discussed in table 8 ‘Sustainable Material Sourcing and Construction Practices’</t>
  </si>
  <si>
    <t>2. Climate Resilience</t>
  </si>
  <si>
    <t>2.1. Resilient routing/ avoiding vulnerable areas</t>
  </si>
  <si>
    <t>2.1.1</t>
  </si>
  <si>
    <t>Moving roads out of channel migration zones</t>
  </si>
  <si>
    <t>2.1.2</t>
  </si>
  <si>
    <t>Avoid unstable and wet areas</t>
  </si>
  <si>
    <t>2.2. Climate resilient road drainage design</t>
  </si>
  <si>
    <t>2.2.1</t>
  </si>
  <si>
    <t>Preventing stream diversion at road-stream crossings</t>
  </si>
  <si>
    <t>2.2.2</t>
  </si>
  <si>
    <t>Avoid using multiple small culverts</t>
  </si>
  <si>
    <t>2.2.3</t>
  </si>
  <si>
    <t>Climate resilient culvert design</t>
  </si>
  <si>
    <t>2.2.4</t>
  </si>
  <si>
    <t xml:space="preserve">Road surface drainage to prevent water concentration </t>
  </si>
  <si>
    <t>2.3. Increased Stabilization of road sides</t>
  </si>
  <si>
    <t>2.3.1</t>
  </si>
  <si>
    <t>Complete ground cover in disturbed areas</t>
  </si>
  <si>
    <t>2.3.2</t>
  </si>
  <si>
    <t>Deep-rooted vegetation for slope stabilization</t>
  </si>
  <si>
    <t>2.3.3</t>
  </si>
  <si>
    <t>Hardening road embankments</t>
  </si>
  <si>
    <t>2.3.4</t>
  </si>
  <si>
    <t>Preventing road surface water concentration</t>
  </si>
  <si>
    <t>2.3.5</t>
  </si>
  <si>
    <t>Armoring the roadway driving surface</t>
  </si>
  <si>
    <t>2.3.6</t>
  </si>
  <si>
    <t>Stabilization of unstable cut and fill slopes</t>
  </si>
  <si>
    <t>2.4. Enhance Climate Resilience of roads and bridges</t>
  </si>
  <si>
    <t>2.4.1</t>
  </si>
  <si>
    <t>Need for best engineering practices for climate resilience</t>
  </si>
  <si>
    <t>2.4.2</t>
  </si>
  <si>
    <t>Climate adaptation measures for bridges</t>
  </si>
  <si>
    <t>2.4.3</t>
  </si>
  <si>
    <t>Asphalt pavements in high temperatures</t>
  </si>
  <si>
    <t>2.4.4</t>
  </si>
  <si>
    <t>Vulnerability assessment for infrastructure</t>
  </si>
  <si>
    <t>2.5. Enhance climate resilience of roads in permafrost regions</t>
  </si>
  <si>
    <t>2.5.1</t>
  </si>
  <si>
    <t>Using geocell for soil stabilization</t>
  </si>
  <si>
    <t>2.5.2</t>
  </si>
  <si>
    <t>Thermosyphon cooling under paved roads</t>
  </si>
  <si>
    <t>2.6. Nature-based Solutions for enhanced climate resilience of roads</t>
  </si>
  <si>
    <t>2.6.1</t>
  </si>
  <si>
    <t>Promoting Nature-based Solutions for roads</t>
  </si>
  <si>
    <t xml:space="preserve">2.7 Landscape management </t>
  </si>
  <si>
    <t>To be discussed in theme 3 “Water and Land Management”</t>
  </si>
  <si>
    <t>2.8. Resilient road maintenance</t>
  </si>
  <si>
    <t>2.8.1</t>
  </si>
  <si>
    <t>Risk-informed and routine road maintenance</t>
  </si>
  <si>
    <t>3. Water and Land Management</t>
  </si>
  <si>
    <t>3.1. Water harvesting and run-off storage</t>
  </si>
  <si>
    <t>3.1.1</t>
  </si>
  <si>
    <t>Floodwater spreaders along road surfaces</t>
  </si>
  <si>
    <t>3.1.2</t>
  </si>
  <si>
    <t>Directing water to retain ponds/ditches at the roadside</t>
  </si>
  <si>
    <t>3.1.3</t>
  </si>
  <si>
    <t xml:space="preserve">Flow diversion from culverts and road drainage </t>
  </si>
  <si>
    <t>3.1.4</t>
  </si>
  <si>
    <t xml:space="preserve">Infiltration structures fed from road drainage </t>
  </si>
  <si>
    <t>3.1.5</t>
  </si>
  <si>
    <t>Surface storage fed from road drainage (repurposed borrow pits, ponds and cisterns)</t>
  </si>
  <si>
    <t>3.1.6</t>
  </si>
  <si>
    <t>Using roads as reservoir embankments</t>
  </si>
  <si>
    <t>3.2. Agricultural Water management</t>
  </si>
  <si>
    <t>3.2.1</t>
  </si>
  <si>
    <t>Cascading irrigation fed from road drainage</t>
  </si>
  <si>
    <t>3.2.2</t>
  </si>
  <si>
    <t>Connecting road drainage cuts to farm trenches</t>
  </si>
  <si>
    <t>3.2.3</t>
  </si>
  <si>
    <t>Controlled (gated) culverts</t>
  </si>
  <si>
    <t>3.2.4</t>
  </si>
  <si>
    <t>Fodder plantations along culvers in arid areas</t>
  </si>
  <si>
    <t>3.2.5</t>
  </si>
  <si>
    <t>Reuse of urban stormwater along roads in cities</t>
  </si>
  <si>
    <t>3.3. Groundwater management</t>
  </si>
  <si>
    <t>3.3.1</t>
  </si>
  <si>
    <t>Use of infiltration bunds for groundwater recharge along roadsides</t>
  </si>
  <si>
    <t>3.3.2</t>
  </si>
  <si>
    <t xml:space="preserve">Roadside spring protection and management </t>
  </si>
  <si>
    <t>3.3.3</t>
  </si>
  <si>
    <t>Non vented road drifts as sand dams</t>
  </si>
  <si>
    <t>3.3.4</t>
  </si>
  <si>
    <t>Use of water harvesting measures upstream and downstream of the road</t>
  </si>
  <si>
    <t>3.4. Reduced waterlogging and protecting natural channels</t>
  </si>
  <si>
    <t>3.4.1</t>
  </si>
  <si>
    <t>Adequate cross drainage to prevent water concentration and adjusted bridge sills</t>
  </si>
  <si>
    <t>3.5. Preventing landslides</t>
  </si>
  <si>
    <t>3.5.1</t>
  </si>
  <si>
    <t>Catchment management in sensitive and unstable areas</t>
  </si>
  <si>
    <t>3.5.2</t>
  </si>
  <si>
    <t>Soil bioengineering for Green Roads</t>
  </si>
  <si>
    <t>3.6. Erosion and Gully control</t>
  </si>
  <si>
    <t>3.6.1</t>
  </si>
  <si>
    <t>Gully control and stabilization</t>
  </si>
  <si>
    <t>3.6.2</t>
  </si>
  <si>
    <t>Erosion control options for soil and water protection</t>
  </si>
  <si>
    <t>3.7. Avoiding sand dune movement</t>
  </si>
  <si>
    <t>3.7.1</t>
  </si>
  <si>
    <t>Disconnecting road alignment from prevailing wind direction</t>
  </si>
  <si>
    <t>3.7.2</t>
  </si>
  <si>
    <t>Windbreak and soil stabilization planting</t>
  </si>
  <si>
    <t>4. Reducing Pollution</t>
  </si>
  <si>
    <t>4.1. Consider road construction materials</t>
  </si>
  <si>
    <t>4.1.1</t>
  </si>
  <si>
    <t>Reduce to use the materials with high content of fine particles</t>
  </si>
  <si>
    <t>4.1.2</t>
  </si>
  <si>
    <t>Additives used in road materials as pollutants</t>
  </si>
  <si>
    <t>4.2. Source control: Minimize pollutants from vehicles and road material</t>
  </si>
  <si>
    <t>4.2.1</t>
  </si>
  <si>
    <t>Set minimum standards for vehicles and essential spare parts, fuel and oil composition and tires</t>
  </si>
  <si>
    <t>4.2.3</t>
  </si>
  <si>
    <t>Enabling framework</t>
  </si>
  <si>
    <t>4.3. Road maintenance</t>
  </si>
  <si>
    <t>4.3.1</t>
  </si>
  <si>
    <t xml:space="preserve">Maintaining abrasion and erosion resistance in roads and roadside structures </t>
  </si>
  <si>
    <t>4.4. Prioritize road drainage</t>
  </si>
  <si>
    <t>4.4.1</t>
  </si>
  <si>
    <t>Avoid disposal of untreated road run-off near sensitive areas to prevent potential contamination</t>
  </si>
  <si>
    <t>4.4.2</t>
  </si>
  <si>
    <t>Porous pavements: Use porous asphalt to treat water quality</t>
  </si>
  <si>
    <t>4.4.3</t>
  </si>
  <si>
    <t>Treat road effluent from controlled concentrated disposal systems through detention ponds, wet ponds, constructed wetlands, infiltration trenches, sand filters or grassed swales</t>
  </si>
  <si>
    <t>4.4.4</t>
  </si>
  <si>
    <t>Incorporate frequent road surface drainage measures to prevent accumulation of water.</t>
  </si>
  <si>
    <t>4.5. Proper use of de-icing agents/traction agents</t>
  </si>
  <si>
    <t>4.5.1</t>
  </si>
  <si>
    <t xml:space="preserve">Proper use of de-icing agents/traction agents </t>
  </si>
  <si>
    <t>4.6. Capture and remove pollutants</t>
  </si>
  <si>
    <t>4.6.1</t>
  </si>
  <si>
    <t>Planting roadside grass buffer filter strips to absorb dispersed road runoff pollutants</t>
  </si>
  <si>
    <t>4.6.2</t>
  </si>
  <si>
    <t>Planting roadside vegetation to intercept road dust and ambient pollutants taking into account distance from the road and aerodynamics</t>
  </si>
  <si>
    <t>4.6.3</t>
  </si>
  <si>
    <t>Using special accumulator plants for bioremediation of soils along roads</t>
  </si>
  <si>
    <t xml:space="preserve">5. Improving Quality of life </t>
  </si>
  <si>
    <t>5.1. Dust Control</t>
  </si>
  <si>
    <t>5.1.1</t>
  </si>
  <si>
    <t>Road stabilization in towns and rural areas</t>
  </si>
  <si>
    <t>5.1.2</t>
  </si>
  <si>
    <t>Binding agents and dust palliatives on unpaved roads</t>
  </si>
  <si>
    <t>5.2. Beautification</t>
  </si>
  <si>
    <t>5.2.1</t>
  </si>
  <si>
    <t>Scenic roads and roadside facilities</t>
  </si>
  <si>
    <t>5.2.2</t>
  </si>
  <si>
    <t>Managing public health of roads and sales of street food</t>
  </si>
  <si>
    <t>5.3. Noise control</t>
  </si>
  <si>
    <t>5.3.1</t>
  </si>
  <si>
    <t>Reducing noise from roads</t>
  </si>
  <si>
    <t>5.4. Temperature Control</t>
  </si>
  <si>
    <t>5.4.1</t>
  </si>
  <si>
    <t>Urban Heat Islands – Cool pavements and other solutions</t>
  </si>
  <si>
    <t>5.4.2</t>
  </si>
  <si>
    <t>Separating non-motorized bicycle and pedestrian lanes from vehicles</t>
  </si>
  <si>
    <t>5.4.3</t>
  </si>
  <si>
    <t>Personalizing public road spaces</t>
  </si>
  <si>
    <t>5.5. Traffic Safety</t>
  </si>
  <si>
    <t>5.5.1</t>
  </si>
  <si>
    <t>Controlling speed for traffic and pedestrian safety</t>
  </si>
  <si>
    <t>6. Preserving Biodiversity</t>
  </si>
  <si>
    <t>6.1. Protect and harness invertebrea biodiversity</t>
  </si>
  <si>
    <t>6.1.1</t>
  </si>
  <si>
    <t>Habitat management</t>
  </si>
  <si>
    <t>6.1.2</t>
  </si>
  <si>
    <t>Developing water points (with road water harvesting) away from roads</t>
  </si>
  <si>
    <t>6.1.3</t>
  </si>
  <si>
    <t>Controlling of invasive plant species</t>
  </si>
  <si>
    <t>6.1.4</t>
  </si>
  <si>
    <t>Native plant selection (habitat alteration)</t>
  </si>
  <si>
    <t>6.1.6</t>
  </si>
  <si>
    <t>Butterfly nets</t>
  </si>
  <si>
    <t>6.1.7</t>
  </si>
  <si>
    <t>Safe passages (culverts, climate tunnels)</t>
  </si>
  <si>
    <t>6.1.8</t>
  </si>
  <si>
    <t>Reduce light pollution</t>
  </si>
  <si>
    <t>6.1.9</t>
  </si>
  <si>
    <t>Creating biodiversity corridors by linking road side tree planting with perpendicular hedges</t>
  </si>
  <si>
    <t>6.2. Protect and harness vertebrea biodiversity</t>
  </si>
  <si>
    <t>6.2.1</t>
  </si>
  <si>
    <t>Fencing of sensitive areas</t>
  </si>
  <si>
    <t>6.2.2</t>
  </si>
  <si>
    <t>Safe passages (culverts, ecoducts, wildlife overpasses and underpasses)</t>
  </si>
  <si>
    <t>6.2.3</t>
  </si>
  <si>
    <t>Road-side oases and mini-wetlands (fed by road water harvesting)</t>
  </si>
  <si>
    <t>6.2.4</t>
  </si>
  <si>
    <t>Protecting wildlife species on bridges</t>
  </si>
  <si>
    <t>6.2.5</t>
  </si>
  <si>
    <t>Aerial bridges (Canopy Crossings) for wildlife connectivity</t>
  </si>
  <si>
    <t>6.2.6</t>
  </si>
  <si>
    <t>Broken road-side vegetation to foster species diversity</t>
  </si>
  <si>
    <t>6.2.7</t>
  </si>
  <si>
    <t>Viaducts for avoiding or crossing sensitive areas</t>
  </si>
  <si>
    <t>6.2.8</t>
  </si>
  <si>
    <t>Defragmentation-reestablishing wildlife migration corridors</t>
  </si>
  <si>
    <t>6.3. Protect aquatic ecosystems</t>
  </si>
  <si>
    <t>6.3.1</t>
  </si>
  <si>
    <t>Culvert design for fish passage/AOP/Stream Stimulation</t>
  </si>
  <si>
    <t>6.3.2</t>
  </si>
  <si>
    <t xml:space="preserve">Avoid alteration and sedimentation of streams that affect fishing grounds </t>
  </si>
  <si>
    <t>6.4. Protect Improved roadside flora</t>
  </si>
  <si>
    <t>6.4.1</t>
  </si>
  <si>
    <t>Fostering road-side flora: mowing strategies</t>
  </si>
  <si>
    <t>6.4.2</t>
  </si>
  <si>
    <t>Fostering roadside flora: hydroseeding</t>
  </si>
  <si>
    <t>6.5 Digital tools for biodiversity preservation</t>
  </si>
  <si>
    <t>6.5.1</t>
  </si>
  <si>
    <t>Biological constraints chart – mapping biodiversity</t>
  </si>
  <si>
    <t>7. Disaster Preparedness</t>
  </si>
  <si>
    <t>7.1. Flood mitigation by road network</t>
  </si>
  <si>
    <t>7.1.1</t>
  </si>
  <si>
    <t>Flood compartmentalization by roads</t>
  </si>
  <si>
    <t>7.1.2</t>
  </si>
  <si>
    <t>Roads-cum-flood embankments</t>
  </si>
  <si>
    <t>7.1.3</t>
  </si>
  <si>
    <t>Permeable pavements in urban areas</t>
  </si>
  <si>
    <t>7.1.4</t>
  </si>
  <si>
    <t>Prevent stream diversion at road-stream crossings - To be discussed in Theme 2 “Climate Resilience” under practice 2.1.1</t>
  </si>
  <si>
    <t>7.2. Enhancing flood resilience through road networks</t>
  </si>
  <si>
    <t>7.2.1</t>
  </si>
  <si>
    <t xml:space="preserve">Elevated roads and bridges (adjusted to flood levels) </t>
  </si>
  <si>
    <t>7.2.2</t>
  </si>
  <si>
    <t>Overflow roads</t>
  </si>
  <si>
    <t>7.3. Road network capacity to deal with emergencies</t>
  </si>
  <si>
    <t>7.3.1</t>
  </si>
  <si>
    <t>Road network capacity to deal with emergencies</t>
  </si>
  <si>
    <t>7.3.2</t>
  </si>
  <si>
    <t>Information Technology (IT) and early warning systems</t>
  </si>
  <si>
    <t>7.4. Evacuation and access plans</t>
  </si>
  <si>
    <t>7.4.1</t>
  </si>
  <si>
    <t>Emergency communications (signage and messaging)</t>
  </si>
  <si>
    <t>7.4.2</t>
  </si>
  <si>
    <t>Emergency traffic management</t>
  </si>
  <si>
    <t>7.4.3</t>
  </si>
  <si>
    <t>Emergency Disaster Procedure and Preparedness Planning</t>
  </si>
  <si>
    <t>7.5. Fire prevention</t>
  </si>
  <si>
    <t>7.5.1</t>
  </si>
  <si>
    <t>Access for fire and emergency equipment &amp; fire breaks</t>
  </si>
  <si>
    <t>7.5.2</t>
  </si>
  <si>
    <t>Fire break along roads</t>
  </si>
  <si>
    <t>7.5.3</t>
  </si>
  <si>
    <t>Use of fire resistance material</t>
  </si>
  <si>
    <t>8. Sustainable Materials Sourcing and Construction Practices</t>
  </si>
  <si>
    <t>8.1. Design</t>
  </si>
  <si>
    <t>8.1.1</t>
  </si>
  <si>
    <t>Economical design</t>
  </si>
  <si>
    <t>8.1.2</t>
  </si>
  <si>
    <t>Specifications for material construction and technique</t>
  </si>
  <si>
    <t>8.1.3</t>
  </si>
  <si>
    <t xml:space="preserve">Alternatives to hot mix asphalt </t>
  </si>
  <si>
    <t>8.1.4</t>
  </si>
  <si>
    <t>Polymer modified bitumen (PMB)</t>
  </si>
  <si>
    <t>8.1.5</t>
  </si>
  <si>
    <t>Dig Once for Road Transport</t>
  </si>
  <si>
    <t>8.2. Material choice</t>
  </si>
  <si>
    <t>8.2.1</t>
  </si>
  <si>
    <t>Efficient life-cycle use of material</t>
  </si>
  <si>
    <t>8.2.2</t>
  </si>
  <si>
    <t xml:space="preserve">Safe use of recycled material </t>
  </si>
  <si>
    <t>8.2.3</t>
  </si>
  <si>
    <t>Use of bio-based material as binding agent</t>
  </si>
  <si>
    <t>8.2.4</t>
  </si>
  <si>
    <t>Use of geo-textile fiber material</t>
  </si>
  <si>
    <t>8.2.5</t>
  </si>
  <si>
    <t>Use of marginal materials</t>
  </si>
  <si>
    <t>8.3. Sourcing</t>
  </si>
  <si>
    <t>8.3.1</t>
  </si>
  <si>
    <t xml:space="preserve">Reduce environmental costs of extraction and production: avoid sensitive areas </t>
  </si>
  <si>
    <t>8.3.2</t>
  </si>
  <si>
    <t xml:space="preserve">Reduce haulage costs </t>
  </si>
  <si>
    <t>8.3.3</t>
  </si>
  <si>
    <t>Sustainable extraction of building material</t>
  </si>
  <si>
    <t>8.3.4</t>
  </si>
  <si>
    <t>Repurposing of extraction sites (borrow pits, stone/clay removal) flat land-play fields</t>
  </si>
  <si>
    <t>8.3.5</t>
  </si>
  <si>
    <t xml:space="preserve">Reuse of excavation material </t>
  </si>
  <si>
    <t>8.4. Operation and Maintenance – tailored to Small Island material options</t>
  </si>
  <si>
    <t>8.4.1</t>
  </si>
  <si>
    <t>End-of-life strategies for roads</t>
  </si>
  <si>
    <t>8.4.2</t>
  </si>
  <si>
    <t>Environmental analysis and  reclamation plan for pits and quarries</t>
  </si>
  <si>
    <t>8.4.3</t>
  </si>
  <si>
    <t>Stabilization of coral rock and sands</t>
  </si>
  <si>
    <t>9. Fostering Inclusive Growth</t>
  </si>
  <si>
    <t>9.1. Local sourcing</t>
  </si>
  <si>
    <t>9.1.1</t>
  </si>
  <si>
    <t>Local fair sourcing of material (sand, gravel, bricks)</t>
  </si>
  <si>
    <t>9.1.2</t>
  </si>
  <si>
    <t>Repurposing material excavated from water ways (drains, canals, rivers) for road construction - To be discussed in Theme 8 ‘Sustainable Material Sourcing and Construction Practices, 8.3.5.’</t>
  </si>
  <si>
    <t>9.2. Employment generation and local capacity building</t>
  </si>
  <si>
    <t>9.2.1</t>
  </si>
  <si>
    <t xml:space="preserve">Safety net programs and employment guarantee programs connected to road building </t>
  </si>
  <si>
    <t>9.2.2</t>
  </si>
  <si>
    <t>Local and community road maintenance programs</t>
  </si>
  <si>
    <t>9.2.3</t>
  </si>
  <si>
    <t>Local community involvements on road rehabilitation – example of Makueni in Kenya</t>
  </si>
  <si>
    <t>9.2.4</t>
  </si>
  <si>
    <t>Community engagement for planting/maintaining roadside trees</t>
  </si>
  <si>
    <t>9.3. Promoting road-side business</t>
  </si>
  <si>
    <t>9.3.1</t>
  </si>
  <si>
    <t>Assign road side land for business and industrial parks</t>
  </si>
  <si>
    <t>9.3.2</t>
  </si>
  <si>
    <t>Regulating roadside vendors</t>
  </si>
  <si>
    <t>9.4. Ensuring last mile access</t>
  </si>
  <si>
    <t>9.4.1</t>
  </si>
  <si>
    <t>Motorcycle paths</t>
  </si>
  <si>
    <t>9.4.2</t>
  </si>
  <si>
    <t>Trail bridges</t>
  </si>
  <si>
    <t>9.5. Gender and Indigenous population considerations</t>
  </si>
  <si>
    <t>9.5.1</t>
  </si>
  <si>
    <t>Promoting gender equality and indigenous populations through road and transport projects</t>
  </si>
  <si>
    <t>9.5.2</t>
  </si>
  <si>
    <t>Making special provisions for persons with disability and elderly</t>
  </si>
  <si>
    <t>A list using in Raw Data spreadsheet</t>
  </si>
  <si>
    <t>The data in the Raw Data sheet will be transformed into the symbols below and displayed in both the Country-level and Project-level sheets (e.g. "core" changed to "●"):</t>
  </si>
  <si>
    <t>To control checkboxes of Green Road Themes in Step 1:</t>
  </si>
  <si>
    <t>To control checkboxes of Area Applicability and Enabling Factors:</t>
  </si>
  <si>
    <t>●</t>
  </si>
  <si>
    <t>○</t>
  </si>
  <si>
    <t>c</t>
  </si>
  <si>
    <t>Description</t>
  </si>
  <si>
    <t>High traffic intensity and congestion cause the excessive emission of road dust and particulate-bound pollutants (Rajé et al., 2018). To reduce emissions, it's important to decrease congestion and to control day-to-day traffic flow during peak hours. Congestion primarily arises from disruptions in traffic flow due to bottlenecks and capacity issues. These interruptions are more common during peak hours when lanes converging on roadways, bridges, or tunnels exceed available lanes. Congestion can also result from traffic demands exceeding road capacity. 
Additionally, traffic flow can be disturbed by inadequate infrastructure in densely populated areas, varying traffic demands that misalign with fixed capacities, and deficient traffic control systems. These factors contribute to delays, unpredictable travel times, and increased congestion (Afrin and Yodo, 2020).
This approach is suitable for areas experiencing high traffic intensity and congestion across freeways, arterials, distributors, and local traffic routes.</t>
  </si>
  <si>
    <t>Area of applicability</t>
  </si>
  <si>
    <t>Green Road objectives served</t>
  </si>
  <si>
    <r>
      <t>C0</t>
    </r>
    <r>
      <rPr>
        <vertAlign val="subscript"/>
        <sz val="10"/>
        <color rgb="FF000000"/>
        <rFont val="Arial"/>
        <family val="2"/>
      </rPr>
      <t>2</t>
    </r>
  </si>
  <si>
    <t>Res</t>
  </si>
  <si>
    <t>W&amp;L</t>
  </si>
  <si>
    <t>Pol</t>
  </si>
  <si>
    <t>QoL</t>
  </si>
  <si>
    <t>Bio</t>
  </si>
  <si>
    <t>Dis</t>
  </si>
  <si>
    <t>Mat</t>
  </si>
  <si>
    <t>Inc</t>
  </si>
  <si>
    <t>Con</t>
  </si>
  <si>
    <t>Saf</t>
  </si>
  <si>
    <t>Aff</t>
  </si>
  <si>
    <t>Details of the good practice, incl. examples</t>
  </si>
  <si>
    <t>Intelligent Transport Systems (ITS) incorporate intelligence in both the roadway infrastructure and the vehicles monitoring real-time traffic information to control traffic flow (Manville et al., 2014). Furthermore, several measures can be implemented to prevent congestion. The capacity of highway infrastructure should align with traffic demand. Optimizing infrastructure by redesigning mitigation routes can enhance capacity at bottlenecks, such as interchanges. Additionally, predicting weather assists travelers in preparing for congestion. Imposing tolls can decrease traffic demand during congested periods (Afrin and Yodo, 2020).
An example of ITS application is in Thessaloniki, where two systems have been implemented. The first one is a modern traffic control center that handles incidents using real-time data. It dynamically forecasts day-long traffic, validates travel time estimates, and adapts traffic lights accordingly. The second one is a mobility planner offering real-time traffic data, empowering residents to opt for the shortest, most cost-effective, and environmentally friendly routes (Manville et al., 2014).</t>
  </si>
  <si>
    <t>Photos/Graphics</t>
  </si>
  <si>
    <t>A computer is situated at the roadside, regulating traffic lights within the designated area. Source: (Rijkswaterstaat, 2023). Source: (Rijkswaterstaat, 2023)</t>
  </si>
  <si>
    <t>Public Awareness and Education:</t>
  </si>
  <si>
    <t>Costs/benefits</t>
  </si>
  <si>
    <t xml:space="preserve">Cost of ITS implementation was 309500 euros with 5550 euros for operation and maintenance (Mitsakis et al., 2015).   </t>
  </si>
  <si>
    <t>Remarks/further reading or viewing</t>
  </si>
  <si>
    <t xml:space="preserve">Afrin, T. and Yodo, N. 2020. A survey of road traffic congestion measures towards a sustainable and resilient transportation system. Sustainability, 12, 4660. https://doi.org/10.3390/su12114660
Manville, C., Cochrane, G., Jonathan, C., Millard, J., Pederson, J.K., Thaarup, R.K., WiK, A.L. and WiK, M.W. 2014. Mapping smart cities in the EU, European Parliamentary Research Service. https://www.europarl.europa.eu/RegData/etudes/etudes/join/2014/507480/IPOL-ITRE_ET(2014)507480_EN.pdf.
Mitsakis, E., Iordanopoulos, P., Mintsis, E., Mamarikas, S. and Aifadopoulou, G. 2015. Intelligent transport systems deployment in Thessaloniki: Assessment of costs and benefits. Spatium, 26-32. https://doi.org/10.2298/SPAT1533026M.
Rajé, F., Tight, M. and Pope, F.D. 2018. Traffic pollution: A search for solutions for a city like Nairobi. Cities, 82, 100-107. https://doi.org/10.1016/j.cities.2018.05.008.
Rijkswaterstaat. 2023. Talking Traffic: traffic regulating traffic [Online]. Available: https://www.rijkswaterstaat.nl/en/mobility/smart-mobility/talking-traffic [Accessed 9 August 2023].
Zaldivar, I., Corral, V., Anoyrkati, E., Bojkova, V., Leal, X., Avarello, A. and Garcia-Perez, A. Unveiling the Potential of ITS: Market Research Analysis.  Data Analytics: Paving the Way to Sustainable Urban Mobility: Proceedings of 4th Conference on Sustainable Urban Mobility (CSUM2018), 24-25 May, Skiathos Island, Greece, 2019. Springer, 233-240. https://link.springer.com/chapter/10.1007/978-3-030-02305-8_28.
</t>
  </si>
  <si>
    <t>By improved and synchronized traffic signalling energy consumption resulting from traffic congestion at signalized intersections can be reduced.
Long idling times in queues at signalized intersections are one of the major causes of fuel consumption.  Urban areas with high traffic volumes and multiple traffic signals are particularly vulnerable.  Even rural areas with few traffic signals suffer green costs due to inefficient vehicle idling.
Traditional control systems have long utilized predetermined signal schedules to control traffic flow through a roadway intersection.  
Conventional upgrades often incorporate the installation of in-ground sensors in the pavement at stop bars to signal live traffic conditions to the signal control system.  However, these proximity sensors are limited in application and only model one vehicle in queue at a time with limited computational knowledge of queue volume as well as the forecasted live demand. More improved systems manage entire traffic flows and enable adaptive road traffic management.</t>
  </si>
  <si>
    <t>Optimizing traffic control systems at traffic intersections can reduce network-wide fuel consumption as well as improve traffic flow. 
Conventional traffic signal controls can incorporate traffic sensors such as cameras, radars, and LiDARs to expand the live traffic modeling area beyond the immediate intersection and stop bar.
The installation of advanced traffic monitoring sensors, particularly in areas identified by traffic studies as exhibiting high probabilities of long queues, can be used to further enhance the live traffic model used by the signal control system.
Integrating a series of traffic intersection signal control systems into a network of signalization further expands the live traffic modeling area.  Computational algorithms in traffic control software are used to integrate a series of signalized traffic signals into a signalization network to optimize traffic flow and minimize queues thereby minimizing inefficient fuel consumption due to vehicle idling.</t>
  </si>
  <si>
    <t>Since 1989, Denver Regional Council of Governments' (DRCOG) Traffic Operations Program has been working with the Colorado Department of Transportation and local governments to coordinate traffic signals on major roadways in the region.  DRCOG designed the program to reduce traffic congestion and improve air quality.  DRCOG was one of the first metropolitan planning organizations (MPO) to conduct such a program and remains the leader among the very few MPOs throughout the United States involved in traffic signalization efforts.  
Examples of cost/benefits:
T13-1 Alameda Ave project
•	Travel time reduction = 671 hours per day
•	Fuel consumption reduction = 406 gallons per day
•	GHG emissions reduction = 8,451 pounds per day
•	User savings = $15,850 USD per day
T13-5a 120th Avenue project
•	Travel time reduction = 1,097 hours per day
•	Fuel consumption reduction = 590 gallons per day
•	GHG emissions reduction = 12,201 pounds per day
•	User savings = $25,600 USD per day</t>
  </si>
  <si>
    <t>https://ops.fhwa.dot.gov/publications/fhwahop14032/ch5.htm
https://fastercapital.com/content/Traffic-Signal-Synchronization--Achieving-Harmony-through-RTTC.html
Alshayeb, S.; Stevanovic, A.; Mitrovic, N.; Espino, E. Traffic Signal Optimization to Improve Sustainability: A Literature Review. Energies 2022, 15, 8452. https://doi.org/10.3390/en15228452</t>
  </si>
  <si>
    <t>Certain urban areas close to highways or with a high street density are suffering from automobile air pollution. When conditions become severe, restrictions can be placed upon automobiles and their use to reduce greenhouse gases and pollution. According to the Institute of Transportation and Development Policy ( ITDP) definition, a low emission or car-free zone is a contiguous zone that restricts the use of polluting vehicles through priced and non-priced strategies. Priced LEZs restrict vehicles by charging drivers a fee to enter. Typically, higher-polluting vehicles pay a higher fee, while hybrid or electric vehicles pay a lower fee or enter free of charge. Non-priced LEZs restrict vehicles by banning the highest-polluting vehicles from entering the zone. Violators are usually charged a significant fine.</t>
  </si>
  <si>
    <t xml:space="preserve">Currently there are over 360 LEZs  in Europe, but their application is limited in other regions. Krakow, Poland and Antwerp, Belgium are good examples of current implementation of LEZs.  Rio de Janeiro, Brazil is currently involved in a pilot project. 
LEZs represent a paradigm shift, not only in enhancing public health but also in shaping a sustainable and greener urban landscape. By strategically restricting access to the most polluting vehicles, LEZs pave the way for reduced traffic emissions and a significant decrease in greenhouse gas output. Public transport, including buses, takes center stage in these zones, fostering an environment where cleaner commuting options become the norm.
</t>
  </si>
  <si>
    <t>A CITY OR SUBURB WITH SERIOUS AIR QUALITY PROBLEMS, SUCH AS DELHI OR BEIJING</t>
  </si>
  <si>
    <t>A CITY WITH GOOD AIR QUALITY</t>
  </si>
  <si>
    <t>Air pollution extracts a high price in terms of health, lung disease, and associated medical costs. Vehicle emissions harm human health! The most dangerous pollutants for humans are fine particulate matter (PM), which includes PM2.5 (and black carbon) and PM10, and nitrogen oxides (NOx), which include NO and NO2. Exposure to these pollutants can lead to respiratory diseases, reduced lung function, asthma, cardiovascular disease, and premature death.
The costs to individuals and society are huge!!</t>
  </si>
  <si>
    <t xml:space="preserve">Dana Yanocha; Yeojin Kim; Jacob Mason. 2023 The Opportunity of Low Emission Zones: A Taming Traffic Deep Dive report. Institute for
Transportation &amp; Development Policy. New York, NY, USA
</t>
  </si>
  <si>
    <t xml:space="preserve">Urban transport considerably contributes to greenhouse gases emission in cities, with most urban transport emissions coming from cars. Using cars for transportation are carbon inefficient per passenger-km served as private cars often operate below its designed passenger capacity. On the hand, traffic congestion will become serious issue under urbanization, specially in dense areas where a large number of cars are on the roads at the same time. Mass transit is designed to move a large number of passengers to destinations simultaneously, with lower CO2 emissions for each kilometre a passenger travels than passenger cars (Boulouchos et al., 2019). Typical example is public transport which has different modes includes buses, trains, trams varying from short to long distances. 
To facilitate mass transit and change people behaviour to use it, affordable, safe and convenient transport network should be provided so the citizens can have satisfactory travel experience and shift from using private cars to public transport. Affordable transport is also beneficial to low-income communities to access opportunities, generate income and gain education (Ardila-Gomez et al., 2021). </t>
  </si>
  <si>
    <t xml:space="preserve">Efficient and reliable public transport consists of several aspects to give comprehensive transport strategies: 1) enhancement of road infrastructures, 2) reprioritization and space allocation and reconsidering land use regulations, 3) multimodal integration, 4) reforming ticket systems, and 5) utilizing Information Communication Technology.
Road infrastructure developments are crucial to strengthen mass transit networks, involving developing new modes, investing in new bus lanes, and increasing the frequency of trains and buses. These measures are necessary to expand capacities, routes, and options for travelers. 
Reprioritizing space allocation and reconsidering land use regulations play important roles in expanding the mass transit network and enhancing its reliability. Prioritizing space for public transport, such as dedicated bus lanes, can minimize congestion-related delays. Inappropriate land use regulations, such as single-use zones and low floor area ratios, hinder achieving higher density and mixed-use for transit-oriented development (Ardila-Gomez et al., 2021). 
Multimodal integration improves public transport reliability by providing seamless transitions between buses and trains for travelers covering various distances. Facilities supporting multimodal integration, such as key nodes and transportation systems, maximize synergies between different modes. Last-mile solutions further enhance convenience for travelers to reach their destinations from transportation hubs.
Ticket systems and Information Communication Technology further encourage public transport usage. Enhanced ticket systems enable people to use the same ticket across different modes and provide various transit schemes with subsidies for frequent public transport users. Information Communication Technology facilitates mass transit services by providing real-time information and location tracking for trains, trams, and buses. It can also be utilized for integrated public transport scheduling and to assist people in using connected multi-modal public transport services. For example, Mobility-as-a-Service platforms designed for comprehensive trip planning across various transportation modes.
Curitiba, the eighth largest city in Brazil, is a metropolitan center celebrated for its innovative transportation system. With over 3.1 million inhabitants, the city strategically implements three key concepts in its mass transport plan: roads connecting central business districts and city surroundings, express transit routes, and roads serving local traffic. The Integrated Transportation Network, a successful trunk-feeder system, interconnects with other cities in the metropolitan region, operating 28 terminals, 2200 vehicles, and 355 routes, serving 2.38 million passengers daily. Curitiba also considers public perspectives in urban mobility policies, maintains consistent investments in the transport system, and incorporates public-private partnerships (de Freitas Miranda and da Silva, 2012).
</t>
  </si>
  <si>
    <t>Source: (Geospatial World, 2022)</t>
  </si>
  <si>
    <t>Source: (Urban Institute, 2021)</t>
  </si>
  <si>
    <t xml:space="preserve">Well-established mass transit demonstrates substantially higher per capita transit ridership, lower average per capita vehicle ownership and mileage, reduced traffic congestion, lower traffic death rates, and decreased consumer transportation expenditures. Electric-powered rail systems contribute minimally to air and noise emissions. Furthermore, mass transit developments can generate employment opportunities and stimulate local business activity (Litman, 2023; Litman, 2005). </t>
  </si>
  <si>
    <t>Ardila-Gomez, A., Bianchi Alves, B. and Moody, J. 2021. Decarbonizing cities by improving public transport and managing land use and traffic.
Boulouchos, K., Sturm, P., Kretzschmar, J., Duic, N., Laurikko, J., Bradshaw, A., Harmacher, T., Bettzüge, M.O., Giannopoulos, G. and Poutré, H. 2019. Decarbonisation of transport: options and challenges. EASAC Policy Report, 37.
de Freitas Miranda, H. and da Silva, A.N.R. 2012. Benchmarking sustainable urban mobility: The case of Curitiba, Brazil. Transport policy, 21, 141-151.
Geospatial World. 2022. Geospatial technologies in the Public Transport Sector. Available: https://www.geospatialworld.net/prime/prime-opinion/geospatial-public-transport-sector/ [Accessed 17 Jan 2024].
Litman, T. 2005. Impacts of rail transit on the performance of a transportation system. Transportation Research Record, 1930, 23-29.
Litman, T. 2023. Evaluating public transit benefits and costs. Victoria Transport Policy Institute [Online]. Available: https://www.vtpi.org/tranben.pdf [Accessed 17 Jan 2024].
Urban Institute. 2021. US Public Transit Has Struggled to Retain Riders over the Past Half Century. Reversing This Trend Could Advance Equity and Sustainability. Available: https://www.urban.org/urban-wire/us-public-transit-has-struggled-retain-riders-over-past-half-century-reversing-trend-could-advance-equity-and-sustainability [Accessed 17 Jan 2024].</t>
  </si>
  <si>
    <t>Fuel-efficient vehicles, also known as green or eco-friendly vehicles, are designed to consume less fuel and emit fewer greenhouse gases compared to traditional vehicles. These vehicles employ various technologies and features to maximize their fuel efficiency. For instance, hybrid vehicles combine an internal combustion engine with an electric motor to reduce fuel consumption. Electric vehicles (EVs) run entirely on electricity and produce zero tailpipe emissions. Other fuel-efficient technologies include diesel engines, turbocharging, direct injection, lightweight materials, and aerodynamic designs. These vehicles not only help to conserve fossil fuels but also contribute to reducing air pollution and combating climate change. 
The applicability of fuel-efficient vehicles extends to a broad range of industries and sectors, including personal, public, commercial transportation, construction, and utility vehicles.</t>
  </si>
  <si>
    <t>MetaMeta (www.greenroadsforwater.org)</t>
  </si>
  <si>
    <t>The cost of using fuel-efficient vehicles can vary depending on several factors, such as the type of vehicle, fuel prices, and driving habits. However, fuel-efficient vehicles generally offer long-term cost savings compared to their less efficient counterparts. 
According to Australia’s Electric Vehicle Council, powering an EV is around 70 per cent cheaper compared to a car with an internal-combustion engine powered by petrol or diesel, saving EV drivers, on average, $1600 in fuel costs each year. Electric vehicle incentives exist as benefits for those using them. For an example, the UK offers free registration for all EVs that cost less than 40,000 pounds, and anyone buying an EV or PHEV in the UK will have 35 per cent of the rego cost covered, up to 3,500 pounds.</t>
  </si>
  <si>
    <t xml:space="preserve">Saito, M., Iwatsuki, S., Yasunaga, K., &amp; Andoh, K. (2000). Development of aluminum body for the most fuel efficient vehicle. JSAE review, 21(4), 511-516. 
L. Ambort (October 15,2020). Hydrogen Fuel Cell Vehicles – Sensational Hype or Revolutionary Transportation? Institute on the Environment: University of Minnesota. http://environment.umn.edu/education/susteducation/pathways-to-renewable-energy/hydrogen-fuel-cell-vehicles-sensational-hype-or-revolutionary-transportation/ 
S. Corby (march 23, 2022). Do electric cars actually save you money? Carsguide reviews, news, and advice. https://www.carsguide.com.au/ev/advice/do-electric-cars-actually-save-you-money-83060 </t>
  </si>
  <si>
    <t xml:space="preserve">Vehicle emissions from idling can degrade air quality by releasing particulate matters, CO2, and NO2, impacting human health, causing higher mortality rates, and leading to economic losses. Introducing an Idling Ordinance is a proactive step to regulate emissions. The next step could be public involvement of the regulation. To end this, officer enforcement, society education, advertising, financial incentives and reporting illegal idling are potential approaches. </t>
  </si>
  <si>
    <t xml:space="preserve">The government has enforcement authority for certain officers to issue tickets for idling vehicles. Educating society can provide drivers with accurate information about the harmful effects of idling, motivating them to switch off their engines. Besides drivers, it's crucial for students and communities to understand the health consequences of idling near schools as a hotspot for idling vehicles. Raising awareness in these areas could enhance drivers' commitment to avoid idling around schools (TfL, 2012). Advertising with social norm or outcome efficacy messages can raise public awareness of idling and change driver’s behavior by using a clear, memorable instruction and supporting public health and air quality facts (Abrams et al., 2021, Idling Action London, 2022a). There are examples of these measures in London. The Road Traffic Regulation Act 1984 authorizes local traffic officers to issue Penalty Charge Notices for idling vehicles. The Idling Campaign for business and fleet drivers offers educational toolkits and workshops to disseminate the anti-idling message. Besides, the Idling Campaign in schools involves students, teachers, governors, and parents. After gaining an understanding of idling impacts, students create posters with anti-idling messages displayed outside the school to remind drivers not to idle their engines. They also encourage drivers to pledge to switch off their engines whenever possible. The advertising campaign shares anti-idling messages on billboards, petrol pumps, bus shelters, backs of buses, and social media (Idling Action London, 2022a).
In addition, financial incentives can help drivers to reduce idling. Large trucking companies can offer these incentives and have reported success in reducing idling times below national averages. For instance, EPA’s SmartWay Partnership works with banks and state governments to establish improved financing options that allow participating firms to pollute less (EDF, 2009).
Reporting illegal idling by enforcement to residents is an effective solution. In the New York City, the residents participate in the Citizens Air Complaint Program, reporting cases and receiving monetary rewards by recording videos of cars that exceed the specified idling time limit (NYC Environmental Protection, 2023). Philadelphia also allows residents to report violators by phone, email or on a mobile app and websites . </t>
  </si>
  <si>
    <t>Source: (NRCan, 2015, Idling Action London, 2022b)</t>
  </si>
  <si>
    <t xml:space="preserve">It's evident that CO2 and NO2 emissions during idling account for 27% and 48%, respectively, whereas during engine-off times, they constitute 15% and 26% (TRL, 2021). </t>
  </si>
  <si>
    <t>Report illegal idling [Online]. Available: https://www.phila.gov/services/mental-physical-health/report-a-health-or-safety-concern/report-illegal-idling/ [Accessed 14 August 2023].
Abrams, D., Lalot, F., Hopthrow, T., Templeton, A., Steeden, B., Özkeçeci, H., Imada, H., Warbis, S., Sandiford, D. and Meleady, R. 2021. Cleaning up our acts: Psychological interventions to reduce engine idling and improve air quality. Journal of Environmental Psychology, 74, 101587.
Bradley, N., Dobney, A., Exley, K., Aldridge, J., Craswell, A., Dimitroulopoulou, S., Hodgson, G., Izon-Cooper, L., Mitchem, L. and Mitsakou, C. 2019. Review of interventions to improve outdoor air quality and public health. Review of interventions to improve outdoor air quality and public health.
Environmental Defense Fund (EDF). 2009. Attention drivers! Turn off your idling engines [Online]. Available: https://www.edf.org/attention-drivers-turn-your-idling-engines [Accessed 14 August 2023].
Government of Canada (NRCan). 2015. A ready-made vehicle idling campaign [Online]. Available: https://natural-resources.canada.ca/energy/efficiency/communities-infrastructure/transportation/idling/4469 [Accessed 14 August 2023].
Idling Action London. 2022a. Idling Action Project – Phase 4: End of Project Report (October 2019 – March 2022). A report on the Idling Action Project by the City of London Corporation and the London Borough of Camden [Online]. Available: https://static1.squarespace.com/static/6257f80d5ce8e000521c958c/t/62ebe183c2ce1e69a11e1771/1659625878306/Idling+Action+Phase+4+End+of+Project+Report_Public.pdf [Accessed 14 August 2023].
NYC Environmental Protection. 2023. Citizens Air Complaint Program [Online]. Available: https://www.nyc.gov/site/dep/environment/idling-citizens-air-complaint-program.page [Accessed 14 August 2023].
Transport of London (TfL). 2012. Anti-idling enforcement [Online]. Transport for London. Available: https://www.london.gov.uk/who-we-are/what-london-assembly-does/questions-mayor/find-an-answer/anti-idling-enforcement [Accessed 14 August 2023].
Transport Research Foundation (TRF). 2021. Idling Action Research - Review of Emissions Data [Online]. Available: https://trl.co.uk/Uploads/TRL/TRL%20Engine%20Off%20Summary%20Infographic%20-%20Final.pdf [Accessed 14 August 2023].</t>
  </si>
  <si>
    <t xml:space="preserve">Conventional vehicles emit various pollutants including greenhouse gases, road dusts and toxic metals through internal combustion engines. EVs without combustion engines reduce a large number of vehicle emissions. As a results, they can greatly improve local air quality. They additionally reduce the cost of maintenance due to relatively simple processes and high reliance of fossil fuel supplies. In rural areas, low-cost electric motorbikes serve as last-mile transport while mass transit (World Bank Blogs, 2022). </t>
  </si>
  <si>
    <t>The incorporation of EV charging points in the road system is an important requirement that enables the use of EVs. In general there is a need to introduce vehicles that use less fossil fuel – either by relying on electricity and/or by being fuel efficient.
Adopting electric vehicles for regular use faces barriers, including the high capital cost of purchase, investment and development costs, as well as challenges in charging infrastructure development. Governments need to employ various policies and measures through both mandatory and incentive approaches to encourage more stakeholders to adopt or invest in EV applications. Mandated measures can influence customers to purchase EVs, such as taxing vehicle emissions, increasing gas taxes, and imposing strict fuel efficiency or emission standards. Incentive measures, such as purchase subsidies, are effective in encouraging the switch from conventional alternatives to EVs. 
Initial financial support is necessary to facilitate continuous research and innovation developments. Subsidies or guarantees for EV investments should be in place until the benefits become positive over time. Funding for innovation investment reduces capital costs in the early period, thereby lowering the final price to a comparative level with regular cars. 
The development of charging infrastructure is one of the measures governments consider. EVs should recharge when not in use or while roaming, so sufficient charging infrastructure significantly influences the purchase of EVs. Public charging should be developed and implemented at the beginning to provide basic support to customers, resulting in driving more people to use EVs. Regulations allowing the construction of charging points in private areas, such as at home or at work, help EV users recharge while traveling. As the population of EVs increases, private companies also identify potential demands for charging points, simulating infrastructure developments and expanding their markets.  
Governments prioritizing the electrification of specific vehicles can accelerate the transition to electrification. Electric vehicles with lower capital costs and fewer charging infrastructure requirements are the most attractive options for people to adopt. In low or middle-income countries, two- or three-wheelers are the most preferable to electrify, followed by buses and four-wheelers. 
In India, the most preferred type of vehicle among residents is two-wheelers, constituting 73% of the population. It has been suggested that India's electric mobility priorities should focus on two-wheelers to obtain economic benefits (Briceno-Garmendia et al., 2023). Both central and state governments have established financial and industrial policy schemes to support the growth of the electric vehicle industry. One successful program is the Faster Adoption and Manufacturing of Hybrid and Electric Vehicles program. It involves policies to support automakers and innovative practices, as well as providing risk mitigation instruments to attract commercial financing. India has also committed to several sustainable targets and measures, including transitioning to electric vehicles by 2030, achieving more than a 40% share of non-fossil-fuel-based capacity in electricity by 2030, and publishing requirements for charging infrastructure (Briceno-Garmendia et al., 2023).</t>
  </si>
  <si>
    <t>Source: (The New York Times, 2022)</t>
  </si>
  <si>
    <t>Source: (The World Bank, 2022)</t>
  </si>
  <si>
    <t xml:space="preserve">This approach can enhance energy security as a political benefit. Ethiopia and Nepal switching to electric vehicles will require more electricity in the future, which can be generated from local hydropower. As a result, the pressures on their high reliance on fossil fuels could be relieved. The approach can also promote local manufacturing opportunities. Emerging innovative companies provide relatively affordable vehicle components for EV manufacturing, leading to a reduction in cost. For investments in charging infrastructure, in general, the average cost is USD 250,000 for an electric bus and USD 25,000 for a four-wheel vehicle, respectively (Briceno-Garmendia et al., 2023). </t>
  </si>
  <si>
    <t>Briceno-Garmendia, C., Qiao, W. and Foster, V. 2023. The Economics of Electric Vehicles for Passenger Transportation. World Bank Publications. https://openknowledge.worldbank.org/server/api/core/bitstreams/4c73ad87-2972-44e3-942e-cd2e3bb32350/content.
The New York Times. 2022. India’s Electric Vehicle Push Is Riding on Mopeds and Rickshaws. Available: https://www.nytimes.com/2022/09/04/business/energy-environment/india-electric-vehicles-moped-rickshaw.html [Accessed 31 Jan 2024].
The World Bank. 2022. Electric Vehicles: An Economic and Environmental Win for Developing Countries. Available: https://www.worldbank.org/en/news/feature/2022/11/17/electric-vehicles-an-economic-and-environmental-win-for-developing-countries [Accessed 31 Jan 2024].
World Bank Blogs. 2022. In developing countries, the e-mobility revolution is closer than you might think. Available: https://blogs.worldbank.org/voices/developing-countries-e-mobility-revolution-closer-you-might-think [Accessed 1 Feb 2024].</t>
  </si>
  <si>
    <t xml:space="preserve">Emission from road traffic is unavoidable but can be reduced by low carbon road network planning. This would involve removing bottlenecks and traffic congestions and algining roads so as to reduce traffic distance, for instance by incorporating tunnels and bridges in the road network.
Low carbon road network planning would align with other requirements for the road network, such as staying away from ecologically sensitive areas (Theme 4) or avoiding hazard prone areas (Theme 7). </t>
  </si>
  <si>
    <t xml:space="preserve">Road tunnel transport balances accessibility and livability. Constructing road tunnels instead of roadways reduces travel time and traffic congestion, leading to a reduction in carbon emissions from engine combustions. The Inje tunnel, the longest road tunnel in South Korea, is part of the Seoul-Yangyang highway number 60 Lot-14 in Inje and Yangyang, Korea, constructed between 2009 and 2017. This 11-km tunnel is located in the Baekdudaegan mountain range, which runs through most of the Korean Peninsula and is strictly regulated by government law for the preservation of the natural environment. During construction, over 13 kilotons of CO2 emissions per year were reduced. The number of ventilation shafts was reduced from the original design to minimize environmental damage. Tree planting around the emission discharge of ventilations acts as green buffer zones, improving air quality. Geothermal and solar energy facilities were set up to provide for maintenance buildings (IRF Global, 2018).
Road network planning via digital technologies can identify traffic density to optimize the length of road routes as well as natural material consumption, resulting in minimizing carbon emissions due to bottlenecks during peak traffic hours and resource extraction for road construction. Further details can be found in the 'Low carbon road specification' in Theme 1. 
</t>
  </si>
  <si>
    <t>S</t>
  </si>
  <si>
    <t>Ventilation shafts were reduced to minimize environmental damage</t>
  </si>
  <si>
    <t>Green buffer zones built around the emission discharge of ventilations improve air quality</t>
  </si>
  <si>
    <t xml:space="preserve">Tunnel technology presents multiple benefits. It reduces construction costs by avoiding the need for longer routes around or over mountains and decreases transportation expenses by improving gradients. It serves as an eco-friendly solution, providing a "green bridge" across highways (ADB, 2021). </t>
  </si>
  <si>
    <t xml:space="preserve">ADB. (2021). Low-Cost Tunnels for Rural Roads in Asia and the Pacific. https://www.adb.org/publications/low-cost-tunnels-rural-roads-asia-pacific
IRF Global. (2018). 2018 Global Road Achievement Awards. https://www.irf.global/assets/pdf/2018-GRAA-BOWP-WEB.pdf
 </t>
  </si>
  <si>
    <t xml:space="preserve">A special case is the planning of roads in sensitive areas, in particular in peat lands, where the development of roads brings the risk of accelerating methane emissions from these areas, and hence adding to greenhouse gasses, Care must be taken to construct roads in peatlands, minimizing their length and minimizing disturbance to peatland hydrology. Carbon storage in peatlands, moreover, is high and associated disturbances such as peat fire and peat oxidation – associated with drying of the peat soils – can cause even more emissions. </t>
  </si>
  <si>
    <r>
      <t xml:space="preserve">To minimize the emission of methane and CO2 from peat areas and preserve the delicate ecosystems, drainage patterns and groundwater levels are not to be disturbed. The following good practices apply:
</t>
    </r>
    <r>
      <rPr>
        <b/>
        <sz val="10"/>
        <color theme="1"/>
        <rFont val="Arial"/>
        <family val="2"/>
      </rPr>
      <t xml:space="preserve">1.	Hydrological and soil assessment:
</t>
    </r>
    <r>
      <rPr>
        <sz val="10"/>
        <color theme="1"/>
        <rFont val="Arial"/>
        <family val="2"/>
      </rPr>
      <t xml:space="preserve">Conduct a thorough hydrological assessment of the peatland, including groundwater flow patterns, peat depth and composition, water table depth, and surface water flow. This will help the understanding the existing hydrology and potential impacts of the road construction.
</t>
    </r>
    <r>
      <rPr>
        <b/>
        <sz val="10"/>
        <color theme="1"/>
        <rFont val="Arial"/>
        <family val="2"/>
      </rPr>
      <t xml:space="preserve">2.	Road alignment on natural contours
</t>
    </r>
    <r>
      <rPr>
        <sz val="10"/>
        <color theme="1"/>
        <rFont val="Arial"/>
        <family val="2"/>
      </rPr>
      <t xml:space="preserve">Design the road alignment to follow natural contours and minimize the need for drainage modifications. Avoid straight lines that could disrupt natural water flow. If it is possible, try to construct the road parallel to the water flow rather than perpendicular.
</t>
    </r>
    <r>
      <rPr>
        <b/>
        <sz val="10"/>
        <color theme="1"/>
        <rFont val="Arial"/>
        <family val="2"/>
      </rPr>
      <t>3.	Design considerations: elevated roads</t>
    </r>
    <r>
      <rPr>
        <sz val="10"/>
        <color theme="1"/>
        <rFont val="Arial"/>
        <family val="2"/>
      </rPr>
      <t xml:space="preserve">
Elevate the road above the water table, if possible, to allow natural water flow beneath it. Use bridges or culverts to maintain water flow.
</t>
    </r>
    <r>
      <rPr>
        <b/>
        <sz val="10"/>
        <color theme="1"/>
        <rFont val="Arial"/>
        <family val="2"/>
      </rPr>
      <t>4.	Surface water retention along the roads</t>
    </r>
    <r>
      <rPr>
        <sz val="10"/>
        <color theme="1"/>
        <rFont val="Arial"/>
        <family val="2"/>
      </rPr>
      <t xml:space="preserve">
Implement surface water retention techniques alongside the roads, such as swales, ditches, and vegetated buffers, to control runoff. Store water and prevent scour.
</t>
    </r>
    <r>
      <rPr>
        <b/>
        <sz val="10"/>
        <color theme="1"/>
        <rFont val="Arial"/>
        <family val="2"/>
      </rPr>
      <t xml:space="preserve">5.	Minimal drainage </t>
    </r>
    <r>
      <rPr>
        <sz val="10"/>
        <color theme="1"/>
        <rFont val="Arial"/>
        <family val="2"/>
      </rPr>
      <t xml:space="preserve">
Minimize the use of ditches and drainage infrastructure that can alter peatland hydrology. Where drainage is necessary, use low-impact designs and consider water control structures.
</t>
    </r>
    <r>
      <rPr>
        <b/>
        <sz val="10"/>
        <color theme="1"/>
        <rFont val="Arial"/>
        <family val="2"/>
      </rPr>
      <t>6.	Materials selection for floating roads</t>
    </r>
    <r>
      <rPr>
        <sz val="10"/>
        <color theme="1"/>
        <rFont val="Arial"/>
        <family val="2"/>
      </rPr>
      <t xml:space="preserve">
Use appropriate road construction materials that are less likely to compact the peat and alter its water-holding capacity. ‘Floating’ roads are preferred. Geotextiles can help spread the road load and reduce compaction. Where the peat soils are weak timber piling can be considered
</t>
    </r>
    <r>
      <rPr>
        <b/>
        <sz val="10"/>
        <color theme="1"/>
        <rFont val="Arial"/>
        <family val="2"/>
      </rPr>
      <t xml:space="preserve">7.	Minimized soil disturbance during construction.
</t>
    </r>
    <r>
      <rPr>
        <sz val="10"/>
        <color theme="1"/>
        <rFont val="Arial"/>
        <family val="2"/>
      </rPr>
      <t xml:space="preserve">Employ construction techniques that minimize soil disturbance and compaction. Consider using tracked equipment with low ground pressure.
</t>
    </r>
    <r>
      <rPr>
        <b/>
        <sz val="10"/>
        <color theme="1"/>
        <rFont val="Arial"/>
        <family val="2"/>
      </rPr>
      <t xml:space="preserve">8.	Revegetation </t>
    </r>
    <r>
      <rPr>
        <sz val="10"/>
        <color theme="1"/>
        <rFont val="Arial"/>
        <family val="2"/>
      </rPr>
      <t xml:space="preserve">
Soon after road construction, restore disturbed areas with native vegetation. This helps stabilize the soil, prevent scour, and maintain hydrological functions</t>
    </r>
  </si>
  <si>
    <t xml:space="preserve">Peatland area road induced CH4 emissions were measured for two feeder roads in Canada at 90.8 and 212.2 kg CH4/year for each kilometre of road varying between the two years in which measurements were taken according to Saraswati et al (2019). This established that road construction across peatlands enhances CH4 emissions from these ecosystems, creating an additional source of anthropogenic greenhouse gasses. However, reducing the impact of the roads on peatland hydrology. construction. The use of different techniques as described above can significantly reduce the emissions.
By minimizing the impact on hydrology roads also become also less vulnerable to subsidence and disturbance – this brings down life-cycle subsequent maintenance costs. </t>
  </si>
  <si>
    <t>Saraswati, S., &amp; Strack, M. (2019). Road crossings increase methane emissions from adjacent peatland. Journal of Geophysical Research: Biogeosciences, 124, 3588–3599. https://doi.org/10.1029/2019JG005246</t>
  </si>
  <si>
    <t>Low carbon roads are effectively achieved through well-planned road designs, which involve considering multidimensional perspectives such as pavement designs, and the utilization of road materials and sources and local climates. Innovative digital technologies are useful to provide an accurate representation, run simulations, identify, and evaluate performance issues and generate feasible improvements. Optimized road design improvements consequently give long term impacts on life cycle perspectives of climate resilience, optimize road routes, increase the use of local and recycled materials, and reduce costs.</t>
  </si>
  <si>
    <t xml:space="preserve">
A typical innovative digital technology is the digital twin. This comprises of virtual models designed to accurately reflect a physical object, replicate vital areas of functionality, and produce data associated with the physical object’s performance. Once informed with such data, the virtual model can be used to run simulations, evaluate performance issues, and generate possible improvements.
In road infrastructure, a digital twin can among others assess pavement designs in terms of carbon emissions, as well as cost, resilience, and the use of materials. It highlights the estimation of carbon emissions in the life cycle of the materials and the calculation of carbon emissions of the road’s life cycle at different stages. It employs a material sourcing database, which helps link projects to locally available and recyclable materials.
Meanwhile, it can provide feasible scenarios for durability and resilience to climate change, and assess road safety on the proposed alignments and designs to ensure road designs comply with road safety requirements.
In Uzbekistan, the 1,204 kilometers of A380 highway connect Southern and Western Uzbekistan to Kazakhstan, serving as a crucial Central Asian trade route that links the Caucasus to Eastern Asia. A construction material platform using digital twin technologies, ORIS, has been applied to this project to provide data-driven road design options on carbon emissions in the whole road life cycle (see also practice 8.1.2). This platform first created a local sourcing database by using satellite recognition, artificial intelligence, and detection algorithms to identify available sites such as asphalt plants and recycling facilities. It collected material pricing from local surveys and defined carbon footprints of each material based on local and international data. Traffic conditions and the design life of the road are necessary to be collected.
Multiple feasible road designs with various pavement techniques and materials were then calculated. According to road designs, the platform estimated CO2 equivalent emissions from different life stages and calculated cost, virgin, and recycled material consumptions. Integrated with safety assessments, the platform suggested improving the intersection’s geometry and implementing measures to calm traffic before reaching the intersections, resulting in reaching the 3-star UN safety target.</t>
  </si>
  <si>
    <t>Overview of pavement solutions along the road section</t>
  </si>
  <si>
    <t>Four pavement designs comparing for the project, road materials, design and performance</t>
  </si>
  <si>
    <t>Highlighting main risks of the project in response to heat exposure, shown in yellow to orange colors</t>
  </si>
  <si>
    <t>Highlighting main risks of the project in response to frost, shown in pale to dark blue colors</t>
  </si>
  <si>
    <t>Investing 0.1-0.2% of the project's value in the platform accelerates due diligence 3-5 times, yielding a return on investment of at least 30 times. Road pavement design improvements cut costs by $3.2 million, conserve 11.9 kT of natural resources, and employ 165K tons of recycled materials for a circular economy. Enhancing road sustainability reduces CO2 emissions by 6.79 k tons (17% from the base design) and saves 4.8 million liters of water. Smart highway innovations enhance safety and resilience with a $2.2 million initial investment. To exceed the UN's 3-star safety target, a $7.1 million investment can prevent more than 1,800 serious injuries and fatalities. Assessing road resilience over 40 years reveals potential climate change impacts; investing $19.4 million in adaptation and mitigation measures prevents disputes and costly early repairs.
Using such a platform, especially in the early due diligence stage of transport projects, brings substantial benefits to clients and banks. For example, it optimizes costs and resources, resulting in 15-30% savings on pavement solutions and mechanical performance, a 70% reduction in maintenance costs, and an 80% decrease in natural materials consumption. It also enhances carbon emission reporting, achieving a 50% reduction. Additionally, it increases climate change resilience to 40-year projections, aligning with the Paris Agreement and iRAP predictions, and achieving at least a 3-star rating for UN Safety targets for each road project. This also reduces project preparation time and technical due diligence by 50-60%.</t>
  </si>
  <si>
    <t>Miravalls, N. and Pley-leclercq, H. 2023. Towards greener transportation infrastructure through innovative digital twins assessment: study case in Uzbekistan. Available: https://repository.up.ac.za/bitstream/handle/2263/92503/2A_05.pdf?sequence=1&amp;isAllowed=y.</t>
  </si>
  <si>
    <t>Olivine, a silicate mineral, can be used in road construction or applied on roadsides. Olivine sand can also be used to cover bicycle tracks and hiking trails. Due to it, accelerated weathering properties, especially in contact with water and vehicle impact, olivine can sequester significant quantities of CO2.
Paved and semi-paved roads in semi-humid and humid environments, preferably at reasonable distance from olivine sources. The availability of olivine is not problematic – large deposits are found near the surface in many places on earth. Olivine is the most common mineral in the earth mantle.</t>
  </si>
  <si>
    <t>Olivine can be used to replace sand and fine silicates in road construction, besides being applied on roadsides. Most effective in sequestration are fine-grain sized applications (10 μm) of olivine: as replacement of sand.  This may be in the top layers or in case of open asphalt in the foundation too. In the latter case the olivine is in contact with water.
Olivine can also replace fine aggregates in bitumen-based weathering top surfaces. Weathering and sequestration will be slower in this application. The rock dust from the abrasion will be beneficial for the adjacent land as it will regulate the acidity of the soil.
The choice of olivine, or its hydrated relative serpentine, to enhance weathering makes much sense, because both minerals are very abundant, and both weather fast. To make the spreading of these minerals even more effective to capture CO2, one should select environments that increase the weathering rates: with relatively abundance of water and lush vegetation.
The use of olivine as aggregate in roads has started on an experimental basis. In the Netherlands, where the material is accepted as a component in warm asphalt applications, olivine is used in road surface on several pilot roads. The carbon sequestration and effect on water quality is carefully measured.
An additional experimental application is olive sand filters in road drainage that have the potential to capture nickel and manganese, which have important industrial applications (among others in car batteries). Capturing these metals also prevents water and road-side land pollution.</t>
  </si>
  <si>
    <t xml:space="preserve">The costs of olivine aggregate are slightly higher (10-20%) than other aggregates or sand – the price primarily dependent on the distance to the extraction site. The cost of mining olivine is USD 4 per ton. The cost of grinding it to fine sand is USD 2/ton.
One kilogram of olivine sand can sequester 1.25 kilogram of CO2 in 30 years in q moderate climate. In tropical climates weathering and sequestration will accelerate. The net sequestration is 70-80% as CO2 is produced in crushing and haulage. 
It is expected that approximately 40,000 kg of CO2 will be extracted from the atmosphere on a 60-meter road section over a 6–8-year period. Related to car traffic, with an average emission of 120 grams/km, this is a compensation of more than 300,000 km for this surface treatment. Assuming 10,000 cars passing the road, this is the equivalent of 500 days of road traffic, or assuming a road life of 15 years 10% of all traffic emissions on the road. 
Besides capturing CO2, the alkaline weathered material also increases the pH and alkalinity of soil and water. This is a positive effect, in areas where soils are (getting more) acidic. It also helps to counterbalance the acidification of oceans. A possible negative side effect is the release of nickel. A high concentration of nickel is toxic for many plants and hence effect local plant composition. Extensive field trials show nickel releases are below environmental threshold values (https://publications.deltares.nl/11204378_000_0002.pdf).
An additional advantage of olivine products is that the particulate matter released by tire contact is lower than with regular stone layers because olivine is round grained in structure. </t>
  </si>
  <si>
    <t>Olaf Schuiling (2018), Olivine: the philosophers stone: the green and revolutionary source against climate change. Delft: Elmar Publishers.
Reference material on the sourcing of olivine. its weatherability, CO2 sequestration and applications: https://smartstones.nl/about-olivine/
Detailed review of the potential of olivine in road construction: https://firmofthefuture.nl/wp-content/uploads/2020/05/Literature-Review-Olivine.pdf</t>
  </si>
  <si>
    <t>Smoother asphalt is a type of road surface that is commonly used in road construction projects. It is designed to provide a smooth and even surface for vehicles to travel on, improving driving comfort and safety, but also reducing fuel consumption and carbon emission. Smoother asphalt is achieved by using a specific mix of aggregates, binders, and additives, which are carefully selected to enhance the surface properties of the road.
Smooth asphalt is highly applicable in various areas, including highways, parking lots, bike paths, airports, racetracks, and residential driveways. Its smooth surface, durability, and safety features make it a preferred choice for many construction projects.</t>
  </si>
  <si>
    <t>Designing and implementing smoother asphalt involves several factors that contribute to a better surface. Smoother asphalt pavements require proper base preparation, precise smoothness specifications, appropriate mix design, adequate thickness, quality control during construction, proper joint construction, use of high-quality materials, and regular maintenance. By implementing these good practices, road agencies can provide motorists with smoother and more durable road surfaces. 
Examples of smoother asphalt designs include Stone Mastic Asphalt (SMA) and  porous asphalt.</t>
  </si>
  <si>
    <t>Smoother asphalt can reduce fuel consumption significantly. The estimated cost and benefit of implementing smoother asphalt in road construction technology can vary depending on various factors such as the geographical location, project scope, and specific requirements. 
According to studies done by the Federal Highway Administration, driving on smoother surfaces can reduce fuel consumption by about 4.5 to 5 percent  as compared to fuel consumption of rough pavement. Also, Stubstad (2009) presented a study conducted by the California Department of Transportation (Caltrans) that showed that for every 5mph decrease in speed, fuel saved was 6% in favor of plain cement concrete (PCC), for every 50 inch/mile decrease in International roughness index (IRI), 1.8% to 2.7% fuel was saved in favor of diamond grinded PCC, and every increase of 27.57 KPa pressure in tire results in 1% to 1.7% less fuel consumption on PCC and asphalt pavements individually.</t>
  </si>
  <si>
    <t>Vashisth, A., &amp; Kumar, R. (2018). Review on Effect of Pavement Characteristics on Fuel Consumption. International Journal of Engineering and Advanced Technology (IJEAT), 1-5. 
Stubstad, R. (2009, April). Fuel efficiency study of concrete pavements. In California Pavement Preservation Conference. 
Asphalt Paving Blog (2019, August, 9), Assessed on August 9, 2023 https://www.wolfpaving.com/blog/bid/59626/smooth-asphalt-pavement-saves-you-money</t>
  </si>
  <si>
    <t>Energy generation with roads, also known as solar roadways or solar panels on roads, is an innovative approach to sustainable energy production. It involves embedding solar panels directly into road surfaces, harnessing the power of the sun to generate electricity. The solar panel used in this technology are made up of photovoltaic cells that converts sunlight into electrical energy. The idea behind solar roadways is to utilize the vast expanse of road infrastructure to harness solar energy and generate clean electricity.</t>
  </si>
  <si>
    <t>Solar panels embedded in roads are designed to be durable and able to withstand heavy traffic loads. They are typically made using rugged materials such as tempered glass or transparent polycarbonate, which can support the weight of vehicles while still allowing sunlight to pass through. To ensure efficiency, the solar panels are typically tilted at an optimal angle to maximize sunlight absorption. Additionally, they are equipped with anti-reflective coatings to minimize glare for drivers and pedestrians. 
One notable example of solar roadways is the “SolaRoad” project in the Netherlands. It involves a bike path embedded with solar panels, generating electricity to power street lighting and nearby households. Another example in the “Wattway” project in France, where solar panels are integrated into the road surface to power street lighting and charges electric vehicles.
Important aspects:
Before the implementation solar panels for energy generation in road construction one should:
•	Conduct a feasibility study to assess the viability of implementing solar panels on roads considering factors like road’s location, traffic volume, climate, and available sunlight.
•	Ensure that the road can support the weight of the solar panels and withstand various loads, including vehicles, heavy rain, snow, and temperature fluctuations.
•	Choose durable and weather-resistant materials that can withstand the harsh conditions of a road environment.
•	Implement safety measures to prevent accidents and ensure that panels do not pose a risk to road users.
•	Develop a maintenance plan to regularly inspect and clean the solar panels to ensure optimal energy generation.
•	Conduct a cost analysis to evaluate the financial feasibility of the project.
•	Comply with all regulatory and permitting requirements to install solar panels on roads.</t>
  </si>
  <si>
    <t>Energy generation through solar panels along the N211 geeft energie road in the Netherlands. Source: MetaMeta (www.greenroadsforwater.org)</t>
  </si>
  <si>
    <t>Energy generation through solar panel cycle path ‘SolarRoad’ in Maartensdijk, Utrecht in Utrecht. Source: MetaMeta (www.greenroadsforwater.org)</t>
  </si>
  <si>
    <t>The cost of implementing solar panels on roads for energy generation can vary depending on several factors such as project size, location, and the technology used. The Wattway project, launched in 2016, aimed to install solar panels on existing roadways. The estimated cost for constructing one kilometer of Wattway solar road was around €5 million ($5.2 million). It was expected to supply 280 megawatt-hours of energy annually, or about 767 kilowatt-hours per day. In general, in the current situation the return to investment in solar roads is suboptimal, also taking into account the durability.</t>
  </si>
  <si>
    <t xml:space="preserve">Sherren, A., Fink, K., Eshelman, J., Taha, L. Y., Anwar, S., &amp; Brennecke, C. (2022). Design and Modelling of Piezoelectric Road Energy Harvesting. Open Journal of Energy Efficiency, 11(2), 24-36.
Renoald, A. J., Hemalatha, V., Punitha, R., Sasikala, M., &amp; Sasikala, M. (2016). Solar roadways-the future rebuilding infrastructure and economy. International Journal of Electrical and Electronics Research, 4(2), 14-19. 
Z. Hyder. (2023-31-05). All about Solar Roadways: the promise versus the reality. https://www.solarreviews.com/blog/all-about-solar-roadways </t>
  </si>
  <si>
    <t>Reducing energy consumption of lighting systems through the installation of efficient roadway lighting is a means to increase visibility for drivers and other roadway users, whilst at the same reducing the carbon food print. Properly designed roadway lighting allows road users to quickly assess roadway conditions and creates a safer environment within the roadway vicinity. New technologies and management practices are available to reduce the sustainability and environmental costs of lighting while continuing to meet the needs of the road user.
Reduction of energy consumption and conversion to renewable energy sources support the environmental and economic sustainability principles by reducing the demand for fossil fuel generated energy, reducing emissions, and reducing in long‐term energy costs.
It is important to evaluate energy needs for a roadway project and implement alternatives to reduce power consumption while still meeting lighting and safety standards. These alternatives may include reduction of lighting; retrofit or installation of energy efficient luminaires, beacons, and traffic signal equipment and lamps; and installation of renewable energy sources along the roads or even integrate this with the road and the creation and use of renewable energy.</t>
  </si>
  <si>
    <t>Reduce energy consumption through the installation of energy efficient lighting and signal fixtures such as LED lighting, induction lighting, or other new technology.
Reduce energy consumption through the installation of autonomous, on‐site, renewable power sources such as solar panels.
Reduce energy consumption using passive roadway lighting such as reflective material and luminous paint to reduce and/or replace the need for active roadway luminaires.</t>
  </si>
  <si>
    <t>San José, CA (USA) has implemented a widespread adaptive lighting system. Since 2008, the city of San José has gradually upgraded its 62,000 yellow sodium vapor streetlights to use LEDs and paired them with a remote monitoring and adaptive control system. This approach enabled the city to boost the efficiency and life expectancy of its streetlights, obtain timely and accurate information on the performance of its lights, and modulate lighting levels to provide only the amount of light needed.
The control system for the streetlight network provided real-time reporting of energy usage and nonoperating streetlights for improved response. Converting to LED lighting reduced streetlight energy costs by 40 percent to 60 percent, while improving lighting quality and visibility and enhancing safety. The city is earning ongoing savings by extending the maintenance cycle for bulb replacement, and it receives credit from Pacific Gas and Electric (PG&amp;E) for dimming its streetlights in the late evening hours.
https://highways.dot.gov/public-roads/novemberdecember-2015/future-roadway-lighting</t>
  </si>
  <si>
    <t xml:space="preserve">USDOT Federal Highways Authority INVEST
Project Development Criterion PD -17 Energy Efficiency
https://www.sustainablehighways.org/764/174/energy-efficiency.html
In September 2016, the Arizona Department of Transport (ADOT ), US, installed 36 LED lighting fixtures in place of  high pressure sodium systems along one mile of the State Route 202. In preparation for this conversion, ADOT conducted a preliminary analysis of this conversion to estimate energy usage and cost savings. As specified by FHWA INVEST PD-17, the input wattage for HPS (438 Watts) and LED (170 Watts) were used to estimate potential savings. The conversion was expected to result in an energy savings of 61% and near equivalent dollar savings. Billing records show that the HPS system used approximately 48 MWh annually. Ultimately, an analysis conducted after the system was installed and operational found energy and cost savings of 50% and 48% respectively.
https://www.sustainablehighways.org/779/102/arizona-dot-led-life-cycle-costing-analysis-and-life-cycle-assessment.html
</t>
  </si>
  <si>
    <t>The asphalt industry contributes significantly to the production of greenhouse gases through the production of asphalt cement, hot mixtures of asphalt concrete, and the use of volatile cutbacks such as kerosine in the production of some of its oils used for prime coats or seal coats. Efforts today to reduce the greenhouse gas production (decarbonization) of asphalts include cool mix asphalts, use of emulsions, rubber additives to asphalts, or the use of bioplastics in asphalt mixes. Rubberized asphalt and the use of crumb rubber in asphalt concrete both extends the life of the pavement and helps to recycle used tires.
Other relevant new technologies related to roads and reduction of greenhouse gases include the use of intelligent compaction to make compaction more efficient, productive, and use less energy.  
The Otta Seal is an alternative to other seal coats where less asphalt is used and local materials that are less processed can be used, thus using less materials and less energy. Applications are found in compaction on gravel roads and on roads with a seal coat only, using a rubberized chip seal or Otta Seal.</t>
  </si>
  <si>
    <t xml:space="preserve">Asphalt rubber and rubberized asphalt have been used to some degree since the 1980’s. Today crumb rubber, produced from tires, can be mixed into the asphalt up to a rate of 20% rubber, 80% asphalt, to both save on energy and produce a more durable, long lasting asphalt pavement. The rubber is also used to make a more durable rubberized chip seal, it is very resistant to cracking, and it reduces road noise. Currently the crumb rubber “recycles” 12 million tires annually.
Waste plastic may also be used in road construction. In addition, bioplastics are suitable to be used in asphalt mixtures. Bioplastics are plastics made from renewable biological material, usually plants, waste, or microorganisms rather than petroleum or natural gas. Many bioplastics can be far more beneficial to the environment than plastics made from fossil fuels. Between 3 to 10 percent of the bioplastics can be mixed into asphalt to reduce the amount of hydrocarbons used. Use is currently experimental and subject to research, but any reduction in the production of petroleum-based plastic is a major improvement for the environment. 
The Otta Seal, developed in Norway in 1999, is now gaining in popularity and use worldwide, but is still underutilized in most countries. Otta seal is formed by adding graded aggregate to a soft bituminous binding agent. The agent is usually emulsified asphalt, though cutback asphalts are also used. Bituminous binder application rates are between 1.9 liter/m2 (0.42 US gallon/yard2) and 2.4 liter/m2 (0.53 US gallon/yard2) – the value is dependent on aggregate gradation and type. Low quality, local aggregates are often used in Otta seal. Less processing is typically needed for the aggregate, and less oil is used for a double seal coat.
Last, Intelligent Compaction is a technology used today to achieve better compaction and avoid unnecessary compaction, making it both more efficient and more energy efficient. Proper compaction reaching the optimum density ensures strength of soil. Continuous monitoring of compaction level is essential. Intelligent Compaction is one such method. It provides continuous information of soil compaction with hundred percent area coverage.
</t>
  </si>
  <si>
    <t xml:space="preserve">
</t>
  </si>
  <si>
    <t xml:space="preserve">
</t>
  </si>
  <si>
    <t xml:space="preserve">OTTA SEAL SURFACE   </t>
  </si>
  <si>
    <t>INTELLIGENT COMPACTION ROLLER AND VISUAL DISPLAY</t>
  </si>
  <si>
    <t xml:space="preserve">Each of these relatively new technologies can save on materials, product cost, and energy use. Asphalts that use rubber and plastics ultimately either saves on materials used or energy used in the entire production process. </t>
  </si>
  <si>
    <t>-Hanson, D.I., J.A. Epps, and R.G. Hicks. 1996. Construction Guidelines for Crumb Rubber Modified Hot Mix Asphalt. Federal Highway Administration Report DTFH61-94-C-00035.
-Rosenboom, JG., Langer, R. &amp; Traverso, G. Bioplastics for a circular economy. Nat Rev Mater 7, 117–137 (2022). https://doi.org/10.1038/s41578-021-00407-8
-Overby, C. 1999. A Guide to the Use of Otta Seal. Publication No. 93. Directorate of Public Roads, Road Technology Department (NRRL), Norwegian Public Roads Admin. Oslo, Norway. 58 p. 
-Y. Yao and E. Song. 2023. Intelligent compaction methods and quality control. In Smart Construction and Sustainable Cities (2023) 1:2
https://doi.org/10.1007/s44268-023-00004-4</t>
  </si>
  <si>
    <t>Recycling or reuse of common roadway construction materials such as asphalt, concrete, glass, roofing shingles, metal culverts.
Recycled or repurposed materials are being used both because they typically require less energy to reuse the materials, thus reducing CO2 emissions, and because of a lack of suitable construction materials in many regions. The problem is worldwide and can apply to roadway materials for low volume to high standard roads. 
Millions of miles of new roads are forecast to be built in the future, needing suitable construction materials. There is a shortage of those materials today. Thus, repurposing and recycling of existing roadway materials is one way to meet the future demand for construction materials. However, for recycling, either machinery or plants that can do the recycling have to be available.</t>
  </si>
  <si>
    <t>One of the most common forms of recycling roadway materials is with asphalt paved roads that are ground up, producing a recycled asphalt product (RAP) that is then mixed with new asphalt oil to form a new asphalt concrete. The RAP material can also be used as an asphalt treated base course with a new asphalt concrete layer placed over it. Concrete is broken up  and crushed down to an aggregate gradation for use as a base aggregate. It is also used as riprap for embankment and scour protection.  Removal of the steel reinforcing can be problematic. However, the steel, both in rebar and in corrugated metal pipe culverts can be melted down and reused to make new steel products.  Photos show cold in-place asphalt recycling ,recycling concrete, and grinding up asphalt to produce an asphalt-treated base material before a new asphalt pavement. Where no grinding equipment is available, roadway material may still be reused on road shoulders.</t>
  </si>
  <si>
    <t>Recycling and reuse of existing materials typically requires less energy than mining or extracting raw materials and producing the products used in construction. Virginia DOT realized a 30 percent cost savings by using a 50% blend of RAP, with significant energy savings. 
Federal Highway Administration reports that concrete is routinely being recycled into the highway environment in the United States, with uses as base aggregate and in hot mix asphalts.</t>
  </si>
  <si>
    <t xml:space="preserve">Edward J. Hoppe; Stephen Lane; Michael Fitch; Sameer Shetty. 2015. Feasibility of Reclaimed Asphalt Pavement (RAP) Use as Road Base and Subbase Material. Virginia Center for Transportation Innovation and Research, Virginian DOT. </t>
  </si>
  <si>
    <t>Cement uses a huge amount of energy to produce. Cement is one of the most energy-intensive products on the planet. Limestone used in it is heated up to 1,450 degrees Celsius (2,640 degrees Fahrenheit) in large kilns that are fired almost exclusively with fossil fuels. Making one kilogram of cement sends one kilogram of CO2 into the atmosphere. At present cement and concrete production generates as much as 9 percent of all human CO2 emissions.
A variety of energy savings methods are being developed or used to reduce energy consumption and CO2 emissions in all aspects of cement and concrete production.  Alternative materials use and processes can cut emissions significantly.  The calcination of limestone, the elementary chemical reaction in cement production, is responsible for 65 percent of CO2 production. The use of fossil fuels for energy supply produces most of the remaining 35 percent CO2 production. A small part, 5 to 10 percent, comes from excavation and transport of the materials.</t>
  </si>
  <si>
    <t>Alternative materials and ways to process cement can cut emissions significantly. A lot depends on the availability of substitute materials, revised building standards to allow their use, capital costs for retooling and market acceptance of the modified “green cement”.
Suggested ways to maintain production while reducing energy use include:
•	Replacing fossil fuels with renewable energy sources and raising efficiency across production could reduce the carbon footprint by up to 40 percent.
•	Use of alternative energy sources for solarization of cement production.
•	Using different raw materials for clinker could dramatically lower the remaining 60 percent of carbon emissions. Start with basalt instead of limestone or use “carbon-negative limestone” produced with waste CO2, reducing emissions by up to 60 to 70 percent.
•	Burn oxygen-rich air to lessen CO2 emissions and add equipment to capture CO2, which could reduce emissions by up to 60 percent.
•	Blending of mineral additives such as fly ash, slag, or calcined clay to produce cement reduces energy consumption and has other benefits for strength, workability, and durability. 
•	Add a mineralizer such as calcium fluoride or sulfate to lower the lime’s sintering temperature, saving energy.
•	Switch to electric trucks. Minimize, collect, and upcycle waste concrete into other precast materials such as highway barriers. Design for deconstruction so concrete’s elements can be reused in whole or in part. If concrete is demolished, grind it, and spread it thinly to maximize its surface area and expose it to air for as long as possible to absorb CO2.
These energy saving methods in cement and concrete production are being investigated and promoted in the USA by the Environmental Protection Agency (EPA) and by industry groups such as the Global Cement and Concrete Association in India.  Governments, policies, and standards need to require use of energy efficient “green cement”.</t>
  </si>
  <si>
    <t>MetaMeta (www.greenroadsforwater.org)
CEMENT PRODUCTION CONSUMES HUGE AMOUNTS OF ENERGY AT EVERY STAGE OF PRODUCTION-MINING, HAULING, CRUSHING, MATERIALS, REFINING (EPA)</t>
  </si>
  <si>
    <t>Changing how energy is managed by implementing an organization-wide energy management program is one of the most successful and cost-effective ways to bring about energy efficiency improvements. Typically, energy and cost savings are around 5% or more for many industrial applications of process control systems. Specific energy savings and payback periods for overall adoption of energy monitoring and control systems vary greatly from plant to plant and company to company.
The cost of energy as part of the total production costs in the cement industry is significant, ranging from 20-40%, warranting attention for energy efficiency to improve the bottom line. There is ample room for energy efficiency improvement. Over 50 energy-efficient technologies and measures and estimated energy savings, carbon dioxide savings, investment costs, and operation and maintenance costs for each of the measures exist.</t>
  </si>
  <si>
    <t>W. V. Srubar, N Bockelman, M. Fischetti. 2023. Solving Cement’s Massive Carbon Problem. Originally published with the title “Concrete Cure” in Scientific American Magazine Vol. 328 No. 2 (February 2023), p. 52
doi:10.1038/scientificamerican0223-52
A. Nikolakopoulos, et al.  2023. Reducing carbon emissions in cement production through solarization of the calcination process and thermochemical energy storage. Science Direct, Computers and Chemical Engineering 180 (2024) 108506. Elsevier Press.
E. Worrell, K. Kermeli, C. Galitsky. 2013. Energy Efficiency Improvement and Cost Saving Opportunities for Cement Making, An ENERGY STAR® Guide for Energy and Plant Managers. U.S. Environmental Protection Contract No. EP-BPA-12-H-0012.
Global Cement and Concrete Association. 2022. Blended Cement-Green, Durable, and Sustainable. National Council for Cement and Building Materials. Mumbai – 400079, India.
indiacommunications@gccassociation.org</t>
  </si>
  <si>
    <t xml:space="preserve">Trees function as a carbon sink, capturing carbon dioxide (CO2) from the atmosphere through photosynthesis and storing it as biomass during growth. This CO2 sequestration process aids in reducing CO2 levels, mitigating the impact of climate change. Planting roadside trees serves as a form of reforestation or afforestation, capturing greenhouse gases emitted from traffic. Additionally, it brings multiple benefits to surrounding areas, including the reduction of road dust, ozone, and noise pollution, improvement of water quality, temperature cooling, and the preservation of biodiversity.  </t>
  </si>
  <si>
    <t xml:space="preserve">In general, all practices increase tree growth rates with increase the rate of CO2 sequestration. Several factors, including tree species, age, density, and climate, influence the sequestration and storage of carbon. Tree species differ in growth rate and carbon storage; for instance, conifer trees rapidly sequester CO2, while broadleaf woodlands store larger amounts over the long term. Engineers should tailor their approach based on site requirements. If prioritizing quick CO2 sequestration, fast-growing species are suitable. However, for long-term carbon sequestration over centuries, the specific tree species become less critical. 
Trees display different carbon sequestration characteristics at different life stages. Young trees start with a lower sequestration rate, gradually increasing as they grow, whereas mature trees serve as long-term carbon stores. Optimal tree density in roadside plantations ensures tree survivability and growth rates, maintaining an optimum level of CO2 sequestration. Wide tree spacing, for instance, benefits large-crowned species, while narrower spacing suits small-crowned ones and prevents resource competition within trees. Climate conditions such as lightness, temperature and soil moisture influence the sequestration. 
It is important to consider the role of the local village community in plantation establishment, protection, management, and conservation as they sustainably harvest products from the plantation to supplement livelihood. The villages would take the initiative to protect the plantation from further degradation, establish management rules, and enforce them with the active involvement of local forest officials (Rahman et al., 2015).
Bangladesh serves as a positive example of effective roadside plantation, particularly in the southwestern region, where a high density of trees with 1.5x1.5 spacing ensures a higher survival rate through confirmed protection. Besides, Cajanus cajan is planted near roads, and Acacia nilotica is planted away from them. Moreover, the majority of roads and highways in southwestern Bangladesh have been lined on both sides through active collaboration between the local community and local government, as part of the social forestry program initiated by the Bangladesh Forest Department. In another program roadside trees have been implemented along approximately 73,223 km of local roads. With over 700,000 participants, including 134.5 thousand women, communities manage the planted trees, while the road agency retains control of the right of way along local roads. The Bangladesh Forest Department invests in the initial tree rotation, provides expertise, and organizes local communities for roadside planting. Participants should strictly follow the government requirements for tree species selection, management plans, conditions for harvesting and benefits sharing (Zakharenka, 2021). </t>
  </si>
  <si>
    <t>Source: (Zakharenka, 2021)</t>
  </si>
  <si>
    <t>The communities involved in roadside tree planting can receive between $3.5 thousand and $17.7 thousand per person over a 10-year rotation period of strip plantation (Zakharenka, 2021). This initiative has additionally established sustainable employment opportunities for economically disadvantaged women, the landless population, and underprivileged youth.</t>
  </si>
  <si>
    <t>Rahman, M.M., Kabir, M.E., Akon, A.J.U. and Ando, K. 2015. High carbon stocks in roadside plantations under participatory management in Bangladesh. Global Ecology and Conservation, 3, 412-423.
Zakharenka, A. 2021. Why the Government’s Roadside Tree Plantations programme is important for Bangladesh. Available: https://thewaterchannel.tv/thewaterblog/why-the-governments-roadside-tree-plantations-programme-is-important-for-bangladesh/ [Accessed 16 Nov 2023].</t>
  </si>
  <si>
    <t>When preparing a road project, undertaking a vulnerability assessment  (see Practice 2.5.5) of current and projected future climate and natural hazard risks, including flood extents, is recommended and is key to understanding of potential hazards and to minimize future damages and losses through effective route selection. Poor road locations near rivers are vulnerable as rivers commonly shift with time.
Roads have historically often been built in locations close to a stream or river on an old flat river terrace, or near the valley floor along a river.  Rivers naturally meander and shift laterally when not constrained. Also, these areas flood periodically, particularly with climate change, inundating and damaging the road, or washing it out. Roads should be moved out of this area, known as the channel migration zone, or zone where a river is likely to move over time. 
This problem occurs where a road is constructed along, near, or parallel to a stream or river, and it is in a location where a flooding river can move into the road. This can occur directly from flood water, or indirectly where the river scours laterally, and seeks to meander as rivers do, and shifts into the location of the road.</t>
  </si>
  <si>
    <t xml:space="preserve">The best solution for this potential problem is to MOVE THE ROAD! Shift the vulnerable section of the road away from the stream or river, and preferably move it upslope, out of the range of migration of the stream. If the road cannot be moved, then the alternative is to armor the streambank to protect against scour and lateral movement. Armoring typically involves the use of rock ripap, but vegetation, gabions, log walls, and other materials have been using for streambank and road embankment protection.
The practice of route and vulnerability assessment of new road projects is mandatory by the Asian Development Bank. It is very difficult to effectively site a road or structure near a river just on the basis of where the river is at one point in time. The history of river movement and channel migration must be evaluated to prevent road washouts.
</t>
  </si>
  <si>
    <t>EXAMPLES OF ROADS DAMAGED BY SHIFTING STREAMS</t>
  </si>
  <si>
    <t>STREAMBANK PROTECTION WITH GABIONS AND ROCK RIPRAP</t>
  </si>
  <si>
    <t>A damaged road can be very expensive to repair, but a closed road due to a washout adds an additional cost and impact to the road closure. Moving the road in a planned manner or armoring the road is relatively expensive, but less expensive than under emergency conditions. Moving the road can avoid a washout!</t>
  </si>
  <si>
    <t>Keller, G.; Ketcheson, G. 2015. Storm Damage Risk Reduction Guide 1277-1814—SDTDC. San Dimas, CA: U.S. Department of Agriculture, Forest Service, San Dimas Technology and Development Center. 230 p. 
http://www.fs.fed.us/t-d/pubs/pdfpubs/pdf12771814/pdf12771814dpi100.pdf</t>
  </si>
  <si>
    <t>Construction of roads into existing unstable areas, potentially unstable areas, or wet areas all invite the likelihood of new or additional instability with landslides, slumps, and seepage problems. This can best be avoided by doing route reconnaissance and studies to identify problematic areas and stay out of them. If necessary to cross such areas, then plan on additional expenses of walls, drainage, etc.</t>
  </si>
  <si>
    <t>A landslide problem can best be resolved by avoiding the problem in the first place. Fixing unstable slopes can be very expensive and difficult. To avoid an unstable area or potentially problematic area, several steps should be done. First, talk to local people who are familiar with the area and know the terrain.  Conduct a good reconnaissance of the route on foot and look at the terrain and physical features.
Study geologic, topographic, vegetation, and soil maps to look for unstable features, and if available, look at air photos of the route. Also, if available, do a drone survey of any questionable features. Work with geologists and geotechnical personnel.
Features to look for include steep slopes, typically more than 70 percent, wet areas and springs, terrain that is hummocky and uneven, trees that are on a slope rather than vertical, ruptured ground and slide scarps, or unusual soil features.
If questionable or unstable areas are encountered, try to find a road alignment that avoids these areas. If avoidance is not possible, then plan for needed stabilization measures such as drainage, reshaping the slope, retaining structures or buttresses, soil anchors, or shallow soil bioengineering measures. Bioengineering and biotechnical slope stabilization measures can include live stakes, brush layering, vegetated crib walls or gabions, or vegetated reinforced soil slopes.</t>
  </si>
  <si>
    <t>DIFFICULT TERRAIN AND MAPPING TO AVOID IT</t>
  </si>
  <si>
    <t>SUBSURFACE INVESTIGATIONS TO IDENTIFY AND AVOID PROBLEMS</t>
  </si>
  <si>
    <t>UNSTABLE FEATURES SUCH AS STEEP AND HUMMOCKY GROUND</t>
  </si>
  <si>
    <t>UNSTABLE FEATURES SUCH AS SPRINGS, CRACKS, UNEVEN GROUND, AND LEANING TREES</t>
  </si>
  <si>
    <t>Stabilization measures can range from a few thousand dollars to hundreds of thousands of dollars. Avoidance is typically relatively expensive. “An ounce of prevention is worth a pound of cure”</t>
  </si>
  <si>
    <t xml:space="preserve">Walbridge, T. A. 1997. The Location of Forest Roads. Virginia Polytechnical Institute and State University, Blacksburg, VA: Industrial Forestry Operations. 91 p. (A primer on basic road planning, reconnaissance, location and drainage in mountainous terrain.)
	Turner, A.K.; Schuster, R.L. Editors. 1996. Landslides -- Investigation and Mitigation. Tech. Rep. No. TRB-SR-247. Washington, DC: National Research Council, Transportation Research Board. National Academy Press. 680 p. (ISBN 0-309-06208-X) 
</t>
  </si>
  <si>
    <t>Stream diversion occurs when a culvert plugs at a road-stream crossing, and the overtopping flow is diverted down the road. The water flow then typically washes out part of all the road, either totally destroying or damaging the road for some distance.</t>
  </si>
  <si>
    <t>Ideally the drainage structure is large enough to not block. However, many smaller culverts do plug in sediment and debris during large storm events. Once the culvert plugs, the water will typically go over the roadway embankment or around it and down the road. Two solutions are either 1) armor the embankment so overtopping will not wash it out, or 2) build a dip in the road that will allow the water to flow into the dip rather than down the road. The dip may wash out, but it limits the damage to the specific dip location rather than washing out the road. Top photos show road damage that can occur to a road. Lower photo and drawings show an armored dip that can control and limit the failure.</t>
  </si>
  <si>
    <t xml:space="preserve">MetaMeta (www.greenroadsforwater.org) </t>
  </si>
  <si>
    <t>Roadway damage from a diverted stream has cost agencies hundreds of thousands of dollars in repairs and necessitated moving the road to a higher location into the hillside or building a retaining wall to support the road. Building in an armored dip is quite inexpensive to limit the damage. However, a simple dip fits best on a low-volume road. On a high-speed road, the dip has to be long and subtle, thus increasing the cost of initial construction.</t>
  </si>
  <si>
    <t>Keller, G.; Ketcheson, G. 2015. Storm Damage Risk Reduction Guide 1277-1814—SDTDC. San Dimas, CA: U.S. Department of Agriculture, Forest Service, San Dimas Technology and Development Center. 230 p. http://www.fs.fed.us/t-d/pubs/pdfpubs/pdf12771814/pdf12771814dpi100.pdf
Furniss, M.; Love, M.; Flanagan, S. 1997. Diversion potential at road-stream crossings. In: Water/Road Interaction Technology Series. Res. Rep. 9777 1814 – SDTDC. December.  Washington, DC: U.S. Department of Agriculture, Forest Service.  San Dimas Technology &amp; Development Program. 12 p.[Online] http://www.stream.fs.fed.us/water-road/index.htm</t>
  </si>
  <si>
    <t>Small culverts plug easily and multiple small culverts trap debris between the culverts, thus promoting plugging. This is particularly problematic today given climate change and more intense storms that mobilize sediment and debris. Thus, relatively large, and single span culverts are recommended.
This problem is common in most countries where traditionally small local culverts are used in drainages and for ditch relief crossing the road. 500 mm or smaller pipes are common, and because of their small size and lack of maintenance, the culverts are often plugged or partially filled with sediment and debris. Larger culvert pipes just must be routinely installed, especially if an old culvert is being replaced. Improved or more frequent maintenance is another alternative.</t>
  </si>
  <si>
    <t>Where possible, a minimum size of at least 1-Meter diameter should be used, both in small streams and for cross-drain culverts. This size pipe is less likely to plug in debris than smaller pipes, especially in areas where maintenance is infrequent, and if plugged, the larger pipes are easier to clean out. Also, larger single span box culverts should be used rather than culverts with multiple cells. The column between boxed again tends to trap debris and lead to plugging of the pipe.</t>
  </si>
  <si>
    <t>Photos of plugged small culverts and near-plugged multiple culverts</t>
  </si>
  <si>
    <t>Relatively large round and box culverts which resist plugging. A clear span box culvert is even better!</t>
  </si>
  <si>
    <t xml:space="preserve">Initial costs of a larger structure are slightly higher than the cost of a small culvert. Installation costs are similar. However, the life cycle, or long-term costs of a larger pipe are often similar or less expensive since there is less risk of failure, and maintenance costs will be lower. Also, less armoring is needed around the pipe. In the long run, the larger pipes are less problematic, require less maintenance, and are easier to clean. </t>
  </si>
  <si>
    <t xml:space="preserve">C. Christiansen, A.Filer, M.Landi, E.O’Shaugnessy, M.Palmer, T. Schwartz. 2014.  Cost-Benefit Analysis of Stream-Simulation Culverts. Wisconsin Department of Natural Resources 
J. Perrin, C.Jhaveri. 2004. The Economic Costs of Culvert Failures. Transportation Research Board Meeting, January. </t>
  </si>
  <si>
    <t>Today road culvert crossings for natural streams must accommodate the design flows, plus debris and sediment, and must also reflect increased flow volumes due to climate change, increased rainfall totals and rainfall intensities. Culverts must also be properly installed with good bedding and backfill material, good compaction, and scour resistance around the inlet and outlet. Good culvert design, installation, and maintenance practices are needed on all culverts, both where a road crosses a drainage and in ditch-relief cross drainpipes.</t>
  </si>
  <si>
    <t>First, design must reflect the amount of flow and debris that must pass through the culvert during its design life. To reflect increased flows due to climate change, often a 100-year flow is used rather than traditional 25 year events, conventional design flows are increased by 20-30 percent, the recurrence interval is increased, or rainfall intensity is increased. A Stream Simulation design reflects an increased flow and sediment/debris for a 100-year event and culvert width matching the natural channel bankfull width (see Practice 6.3.1 regarding Stream Simulation).
Asian Development Bank studies in Viet Nam examine the range of expected one-day rainfall, thus affecting stream flows, for different emission scenarios throughout the century. For smaller, rural structures an increase of 25 to 30 percent rainfall and streamflow is anticipated. Increased sea level rise and storm surges impact the function of culverts in coastal areas. In Taiwan one-way gates have been added to culverts in coastal areas to keep storm surges from moving inland.
Specified bedding and backfill material is used, backfill is compacted in relatively thin lifts, and pipe is aligned with the natural stream channel. The pipe inlet and outlet are armored against scours as needed. The pipe is maintained as needed and the entrance cleaned out of debris. If the channel carries a lot of debris, a trash rack may be installed to catch the debris before plugging the pipe. However, then the trash rack must be periodically cleaned</t>
  </si>
  <si>
    <t>Source: MetaMeta (www.greenroadsforwater.org)</t>
  </si>
  <si>
    <t>Most agencies or road managers have numerous culverts on their roads. Culverts are one of the most common road items to fail during storms that close roads, and in upland topography, 85 percent of failures are caused by plugging. Replacement of failed culverts often costs $10,000 to 100,000 dollars. Climate resilient culvert designs reduce the risk of failure!</t>
  </si>
  <si>
    <t>Cafferata, P., Lindsay, D., Spittler, T., Wopat, M., Bundros, G., Flanagan, S., Coe,D., Short, W. Update 2017.  Designing Watercourse Crossings for Passage of 100-Year Flood Flows, Wood, and Sediment. California Forestry Report 1 (Revised), Department of Forestry and Fire Prevention, The Resource Agency, State of California, Sacto, 137p. 
http://calfire.ca.gov/resource_mgt/downloads/100%20yr%20revised%208-08-17%20(final-a).pdf
Keller, G.; Ketcheson, G. 2015. Storm Damage Risk Reduction Guide 1277-1814—SDTDC. San Dimas, CA: U.S. Department of Agriculture, Forest Service, San Dimas Technology and Development Center. 230 p. 
http://www.fs.fed.us/t-d/pubs/pdfpubs/pdf12771814/pdf12771814dpi100.pdf
Wilby, R. 2020. Climate Change Adjustments for Detailed Engineering Design of Roads-Experience from Viet Nam. Climate Change and Disaster Risk Management Division, SDCC, Asian Development Bank.
https://www.adb.org/publications/climate-change-adjustments-design-roads-viet-nam
Wilby, R. 2020. Manual on Climate Change Adjustments for Detailed Engineering Design of Roads Using Examples from Viet Nam. Climate Change and Disaster Risk Management Division, SDCC, Asian Development Bank. https://www.adb.org/publications/manual-climate-change-adjustments-design-roads-viet-nam
https://thewaterchannel.tv/thewaterblog/culverts-and-climate/</t>
  </si>
  <si>
    <t>Drainage, Drainage, Drainage- Three of the most important aspects of road design! Good, positive, and rapid drainage of water off the roadway surface is critical to prevent road deterioration and damage, particularly during storms. Preventing concentration of water is basic but critical! Road surface drainage involves a variety of techniques to ensure that water is drained off the road surface frequently and rapidly. Also, road drainage is very cost effective and relatively inexpensive measures can prevent very costly damage like washouts or gully formation.</t>
  </si>
  <si>
    <t xml:space="preserve">Good practices include the many measures used to remove water off the roadway quickly and frequently. First, a crown or cross-slope should be built into the road surface to prevent water from standing on the road. Unsealed roads ideally have a 4-6 percent cross-slope while paved roads need a 2 percent cross-slope. Then, either culvert ditch relief cross-drains or rolling dips can be used to remove water from the ditch line as well as the roadway surface. 
Other measures include leadoff ditches to channel water off the side of the road. They should be run into areas with rock or vegetation to trap sediments.  Culvert drop inlets and inlet basins are used to collect water and turn it into the culvert pipe or dip crossing the road.  Riprap is often placed at the outlet of pipes or dips to prevent erosion.
Rock lined ditches or ditch-dike structures can be placed in the roadway ditches to slow down the velocity of water and tap sediments. For subsurface moisture, underdrains are frequently installed along roads to remove groundwater, drainage galleries or horizontal drains can be used to lower a local groundwater table. </t>
  </si>
  <si>
    <t>A CROWN , INSLOPE, OR OUTSLOPE ROAD TEMPLATE</t>
  </si>
  <si>
    <t>EXAMPLES OF A ROLLING DIP OR CULVERT CROSS-DRAIN</t>
  </si>
  <si>
    <t>EXAMPLES OF LEADOFF DITCHES CONSTRUCTED IN CALIFORNIA AND IN KENYA</t>
  </si>
  <si>
    <t xml:space="preserve">Positive road surface drainage is one of the most cost-effective intervention to be made on a road. Most measures are relatively inexpensive, where costs only involve grader time and hand labor like moving small riprap or cleaning out debris from pipes and ditches. Savings can be huge if the drainage measures prevent the formation of a gully, a major washout, or a slide. </t>
  </si>
  <si>
    <t>Keller, G; Sherar, J. 2003. Low-Volume Roads Engineering-Best Management Practices Field Guide. USDA Forest Service, Office of International Programs and US Agency for International Development, Washington, DC.  158 p.
Orr, D. 1998 (Update 2003). Roadway and roadside drainage. CLRP Publication No. 98-5. Ithaca, NY: Cornell Local Roads Program and New York LTAP Center, Ithaca. NY. 104p.
Copstead, R.; Johansen, K.; Moll, J. 1998. Water/road interaction: Introduction to surface cross drains. Water/Road Interaction 
Technology Series. Res. Rep. 9877 1806 – SDTDC. September.  Washington, DC: U.S. Department of Agriculture, Forest Service. San Dimas Technology &amp; Development Program. 16 p.</t>
  </si>
  <si>
    <t>Soil areas that are not covered with vegetation, mulch, or rock are subject to erosion, sediment movement, and gully formation. Grasses and vegetation are the most common, aesthetic and least costly ground covers for disturbed areas, roadway cuts and fills, work areas, etc. Any barren or uncovered ground area along a road. Parking or work area should be covered in some manner. Also, materials source areas (pits and quarries) should provide ground cover when material extraction is completed.</t>
  </si>
  <si>
    <t xml:space="preserve">Ground cover used for erosion and sedimentation control is accomplished in many ways. The best long-term solution is to get a cover of vegetation such as grasses and shrubs. Often to promote germination of grass seeds, the ground is first shaped and scarified, then the seed is applied, followed by some form of mulch to retain moisture, and possibly add fertilizer. This mulch, such as compost or hay/straw then may be held in place with a netting such as jute or coir. 
Other ground covers may include only compost or leaves, straw, brush limbs, palm leaves, wood chips, or rock. Some soil bioengineering measures are also used, such as grass planting, brush layering, live structures, and fascines, to provide both vegetative ground cover as well as slope stabilization.  It is important to have a complete ground cover and to mash down the cover or make sure that the material is in good contact with the soil where the areas is very arid. 
In its Strategy 2030, the Asian Development Bank pledges to promote quality infrastructure investments that are green, sustainable, resilient, and inclusive. Inclusion of soil bioengineering and other erosion control measures in an infrastructure project can help ADB fulfill those objectives. 
</t>
  </si>
  <si>
    <t>EXAMPLES OF GROUND COVER, INCLUDING GRASSES, NETTING, WOOD CHIPS OR ROCK (AND COMBINATIONS OF THEM).</t>
  </si>
  <si>
    <t>SOIL BIOENGINEERING MEASURES USED TO PROVIDE GROUND COVER AND SLOPE STABILIZATION</t>
  </si>
  <si>
    <t>Erosion costs are difficult to quantify, but loss of topsoil reduces crop productivity, and dust from unsurfaced areas impacts both crops and human health. Aesthetics should also be considered for the value of a “green” landscape. Erosion control work is typically included as a cost of construction in road projects. Cost for hydro mulch (seed, mulch, water, fertilizer and occasionally a tackifier) in the United States ranges from a couple thousand to five thousand dollars per acre. Hand labor in many countries would be much less expensive. Many erosion control and soil bioengineering techniques are ideally suited for hand labor.</t>
  </si>
  <si>
    <t xml:space="preserve">	Gray, D.; Leiser, A. 1982. Biotechnical slope protection and erosion control. Melbourne, FL: Krieger Publishing Co. 288 p. (ISBN 0-442-21222-4) (A good textbook covering various biotechnical erosion control techniques).
Gillies, C. 2007. Erosion and sediment control practices for forest roads and stream crossings- A practical operations guide. Advantage Vol. 9 No. 9, FP Innovations, FERIC Division, Forest Engineering Research Institute of Canada, Western Region, British Colombia.  87p. Available from: http://www.feric.ca
	Minnesota Local Road Research Board. 2003. Erosion Control Handbook for Local Roads, 2003-08. Minnesota LTAP, Minnesota Department of Transportation, and Federal Highway Administration. 122p. Available at: www.cts.umn.edu/Publications/ResearchReports/reportdetail.html?id=1600
Salter, D.; Eagle, S.; Howell, J. 2020. Bioengineering for Green Infrastructure. Asian Development Bank. Manila, Philippines.
	https://www.adb.org/publications/bioengineering-green-infrastructure
Steinfeld, D.; Riley, S.; Wilkinson, K.; Landis, T.; and Riley, L. 2007. Roadside Revegetation: An Integrated Approach to Establishing Native Plants. FHWA-WFL/TD-07-005, Federal Highway Administration, Vancouver, WA. and Umatilla National Forest, Pendleton, Or.  424p. 
Available at: http://flh.fhwa.dot.gov/about/css/documents/rr-manual.pdf
</t>
  </si>
  <si>
    <t>Vegetation with deep roots, such as some brush and tree species, and some grasses, are needed to anchor the surficial soil and vegetation to the deeper ground or bedrock to prevent shallow slope failures. Shallow slope failures are common where the soil and grass roots to a depth of 150 to 200 mm fail, removing the grass and topsoil. Shallow slope failures occur on relatively steep slope, such as over 60 percent slopes, where there is a cover of vegetation, typically grasses, with relatively shallow roots. These shallow failures can occur on natural slopes and are particularly common on roadway cut slopes and in areas that receive periodic heavy rainfall.</t>
  </si>
  <si>
    <t>Vegetative erosion control practices should include relatively deep-rooted vegetation, such as trees or brush, in with a grass seed mix, or select grasses such as Vetiver that have a deep root system. Many trees have a deep root system, as well as many shrubs.  
Deep rooted vegetation can be applied in most any region by consulting with local agronomists or farmers since plants are typically available everywhere.  To achieve shallow slope stabilization, local, preferably native vegetation with a relatively deep root system needs to be identified and planted or used as live stakes that will resprout. In most regions, appropriate vegetation types can be found and added to slope erosion control measures.</t>
  </si>
  <si>
    <t>Shallow slope failures at the depth of the grass roots.</t>
  </si>
  <si>
    <t>Slope stabilization with a variety of vegetation types with deep roots</t>
  </si>
  <si>
    <t xml:space="preserve">The cost of grass seed erosion control is often several thousand dollars per hectare. The inclusion of deep-rooted vegetation will only add a very minor cost to any project, as well as selecting a type of grass or brush with deep roots. The benefits of using some deeper roots for erosion control is that shallow instability can be avoided, and maintenance costs reduced. </t>
  </si>
  <si>
    <t xml:space="preserve">	Gray, D.; Leiser, A. 1982. Biotechnical slope protection and erosion control. Melbourne, FL: Krieger Publishing Co. 288 p. (ISBN 0-442-21222-4
	Lewis, L. 2000. Soil Bioengineering- An Alternative for Roadside Management, A Practical Guide. Technology &amp; Development Program No. 0077-1801-SDTDC, September. Washington, DC: U.S. Department of Agriculture, Forest Service, San Dimas Technology &amp; Development Center, San Dimas, CA.  43 p. Available at: http://www.blm.gov/or/programs/nrst/files/Soil%20bioeng.pdf</t>
  </si>
  <si>
    <t>Roadway embankments are often overtopped during storms, either due to local flooding on a region and high water, or due to a plugged culvert that backs up water and then overtops the embankment built over the culvert. Hardening the embankment with vegetation or physical armoring can prevent damage to the embankment. Embankment overtopping can occur in low-lying regions where local or regional flooding can raise water levels and overtop local levees and raised roadways. Also, overtopping commonly occurs in upland topography where a culvert can plug, a pond develops, and eventually  flows over the roadway embankment built over the culvert.</t>
  </si>
  <si>
    <t xml:space="preserve">Roadway embankments subject to inundation or overtopping should be armored or hardened in several ways. Least expensive for low/slow flow inundations regionally include armoring with vegetation, or turfing. For other types of embankment hardening, local rock or bricks have been used, such as in India or Bangladesh. The placement of the stones is important: it should have enough density to slow down the road runoff, if not fully armoured. Sufficient density of such road side infiltration bunds will allow water to infiltrate and not erode (see illustration).
Also, more durable armoring can be made from concrete or cemented concrete blocks. In mountain terrain where stream gradients are higher and overtopping flows faster, more rigorous protection is needed, such as geocells filled with gravel or cobbles, gabion baskets and larger riprap rock. Additionally, over a culvert where overtopping is concentrated, armoring or hardening can be limited to a dip over the culvert where the flow will go.
</t>
  </si>
  <si>
    <t>Road side infiltration bunds with adequate density</t>
  </si>
  <si>
    <t xml:space="preserve">The cost of armoring an embankment with grasses or brick is relatively inexpensive and low in comparison to the cost of a failed embankment. Costs of gabions, concrete, or large rock riprap, if available, must be evaluated against the risk and cost of an embankment failure. </t>
  </si>
  <si>
    <t>Government of the People’s Republic of Bangladesh. 2022. Report on Green Roads (Climate Resilience) Measures on Rural Roads in Bangladesh Under RTIP-II. Project ID. 123828
Halofsky, Jessica E.; Peterson, David L.; Buluç, Lara Y.; Ko, Jason M., eds. 2021. Climate change vulnerability and adaptation for infrastructure and recreation in the Sierra Nevada. Gen. Tech. Rep. PSW-GTR-272. Albany, CA: U.S. Department of Agriculture, Forest Service, Pacific Southwest Research Station. 275 p. (Chapter 4- Infrastructure Resilience- Keller, Furniss, Boak)
Van Steenbergen,  Frank Fatima Arroyo-Arroyo, Kulwinder Rao, Taye Alemayehu Hulluka, Kifle Woldearegay, And Anastasia Deligianni  ((2021), Green Roads For Water: Guidelines For Road Infrastructure In Support Of Water Management And Climate Resilience. Washington: World Bank</t>
  </si>
  <si>
    <t>Concentrated water on road surfaces can lead to major road damage, including surface erosion, formation of gullies, and roadway washouts.  Water concentration is prevented on roads by use of several drainage measures including a crown, inslope, or outslope road, frequent rolling dips, cross drains, and leadoff ditches.  To achieve climate resilience, positive road surface drainage measures that prevents concentration of water, disperse water,  and slow down water velocity are fundamental requirements.</t>
  </si>
  <si>
    <t xml:space="preserve">Good practices used to prevent concentration of water on roads include a cross-s lope on the road surface, with either a crown section, and outslope, or an inslope. In soil a 4-6 percent slope is desirable.  On a sealed surface a minimum of 2 percent slope is usually specified. Two-lane roads typically use a crown template with water draining off both sides of the road. An outslope road does the best job to prevent water concentration, but on steep roads or roads that are slippery or icy, it can be dangerous. 
An inslope road is the most commonly built single-lane rural road, with water running to a ditch. The ditch must then be drained with frequent cross drain, ditch relief pipes.  Alternatively for low-speed roads, the road surface can be drained with the use of rolling, or broad-base dips. Spacing of cross-drain pipes or rolling dips is commonly 30 to 150 meters, depending on soil erodibility and road grade.
In addition to cross-drainage structures, leadoff ditches are often used to run the roadway and ditch water off into a vegetated or rocky area. If the terrain is appropriate for leadoff ditches, then cross-drain pipes are not needed.
</t>
  </si>
  <si>
    <t>DAMAGE FROM CONCENTRATED WATER RUNOFF</t>
  </si>
  <si>
    <t>ROAD SURFACE SHAPE, CROSS-DRAIN CULVERTS, AND LEADOFF DITCHES USED TO DISPURSE ROAD SURFACE WATER</t>
  </si>
  <si>
    <t>EXAMPLES OF AN INSLOPED ROAD WITH DITCH (LEFT PHOTO) AND AN OUTSLOPE ROAD (RIGHT PHOTO)</t>
  </si>
  <si>
    <t>INSLOPE VERSUS OUTSLOPE ROAD TEMPLATE</t>
  </si>
  <si>
    <t>Poor road drainage and concentrated water flow is the most common reason for road damage. Implementing road surface drainage measures and the maintenance to preserve them is inexpensive and thus one of the most cost-effective treatments for a road.</t>
  </si>
  <si>
    <t>Halofsky, Jessica E.; Peterson, David L.; Buluç, Lara Y.; Ko, Jason M., eds. 2021. Climate change vulnerability and adaptation for infrastructure and recreation in the Sierra Nevada. Gen. Tech. Rep. PSW-GTR-272. Albany, CA: U.S. Department of Agriculture, Forest Service, Pacific Southwest Research Station. 275 p. (Chapter 4- Climate Change and Infrastructure) https://www.fs.usda.gov/psw/publications/documents/psw_gtr272/index.shtml
Copstead, R.; Johansen, K.; Moll, J. 1998. Water/road interaction: Introduction to surface cross drains. Water/Road Interaction Technology Series. Res. Rep. 9877 1806 – SDTDC. September.  Washington, DC: U.S. Department of Agriculture, Forest Service. San Dimas Technology &amp; Development Program. 16 p. 
Orr, D. 1998 (Update 2003). Roadway and roadside drainage. CLRP Publication No. 98-5. Ithaca, NY: Cornell Local Roads Program and New York LTAP Center, Ithaca. NY. 104p.  Available at: http://www.clrp.cornell.edu/workshops/pdf/drainage_08_reprint-web.pdf</t>
  </si>
  <si>
    <t>Roads are generally better from a driver’s perspective, from needing less maintenance, and for climate resilience and to resist erosion if they are armored or surfaced rather than having just a native surfacing. Where quality material is unavailable, often marginal but improved materials are available, such as laterite or coral sand and rock. Commonly a road surface is improved with hard gravel or crushed aggregate. Higher quality surfacing includes cobblestone, pavers, sealcoats, asphalt concrete, and concrete. Improved road surfacing is appropriate in any area where only a native surfaced road exists. It is particularly desirable if the road surface is subject to erosion and where there is a significant amount of traffic. It is also important through towns to reduce pollution and dust.</t>
  </si>
  <si>
    <t>Generally, any type of surfacing will improve the road. The type of surfacing often depends on the amount of traffic to economically justify the investment in the road. At a minimum, a layer of gravel or crushed aggregate will help stabilize the road, reduce dust, and eliminate muddy streets. Depending on soil type and amount of traffic, an aggregate thickness of 100 to 300 mm is commonly applied.
If quality aggregate is not available, such as in many tropical regions, laterite gravel, murram, or other marginal quality aggregate may be used. It typically is less durable than hard aggregate, so road maintenance will need to be relatively frequent.
For increased traffic and if a more stable road surface is desired, and if hand labor is available, cobblestone surfacing,  or stone pavers may be used. Pit run coarse rock is occasionally used. 
For high standard roads with high traffic volumes, an asphalt concrete or concrete road surface is typically built. The thickness is often 75 to 100 mm. Each improved surfacing is relatively resilient to storms.</t>
  </si>
  <si>
    <t>ROADS IMPROVED WITH LATERITE AND CRUSHED GRAVEL</t>
  </si>
  <si>
    <t>ROADS SURFACED WITH COBBLESTONE AND BRICK PAVERS</t>
  </si>
  <si>
    <t>HIGH STANDARD ROADS PAVED WITH ASPHALT OR CONCRETE</t>
  </si>
  <si>
    <t>The cost of an armored, improved surface increases with quality of material, but cost also depends a lot on availability of local materials. The cost-effectiveness of a certain surfacing standard depends on the traffic volume using the road.
Benefits of an improved roadway surfacing include improved driver comfort, less dust and erosion, faster driving, and improved resistance to storms or droughts.</t>
  </si>
  <si>
    <t xml:space="preserve">Keller, G.; Ketcheson, G. 2015. Storm Damage Risk Reduction Guide 1277-1814—SDTDC. San Dimas, CA: U.S. Department of Agriculture, Forest Service, San Dimas Technology and Development Center. 230 p. 
http://www.fs.fed.us/t-d/pubs/pdfpubs/pdf12771814/pdf12771814dpi100.pdf
-Douglas, R. 2015. Low-Volume Road Engineering: Design, Construction, and Maintenance. CRC Press, Taylor &amp; Francis Group. ISBN: 978-1-4822-1263-1. 326 p.
Keller, G.; WilsonMusser, S.; Bolander, P.; Barandino, V.  2011. Stabilization and Rehabilitation Measures for Low-Volume Forest Roads. 1177-1801—SDTDC. San Dimas, CA: U.S. Department of Agriculture, Forest Service, San Dimas Technology and Development Center. 333 p. </t>
  </si>
  <si>
    <t>Roadway cuts and fills are occasionally unstable because of an excessively steep slope, poor or clay-rich soil, or groundwater and seepage. Climate-induced storms increase the frequency of slope failures. Slope stabilization treatments include flattening and terracing a slope, drainage, soil bioengineering, construction of buttresses, anchors, slope reinforcement, or construction of a wide variety of retaining structures. Gabions are one of the most commonly used retaining structures.
Slope stabilization is often needed in high rainfall areas, areas with clay soils, and areas where roadway cut, and fill slopes are constructed excessively steep.</t>
  </si>
  <si>
    <t>A wide range of options exist for stabilization of an unstable slope. Measures should be taken if the slope appears marginally stable, has moved, or has signs of cracks on the slope or leaning trees. A slope stabilization treatment can help prevent a large, costly, and dangerous slide. If a road is settling, a deep patch repair with addition of some reinforcing materials, such as geogrids, can prevent a failure. 
Use of deep rooted vegetation and soil bioengineering treatments, such as gabions or crib walls mixed with vegetation, or live stakes, can help stabilize a marginally unstable slope and prevent at least a shallow slope failure.
Drainage with drainage galleries, horizontal drains, or just redirecting surface water off a slide area can all help lower the pore pressures in a slope and contribute to stability.
Regarding or flattening a slope that is over-steep and has a history of instability can prevent additional failures. Terracing the slope or placing a rock buttress against a slope also helps stability.
Finally, a wide variety of earth anchors, rock bolts, and retaining structures can be used to stabilize a slope and repair a failed slope or prevent slope failure. The least expensive retaining structures are typically mechanically stabilized earth (MSE) or geotextile reinforced slopes (GRS). Conventional gravity retaining walls such as gabions or concrete walls also are suitable for slope stabilization.</t>
  </si>
  <si>
    <t>Source: MetaMeta (www.greenroadsforwater.org)
STABLE CUT AND FILL SLOPE ANGLES</t>
  </si>
  <si>
    <t>COMMONLY USED GABION AND GEOTEXTILE (GRS) WALLS</t>
  </si>
  <si>
    <t>Slope failures can be very costly, as can slope stabilization programs. Typically, preventing a slope failure is very cost-effective. Treatments like low MSE walls, gabions, live stakes, and soil bioengineering are inexpensive.</t>
  </si>
  <si>
    <t>Keller, G.; Ketcheson, G. 2015. Storm Damage Risk Reduction Guide 1277-1814—SDTDC. San Dimas, CA: U.S. Department of Agriculture, Forest Service, San Dimas Technology and Development Center. 230 p. 
http://www.fs.fed.us/t-d/pubs/pdfpubs/pdf12771814/pdf12771814dpi100.pdf
Turner, A.K.; Schuster, R.L. Editors. 1996. Landslides -- Investigation and Mitigation. Tech. Rep. No. TRB-SR-247. Washington, DC: National Research Council, Transportation Research Board. National Academy Press. 680 p. (ISBN 0-309-06208-X) 
Shah, Bashir Hussan. 2008.  Field Manual on Slope Stabilization, UNDP (United Nations Development Program), Environmental Recovery Program for the Earthquake Affected Areas. Islamabad, Pakistan, September, 64p. http://preventionweb.net/english/professional/publications/v.php?id=13232</t>
  </si>
  <si>
    <t>Many problems associated with roads and much damage occurs because of poor engineering design and construction practices, as well as needed maintenance. Many road failures occur because of poorly designed or installed culverts, lack of soil compaction, bridges with a span too short, poorly graded roadway materials, inadequate surface drainage, or lack of erosion control. Lack of maintenance compounds many problems! Each is made worse and more likely to cause failure during more intense storms caused by climate change.  Best Engineering Practices can prevent many of these problems.</t>
  </si>
  <si>
    <t xml:space="preserve">Best Engineering Practices to help make roads more climate resilient:
Positive surface drainage with a crown or sloped roadway, frequent cross-drains, and leadoff ditches, etc. The objective is to get water off the road as quickly as possible and avoid concentration of water flow.
Staying current on road maintenance to remove road ruts and fill potholes, clean ditches, cut brush for sight distance, clear culverts, replace signs, etc.
Shift a road away from a stream and out of the channel migration zone where stream meander could damage the road. Alternatively, the channel can be armored with gabions or riprap to prevent bank erosion, or the flow can be redirected away from the vulnerable streambank.
Prevent culvert failures from plugging, lack of capacity, or stream diversion. Use relatively large cross-drain pipes (1 meter+) and design using Stream Simulation concepts.
Keep bridge channels free from debris, trees, or aggradation.
Stabilize slopes with walls, buttresses, deep rooted vegetation, or soil bioengineering measures. Control erosion with complete ground cover and controlled drainage.
Use well graded aggregate  to prevent ravel or paved/armored surfaces to prevent road surface damage from storms. Pavements may include cobblestone, pavers, seal coats, asphalt, or concrete. Dust palliatives can also help stabilize a road surface.
Use slope stabilization measures such as drainage, deep-rooted vegetation, anchors, retaining walls, or deep patch reinforcement either to stabilize existing areas of instability of to prevent a slope failure. Soil bioengineering is an excellent use of a nature-based solution to stabilize shallow slope failures.
The Asian Development Bank, World Bank, US Agency for International Development, and other groups have been invilved in climate change vulnerability assessment and development of adaptation measures for many years. Best Engineering Practices include a wide variety of engineering techniques to deal with rising temperatures, increased rainfall volume and intensity, droughts, storm surges, se level rise, and increased slope instability and erosion problems. Not only are the engineering solutions needed, but social and economic impacts must be considered, Specifications and policies must reflect the need for climate adaptation.
</t>
  </si>
  <si>
    <t>IMPORTANT ROAD SURFACE DRAINAGE FEATURES</t>
  </si>
  <si>
    <t>NEEDED ROAD MAINTENANCE. COMPACTION WITH EQUIPMENT AND BY HAND</t>
  </si>
  <si>
    <t>WELL DESIGNED CULVERTS AND BRIDGES. STABILIZED SLOPES</t>
  </si>
  <si>
    <t>Preventing failures during storms is extremely cost-effective since many failures occur due to a lack of basic good engineering practices. In this context, an “Ounce of Prevention is Worth a Pound of Cure”.</t>
  </si>
  <si>
    <t xml:space="preserve">Keller, G; Sherar, J. 2003. Low-Volume Roads Engineering-Best Management Practices Field Guide. USDA Forest Service, Office of International Programs and US Agency for International Development, Washington, DC.  158 p. (Also available in Spanish, Portuguese, and French) [Online] http://pdf.usaid.gov/pdf_docs/Pnadb595.pdf
Douglas, R. 2015. Low-Volume Road Engineering: Design, Construction, and Maintenance. CRC Press, Taylor &amp; Francis Group. ISBN: 978-1-4822-1263-1. 326 p.
Paige-Green, P. 2009. Unsealed Roads: Design, Construction and Maintenance. Draft TRH 20, Version 1.5 (original  draft version of TRH 20 produced in 1990), Department of Transport, Pretoria, South Africa. April. 106 p.
Asian Development Bank. 2011. Guidelines for Climate Proofing Investment in the Transportation Sector- Road Infrastructure Projects. Department of External Relations, Asian Development Bank, Manila, Philippines. https://www.adb.org/documents/guidelines-climate-proofing-investment-transport-sector-road-infrastructure-projects </t>
  </si>
  <si>
    <t>Extreme weather events like heatwaves, floods, storm surge, and wildfires, which are already causing disruption to millions each year, are projected to become more frequent and severe due to climate change. To address the impact of these climate-related challenges, it is essential that bridge infrastructures incorporate considerations for extreme climatic conditions in their planning, design, construction, maintenance, and operations to enhance their resilience. This includes adequate capacity and freeboard, being free of channel obstructions and aggradation, and protection against scour. 
This is not only needed to make sure that the bridges can accommodate higher discharges, but also to make sure that the biridges do not interfere with the flow regimes of the river, which may cause siltation or – as in tidal rivers – severe disturbance of the river bed.</t>
  </si>
  <si>
    <r>
      <rPr>
        <b/>
        <sz val="10"/>
        <color theme="1"/>
        <rFont val="Arial"/>
        <family val="2"/>
      </rPr>
      <t xml:space="preserve">Adequate dimensions: </t>
    </r>
    <r>
      <rPr>
        <sz val="10"/>
        <color theme="1"/>
        <rFont val="Arial"/>
        <family val="2"/>
      </rPr>
      <t xml:space="preserve">bridges should have adequate dimension and not choke the river and cause sedimentation and/or erratic flows that even worse may affect the entire flow regime of the river. Also bridges sills should not cause drainage congestion and water logging.
</t>
    </r>
    <r>
      <rPr>
        <b/>
        <sz val="10"/>
        <color theme="1"/>
        <rFont val="Arial"/>
        <family val="2"/>
      </rPr>
      <t xml:space="preserve">
Infrastructure design and materials: </t>
    </r>
    <r>
      <rPr>
        <sz val="10"/>
        <color theme="1"/>
        <rFont val="Arial"/>
        <family val="2"/>
      </rPr>
      <t xml:space="preserve">Efficient infrastructure design is crucial for resilience to extreme hot weather conditions. Concrete, with its durability and low maintenance requirements, is an excellent choice for bridge deck pavement. Regular maintenance and replacement of bridge expansion joints are vital. These joints accommodate thermal changes and prevent water damage. Moreover, elevation of structures and strengthen bridge foundations by deepening footings can mitigate flooding risks and enhance river flow resilience. Avoid mid-channel piers or supports when possible.
</t>
    </r>
    <r>
      <rPr>
        <b/>
        <sz val="10"/>
        <color theme="1"/>
        <rFont val="Arial"/>
        <family val="2"/>
      </rPr>
      <t>Infrastructure protection and drainage:</t>
    </r>
    <r>
      <rPr>
        <sz val="10"/>
        <color theme="1"/>
        <rFont val="Arial"/>
        <family val="2"/>
      </rPr>
      <t xml:space="preserve"> Provide freeboard between the high-water level and bottom of the bridge to prevent damage from floating debris. Ideally 1-2 meters is provided. Also, remove debris in the channel that can block or damage the bridge, and remove aggraded material that can reduce the bridge open area and hydraulic capacity.  Provide scour protection around piers and abutments with rock riprap, concrete, or gabions. Ideally place foundations deep enough to be below possible scour level.
Upgrading stormwater drainage systems in bridge catchment areas prevents damage on bridges and reduces pollution. Stream bank stabilization prevent erosion and bridge failure, such as enhancing vegetation cover. 
</t>
    </r>
    <r>
      <rPr>
        <b/>
        <sz val="10"/>
        <color theme="1"/>
        <rFont val="Arial"/>
        <family val="2"/>
      </rPr>
      <t xml:space="preserve"> 
Maintenance and policies:</t>
    </r>
    <r>
      <rPr>
        <sz val="10"/>
        <color theme="1"/>
        <rFont val="Arial"/>
        <family val="2"/>
      </rPr>
      <t xml:space="preserve"> Increasing the frequency of bridge inspections and repairs prevents minor issues from worsening and protects bridges from extreme weather. Implementing stringent weight restrictions during freeze-thaw seasons can prevent bridge fatigue. Traffic and loading management policies, such as prioritizing vulnerable routes, establishing emergency plans, and applying peak-time loading restrictions, protect bridges from climate extremes.</t>
    </r>
  </si>
  <si>
    <t>MAJOR AND LOW-VOLUME ROAD BRIDGES 
Source: (IDVIA, 2020)</t>
  </si>
  <si>
    <t>REMOVE CHANNEL DEBRIS, AVOID MID-CHANNEL PIERS IF POSSIBLE, AND MAINTAIN FREEBOARD</t>
  </si>
  <si>
    <t>PROTECT AGAINST SCOUR AND USE SCOUR PREVENTION MEASURES</t>
  </si>
  <si>
    <t>PLACE FOUNDATIONS BELOW POTENTIAL SCOUR LEVEL</t>
  </si>
  <si>
    <t>Upgraded bridges designed to withstand extreme climates offer longer service life, and reduced maintenance and emergency repair. Removing channel vegetation and debris increases the likelihood that a bridge will survive a major storm. Scour protection is needed to prevent failures since scour is the dominant cause of bridge failures. These adaptation strategies are inexpensive compared to the cost of replacing a bridge, which can cost from hundreds of thousands to millions of dollars.</t>
  </si>
  <si>
    <t>IDVIA. 2020. Climate-resilient bridges. Available: https://www.idvia.es/en/climate-resilient-bridges [Accessed 22 September 2023].
United States Agency International Development. 2015. A Guide for USAID Project Managers: Bridges – Incorporating Climate Change Adaptation in Infrastructure Planning and Design. https://www.climatelinks.org/sites/default/files/asset/document/BRIDGES_PRIMER_CCA_ENGINEERING_DESIGN.pdf.
On choking bridges in Bangladesh:
https://thewaterchannel.tv/thewaterblog/the-choking-bridge-death-of-a-river/</t>
  </si>
  <si>
    <t>Goal:  Pavement management considerations, methods, and techniques for asphalt pavements subject to high temperatures.
When temperatures go up, asphalt pavements become increasingly vulnerable to premature failure.  High ambient air temperatures can soften asphalt pavement resulting in rutting, shoving, bleeding, and cracking.  
Rutting is a prevalent risk for asphalt pavements in traffic conditions with high truck counts.   When high temperatures reduce the load carrying capacity of asphalt materials, heavy and repetitive wheel loads from trucks cause permanent deformation in asphalt pavement surfaces. Also, many asphalt mixtures will “bleed” under high road temperatures, leaving an oil-rich surface that can be slippery and dangerous. 
Shoving is another risk and usually found in horizontal curves in areas where vehicles stop, and on steep road grades.  Asphalt pavements in these locations are subjected to transverse loading from centrifugal and brake forces respectively.  Pavement edges along the outside radius in horizontal curves are particularly vulnerable to deformation as the pavement structure in the adjacent shoulder area offers reduced resistance to horizontal wheel load forces.  For brake shoving, concrete may be the preferred pavement material for bus stops and traffic light stops to handle the high braking forces from trucks and commercial vehicles.  
Cracking occurs when asphalt pavement expands under high temperatures and then contracts when temperatures drop again.  The repetitive cycle of expansion and contraction can lead to micro-cracking in the asphalt surface which allows for water entry into the base and subbase which eventually results in pavement failures such as potholes and transverse cracks. In regions with wide temperature extremes ( cold nights and hot days—like in some desert regions and at high elevations), over time as the asphalt becomes stiffer, relatively wide transverse cracks can develop across the road at 15 to 30 meter intervals.</t>
  </si>
  <si>
    <t>Asphalt pavement is ordinarily comprised of 90% aggregates and 10% bitumen or binder material.  The weak point is the bitumen which becomes soft when subjected to temperatures beyond a material property known as the softening point, which is the temperature at which bitumen softens and loses its ability to support a load or resist deformation.  Engineers commonly use the softening point in pavement mix designs to match a bitumen grade with the local environment.  The higher the softening point, the better the bitumen can withstand elevated temperatures.  For example, the softening point of PG40/50 bitumen is 52-60C and for PG 60/70 bitumen is 49-56C.  Usually the design temperatures for bitumen specifications are much higher than recorded air temperatures to account for heat absorbation of in-place asphalt roads.  For this reason, bitumen additives such as styrene-butidiene-styrene (SBS) may be added to improve the material qualities of the bitumen, thus increasing its softening point.
During periods of high ambient air temperatures, the ground temperatures underneath the pavements tend to remain much cooler.  As such, engineers can use multi-layered pavement structures in which the base and subbase are designed to carry vehicular loads and the top wearing course is essentially designed to be a sacrificial layer to be replaced routinely on a maintenance schedule. This is like a base course aggregate road with a seal coat surfacing (typically a double seal coat/chip seal). This design is used extensively in parts of Australia, South Africa, and New Zealand. 
Research is ongoing with the development of Aerogel-based Modified Bitumen to add thermal insulation and make the asphalt more resistant to deformation at high temperatures. Also, other phase-change additives have been used to improve performance.  Reflective coats have been added to asphalt to keep its temperature down, and, in some circumstances, such as wooded areas, shade can be used to keep the asphalt road surface temperature low.
Fire impact on asphalt, such as wildfires for example, is primarily a long-term maintenance issue rather than an immediate risk of roads catching fire or burning.  Asphalt is 90% aggregate so it would have to be a tremendous fire to make that spark!  That said, roads have a considerable amount of oil, gasoline, and other flammable materials that leak onto the road surface.  If these materials catch fire, the sudden change in temperature causes the asphalt pavement to expand rapidly, which leads to premature cracking and ravelling when the asphalt cools and contracts again.  Also, vegetation is another flammable material risk along roads.  Road maintenance schedules should consider vegetation management to mitigate dry vegetation and tinder for wildfires.</t>
  </si>
  <si>
    <t>ASPHALT RUTTING AND POTHOLES</t>
  </si>
  <si>
    <t>ASPHALT DEFORMATION AND BLEEDING</t>
  </si>
  <si>
    <t>ASPHALT DAMAGE AND RAVELLING FROM A FIRE</t>
  </si>
  <si>
    <t>The ten years from 2011 to 2020 were the warmest temperatures on record so the road industry will continue to face asphalt pavement performance challenges in high temperature climates. 
Lifecycle costs which include long-term maintenance schedules should be conducted for cost/benefit decision analysis to assess the investment value of higher upfront paving costs using modified bitumen.  
Multi-layered asphalt pavements can be expensive particularly for rural roads and low volume road programs.  If budgets are a constraint, then gravel surfaced roads or surface treated roads may be the better value for money option.  A lifecycle cost comparison between routine gravel road maintenance and asphalt repaving/reconstruction should be investigated. 
Existing roads in areas experiencing economic growth and development, particularly for a new industrial site or a new mining operation, may be vulnerable to rutting and edging due to the additional truck loading on the older pavement.  Development approval authorities might consider pavement rehabilitation costs when assessing fee levies for development approvals..</t>
  </si>
  <si>
    <t>Aerogel-based Modified Bitumen:  Arizona State University (ASU) has developed an aerogel composite to address pavement challenges in high temperatures.  The aerogel is encapsulated with bitumen to make it safe and easy to use in asphalt mixtures. The modification provides a unique thermal insulation to the asphalt mixture. 
https://www.youtube.com/watch?v=p5GYaFdGWaQ
M. Chen, G. Xu, S. Wu. 2010. High-temperature hazards and prevention measurements for asphalt pavement. Wuhan University of Technology.  2010 International Conference on Mechanic Automation and Control Engineering DOI: 10.1109/MACE.2010.5536275</t>
  </si>
  <si>
    <t>Road systems have a great deal of infrastructure, yet there are never enough funds to prepare or adapt all structures against climate-change related damage. Vulnerability Assessment is a tool used to look at a road and its infrastructure, decide which items (culverts, bridges, walls, etc.) are the most critical or most vulnerable, and assess their risk for damage. Thus, through this assessment process we can prioritize the highest risk to receive the needed adaptation work.</t>
  </si>
  <si>
    <t>The vulnerability assessment process includes a synthesis of best available science associated with the following: (1) identify infrastructure at risk, (2) quantify the level of risk relative to value, age, condition, and a combination of climatic exposure and sensitivity to exposure, and (3) summarize appropriate actions needed to minimize the risk. These actions help prioritize where funds are best invested and include adaptation measures needed to increase the resilience of infrastructure. 
Steps in a generic infrastructure vulnerability assessment process are listed below. Note that the process is typically iterative as the process advances, and outputs depend a great deal on the skills and knowledge of the participants. 
• Have a good asset inventory.
• Form an interdisciplinary team 
• Define the assets at risk.
• Examine site data and history.
• Study relevant climate data/stressors.
• Study relevant hydrology projections.
• Conduct risk analysis.
• Rank asset vulnerability.
• Prioritize needed work or adaptation measures.
Various agencies have vulnerability assessment processes, but most follow similar steps . Federal agencies in the United States, including the Federal Highway Administration, and the US Forest Service have developed comprehensive assessment processes and documentation.  The Canadian engineering and forestry groups have also developed assessment methodologies. 
Tools that can greatly aid in the assessment process include good GIS data and asset management to identify and locate infrastructure on the ground. Also, historical records of damage and maintenance information is useful to focus on weak or vulnerable locations in a road system. GIS systems and data have been used extensively and very effectively by the US Army Corps of Engineers and the Federal Emergency Management Agency (FEMA) to assess priority areas and manage the status of priority routes. Communications is a valuable skill in vulnerability assessment working with an interdisciplinary team of individuals with varying information and perspectives.
For a simple example of infrastructure vulnerability assessment, a bridge may have a moderate likelihood that it would fail in a major storm due to foundation scour, but the consequences of that failure are high to very high if the bridge is the only access to an area. Alternatively, a road segment may have a high likelihood of closure during a major storm due to landslides or a failed culvert. However, if the road is not a critical route or if there is alternate access, the consequence of road closure is much lower. Therefore, the overall road risk might be assessed as low to moderate.  Ideally, infrastructure that is determined to be high or very high risk would be given a high priority and either improved, closed, or relocated. This concept can be expressed as a “safe to Fail” infrastructure rather than our normal perspective of designing or investing in “Failsafe” structures.</t>
  </si>
  <si>
    <t>Probability of Damage or Loss: The following descriptions provide a framework to estimate the relative probability that damage or loss would occur within 1 to 3 years (depending on the resource):
o Very likely. Nearly certain occurrence (90% - 100%))
o Likely. Likely occurrence (50% - 89%)
o Possible. Possible occurrence (10% - 49%)
o Unlikely. Unlikely occurrence (0% - 9%)
Magnitude of Consequences:
o Major. Loss of life or injury to humans; substantial property damage;
o irreversible damage to critical natural or cultural resources.
o Moderate. Injury or illness to humans; moderate property damage;
o damage to critical natural or cultural resources resulting in
o considerable or long-term effects.
o Minor. Property damage is limited in economic value and/or to few investments; damage to critical natural or cultural resources resulting in minimal, recoverable or localized effects.</t>
  </si>
  <si>
    <t>Planning and prioritization of vulnerable infrastructure is necessary to ensure that limited funds are wisely spent. Since funds are always lacking in road agencies, prioritizing the needed work is very cost-effective with a high cost-benefit ratio. It is “getting the most bang for the buck”!</t>
  </si>
  <si>
    <t>U.S. Department of Agriculture, Forest Service (USDA FS). 2018. U.S. Forest Service transportation resiliency guidebook: addressing climate change impacts on U.S. Forest Service transportation assets. (Appendix B). Washington, DC.
U.S. Department of Transportation, Federal Highway Administration (USDOT FHWA). 2017. Vulnerability assessment and adaptation framework. 3rd ed. FHWA-HEP-18-020. Washington, DC.
Partington, M.; Bradley, A.; Durand-Jézéquel, M. [et al.]. 2018. Analysis of a British Colombia resource road’s vulnerability to climate change: Tum Tum Forest Service Road PIEVC case study. Tech. Rep. 35. Pointe Claire, Quebec, Canada: FP Innovations.
Asian Development Bank. 2011. Guidelines for Climate Proofing Investment in the Transportation Sector- Road Infrastructure Projects. Department of External Relations, Asian Development Bank, Manila, Philippines. https://www.adb.org/documents/guidelines-climate-proofing-investment-transport-sector-road-infrastructure-projects</t>
  </si>
  <si>
    <t>Geocells, geoweb, or cellular confinement systems are three-dimensional, honeycombed structures in the form of sheets, mats, or interlocking units filled with soil, sand, coarse aggregate, or concrete, and sometimes planted with vegetation (Ballard et al., 2015). They come in varying heights of 2, 3, 4 and 6 Inches and can be perforated or non-perforated. They are used to stabilize the surface of earthen cut and fill slopes, effectively preventing erosion. Geocell can serve various functions depending on its design. For instance, when filled with permeable materials, it can function as a drainage layer or permeable pavement, allowing for the infiltration of road runoff. When confined with aggregate infill, the system improves the load distribution characteristics of unpaved roads, thus reducing long-term maintenance requirements and costs.
Furthermore, geocell creates a stable foundation layer beneath asphalt or concrete, ensuring their durability under heavy and repeated traffic loads. Road stabilization not only adds strength to the road, extending its lifespan and reducing maintenance needs but also helps protect the environment by keeping the road intact, thereby reducing erosion and dust (Gesford and Anderson, 2007). 
Other uses include confining unstable materials like rounded gravels or sand over soft tropical soils or use in low-water crossings to add an inexpensive, stable driving surface through water for light traffic road-stream crossings.</t>
  </si>
  <si>
    <t>Geocells are often placed on eroding slopes to provide a medium that will stay on the slope and can be backfilled with soil to enable vegetative growth.  Layers of perorated geocell filled with gravel can act as a drainage layer over a wet subgrade, or add a layer of structural strength over a soft area or section of road.  Geocells are used to make a firm driving surface across small streams at a low-water crossing or ford. On Pacific Islands with a shortage of aggregate, the geocells have been filled with concrete to create a durable, climate resilient driving surface. 
A unique example is the protection of permafrost for the road upgrade in Mongolia. The 5.5 km road from Khartgal main road to Khuzuuvch Shil has been upgraded in Mongolia. This upgrade involved the construction of a 5 cm asphalt pavement on top, 10 cm of granular material, and a 10 cm geocell filled with granular material treated with 3% cement. The use of a geocell layer on the soil surface and an elevated road base serves to insulate the permafrost, reduce drying, and protect it from vehicle damage. This approach also extends the road's lifespan and reduces the risk of road slumping and cracks. Consequently, the permafrost layer along the southwest shoreline of Khuvsgul Lake can be effectively preserved (Ministry of Environment and Tourism of Mongolia, 2019).</t>
  </si>
  <si>
    <t>(TerraCell®, 2015)</t>
  </si>
  <si>
    <t>(Geosynthetics Australia, 2019)</t>
  </si>
  <si>
    <t>FILLED WITH DRAINAGE ROCK</t>
  </si>
  <si>
    <t>FILLED WITH CONCRETE</t>
  </si>
  <si>
    <t>Installation cost is 45000-78000 CAD per acre for a typical slope protection or load support application using 3-to 4-inch deep cells (Caltrans, 2006).</t>
  </si>
  <si>
    <t>Ballard, B.W., Wilson, S., Udale-Clarke, H., Illman, S., Scott, T., Ashley, R. and Kellagher, R. 2015. The SUDS manual. CIRIA: London, UK.
California Department of Transportation (Caltrans). 2006. Cellular confinement system research. Available: https://dot.ca.gov/-/media/dot-media/programs/design/documents/ctsw-rt-06-137-20-1-1-a11y.pdf [Accessed 6 September 2023].
Geosynthetics Australia. 2019. Available: https://geosynthetics.net.au/geocells-stabilisation-erosion-control-retaining-walls/geocells-for-slope-stabilisation/ [Accessed 6 September 2023].
Gesford, A.L. and Anderson, J.A. 2007. Environmentally sensitive maintenance for dirt and gravel roads. Pennsylvania Department of Transportation.
Ministry of Environment and Tourism of Mongolia 2019. Sustainable Tourism Development Project: Initial Environmental Examination. https://www.adb.org/projects/documents/mon-50013-002-iee-0.
TerraCell®. 2015. Design Guidelines for Ground Stabilization [Online]. Available: https://hanesgeo.com/document/load/terracell-design-guidelines-for-ground-stabilization.pdf [Accessed 6 September 2023].</t>
  </si>
  <si>
    <t xml:space="preserve">Spatial changes of permafrost are occurring in long-frozen ground due to climate warming. Constructing infrastructures over permafrost, such as roads and embankments, accelerates the thawing process (or thawing bowl); hence, roads deform and building foundations crack. Maintaining stable permafrost is important to tackle this issue. Passive cooling devices, such as thermosyphons, help remove heat from the permafrost beneath the infrastructure and release it into the air, preventing thawing of the permafrost.  </t>
  </si>
  <si>
    <t xml:space="preserve">Thermosyphons are tube-like devices typically used in cooled roadbed methods installed at roadsides. They can also serve as passive renewable energy devices, requiring no additional energy to operate. Several types of thermosyphons, including piles, slopes and loops, can be selected to suit various applications.
Thermosyphon cooling relies on the principles of natural convection and phase change of a working fluid to transfer heat away from the ground and maintain permafrost. It involves a closed-loop system with a vertical heat exchanger or thermosyphon tubes buried in the ground. 
As the ground temperature rises, it heats the working fluid in the evaporator (heat exchanger). The working fluid vaporizes, creating a pressure difference that forces it to rise in the riser pipe to the condenser section. In the condenser, heat is released to the air, causing the vapor to condense back into a liquid. The liquid then returns to the evaporator through the return pipe, and the cycle repeats.
The continuous circulation of the working fluid helps extract heat from the ground, maintaining permafrost integrity under infrastructure like roads in permafrost-affected regions. The design of the thermosyphon system should consider factors like road geometry, traffic load, and environment.
An example of thermosyphon application can be found in Buraar pass, Mongolia. Two types of thermosyphon, loop and inclined thermosyphons, have been implemented along a 500-meter stretch of the pass.
Considerable use of thermosyphons has been made in the oilfields of Alaska where drilling and oil extraction access roads must be constructed and maintained. The first known use of passive thermosyphons in Alaska was in the 1960s, and the thermosyphons were used in construction of the Trans-Alaska Pipeline (TAPS) in the 1970s and have been used frequently on Alaskan roads ever since. </t>
  </si>
  <si>
    <t>Compared to the ground without thermosyphon applications, the ground temperature under the road with thermosyphons has been reduced by more than twice. It was reported that thawing process is rarely observed when using thermosyphon. This can save major repair costs on roads from a melting subgrade soil.
Thermosyphon systems can be passive (relying solely on natural temperature differences) or active (using external energy sources like solar power or electricity). The passive systems are fairly inexpensive once past the initial costs.</t>
  </si>
  <si>
    <t>V. Kukkapalli; S. Kim. 2019. Roadway embankment stabilization on permafrost using thermosyphons with Y-shaped evaporators.  IOP Conf. Ser.: Mater. Sci. Eng. 507-012017 Department of Mechanical Engineering, University of Alaska, Fairbanks, AK, 99775
A. M. Wagner. 2014.  Review of Thermosyphon Applications. ERDC/CRREL TR-14-1 Cold Regions Research and Engineering Laboratory (CRREL).
US Army Engineer Research and Development Center, Hanover, NH</t>
  </si>
  <si>
    <t>Nature-based Solutions (NBS) can be defined as project solutions that are motivated and supported by nature and that may also offer environmental, economic, and social benefits, while increasing resilience. Nature-based
solutions include both green and natural infrastructure. Nature-based solutions such as restoring wetlands, controlling drainage with bioswales, lining roads with planted trees in cities, and using cover crops to control erosion near roads can cost-effectively make transportation infrastructure more resilient to the impacts of climate change. Also, they could provide over a third of the mitigation needed to achieve the 2030 targets of the Paris Agreement. Agencies have begun integrating nature-based solutions into their work, but they are not yet utilized to their full potential. Nature-based solutions are fundamental to many of the “green roads” practices identified in this toolkit.
Nature based solutions can be very cost effective, enhance local employment, be environmentally friendly and aesthetic, and have long-term value to infrastructure. They rely on natural vegetation and natural systems to help mitigate the impacts of climate change. A common thread among NBS techniques is that they provide a greater value than single-purpose traditional infrastructure to yield community and ecosystem benefits and enhance the resilience of the site.</t>
  </si>
  <si>
    <t>Nature based solutions (NBS) involve a wide range of nature-related techniques that are both cost-effective and improve climate-related resilience in general and for infrastructure such as roads in particular. It is an integration of engineering with nature! These NBS solutions include but are not limited to:
•	Using soil bioengineering such as vegetated structures and live stakes to stabilize roadway cut and fill slopes;
•	Restoring floodplains and waterways near roads to prevent local flooding;
•	Constructing bioswales and rain gardens in urban settings to prevent local street and area flooding;
•	Constructing streets and paths in conjunction with detention or water retention ponds and wetlands areas adjacent to the infrastructure;
•	Use of green roofs in urban area buildings to augment local green spaces;
•	Planting trees along roads and streets; 
•	Using permeable pavers and grassy parking areas to enhance groundwater infiltration and reduce runoff;
•	Acquiring land in flood-prone areas to allow floods to spread out and flow slowly, minimizing damage to local infrastructure;
•	Selecting and managing trees and plant ecosystems that are not vulnerable to fires;
•	Restoring sand dunes and mangroves in coastal areas to prevent coastal flooding;
•	Avoiding building “ring roads” around coastal islands that often destroy natural coastal vegetation; and
•	Installing culverts such as “stream simulation” designs that replicate natural stream channel characteristics through the culvert.</t>
  </si>
  <si>
    <t>SOIL BIOENGINEERING MEASURES INCLUDING LIVE VEGETATED STRUCTURES AND LIVE STAKES</t>
  </si>
  <si>
    <t>ROADSIDE VEGETATION AS A BUFFER ALONG STREAMS AND NURSERIES FOR NATIVE VEGETATION IN A ROAD PROJECT</t>
  </si>
  <si>
    <t>GREEN ROOFS AND BIOSWALES OR RAIN GARDENS ALONG URBAN STREETS</t>
  </si>
  <si>
    <t>Many nature-based solutions are relatively inexpensive because they involve use of natural vegetation. Also, hazard mitigation using NBS can provide many economic, social and environmental benefits beyond the benefits from traditional flood mitigation projects.
Some components of nature-based solutions may have higher upfront costs (e.g., design for nature-based features, increased permitting coordination, higher contingency). However, nature-based solutions are often preferred alternatives for the cost-savings that are typically seen when compared with solely gray (traditional) infrastructure-based solutions over the long-term.
Challenges to implementation of NBS include building sustainable solutions; getting community involvement in projects; developing technical guidance and standards or regulations for use; and education needed to teach basic concepts of nature-based projects.</t>
  </si>
  <si>
    <t>Gray, D.; Sotir, R. 1996. Biotechnical and soil bioengineering slope stabilization-A practical guide for erosion control. New York, NY: A Wiley-Interscience Publication, John Wiley and Sons, Inc. 378 p. (ISBN 0-471-04978-6).
Howell, J. 1999. Roadside Bio-engineering Reference Manual. Department of Roads. His Majesty’s Government of Nepal. Kathmandu. 218p.
B. Webb; S. Douglass; B. Dix:; S. Asam. 2018.White Paper: Nature‐Based Solutions for Coastal Highway Resilience. FHWA‐HEP‐18‐037.
Federal Highway Administration, ICF, and South Coast Engineers,  
Washington, DC 20006
Environmental Protection Agency.2023. Different Shades of Green. Green Infrastructure Research at the U.S. Environmental Protection Agency Brochure.  https://www.epa.gov/green-infrastructure
Steinfeld, D.; Riley, S.; Wilkinson, K.; Landis, T.; and Riley, L. 2007. Roadside Revegetation: An Integrated Approach to Establishing Native Plants. FHWA-WFL/TD-07-005, Federal Highway Administration, Vancouver, WA. and Umatilla National Forest, Pendleton, Or.  424p. 
The Nature Conservancy. 2023. Promoting nature-based
hazard mitigation through FEMA mitigation grants. Joint publication from TNC and AECOM. 
Matthews, J; DelaCruz, E. 2022. Integrating Nature-Based Solutions for Climate Change Adaptation and Disaster Risk Management: A Practitioner’s Guide. Asian Development Bank, Manila, Philippines.
https://www.adb.org/publications/nature-based-solutions-climate-change-adaptation-disaster-risk-management</t>
  </si>
  <si>
    <t>Lack of routine and periodic maintenance can lead to road damage and a road not achieving its desirable lifespan. In times of climate-induced major storms, the risk of significant road damage occurring can be high when drainage systems do not function or are blocked.  Many roadway drainage problems occur because of lack of maintenance, where ruts form or a road is flat, concentrating water, and leading to erosion and formation of gullies. Culverts that are not cleaned lead to plugging and then damage to re roadway from local flooding. Raveling of a road surface can be a safety problem, as well as dust problems and loss of valuable roadway materials.</t>
  </si>
  <si>
    <t>Road maintenance is a fundamental part of road management so planned ongoing and recurrent maintenance is a must. Additionally, some maintenance items are occasional and may be in the category of deferred maintenance.  A road maintenance plan needs to be developed and executed. 
Road maintenance typically includes grading and reshaping the road surface, cleaning ditches, clearing brush for sight distance, cleaning culverts, filling potholes, painting or replacing signs, replacing riprap armoring, and periodically surface treatments such as seal coats. 
Environmentally Sensitive Maintenance is a concept used today to accomplish needed timely maintenance but also to not create environmental problems by excessive grading, removal of too much vegetation, or conducting maintenance at a time harmful to wildlife.
Maintenance can be accomplished in a variety of ways, including contracts, Performance based contracts, force account teams, micro-enterprises, or community-based maintenance. All have advantages and disadvantages, but the key is that some maintenance scheme is set up for every road network.  Ideally a maintenance group will consist of some mechanized equipment, (such as a grader, compactor, water, and dump trucks, backhoe), and hand laborers to do brushing, pothole filling, culvert cleaning, etc. A road should not be built unless a guaranteed maintenance plan is in place!!
The Asian Development Bank (ADB) has been promoting a shift beyond just good maintenance to climate risk-informed road asset maintenance systems. This includes enhancing maintenance to incorporate data on road asset climate and disaster risks, revising road asset maintenance regimes and guidelines to prioritize and time maintenance based on seasonality, risk and criticality, and building the capacity of asset maintenance staff to adapt maintenance and repair regimes to respond to extreme weather impacts.</t>
  </si>
  <si>
    <t>LACK OF MAINTENANCE ON ROADS AND CULVERTS</t>
  </si>
  <si>
    <t>HAND AND MACHINE MAINTENANCE WORK ALONG A ROAD</t>
  </si>
  <si>
    <t xml:space="preserve">Maintenance costs will vary widely, depending on how the work is done, geographic location, and work needed. Whatever the cost, the initial investment in a road will be lost if the road is not maintained. Deterioration curves on asphalt roads show the significant benefits of early and periodic maintenance. </t>
  </si>
  <si>
    <t>Douglas, R. 2015. Low-Volume Road Engineering: Design, Construction, and Maintenance. CRC Press, Taylor &amp; Francis Group. ISBN: 978-1-4822-1263-1. 326 p.
Gesford, A; Anderson, J. 2006. Environmentally Sensitive Maintenance for Dirt and Gravel Roads. PA-2006-001-CP-83043501-0, Pennsylvania State Center for Dirt and Gravel Roads Studies, in cooperation with Commonwealth of Pennsylvania, Pennsylvania DOT, &amp; EPA. Harrisburg, PA.
http://www.epa.gov/owow/nps/sensitive/sensitive.html
Giummarra, G., Editor. 2009. Unsealed Roads Manual: Guidelines to Good Practice, Third Edition. Australian Roads Research Board (ARRB Group Ltd.). Vermont South, Victoria, Australia. A useful manual for gravel road design and maintenance, particularly in semi-arid regions.
http://www.arrb.com.au/admin/file/content13/c6/LocalRoadsNews69.pdf
	World Bank  2010. Highway Development and Management Model-HDM-4, The World Bank Washington, DC. (Available at: http://www.worldbank.org/transport/roads/rd_tools/hdm4.htm)</t>
  </si>
  <si>
    <t>Floodwater spreaders are low, curved structures built alongside paved roads to collect and redirect runoff water from the road surface. They guide the flow of water towards adjacent farmland or storage ponds, increasing soil moisture and supporting agricultural activities. Floodwater spreaders contribute to improved water management and resilience in arid and semi-arid regions by harnessing runoff water from roads.</t>
  </si>
  <si>
    <t xml:space="preserve">Floodwater spreaders are commonly used techniques to divert runoff water from paved road surfaces to farmland or storage ponds. In humid or subhumid areas, the runoff coefficient from unpaved roads is higher due to frequent rainfall and higher soil moisture levels. The collected water from a 20-50 meter stretch of paved road can be directed to adjacent areas for various purposes, such as farmland irrigation or groundwater recharge.
Floodwater spreaders consist of a series of low, curved structures made of local materials, typically around 30 centimeters in height. These spreaders guide the runoff  from the road surface to the immediate farmland alongside the road, contributing to increased soil moisture. They are cost-effective to build but may require annual reconstruction and maintenance.
It's important to note that water collected from paved road surfaces may contain a high proportion of hydrocarbons and other pollutants from traffic, making it generally unsuitable for human or animal consumption. The level of pollution depends on factors such as traffic intensity, rainfall levels, and frequency. For instance, measurements along a paved highway section in Ethiopia detected no presence of oil or grease (Woldearegay 2016). However, in areas with heavy traffic, direct road-water harvesting should be avoided due to the potential pollution from hydrocarbons and oils, which could render the collected water unusable.
Before implementing floodwater spreaders, several factors need to be considered: 
- Well-graded and compacted road surfaces are necessary to generate sufficient runoff water.
- Drainage techniques should be in place to effectively divert the runoff water from the road surface to farmland or storage ponds.
- Potential pollution of the collected water should be assessed, particularly in areas with heavy traffic. 
- Monitoring and management strategies should be implemented to ensure effectiveness and sustainability.
</t>
  </si>
  <si>
    <t>V-shaped floodwater spreader. Source: MetaMeta (www.greenroadsforwater.org)</t>
  </si>
  <si>
    <t>Floodwater spreaders are relatively inexpensive to build, using local materials and simple construction techniques. They contribute to increased soil moisture, improved water management, and support for agricultural activities. However, regular maintenance and periodic reconstruction may be required.
Flood water spreaders have a number of benefits. They contribute to decarbonization, by contributing to water conservation, and reducing the need for energy-intensive irrigation methods. They contribute to climate resilience and improved land and water; the increase soil moisture, reduce soil erosion, enhance water management, and contribute to climate resilience, especially in arid and semi-arid areas. By support supporting agriculture and vegetation growth, the practice may indirectly improve air quality and overall quality of life.
One needs to be cautious about controlling water pollution, as potential pollution from road surfaces should be considered, especially in areas with heavy traffic. However, the practice does contribute to preserving biodiversity, by supporting vegetation growth and providing additional habitats, indirectly promoting biodiversity. Also, in terms of disaster preparedness, this practice is fruitful; by managing runoff water, floodwater spreaders contribute to mitigating flood risks in arid and semi-arid areas.
The practice can also contribute to inclusive growth, as floodwater spreaders support agricultural activities, benefiting local communities and promoting inclusive growth. On top of that, they are also affordable.</t>
  </si>
  <si>
    <t>Woldearegay, K., L. Tamene, and F. van Steenbergen. Forthcoming. “Groundwater Recharge through Landscape Restoration and Surface Water Harvesting for Climate Resilience: The Case of Tekeze River Basin, Northern Ethiopia.”</t>
  </si>
  <si>
    <t>The practice involves guiding runoff water from road surfaces to recharge wells or percolation ponds, which collect the water for recharge into shallow aquifers. Recharge structures such as abandoned wells or out-of-use borrow pits are utilized to ensure water penetrates a water-bearing layer with good transmissivity and spare storage capacity. This practice aims to enhance infiltration and groundwater recharge in semiarid areas. 
This practice is applicable in semiarid areas where there is a need to enhance groundwater recharge. It can be implemented in regions with suitable water-bearing layers and spare storage capacity in shallow aquifers.</t>
  </si>
  <si>
    <t xml:space="preserve">The practice involves the excavation of drainage ditches or ponds adjacent to the road carriageway to collect runoff water. The collected water is then directed to recharge wells or percolation ponds located away from the road. In some cases, abandoned wells or out-of-use borrow pits can be repurposed as recharge structures. Special tube recharge wells, known as bhungroo, can also be used. These recharge wells are equipped with small, cemented collection structures tilted toward the well to facilitate water flow. Recharge pipes, ranging from 30 to 100 meters deep and 10 to 15 centimeters in diameter, are inserted into a sandy layer within the specified depth to allow water infiltration.
Before implementing this practice, the following factors are needed:
- Knowledge of the hydrogeological conditions in the area, including the presence of suitable water-bearing layers with good transmissivity and spare storage capacity.
- Adequate planning and design to ensure the safe location of recharge structures away from the road carriageway.
- Consideration of local regulations and safety standards for road construction and water management
</t>
  </si>
  <si>
    <t xml:space="preserve">Road side drainage connected to percolation pond for groundwater recharge in Tigray, Northern Ethiopia. Source: MetaMeta (www.greenroadsforwater.org) </t>
  </si>
  <si>
    <t>The costs and benefits of this practice depend on various factors such as the size of the project, local conditions, and available resources. Detailed cost and benefit analysis would need to be conducted on a case-by-case basis.
However, there are a wealth of benefits observed from the implementation of this practice. Most of all, the practice promotes infiltration and groundwater recharge; the practice supports sustainable land management and helps maintain soil moisture levels.
The practice helps improve water availability and resilience in semiarid regions by replenishing groundwater resources. This way, it also contributes to decarbonization, as enhancing groundwater recharge contributes to sustainable water management and reduces the reliance on energy-intensive water supply systems.
Furthermore, improved groundwater recharge can enhance access to clean and reliable water sources, benefiting the quality of life and health of nearby communities. By facilitating groundwater recharge, the practice helps also to reduce surface water runoff and associated pollution. Lastly, enhanced groundwater recharge can contribute to maintaining suitable habitat conditions, and thereby the preservation of biodiversity, for various species dependent on water availability.
Disaster Management: Slightly positive impact. By replenishing groundwater resources, the practice can help mitigate the impacts of droughts and water scarcity during periods of low rainfall.
Safety: Slightly positive impact. It is essential to ensure that any excavated treatments for water conveyance or storage are located away from the road carriageway to maintain road safety.</t>
  </si>
  <si>
    <t>Flow diversion from culverts and road drainage involves the intentional design and management of road infrastructure to minimize water-related issues such as erosion, waterlogging, and road failures. This includes proper culvert placement, alignment planning, and incorporating drainage structures that allow for efficient water flow and prevent excessive wear and damage.</t>
  </si>
  <si>
    <t xml:space="preserve">Flow diversion from culverts and road drainage, particularly in arid and semi-arid areas, is a critical aspect of road design to mitigate the negative impacts of water flow. The objective is to minimize the energy generated by flowing water, as its velocity can lead to erosion and wear along ditches, culverts, and road surfaces.
Effective drainage design is essential in road construction to prevent adverse effects on the engineering properties of the materials used. Inadequate drainage can result in failures such as erosion of road surfaces, cut or fill failures, weakened subgrades, and even mass failures. Therefore, drainage considerations should be integrated into the alignment and gradient planning stages of road design.
The location, design, and construction of roads are influenced by hillslope geomorphology and hydrologic factors. Slope shape, gradient, length, stream drainage characteristics, depth to bedrock, bedrock characteristics, and soil texture all impact road drainage and stability. Convex slopes disperse water, while straight slopes concentrate water and increase hydrostatic pressure. Concave slopes with swales and draws collect water at the lowest point, making them unfavorable for road placement.
Hydrologic factors, such as the number of stream crossings, side slope, and moisture regime, should be considered when locating roads. Lower positions on a slope may require more stream crossings and attention to drainage due to water concentration. Roads built on the upper one-third of a slope generally have better soil moisture conditions and greater stability compared to lower positions.
Preserving the natural drainage characteristics of a hillslope is crucial. Culverts should be placed at grade and in line with the centerline of the channel to maintain the natural flow of stormwater. Failing to do so can result in erosion and blockage, leading to the destruction of the road prism. Headwater streams, despite their seemingly low flows, can generate significant erosion and debris torrents if road crossings impede the natural flow patterns.
Special attention should be given to potential failure points, such as areas where water ponds above road fills or flow through roadside ditches. Culverts at critical points should be designed to efficiently handle the discharge from multiple streams, preventing overflow and potential road failures.
By considering these factors and incorporating appropriate drainage design measures, road infrastructure in arid and semi-arid areas can be more resilient to the challenges posed by water flow, reducing erosion, and ensuring long-term stability.
</t>
  </si>
  <si>
    <t>V-Shaped Diversion Structure Constructed from Soil Stone to Spread Water from Culvert. Source: MetaMeta (www.greenroadsforwater.org)</t>
  </si>
  <si>
    <t>The costs associated with flow diversion and road drainage practices include initial planning and design expenses, construction costs for drainage structures, and ongoing maintenance. However, the benefits include reduced maintenance needs, improved road conditions, enhanced safety, minimized environmental impacts, and better resilience to water-related challenges, leading to long-term cost savings and improved road performance
The practice contributes to all identified dimensions of green roads. It contributes mostly to water and land management, as it reduces the risk of flooding, erosion, and waterlogging, but also prevents erosion and maintains soil stability. Combining this all, it also contributes to climate resilience and disaster preparedness.
It also (indirectly) contribute to other dimensions, including decarbonization (reduce the carbon footprint associated with road maintenance and repairs by minimizing erosion and the need for frequent interventions), improving quality of life (improved road conditions, reduced accidents, and better accessibility), reducing pollution (preventing the contamination of water bodies by reducing sediment and pollutant runoff from roads), preserving biodiversity (minimizing erosion and sedimentation, flow diversion and road drainage can help protect nearby ecosystems and maintain biodiversity).
Furthermore, flow diversion and road drainage can minimize the need for excessive material extraction by preventing erosion and maintaining road stability. It can also contribute to inclusive growth, as it ensures better road conditions, accessibility, and reduced maintenance needs, which can foster economic growth and inclusivity. Safety, affordability, and connectivity are also positively contributed to.</t>
  </si>
  <si>
    <t>https://www.fao.org/3/t0099e/t0099e04.htm</t>
  </si>
  <si>
    <t>Infiltration structures fed from road drainage are measures designed to manage water in arid and semi-arid areas by not only evacuating water from road structures but also utilizing opportunities for water storage and recharge. These structures offer a sustainable solution for regions with limited water resources. Common types of infiltration structures include infiltration trenches, recharge wells, and infiltration ponds.</t>
  </si>
  <si>
    <t>Infiltration structures fed from road drainage involve the implementation of infrastructure designed to capture and manage stormwater runoff from roads in arid and semi-arid areas. These structures typically include features such as swales, infiltration basins, permeable pavements, and underground storage systems. The design aims to slow down the flow of water, allowing it to infiltrate into the ground and recharge the underlying aquifers. Proper design considerations include the slope of the road, soil conditions, and the capacity of the infiltration structure to handle the expected runoff volume.
Infiltration trenches are widely used in Ethiopia (Woldearegay 2016) and have proven effective in raising groundwater levels. They consist of a series of percolation ponds connected in a chain, allowing water to overflow from one pond to the next. The dimensions of a single percolation pond in a trench are typically around 1.5 meters long, 0.4 meters wide, and 0.5 meters deep. These infiltration structures should be placed at a safe distance of at least 20 meters from the road body on the downhill side to prevent soil saturation and potential damage to the road subgrade. By directing road drainage into these infiltration structures, the captured water can slowly infiltrate into the ground, replenishing groundwater reserves.
The Area of Applicability of these infiltration structures extends to various types of areas, including those with steep terrain, if proper design and placement considerations are followed. Tokyo (shoichi,1994) , for example, extensively implements infiltration structures fed from road drainage to control runoff and enrich groundwater in urban areas. 
Techniques such as permeable footpath pavements, porous concrete blocks, soak ways constructed by residents, infiltration trenches, and storage tanks in housing complexes have been successfully employed.
In addition to infiltration trenches, other types of infiltration structures can be used depending on the specific needs and conditions of the area. Soak ways are commonly used for individual lots and receive roof and walkway runoff. Infiltration chamber systems create large void spaces for temporary stormwater storage and can be made of plastic or concrete. Perforated pipe storm sewer systems, also known as exfiltration systems, receive stormwater from conventional storm sewer pipes.
The implementation of these infiltration structures significantly reduces stormwater runoff, prevents water contamination, and helps replenish groundwater reserves. They are suitable for parking lots, rooftop areas, local roads, highways, and small residential developments. By adopting these measures, arid and semi-arid areas can effectively manage water resources and reduce dependence on external water sources.
Alternatively, runoff can be guided to recharge wells or percolation ponds. These collect the water for recharge in the shallow aquifer. In some cases, these may be abandoned dug wells or out-of-use borrow pits. Importantly, these recharge structures penetrate a water-bearing layer with good transmissivity (ability to convey water) and spare storage capacity (not saturated). Such conditions are easily found in most semiarid areas.
A further sophistication to improve infiltration is the use of special tube recharge wells, or bhungroo as they are called in Gujarat, India. These recharge wells collect excess water during the rainy period and are best situated in areas that are temporarily inundated. The land is slightly tilted toward the recharge well, so that it “feeds” it with water. The bhungroo are equipped with small, cemented collection structures measuring 1.5 by 2 m. The top of the recharge pipe sticks out of the bottom of the collection unit to prevent the entry of sediment and dirt. The recharge pipes are between 30 m and 100 m deep, and between 10 cm and 15 cm in diameter. They should penetrate a sandy layer within this depth: the slotted screen will be placed here. In the case of groundwater use, in shallow aquifers the cost of pumping up water for agriculture may be prohibitive.(van Steenbergen et al.,2021)</t>
  </si>
  <si>
    <t>Infiltration trenches on roadsides to collect water from road in Malawi. 
Source: MetaMeta (www.greenroadsforwater.org)</t>
  </si>
  <si>
    <t>The costs associated with implementing infiltration structures fed from road drainage can vary depending on factors such as the scale of the project, site conditions, and the chosen design elements. Initial costs may include site assessment, design, construction, and installation expenses. However, compared to traditional stormwater management systems, infiltration structures can often be more cost-effective in the long run due to reduced reliance on energy-intensive infrastructure and lower maintenance requirements. 
The benefits of infiltration structures fed from road drainage include:
- Sustainable Water Management: These structures promote the natural recharge of aquifers and help maintain a sustainable water supply in arid and semi-arid areas.
- Reduced Flooding and Erosion: By managing stormwater runoff, infiltration structures help prevent flooding and erosion, enhancing road safety and stability.
- Groundwater Replenishment: Infiltration structures contribute to replenishing groundwater reserves, supporting ecosystems, vegetation, and overall land health.
- Water Pollution Control: By filtering and purifying runoff water, these structures reduce the pollution load entering surface water bodies, improving water quality.</t>
  </si>
  <si>
    <t>https://roadsforwater.org/guideline/roads-for-water-harvesting-in-semiarid-areas/techniques-for-road-water-harvesting/ 
Infiltration Trenches From the Massachusetts Stormwater Handbook https://megamanual.geosyntec.com/npsmanual/infiltrationtrenches.aspx 
INFILTRATION STRUCTURES IN TOKYOhttps://iwaponline.com/wst/article-abstract/30/1/33/27930/INFILTRATION-STRUCTURES-IN-TOKYO?redirectedFrom=fulltext 
Guide Underground Infiltration Systems https://sustainabletechnologies.ca/app/uploads/2016/08/LID-IM-Guide-7.5-Underground-Infiltration-Systems.pdf 
Woldearegay, Kifle, Lulseged Tamene and Frank van Steenbergen (forthcoming). Groundwater recharge through landscape restoration and surface water harvesting for climate resilience; the case of Tekeze River Basin, Northern Ethiopia</t>
  </si>
  <si>
    <t>Surface storage fed from road drainage, utilizing repurposed borrow pits, ponds, and cisterns, is an effective measure for collecting and storing water resources. It involves diverting water from culverts and roadside drains to designated storage points.</t>
  </si>
  <si>
    <t>The practice helps mitigate water wastage by capturing and utilizing runoff water that would otherwise be lost. Communities in limestone areas, like those in Yemen, have implemented water cisterns along roads as part of this measure. These cisterns serve multiple purposes, acting as storage facilities for water during scarce rainfall events while also functioning as cold stores. They are designed to store water that can be utilized for livestock watering during dry periods from guideline. To optimize their performance, roadside cisterns may be equipped with reinforced covers to minimize evaporation and ensure the safety of humans and livestock by preventing accidental falls. Additionally, sediment-trapping facilities can be incorporated to maintain water cleanliness. The design considerations for such storage facilities include determining the appropriate type and capacity of storage and addressing the removal of contaminants.
By systematically repurposing borrow pits into storage facilities, they can serve as valuable sources of water for irrigation, livestock water supply, and even domestic usage when alternative sources are limited. Some regions have successfully transformed borrow pits  into visually appealing recreation areas and urban lakes, enhancing their aesthetic value and providing additional benefits to the community. Proper planning, including considerations such as size, location, and entry, along with the implementation of necessary upgrades such as protection, entrance control, landscaping, and lining, can optimize the effectiveness of utilizing borrow pits for surface water storage. borrow pits are left unused. However, they may be used with water after rains. Thus, they can act as water storage if properly combined with road drainage, leading runoff to the storage ponds. The shape and size of the ponds are relevant: round shapes maximize effective storage; deeper ponds have less evaporation loss. Access ramps will facilitate the collection of water. Depending on the soil conditions and geology, borrow pits can also be used as recharge ponds. The charm of these uses is that the additional storage is created at no additional cost (Nissen-Petersen, 2006).
To further improve this practice, one can reduce evaporation and prevent accidents, by installing reinforced covers. Contaminated or sediment-laden water is prevented from entering the cisterns during the first runoff after a long dry spell by using temporary checks, such as mud, sand, or cloth, to divert water to the cisterns. Sediment trapping facilities, such as overflow structures and skimming mechanisms, may be incorporated into roadside cisterns to maintain water quality.</t>
  </si>
  <si>
    <t xml:space="preserve">Road embankment in Portugal acting as temporary storage reservoir. 
Source: MetaMeta (www.greenroadsforwater.org) </t>
  </si>
  <si>
    <t>The conversion of borrow pits into water storage structures offers several benefits. It provides an alternative water source in semi-arid areas and floodplains with high groundwater tables. The optimized design and utilization of borrow pits as storage ponds can improve water availability for irrigation, livestock, and domestic use. Furthermore, the conversion of borrow pits into recreational areas or urban lakes can enhance local aesthetics and serve as additional community assets. The costs associated with this practice may vary depending on factors such as site conditions, construction materials, and infrastructure requirements.</t>
  </si>
  <si>
    <t xml:space="preserve">Nissen-Petersen, E. (2006) Water from Roads: A Handbook for Technicians and Farmers on Harvesting Rain Water from Roads, Nairobi: ASAL Consultants Ltd. Roads for water un used potential https://www.researchgate.net/publication/271245845_Roads_for_water_The_unused_potential </t>
  </si>
  <si>
    <t>The concept of using roads as reservoir embankments involves repurposing existing road infrastructure to serve as storage facilities for water. This innovative approach maximizes the utilization of available land and infrastructure to address water management challenges in a sustainable manner.</t>
  </si>
  <si>
    <t>The practice of using roads as reservoir embankments involves designing and retrofitting existing road infrastructure to serve as storage facilities for water. The design considerations include.
- Water Storage Capacity: The embankments are designed to maximize water storage capacity by utilizing the available space along the road alignment. This may involve modifications to the embankment profile and cross-section.
- Water Collection and Drainage: Proper water collection systems, such as catchment areas and drainage channels, are incorporated to capture surface runoff and direct it towards the reservoir embankments. This ensures efficient water collection and storage.
- Vegetation and Erosion Control: The embankments may be designed to support vegetation to enhance stability and prevent erosion. Vegetated erosion control systems, such as erosion control blankets or geotextiles, can be integrated into the embankment design.</t>
  </si>
  <si>
    <t xml:space="preserve">Lightly armored road embankment for storing water in Burkina Faso. 
Source: MetaMeta (www.greenroadsforwater.org) </t>
  </si>
  <si>
    <t>The costs associated with using roads as reservoir embankments can vary depending on factors such as the size of the reservoir, the condition of the existing road infrastructure, and the necessary reinforcement measures. Costs may include engineering and design expenses, construction and retrofitting costs, materials, and ongoing maintenance and monitoring.</t>
  </si>
  <si>
    <t>https://www.naue.com/erosion-stable-road-embankments-design-and-selection-of-system-solutions/</t>
  </si>
  <si>
    <t>Cascading irrigation fed from road drainage is a water management measure that utilizes the runoff water from road surfaces to support irrigation in arid and semi-arid areas. The measure involves capturing the water that drains from roads and applying it directly to the land in a controlled manner. It prevents immediate submergence of crops and ensures the water is distributed evenly to avoid damage and promote efficient water use.</t>
  </si>
  <si>
    <t>In a more elaborate system, the water collected from the road can serve a cascade of fields (figure a). The fields are divided into subbasins. Water is
allowed in the uppermost basin. Once a field is filled, its retaining bund is breached to allow water to enter the next field downslope. This system is commonly used to grow rice in slightly undulating areas.
Alternatively, water can also be routed to a series of planting pits that are connected to each other by ditches (figure b). Once a pit is filled, water continues to the next pit. This system is typically used to grow high-value trees. These three systems all require a degree of control at the point of water intake; not all road-drainage water is necessarily used.</t>
  </si>
  <si>
    <t xml:space="preserve">Figure a: Cascading irrigation sequence. 
Source: MetaMeta (www.greenroadsforwater.org) </t>
  </si>
  <si>
    <t xml:space="preserve">Figure b: Road runoff soaking pits. 
Source: MetaMeta (www.greenroadsforwater.org) </t>
  </si>
  <si>
    <t>The costs associated with implementing cascading irrigation fed from road drainage can vary depending on factors such as the scale of implementation, terrain characteristics, and infrastructure requirements. Initial costs may include the construction of ditches, bunds, furrows, and intake control structures. Ongoing costs may involve maintenance, periodic repairs, and monitoring of the system.
However, there are also several benefits, including:
-	Efficient Water Utilization: Cascading irrigation optimizes the use of water from road drainage, reducing the need for additional water sources and maximizing water resources. Improved Agricultural Productivity: The practice provides supplementary irrigation during dry periods, supporting crop growth and increasing agricultural productivity.
-	Climate Resilience: By utilizing runoff water that would otherwise be wasted, cascading irrigation helps enhance climate resilience, mitigating the impacts of water scarcity and droughts.
-	Cost Savings: By utilizing existing road infrastructure, the need for separate water collection and distribution systems is minimized, potentially resulting in cost savings.
-	Environmental Benefits: The practice contributes to water pollution control by diverting road runoff from natural water bodies. Additionally, it promotes sustainable land management and biodiversity conservation.</t>
  </si>
  <si>
    <t>Van Steenbergen, F., Arroyo-Arroyo, F., Rao, K., Hulluka, T. A., &amp; Deligianni, A. (2021). Green Roads for Water: Guidelines for Road Infrastructure in Support of Water Management and Climate Resilience. World Bank Publications.</t>
  </si>
  <si>
    <t>Connecting road drainage cuts to farm trenches is a measure that involves directing the runoff from unpaved roads to land where it can be utilized productively. This practice aims to prevent damage caused by excessive water runoff on unpaved roads. By diverting the runoff to farm trenches, the water can be effectively used for farming activities, such as building up soil moisture before planting or directly irrigating the root zone of crops. By channeling the runoff to the farm trenches, the risk of water-related road degradation is reduced, and the water can be put to beneficial use in agricultural practices.</t>
  </si>
  <si>
    <t xml:space="preserve">By implementing this measure, the collected runoff can be directed to farm trenches, providing an opportunity to enhance soil moisture and irrigate crops. The angle and length of the road’s slope are very important in reducing the risk of water-related road degradation (Zeedyk 2006). The specific design considerations and applicability may vary depending on the local terrain, soil conditions, and agricultural practices.
The practice of connecting road drainage cuts to farm trenches involves extending the existing drainage cuts along roads to direct water towards farmland for agricultural purposes. Here are more details about the practice:
- Consultation: Engage with the farm owner to discuss the extension of drainage cuts and determine the optimal route for trenches, considering factors such as terraces and land contours.
- Trench Design: Create trenches that connect to the drainage cuts and extend them beyond the road reserve, reaching the farmland. The following design considerations are recommended:
- Depth: Make the trench approximately 50 cm deep.
- Width: Ideally, the trench should be around 40 cm wide, although wider trenches may be necessary for specific crops like bananas.
- Shape: The trench should have a rectangular shape, allowing for efficient water flow.
- Slope: Ensure that the water naturally flows from the road towards the land by selecting the inlet position that maximizes the slope.
- Curves: Incorporate gentle curves in the trench design to minimize erosion and promote water flow.
- Bank Reinforcement: Plant grasses and small trees along the trench banks to reinforce their structure and prevent collapse.
- Water Management: The trenches serve as conduits to deliver water from the road drainage cuts to the farmland. The water can be used for irrigation, providing a direct water source for crops, and improving soil moisture.
- Erosion Prevention: By effectively managing water runoff and directing it to trenches, the practice helps prevent erosion on roads and farmland, reducing the risk of road degradation and soil loss.
</t>
  </si>
  <si>
    <t xml:space="preserve">Diverting road runoff from culverts to farms in Kenya.
Source: MetaMeta (www.greenroadsforwater.org) </t>
  </si>
  <si>
    <t xml:space="preserve">Costs
- Initial Costs: The practice incurs costs associated with surveying, design, excavation, and reinforcement of the drainage cuts and trenches. These costs may vary depending on the length, width, and complexity of the road network and farmland.
- Maintenance Costs: Regular maintenance is required to ensure the functionality and effectiveness of the drainage cuts and trenches. This may include periodic cleaning, vegetation management, and bank reinforcement.
Benefits
- Increased Agricultural Productivity: Connecting road drainage cuts to farm trenches provides a direct water source for irrigation, enhancing soil moisture and supporting crop growth. This can lead to increased agricultural productivity and improved crop yields.
- Water Management: The practice helps manage water runoff effectively, reducing erosion and flooding risks on roads while providing a productive use for the collected runoff in agriculture.
- Erosion Prevention: By directing water to farmland through trenches, the practice helps prevent erosion on roads and farmland, protecting infrastructure and preserving soil fertility.
- Enhanced Resilience: Integrating road drainage systems with agricultural water management improves climate resilience by efficiently utilizing water resources and reducing vulnerability to extreme weather events.
</t>
  </si>
  <si>
    <t>Van Steenbergen, F., Arroyo-Arroyo, F., Rao, K., Hulluka, T. A., &amp; Deligianni, A. (2021). Green Roads for Water: Guidelines for Road Infrastructure in Support of Water Management and Climate Resilience. World Bank Publications.
https://efotg.sc.egov.usda.gov/references/public/NM/eng1a.pdf</t>
  </si>
  <si>
    <t xml:space="preserve">Installing gates on road culverts to facilitate water control for agriculture </t>
  </si>
  <si>
    <t>In low lying areas – such as flood plains or coastal areas – the control of water levels in  farmland, in particular for rice cultivation, is a precondition for the use of high yielding varieties and better productivity. Gated road culverts on farm roads may facilitate such control of water.
For example, in Bangladesh many of the new BR varieties introduced for wet season paddy, require alternate water ponding and drainage of the land to apply fertilizers and to stimulate root growth. As the fields are not bound, the best option is to use the existing rural roads and paths and to place gates on the culverts. These can vary from simple sheet iron shutters put in place with stones to small structures with a hoisted gate. 
For this water level management function to work it is important that the roads and paths follow the contours of the land. New paths-cum-bunds may be developed that combine both uses.</t>
  </si>
  <si>
    <t>Gated culvert in Bangladesh. Source: MetaMeta (www.greenroadsforwater.org)</t>
  </si>
  <si>
    <t>The benefits of controlled water management can be very large. The used of new rice varieties in coastal Bangladesh doubled crop yields and equally important reduced the growing season, this giving opportunity for 1 or 2 more crops in the season.
The costs of the gates vary from USD 10 for a simple shutter to USD 500 for a properly mounted gate, able to serve a much larger area.</t>
  </si>
  <si>
    <t xml:space="preserve">Fodder can be grown by harvesting the water from road culverts.  In many pastoralist areas but also in other livestock dependent agricultural economies fodder is in short supply, as grazing areas are overused and degraded or invaded by non-native species. </t>
  </si>
  <si>
    <t>The water guided by the road bodies and released through the culvert provides a secure source of moisture to grow fodder grasses. The use of native fodder grasses is very much recommended, as these are adjusted to the often-harsh conditions of pastoralist areas. The fodder can be processed into hay to be available for a longer period and a larger area.
This can be implemented on existing culverts or in the design of new roads the location of culverts can be planned to serve both the requirements of road water drainage and the beneficial use of water.
What is important is the access to the roadside fodder gardens: this should not be a matter of controversy or conflict. Also, in some areas pastoralists are cautious not to attract the migration of other groups into their area.</t>
  </si>
  <si>
    <t>Fodder grown from road culvert water, South Gondar, Ethiopia. 
Source: MetaMeta (www.greenriadsforwater.org)</t>
  </si>
  <si>
    <t>Fodder production with road water harvesting in African drylands - https://thewaterchannel.tv/thewaterblog/fodder-production-with-road-water-harvesting-in-african-drylands/
Pasture management with indigenous grasses and road water harvesting in arid to semi-arid lands (ASAL) - https://roadsforwater.org/wp-content/uploads/2020/07/Grass-practical-web-publishing-1.pdf</t>
  </si>
  <si>
    <t>Urban stormwater, conventionally collected from road surface runoff, is typically combined with wastewater and discharged into the sea. Alternatively, a sustainable approach is to separate it from wastewater, treat it, and reuse the stormwater within the community. Urban stormwater contains fewer contaminants, making it easier to treat and more acceptable to the public. Therefore, it is applicable in urban cities.
This approach is beneficial as a water supply source to address the high demand for fresh water. It can also reduce flash flooding caused by overwhelmed conveyance capacity in sewer drainage systems during heavy rainfall. Additionally, it contributes to various environmental benefits, such as aiding wetland restoration and enhancing groundwater discharge.</t>
  </si>
  <si>
    <t xml:space="preserve">The purpose of reusing urban stormwater is pivotal in the design and implementation stages, significantly impacting the water quality and treatment techniques of stormwater. Treated stormwater, also referred to as reclaimed stormwater, finds applications in both potable and non-potable scenarios. Common non-potable uses encompass toilet flushing, car washing, landscape irrigation, makeup water in cooling systems, fire protection, and dust suppression, each subject to specific water quality standards mandated by local governments. Practices involving human exposure require even more stringent adherence to quality criteria.
To meet these standards, treatment techniques are employed to control pH and eliminate various pollutants, predominantly E. coli, particulate matter, nutrients, and metals. Traditional wastewater treatment plants represent one approach for achieving pollutant removal. Alternatively, sustainable road drainage solutions such as grass swales, detention ponds, infiltration trenches, sand filters, and permeable pavements have been assessed for their efficiency in pollutant removal. Treated stormwater derived from these sustainable measures is recommended for use, ensuring compliance with established quality standards (Rentachintala et al., 2023). 
The utilization of innovative technologies plays a crucial role in improving the sustainability of stormwater treatment and reducing costs. In Saudi Arabia, a cost-effective treatment method involves the use of ceramic filters composed of clay soil and rice bran to eliminate contaminants in stormwater collected from a storage pond in Buraydah. Evaluation results indicate satisfactory performance in addressing turbidity, particle matter, hydrocarbon compounds, and heavy metals. The effectiveness of these ceramic filters aligns with the water standards set by the World Health Organization (WHO) and the Kingdom of Saudi Arabia, enabling their application in unrestricted irrigation and toilet flushing (Shafiquzzaman et al., 2020). 
In Barcelona, a major water reclamation and reuse initiative commenced in 2022. Its objective is to deliver 50 hm3 of reclaimed water annually for the restoration of natural wetlands and landscape irrigation in the Llobregat Delta. Additionally, the project supports a seawater intrusion barrier—a network of injection wells strategically placed like a dam between the sea and the groundwater aquifer—to safeguard the delta aquifer. This approach serves as a valuable resource reserve for Barcelona and its metropolitan area, particularly during drought periods (ASERSAgua, 2011).  </t>
  </si>
  <si>
    <t>Source: (Melbourne Water, 2021)</t>
  </si>
  <si>
    <t>The water reclamation project in Barcelona serves to safeguard the habitat along the river and the marshlands at its delta. Additionally, it contributes to the thriving tourism industry by assisting Barcelona in maintaining its reputation as one of the most beautiful cities in Europe.</t>
  </si>
  <si>
    <t>ASERSAgua. 2011. Water Reuse Project of the Barcelona Metropolitan Area. Available: https://www.asersagua.es/Asersa/Documentos/Water%20Reuse%20Project%20of%20Barcelona%20Metropolitan%20Area.pdf [Accessed 26 Jan 2024].
Melbourne Water. 2021. Stormwater harvesting. Available: https://www.melbournewater.com.au/building-and-works/stormwater-management/stormwater-harvesting [Accessed 29 Jan 2024].
Rentachintala, L.R.N.P., Mutukuru Gangireddy, M.R. and Mohapatra, P.K. 2023. Stormwater reuse for water-sensitive city–Integrated analysis of urban hydrology for efficient alternatives of Amaravati city, India. Water Science &amp; Technology, 88, 3151-3167.
Shafiquzzaman, M., Haider, H., Ghazaw, Y.M., Alharbi, F., S. AlSaleem, S. and Almoshaogeh, M. 2020. Evaluation of a Low-Cost Ceramic Filter for Sustainable Reuse of Urban Stormwater in Arid Environments. Water, 12, 460. https://www.mdpi.com/2073-4441/12/2/460.</t>
  </si>
  <si>
    <t xml:space="preserve">Infiltration bunds are aimed at promoting groundwater recharge along roadsides. Infiltration bunds are stone structures placed strategically on the downhill side of the road or at other locations within the catchment area. Their purpose is to intercept sheet flow and slow down runoff from the road surface, thereby allowing water to infiltrate into the soil.
</t>
  </si>
  <si>
    <t>By dispersing water and facilitating its infiltration, infiltration bunds contribute to improved soil moisture levels and aid in the recharge of groundwater. This measure helps to mitigate erosion and sedimentation caused by road runoff, which can be a significant problem leading to damage to the road surface and adjacent areas.
Groundwater recharge can have negative consequences as well. If the soil around the road is moist and waterlogged, this presents a risk to the stability of the road body itself (Pritchard et al., 2015). In the presence of expansive clays in the soil, a change in moisture content can lead to volume changes resulting in loss of pavement shape and cracking of sealed pavements. The combination of soil moisture and traffic (change in pressure) also leads to a build-up of pore pressure within the base that can cause the soil to crack. The movement of heavy traffic across the road pushes water and fine material out through these cracks, making them larger (NSW Agriculture 2003).
If the water table under the road is at the soil surface or within 2 m of the surface, there is a risk that capillary action will draw moisture into the road pavement. When moisture content reaches the plastic limit of one of the pavement layers, the stiffness of the layer may be reduced. Especially in intensely used road sections, the weight of passing traffic will change the shape of the layer, forcing upper layers to bend and stretch over the weakened lower layer.
In arid or warm dry climates, annual evaporation usually exceeds annual rainfall, leading to the upward migration of soil moisture. If soluble salts are present in this moisture, as reported from several areas in Australia, they will crystallize at or near the surface (NSW Agriculture 2003). The average expected lifespan of sealed roads is 20 years and 40 years for heavy duty pavements. Salinity can, however, shorten the expected lifespan of roads by accelerating the rate of deterioration. Low damage levels can reduce road lifespan by 10 percent, while severe damage can reduce it by up to 50 percent. In Pakistan and other countries where water logging and salinity is a risk, this is an important argument to improve cross drainage around roads and ensure the productive use of this water.</t>
  </si>
  <si>
    <t xml:space="preserve">Best practices for development of roadside infiltration bunds.
Source: MetaMeta (www.greenroadsforwater.org) </t>
  </si>
  <si>
    <t>Benefits:
- Groundwater Recharge: Infiltration bunds facilitate the infiltration of runoff, contributing to improved soil moisture and groundwater recharge.
- Erosion Control: By slowing down runoff and dispersing water, infiltration bunds help mitigate erosion and sedimentation along roadsides.
- Water Quality: The practice promotes natural filtration and treatment of road runoff, leading to improved water quality and reduced pollution.
- Environmental Protection: Infiltration bunds help protect nearby ecosystems, preserve biodiversity, and safeguard natural resources.
- Resilience: By managing water flow and reducing the impact of extreme weather events, infiltration bunds contribute to climate resilience and disaster management.</t>
  </si>
  <si>
    <t xml:space="preserve">Bender, H. (2009). Pistes rurales et mésures antierosives. Recommendations techniques. Bender Associates 
Pritchard, O.G., Hallett, S.H. and Farewell, T.S. (2015). Soil geo-hazard mapping for improved asset management of UK local roads. Natural Hazards and Earth System Sciences, Vol. 15, pp 2079-2090
NSW Agriculture. (2003). Roads and salinity. Department of Infrastructure, Planning and Natural Resources, Sydney. ÖWAV-Regelblatt 35 – 
https://navimumbaihouses.com/blog/news/what-is-an-embankment-why-is-it-important-in-road-projects/ </t>
  </si>
  <si>
    <t>Roadside spring protection and management refers to a set of measures and practices aimed at preserving and sustainably utilizing natural springs located along roads in mountain areas. These measures are implemented to address the drying up or reduced discharge of springs and to protect road infrastructure from water-related damages.</t>
  </si>
  <si>
    <t xml:space="preserve">One of the primary measures is the careful identification and assessment of springs and springsheds before road construction. According to the document, this involves understanding the presence and characteristics of mountain aquifers, observing vegetation and mountain formation, and identifying existing springs within the road catchment area (NITI Aayog report, 2018). By considering the presence of springsheds during road alignment and incorporating landscape buffer management and drainage structures, the potential impacts on springs can be minimized.
When springs open up due to road construction activities, the document suggests that it is crucial to protect and manage them effectively. This can be achieved through the installation of spring boxes and auxiliary structures to safeguard the source and ensure a controlled water outlet system. By implementing such measures, the objective is to provide safe and reliable water access to remote areas while also preserving the integrity of the road (ICIMOD assessment in Namobuddha Municipality).
Further zooming into the Himalayas and Nepal, the fragile and susceptible nature of the Himalayan ecosystem, including mountain aquifer systems, makes these measures crucial. Springs in these areas are facing challenges such as drying up, reduced discharge, and diminished water quality (NITI Aayog report, 2018). The causes range from natural changes like rising temperatures and erratic rainfall patterns to anthropogenic factors such as land degradation, land-use changes, and road construction.
The implementation of roadside spring protection and management measures is particularly relevant and necessary in mountain areas facing acute water shortages, where springs are vital for sustaining livelihoods and ecosystems (Nepal Water Conservation Foundation and ICIMOD study, 2020). By integrating these measures into road development projects and considering the preservation of springs and their recharge areas, the aim is to ensure the availability of water resources and promote sustainable development in these environmentally sensitive regions.
The practice of roadside spring protection and management involves several key components. These include:
- Pre-construction assessment: Before road construction begins, a thorough assessment of springs and springsheds is conducted. This assessment involves understanding the hydrogeology of the area, identifying existing springs, and evaluating the potential impacts of road construction on these water sources.
- Springshed protection: The design of the road takes into account the presence of springsheds and incorporates measures to minimize the disturbance to these sensitive areas. This may include maintaining landscape buffers, implementing erosion control measures, and ensuring proper drainage to prevent surface runoff from contaminating the springs.
- Spring box installation: When springs are encountered during road construction, protective measures are implemented. This often involves constructing spring boxes or structures that enclose the spring source while allowing controlled water outlet systems. Spring boxes help safeguard the source from contamination, maintain a consistent flow, and provide a point of collection for users.
- Water distribution systems: In some cases, distribution systems are established to ensure equitable access to spring water for nearby communities. This may involve the installation of pipelines, water tanks, or other infrastructure to transport and store the water for domestic, agricultural, or other uses.
</t>
  </si>
  <si>
    <t>Roadside spring in Klotten, Germany.
Source: MetaMeta (www.greenroadsforwater.org)</t>
  </si>
  <si>
    <t>The costs and benefits associated with roadside spring protection and management practices can vary depending on the specific context and project. Some potential costs include:
- Initial assessment and planning costs: Conducting hydrogeological assessments, springshed mapping, and design considerations add to the project's upfront costs.
- Construction costs: Building spring boxes, installing distribution systems, and implementing erosion control measures can incur additional construction expenses.
However, the benefits of implementing these practices outweigh the costs in the long term. Some potential benefits include:
- Reliable water supply: Preserving and managing springs ensures a consistent and reliable water source for communities, reducing dependence on alternative, often costly, water supply options.
- Environmental protection: By minimizing the impacts of road construction on springs and their catchment areas, these practices help protect the environment, including biodiversity and ecosystem health.
- Sustainable development: Access to clean water supports agricultural activities, livelihoods, and economic development, promoting sustainable development in mountain areas.</t>
  </si>
  <si>
    <t xml:space="preserve">NITI Aayog. (2018). Composite Water Management Index: A Tool for Water Management. Retrieved from 
https://www.niti.gov.in/sites/default/files/201911/AnnualReport2019.pdf 
Nepal Water Conservation Foundation (NWCF) &amp; International Centre for Integrated Mountain Development (ICIMOD). (2020). Springs in the Himalayas: A National Assessment of Springs Management in Nepal. http://www.nwcf.org.np/  
https://thewaterchannel.tv/thewaterblog/springs-management-the-lifeline-for-mountain-livelihood/ 
https://roadsforwater.org/guideline/roads-and-rural-water-supply/road-water-harvesting-for-groundwater-recharge/ </t>
  </si>
  <si>
    <t>Non-vented road drifts, also known as sand dams, are structures constructed in dry riverbeds to serve as road crossings while simultaneously harvesting and retaining floodwater. Unlike vented drifts that incorporate culverts, non-vented drifts do not have these openings, allowing them to act as effective sand dams.</t>
  </si>
  <si>
    <t xml:space="preserve">Sand dams function by reinforcing the natural capacity of sandy riverbeds to store water. A retaining wall is built across the riverbed, facilitating the accumulation of sand upstream. This increased sand storage capacity enhances water retention. Coarse sand and gravel are halted and collected in the riverbed, creating a small man-made aquifer of sand and water. Approximately 35% of the total sand volume can be utilized to store water, thanks to the large spaces between the pores present in coarse sand and gravel. This stored water not only serves as a valuable resource during dry seasons but also connects with and replenishes aquifers in the riverbanks, depending on local topography and geology. 
Non-vented road drifts acting as sand dams are most applicable in arid and semi-arid areas with seasonal rivers. These rivers, which span from 5 to 300 meters, dry up quickly after rainfall and may remain dry for most of the year. However, even during periods without rainfall, these rivers can carry water from distant sources during occasional floods. Despite their intermittent flow, these rivers are often the most reliable water source for the local population.
In areas where a single river flood may be the only source of water for an entire year, the significance of managing these rivers and increasing their water-retaining capacity becomes evident. Road crossings are necessary for vehicular traffic, and non-vented drifts provide a low-cost solution for crossing dry riverbeds. These drifts can simultaneously serve as low-volume traffic road conduits and water-retaining structures, helping to capture and store floodwater during the wet season for use during the dry season. 
</t>
  </si>
  <si>
    <t xml:space="preserve">Non vented road drift in Kenya. 
Source: MetaMeta (www.greenroadsforwater.org) </t>
  </si>
  <si>
    <t>Implementing non-vented road drifts as sand dams offers several benefits:
- Water harvesting: The practice allows for the capture, storage, and utilization of floodwater, ensuring a reliable water source during dry seasons in arid and semi-arid areas.
- Reduced costs: Non-vented drifts are cost-effective alternatives to conventional bridges or vented drifts equipped with culverts. They provide a low-cost solution for road crossings while also serving as water retaining structures.
- Increased water retention: By enhancing the sand storage capacity of riverbeds, non-vented drifts promote higher water retention, ensuring sustainable water supply for communities and ecosystems.
- Improved ecological resilience: Sand dams contribute to reduced erosion downstream, promote groundwater recharge, and create opportunities for vegetation growth along the river banks, enhancing ecological resilience.</t>
  </si>
  <si>
    <t>Road Crossings for Water Harvesting in Seasonal Rivers: Non-Vented Drifts as Sand Dams Practical Note 31 https://roadsforwater.org/wp-content/uploads/2017/10/PN_31_Road-Crossings-for-Water-Harvesting_SF.pdf</t>
  </si>
  <si>
    <t>Use of water harvesting measures upstream and downstream of the road refers to the implementation of techniques and structures to capture and manage water runoff from the road, both before and after it reaches the road surface. This approach aims to maximize the collection and utilization of water resources associated with road infrastructure. 
The specific applicability of these measures depends on the local hydrological conditions, rainfall patterns, soil characteristics, and the design of the road infrastructure. However, the concept of utilizing road runoff and managing water resources can be adapted and implemented in different geographical contexts.</t>
  </si>
  <si>
    <t xml:space="preserve">Upstream of the road, water harvesting measures are designed to capture rainfall and surface runoff in the surrounding catchment area. These measures may include half-moons, contour bunds, infiltration ditches, check dams, and other erosion control structures. By implementing these techniques, water is intercepted and stored before it reaches the road, reducing erosion and increasing groundwater recharge.
Downstream of the road, water harvesting measures are implemented to capture and utilize road runoff from culverts and side drains. This can involve the construction of ponds, tanks, or other storage facilities to collect and store the water. The captured water can then be used for various purposes such as domestic water supply, irrigation, livestock watering, or recharging groundwater sources.
The practice of using water harvesting measures upstream and downstream of the road involves the implementation of various techniques and structures to capture, store, and manage water runoff associated with road infrastructure. The design of these measures may vary depending on the specific conditions and objectives.
</t>
  </si>
  <si>
    <t xml:space="preserve">Half moons for retaining water upstream of the road.
Source: MetaMeta (www.greenroadsforwater.org) </t>
  </si>
  <si>
    <t>The costs and benefits associated with implementing water harvesting measures upstream and downstream of the road can vary depending on various factors such as the scale of the project, local conditions, and the specific design elements. Some general considerations include:
a) The costs of implementing water harvesting measures include initial investments in infrastructure construction, such as bunds, ditches, storage facilities, and treatment systems. Operational and maintenance costs are also incurred to ensure the continued functionality and effectiveness of the measures. These costs may vary depending on the size of the project and the complexity of the design.
b) The benefits of water harvesting measures are numerous and can include increased water availability for domestic use, irrigation, and livestock watering. These measures contribute to improved water security, especially in areas prone to water scarcity or drought. They also support sustainable land management, reduce erosion, enhance groundwater recharge, and promote ecosystem health. Additionally, water harvesting measures can have positive socio-economic impacts by providing opportunities for income generation and contributing to community resilience.</t>
  </si>
  <si>
    <t>Adequate cross drainage encompasses various techniques and structures that enable the efficient movement of water. These measures can be divided into two categories: surface cross drainage and subsurface cross drainage.</t>
  </si>
  <si>
    <r>
      <rPr>
        <u/>
        <sz val="10"/>
        <color theme="1"/>
        <rFont val="Arial"/>
        <family val="2"/>
      </rPr>
      <t>Surface Cross Drainage</t>
    </r>
    <r>
      <rPr>
        <sz val="10"/>
        <color theme="1"/>
        <rFont val="Arial"/>
        <family val="2"/>
      </rPr>
      <t xml:space="preserve">: Surface cross drainage involves the use of culverts and bridges, which are structures designed to convey both surface and shallow subsurface flows. Culverts are typically installed beneath the road surface and can handle water flow in both directions. They are particularly effective in managing flood events and preventing water accumulation. The number and dimensions of culverts are critical considerations, ensuring the balance of water levels on either side of the road. Multiple culverts are often required due to the slow flow of water in floodplains. The preferred spacing and dimensions of culverts can be determined based on the specific wetland and floodplain hydrology (Steenbergen et al., 2021).
</t>
    </r>
    <r>
      <rPr>
        <u/>
        <sz val="10"/>
        <color theme="1"/>
        <rFont val="Arial"/>
        <family val="2"/>
      </rPr>
      <t>Subsurface Cross Drainage</t>
    </r>
    <r>
      <rPr>
        <sz val="10"/>
        <color theme="1"/>
        <rFont val="Arial"/>
        <family val="2"/>
      </rPr>
      <t xml:space="preserve">: Subsurface cross drainage measures involve the use of permeable sections, such as French mattresses or rock sandwiches. French mattresses consist of coarse clean rock enveloped in geotextile or a similar material. They provide an alternative method for cross drainage, offering several advantages over culverts. French mattresses are particularly useful in situations where water saturation may destabilize the road base, where two-directional water flow is needed, or where gully erosion prevention is crucial. Additionally, they allow for the gradual release of excess water, preventing sudden drops in wetland water levels. French mattresses can be installed in short sections at regular intervals or as a long continuous section, depending on the local hydrology (Steenbergen et al., 2021).
The need for adequate cross drainage measures arises primarily in floodplains and wetland areas. These regions are characterized by the presence of water bodies, fluctuating water levels, and the potential for water accumulation. By implementing appropriate cross drainage measures, road connectivity can be maintained, and the ecological functions of wetlands can be preserved. The specific application of these measures depends on the understanding of local hydrology and the unique characteristics of the floodplain or wetland area.
</t>
    </r>
  </si>
  <si>
    <t xml:space="preserve">Water in canal controlled by gates on the culvert, Uganda. Source: MetaMeta (www.greenroadsforwater.org) </t>
  </si>
  <si>
    <t xml:space="preserve">Bridge sill determining water level in upstream floodplain,
Mozambique. Source: MetaMeta (www.greenroadsforwater.org) </t>
  </si>
  <si>
    <t>The costs and benefits associated with adequate cross drainage measures can vary depending on factors such as the scale of the road project, the specific techniques employed, and the local conditions. Some general considerations include:
The costs of implementing adequate cross drainage measures may include expenses related to the design, construction, and maintenance of culverts, French mattresses, and other structures. Costs can also involve the transportation of materials, labor, and potential reinforcement measures for weak soil conditions.
The benefits of adequate cross drainage measures are numerous. They include reduced risk of flooding, improved road connectivity, preservation of wetland functions, prevention of water concentration and water pollution, enhanced climate resilience, safeguarding biodiversity, and improved safety for road users. These benefits contribute to the overall sustainability and functionality of road infrastructure in floodplain and wetland areas.</t>
  </si>
  <si>
    <t>Proper water management and vegetation in the water catchments sensitive to landslides will reduce the risk of landslides. 
Landslides occur when there is a sudden and often rapid movement of a mass of rock, soil, and debris down a slope or hillside. They can be triggered by a geological factors (steep slopes, lose or poorly compacted material, clay slips), seismic activity, human activities (deforestation, building in sensitive areas, construction and mining) and the water management in the area (inadequate drainage, high groundwater, saturated conditions, high rainfall or rapid snowmelt or a combination thereof)  Roads are affected by landslides, but roads also increase the risk of landslides as they alter the slope of hillsides, they can over steepen or undercut slopes, change the drainage pattern, and may create instable hillsides by the inappropriate disposal of the spoils from road excavation. The disturbance and vibration associated with road development is another factor that can cause instability.
Excessive groundwater entering into a slope, or a high groundwater table are principal causes of slope instability. Proper management of water above a slope can help prevent instability</t>
  </si>
  <si>
    <t>The key to water management in the source area of landslides is adequate drainage to avoid saturation of the soil layers that will trigger land slips.  Water retention (which is often part of landscape restoration) in sensitive catchment should be avoided. Drain or reshape any potential ponded area that could hold water.
Landslide prone areas should be further stabilized by having an adequate vegetation cover, particularly with brush and trees that have a deep root system. This starts with avoiding deforestation, which can be a major issue, particularly in official and illegal logging areas on steep slopes. Deforestation removes the vegetation that can act as “pumps” to remove water out of the slope, and roots, that act as soil anchors, rot in 5 to 7 years after the trees are cut.
If the vegetation cover is to be restored or improved, the preference is for species of trees and shrubs that are indigenous, deep-rooted, slow growing and drought and wind resistant. Deciduous trees shed their leaves seasonally, which can help reduce the risk of landslides by allowing more sunlight to reach the forest floor and promoting the growth of ground cover plants. The challenge in restoring vegetation cover is not in the replanting but in the protection and management of the sensitive areas to avoid excessive cutting. Here approaches of joint forest management, whereby local communities take the benefits from local forest management (in the shape of non-timber products for instance) are important.</t>
  </si>
  <si>
    <t>INSTABILITY PROBLEMS INDUCED BY GROUNDWATER</t>
  </si>
  <si>
    <t>A SAG POND THAT NEEDS TO BE DRAINED</t>
  </si>
  <si>
    <t>With changing rainfall patterns associated with climate change considerate catchment management will contribute to climate resilience but will also reduce the chance of fatalities and road closures.</t>
  </si>
  <si>
    <t xml:space="preserve">Gray, D.; Leiser, A. 1982. Biotechnical slope protection and erosion control. Melbourne, FL: Krieger Publishing Co. 288 p. (ISBN 0-442-21222-4) (Covers various biotechnical slope stabilization and erosion control techniques and discusses vegetative root strength.)
Turner, A.K.; Schuster, R.L. Editors. 1996. Landslides -- Investigation and Mitigation. Tech. Rep. No. TRB-SR-247. Washington, DC: National Research Council, Transportation Research Board. National Academy Press. 680 p. (ISBN 0-309-06208-X) 
Shah, Bashir Hussan. 2008.  Field Manual on Slope Stabilization, UNDP (United Nations Development Program), Environmental Recovery Program for the Earthquake Affected Areas. Islamabad, Pakistan, September, 64p. http://preventionweb.net/english/professional/publications/v.php?id=13232
</t>
  </si>
  <si>
    <t xml:space="preserve">Soil Bioengineering and Biotechnical Slope Stabilization have long been used to promote environmentally friendly solutions for roads and now contribute to climate resilience. This includes uses such as slope stabilization, erosion control, gully stabilization, waterway lining and riverbank stabilization, and flood control. 
Advantages of soil bioengineering use include aesthetics because of the use of native vegetation; A boost to local economies since bioengineering revegetation projects can be accomplished by local citizens and contractors; Structures do not require hard materials such as steel and concrete; Structures increase in strength over time because of the growth of roots which anchor the soil or structures; and they reduce the amount of carbon dioxide emissions by avoiding use of steel and concrete. 
Common techniques include live stakes, brush layering, gully plugs, slope live wattles, vegetated gabions, rock walls and cribwalls, and vegetated reinforced soil slopes. </t>
  </si>
  <si>
    <t>Shallow slope stabilization is commonly achieved with live stakes, using species that will resprout when a stake is driven into the ground; using retaining structures such as cribwalls, gabions, or rock walls with layers of a sprouting vegetation placed between layers of materials; or a vegetated reinforced soil slope (VRSS) where brush is placed on the face of each lift, typically between layers of a reinforcing geogrid on a 8 to 12 Inch vertical spacing. 
Brush layering to stabilize cut slopes is accomplished by digging a small trench in the face of the slope, filling it wins a brush species that will resprout (such as willow in the US), and then backfilling the trench with soil excavated from the next higher trench. Eventually the entire slope can be stabilized with layers of brush. Strength is achieved after a few seasons or years of vegetative growth.
For flood control and water management, as well as wind control, rows of vegetation can be planted to control trap, or direct the flow of water with vegetative dams, vegetated infiltration ditches, or lined channels. 
Soil bioengineering techniques involve a mix of live vegetation combined with rock, gabions, logs, boulders.</t>
  </si>
  <si>
    <t>VEGETATED ROCK AND CRIB RETAINING STRUCTURES</t>
  </si>
  <si>
    <t>LIVE STAKES THROUGH ROCK RIPRAP AND INTO SOIL</t>
  </si>
  <si>
    <t>BRUSH LAYERING WITH THE HILLSLOPE TRENCHES BACKFILLED</t>
  </si>
  <si>
    <t>LIVE STAKES AND BRUSH LAYERS FOR STREAMBANK PROTECTION</t>
  </si>
  <si>
    <t xml:space="preserve">Most soil bioengineering is under-utilized and quite inexpensive compared to hard structures, especially if labor is cheap. Material costs are minimal if vegetation is available. Applications in Kazakhstan, Nepal, US, and many countries have been very cost-effective. </t>
  </si>
  <si>
    <t xml:space="preserve">Howell, J. 1999. Roadside Bio-engineering Site Handbook. Department of Roads. His Majesty’s Government of Nepal. Kathmandu. 162p.
Dhital, Y.; Kayastha, R.; Shi, J. 2013. Soil Bioengineering Application and Practices in Nepal. Environmental Management, 51:354-364. Springer.
Lewis, L. 2000. Soil Bioengineering: An alternative for Roadside Management.  SDTDC 0077-1801. Technology and Development Program, US Department of Agriculture, Forest Service. 47 p.
Angelino, C.; G. Iskakova; A. Chakenova. 2023. Opportunities and Benefits of Using Bioengineering in Kazakhstan’s Infrastructure Design. Asian Development Bank, </t>
  </si>
  <si>
    <t>Gullies typically form because of too much water concentration in one location, particularly on erosive soils.  They can best be avoided by preventing water concentration or fast water velocities. Once formed, gullies can best be stabilized by removing or reducing the source of water. Additionally, gully control structures can be built into the gully channel to prevent further downcutting. Structures may be made of rock, wire and brush, logs, gabions, or sticks/bamboo.</t>
  </si>
  <si>
    <t>Gullies can best be controlled by first removing the water, if possible, and then constructing check dams to impede any flow and allow for sediment to fill in behind the dams. Several small dams are usually preferable to a few large, higher structures. Spacing of the structures should be such that water and sediment from the lower dam will just meet the toe of the upper dam. The crest of each dam should be a “U” shape, to keep the flow in the middle of the gully channel.  
At the top of each structure add rock or protection so scour from the falling water does not undermine the dam. Finally, the sides of the dam or structures should be well keyed into the bank of the gully to prevent flow from going around the structure</t>
  </si>
  <si>
    <t>GULLIES THAT NEED STABILIZATION</t>
  </si>
  <si>
    <t>GULLY STABILIZATION OPTIONS, USING ROCK, LOGS, GABIONS, AND STICKS OR BAMBOO</t>
  </si>
  <si>
    <t>Source: MetaMeta (www.greenroadsforwater.org)
DESIGN OF GULLY CHECK DAMS WITH A WEIR OVER THE DAM, OUTLET PROTECTION, AND KEY INTO THE BANKS</t>
  </si>
  <si>
    <t>Gullies are hard to stabilize once formed, and they can take a lot of land out of production. A series of structures are labor intensive but not expensive.</t>
  </si>
  <si>
    <t>Heede, B. 1976. Gully development and control: The status of our knowledge. Research Paper RM-169.  Fort Collins, CO: U.S. Department of Agriculture, Forest Service, Rocky Mountain Forest, and Range Experiment Station. 42 p. 
Natural Resources Conservation Service. 2007 Gullies and Their Control.  Technical Supplement 14P (210-VI-NEH).  20p. Available at: http://www.nae.usace.army.mil/reg/nrrbs/TECHNICALSUPPLEMENTS/TS14P.pdf</t>
  </si>
  <si>
    <t>Erosion Control is fundamental to protect soil from being blown or washed away and for prevention of the sediment from getting into water courses, degrading water quality. On roads, erosion can come off the road surface, off the cut and fill slopes, or from work and staging areas. It may be in the form of sheet erosion, rills, or gully erosion.  Many options exist, either to control water to prevent erosion, or to provide ground cover to prevent erosion. Water control is achieved with good drainage practices. Ground cover is achieved with a wide variety of products, both to protect the soil and to promote revegetation of the area.</t>
  </si>
  <si>
    <t xml:space="preserve">The two key elements of erosion control are control of drainage and providing ground cover over the soil. For drainage, provide measures that prevent the concentration of water and slow down the velocity of water. This is done with frequent cross-drains, leadoff ditches, or dips, as well as armoring ditches and roadway surfaces.
For erosion control ground cover, many good materials exist that can protect soil against the power of raindrops that cause soil movement and erosion. Ground cover can be provided with leaves, netting, wood chips, wood slash, hydro mulching, soil algae, sheets of filter fabric, turf reinforcing mats, or plastic, etc. Ideally it is vegetation that provides the best erosion control in the long run, so many measures just protect the seed to promote germination of grasses or other vegetation. Care must be taken to choose a groundcover or netting that will protect the soil and seed, but that will not prevent or retard vegetative growth.
Hydroseeding or hydro mulching involves spraying on a mixture of seed, mulch, maybe a tackifier with fertilizer, to get the materials on the slope and protect the soil while the seeds germinate. Other methods involve preparing and scarifying the soil, spreading seed, fertilizer, mulch, and a netting to protect the soil and seeds. Other vegetation may be planted from pots. Brush and trees can be planted along with grasses.  Soils may need fertilizer and irrigation. 
Soil algae can be applied to the soil to provide a protective crust and promote growth of vegetation. Soil microracie and other soil microflora can also be introduced into the soil to promote healthy vegetative growth. These practices have been used in Nepal and Malaysia. Other soil erosion methods have been used worldwide, including the United States, Europe, Australia, Pacific Islands, and India. 
Other methods used in many areas include soil bioengineering, pioneered in Nepal, such as live stakes that sprout, and use of wattles and bundles of brush and soil used to break up the flow of water in Colombia., Use of silt fences and wattles are common to trap sediment coming off barren areas or construction sites before the sediment can reach a water course.
</t>
  </si>
  <si>
    <t>SOURCES OF EROSION ON A ROAD</t>
  </si>
  <si>
    <t>KEY EROSION CONTROL MEASURES-- CONTROL OF DRAINAGE AND PROVIDING GROUND COVER</t>
  </si>
  <si>
    <t>WOOD CHIP MULCH AND HYDROSEEDING WITH NETTING</t>
  </si>
  <si>
    <t>JUTE NETTING AND GEOTEXTILE SILT FENCE</t>
  </si>
  <si>
    <t>SOIL ALGAE AND VEGETATION (GRASS) GROUND COVER</t>
  </si>
  <si>
    <t>The cost of preventing water quality degradation is inexpensive compared to the cost of water treatment or purification once contaminated. Also saving topsoil against erosion is relatively inexpensive, especially since good, fertile soil takes years or centuries to develop. Cost of many erosion control treatments, like hydroseeding, range from $2000 to $5000 per acre in the US. Many treatments are labor intensive so cost would be considerably less in most developing countries.</t>
  </si>
  <si>
    <t>Gray, D.; Leiser, A. 1982. Biotechnical slope protection and erosion control. Melbourne, FL: Krieger Publishing Co. 288 p. (ISBN 0-442-21222-4) 
Gillies, C. 2007. Erosion and sediment control practices for forest roads and stream crossings- A practical operations guide. Advantage Vol. 9 No. 9, FP Innovations, FERIC Division, Forest Engineering Research Institute of Canada, Western Region, British Colombia.  87p. Available from: http://www.feric.ca
Minnesota Local Road Research Board. 2003. Erosion Control Handbook for Local Roads, 2003-08. Minnesota LTAP, Minnesota Department of Transportation, and Federal Highway Administration. 122p. Available at: www.cts.umn.edu/Publications/ResearchReports/reportdetail.html?id=1600
Rivas, T. 2006. Erosion Control Treatment Selection Guide. Gen. Tech Rep. 0677 1203 – SDTDC. San Dimas Technology and Development Center, USDA Forest Service. San Dimas, CA.
http://www.fs.fed.us/eng/pubs/pdf/hi_res/06771203hi.pdf
Ministry of Economy, Trade, and Industry of Japan. 2023. Climate Change Adaptation Good Practices by Japanese Private Sector
in Developing Countries. Global Environment Partnership Office,
Industrial Science and Technology Policy and Environment Bureau,
MinistryofEconom y,TradeandIndustryofJapan</t>
  </si>
  <si>
    <t>Roads in deserts are vulnerable to the influence of sand dune movements. Due to strong winds, sand carried by the wind accumulates on road surfaces. Burying road pavement under sand accumulation poses a risk of injuries and deaths from traffic accidents, as drivers find it difficult to recognize road directions. This risk becomes significant when road alignments are perpendicular to prevailing winds, resulting in sand accumulation on the leeward side of roads. Consequently, a significant road maintenance cost for regular sand clearance is incurred (Han et al., 2022). To address such issues, proper route selection and road designs can reduce the impact of sand accumulations.</t>
  </si>
  <si>
    <t xml:space="preserve">Routes are selected based on their location with low risk of sand dune movements. Environmental assessments play essential roles in understanding climate and geographic information to evaluate the risks of sand dune movements. Routes should completely bypass large areas where sandstorms frequently occur. If unavoidable, the shortest straight route through these areas is necessary, or routes can pass through regions with smaller sand dunes. 
In road design, the alignment of road routes should run parallel to or at a small angle to the prevailing wind direction, avoiding passage through the leeward side of sand dunes as much as possible. Minimize the use of road curves, and if necessary, use a large radius for road curves. When it is unavoidable that the alignment of the route is perpendicular to the prevailing wind in serious sandstorm areas, prioritizing the use of bridges should be considered. Sufficient space should be provided under bridges to allow wind-blown sand to pass through and facilitate mechanical sand-clearance operations. Routes should also be close to groundwater areas or vegetated areas as much as possible, so additional  protection from sand dunes through vegetation can take place effectively (Ma, 2021). 
A successful case in Egypt utilized Geographic Information Systems (GIS) and remote sensing to enhance the highway alignment to avoid vulnerable high-risk zones, including not only sand dunes but also stream crossings and fault zones (Effat and Hassan, 2013). The Least Cost Path model was developed to provide highway route options linking three cities: Taba City, Nekhel, and El Shatt. Criteria were established and assigned high costs to increasing risks along the route. Consequently, the optimal route was determined to minimize the risky desert environment. </t>
  </si>
  <si>
    <t>Source: (hk01, 2022)</t>
  </si>
  <si>
    <t>Addressing sand dune movements through the use of GIS and remote sensing technologies allows drivers to reach the same destination in a shorter time under safer conditions. Freight businesses can also benefit from reduced delivery times. Moreover, identifying cost-effective routes during the planning phase reduces initial infrastructure development costs and prevents high repair costs after operations.</t>
  </si>
  <si>
    <t>Effat, H.A. and Hassan, O.A. 2013. Designing and evaluation of three alternatives highway routes using the Analytical Hierarchy Process and the least-cost path analysis, application in Sinai Peninsula, Egypt. The Egyptian Journal of Remote Sensing and Space Science, 16, 141-151.
Han, F., Wang, C., Liu, Z., Li, L. and Yin, W. 2022. Study on Sand-Accumulation Changes of Highway and Formation Mechanism of Sand Damage in Drifting Dunes Areas. Applied Sciences, 12, 10184.
hk01. 2022. Magical Chinese No. 7 Heavenly Road! Walk through 500km of uninhabited land and explore the world's longest desert highway (in Chinese). Available: https://www.hk01.com/article/847986?utm_source=01articlecopy&amp;utm_medium=referral [Accessed 27 Feb 2024].
Ma, S. 2021. Study on Route Selection of Hotan-Ruoqiang Railway in Windblown sand area (in Chinese). Railw. Eng, 61, 139-143.</t>
  </si>
  <si>
    <t xml:space="preserve">Desert roads or highways face the problems of surface wind erosion and sand accumulation. Windblown sand activities cause wind erosion of roadbed structure, sand buried around roadbed and pavement. Sand accumulation also damages to roads and guardrails, increases maintenance cost and affects to anti-skid performance of asphalt pavement (Han et al., 2022). In order to control sand encroachment, mechanical and biological measures, windbreak and vegetation, are typical to apply along in both roadside to block or/fix sand from the prevailing wind (Ning et al., 2021). </t>
  </si>
  <si>
    <t xml:space="preserve">Windbreaks, as a mechanical measure, are barriers on sand dunes designed to fix sand dune shifting and reduce wind speed in arid climates. Common windbreaks include sand fences and checkboards. Sand fences are made of nylon sheets with pores or rocks and are applicable in areas lacking water supply. Other examples of sand fences involve trees with and without undergrowth, hedges, bushes, tall plants, straw matting and reeds (Van Woesik et al., 2023). The effectiveness of vegetation windbreaks is influenced by the selection of native plant species due to the significant change in leaf amount and local adaptation. 
Fences arranged in a square pattern, known as checkboards, are used to reduce wind speed and erosive force, causing a buildup of airborne sand. The spaces within the checkboard become filled with sand deposits. Checkboards made of straw, rocks, and reeds are commonly used on desert highways to control sand encroachment. Windbreaks should be constructed perpendicular to the prevailing wind direction. Their effectiveness depends on their length, width, height, porosity, and materials (Van Woesik et al., 2023).
Biological measures focus on using vegetation perpendicular to the wind direction, serving as sand-fixing or sand-blocking belts on both sides of roads. Similar to vegetation windbreaks, vegetation should consider the adaptation of local climate (droughts, heat, and strong winds) for the selected species. Moreover, density and the combination of trees, shrubs, and grasses should also be considered to enhance sand fixation. Special irrigation methods for water-saving should be given attention due to water shortages at sites in arid and semi-arid ecosystems (Ning et al., 2021). 
The Taklimakan Desert Highway in China is the longest desert highway across the mobile desert in the world. It was constructed between 1993 and 1995, with a length of 446 km, and played an important role in exploring fossil resources and developing the Tarim Basin and southern Xinjiang.
Due to windblown sand damage, the highway is suffering from wind erosion. To prevent this damage, biological measures began in 2000 by planting 40 species, including Haloxylon ammodendron Bunge, Tamarix chinensis Lour., and Calligonum aborescens Litv. of woody halophytes species along the highway (Li et al., 2021). The planted area has a length of 437 km and a width of 70-100m. The plants serve as sand-fixing and sand-blocking belts located in the interior and exterior, respectively. They are irrigated using drip irrigation with saline groundwater and applying twice a month between March and October (Wang et al., 2018). The belts on the windward side should be wider than those on the leeward side.  </t>
  </si>
  <si>
    <t>Source: (YY, 2018)</t>
  </si>
  <si>
    <t>Source: (Li et al., 2021)</t>
  </si>
  <si>
    <t xml:space="preserve">The approach is beneficial for enhancing soil properties, including soil water content, nutrient levels, and soil bulk density. Biodiversity is also improved, with approximately 13 species of herbs identified after the implementation of this approach along the Taklimakan Desert Highway. Additionally, the local micro-climate undergoes positive changes, such as a reduction in air temperature and an increase in relative humidity (Li et al., 2021). </t>
  </si>
  <si>
    <t>Han, F., Wang, C., Liu, Z., Li, L. and Yin, W. 2022. Study on Sand-Accumulation Changes of Highway and Formation Mechanism of Sand Damage in Drifting Dunes Areas. Applied Sciences, 12, 10184.
Li, C., Wang, Y., Lei, J., Xu, X., Wang, S., Fan, J. and Li, S. 2021. Damage by wind-blown sand and its control measures along the Taklimakan Desert Highway in China. Journal of Arid Land, 13, 98-106.
Ning, M., Qun, G., Yu, L. and Shenggong, L. 2021. Overview of the measures and techniques used to protect traffic lines against shifting sands in China. Journal of Resources and Ecology, 12, 124-135.
Van Woesik, F., van Steenbergen, F., Sambalino, F., de Boer, H.J., Ricci, J.M.P. and Bastiaanssen, W. 2023. Managing the Local Climate: A Third Way to Respond to Climate Change, Practical Action Publishing. https://books.google.nl/books?id=W16UzwEACAAJ.
Wang, Y., Zhao, Y., Li, S., Shen, F., Jia, M., Zhang, J., Xu, X. and Lei, J. 2018. Soil aggregation formation in relation to planting time, water salinity, and species in the Taklimakan Desert Highway shelterbelt. Journal of soils and sediments, 18, 1466-1477.
YY. 2018. Tarim Desert Highway. Available: https://www.flickr.com/photos/kuyo/31318777148/in/photostream/ [Accessed 12 Jan 2024].</t>
  </si>
  <si>
    <t>Coal tar-based sealants are designed to protect asphalt pavement surfaces. During friction between car tires and road surfaces, PAHs (polycyclic aromatic hydrocarbons) can be released from the sealants abrasion. This release poses environmental concerns as these pollutants can enter stormwater ponds and contribute to significant disposal costs. Another historical concern in road construction involved the use of asbestos fibers in asphalt mixes to improve durability and prevent road breakdown in cold climates. However, asbestos fibers are a primary risk factor for mesothelioma, a serious health hazard. Therefore, it is essential to adopt environmentally friendly and safe alternatives in road construction to mitigate pollution and health risks.</t>
  </si>
  <si>
    <t>To reduce the use of coal-tar sealants, a ban on coal-tar based products was implemented to prohibit their use of such pavement (Mahler et al., 2012). For instance, in the US 15 municipalities and four states have restricted the use of coal-tar-based sealcoat, while some jurisdictions have discouraged its use since 2012. Furthermore, Minnesota implemented a ban on the use of coal tar-based sealcoats in 2010. The state further encouraged the adoption of ordinances restricting the usage of coal tar-based sealcoats by providing funding for the removal of coal-tar-based sealcoat-contaminated sediments in stormwater ponds, but only if local governments have adopted such ordinances (Crane et al., 2010). Another effective approach is to transition to pervious pavement types that do not require sealants, such as porous asphalt (USEPA, 2012). To control the use of asbestos, it is crucial to establish internal policies that explicitly communicate the strict prohibition of using such hazardous materials in the construction of new roads (ADB, 2022). Additionally, conducting asbestos inspections by certified personnel/laboratories before demolishing roads or bridges is of utmost importance (Ibrahim and Arowojolu, 2021).</t>
  </si>
  <si>
    <t>Source: (City of Austin Departments, 2003)</t>
  </si>
  <si>
    <t>By implementing a ban on coal-tar-based sealants, it is possible to save maintenance costs. Removing sediment containing PAH from 10% of the 2,000 municipal stormwater ponds could amount to USD$1 billion (Mahler et al., 2012).</t>
  </si>
  <si>
    <t>Asian Development Bank (ADB) 2022. Good Practice Guidance for the Management and Control of Asbestos: Protecting Workplaces and Communities from Asbestos Exposure Risks. 
City of Austin Departments. 2003. Available: https://www.austintexas.gov/department/coal-tar [Accessed 17 August 2023]. 
Crane, J.L., Grosenheider, K. and Wilson, C.B. 2010. Contamination of stormwater pond sediments by polycyclic aromatic hydrocarbons (PAHs) in Minnesota: The role of coal tar-based sealcoat products as a source of PAHs, Minnesota Pollution Control Agency. 
Ibrahim, A.A. and Arowojolu, O. 2021. Assessment of Asbestos Containing Materials in Idaho Bridges. Available: https://rosap.ntl.bts.gov/view/dot/63532/dot_63532_DS1.pdf. 
Mahler, B.J., Metre, P.C.V., Crane, J.L., Watts, A.W., Scoggins, M. and Williams, E.S. 2012. Coal-tar-based pavement sealcoat and PAHs: implications for the environment, human health, and stormwater management. ACS Publications. 
United States Environmental Protection Agency (USEPA) 2012. Stormwater Best Management Practice: Coal-Tar Sealcoat, Polycyclic Aromatic Hydrocarbons, and Stormwater Pollution. https://www3.epa.gov/npdes/pubs/coaltar.pdf. 
Ventia 2017. Extended asbestos management offering. https://www.ventia.com/news-and-insights/ventia-extends-environmental-monitoring-services-into-asbestos-management.</t>
  </si>
  <si>
    <t xml:space="preserve">Asphalt pavement is primarily composed of aggregate followed by binders, which are used to bind the aggregate together. Coal-derived tar was widely used as a binder for asphalt mixtures. These coal tar-based binders contain a considerable amount of polycyclic aromatic hydrocarbons (PAHs), posing threats to environmental impacts and human health. Meanwhile, bitumen binders have much fewer PAHs than coal tar-based binders, although traces of them are still present. As attention to PAH contamination in stormwater runoff is increasing, requirements for PAH contents in asphalt and reclaimed asphalt pavement are emerging and becoming more stringent in the near future, as seen in Switzerland, for example  (Muñoz et al., 2022). 
Bio-bitumen refers to bitumen to which a natural product has been added, even in very low concentrations. Alternatively, it can be a binder manufactured largely from renewable materials. Bio-bitumen has the potential to provide additional properties that enhance the performance of asphalt pavement. 
Another source or roadway pollution can come from dust palliatives applied to roads. In addition to the harmful aspects of the dust itself, some commercially available products have toxic ingredients, particularly to aquatic organisms if the materials get into water courses. There is a general lack of testing information, as well as chemical formulation, for many dust suppressants on the market. Synthetic polymers may be problematic. Chlorides can be toxic in high concentrations., as well as many products if found in concentration in waters. </t>
  </si>
  <si>
    <t xml:space="preserve">Bio-bitumen not only considers natural or renewable materials but also takes into account several practical aspects to suitably replace conventional bitumen. These aspects include: 
1. similar or lower life-cycle costs
2. similar or lower carbon footprint
3. availability of being recyclable materials
4. no toxic and hazardous risk to workers or the public throughout the entire life of the surfacing
5. low threats of environment impacts
6. similar or better physical properties and durability, with water insolublilty and non-biodegradablity over the life of the surfacing
7. availability of sufficient large-volume production with a sustainable supply chain in the long term
8. compatibility with existing bitumen handling and surfacing construction plants
There are three types of materials as potential bio-bitumen, suitable to apply to road constructions in future including lignin, tall oil pitch and vegetable oil-based binders. 
Lignin is a natural polymer derived from plant materials, possessing high carbon content. As the second most common biopolymer on Earth, it can be locally sourced in most countries. Additionally, lignin exhibits similar physical properties to conventional bitumen and can be produced in large quantities. In the Netherlands, a total of 30 demonstration roads, ranging from 70 to 2500 meters in length, were constructed between 2015 and 2020, with a maximum 50% substitution of bitumen. Meanwhile, Sweden, Finland, Canada, and Estonia have plans to build demonstration roads to assess its performance. 
Tall oil pitch is a water-insoluble resin extracted from pine trees, produced as a by-product of pulp and paper manufacturing. It has been demonstrated that tall oil pitch, with up to 20% substitution for traditional bitumen, yields satisfactory results (Landa and Gosselink, 2019). Commercial products of tall oil pitch in France and New Zealand, are readily available in markets. Additionally, vegetable oils, including soybean oil, sunflower oil, and waste cooking oil, after the polymerization process, can be utilized as bio-bitumen in small quantities, offering comparable performance to virgin bitumen (Tabakovic, 2022).
Dust palliatives, particularly lignins and chlorides (calcium chloride and magnesium chloride) are commonly used on roads and are quite effective. It is important that application rates be reasonable and in accordance with industry standards. Products should not be applied when it is raining in order to keep the product from flowing into streams. Specific testing and certification may be needed for some products to show that they will not be a source of toxicity or pollution. Water may be the safest product, but it will not last long under hot weather conditions. </t>
  </si>
  <si>
    <t>ASPHALT PRODUCTS (OIL AND ASPHALT) THAT MAY BE CONTAMINATED</t>
  </si>
  <si>
    <t>DUST AND DUST SUPRESSANTS THAT CAN BE HARMFUL OR TOXIC</t>
  </si>
  <si>
    <t>Bio-bitumen is utilized in pavements to enhance performance, waste disposal management, and promote sustainable economic and environmental development. For instance, tests on kraft lignin, a type of lignin, revealed additional advantages to asphalt performance compared to traditional bitumen, including noise reduction, improved rolling resistance, brake deceleration, and an extended road lifetime (Landa and Gosselink, 2019).</t>
  </si>
  <si>
    <t>Landa, P.A. and Gosselink, R.J.A. 2019. Lignin-based bio asphalt. WO2019/092278.
Muñoz, M., Haag, R., Figi, R., Schreiner, C., Zaumanis, M., Cavalli, M., Poulikakos, L. and Heeb, N. 2022. Environmental impact of rejuvenators in asphalt mixtures containing high reclaimed asphalt content. Road Materials and Pavement Design, 23, 1400-1414.
Tabakovic, A. 2022. Is this the end of the road for bio-inspired road construction materials? RILEM Technical Letters [Online], 7. Available: https://www.tno.nl/publish/pages/9330/tabakovic-2022-end.pdf [Accessed 7 Dec 2023].
Kunz, B., Little, E., and Barandino, V. 2021. Aquatic Toxicity of Chemical Road Dust Suppressants to Freshwater Organisms. Archives of Environmental Contamination and  Toxicology. Available: https ://doi.org/10.1007/s0024 4-020-00806 -y</t>
  </si>
  <si>
    <t xml:space="preserve">Petrol and diesel vehicles produce fine particles that can penetrate into the lungs and even enter the bloodstream. To control these emissions, setting minimum standards is essential. Vehicle manufacturers should keep harmful emissions below set limits. Imposing fuel composition and usage standards is also effective to reduce environmental impacts of traffic emissions. </t>
  </si>
  <si>
    <t xml:space="preserve">Vehicle manufacturers are required to demonstrate that all vehicles, engines or spare parts are compliance and conduct tests for their vehicles to confirm emissions under the thresholds. For example, the Euro 6 standards were implemented regulating emission limits for all vehicles in EU meaning that new cars have to meet a certain Euro emission standard when they are made. The standards cover hydrocarbons, particulate matters, nitrogen oxide and carbon oxide. According to the Euro 6, the diesel and petrol engines should not produce more than 0.005 g/km of particulates (Williams and Minjares, 2016). In China the similar standards are mostly comparable named the China 6 standards (ICCT, 2017). 
Furthermore, regulating brakes, tires and fuel components should be considered. For instance, REACH (the Regulation on registration, evaluation, authorisation and restriction of chemicals) is the main EU law to protect human health and the environment from the risks that can be posed by chemicals. Brakes and tires components should be compliance with approved chemicals that can be used in vehicle market (OECD, 2020). Fuels and disel are also regulated within REACH (ECHA, 2023). </t>
  </si>
  <si>
    <t>Source: (Shutterstock)</t>
  </si>
  <si>
    <t>Across the Euro 1 to 6 standards, the emission limits for diesel vehicles have decreased from 0.14 to 0.0045 g/km (Ambroziak et al., 2013). This highlights the efficacy of these standards in constraining traffic emissions.</t>
  </si>
  <si>
    <t>Ambroziak, T., Gołębiowski, P., Pyza, D., Jacyna-Gołda, I. and Merkisz-Guranowska, A. 2013. Identification and analysis of parameters for the areas of the highest harmful exhaust emissions in the model EMITRANSYS. Journal of KONES, 20, 9-20. https://www.infona.pl/resource/bwmeta1.element.baztech-114325b9-7c5e-4efe-af67-3ac5f507aa25/content/partContents/5d2cb1ce-9321-3e05-9ac6-c4be3b937767.
Europpean Chemicals Agency (ECHA). 2023. Fuels, diesel Substance Information [Online]. Available: https://echa.europa.eu/substance-information/-/substanceinfo/100.063.455 [Accessed 16 August 2023].
International Council on Clean Transportation. 2017. China's stage 6 emission standard for new light-duty vehicles (final rule). Available: https://theicct.org/sites/default/files/publications/China-LDV-Stage-6_Policy-Update_ICCT_20032017_vF_corrected.pdf [Accessed 16 August 2023].
Organisation for Economic Co-operation and Development (OECD) 2020. Non-exhaust Particulate Emissions from Road Transport. https://www.oecd-ilibrary.org/content/publication/4a4dc6ca-en.
Shutterstock. Euro 6 label on bus for clean urban transport [Online]. Available: https://www.shutterstock.com/image-photo/euro-6-label-on-bus-clean-497310859 [Accessed 16 August 2023].
Williams, M. and Minjares, R. 2016. A technical summary of Euro 6/VI vehicle emission standards. https://theicct.org/sites/default/files/publications/ICCT_Euro6-VI_briefing_jun2016.pdf.</t>
  </si>
  <si>
    <t xml:space="preserve">In addition to the establishment of infrastructure and legislation to address road runoff pollution, it is crucial to monitor the quality of routine runoff on existing roads and highways. Monitoring can be carried out through laboratory measurements, but a more comprehensive approach involves modeling road runoff pollution. This modeling takes into account the characteristics of the runoff and combines with traffic and climate conditions to predict pollutant concentrations for a specific site. </t>
  </si>
  <si>
    <t xml:space="preserve">A model of road runoff pollution considers traffic intensity, road characteristics, pollutant characteristics, climate conditions, and the application of mitigation measures. Modelled outputs are then compared to the relevant thresholds related to regulations to determine whether further actions need to be taken to minimize pollution. 
The Storm Water Management Model (SWMM) is a widely used software tool developed by the U.S. Environmental Protection Agency for single event or long-term simulations. It predicts highway runoff quality and models contaminant loading. SWMM is instrumental in determining the effectiveness of various sustainable drainage systems, such as grass swales, and serves as a valuable tool for creating cost-effective road runoff control solutions. SWMM was developed to support local, state, and national stormwater management objectives aimed at reducing runoff through sustainable drainage systems and mitigating discharges that harm waterbodies (USEPA, 2023; Mooselu et al., 2022).
</t>
  </si>
  <si>
    <t>Photos source:  (USEPA, 2023)</t>
  </si>
  <si>
    <t>This approach has the capacity to generate future yields and offer decision-making capabilities for various scenarios. Furthermore, this monitoring approach proves to be cost-effective, particularly when contrasted with the time-consuming nature of conducting lab measurements at multiple locations.</t>
  </si>
  <si>
    <t>Mooselu, M.G., Liltved, H., Hindar, A. and Amiri, H. 2022. Current European approaches in highway runoff management: a review. Environmental Challenges, 100464.
US Environmental Protection Agency (USEPA). 2023. Storm Water Management Model (SWMM) - Helps predict runoff quantity and quality from drainage systems. Available: https://www.epa.gov/water-research/storm-water-management-model-swmm#applications [Accessed 12 October 2023].</t>
  </si>
  <si>
    <t>Abrasion and erosion on road surfaces or roadside structures contribute to road dust pollution. These issues originate from damage to road surfaces caused by the use of studded tires in winter and the deterioration of traffic signs or the oxidation of metallic road barriers. Maintaining abrasion and erosion resistance of these infrastructures can reduce emission at the source, including regulating the use of studded tyres in winter and constructing roadside structures using highly durable and biodegradable materials.</t>
  </si>
  <si>
    <t>National regulations can restrict or prohibit the use of studded tires in order to protect road surfaces from vehicles. For instance, in Hokkaido, a northern region in Japan, the use of studded tires has been banned since 1992 (Asano et al., 2001). In the United States and Sweden, studded tire usage is restricted seasonally in designated regions, and their use is prohibited in some regions throughout the year (Tremblay and Fitch, 2011; Norman et al., 2016). In Norway, cities such as Bergen, Oslo, Stavanger, and Trondheim impose seasonal restrictions on studded tire use. During the restricted season, drivers with studded tires are required to pay additional fees, with heavier vehicles incurring twice the fee (CLARS, 2022).
Using bio-based materials for constructing roadside structures can reduce the sources of suspended solids and metals. For instance, bio-based traffic signs started to be implementing in Zaanstad, Almere and Gooise Meren, Netherlands while guardrails made of wood integrated with steel are being used on Inner Mongolia Highway G302, successfully meeting local safety requirements. These steel-backed timber guardrails have also been successfully installed in European and Middle Eastern countries (Rodi, 2021; World Highways, 2020).</t>
  </si>
  <si>
    <t>Source: (World Highways, 2020; IRSS, 2022)</t>
  </si>
  <si>
    <t xml:space="preserve">After the introduction of an additional fee on studded tires in Norway and the lowering of the speed limit from 80 to 60 km/h, the mean estimated PM10 concentration in the nearby air was reduced by 38% and 26% in 2005 and 2006, respectively (Furuseth and Rødland, 2020). 
The cost of steel-backed timber guardrails is USD 134.5 per meter, inclusive of both labor and material costs (Peters, 1995). </t>
  </si>
  <si>
    <t>Asano, M., Hirasawa, M. and Oikawa, S. 2001. Recent situation of winter road management and traffic accidents in Hokkaido. Transportation research record, 1741, 80-89.
CLARS. 2022. Urban Access Regulations in Europe. Available: https://urbanaccessregulations.eu/countries-mainmenu-147/norway-mainmenu-197 [Accessed 9 October 2023].
Furuseth, I.S. and Rødland, E.S. 2020. Reducing the Release of Microplastic from Tire Wear: Nordic Efforts. Nordiske arbeidspapierer (Nordic Working Papers).
IRSS. 2022. Climate Signs. Available: https://www.irssuk.co.uk/products/climate-signs [Accessed 9 October 2023].
Norman, M., Sundvor, I., Denby, B.R., Johansson, C., Gustafsson, M., Blomqvist, G. and Janhäll, S. 2016. Modelling road dust emission abatement measures using the NORTRIP model: Vehicle speed and studded tyre reduction. Atmospheric environment, 134, 96-108.
Peters, W. 1995. Two-rail steel-backed timber guardrail system : Crown Point Highway, Multnomah County, Oregon : final report. https://rosap.ntl.bts.gov/view/dot/22447.
Rodi. 2021. Zaanstad starts purchasing road signs made of sustainable 'bio-based' material (in Dutch) [Online]. Available: https://www.rodi.nl/zaanstad/200970/zaanstad-start-inkoop-verkeersborden-van-duurzaam-bio-based-mat [Accessed 17 August 2023].
Tremblay, J.P. and Fitch, J. 2011. Impacts of studded tires on pavement and associated socioeconomics.
World Highways. 2020. Inner Mongolia duty for the Tertu T40. Available: https://www.worldhighways.com/wh12/products/inner-mongolia-duty-tertu-t40 [Accessed 8 October 2023].</t>
  </si>
  <si>
    <t>Road runoff discharging to the ground causes groundwater or other sensitive area pollution through diffusion downwards to the underlying water tables. This pollution can then migrate to wells, springs, and bores. To address this issue, road development should avoid and prevent pollution in such areas during the planning, construction, and operational stages. This can be achieved by adhering to national regulations and conducting environmental assessments with appropriate mitigation measures in the planning stage. 
It is beneficial that compliance with national regulation requirements can help prevent runoff contaminating the most vulnerable water sources and emitting toxic pollutants. Meanwhile, environmental assessments can identify potential runoff pollution risks on-site and consider relevant mitigation measures to safeguard groundwater quality.</t>
  </si>
  <si>
    <t xml:space="preserve">Groundwater regulations related to road constructions control the activities within the sensitive areas to minimize groundwater contamination. For instance, the UK government identified multiple sensitive water bodies  including Sites of Special Scientific Interest (preserving natural heritage), Special Protection Areas (dedicated to rare, vulnerable, and migratory birds), Special Areas for Conservations (preserving unique habitats and species), and Water Protection Zones, all of which hold critical water resources. Permits are required for discharging runoff effluent within such sensitive areas to ensure that the water quality of the effluent does not have negative impacts on groundwater (EA, 2018). Austria has also established benchmarks for traffic-related pollutants in the runoff water discharged into groundwater, encompassing metals, organic carbon, and salts (Meland, 2016). 
Environmental assessments help identify potential risks associated with pollutant transportation from road drainage to groundwater in the planning stage of road construction. After thorough evaluation, decisions regarding on-site runoff treatment must align with national policies. For instance,  in the UK environmental assessments for groundwater pollution involve a scoring process that considers several factors, including traffic density, precipitation, soakaway geometry, water tables, and soil properties. Each aspect is assigned a weight, and the scores are combined. Higher scores indicate a more significant risk to groundwater, prompting the implementation of mitigation measures like runoff treatment systems (Highways England, 2000). In Austria, motorway sections within groundwater protection areas were sealed and made impermeable. The runoff water was conveyed out of the protected area, treated with a runoff treatment system and discharge into water bodies (Meland, 2016). </t>
  </si>
  <si>
    <t xml:space="preserve">The cost of implementing this approach is less than retroactive clean up and remediation of contaminated groundwater. South Africa is an example case of groundwater contamination, with above 16000 deaths per year in 2005. Moreover, the purification cost can be reduced for communities and water supply companies. Remediation and clean-up cost to protect environmental ecosystem can additionally be prevent (Gibson and Mc Gibbon, 2023).   </t>
  </si>
  <si>
    <t xml:space="preserve">Porous asphalt enables stormwater infiltration through the entire surface and underlying structural layers. Water is temporarily stored beneath the overlying surface before being utilized, infiltrating into the ground, or being discharged downstream in a controlled manner. This technology intercepts and reduces road runoff while removing pollutants. Porous asphalt additionally diminishes traffic noise by absorbing sound within its pore spaces. However, notable surface clogging significantly decreases infiltration capabilities (Mullaney and Lucke, 2014). </t>
  </si>
  <si>
    <t xml:space="preserve">Porous asphalt consists of a porous asphalt surface, a bedding course, and a stone reservoir placed over a soil subgrade. The design of porous asphalt can include a conveyance or storage tank at the base of the stone reservoir, depending on factors like the intended use of receiving water, precipitation patterns, and soil subgrade properties (Ballard et al., 2015; Zhang and Kevern, 2021). 
In Portland, US one of the section in highway as a minor arterial roadway was made of porous asphalt in 0.33 miles (MaineDOT, 2010). The porous asphalt of this project is designed to partially infiltrate stormwater to subgrade while the excessive stormwater flows the drainage system through the conveyance at the base of the stone reservoir (Ballard et al., 2015).  </t>
  </si>
  <si>
    <t>Source: (USEPA, 2023)</t>
  </si>
  <si>
    <t>The construction cost of porous asphalt is 1 to 1.5 USD per square foot. (NPDES, 2021). The efficiency removal percentages for different pollutants are as follows: suspended solids (64%), lead (79%), zinc (72%), and cadmium (67%) (Legret et al., 1996). Porous asphalt reinstates urban infiltration, mitigating runoff and flooding. They filter runoff, capturing pollutants to safeguard groundwater. Additionally, they reduce urban heat, support water management, and may replace conventional pavement around trees, promoting tree health while minimizing pavement damage (Mullaney and Lucke, 2014).</t>
  </si>
  <si>
    <t>Ballard, B.W., Wilson, S., Udale-Clarke, H., Illman, S., Scott, T., Ashley, R. and Kellagher, R. 2015. The SUDS manual. CIRIA: London, UK.
Legret, M., Colandini, V. and Le Marc, C. 1996. Effects of a porous pavement with reservoir structure on the quality of runoff water and soil. Science of the total environment, 189, 335-340.
MaineDOT 2010. Technical Report 10-05 : Performance of a Porous Pavement System on the Maine Mall Road in South Portland, Construction and First Interim Report, December 2010. Transportation Documents.
Mullaney, J. and Lucke, T. 2014. Practical review of pervious pavement designs. CLEAN–Soil, Air, Water, 42, 111-124.
National Pollutant Discharge Elimination System (NPDES). 2021. Stormwater Best Management Practice, Permeable Pavements [Online]. Available: https://www.epa.gov/system/files/documents/2021-11/bmp-permeable-pavements.pdf [Accessed 10 August 2023].
United States Environmental Protection Agency (USEPA). 2023. Soak Up the Rain: Permeable Pavement [Online]. Available: https://www.epa.gov/soakuptherain/soak-rain-permeable-pavement [Accessed 9 August 2023].
Zhang, K. and Kevern, J. 2021. Review of porous asphalt pavements in cold regions: the state of practice and case study repository in design, construction, and maintenance. Journal of Infrastructure Preservation and Resilience, 2, 1-17.</t>
  </si>
  <si>
    <t>A variety of typical runoff treatment systems aim to capture, convey, and store road runoff on-site by intercepting runoff pollution from roadside, while some treatment systems, such as ponds and wetlands, can also serve as green public spaces for residents. These systems can be used either individually or in series, maximizing the improvement of water quality. The choice of which treatment systems to combine also depends on factors such as multiple pollutant removal, hydrological control, land availability, topography, and the potential of groundwater contamination (NCHRP, 2006).</t>
  </si>
  <si>
    <t>Detention ponds, infiltration trenches, grassed swales and sand filters are employed for the removal of fine particles and particle-bound pollutants close to pollution sources through physical or biological processes. 
The runoff treatment system can divide into two categories based on their functions. First, certain treatment systems are employed for the removal of fine particles and particle-bound pollutants through sedimentation or filtration, like detention ponds, infiltration trenches, grassed swales and sand filters. Second, other treatment systems is used for the removal of not only particulate matter but also dissolved pollutants. This is achieved through a combination of filtration, sedimentation, and plant uptake mechanisms. Wet ponds and constructed wetlands serve as typical examples of this category (Aryal et al., 2010). 
Wet ponds and constructed wetlands require relatively large land areas to retain road runoff for pollutant removal, but they have higher effectiveness to remove most of the runoff pollutants. Their hydrological and pretreatment designs should be considered to maintain efficiency of sedimentation to remove particulate pollutants. Planting native species with high biomass and well local adaptation can enhance pollutant removal in these systems. 
On the other hand, detention ponds (or dry ponds) can also retain water for pollutant removal but do not require the maintenance of water levels. Additionally, infiltration trenches, sand filters, and grass swales can effectively remove particulate pollutants close to pollution sources, like roadsides, with smaller land areas.</t>
  </si>
  <si>
    <t>Detention pond (Stormwater Partners of SW Washington, 2022)</t>
  </si>
  <si>
    <t>Wet pond (Volkening, 2012)</t>
  </si>
  <si>
    <t>Constructed wetland (Shutterstock)</t>
  </si>
  <si>
    <t>Infiltration trenches (Sustainable Stormwater Management, 2007)</t>
  </si>
  <si>
    <t>Sand filters (The Developers Green Infrastructure Guide 2.0, 2018)</t>
  </si>
  <si>
    <t>Grassed swales (Lucke et al., 2014)</t>
  </si>
  <si>
    <t>Compared to traditional stormwater management practices, this approach resulted in total capital cost savings ranging from 15% to 80%. Significant savings were achievable due to reduced costs for site grading and preparation, stormwater infrastructure, site paving, and landscaping. This approach can be used to reduce downstream flooding, prevent downstream channel degradation from erosion and property damage by reducing peak flows and the total volume of runoff. It can additionally help recharge groundwater by infiltrating runoff (USEPA, 2007).</t>
  </si>
  <si>
    <t>Aryal, R., Vigneswaran, S., Kandasamy, J. and Naidu, R. 2010. Urban stormwater quality and treatment. Korean Journal of Chemical Engineering, 27, 1343-1359.
Lucke, T., Kachchu Mohamed, M.A. and Tindale, N. 2014. Pollutant removal and hydraulic reduction performance of field grassed swales during runoff simulation experiments. Water, 6, 1887-1904.
National Cooperative Highway Research Program (NCHRP). 2006. Evaluation of Best Management Practices for Highway Runoff Control. 63. Available: https://coralreef.gov/assets/transportation/evalbmp.pdf.
Shutterstock. Beautiful Green Cay Nature Center Wetlands Stock Photo 1357609640 [Online]. Available: https://www.shutterstock.com/image-photo/beautiful-green-cay-nature-center-wetlands-1357609640 [Accessed 7 August 2023].
Stormwater Partners of SW Washington. 2022. Facilities [Online]. Available: https://www.stormwaterpartners.com/facilities [Accessed 4 August 2023].
Sustainable Stormwater Management. 2007. Infiltration Trenches [Online]. Sustainable Stormwater Management. Available: https://sustainablestormwater.org/2007/05/23/infiltration-trenches/ [Accessed 4 August 2023].
The Developers Green Infrastructure Guide 2.0. 2018. Sand Filter [Online]. New Jersey Developers Green Infrastructure Guide 2.0. Available: https://developersguide.njfuture.org/bmp/sand-filter/ [Accessed 4 August 2023].
US Environmental Protection Agency (USEPA). 2007. Reducing stormwater costs through low impact development (LID) strategies and practices. EPA 841-F-07-006. https://www.epa.gov/sites/default/files/2015-10/documents/2008_01_02_nps_lid_costs07uments_reducingstormwatercosts-2.pdf.
Volkening, A. 2012. WAUK-C_CollegeAvePond_oct2012_3. https://www.flickr.com/photos/87297882@N03/13851531525.</t>
  </si>
  <si>
    <t xml:space="preserve">The roadway surface should be shaped to disperse or concentrate water, guiding it away from the middle section towards the sides (Van Steenbergen et al., 2021). Design and maintenance of the surface are essential. A flat, impermeable road can lead to water accumulation and rapid subgrade infiltration, declining road’s load carrying capability (Dawson, 2008). Conversely, a steep road accelerates runoff, increasing erosion hazards and creating unsafe driving conditions that may lead to accidents. </t>
  </si>
  <si>
    <t>Outsloped roads are designed to effectively disperse water and reduce road width. However, stabilizing the road surface and filling slopes might be necessary. These roads have advantages, such as water dispersion, narrower road requirements, elimination of inside ditches, and cost efficiency. In situations where outsloped roads have clay-rich, slippery surfaces, additional measures like rock stabilization or limited usage during rainy periods are essential for traffic safety. Outsloped roads can be challenging to drain properly on gradients exceeding 10 to 12 percent and steep hill slopes, potentially posing safety concerns.
Conversely, insloped roads are adept at managing road surface water but tend to concentrate water. Consequently, they require a comprehensive system of ditches, cross-drains, and wider road widths for the ditches. Frequent cross-drain placement, utilizing rolling dips or culvert pipes, is vital to prevent erosion by removing surface water promptly. Specific placements should be determined based on the site properties like water flow patterns, rainfall intensity, road surface erosion traits, and the availability of erosion-resistant outlets.
Crown section roads suit higher standard, two-lane roads on gradual grades and require the presence of inside ditches and cross-drains. However, achieving and maintaining a crown on narrow roads can be challenging, making insloped or outsloped road drainage more effective for rural roads (Keller and Sherar, 2003).</t>
  </si>
  <si>
    <t>Source: Adapted from ROADEX Network, 2019. Source: MetaMeta (www.greenroadsforwater.org)</t>
  </si>
  <si>
    <t>First, the road-drainage system is designed to efficiently gather and redirect water that accumulates around roads. Second, road-drainage water must be guided away from areas where it could cause damage or where it serves no useful purpose. instead it should be directed to  agricultural areas, tree plantings, rangeland, recharge areas, or ponds. Third, to minimize the road’s contribution to hydrological connectivity, runoff collected from road drainage should be diverted or distributed to vegetative bunds, pasture, or farmland and should not be allowed to quickly discharge into local streams and drains. This recommendation prevents the rapid buildup of flood peaks after rainfall in the watershed. Lastly, road-drainage systems can also serve as sediment collection tools. Achieving this objective involves incorporating drop structures like scour checks to interrupt the side-drain slope. Sediment will settle in the flatter areas and can subsequently be gathered for use, especially as construction material, particularly when collected near towns. The practice of harvesting sand from road drains can present significant employment opportunities (Van Steenbergen et al., 2021).</t>
  </si>
  <si>
    <t>Dawson, A. 2008. Water in road structures: movement, drainage &amp; effects, Springer Science &amp; Business Media.
Keller, G. and Sherar, J. 2003. Drainage of low-volume roads. Low-volume roads engineering: Best management practices field guide. USAID. https://vtechworks.lib.vt.edu/handle/10919/68420.
ROADEX Network. 2019. Components of road drainage system [Online]. Available: https://www.roadex.org/e-learning/lessons/drainage-of-low-volume-roads/components-of-road-drainage-system/ [Accessed 17 August 2023].
Van Steenbergen, F., Arroyo-Arroyo, F., Rao, K., Hulluka, T.A. and Deligianni, A. 2021. Green Roads for Water: Guidelines for Road Infrastructure in Support of Water Management and Climate Resilience, World Bank Publications.</t>
  </si>
  <si>
    <t>Road salts, such as sodium chloride, calcium chloride, magnesium chloride, or potassium chloride, enter the environment through runoff and splashing from roadways. Consequently, the excessive release of road salts has detrimental effects on freshwater ecosystems, soil, vegetation, and wildlife. To mitigate these negative impacts, it's crucial to apply the appropriate amount of salts in the correct location and timing (ECCC, 2004). Moreover, the use of alternative traction agents, like sand and grit, should be avoided to prevent introducing additional pollution into runoff and not be applied to porous pavement (Müller et al., 2020). It is applicable for use in most regions and climates. On porous pavement, the amount of salts can further reduce (Zhang and Kevern, 2021).</t>
  </si>
  <si>
    <t xml:space="preserve">Utilizing equipment with adjustable salt application rates is preferable. Some equipment allows operators to modify the rate of material application, offering a range of settings. To determine the optimal application rate, factors such as vehicle speed, storm and weather conditions, surface temperature, and the specific mixture of materials in use should be involved (Sparacino et al., 2022). 
Alternatively, using dissolving salt in water as brine should also considerably reduce the amount of salt use. This approach is suitable before a snow event. 
Weather forecasts sourced from public government agencies or private companies can offer information like predicted snowfall and storm tracking. Such forecasts assist in minimizing salt application. 
In New Hampshire, the government requires that private companies offering salt application services must undergo the Green SnowPro training course and obtain certification as a Qualified Salt Applicator. The aim is to ensure proper adherence to regulatory guidelines for salt usage and to improve water quality (ECOS, 2016). The training course includes information about how to properly apply salt given weather conditions, how to calibrate equipment for adjusting salt application rates and other foundational knowledge of salts (UCONN, 2022). </t>
  </si>
  <si>
    <t>Source: (ESE, 2021)</t>
  </si>
  <si>
    <t>Employing equipment with adjustable rates raises initial costs but reduces expenses by cutting salt usage. Integrating weather forecasting increases initial expenses for high-tech systems or services. However, improved planning lowers expenses through reduced salt usage, potentially decreasing staff hours and winter management costs by 10%-20%. Brine application diminishes negative impacts, achieving a 30%-45% salt reduction (Sparacino et al., 2022).</t>
  </si>
  <si>
    <t>Environment and Climate Change Canada (ECCC) 2004. Code of Practice for the Environmental Management of Road Salts.
Environmental &amp; Science Engineering (ESE). 2021. Environmental alternatives needed as road salt use triples, study finds [Online]. Available: https://esemag.com/water/alternatives-needed-road-salt-use-triples/ [Accessed 8 August 2023].
Müller, A., Österlund, H., Marsalek, J. and Viklander, M. 2020. The pollution conveyed by urban runoff: A review of sources. Science of the Total Environment, 709, 136125.
The Environmental Council of the States (ECOS). 2016. New Hampshire’s Salt Applicator Certification Program [Online]. The Environmental Council of the States. Available: https://www.ecos.org/news-and-updates/new-hampshires-salt-applicator-certification-program/ [Accessed 8 August 2023].
University of Connecticut (UCONN). 2022. Green Snow Pro: Best Practices for Salt Application [Online]. Available: https://news.extension.uconn.edu/2022/05/11/green-snow-pro-best-practices-for-salt-application/ [Accessed 8 August 2023].
Zhang, K. and Kevern, J. 2021. Review of porous asphalt pavements in cold regions: the state of practice and case study repository in design, construction, and maintenance. Journal of Infrastructure Preservation and Resilience, 2, 1-17.</t>
  </si>
  <si>
    <t xml:space="preserve">Grass buffer filter strips adjacent to impermeable roads are essential to infiltrate deicing salt, sediments and other particulate pollutants in runoff during snowmelt (Abdrabo et al., 2020). Road runoff flows as a sheet across the filter strip at low velocities so that the treatment process can take place efficiently. They are commonly equipped as a pre-treatment design before other BMPs, like swales and trenches. This approach also create biodiversity by having feeding, foraging areas and habitats for birds, invertebrates, reptiles and amphibians (Ballard et al., 2015). </t>
  </si>
  <si>
    <t>Surface gradient should be consistent to let road runoff steadily flow to the filter strip. The filter strip should extend the entire length of the area that is being drained. The appropriate design of flow velocity control prevents creating erosion and ponding. Trees or tall plant leading to limiting grass growth by shading should be avoided. Clogging at the vegetation interface should be avoided by regular maintenance to ensure infiltration performance. 
A filter strip measuring 7.3 meters wide by 16.7 meters long was installed adjacent to a state road in east-central North Carolina. The highway segment consisted of a five-lane impervious asphalt roadway with an average daily traffic count of around 30000 vehicles. A level spreader was used as an erosion control device in conjunction with the filter strip. The filter strip had a slope of 4% along its flow path. (Han et al., 2005)</t>
  </si>
  <si>
    <t>Photos source: (Ballard et al., 2015)</t>
  </si>
  <si>
    <t>Estimated middle range from USD$25000 to 35000 per acre depending on land cost, construction size, complexity of design and seeding or planting (King and Hagan, 2011).  Maintenance cost is yearly USD$130 to 1800 per acre for mowing, weeding, inspection and litter removal (PDEP, 2006).</t>
  </si>
  <si>
    <t>Abdrabo, K.I., Kantosh, S.A., Saber, M., Sumi, T. and Omar, M. 2020. The Role of Urban Planning Tools in Flash Flood Risk Reduction for The Urban Arid and Semi-Arid Regions. Wadi Flash Floods; Springer: Berlin, Germany, 1-32.
Ballard, B.W., Wilson, S., Udale-Clarke, H., Illman, S., Scott, T., Ashley, R. and Kellagher, R. 2015. The SUDS manual. CIRIA: London, UK.
Han, J., Wu, J.S. and Allan, C. 2005. Suspended sediment removal by vegetative filter strip treating highway runoff. Journal of Environmental Science and Health, Part A, 40, 1637-1649.
King, D. and Hagan, P. 2011. Costs of stormwater management practices in Maryland counties. Prepared for Maryland Department of the Environment Science Services Administration. Reference Number UMCES CBL, 11-043.
Pennsylvania Department of Environmental Protection 2006. BMP 6.4.9: Vegetated filter strip. In. Pennsylvania Stormwater Best Management Practices Manual.</t>
  </si>
  <si>
    <t>Planting roadside vegetation can reduce road runoff pollution by intercepting airborne pollutants like PAHs and metals or by plant uptake. As a results, the transport and dispersion can decrease due to reduction in airflow. Mature vegetation and trees act as barriers, helping to lower fine particle concentrations and reducing heat and noise pollution (Woods Ballard et al., 2015).</t>
  </si>
  <si>
    <t>Plant species should be native, non-aggressive and diverse without significant changes during seasons to maintain performance of interception. In addition, waxy or hairy leaf surface with foliage and branches increases trapping road dust and particulate-bound pollutants due to surface areas increase (Tong et al., 2016). Resistance to the pollutants is important as the plants can survive and maintain performance under contaminated conditions. 
For example, maple and oak mature trees, reaching a height of up to 10 meters, were planted along a six-lane highway in Detroit, USA. This barrier extends from ground level to the top of the tree canopy and serves as a barrier for the highway, which experiences an annual average daily traffic of approximately 120,000 vehicles (Brantley et al., 2014).</t>
  </si>
  <si>
    <t>Photos source: (Baldauf, 2017)</t>
  </si>
  <si>
    <t>Implementing vegetation barriers alongside roadsides offers a multitude of benefits. These include improved driver visibility and safety, reduced accidents, prevention of drifts in communities, enhanced aesthetics, and wildlife habitat provision. Moreover, these barriers lower maintenance costs through reduced fuel and salt usage, sequester carbon, and aid in curbing atmospheric CO2. Additionally, they lessen springtime flooding and enhance water quality (Johnson, 2008). Research showed a 36% reduction in deposited particles near roads, exemplifying their positive impact on safety and the environment (Al-Dabbous and Kumar, 2014).</t>
  </si>
  <si>
    <t>Al-Dabbous, A.N. and Kumar, P. 2014. The influence of roadside vegetation barriers on airborne nanoparticles and pedestrians exposure under varying wind conditions. Atmospheric Environment, 90, 113-124.
Baldauf, R. 2017. Roadside vegetation design characteristics that can improve local, near-road air quality. Transportation research part D: Transport and environment, 52, 354-361.
Brantley, H.L., Hagler, G.S., Deshmukh, P.J. and Baldauf, R.W. 2014. Field assessment of the effects of roadside vegetation on near-road black carbon and particulate matter. Science of the Total Environment, 468, 120-129.
Johnson, A.M. 2008. Best practices handbook for roadside vegetation management (No. MN/RC 2008-20). Minnesota Department of Transportation. Office of Research Services.
Tong, Z., Baldauf, R.W., Isakov, V., Deshmukh, P. and Zhang, K.M. 2016. Roadside vegetation barrier designs to mitigate near-road air pollution impacts. Science of the total environment, 541, 920-927.
Woods Ballard, B., Wilson, S., Udale-Clarke, H., Illman, S., Scott, T., Ashley, R. and Kellagher, R. 2015. The SuDS Manual. CIRIA: London, UK.</t>
  </si>
  <si>
    <t xml:space="preserve">Accumulator plants are those that have the ability to remove specific pollutants from soil, thus remediating soil quality. These plants are also effective in cleaning up polluted sediments and groundwater. The process by which they conduct contaminant removal is known as phytoremediation. Phytoremediation can effectively remove various typical chemicals found in road runoff, including, metals, PAHs, oils and nutrients. Moreover, accumulator plants have other advantages, such as reducing leaching, soil erosion and air pollution (Odoh et al., 2019). The use of accumulator plants is both ecological-friendly and cost-effective as a long-term remediation. </t>
  </si>
  <si>
    <t>Identifying target pollutants at the site is crucial for choosing appropriate accumulator plants (Kafle et al., 2022). To make proper plant species selections to maximize removal efficiency, evaluations of the climate, soil properties, the plant's characteristics, and growth rate of the plant are necessary. The selected plants should be diverse, native and non-aggressive, increasing plant productivity and ensuring they do not disrupt the local ecology (USEPA, 2001). Furthermore, the effects of surrounding organism should be evaluated to ensure the selected plants do not cause damage, toxicity, abnormalities, cancer or death to other living beings (Cristaldi et al., 2017). 
For example, Plantago major (Broadleaf plantain) has been studied along a high-traffic highway in Egypt and found to be a potential bioaccumulator for addressing cadmium, iron, and lead (Galal and Shehata, 2015).   In Germany, five plants – Taraxacum officinale (dandelion), Plantago lanceolata (plantain), Lolium multiflorum (annual ryegrass), Rhytidiadelphus squarrosus (moss) and Vascellum pratense (mushrooms) — have shown suitability for accumulating platinum group metals originating from emissions of catalytic converters on highways and streets (Djingova et al., 2003).</t>
  </si>
  <si>
    <t>Photos source: (Intrinsyx Environmental, 2017)</t>
  </si>
  <si>
    <t>For heavy metal removal, annual initial cost and maintenance is 3.47 and 2.03 USD/m2, respectively. Offset the project cost in less than seven years. During remediation, a benefit of income from planting economic species, such as sugar cane and mulberry tree, in two years is $4663/ha and 2319 /ha (Wan et al., 2016).</t>
  </si>
  <si>
    <t>Cristaldi, A., Conti, G.O., Jho, E.H., Zuccarello, P., Grasso, A., Copat, C. and Ferrante, M. 2017. Phytoremediation of contaminated soils by heavy metals and PAHs. A brief review. Environmental Technology &amp; Innovation, 8, 309-326.
Djingova, R., Kovacheva, P., Wagner, G. and Markert, B. 2003. Distribution of platinum group elements and other traffic related elements among different plants along some highways in Germany. Science of the Total Environment, 308, 235-246.
Galal, T.M. and Shehata, H.S. 2015. Bioaccumulation and translocation of heavy metals by Plantago major L. grown in contaminated soils under the effect of traffic pollution. Ecological Indicators, 48, 244-251.
Intrinsyx Environmental. 2017. Phytoremedation of Refinery and Fuel Transfer Site for Oil Company [Online]. Available: https://www.intrinsyxenvironmental.com/brownfield-site-phytoremediation-for-oil-company [Accessed 7 August 2023].
Kafle, A., Timilsina, A., Gautam, A., Adhikari, K., Bhattarai, A. and Aryal, N. 2022. Phytoremediation: Mechanisms, plant selection and enhancement by natural and synthetic agents. Environmental Advances, 8, 100203.
Odoh, C.K., Zabbey, N., Sam, K. and Eze, C.N. 2019. Status, progress and challenges of phytoremediation-An African scenario. Journal of environmental management, 237, 365-378.
United States Environmental Protection Agency (USEPA). 2001. Brownfields technology primer: selecting and using phytoremediation for site cleanup, U.S. Environmental Protection Agency, Office of Solid Waste and Emergency Response.
Wan, X., Lei, M. and Chen, T. 2016. Cost–benefit calculation of phytoremediation technology for heavy-metal-contaminated soil. Science of the total environment, 563, 796-802.</t>
  </si>
  <si>
    <t>Dust and mud can be kept to a minimum with the application of dust palliatives or a stabilized road surface. This is particularly important in towns, villages, or rural areas where people live. Treatments may include simple dust palliatives or roadway surfacing measures such as gravel, cobblestone, pavers, or concrete pavement for local roads. 
Dust control or a stabilized roadway surface is particularly important in towns and in populated areas where people live and work. This is needed particularly in areas with fine silty and clay-rich soils. Treatments are also desirable on roads being used for significant transport volumes.</t>
  </si>
  <si>
    <t xml:space="preserve">In towns, villages, urban areas, or clusters of houses, the streets can either be treated with dust palliatives or ideally paved through the town with gravel, cobblestone, or pavers. Outside of town, unpaved roads may receive localized dust control treatments to keep dust from blowing towards the populated areas. </t>
  </si>
  <si>
    <t>Unpaved, soil roads through towns which are dusty or muddy at times.</t>
  </si>
  <si>
    <t>Pavers or cobblestone on streets through an urban area.</t>
  </si>
  <si>
    <t>Dust palliatives being applied to roads in an area near homes.</t>
  </si>
  <si>
    <t>Cost of the materials must be compared to the benefits of the treatments. Savings from dust come from improved health, less respiratory sickness, more crop yield, and improved quality of life. Benefits of getting up “out of the mud” include more rapid commerce, less vehicle maintenance, less personal cleaning, and again, improved quality of life.  Benefits are significant but hard to quantify.
Short-term dust palliatives, such as watering, cost USD 32/mile, and Calcium Chloride costs USD 26,000/mile, providing up to 70% dust control effectiveness. Particle agglomeration costs range from 20,000 to 26,000/mile and last for one year. Long-term dust palliatives, including gravel, fiberglass plates, and asphalt paving, cost between USD 84,000 to 2,800,000/mile, providing 99% dust control for at least 10 years (Withycombe and Dulla, 2006)</t>
  </si>
  <si>
    <t>Jones, D. 2017. Guidelines for the Selection, Specification, and Application of Chemical Dust Control and Stabilization Treatments on Unpaved Roads. UCPRC-GL-2017-03.  University of California Pavement Research Center, Department of Civil and Environmental Engineering, U.C. Davis. 156 p.    Available at:  www.ucprc.ucdavis.edu/dustcontrol 
Kestler, M. 2009. Stabilization Selection Guide for Aggregate and Native-Surfaced Low-Volume Roads, Gen. Tech. Rep. 0877 1805-SDTDC, San Dimas Technology and Development Center, USDA Forest Service. San Dimas, CA.  http://www.fs.fed.us/eng/pubs/pdf/08771805.pdf
Withycombe, E. and Dulla, R. 2006. Alaska rural dust control alternatives. Final Rep. SR2006-03, 3. https://dec.alaska.gov/media/7468/dust-control-report-032006.pdf.</t>
  </si>
  <si>
    <t>Dust and mud are chronic problems in some regions with clay or fine silt soils under winter wet and summer dry conditions. They both make life uncomfortable dealing with them, and dust is hazardous to health. Controlling them improves quality of life, particularly in rural areas, and improve driver comfort. A wide range of soil stabilization and dust control products are on the market.</t>
  </si>
  <si>
    <t>To improve road performance with soft, clay rich soils, binding agents for soil stabilization improve the strength of the soil and are an alternative to aggregate stabilization. Cement, lime, and asphalts are the most used binders, but other products such as resins, polymers, and enzymes are also used. 
In silty soils where dust is a common problem, surficial dust control palliatives are commonly used, particularly near populations and for heavy road use. Water is the most common dust control treatment, but it does not last long, particularly in a hot climate. The chlorides (Magnesium, Calcium, or sodium) are also commonly used since they absorb moisture from the air to keep the road surface “damp”. Lignin, a plant resin, is also commonly used. Both chlorides and lignin are water soluble so are seasonal and wash off during the rainy season.
Other products include binders such as resins, polymers, oils, and enzymes.  Binders are typically mixed into the subgrade soil with a grader, tilling machine  or cross-shaft mixer to a depth of 50 to 100 mm. Dust palliatives are typically sprayed on the road surface as a liquid or spread as a powder and lightly mixed in.</t>
  </si>
  <si>
    <t>PROBLEMS WITH DUSTY AND MUDDY ROADS</t>
  </si>
  <si>
    <t>LIGNINS AND ASPHALT BINDER BEING MIXED INTO THE SUBGRADE</t>
  </si>
  <si>
    <t>DUST PALLIATIVES BEING SPREAD OR SPRAYED ON THE ROADWAY</t>
  </si>
  <si>
    <t>Benefits from soil stabilization and dust control include better agricultural productivity, improved rider comfort, improved air quality and health, and lower vehicle and road maintenance. Costs must be evaluated depending on the products available and soil types.</t>
  </si>
  <si>
    <t>Jones, D. 2017. Guidelines for the Selection, Specification, and Application of Chemical Dust Control and Stabilization Treatments on Unpaved Roads. UCPRC-GL-2017-03.  University of California Pavement Research Center, Department of Civil and Environmental Engineering, U.C. Davis. 156 p.    Available at:  www.ucprc.ucdavis.edu/dustcontrol 
Kestler, M. 2009. Stabilization Selection Guide for Aggregate and Native-Surfaced Low-Volume Roads, Gen. Tech. Rep. 0877 1805-SDTDC, San Dimas Technology and Development Center, USDA Forest Service. San Dimas, CA.  http://www.fs.fed.us/eng/pubs/pdf/08771805.pdf</t>
  </si>
  <si>
    <t>Roads can be a pleasure to drive on, both while needing to drive and as a vacation or outing experience. Roads and landscapes can alleviate stress, irritation and hostility for drivers. A number of features can make a road more pleasant  to drive on, safer to drive on, protect the environment, and help serve the needs of the driver and passengers.  These features include scenic lookouts, rest areas, divided highways, periodic roadside facilities, trash and bathroom facilities, and service stations.</t>
  </si>
  <si>
    <t xml:space="preserve">Many road and highway features make driving on a long trip safer and more pleasurable. Periodic stopping is recommended when driving a long distance to keep the driver awake and alert. Points of interest and scenic lookouts or historic features keep the travelers interested and awake. Also, basic services are needed periodically, ideally roughly every driving hour or less, or every 50 to 100 kilometers apart, for bathrooms, snacks, and services such as gasoline.
Divided highways with wide medians or separated directions of traffic make driving more comfortable and safer. Wide grass shoulders also contribute to driver comfort, aesthetics, and environmental quality. 
Signs identifying local points of interest, facilities, and interpretive signs of historical or geological features make a drive more interesting and enjoyable. Also, good signs are needed for highway traffic safety.
Facilities such as bathrooms, trash cans, vending machines, and electric vehicle charging locations are all useful to the driver and passengers to satisfy real needs and make the trip more pleasurable.    </t>
  </si>
  <si>
    <t>DIVIDED HIGHWAYS FOR AESTHETICS AND TRAFFIC SAFETY</t>
  </si>
  <si>
    <t>INTERPRATIVE SIGNS, SAFETY,  AND POINTS OF INTEREST</t>
  </si>
  <si>
    <t>TRASH, RECYCLING, AND ELECTRIC VEHICLE RECHARGING</t>
  </si>
  <si>
    <t>POINTS OF SCENIC/HISTORIC INTEREST ALONG ROADS</t>
  </si>
  <si>
    <t>The value of aesthetics and driver comfort are somewhat intangible but do help facilitate tourism which has huge economic benefits. Avoiding accidents by being able to rest periodically is very valuable since accidents cost society large amounts of funds and resources.</t>
  </si>
  <si>
    <t>M. Forbes. 2020. The Economic Impact of Scenic Byways and Scenic Roads. The National Scenic Byway Foundation. Temple University School of Sport, Tourism, and Hospitality Management. 
National Academies of Sciences, Engineering, and Medicine. 2018. Design Guide for Low-Speed Multimodal Roadways. Chapter 5, Roadside Design Guidelines. Washington, DC: The National Academies.</t>
  </si>
  <si>
    <t>Many roads are centers of activity, such as roadside food stalls and open restaurants. At the same time the same roads yet at the same time subject to several public health hazards, coming from stagnant water from blocked drains, pollution from public peeing and defecation and road dust and noise. Such unsavory places are hot spots of health risks.</t>
  </si>
  <si>
    <t>To address such public health hazard hotspots, roads, pavement and roadside drain should be well maintained. In busy areas traffic may be regulated and diverted. Adequate public lightning will also contribute to the sanitary upkeep of the roads. Preferably open street food eating places are regulated.
In many cities well-managed street food markets have been put in place, that provide an environmentally safe ambiance.</t>
  </si>
  <si>
    <t>Unsavory roads – blog by Frank van Steenbergen and Anastasia Deligianni https://thewaterchannel.tv/thewaterblog/unsavory-roads/</t>
  </si>
  <si>
    <t>Road noise is a main source of environmental noise in cities. Noise from roads is documented to have profound effects on anxiety, sleeping disorder, tinnitus, learning disabilities and even be related to mortality, for instance by ischemic heart disease. The WHO has set a standard of 53 dB for a healthy life. In many areas, in particular cities, road noise exceeds this. A busy dual carriage way produces for instance 72-78 dB, whereas honking by motorbikes or car can produce sound levels of 90-100 dB and above.  Note that dB is not using ordinal scales, and that the sound at for instance 70 dB is double that of 60 dB.
There are several measures to reduce road noise: (1) include noise control in road design (2) the use of quiet pavement material (3) landscape and vegetation measures along the roads (4) the use of sound barriers and (5) acoustic zone planning in crowded areas.</t>
  </si>
  <si>
    <t xml:space="preserve">There are several ways to reduce the noise.
• Include noise control in road design – plan roads with lower speed limits and fewer sharp turns in sensitive areas, as higher speeds and abrupt changes in direction generate more noise. This may include roundabouts and chicanes, to slow down vehicles and reduce noise from breaking and accelerating.
• Use quiet road material, such as rubberized asphalt, fine porous asphalt, or stone mastic asphalt. These materials will dampen road noise.
• Landscape measures, including road-side vegetation. Trees and shrubs both absorb and deflect sound waves. Hence, shrub hedges with dense foliage and ever green trees are most effective in soundproofing the noise of roads – making it possible to reduce the 10 dB. Vegetation replaces noise with the rustling of leaves, that many people find soothing.  In addition, earthen mounds will deflect noise from roads. All this helps to create positive sound landscapes.
• Use sound barriers. These may be placed in critical section sound and can be made of concrete, wood, or metal, combined with vegetation. These sound barriers can be multipurpose, for instance acting as solar screens, and may be beautified. 
Acoustic planning. Noise maps may be created for urban areas as the basis for acoustic planning. This may include the setting of noise levels and the restriction of  (heavy duty) vehicles in certain areas and/or during certain time slots. Anti-honking regulations may be put in place. Apart from setting maximum noise levels of given areas (immersion) , maximum noise levels may be set for cars, motorbikes, and special purpose vehicles. An example of such noise emission and immersion levels are the Decree of Minister of Environment and Forestry No. 56 year 2019.
</t>
  </si>
  <si>
    <t>Strategic noise map for Vienna, taken from: Khomenko et al (2022)</t>
  </si>
  <si>
    <t>Controlling road noise is a relatively inexpensive contribution to public health. An extensive assessment of road noise and health outcomes was done under the END program. This established that 7.6% of the population in Europe were exposed to noise levels above the safe 54 DB, increasing the risk of anxiety and other disorders. while the number preventable deaths had a median of 2.2 deaths per 100,000. The related preventable mortality was calculated as 2.2 in 100,000  Khomenko et al (2022).Studies in selected Asian cities such as Hong Kong indicate similar exposure levels, with more disturbance in higher sound brackets (Brown et al, 2015).</t>
  </si>
  <si>
    <t>Research on road noise and health effects:
Sasha Khomenko, Marta Cirach, Jose Barrera-Go ́mez, Evelise Pereira-Barboza, Tamara Iungman, Natalie Mueller, Maria Foraster, Cathryn Tonne, Meelan Thondoo, Calvin Jephcote, John Gulliver, James Woodcock, Mark Nieuwenhuijsen (2022), Impact of road traffic noise on annoyance and preventable mortality in European cities: A health impact assessment. Environment International. https://doi.org/10.1016/j.envint.2022.107160 
Alan Lex Brown, Kin Che Lam, and Irene van Kamp (2015),  Quantification of the exposure and effects of road traffic noise in a dense Asian city: a comparison with western cities. Environmental Health (2015) 14:22  DOI 10.1186/s12940-015-0009-8
Environmenal noise regulation in Malaysia: https://www.doe.gov.my/wp-content/uploads/2021/10/Guidelines-Noise-2019-Rev-3-ARK-V5-FINAL-1.4.2020-2-with-cover.pdf
Awarenss campaigns on environmental noise: https://awaaz.org/noise-pollution/the-lady-with-the-audiometer-environmentalist-sumaira-abdulalis-meticulous-fight-against-noise-pollution/</t>
  </si>
  <si>
    <t>Urban heat islands are a problem in dense, urban areas which accumulate an uncomfortable, sometimes unsafe, amount of heat due to buildings, paved streets, and other developments. The urban heat island effect is a phenomenon whereby cities experience higher air temperatures than the surrounding countryside. This effect can be quite noticeable. On average, cities tend to be 1-7°F warmer during the daytime. At night, cities can still be as much as 5°F warmer than the areas around them. 
Man-made surfaces tend not to have cooling effects. Instead, they tend to absorb and re-emit more heat, which makes their surroundings warmer. Therefore, considerable energy is used in building and car air conditioning, or other cooling measures to keep conditions comfortable. Also, excessive heat is dangerous.  The Centers for Disease Control estimates that from 1979 to 1999, excessive heat exposure contributed to more than 8,000 premature deaths in the United States. This number can be much higher in tropical regions.
A variety of efforts are being made by city planners to reduce the temperature of heat islands and reduce energy consumption. Cool pavements are one of the prominent techniques. Other measures include planting trees along sidewalks, painting roofs white to reflect more heat, and installation of solar panels on rooftops and over parking garages.</t>
  </si>
  <si>
    <t>A key practice being studied today to reduce the temperature of urban heat islands is the use of Cool Pavements. Cool pavements are a light colored, typically gray, reflective sealant sprayed on city streets to make them lighter color to reflect more sunlight and absorb less heat. Asphalt can be a foot thick and absorb up to 90% of the sun’s energy that shines on it, creating a heat sink, but a light-colored coating only 100 microns thick can reflect as much as 40% of that energy so that it is not absorbed in the first place.
Test sections on city streets in Los Angeles, California and Phoenix, Arizona, applying the material with either a squeegee or sprayed on in a double application, have shown that up to a 10 to 12 degree Fahrenheit cooling difference can be seen between areas with standard asphalt sealants and those that have streets sealed with coatings designed to create cool pavements. A variety of coatings were tested, and gray surfacing was found to have the best overall results.
Other treatments to cool down urban heart islands have involved the planting of vegetation, including grasses, shrubs, and trees along the streets. These offer an aesthetic appearance to the street, as well as provide shade and reduce street temperatures.
Additionally, green roofs and use of light-colored (such as white) roofs can reduce the temperature in buildings and thus reduce the overall heat island effect. Green roofs with vegetation can be particularly effective if the vegetation can be sustained. Also, structures with solar panels on the roof can both reduce heat in the building and area and produce carbon-free energy to help offset other methods of energy production. 
Painting a white solar-reflective paint on roofs in areas of extreme heat in Delhi and other cities in India is providing to be a simple solution that keeps the worst of the heat from penetrating buildings and lowers indoor temperatures. It improves the quality of life, as residents can comfortably spend time indoors during the summer, which is helping to improve their health and allowing  work and study at home.</t>
  </si>
  <si>
    <t>COOL PAVEMENTS APPLIED TO CITY STREETS</t>
  </si>
  <si>
    <t>TREES PLANTED ALONG STREETS AND SOLAR PANELS OVER STRUCTURES USED TO LOWER TEMPERATURES OF HEAT ISLANDS</t>
  </si>
  <si>
    <t>The cost of the cool pavement sealant itself in the Phoenix applications is about $0.60 more per sq yd compared with typical asphalt sealants. Typical asphalt sealants cost about $4.40 per sq yd, while the cool pavement reflective sealants cost about $5 per sq yd. The reduction in thermal stress of the asphalt is expected to enhance the longevity of the roadway.
Other benefits include savings to public health with less emergency calls for heat-related illnesses, heat strokes, and less deaths. Cooler structures are more livable and make the residents more productive.</t>
  </si>
  <si>
    <t>U.S. Environmental Protection Agency. 2012. Urban Heat Island Basics. In: Reducing Urban Heat Islands: Compendium of Strategies. Draft. https://www.epa.gov/heat-islands/heat-island-compendium
B. Fortner. 2021. Cool pavements help relieve urban heat islands. Civil Engineering Source, 11/17/1921. American Society of Civil Engineers
Arizona State University. 2021. Cool Pavement Pilot Program. ASU Urban Climate Research Center. Report prepared for the City of Phoenix,Street Transportation Unit.
K. Vandana. 2023.  The white roofs cooling women's homes in Indian slums. Feature Correspondence, 29 June, 2023. British Broadcasting Corporation</t>
  </si>
  <si>
    <t>Bicycles today are a very common form of recreation that utilizes roads. In rural developing regions roads are one of the most common places for local people to walk. Both mixing bicycles and pedestrians with vehicular traffic on roads is dangerous and accounts for many fatalities worldwide annually.
In the Asia-Pacific region, 1 person is being killed on the road every 40 seconds. Motorcyclists, pedestrians, and cyclists are more vulnerable in the region, which contributes to many of the deaths. They are slow moving versus fast moving vehicles, and there is a lack of separation from other road users (vehicles). Pedestrians are often neglected from the planning of urban road networks, which are designed for motor vehicles. 
In planning roads and highways, particularly near urban areas and villages, a widened road with separate dedicated bicycle/pedestrian lanes is highly desirable. There needs to be emphasis on including pedestrian and bicycle lanes, in both urban and suburban areas, where space permits. Sufficient financial and human resources need to be allocated to make the separations happen.</t>
  </si>
  <si>
    <t>Many examples of lane separation exist in various countries where dedicated pedestrian and bicycle or pedestrian/bicycle lanes are constructed separately from the vehicular traffic lanes, as shown in the bottom two photos below. Copenhagen, Denmark is known as the most bicycle-friendly city in the world.  Cycling through Copenhagen is rather easy in its simplicity. Cycling infrastructure appears in four basic typologies: traffic calmed streets, painted bike lanes, separated cycle tracks, and green routes get you where you need to go. 
In some cases, traffic and bicycles are only separated by a simple painted line. If pedestrians, bicycles, and vehicles have to be mixed, streets are narrow, with obstacles, and have a slow design speed such as 20-30 kph. Along busy, more trafficked streets, the curb separation is strengthened by an extra gap between the cycle track and cars to provide additional safety.
Many U.S. cities have recently incorporated separated bike lanes (also known as separated bikeways) as a component of their bicycle networks for bicycle and pedestrian safety. Separated bike lanes are separated bicycle facilities that run alongside a roadway separated from automobile traffic by a physical barrier, such as parked cars, bollards, a landscaped buffer, or a curb. Canada, England, and some cities in China also have considerable experience with incorporation of bicycle lanes into streets for safety reasons, as well as rider and pedestrian comfort.</t>
  </si>
  <si>
    <t>MIXING BICYCLES AND TRAFFIC ON HIGHWAYS IS DANGEROUS, EVEN WHEN ONLY AN OCCASIONAL VEHICLE PASSES</t>
  </si>
  <si>
    <t>DEDICATED BICYCLE AND/OR PEDESTRIAN LANES TO SEPARATE THEM FROM MOTORIZED VEHICLES</t>
  </si>
  <si>
    <t>Bicycle crash and volume data were collected before and after installation of a separated bike lane. In most cases, significant increases in bicycle volume were observed following installation of the bicycle lanes, but accidents decreased. Separated bike lanes exhibit crash reductions when compared with similar streets without bicycle infrastructure.  Intersections need to be carefully designed to not create a dangerous situation and contribute to more accidents. 
The cost of additional bicycle and pedestrian lanes is expensive, and roughly proportional to the cost per area of other street construction. Copenhagen has pledged investments equaling more than €40 per capita in bicycle infrastructure investments. While this figure pales in comparison to public transport and private automobile infrastructure, it shows that cycling is taken seriously. Though the initial investment is significant, it’s about making a healthy, sustainable, city where people, young and old, enjoy being out and about.</t>
  </si>
  <si>
    <t>Federal Highway Administration. 2015. Separated Bike Lane Planning and Design Guide. FHWA, Washington, DC.
J. Thoem. 2023. What makes Copenhagen the World’s Most Bicycle Friendly Capital? Copenhagenize, The Bicycle Snake, Visit Copenhagen
Visit: https://www.visitcopenhagen.com/copenhagen/activities/what-makes-copenhagen-worlds-most-bicycle-friendly-capital
ESCAP. 2017. Road Safety in Asia and in the Pacific and the updated Regional Road Safety Goals and Targets for Asia and the Pacific 2017-2020.  Webinar presented by the U N Economic and Social Commission for Asia and the Pacific (ESCAP), 10-12 October 2017, Pathumthani, Thailand.</t>
  </si>
  <si>
    <t>Many roads have an identity of their own – with iconic roads defining the image of the towns or cities they are part of. But even non-exceptional roads can be given an identity by special design or attributes Roads can be given an identity by having them adopted.
The cleaning of roads and highways and the upkeep of roundabouts can be helped by private initiative. This can be done by local programs by which individuals or local organization ‘adopt’ a road or roundabout. In return for the removal of dirt and debris and in general the beautification of the road or roundabout, their effort is recognized, though signs along the roads and intersections. Apart from the effect in terms of beautification, this helps to create local ownership for the road infrastructure</t>
  </si>
  <si>
    <t>In a typical adaptation program, the maintenance efforts of the group that undertakes is described, the periodic cleanup cycles, the observation of safety rules and the use of effective vests and equipment. The road agency also makes commitments as part of the adaptation program. A typical agreement would look as follows.
The local organization agrees to:
• Concerned section of a highway, urban road or roundabout
• Agreed period 
• Minimum effort
• Following of safety regulations
The road agency agrees to:
• Assist with safety meetings
• Provide safety vests and litter bags
• Pick up litter at specified locations
• Post signage</t>
  </si>
  <si>
    <t>Adopt-a-road program in Dhaka (Bangladesh)</t>
  </si>
  <si>
    <t>The main enabling framework is to allow this to happen and see to it that roads are indeed maintained and that controversial groups do not get to adopt a road or roundabout.</t>
  </si>
  <si>
    <t xml:space="preserve">Habitat management refers to the implementation of practices and strategies to mitigate the ecological impacts of road infrastructure on wildlife populations and their surrounding environments (Seiler, 2001). Roads can disrupt wildlife habitats, alter wildlife distributions, and increase the risk of road-related mortality for various species. Effective habitat management aims to minimize these negative effects and promote ecological connectivity across road corridors (Seiler, 2001). 
Habitat management practices are applicable in regions where road networks intersect with natural habitats and where wildlife populations are impacted by road-related factors.  </t>
  </si>
  <si>
    <t xml:space="preserve">Habitat management involves several key principles to counter the threat of habitat fragmentation caused by transportation infrastructure. These practices are: (Handbook wildlife traffic, 2022) 
1. Prevention and Avoidcance: 
a. The primary strategy is to prevent habitat fragmentation whenever possible. This involves adapting the alignment of transportation infrastructure to avoid dividing vulnerable habitats (ecological root). 
b. Reducing land take for road corridors and minimizing disturbance to adjacent habitats are also important strategies 
c. Incorporating avoidance of fragmentation should be a fundamental principle in the planning, design, construction, maintenance, and upgrading of infrastructure 
d. Warning signs: An important function of highway warning is the alert or warning signage. This contributes to drivers being aware of animals in the roads (Green infrastructure design for transport projects, 2019). Found and Boyce (2011) found that WVC (Wildlife-Vehicle Collision) incidence in locations were alert warnings were placed, was 58% lower than unsigned locations. Warning signs in combination with lower speed limits can be effective in decreasing WVC. 
2. Mitigation measures (to reduce road mortality) 
• Overpasses and underpasses, designed to maintain landscape permeability, allow wildlife to cross roads safely and connect fragmented habitats 
3. Compensatory Measures:  
• In cases where mitigation is insufficient or significant impacts remain, compensatory measures should be considered as a last resort.  
• Compensatory measures might involve creating new habitats or enhancing existing ones to offset the ecological impacts of infrastructure development. 
 </t>
  </si>
  <si>
    <t xml:space="preserve">Adapted from Handbook wildlife traffic, 2022. Source: MetaMeta (www.greenroadsforwater.org)
</t>
  </si>
  <si>
    <t xml:space="preserve">Costs associated with habitat management next to roads include initial construction and ongoing maintenance of wildlife crossing structures, vegetation management, and wildlife fencing. However, the benefits are significant in terms of enhanced biodiversity, reduced wildlife mortality, improved ecosystem health, and increased public safety by mitigating collisions between vehicles and animals. </t>
  </si>
  <si>
    <t xml:space="preserve">FHWA - Center for Local Aid Support - Publications. (2023). https://www.fhwa.dot.gov/clas/ctip/wildlife_crossing_structures/ch_2.aspx 
Found, R., and M. S. Boyce. 2011. Warning signs mitigate deer–vehicle collisions in an urban area. Wildlife Society Bulletin 35:291–295. 
Green Infrastructure design for transport projects: A road map to protecting Asia’s wildlife biodiversity. (December 2019). Asian Development Bank. 
https://www.adb.org/sites/default/files/publication/547891/green-infrastructure-design-transport.pdf 
Handbook wildlife traffic. (2022, August 30). 4.1 Countering the threat of habitat fragmentation - Handbook wildlife traffic. Handbook Wildlife Traffic.  
https://handbookwildlifetraffic.info/ch-4-developing-integrated-solutions/ch-4-1-countering-the-threat-of-habitat-fragmentation/ 
Seiler, A. (2001). Ecological Effects of Roads A review. . http://coalicionventanasverraco.org/files/ASeiler.pdf </t>
  </si>
  <si>
    <t xml:space="preserve">Developing water points with road water harvesting away from roads involves implementing strategies to harvest rainwater from roads. This practice aims to optimize road designs to capture and store rainwater, turning water from a potential threat (e.g., causing damage and erosion) into a water point by utilizing it for beneficial purposes such as groundwater recharge and to help biodiversity. </t>
  </si>
  <si>
    <t xml:space="preserve">Developing water points with road water harvesting involves the following key approaches: 
a. Optimized Road design: Careful planning of road alignments, incorporating road drainage systems, road surface materials, and river crossings to facilitate rainwater harvesting.  
b. Capturing springs: Identifying and capturing freshly opened springs during road construction to harness water resources. 
c. Storage and recharge facilities: Systematically developing storage facilities such as ponds or tanks to store harvested rainwater and enhance groundwater recharge.  
d. Inclusive planning processes: Considering the multi-functionality of roads and the potential distribution of benefits to ensure inclusive and sustainable development.  </t>
  </si>
  <si>
    <t xml:space="preserve">The costs of implementing water harvesting infrastructure along roads include initial construction and ongoing maintenance. However, the benefits are significant, such as improved water availability, enhanced groundwater recharge, reduced water-related road damages, and increased resilience to climate change impacts. </t>
  </si>
  <si>
    <t xml:space="preserve">https://roadsforwater.org/guideline/roads-for-water-harvesting-in-semiarid-areas/techniques-for-road-water-harvesting/ 
https://www.researchgate.net/publication/271245845_Roads_for_water_The_unused_potential 
https://www.mdpi.com/2073-4441/11/3/511 </t>
  </si>
  <si>
    <t xml:space="preserve">Invasive species are any species that are non-native and harm the local ecosystem. When these non-native plants establish themselves in local ecosystems, they outcompete and dislodge species that have evolved specifically to leave there. These plants affect the local environment by degrading the soil, leading to erosion that can lower the quality of water. In addition, they crowd out and can kill important tree species that provide shade, carbon storage and habitat for native wildlife. They can also increase the risk of wildfire. 
Controlling invasive plant species involves implementing strategies to manage and restrict the spread of aggressive plants that pose significant threats to ecosystems and biodiversity. Current control methods for invasive plant species may have short-term success, but they can be unfeasible or unaffordable for large, invaded areas in the long term. Therefore, it is important to develop sustainable approaches to control invasive plants while preserving local biodiversity.  </t>
  </si>
  <si>
    <t xml:space="preserve">Strategies for controlling invasive plant species include the following key approaches:  
a. Integrated weed control systems: Utilizing knowledge about weed biology and crop-weed interactions to design effective and sustainable weed management systems 
b. Use of herbicides, pesticides, fungicides, and insecticides: The majority of weeds are control through herbicides, which have the advantage of being cost effective </t>
  </si>
  <si>
    <t xml:space="preserve">The costs associated with controlling invasive plant species may include initial investment in research, implementing integrated weed control systems, and herbicides. However, the benefits are significant, including preservation of native biodiversity, reduced financial losses in agriculture, improved ecosystem health, and reduced environmental impacts from chemical herbicides </t>
  </si>
  <si>
    <t xml:space="preserve">Techniques for crop protection and control of weeds and invasive plants. (2023). WUR. https://www.wur.nl/en/research-results/research-institutes/plant-research/agrosystems-research-2/crop-protection-and-environment. 
Invasive species: What you can do. (2013, July 7). The Nature Conservancy. https://www.nature.org/en-us/what-we-do/our-priorities/protect-water-and-land/land-and-water-stories/invasive-plant-species-invasive-species-education-1/ 
Control Mechanisms | National Invasive Species Information Center. (2023). https://www.invasivespeciesinfo.gov/subject/control-mechanisms 
Lorenzo, P., &amp; Morais, M. C. (2023). Strategies for the management of aggressive invasive plant species. Plants, 12(13), 2482. https://doi.org/10.3390/plants12132482 </t>
  </si>
  <si>
    <t xml:space="preserve">Native plant selection involves choosing and incorporating native plant species into road areas to create suitable habitats for local wildlife, support ecosystem health, and promote biodiversity (Lembrechts, 2016). </t>
  </si>
  <si>
    <t xml:space="preserve">Native plant selection focuses on choosing plant species that are naturally found in the local ecosystem. These plants are adapted to the region's climate, soil, and other conditions, making them more resilient and providing food and habitat for local wildlife. Examples of native plant species could include various types of grasses, flowers, shrubs, and trees that are indigenous to the area (Lembrechts, 2016). 
Types of plants: 
Most roadside species are flowering plants, which means that they have an internal tube system for transporting water and chemicals and that they produce flowers with visible reproductive organs. Most species are herbaceous, that is, without woody stems, and have growing cells at the tip of the stem. Grasses, on the other hand, have growing cells at the base of the steam so mowing the plant simply stimulates more growth. </t>
  </si>
  <si>
    <t xml:space="preserve">Costs:  
• Initial costs may include plant purchasing and installation expenses. 
•  Maintenance costs for watering, weeding, and ongoing care. 
• Benefits:  
• Support for local wildlife and pollinators by providing natural food sources and habitats.  
• Enhanced biodiversity and ecosystem health due to the presence of native plants.  
• Improved soil stability and erosion control through deep root systems. Reduced need for excessive irrigation and chemical fertilizers.  
• Aesthetic appeal through the preservation of local plant species and their natural beauty. </t>
  </si>
  <si>
    <t xml:space="preserve">Lembrechts, 2016.Mountain roads shift native and non-native plant species ranges </t>
  </si>
  <si>
    <t xml:space="preserve">The "Butterfly Effect" is an innovative design concept aimed at assisting insects in safely crossing roads. It involves the creation of a web-like structure over highways, providing a safe route for insects and contributing to clean energy production and vegetation support (The Optimist daily, 2023). </t>
  </si>
  <si>
    <t xml:space="preserve">The Butterfly Effect concept involves the installation of a honeycomb structured netting over a highway. This netting is designed to connect from one side of the road to the other, acting as a barrier against the fast-moving air caused by passing vehicles. This barrier makes it safer for insects to cross the road. The netting is secured to trees via steel columns on either side. The space above the road covered by the netting is equipped with translucent photovoltaic surfaces, allowing for the generation of renewable solar energy. This design reduces the need for additional land for solar panels (The Optimist daily, 2023). </t>
  </si>
  <si>
    <t xml:space="preserve">Costs:  
• Initial design and engineering costs.  
• Installation expenses, including securing the netting to steel columns and integrating solar technology.  
• Benefits:  
• Safer crossing for insects, reducing their mortality due to traffic. 
• Generation of renewable solar energy above the road 
• Support for surrounding vegetation growth, providing resources for pollinators and wildlife 
• Noise buffer creation for wildlife on either side of the road. Potential reduction in the land required for traditional solar panels. 
• The Optimist daily, 2023. </t>
  </si>
  <si>
    <t xml:space="preserve">The Optimist daily, 2023. The “Butterfly Effect” is designed to help insect’s crossroads safely </t>
  </si>
  <si>
    <t>Safe passages, such as culverts and climate tunnels, are structures designed to facilitate the safe movement of wildlife, particularly across roads and transportation infrastructure. These structures provide a means for animals to cross roadways without risking collisions with vehicles, helping to reduce wildlife mortality and enhance ecological connectivity. 
Climate tunnels allow small animals to cross the roads safely between different areas pf their natural habitat.</t>
  </si>
  <si>
    <t>Culverts: Culverts are structures installed beneath roads or railways, primarily for water drainage. However, they can also serve as safe passages for wildlife. Barrier fencing can be used to guide animals toward the culverts, ensuring their safe passage. Effective culvert placement considers hotspot locations where animals frequently cross roads. 
Generally, metal pipe culverts provide for marginal or limited larger mammal passage but can offer some value for small mammals, reptiles, and amphibians (Clevenger and Husjer 2011). It is critical to maintain the corrugated metal pipe as close to the drainage as possible to facilitate wildlife (and fish) use and to prevent barriers to movement. Corrugated metal pipe grades should be less than 0.01 m drop/m of length up to 25m, and 0.005 m drop/m for corrugated metal pipe more than 25 m in length (Rajvanshi et al., 2001). 
The most cost effective wildlife passage, particularly for reptiles, amphibians, and small-to medium-sized mammals, is to integrate both passage and drainage functions into structures. 
Climate Tunnels: Climate tunnels, also known as wildlife tunnels or underpasses, are designed specifically for wildlife crossings. They are constructed underneath roads and other barriers, allowing animals to move from one side to the other. These tunnels often require proper design, size, and materials to accommodate various species.  
Can be installed below road surface or where continuous surface is required.
The climate tunnel can be installed with or below the road surface, The system allows small animal to cross roads safely.</t>
  </si>
  <si>
    <t xml:space="preserve">Climate tunnel. (2023). https://www.aco.co.uk/products/climate-tunnel </t>
  </si>
  <si>
    <t xml:space="preserve">Reference: ADB Report </t>
  </si>
  <si>
    <t xml:space="preserve">Costs:  
Initial construction costs for culverts and climate tunnels. Ongoing maintenance costs, including cleaning and monitoring. Costs associated with barrier fencing, if used. 
Benefits climate tunnel: 
• Reduced wildlife-vehicle collisions, promoting road safety for both humans and animals 
•  Enhanced ecological connectivity, allowing animals to access essential habitats 
• Conservation of wildlife populations and protection of vulnerable species. Positive public perception and support for wildlife-friendly infrastructure </t>
  </si>
  <si>
    <t xml:space="preserve">ACO Climate Tunnel. (2023). ACO Water Management | ESI External Works. https://www.externalworksindex.co.uk/entry/37767/ACO-Water-Management/ACO-Climate-Tunnel/ 
Climate tunnel. (2023). https://www.aco.co.uk/products/climate-tunnel 
Clevenger, A. P., and M. P. Huijser. 2011. Wildlife Crossing Structure  
Handbook, Design and Evaluation in North America. Report No. FHWA-CFL/TD-11-003. Lakewood, Colorado: Central Federal Lands, Federal Highway Administration. http://flh.fhwa.dot.gov/innovation/td/wildlife/documents/02_ Title_Forward_TOC.pdf. 
Manaher, S. (2023). Tunnel vs Culvert: When To Use Each One In Writing? The Content Authority. https://thecontentauthority.com/blog/tunnel-vs-culvert 
Rajvanshi, A., V. B. Mathur, G. C. Teleki, et al. 2001. Roads, sensitive habitats, and wildlife: Environmental guidelines for India and South Asia. Wildlife Institute of India, Dehradun, India and Canadian Environmental Collaborative Ltd., Toronto, Canada </t>
  </si>
  <si>
    <t xml:space="preserve">Reducing light pollution is crucial to prevent biodiversity loss on roads. Excessive artificial lighting disrupts insects and animals’ natural behaviors, attracting them to roads where they can be fatally impacted by vehicles. 
Light pollution refers to the excessive presence of artificial lighting that negatively impacts animals. It disrupts natural habitats. The problem is particularly acute in urban centers and areas with extensive artificial lighting (Light pollution, 2023). 
Light pollution is also impacting migration patterns, wake-sleep habits, and habitat formation. Because of light pollution, birds guided by moonlight during migration get confused, lose their way, and often die. Large number of insects, a primary food source for birds and other animals, are drawn to artificial lights and are instantly killed upon contact with light sources (Katabaro et al., 2022). </t>
  </si>
  <si>
    <t xml:space="preserve">• Use covered bulbs that light facing downwards for street lights to minimize light reflection into the sky 
• Utilize LED lights, particularly warm-colored ones, for reduced energy use and lower luminance. 
• Minimize the use of unnecessary lights by turning them off when not in use, in combination with solar panel lighting 
• Implement automatic systems to turn off street lights during daylight and naturally bright nights. Raise awareness about light pollution and its effects. 
Katabaro et al., 2022 </t>
  </si>
  <si>
    <t xml:space="preserve">The costs associated with reducing light pollution can vary depending on the extent of changes needed in lighting infrastructure. However, the benefits are significant, including protecting wildlife, particularly nocturnal animals, from negative impacts. Conserving energy and reducing greenhouse gas emissions by using more efficient lighting sources (Katabaro et al., 2022). </t>
  </si>
  <si>
    <t xml:space="preserve">Light pollution. (2023). https://education.nationalgeographic.org/resource/light-pollution/ 
Katabaro, J. M., Yan, Y., Hu, T., Yu, Q., &amp; Xiang, C. (2022). A review of the effects of artificial light at night in urban areas on the ecosystem level and the remedial measures. Frontiers in Public Health, 10. https://doi.org/10.3389/fpubh.2022.969945, </t>
  </si>
  <si>
    <t>Creating biodiversity corridors by combining road-side tree planting with perpendicular hedges involves strategically planting trees along roadsides and establishing perpendicular hedges to connect fragmented habitats. This practice enhances ecological connectivity, facilitates wildlife movement, and promotes biodiversity within landscapes. 
Biodiversity corridors are areas of vegetation that allow animals to travel from one patch of native forest to another. These corridors provide shelter, food, and protection from predators by imitating the structure and diversity of native vegetation. 
Birds, reptiles, amphibians, mammals, and insects that would otherwise be isolated in one native forest patch, can utilize corridors to move between patches with relative ease and safety.</t>
  </si>
  <si>
    <t xml:space="preserve">1. Roadside Tree planting: Plant native trees along roadsides, considering tree species that support local wildlife. Planting should follow a planned design that allows for safe tree growth without obstructing visibility for drivers.  
2. Perpendicular Hedges: Establish perpendicular hedges that intersect the roadside trees. Hedges provide additional shelter, nesting sites, and foraging opportunities for wildlife.  
3. Native Species Selection: Choose native tree and hedge species that are well-suited to the local climate and ecosystem. Native plants are more likely to support local wildlife and biodiversity. 
4. Spacing and Density: Space trees and hedges in a way that allows wildlife to move freely between them. Adequate spacing and density ensure that animals can use the corridor effectively. </t>
  </si>
  <si>
    <t xml:space="preserve">Source: MetaMeta (www.greenroadsforwater.org) </t>
  </si>
  <si>
    <t xml:space="preserve">Costs: Initial costs for tree planting and hedge establishment. Maintenance costs for ongoing care, including pruning and monitoring.  
Benefits: Enhanced biodiversity and ecological connectivity. Improved habitat for wildlife, including shelter and foraging opportunities. Increased resilience of local ecosystems. Aesthetic and recreational benefits for communities. Positive impacts on local air and water quality. </t>
  </si>
  <si>
    <t xml:space="preserve">Forestry SA. (2022, August 4). Biodiversity corridors https://www.forestrysa.com.au/forest-management/conservation/biodiversity-corridors/ 
Ecological corridors and biodiversity | Sicirec. (2023). http://www.sicirec.org/definitions/corridors 
 </t>
  </si>
  <si>
    <t xml:space="preserve">Fencing along roads, known as wildlife barrier fencing, aims to prevent animals from crossing roads and getting killed by vehicles. These fences are typically wire mesh fences that are 2-2.5 meters high, running parallel to the road. To prevent negative impacts, fencing should not create absolute barriers but rather be combined with safe crossing opportunities such as wildlife underpasses and overpasses. One-way gates are often integrated to allow animals to escape from the fenced road. Fences must be well maintained to prevent wildlife from attempting to pass through holes. Different fence types are recommended based on the specific location and risk of crossing. For example, higher fences may be used where the risk of crossing is high, and pedestrians can jump over other fence types. Fencing is also used in rural areas to control entry of animals into the road reserve. 
Fencing reduces WVC more than 95% (Gagnon et al., 2015, 2017). Moreover, fencing is costly and requires continuous maintenance to ensure its effectiveness. (Green infrastructure design for transport projects, 2019) </t>
  </si>
  <si>
    <t xml:space="preserve">MetaMeta (www.greenroadsforwater.org) 
Wildlife barrier fencing is commonly used. These fences are typically 2-2.5 meters high and are constructed using wire mesh. They run parallel to the road, creating a barrier to deter animals from attempting to cross. Fences are particularly effective in areas where wildlife frequently attempts to cross roads. 
It is important to consider the local wildlife species and their behavior when designing and placing these fences. Additionally, underpasses or wildlife corridors should be incorporated where necessary to allow animals to cross safely. </t>
  </si>
  <si>
    <t xml:space="preserve">The installation of wildlife barrier fencing has been shown to be beneficial in reducing wildlife-vehicle collisions. Studies have demonstrated that well-designed fencing can significantly reduce the number of mammals, including wildcats, coypu, and deer, killed by vehicles on roads. Longer fencing along roadsides has been found to be more effective in reducing collisions between large mammals and cars. Additionally, combining fencing with designated crossing points and wildlife escapes further enhances its effectiveness. While wildlife barrier fencing can be effective, it is essential to strike a balance between providing protection for wildlife and not isolating populations or fragmenting habitat. The costs of implementing wildlife barrier fencing may vary depending on factors such as the length of fencing, terrain, and materials used. However, the benefits of reduced wildlife-vehicle collisions, improved road safety, and enhanced biodiversity conservation outweigh the costs. </t>
  </si>
  <si>
    <t xml:space="preserve">Design of Fencing/Walls | Main Roads Western Australia. (2023). Main Roads Western Australia. https://www.mainroads.wa.gov.au/technical-commercial/technical-library/road-traffic-engineering/roadside-items/design-of-fencingwalls/ 
Gagnon, J. W., C. D. Loberger, S. C. Sprague, et al. 2015. Cost-effective approach to reducing collisions with elk by fencing between existing highway structures. Human–Wildlife Interactions 9:248–264. 
Gagnon, J. W., Loberger, C. D., Ogren, et al. 2017. Evaluation of Desert Bighorn Sheep Overpass Effectiveness; US Route 93. Final Project Report 710. Phoenix, Arizona, US: Transportation Research Center, Arizona Department of Transportation 
Green Infrastructure design for transport projects: A road map to protecting Asia’s wildlife biodiversity. (December 2019). Asian Development Bank. 
https://www.adb.org/sites/default/files/publication/547891/green-infrastructure-design-transport.pdf 
Install barrier fencing along roads - Conservation Evidence. (2023). https://www.conservationevidence.com/actions/2567 
Forman, R. T., Sperling, D., Bissonette, J. A., Clevenger, A. P., Cutshall, C. D., Dale, V. H., Fahrig, L., France, R. L., Goldman, C. R., Heanue, K., Jones, J., Swanson, F., Turrentine, T., &amp; Winter, T. C. (2003). Road Ecology: Science and Solutions. Island Press. 
Handbook wildlife traffic. (2022a, August 25). 7.4 Avoiding and reducing animal mortality - Handbook wildlife traffic. Handbook Wildlife Traffic. https://handbookwildlifetraffic.info/ch-7-fauna-passages-and-other-solutions/7-4-avoiding-and-reducing-animal-mortality/ 
Install barrier fencing along roads - Conservation Evidence. (2023.-b). https://www.conservationevidence.com/actions/2567 
Jochen A. et al., 2022, Under which conditions do fences reduce the effects of transportation infrastructure on population persistence? </t>
  </si>
  <si>
    <t>Wildlife crossings, including culverts and bridges, overpasses, and underpasses, are needed particularly on high traffic volume roads and in “hot spot” areas where a large number of wildlife-vehicle collisions have occurred. Some adapted drainage structures are desirable in most rural and wildland areas to promote wildlife movement.</t>
  </si>
  <si>
    <t>Wildlife overpasses and underpasses should be placed on wildlife migration routes and areas of significant roadkill. Crossings may include small culverts to large bridges. Ideally culverts should have a minimum size of at least 1 meter, and box culverts with flat bottoms are preferred. Natural drainages with box culverts and bridges are ideal since a structure is needed for hydraulic reasons and can also serve for wildlife movement and prevent habitat fragmentation. 
Overpasses and underpasses typically have to be built in conjunction with fencing to direct animals into the structures, and some jump-out ramps or gates to let trapped animals escape. 
Engineers should work with wildlife specialists and local communities to develop appropriate wildlife crossing structures. Some species, such as reptiles, may require specific designs or structures to be used by the target species of animal. 
Numerous wildlife crossing structures of all varieties have been constructed to date, in countries including India, Nepal, Bhutan, Europe, Canada, Unite States, Costa Rica, Argentina, and others. Photos below show the problem with a wide variety of roadkill and some of the wildlife crossing structures used, including bridge underpasses, box culverts, and animal overpasses.</t>
  </si>
  <si>
    <t>Wildlife -vehicle collisions kill millions of animals annually, and cost society billions of dollars in direct and indirect costs. Retrofitting or improving existing drainage structures can be inexpensive and very cost-effective. New wildlife overpasses or viaducts typically have very high initial costs but can be needed in specific sensitive areas and for high-value species.</t>
  </si>
  <si>
    <t>There is significant literature on this subject.
	Clevenger, A.P., and M. Huijser. 2011. Wildlife Crossing Structure Handbook: Design and Evaluation in North America.  FHWA-CFL/TD-11-003. Western Transportation Institute and Federal Highway Administration, Washington, DC. 224p.
Van der Ree, R., Smith, D., Grilo, C. 2015. Handbook of Road Ecology. John Wiley and Sons, Ltd. West Sussex, UK. 522p.
Government of Nepal. 2022. Wildlife Friendly Construction Guidelines. No. 2078, Ministry of Forest and Environment, Kathmandu, Nepal.
IUCN WCPA. 2023.  Addressing ecological connectivity in the development of roads, railways, and canals. Technical Report Series  N0. 5.</t>
  </si>
  <si>
    <t>Roadside oases and mini-wetlands focus on the concept of creating road-side oases and mini-wetlands by implementing road water harvesting techniques to support ecosystems. Roadside oases and mini wetlands are innovative practices aimed at creating small-scale wetland environments alongside roads. This concept involves road water harvesting, where rainwater runoff from roads is collected and directed into constructed wetlands. These wetlands serve as oases for wildlife, promoting biodiversity and mitigating the environmental impact of roads.</t>
  </si>
  <si>
    <t xml:space="preserve">Constructed wetlands are designed to receive road runoff, providing habitat for various plant and animal species. They help filter pollutants from the water and prevent erosion. </t>
  </si>
  <si>
    <t>Benefits: 
• Improved Water Quality: Roadside oases enhance water quality by filtering pollutants from road runoff, benefiting both ecosystems and nearby communities. 
• Reduced Road Runoff: These wetlands reduce the volume of water flowing directly onto roads, decreasing erosion and minimizing road maintenance costs. 
• Enhanced Biodiversity: Roadside oases serve as valuable habitat for various plant and animal species, promoting biodiversity and providing essential corridors for wildlife movement.</t>
  </si>
  <si>
    <t xml:space="preserve">Steenbergen F., Arroyo F., Rao K., Hulluka T., Woldearegat K., Deligianni A.,  2021, Green Roads for Water, Guidelines for Road Infrastructure in Support of Water Management and Climate resilience, </t>
  </si>
  <si>
    <t xml:space="preserve">Bats and cliff swallows (possibly other species) are occasionally found nesting in bridges since bridge location and geometry are conducive to nesting there.  Many bat species are in danger of extinction and their populations are generally in decline, so protecting bat habitat is important.  The challenge comes from the need to periodically maintain or repair a bridge, yet not harm the bats or birds.
Size of bridge substructure and girder/diaphragm design can help provide roosting areas, control of lighting can help, and timing of maintenance can all help bat populations. </t>
  </si>
  <si>
    <t xml:space="preserve">Because of the decline of bat populations in many regions, preservation and promotion of good bat habitat is important. Bridges over waterways where insects breed can provide both roosts, habitat, and food sources for the bats and some bird species. Once bat populations are located, every effort should be made to protect them and their roosts. Large underpasses (like bridges) provide safe passage for flying bats and increase road permeability and reduce roadkill.
Engineers are encouraged today to provide bat-friendly bridge designs with crevices that create good roosts. Expansion joints often are desirable roosting locations. The timing of maintenance should consider bat and bird  habits and maternity season. Noise can be used to deter bats. Note that engineers often discourage bat habitat on bridges.  Nesting bats and birds interfere with routine bridge maintenance activities, and the corrosive action of the guano can damage structures. </t>
  </si>
  <si>
    <t>Source: MetaMeta (www.greenroadsforwater.org)
BAT HABITAT IN A BRIDGE</t>
  </si>
  <si>
    <t>BRIDGES WITH BAT HABITAT--ROOSTS</t>
  </si>
  <si>
    <t>BAT ROOSTING IN A BRIDGE CREVACE</t>
  </si>
  <si>
    <t>Protection of roosts during and after roadwork is critical for bat survival since their populations are in decline. Bats are an important part of the ecosystem and for control of insects. Costs or protecting important habitat are nominal in the design and maintenance of bridge structures.</t>
  </si>
  <si>
    <t>Abbott, I.; Berthinussen, A.; Stone, E.; et. al. 2015. Bats and Roads, Chapter 34, in Handbook of Road Ecology, Edited by R. Van Der Ree, D. Smith, and C. Grilo. John Wiley and Sons, Ltd. 
U.S. Fish &amp; Wildlife Service. 2023. Interim Voluntary Guidance for the Northern Long-Eared Bat: Forest Habitat Modification, US FWS, Washington, DC
Stantec. 2023. Approaches to Bats Within Transportation Structures, Panel 1 Discussion, 2023 International Conference on Ecology and Transportation (ICOET), Burlington, Vermont. June.</t>
  </si>
  <si>
    <t xml:space="preserve">Roads that dissect natural habitats present risks to wildlife, creating gaps or barriers which animals have to traverse in order to move within and between their habitats. Restoring habitat connectivity can be achieved naturally by planting trees or artificially by creating bridges for arboreal fauna.
The rope bridges are located at the top of the road portals that have often already been constructed for matrix or traffic signs. Ropes allow squirrels and pine martens to reach the road portals from the ground or from trees and cross them safely. These bridges have been constructed for squirrels. Except for squirrels’ other animals like pine martens, lizards, and skinks can use the bridges. </t>
  </si>
  <si>
    <t>Source: MetaMeta (www.greenroadsforwater.org)
The rope bridge is spanning across the widths of the road. The bridge is constructed with three parallel i6mm nylon ropes reinforced with steel wire within and spaced 150mm apart. The three ropes were interwoven with a 3mm nylon net (grid of 33mm by 30mm) throughout the length of the bridge. To improve stability, each bridge should lay across four equally spaced timber rungs (each 400 mm (length) by 100mm (width) by 25mm (thickness)). Each bridge should be at a height of 10m above ground on the top of two galvanized steel posts of 324 mm in diameter. The posts should be wrapped with manila rope to allow for better grip for animals. Finally, each bridge should have a 1700mm sagging allowance to accommodate the weight of the animals using it.</t>
  </si>
  <si>
    <t>DPG Media Privacy Gate. (n.d.). https://www.gelderlander.nl/ede/eerste-eekhoorns-steken-veilig-a12-over~a77e91ee/</t>
  </si>
  <si>
    <t>Costs:
• Installation costs: Designing and installing rope bridges 
• Maintenance Regular inspections and upkeep
Benefits:
• Safe passage: Rope bridges provide a safe and elevated pathway for animals to crossroads without facing the dangers of traffic
• Habitat connectivity: Rope bridges can help maintain ecological connectivity, allowing animals to access different part of their habitat, find food, and seek shelter
• Reduce mortality: Rope bridges mitigate the risk of animals being injured or killed while attempting to crossroads, enhancing their chances of survival</t>
  </si>
  <si>
    <t>DPG Media Privacy Gate. (n.d.). https://www.gelderlander.nl/ede/eerste-eekhoorns-steken-veilig-a12-over~a77e91ee/
Ow, S., Chan, S., Toh, Y. H., Chan, S. H., Lakshminarayanan, J., Jabbar, S., Ang, A., &amp; Loo, A. (2022). Bridging the gap: assessing the effectiveness of rope bridges for wildlife in Singapore. Folia Primatologica, 93(3–6), 287–298. https://doi.org/10.1163/14219980-20211110</t>
  </si>
  <si>
    <t>Root wads and tree branches are strategically placed along the length of an overpass to create a habitat that offers shelter and protection for various wildlife species, especially those that prefer closed cover environments. This innovative approach aims to enhance ecological sustainability and promote biodiversity within the overpass area.</t>
  </si>
  <si>
    <t>The practice involves strategically placing root wads and tree branches along the length of an overpass or road to create habitat features that offer shelter and protection for wildlife. These root wads and tree branches are carefully positioned to mimic natural cover and nesting sites for various wildlife species, particularly herps (reptiles and amphibians), small mammals, and birds. The specific design and arrangement of the habitat elements may vary depending on the target species and local environmental conditions.
• Root Wads: Large woody debris, such as tree stumps or logs with intact root systems, are anchored alongside the road or overpass. These root wads provide shelter for terrestrial wildlife, including reptiles, amphibians, and small mammals. They also serve as potential basking sites for reptiles. 
• Tree Branches: Tree branches or limbs are strategically placed to create elevated perches for birds, especially raptors, and nesting opportunities for arboreal species. These branches may be secured to existing structures or positioned within the habitat to enhance vertical diversity.</t>
  </si>
  <si>
    <t>Langaton T., Clevenger A., 2021</t>
  </si>
  <si>
    <t>Benefits: 
• Wildlife Habitat Enhancement: Root wads and tree branches provide shelter and protection for various wildlife species, including birds, mammals, amphibians, and reptiles. They can create safe corridors for animals to move across roads without direct exposure to traffic. Biodiversity Conservation: By offering habitat near roads, this practice contributes to biodiversity conservation. It can help preserve local wildlife populations and maintain healthy ecosystems.
• Improved Wildlife Connectivity: Habitat enhancements along roads can improve wildlife connectivity by allowing animals to access different parts of their habitat and migrate between areas. 
• Reduction in Wildlife Mortality: Providing wildlife with safer routes and habitats can reduce the number of animals killed on roads due to collisions with vehicles.
Costs: 
• Initial Construction Costs: 
• Installing root wads and tree branches along roads can require financial investments for materials, labor, and equipment. These costs may vary depending on the length of the road section and the complexity of the habitat enhancements. 
• Maintenance Costs: 
• Ongoing maintenance may be necessary to ensure that the habitat enhancements remain effective and safe. This includes periodic inspections, repairs, and potential replacements of damaged structures.</t>
  </si>
  <si>
    <t>Measures to Reduce Road Impacts on Amphibians and Reptiles in California: Best Management Practices and Technical Guidance, Thomas E.S. Langton, and Anthony P. Clevenger, 2021</t>
  </si>
  <si>
    <t xml:space="preserve">Viaducts, also called “flyovers”, are likely the most desirable, but unfortunately most expensive solution, for accommodating wildlife movement and to minimize impacts on sensitive areas such as marshes or wetlands. 
Viaducts can be constructed in most any terrain, but, because of the high cost, will be reserved for very sensitive areas or areas where wildlife movement and connectivity are extremely important.  </t>
  </si>
  <si>
    <t>Viaducts are basically continuous bridges to cross above terrain that is sensitive to impacts and to protect terrain such as wetlands or marshes or unstable terrain. They are also ideal to promote all varieties of wildlife movement and prevent habitat fragmentation. The viaducts place the road above the terrain so there are minimal impacts on the land below the bridges.  Viaducts have been built in sensitive areas in Malaysia  and China, to cross wetlands in Uganda and water bodies in Colombia and are proposed to maximize wildlife connectivity in Nepal and India.</t>
  </si>
  <si>
    <t>EXAMPLES OF VIADUCTS, OR FLYOVERS, BUILT OVER SENSITIVE TERRAIN OR CRITICAL HABITAT AREAS</t>
  </si>
  <si>
    <t>Benefits stem principally from the avoided damage to terrain or by avoiding fragmentation of critical wildlife habitat. These values are hard to quantify but the structures are needed to avoid significant environmental impacts. Costs of viaducts are significant since they are effectively continuous bridges. The cost of bridges can run from $2000 to $3,000 per square meter. Flyover costs have ranged from 6 to 14 Million dollars per kilometer on Asian projects.</t>
  </si>
  <si>
    <t>-Van der Ree, R., Smith, D., Grilo, C. 2015. Handbook of Road Ecology. John Wiley and Sons, Ltd. West Sussex, UK. 522p.
-IUCN WCPA. 2023.  Addressing ecological connectivity in the development of roads, railways, and canals. Technical Report Series N0. 5.</t>
  </si>
  <si>
    <t>Fragmentation of habitat and genetic isolation are the biggest long-term threat to many animals. Genetic isolation will eventually lead to species extinction. Habitat fragmentation contributes to this lack of mobility and genetic isolation. Where defragmentation can be implemented, biological connectivity and movement can be reestablished.</t>
  </si>
  <si>
    <t>Defragmentation is the process of reestablishing wildlife corridors in terrain that has been fragmented. It requires studying the landscape and determining if there are remaining patches of terrain that allow for wildlife movement and some connectivity and seeking opportunities to connect those patches of terrain in some manner through existing fragmented terrain.  This concept is relatively new since wildlife fragmentation and lack of connectivity has become such a large problem for wildlife and their movement. This offers an alternative to just wildlife overpasses or underpasses where some existing landscapes can be utilized. Pilot work is being undertaken currently in the Netherlands.</t>
  </si>
  <si>
    <t>A FRAGMENTED LAKE BY CONSTRUCTION OF A CAUSEWAY, BUT NOW THE LAKE HAS BEEN RECONNECTED WITH A BRIDGE</t>
  </si>
  <si>
    <t>FRAGMENTED LAND BY DEVELOPMENT AND LAND CLEARING, BUT SOME WILDLIFE CORRIDORS CAN BE REESTABLISHED</t>
  </si>
  <si>
    <t>Source: MetaMeta (www.greenroadsforwater.org)
CLASSIC FRAGMENTATION, AND THE CASE WHERE FRAGMENTATION NEEDS TO BE REVERSED FOR DEFRAGMENTATION</t>
  </si>
  <si>
    <t>Wildlife has suffered greatly from urban development and conversion of land to agriculture (farms, crops) by losing habitat and fragmenting existing habitats. By reconnecting habitat, or “defragmenting” habitats wildlife can persevere, and some species can avoid extinction. This value is difficult to quantify but work is consistent with many efforts to build wildlife crossings and promote genetic diversity among wildlife species.</t>
  </si>
  <si>
    <t>Van der Ree, R., Smith, D., Grilo, C. 2015. Handbook of Road Ecology. John Wiley and Sons, Ltd. West Sussex, UK. 522p.
IUCN WCPA. 2023.  Addressing ecological connectivity in the development of roads, railways, and canals. Technical Report Series  N0. 5.</t>
  </si>
  <si>
    <t>Many culverts have been historically undersized, set high in the channel, or formed a waterfall at its outlet, forming a barrier to fish and other aquatic organism movement. This has effectively fragmented the stream reaches where fish can live, reducing their overall population. By using stream simulation concepts, the culvert width matches the channel bankfull width, and a natural channel bottom is preserved or built into the structure. 
Applicable wherever a waterfall has formed at the outlet of a pipe, or where flows ae too strong , too fast, or too shallow for fish to navigate.  Stream simulation culvert designs can be built into most road-stream crossings but are particularly important in streams where a viable population of fish and other aquatic organisms exist.</t>
  </si>
  <si>
    <t>Key design consideration in a stream simulation design is that the culvert width matches or is wider than the natural channel bankfull width (bankfull is the flow level that occurs roughly every two years). Also, the stream channel through the culvert mimics or duplicates the condition in stream reaches upstream and downstream of the crossing. The slope and elevation of the culvert matches that of the stream channel, and the material placed through the culvert matches the natural channel material, typically with sand gravel, and boulders. Numerous stream simulation culverts have been installed  throughout the United States to date. 
Fish and aquatic organism passage measures are needed wherever culverts are a barrier to movement. Without the adaptation of fish passage and stream simulation in culvert designs, many stream reaches will be without a fish population. Since the stream simulation design is larger than hydraulic design culverts, they have more capacity and thus are less subject to plugging with debris and are more resilient against climate change events.</t>
  </si>
  <si>
    <t>BARRIERS TO FISH PASSAGE</t>
  </si>
  <si>
    <t>STREAM SIMULATION INSTALLATIONS</t>
  </si>
  <si>
    <t xml:space="preserve">The cost of a stream simulation culvert is typically initially higher than a conventional hydraulically designed culvert, since the structure is bigger. However, the life cycle costs of the stream simulation approach, considering a 25 to 50 year design life, is often equal or less than a conventional culvert. Savings come from a reduced risk of plugging or failure, less maintenance and repairs, and less armoring needed around the structure. Also, the benefits from a fisheries standpoint can be significant. </t>
  </si>
  <si>
    <t>-Stream Simulation Working Group. 2008. Stream simulation: an ecological approach to providing passage for aquatic organisms at road-stream crossings. 7700—Transportation Mgmt. 0877 1801—SDTDC. San Dimas, CA: U.S. Department of Agriculture, Forest Service, National Technology and Development Program. Available at: http://www.stream.fs.fed.us/fishxing/aop_pdfs.html
-Penn State Center for Dirt and Gravel Road Studies. 2022. DGLVR Stream Crossing Replacement Technical Manual. PSCDGRS, Pennsylvania
https://dirtandgravel.psu.edu/wpcontent/uploads/2022/06/DGLVR_Stream_Crossing_Replacement_Technical_Manual_7_2022-1.pdf</t>
  </si>
  <si>
    <t>Road construction, maintenance, and grading, along with the removal of vegetation cover, contribute to soil erosion and sedimentation. Additional sources of erosion include rural and unpaved roads without vegetation, shallow slope failure during heavy rainfall, and mass wasting. These activities introduce high sediment loadings into nearby watersheds, increasing turbidity and adversely impacting aquatic ecosystems in long terms. The elevated turbidity hampers photosynthesis in water, thereby diminishing the population of phytoplankton—crucial primary producers that support the aquatic food web. Moreover, it poses a risk of population extinction due to altered behaviours in aquatic species, including decreased visibility for predators. As fish populations decline, local fishers might experience a considerable decrease in income due to low catch volume. 
To avoid this, minimizing erosion and sedimentation should be considered during the planning stage, road construction, and operation. These processes require minimizing affected areas, protecting the soil surface from erosive forces, such as runoff and rainfall, proper and frequent road surface drainage, and capturing eroded soil on-site. Therefore, surrounding watersheds receive the least sediment loads. 
Additionally, scientists are concerned about the low number of insects because of the ripple effect that decreases in those species can have on other aquatic life, like fish, who feed on them. Mayflies, for example, “not only move nutrients within aquatic ecosystems, but they also move nutrients between them. “The degradation of insects has vast consequences for the water,” said Joe Wood, a scientist with the Chesapeake Bay Foundation.
In 2021, a DEQ analysis found that the primary stressor to insects in the impaired waterways was sediment. While sediment can be washed into waterways from many sources, including construction sites, the agency’s research points to farming as a main culprit. Fields that don’t have a cover crop with deep roots to hold dirt in place are more susceptible to releasing sediment than acreage that is forested or blanketed with no-till plantings that minimize soil disturbance.</t>
  </si>
  <si>
    <t>During the planning stage, it is essential to highlight several considerations. Disturbed areas, where road construction and maintenance are permitted, should be identified, taking into account available construction techniques, equipment, and soil properties at the site. This proactive approach can help minimize the impact on erosion and sedimentation in the affected areas. Another crucial aspect involves identifying and preserving natural areas governed by government policies. This requires site analysis using maps, aerial or satellite photography, or conducting on-site visits. Lastly, the selection of sites on porous and erodible soil should be minimized by employing soil analysis to determine specific site soil types (DEP, 2011). 
During construction and maintenance, quick implementation of stabilizing measures is essential to counter the increased vulnerability of the land to erosion. Measures such as temporary/permanent vegetative cover, hydromulch, and erosion control blankets are vital. Additionally, reducing runoff velocity and preventing scouring at conveyance outlets should also be considered. The measures mentioned earlier are commonly employed to reduce runoff velocities. Installing riprap at the outlets of culverts is a cost-effective approach to slowing down the flow to a non-erosive rate.
Road surface drainage measures to reduce sediment movement include the many Best Engineering/Management Practices such as frequent roadway cross-drains and ditch-relief drains, armored ditches, sand traps in inlet basins, and  leadoff ditches  that discharge into vegetated areas.
To prevent sediment from leaving disturbed areas, sediment fences (silt fences) made of porous fabric are used as temporary barriers. Sediment ponds also serve as temporary storage pools to capture sediment near the construction site outlet. It should be installed before major disturbance (NCDEQ, 2013).</t>
  </si>
  <si>
    <t>SOURCES OF SEDIMENT FROM ROADS</t>
  </si>
  <si>
    <t>SEDIMENT-CONTAMINATED WATER AND SEDIMENT DEPOSITION IN A STREAM CHANNEL, KILLING AQUATIC ORGANISMS</t>
  </si>
  <si>
    <t>Economic costs of sedimentation arise from the loss of storage capacity and a reduced design life for reservoirs, dredging expenses to maintain navigable channels, increased costs for water treatment, decreased flood capacity (bridges, culverts), bank erosion, a shortened lifespan of stormwater infrastructure, and higher maintenance costs. Observable economic impacts include declining tourism, recreation, and diminished cultural and heritage values (STF, 2021).</t>
  </si>
  <si>
    <t>Connecticut Department of Environmental Protection (DEP). 2011. Technical Memorandum 4: Low Impact Development Guidelines and Standards. Available: https://portal.ct.gov/-/media/DEEP/water/nps/swgp/tm4lidguidelinesstandardspdf.pdf [Accessed 6 Dec 2023].
North Carolina Department of Environmental Quality (NCDEQ). 2013. Erosion and Sediment Control Planning and Design Manual. North Carolina Sedimentation Control Commission. https://www.deq.nc.gov/energy-mineral-and-land-resources/land-quality/erosion-and-sediment-control-planning-and-design-manual/erosion-design-manual-rev-may-2013-compressed/download [Accessed 6 Dec 2023].
Sediment Task Force (STF). 2021. The economic cost of erosion and sediment loss from construction sites. Available: https://www.perthnrm.com/nrmwp/wp-content/uploads/2021/08/STF-Perth-NRM-DBCA-Economic-Costs-of-Sediment-Loss-Report-May-2021.pdf [Accessed 6 Dec 2023].
Luce, C., Black, T. 1999. Sediment Production from Forest Roads in Western Oregon. Water Resources Research, Vol 35, No. 8, pp 2561-2570.</t>
  </si>
  <si>
    <t xml:space="preserve">Roadside verges in agricultural landscapes can contribute importantly to productive biodiversity. In many places roadsides are their own unique biotope, containing unique mixes of plants and insects. </t>
  </si>
  <si>
    <t xml:space="preserve">Mowing will preserve road-side plant biodiversity. In the mowing strategies the important practices are: (1) avoid the dumping of sediment on roadside (2) having a considered mowing strategy – not too often and not too short, with timing aligned to growing seasons. Also, with mowing the material should be removed to allow the emergency of rich plant varieties and (3) sowing with native species. </t>
  </si>
  <si>
    <t xml:space="preserve">With proper management  of road-side verges roads can bio-diversity positive.
Road-side verges in agricultural landscapes can be a refuge for productive biodiversity, sheltering plant species and insects, that are under peril elsewhere.  The benefits come in different shapes. Roadside can be a refuge for insects that are essential for pest control in adjacent fields or for pollination. This is more important with the global decline in insect populations. The road-side vegetation can also be important connecting pieces in ecological corridors, increasing the territory of species. The road-side plants can also be harvested and used as biomass. </t>
  </si>
  <si>
    <t>https://highways.dot.gov/public-roads/novdec-2007/greening-public-roadsides</t>
  </si>
  <si>
    <t>Hydroseeding is a mechanical method of applying grass seeds,, fertilizer, water and (paper) mulch to raw slope face or land in one step through slurry by spraying from a hydroseeder (mobile slurry mixing tank with pump) which is usually truck mounted. 
Hydroseeding method is ideal for slopes with little or no access, steep slopes (usually cut slopes over 35 degrees) where normal turfing would be either very difficult or impossible, rocky or gravelly slopes with cracks, crevices and totally devoid of topsoils. In addition, hydroseeding is a very fast and efficient method with 0.5-hectare coverage in an hour of spray. Hydroseeding is most successful in semi-humid and humid areas.</t>
  </si>
  <si>
    <t>The process involves several steps:
1. Site Preparation: The area to be planted is typically cleared of debris, rocks, and weeds, and the soil might be tilled or otherwise prepared to create a suitable seedbed.
2. Seed Mix Preparation: Seeds of the desired grass or plant species are mixed with water, a mulch material (usually wood or paper fibers), and sometimes fertilizers, binding agents, or tackifiers that help the mixture adhere to the soil. The specific seed mixture and additives can be tailored to suit the environmental conditions and desired plant species for a given location.
3. Mixing: The seed mixture is thoroughly mixed in a hydroseeder tank, creating a slurry with a thick consistency.
4. Application: The slurry is then sprayed evenly over the target area using the hydroseeder's spraying equipment. This process helps distribute the seeds, mulch, and other additives uniformly across the soil. This uses specialized equipment, such as a hydroseeder or a hydromulcher.
5. Germination and Growth: Once applied, the seeds will germinate and grow, using the mulch and other additives for initial support and nourishment until they establish themselves in the soil.</t>
  </si>
  <si>
    <t xml:space="preserve">The treated slopes will also add to local biodiversity. Hydroseeding may help prevent erosion, provides better seed-to-soil contact, and can result in faster and more uniform growth compared to traditional seeding methods. Additionally, the mulch layer helps retain moisture, protect the seeds from birds and other pests, and stabilize the soil. </t>
  </si>
  <si>
    <t>The conservation of biodiversity and mitigation of the impacts of linear infrastructures depend on a thorough understanding of the surrounding natural ecosystems. Ascendi has developed a Biological Constraints Chart on a GIS platform to record existing species, habitats, and ecosystems before any intervention. This real-time tool empowers Infrastructure Managers to access information on natural values and biological constraints easily.
Creating a biological constraints chart helps map existing biological richness, prioritize protected areas, tailor action methods to existing species, optimize resources, control invasive species, stabilize slopes, and build climate-resilient infrastructure. Understanding the road's surroundings allows the inclusion of the valorisation and for the protection of Biodiversity in the decision-making process by the stakeholders. 
This practice has been implemented in Ascendi network that encompass over 600km, ranging from north to centre south Portugal This is a uniform methodology whose application is not limited to one region. It can be implemented in any biome because the biological constraints chart can be adapted to the particularities of each ecosystem, and can emphasized de presence of specific species, habitat, or ecosystem service. (ASCENDI, 2023)</t>
  </si>
  <si>
    <r>
      <t xml:space="preserve">The biological constraints chart is the support for the application of a wide range of concrete measures:
</t>
    </r>
    <r>
      <rPr>
        <b/>
        <sz val="10"/>
        <color theme="1"/>
        <rFont val="Arial"/>
        <family val="2"/>
      </rPr>
      <t>Inventory and distribution models of the existence species:</t>
    </r>
    <r>
      <rPr>
        <sz val="10"/>
        <color theme="1"/>
        <rFont val="Arial"/>
        <family val="2"/>
      </rPr>
      <t xml:space="preserve"> The development of the biological constraints chart is fundamental for mapping the occurrence of priority species and habitats. This knowledge allows the development of measures adapted to different species with emphasis on species with high conservation status. It also allows the creation of special protection areas, thus safeguarding priority habitats.
</t>
    </r>
    <r>
      <rPr>
        <b/>
        <sz val="10"/>
        <color theme="1"/>
        <rFont val="Arial"/>
        <family val="2"/>
      </rPr>
      <t xml:space="preserve">Safeguarding of specimens: </t>
    </r>
    <r>
      <rPr>
        <sz val="10"/>
        <color theme="1"/>
        <rFont val="Arial"/>
        <family val="2"/>
      </rPr>
      <t xml:space="preserve">The Constraints Chart, by allowing the mapping of the species’ occurrence, e. g. amphibians, Chiroptera, mammals and protected or autochthonous flora, in the vicinity or in the infrastructures themselves all along the network, enables forms of action that ensures the safeguarding of specimens, either through transfer actions or by the definition of additional protection measures. 
During the construction phase, the mapping of protected habitats, specimens or critical areas allows prioritization of each action during the constructive interventions safeguarding the specimens, or delimiting special protection zones. Georeferentiation allows for the alerts to contract managers, as well as contractors, to the possibility of occurrence of certain species in the affected area. The overall mapping procedure, makes possible, in advance, for the ecological monitoring and the transfer or transplantation of species from the affected area to nearby areas, with habitat that meets the biotic and abiotic requirements for the transferred species presence and maintenance. In other cases, such as the presence of avifauna in the nesting period, or Chiroptera in the maternity or roost period, protection measures can be developed on site.
</t>
    </r>
    <r>
      <rPr>
        <b/>
        <sz val="10"/>
        <color theme="1"/>
        <rFont val="Arial"/>
        <family val="2"/>
      </rPr>
      <t>Protection of habitats, ecosystems and ecosystem services:</t>
    </r>
    <r>
      <rPr>
        <sz val="10"/>
        <color theme="1"/>
        <rFont val="Arial"/>
        <family val="2"/>
      </rPr>
      <t xml:space="preserve"> The correct mapping of the natural heritage allows the development of integrated actions, contributing to the preservation of habitats and ecosystem services. For example, the protection of pollinators, with the development or maintenance of plant communities potentiated the most suitable species, as well as by the creation of microhabitats.
</t>
    </r>
    <r>
      <rPr>
        <b/>
        <sz val="10"/>
        <color theme="1"/>
        <rFont val="Arial"/>
        <family val="2"/>
      </rPr>
      <t>Cataloguing of flora populations:</t>
    </r>
    <r>
      <rPr>
        <sz val="10"/>
        <color theme="1"/>
        <rFont val="Arial"/>
        <family val="2"/>
      </rPr>
      <t xml:space="preserve"> One of the biggest costs in terms of maintaining highway services is forest maintenance and management. The GIS cataloguing of forest communities allows an optimization of resources, reducing the number of management actions and the use of phytopharmaceuticals. The management provided by the charter of constraints, allows to enhance the development of the species of flora more adapted to each region, promoting a stable community of flora. 
</t>
    </r>
    <r>
      <rPr>
        <b/>
        <sz val="10"/>
        <color theme="1"/>
        <rFont val="Arial"/>
        <family val="2"/>
      </rPr>
      <t>Selection of genetic stocks (protection of heritage):</t>
    </r>
    <r>
      <rPr>
        <sz val="10"/>
        <color theme="1"/>
        <rFont val="Arial"/>
        <family val="2"/>
      </rPr>
      <t xml:space="preserve"> Genetic diversity is one of the pillars of biodiversity, being one of the driving forces of evolution and speciation. The Constraints chart allows the mapping of the existing flora natural populations along the infrastructure. With this information it is possible to make and manage stocks of seeds and vegetative propagules adapted to each region and representative of the genetic heritage of each place. In addition, this information allows greater specificity in the design of reforestation actions, plantation or in the application of natural engineering techniques. 
In the context of forest management, this information is urgent for the success of landscaping and recovery of disturbed habitats. Forestry communities’ management success is dependent on the species selection most appropriate to each place both in terms of the ecological requirements, as well as compatible with the infrastructure’s safety requirements. Moreover, this type of management allows the efforts optimization by reducing the number of habitat management actions, as well a reduction in the phytopharmaceuticals quantities used.
</t>
    </r>
    <r>
      <rPr>
        <b/>
        <sz val="10"/>
        <color theme="1"/>
        <rFont val="Arial"/>
        <family val="2"/>
      </rPr>
      <t>Control of invasive alien species:</t>
    </r>
    <r>
      <rPr>
        <sz val="10"/>
        <color theme="1"/>
        <rFont val="Arial"/>
        <family val="2"/>
      </rPr>
      <t xml:space="preserve"> Linear infrastructures often function as vectors for the dispersal of invasive alien species, namely exotic flora. The success of control actions for this type of species is inversely proportional to the stage of development and extent of the invasion. Thus, the mapping and monitoring allows a more effective action in the control and dispersion of invasive exotic flora. Reducing the costs of each intervention as well as the use of phytopharmaceuticals in detriment of manual control methods.
</t>
    </r>
    <r>
      <rPr>
        <b/>
        <sz val="10"/>
        <color theme="1"/>
        <rFont val="Arial"/>
        <family val="2"/>
      </rPr>
      <t xml:space="preserve">Adaptation of natural engineering techniques to each site: </t>
    </r>
    <r>
      <rPr>
        <sz val="10"/>
        <color theme="1"/>
        <rFont val="Arial"/>
        <family val="2"/>
      </rPr>
      <t xml:space="preserve">The knowledge of the natural communities existing in each region, allows a greater adaptation of the techniques to the specificities of each place, by the selection of the most adapted species as well as by the selection of the technique to be employed. 
</t>
    </r>
    <r>
      <rPr>
        <b/>
        <sz val="10"/>
        <color theme="1"/>
        <rFont val="Arial"/>
        <family val="2"/>
      </rPr>
      <t>Awareness and sensibilization:</t>
    </r>
    <r>
      <rPr>
        <sz val="10"/>
        <color theme="1"/>
        <rFont val="Arial"/>
        <family val="2"/>
      </rPr>
      <t xml:space="preserve"> In the long term, provide stakeholders with autonomy in the preservation of biodiversity. We believe that the knowledge of the surrounding natural wealth will motivate those interested in its conservation. 
</t>
    </r>
    <r>
      <rPr>
        <b/>
        <sz val="10"/>
        <color theme="1"/>
        <rFont val="Arial"/>
        <family val="2"/>
      </rPr>
      <t>Asset management:</t>
    </r>
    <r>
      <rPr>
        <sz val="10"/>
        <color theme="1"/>
        <rFont val="Arial"/>
        <family val="2"/>
      </rPr>
      <t xml:space="preserve"> The constraints chart allows in real time to know all the actions in the scope of conservation and biodiversity’s valorisation developed in the various structures that constitute the infrastructure.</t>
    </r>
  </si>
  <si>
    <t>The costs in the case of Ascendi, is a subscription to Arcgis Pro. The immaterial benefits are mainly the safeguarding and protection of biodiversity. The integration of plant management communities allows significant savings in terms of reducing phytopharmaceuticals, reducing the number of interventions, which represents a reduction in labour costs and materials. This work tool insures an integrated management in terms of increase resilience of the infrastructure to climate change and to extreme events. Reduction of maintenance costs e.g. slopes with the use of natural engineering techniques, that in long term are more durable and require less management when compared with traditional civil engineering technics.</t>
  </si>
  <si>
    <t>ASCENDI. 2023. Green Road practice: Biological constraints chart – mapping biodiversity.</t>
  </si>
  <si>
    <t xml:space="preserve">Flood compartmentalization by road and cross drainage infrastructure divide flood-prone land into smaller compartments. In this manner the road network can help retain and slow down floods in a controlled manner and reduce their devastating force. At the same time the road network may protect high value areas and even guide floods to areas where they are of beneficial use. 
</t>
  </si>
  <si>
    <t>In addition to pluvial and fluvial flooding, roads can be utilized as barriers to protect from coastal inundation from tsunami and storm surge. Roads can act as barriers to flood run-off. They interfere with the flood paths and often either have inadequate cross-drainage to evacuate the floods water in time or they concentrate flood run-off in a limited number of cross-drainage points. In all such instances flooding is worsened by the road network. At the minimum the road network should be designed so as to prevent such aggravated flooding.
However, the road network and the cross drainage structure may also be developed in combination with other landscape features to divide the land in compartments and manage the floods in a controlled manner. This would be by slowing down flood peaks through retaining some of the flood water behind controlled cross drainage structures, and by guiding it to areas where the impact of the floods may even be beneficial, for instance in grazing areas, recharge zones or open farm land. In this way the road network can help manage the floods and with it increase flood resilience.
This requires a good understanding of the possible flood scenarios, the related inundation patterns and the current barriers and impediments in the landscape. A compartimentalization strategy would include choices on road embankment development, overflow structures, the use of submersible roads, and the location and dimensions of cross drainage, either with or without control gates.
An example are the flood compartimentalization projects in Bangladesh developed as part of the Flood Action Plan, that combined road embankment and other embankment to create area where within water could be controlled.
Similarly, a present compartmentalization layout within the river polders in the Dutch Rhine–Meuse Delta resulted of abandonment and partial removal of secondary dikes and the construction of modern infrastructure embankments. These structures  guide the flow of water in case the polder is flooded.</t>
  </si>
  <si>
    <t>Roads and canal embankments affecting the flood retention in the Kacchi Plain in Pakistan following the 2022 floods. Blue signifying areas with longest retention.</t>
  </si>
  <si>
    <t>• Reduces the flood impact – slows down flood peaks
• Improves accessibility during emergency
• Can guide to productive areas</t>
  </si>
  <si>
    <t>Northwest Hydraulic Consultants. 2013. Technical Assistance Consultant’s Report. Bangladesh: Main River Flood and Bank Erosion Risk Management Program (Project Number: 44167-012). Asian Development Bank. https://www.adb.org/sites/default/files/project-documents//44167-012-tacr-01.pdf</t>
  </si>
  <si>
    <t xml:space="preserve">Due to increased rainfall in upstream or snowmelt in mountains under climate change, flooding is one of the main challenges in coastal lowlands. Roads can be integrated with embankments along crests for flood control. Roads-cum-flood embankments serve multiple purposes, such as enhancing climate resilience, reducing flood disaster risks, increasing agricultural production, and ensuring the durability and reliability of road infrastructure in coastal areas. </t>
  </si>
  <si>
    <r>
      <t xml:space="preserve">Designs for the width and height of road embankments reduce the risks of failure and enhance road safety by conforming to relevant national regulations or standards. In the case of Bangladesh, for instance, small-scale road projects are required to adhere to standard crest widths ranging from 2.5 to 4.9 meters (Van Steenbergen et al., 2021). Additionally, the Bangladesh Water Development Board (BWDB) has recommended a collaborative agreement between road and water management institutions to establish a consistent standard for crest widths in road embankments.
Moreover, there is a need to establish design criteria for embankments and roads based on future climate scenarios. This ensure that such infrastructure can effectively safeguard against floods, facilitate transportation, and serve as safety shelters or evacuation routes. The BWDB, for example, has taken steps in this direction by developing a novel design criterion for embankments that takes climate scenarios into account. This criterion is being applied in polders under the Coastal Embankment Improvement Project and considers factors like crest width and height for a 1:100 return flood period, side slopes, and the size and number of drainage structures. 
Furthermore, local vegetation on both the embankment slopes and roadsides should be considered. Planting grass and shrubs on the slopes helps reduce soil erosion, while vegetation on the roadsides mitigates road runoff discharge. For example, an embankment next to the Haborkhali River in Bangladesh has reinforced its walls with grass to prevent erosion (TheWaterChannel, 2017). A sustainable, cost-effective bioengineering solution for embankment erosion in Bangladesh involves mixing five grass species, including </t>
    </r>
    <r>
      <rPr>
        <i/>
        <sz val="10"/>
        <color theme="1"/>
        <rFont val="Arial"/>
        <family val="2"/>
      </rPr>
      <t>vetiver</t>
    </r>
    <r>
      <rPr>
        <sz val="10"/>
        <color theme="1"/>
        <rFont val="Arial"/>
        <family val="2"/>
      </rPr>
      <t xml:space="preserve">, </t>
    </r>
    <r>
      <rPr>
        <i/>
        <sz val="10"/>
        <color theme="1"/>
        <rFont val="Arial"/>
        <family val="2"/>
      </rPr>
      <t>Ipomoea</t>
    </r>
    <r>
      <rPr>
        <sz val="10"/>
        <color theme="1"/>
        <rFont val="Arial"/>
        <family val="2"/>
      </rPr>
      <t xml:space="preserve">, </t>
    </r>
    <r>
      <rPr>
        <i/>
        <sz val="10"/>
        <color theme="1"/>
        <rFont val="Arial"/>
        <family val="2"/>
      </rPr>
      <t>Nypa</t>
    </r>
    <r>
      <rPr>
        <sz val="10"/>
        <color theme="1"/>
        <rFont val="Arial"/>
        <family val="2"/>
      </rPr>
      <t xml:space="preserve">, </t>
    </r>
    <r>
      <rPr>
        <i/>
        <sz val="10"/>
        <color theme="1"/>
        <rFont val="Arial"/>
        <family val="2"/>
      </rPr>
      <t>Typha</t>
    </r>
    <r>
      <rPr>
        <sz val="10"/>
        <color theme="1"/>
        <rFont val="Arial"/>
        <family val="2"/>
      </rPr>
      <t xml:space="preserve">, and </t>
    </r>
    <r>
      <rPr>
        <i/>
        <sz val="10"/>
        <color theme="1"/>
        <rFont val="Arial"/>
        <family val="2"/>
      </rPr>
      <t>Pandanus</t>
    </r>
    <r>
      <rPr>
        <sz val="10"/>
        <color theme="1"/>
        <rFont val="Arial"/>
        <family val="2"/>
      </rPr>
      <t xml:space="preserve"> (Islam, 2000).   </t>
    </r>
  </si>
  <si>
    <t>Source: TheWaterChannel (2017)</t>
  </si>
  <si>
    <t>Constructing embankments enhances the accessibility of local roads for residents and local businesses, provides bicycle paths and walking routes. Additionally, it allows for the preservation of the riverine landscape and traditional housing patterns and structures (van Loon-Steensma and Vellinga, 2014). Moreover, wide embankment roads can offer extra space for sheltering humans and livestock during flood events (Van Steenbergen et al., 2021).</t>
  </si>
  <si>
    <t>Islam, M.N. Embankment erosion control: towards cheap and simple practical solutions for Bangladesh.  Proceedings of the Second International Conference on Vetiver. Office of the Royal Development Projects Board, Bangkok, 2000. 307-321 
TheWaterChannel. 2017. Bangladesh-Strengthening Polder Embankment Roads. Available: https://thewaterchannel.tv/videos/bangladesh-strengthening-polder-embankment-roads/ [Accessed 20 October 2023].
TheWaterChannel. 2020. The Promise of Roads for Polder Water Management and Flood Protection. Available: https://thewaterchannel.tv/videos/the-promise-of-roads-for-polder-water-management-and-flood-protection/ [Accessed 20 October 2023].
van Loon-Steensma, J. and Vellinga, P. 2014. Robust, multifunctional flood defenses in the Dutch rural riverine area. Natural hazards and earth system sciences, 14, 1085-1098.
Van Steenbergen, F., Arroyo-Arroyo, F., Rao, K., Hulluka, T.A. and Deligianni, A. 2021. Green Roads for Water: Guidelines for Road Infrastructure in Support of Water Management and Climate Resilience, World Bank Publications.</t>
  </si>
  <si>
    <t>Urban flooding, a persistent global concern for decades, results in substantial damage in cities worldwide. A major contributing factor is the widespread use of impermeable surfaces such as traditional pavements, preventing natural surface water absorption. Permeable pavements provide a solution by reducing peak flow and runoff volume through on-site stormwater infiltration, as well as managing road runoff pollutants in road and parking areas.</t>
  </si>
  <si>
    <t>Three primary types of permeable pavements are porous pavements (PP), permeable interlocking concrete pavements (PICP), and grid pavers (GP). PP consist of open-graded aggregate bases made from concrete or asphalt. PICP use concrete pavers with gaps to allow stormwater to flow into an open-graded reservoir. GP, made of concrete or plastic, feature grids on top filled with soil, sometimes with grass in the apertures.
Permeable pavements have common design elements, including pavers, bedding layers, and base material layers. Base material layers, composed of large aggregates, create voids for temporary water storage. Beneath the base material layers, geotextile membrane layers regulate water discharge into the subgrade soil. When dealing with clay-rich subgrade soil, contaminated subgrade soil, or protected aquifers, discharge may not be permitted. In such cases, additional sub-base material layers are required, and underdrains collect stormwater through drainage pipes.
Several factors impact the design of permeable pavements. For example, design considerations encompass the ability to handle stormwater during rain events and ongoing traffic loading. In colder climates, the risk of freeze-thaw damage must also be accounted for in pavement design.</t>
  </si>
  <si>
    <t>PP (Nilimaa, 2023; Main Infrastructure, 2018)</t>
  </si>
  <si>
    <t>PICP (PCA, 2023)</t>
  </si>
  <si>
    <t>GP (ABG, 2023; DeBaun, 2017)</t>
  </si>
  <si>
    <t>Permeable pavements yield substantial stormwater management benefits. In Jurong, China, they cut peak flow by 24.7% during a five-year storm, while at Tianjin University campus, China, they reduced total water runoff by almost 35.6% (Xie et al., 2017; Huang et al., 2014). Notably, permeable concrete demonstrated superior performance in both runoff and peak flow reduction, outperforming porous asphalt and PICP (Hu et al., 2018).
In a project located in Fujian Province, China, the unit price of permeable pavement stood at $23 USD/m². Nevertheless, utilizing construction waste as raw materials can lead to a cost reduction, bringing the unit price down to $21 USD/m². It is important to note that regular maintenance, which includes high-pressure water gun flushing and constitutes 5% of the unit price, is necessary for these permeable pavements (Li et al., 2022).</t>
  </si>
  <si>
    <t>ABG. 2023. Sudspave 40 Permeable Pavers. Available: https://abg-geosynthetics.com/products/permeable-surfaces/sudspave-permeable-pavers/ [Accessed 24 October 2023].
DeBaun, D. 2017. Improve Water Quality by Installing Permeable Paving &amp; Pervious Driveways Available: https://www.bigberkeywaterfilters.com/blog/water-management/improve-water-quality-by-installing-permeable-paving-pervious-driveways [Accessed 24 October 2023].
Hu, M., Zhang, X., Siu, Y.L., Li, Y., Tanaka, K., Yang, H. and Xu, Y. 2018. Flood mitigation by permeable pavements in Chinese sponge city construction. Water, 10, 172.
Huang, J.J., Li, Y., Niu, S. and Zhou, S.H. 2014. Assessing the performances of low impact development alternatives by long-term simulation for a semi-arid area in Tianjin, northern China. Water science and technology, 70, 1740-1745.
Li, X.J., Deng, J.X., Xie, W.J., Jim, C.Y., Wei, T.B., Lai, J.Y. and Liu, C.C. 2022. Comprehensive Benefit Evaluation of Pervious Pavement Based on China’s Sponge City Concept. Water, 14, 1500.
Main Infrastructure. 2018. What Are The Different Types Of Asphalt Pavement? Available: https://www.maininfrastructure.com/blog/different-types-asphalt/ [Accessed 24 October 2023].
Nilimaa, J. 2023. Smart materials and technologies for sustainable concrete construction. Developments in the Built Environment, 100177.
Portland Cement Association (PCA). 2023. What is Permeable Interlocking Concrete Pavement? Available: https://www.cement.org/cement-concrete/paving/buildings-structures/concrete-homes/products/permeable-interlocking-concrete-pavement [Accessed 24 October 2023].
Xie, J., Wu, C., Li, H. and Chen, G. 2017. Study on storm-water management of grassed swales and permeable pavement based on SWMM. Water, 9, 840.</t>
  </si>
  <si>
    <t>Flooding poses a serious threat to roads and bridges each year, mainly due to overtopping. Roads in low areas or by the coast are at risk, facing washouts and dangers, especially unpaved or old roads, and there can be extra issues with debris on nearby roads during floods. When floodwaters cover bridge tops, the bridges might close and get seriously damaged, needing expensive fixes. One effective solution is raising road elevations to prevent overtopping, leading to lower repair costs, reduced closure times, and less economic loss after flood events.</t>
  </si>
  <si>
    <t>In designing elevated roads and bridges to respond to flooding, key considerations include a thorough site assessment, climate projections, risk assessment, and comprehensive factors. The site assessment delves into factors impacting the infrastructure during floods, such as peak discharge, flood duration, bridge type, upstream backwater, and debris load. Climate projections utilize datasets and models to forecast climate trends, typically over extended periods like 10 to 200 years. A risk assessment evaluates the potential impacts of climate change, aligning with government tolerance levels regarding service interruption and flood damages. Comprehensive factors, encompassing social and economic impacts, future maintenance needs, and project feasibility, play a vital role in the decision-making process for resilient and adaptive infrastructure design (Iowa DOT, 2015).
To cost-effectively enhance resilience against future floods, it is recommended to construct elevated roads in vulnerable sections prone to overtopping. Additionally, strategic planning for prompt repairs during major events may be considered, ensuring a swift recovery and overall system durability. This resilience can be further enhanced through the implementation of repair plans and emergency contracts, providing a proactive approach to address challenges posed by flooding and reinforcing the long-term sustainability of transportation infrastructure (Zhang and Alipour, 2021). 
In the United States the planned replacement of the I-35 bridges over the Skunk River south of Ames provided an example of designing an elevated bridge. The existing Interstate roadway elevation offers protection against overtopping up to a 4% Annual Exceedance Probability Discharge (AEPD), equivalent to a 25-year flood. Due to structural deficiencies, the government is replacing the bridges, considering impacts beyond the 100-year flood (1% AEPD). As staging the project was impractical, the design involved realignment and raising the roadways above the current standard. The most cost-effective resilient design includes elevating the roadway by approximately 2 feet to prevent overtopping during a 0.5% AEPD, equivalent to a 200-year flood. To counter reduced water flow from overtopping, the project incorporates a quad box culvert, an overflow channel, and a slightly larger bridge. This design economically achieves a current 200-year protection level, anticipating effective relief for the bridge during extreme flood events in the future (Iowa DOT, 2015).</t>
  </si>
  <si>
    <t>Source: (Mitchelides, 2016)</t>
  </si>
  <si>
    <t>There are substantial benefits for road users, including reduced travel time, cost savings in vehicle operation, enhanced road safety, and minimized environmental impact. The users also gain from time and opportunity cost savings, with increased safety measures against drowning fatalities during road flooding. Simultaneously, infrastructure damage costs can be prevented, resulting in the emergency service cost savings. Additionally, local economic resilience can be enhanced by preventing access road disruptions during floods, safeguarding towns from isolation and mitigating economic slowdowns (Wang, 2018).</t>
  </si>
  <si>
    <t>Iowa Department of Transportation (Iowa DOT). 2015. Iowa’s Bridge and Highway Climate Change and Extreme Weather Vulnerability Assessment Pilot, HEPN-707. Available: https://publications.iowa.gov/19341/1/IADOT_InTrans_HEPN_707_Anderson_Iowas_Bridge_and_Highway_Climate_Change_and_Extreme_Weather_Vulnerability_2015.pdf [Accessed 23 Nov 2023].
Mitchelides, S. 2016. Miami Beach is Raising Streets by 2 Feet to Combat Rising Seas. Available: https://www.miamirealestateguy.com/miami-beach-to-raise-west-avenue-1-to-2-feet-to-combat-rising-sea/ [Accessed 23 Nov 2023].
Wang, B. 2018. Flood immunity for a road or bridge: what benefits it can bring to road users, road authority and broad community?  Australasian Transport Research Forum 2018 Proceedings.  
Zhang, N. and Alipour, A. 2021. A multi-step assessment framework for optimization of flood mitigation strategies in transportation networks. International Journal of Disaster Risk Reduction, 63, 102439.</t>
  </si>
  <si>
    <t>Overflow roads, floodways, low-water crossings, or Irish crossings are cost-effective structures for road-stream crossings with low daily traffic volume. Additionally, they serve as economical alternatives to bridges or culverts, especially when the cost of the latter is significantly high. They can provide an alternative route during times of disasters, but the road may be closed during periods of inundation where it is dangerous to drive through deep water. Overtopping can be minimized by designing the size of vents in a vented ford.</t>
  </si>
  <si>
    <r>
      <t xml:space="preserve">Three common types of overflow roads include unvented fords, vented fords and low-water bridges (Clarkin et al., 2006). </t>
    </r>
    <r>
      <rPr>
        <b/>
        <sz val="10"/>
        <color theme="1"/>
        <rFont val="Arial"/>
        <family val="2"/>
      </rPr>
      <t xml:space="preserve">Unvented fords </t>
    </r>
    <r>
      <rPr>
        <sz val="10"/>
        <color theme="1"/>
        <rFont val="Arial"/>
        <family val="2"/>
      </rPr>
      <t xml:space="preserve">are roads under low-depth stream flow, slightly above the streambed, composed of materials like crushed stone, riprap, precast or cast-in-place concrete slabs. Asphalt, concrete blocks, geocells, or a combination may be used to strengthen the site's substrate. 
</t>
    </r>
    <r>
      <rPr>
        <b/>
        <sz val="10"/>
        <color theme="1"/>
        <rFont val="Arial"/>
        <family val="2"/>
      </rPr>
      <t>A vented ford</t>
    </r>
    <r>
      <rPr>
        <sz val="10"/>
        <color theme="1"/>
        <rFont val="Arial"/>
        <family val="2"/>
      </rPr>
      <t xml:space="preserve"> has an elevated driving surface with vents allowing low flows to pass beneath, keeping vehicles dry during low-flow periods. When high water periodically flows over, the road remains passable at low levels. Vents, such as pipes, box culverts, or open-bottom arches, may be embedded in earth fill, aggregate, riprap, or concrete. 
</t>
    </r>
    <r>
      <rPr>
        <b/>
        <sz val="10"/>
        <color theme="1"/>
        <rFont val="Arial"/>
        <family val="2"/>
      </rPr>
      <t>A low-water bridge</t>
    </r>
    <r>
      <rPr>
        <sz val="10"/>
        <color theme="1"/>
        <rFont val="Arial"/>
        <family val="2"/>
      </rPr>
      <t xml:space="preserve"> is constructed at a lower elevation flood level, allowing for periodic overtopping. Compared to vented fords, this type of bridge can accommodate higher flows underneath the driving surface. It is preferred in situations where minimum disturbance to the channel geometry and passage for aquatic organisms is desired.
Site evaluations are crucial for selecting overflow road types and materials. Hydrological investigations estimate peak flows and provide low-flow data, essential for fish passage and estimating traffic interruption duration. Additionally, assessing floodway stability under extreme events is crucial for performance evaluation. 
Structural design includes road alignment, length, and pavement for overflow roads. They are advised on straight stretches to prevent uneven water depths during curves, ensuring passability and safety. The length should allow drivers to maintain orientation during overtopping. Durable, cost-effective pavement is recommended for longer inundation and higher traffic intensity. 
To minimize scouring effects from overtopping flow, roads require scour protections. Typically occurring at the downstream side of embankments, especially at edges and slopes, protective measures include a toe apron, stilling basin, downstream pool, or stone riprap (Van Steenbergen et al., 2021). Moreover, floodways should be marked with signs such as 'FLOODWAY' and 'ROAD SUBJECT TO FLOODING' to warn road users of the possibility of encountering water. 
A vented ford on Forest Road 22N34 in Plumas National Forest, California, serves as an example. Completed in 1981, it spans a perennial stream, addressing concerns like fish passage and debris jams. The 4.5m-wide, 70m-long concrete ford accommodates 50 vehicles daily on average. Its large box culvert design prevents debris clogging, and riprap with vegetation along the channel provides scour protection, ensuring the ford's effectiveness.</t>
    </r>
  </si>
  <si>
    <t>Source: (TexasFreeway, 2001)</t>
  </si>
  <si>
    <t>Vented fords with culvert pipes or box vents to pass large flows</t>
  </si>
  <si>
    <t>A low-water bridge that can be periodically overtopped</t>
  </si>
  <si>
    <t>This approach is generally less expensive with simple design, short construction periods and less material consuming than the cost of a bridge. The average cost of constructing an unvented ford with asphalt is 110 per square mete, while vented fords average $700 per square meter. Low-water bridges typically cost $1290–$1720 per square meter (Gautam and Bhattarai, 2018).</t>
  </si>
  <si>
    <t>Clarkin, K., Keller, G., Warhol, T. and Hixson, S. 2006. Low-water crossings: geomorphic, biological, and engineering design considerations.
Gautam, S. and Bhattarai, R. 2018. Low-water crossings: An overview of designs implemented along rural, low-volume roads. Environments, 5, 22.
TexasFreeway. 2001. Loop 360, the Capital of Texas Highway. Available: https://www.texasfreeway.com/Austin/photos/360/360.shtml [Accessed 14 Nov 2023].
Van Steenbergen, F., Arroyo-Arroyo, F., Rao, K., Hulluka, T.A. and Deligianni, A. 2021. Green Roads for Water: Guidelines for Road Infrastructure in Support of Water Management and Climate Resilience, World Bank Publications.</t>
  </si>
  <si>
    <t>Emergency traffic is crucial for effective emergency rescue operations. Hence, decision makers need to ensure that planned emergency travel routes have sufficient road capacity. Insufficient capacity not only fails to meet emergency rescue requirements but also hampers rescue efforts due to incorrect route guidance. The road network should be geared up to deal with emergencies and disasters by planning access and evacuation routes, as well as using emergency traffic management.</t>
  </si>
  <si>
    <t>During emergencies roads provide lifeline connections. They provide access to the emergency as well the evacuation routes and temporary shelters for those affected by the emergency, The capacity of the roads to provide such functions should be adequate in terms of robustness of the roads; the volume of traffic it can handle, the space for temporary shelters and the availability of lifeline services.
To plan the evacuation routes the following three step framework is recommended (based on Harris et al, 2021)
Step 1: Understand evacuation and emergency access factors.
This will involve (1) understanding the hazard characteristics, i.e. the nature of the hazards, the frequency and intensity, the spatial area impacted and the warning time associated with the hazard (2) understanding population affected, i.e. the size of the population, the presence of special needs groups (elderly, PWD), the community knowledge on the disaster and the social cohesion and ability to move out themselves (3) the presence of safe areas, i.e. their location, accessibility, size and the facilities provided . This may be cyclone shelters or designated assembly areas and (4) the need for on-site relief, such as food and other emergency supplies – be it at the shelters or on–site.
Step 2: Generate emergency access and evacuation scenarios.
Based on the above emergency area access and evacuation scenarios may be generated. These will describe: (1) safe areas, either special shelters or on-site; (2) pre-emergency coordinated evacuation; (3) voluntary evacuation by the population affected and (4) post-disaster coordinated emergency access and evacuation. In addition, the requirements for emergency area access will be incorporated – ahead of the emergency and after the emergency. This should include the movement of relief items (food, tarpaulins) and the deployment of special transport and equipment. 
Step 3: Identify and assess emergency access and evacuation routes.
Here a first activity is to assess existing emergency preparedness plans and see whether the inclusion of emergency access and evacuation routes is adequately addressed. The second activity is to estimate the transport requirements in the different stages of the emergency, the likely mode of transport (by foot, private vehicles, public transport, etc.) and the timing. The risks should be assessed, the passage through dangerous areas, transport during dark, the likelihood of access being blocked (by collapsing bridges, tunnels, or demolished roads) and the presence of congestion points. Based on this knowledge the modelling can be done at macro and local level to assess the capacity of the different route options for evacuating affected people and gaining access to the disaster site. This will indicate which routes have the capacity either within the warning time available or following the event. Once the impact on road and transport networks is understood, options for removing transport bottlenecks, planning additional facilities and improving the capacity of roads through traffic management strategies can be planned. The latter may include traffic control points for dispersing evacuees, reversing traffic flows (contraflows), using signals and warning and closing active road work sites. As part of the planning lifelines support activities such as fuel supplies and emergency stores. The final step is to make sure that all these steps are well-coordinated and understood by the local authorities and communities.</t>
  </si>
  <si>
    <t xml:space="preserve">Harris, D., Tuke, R., Smith, D., &amp; Hughes, M. (2021) Framework for evacuation routes. Waka Kotahi NZ Transport Agency research report 681. 80 pp. </t>
  </si>
  <si>
    <t>Information and Communication Technologies (ICTs) play a significant role in disaster prevention, mitigation response and recovery. Timely, predictable, and effective information is much needed by government agencies and other humanitarian actors involved in rescue operations and decision-making processes. 
ICTs for Disaster Management can be summed up in four principles: multi-hazard, multi-technology, multi-phased, and multi-stakeholder. Compilation of information using databases, interactive websites, and telecommunications are proving very useful for sharing and disseminating information about disaster preparedness, disaster response, and recovery. Flood monitoring, landslide prediction capabilities, and hazard mapping  can help prevent disasters.</t>
  </si>
  <si>
    <t>Coordination is very important in managing disasters. Coordination depends on the preparedness of the road authority, related organizations, and society. Coordination work is a process that can be enhanced by good communication and information technology among related organizations and road users, and coordination and cooperation between road and non-road related organizations.
Currently, ICT technology is highly developed, and it is being applied to improve traffic and safety management. Risk and disaster management are no exception. An advanced application in the field of disaster management was reported in 2013 in Australia. Landslide monitoring and prediction tools have been developed in many countries including the United States, India, Bhutan,  and Japan. The flood prediction and road closure possibility information were provided by remote telecommunications. The driver survey revealed that information dissemination using  ICT and ITS technology was very effective for route selection. The continuous challenge for application of ICT technology in risk and disaster management is a continuous challenge and further research is needed in this field. Local training is needed for technology transfer on monitoring systems, resiliency measures, and maintenance activities to prevent damage.</t>
  </si>
  <si>
    <t>IDEAL COMMUNICATIONS FLOW IN TIME OF DISASTERS (PIARC 2023)</t>
  </si>
  <si>
    <t xml:space="preserve"> Disaster such as flooding are costing globally USD 27 billion in 2000-2017 (Perera et al., 2019). Effective communications that facilitate preparedness, prompt response, and effective recovery after an event are essential. Monitoring and prediction of floods, landslides, or debris flows with identification of hazard areas and warning systems can save lives, minimize damages and economic impacts. Smart road monitoring and communication systems aided by ICT can ensure hazardous conditions are rapidly identified and allow for road network access or usage (for example, speed) to restricted in a safe manner. In cases where a major disaster is predicted or detected, ICT and effective communication systems are also important to enable timely evacuation, rapid pre-positioning of supplies, and delivery of response.</t>
  </si>
  <si>
    <t xml:space="preserve">
Fraser, A.M., Chester, M.V. and Underwood, B.S. 2022. Wildfire risk, post-fire debris flows, and transportation infrastructure vulnerability. Sustainable and Resilient Infrastructure, 7, 188-200. https://doi.org/10.1080/23789689.2020.1737785.
Ministry of Economy Trade and Industry of Japan (METI). 2023. Climate Change Adaptation Good Practices by Japanese Private Sector in Developing Countries. https://www.meti.go.jp/policy/energy_environment/global_warming/jcm/pdf/R4FY_adaptation_practice_English.pdf.
Perera, D., Seidou, O., Agnihotri, J., Rasmy, M., Smakhtin, V., Coulibaly, P. and Mehmood, H. 2019. Flood early warning systems: a review of benefits, challenges and prospects. UNU-INWEH, Hamilton.
PIARC. 2023. Disaster Management Manual: A Manual for Practitioners and Decision Makers. PIARC World Roads Association, France.
W.N. Carter. 2008. Disaster Management: A Disaster Manager’s Handbook. Asian Development Bank, Manila</t>
  </si>
  <si>
    <t>Traffic signs serve various purposes, including designating evacuation routes and indicating shelter locations for motorists. In Japan, these signs come in different forms, from being affixed to conventional posts to being painted directly on roadways. In addition to these traditional methods, innovative approaches involve the use of solar panels and lights, such as LEDs, to illuminate evacuation routes at night. Furthermore, in some locations, flip-down signs have been installed. These signs can be lowered to provide emergency information during evacuations and raised when an evacuation is not in progress. Certain areas have also positioned signs on the back of existing traffic signs, visible only during contraflow operations. 
Advanced Traveler Information Systems (ATIS), a type of intelligent transportation systems, are designed to enhance personal mobility, safety, and transportation productivity. These systems monitor traffic and road conditions, transferring this information to a traffic management center and then relaying it to motorists. ATIS can contribute to reducing traffic congestion during evacuations by providing travelers with on-the-way information about traffic conditions, evacuation route guidance. ATIS can take many forms including TV, radio, in-vehicle systems, mobile apps, emergency dial services, SMS, and electronic traffic signs (Houston, 2006). 
For example, in the United States, Changeable Message Signs have been implemented along highways. These signs can be pre-programmed or updated in real-time to provide vital information to highway travelers, including estimated travel times, the locations of traffic incidents, and the locations of shelters for evacuees (Houston, 2006).</t>
  </si>
  <si>
    <t>Traffic signs serve various purposes, including designating evacuation routes and indicating shelter locations for motorists. In Japan, these signs come in different forms, from being affixed to conventional posts to being painted directly on roadways. In addition to these traditional methods, innovative approaches involve the use of solar panels and lights, such as LEDs, to illuminate evacuation routes at night. Furthermore, in some locations, flip-down signs have been installed. These signs can be lowered to provide emergency information during evacuations and raised when an evacuation is not in progress. Certain areas have also positioned signs on the back of existing traffic signs, visible only during contraflow operations. 
Advanced Traveler Information Systems (ATIS), a type of intelligent transportation systems, are designed to enhance personal mobility, safety, and transportation productivity. These systems monitor traffic and road conditions, transferring this information to a traffic management center and then relaying it to motorists. ATIS can contribute to reducing traffic congestion during evacuations by providing travelers with on-the-way information about traffic conditions, evacuation route guidance. ATIS can take many forms including TV, radio, in-vehicle systems, mobile apps, emergency dial services, SMS, and electronic traffic signs. 
For example, in the United States, Changeable Message Signs have been implemented along highways. These signs can be pre-programmed or updated in real-time to provide vital information to highway travelers, including estimated travel times, the locations of traffic incidents, and the locations of shelters for evacuees.</t>
  </si>
  <si>
    <t>Source: (The Phuket News, 2018)</t>
  </si>
  <si>
    <t>This approach, which stands to gain the advantages from the adoption of state-of-the-art communications hardware, is one where the technology facilitates the delivery of warning information to a large audience with high reliability and fast dissemination. Furthermore, providing sufficient information can increase evacuee tolerance of delays and enhance safety.</t>
  </si>
  <si>
    <t xml:space="preserve">Houston, N. 2006. Using highways during evacuation operations for events with advance notice. United States. Federal Highway Administration.
The Phuket News. 2018. Phuket tsunami evacuation routes under full review. Available: https://www.thephuketnews.com/phuket-tsunami-evacuation-routes-under-full-review-68967.php [Accessed 26 October 2023].
</t>
  </si>
  <si>
    <t>Roads and highways can serve as the primary means for evacuating populations. Effective emergency traffic management during evacuations significantly reduces people's exposure to danger by providing them with more extensive opportunities to escape from disasters, including extreme weather events like floods, hurricanes, and wildfires.</t>
  </si>
  <si>
    <t>Emergency traffic management includes evacuation route planning, activities, coordination and evaluation, and public awareness (Pretorius et al., 2009). Planning for evacuation routes involves choosing routes with a high likelihood of success and practicality, taking into account their ability to withstand emergencies, ease of recovery, functionality, and strategic positioning. These routes should encompass roads, highways, road embankments, and traffic signage. Additionally, creating contingency plans addresses situations where the evacuation plans become unworkable due to infrastructure damage or limited resources. 
Activities to be conducted during evacuations should be clearly defined. Roles and responsibilities at the local, county, state, and federal levels need to be clarified. For instance, during evacuations, transportation departments at all levels are responsible for providing evacuation plans, traffic information, traffic control, and communication with motorists. Additionally, resources and equipment should be identified to ensure their availability and sufficiency for evacuation activities. 
Coordination with agencies at local, county or state and federal levels that may take part in an evacuation activity should be identified. The purpose of categorizing the agencies was to help in distinguishing the various levels of jurisdiction that agencies may take on. Effective communication within and among agencies during evacuations requires the establishment of communication protocols and the provision of backup communication tools.   
Once the planning is in place, it is vital to evaluate its effectiveness and obtain agreement from all involved agencies. Sufficient training and exercise activities ensure that all involved staff know their roles and responsibilities. Equally important is that the public is well-informed about the evacuation plans, enabling them to understand what steps to take when an evacuation order is issued.  
If applicable, Intelligent Technology Systems (ITS) can be used for planning to identify transportation system vulnerabilities and employ countermeasures. ITS technology enables real-time monitoring during evacuations and enhances resource allocation. Extending ITS along the evacuation route and using modeling tools helps develop alternative evacuation methods, though real-time information remains a challenge. Other roles of ITS can refer to Advanced Travelers Information System in practice 7.4.1 Emergency communications. 
For instance, during floods and typhoons, road networks play a vital role in evacuating people and livestock, especially in developing countries. As part of emergency preparedness, it is essential to plan evacuation routes. This can be achieved by:
• Mapping population centers;
• Analyzing road networks, considering their elevation;
• Mapping flood-prone areas, assessing inundation risks, and identifying escape routes (GWP and WMO, 2011);
• Incorporating flood signs into the evacuation route planning (GWP and WMO, 2011); 
• Conducting a comprehensive analysis to identify gaps, deficiencies, and vulnerable areas;
• Identifying locations susceptible to flooding and potentially installing markers like poles along the roads; and
• Promoting public awareness to ensure a significant portion of the population is familiar with the evacuation routes</t>
  </si>
  <si>
    <t>Source: (Winsor and Pereira, 2023)</t>
  </si>
  <si>
    <t>Resident safety is assured through a well-structured evacuation plan, which directs individuals to secure locations during emergencies, reducing chaos, panic, and accidental damage while enhancing overall safety.</t>
  </si>
  <si>
    <t>Global Water Partnership (GWP) and World Meteorological Organization (WMO). 2011. Flood Emergency Planning: A Tool for Integrated Flood Management. APFM Technical Document No. 16. World Meteorological Organization. https://reliefweb.int/attachments/373660fb-4009-3153-aee0-1253a8ca835d/Tool_16_Flood_Emergency_Management.pdf.
Pretorius, P., Anderson, S., Akwabi, K., Crowther, B., Ye, Q., Houston, N. and Vann Easton, A. 2009. Evacuation transportation management: task five: operational concept. United States. Federal Highway Administration.
Winsor, M. and Pereira, I. 2023. California towns evacuated as monster storm expected to bring foot of rain. Available: https://abcnews.go.com/US/powerful-atmospheric-river-drenches-california/story?id=96307479 [Accessed 31 October 2023].</t>
  </si>
  <si>
    <t>Natural hazard events have a severe impact on the condition and performance of road networks in the Asia and Pacific region, and the impacts associated with extreme weather events and slow onset hazards are projected to increase significantly due to climate change. Contingency plans and emergency procedures established in advance for rapid and efficient preparation and response when disasters are forecast (and when the occur unexpectedly) are essential to avoid loss of lives, minimize damage and disruption to road networks and wider economic systems, and to ensure effective delivery of humanitarian needs, and allow for reinstatement of normal conditions as quickly as possible.</t>
  </si>
  <si>
    <r>
      <t>Resilience is the ability of the systems (including infrastructure and transport users) to anticipate, reduce, accommodate, or recover from the effects of a hazardous event in a timely and efficient manner. Preparedness and contingency planning for road systems is a critical aspect of ensuring resilience. This requires assessing, protecting and enhancing the emergency performance and function of the roads within the wider transport system (for example, linkages with other modes for evacuation and emergency response such as rail and shipping), as well as their role in servicing communities and transport users during all relevant types of emergencies and hazardous conditions. 
Comprehensive disaster and emergency preparedness and response plans should form one part of an overall disaster risk reduction and management system for the relevant road authorities and government agencies. Response plans should be integrated and harmonized with disaster and emergency plans, policies and systems at subnational, national and sectoral level, and linked to relevant early warning systems. They should be based on experience, practitioner feedback, lessons learned and successful practices from real-world events and exercises that can aid the planning process. They should consider all relevant disaster and emergency scenarios including extreme weather events, geophysical hazards, health-related and manmade emergencies. 
Establishing disaster and emergency preparedness and response plans requires agencies to: 
• Conduct community-based planning in order to understand their concerns, needs, and identify and communicate effective contingency and response arrangements;
• Identify and analyze risk in road systems; 
• Identify operational assumptions and resource demands;
• Communicate to the public what level of resilience different parts of the transport system will have under each disaster/hazard event (e.g. rural road may be flooded for 2 days in a 1-in-50 year rainfall event) such that communities can plan accordingly and become self-resilient. 
• Ensure rapid and efficient (planned) transition from regular operating conditions to emergency operations ahead of, during and/or after different types of hazard events, as well as resumption of regular conditions;  
• Integrate and coordinate efforts across all levels of government, the private sector and transport stakeholder groups;
• Assign roles, responsibilities, adequate resources and accountability mechanisms;
• Put in place systems for monitoring and evaluation, updating, and continual improvement of emergency response.
Some specific road issues and information that should be incorporated into the Plan include:
• Actions to take ahead of predicted events – e.g. ensuring all critical drainage infrastructure is fully cleaned ahead of major rainfall events; or including disaster response requirements into maintenance contracts with the private sector.
• Pre-approved detour plans (including signage) for roads on any part of the core road network (e.g. National or State Highways) which are known to be at high risk to closure in case of a disaster. The pre-approved detour plans should be known to all relevant entities (road authority, police, ambulance, contractors, consultants).
• Stockpiling equipment and some materials in key locations across the network to facilitate response and recovery efforts. Temporary “Bailey” bridges can be staged at vulnerable locations where a temporary bridge may be needed. 
• Local digitized maps and GIS data of local transportation systems, possible evacuation routes, detour routes, and known road hazards and high-risk areas.
• Maps with assessment of key natural hazard areas such as lowlands, low coastal areas, and steep terrain.  Highways in steep terrain are likely to experience greater susceptibility to landslides and debris flows in storm events (and hence lower resilience) than in flat terrain.
• Key bridges that could be affected by high flows, earthquakes, or high debris loading.
• Communication lines with the public – clearly identify what systems will be used (radio, TV, social media, variable message signs, etc.) and who is providing the official updates (24/7 coverage).
The impacts and “outage”, or down time of each site after a disaster depends on the ability or time to reach that site, which often depends on restoring access through other failure sites. Restoration of access and availability is often carried out in a staged manner rather than the idealized uniform rate of recovery. Most recovery is likely to happen in stages – especially if there was no prior deployment of resources across the network to enable multiple work fronts. Removal of debris blocking roads is one of the most important initial steps for recovery of an area and may in many cases be undertaken by adjacent land owners (especially in rural areas where they are more likely to have equipment and skills to do such work).
Emergency operating plans and disaster preparedness plans have been developed by many agencies responsible for road management or emergency operations internationally. The US Federal agency FEMA (Federal Emergency Management Agency) deals with all aspects of local and national disasters. The PIARC World Roads Association has their interactive Disaster Management documents. The New Zealand Transport Agency has developed various drafts of emergency management documents to date, and has in place response plans for bridges in the event of flooding (refer TARP example below). 
Note:</t>
    </r>
    <r>
      <rPr>
        <i/>
        <sz val="10"/>
        <color theme="1"/>
        <rFont val="Arial"/>
        <family val="2"/>
      </rPr>
      <t xml:space="preserve"> Stakeholder engagement for effective plan development</t>
    </r>
    <r>
      <rPr>
        <sz val="10"/>
        <color theme="1"/>
        <rFont val="Arial"/>
        <family val="2"/>
      </rPr>
      <t xml:space="preserve">
Transport agencies, transport operators and communities (including all road users) should be effectively engaged in the preparation of emergency plans and disaster response plans. Local knowledge helps to understand the local context, capacity and priorities for preparedness, to increase understanding of threats and hazards, and to effectively communicate the expected actions, roles and responsibilities of community members. For instance, knowing where critical assets are located such as local water treatment plants may result in a seemingly minor road becoming high priority for resilience planning for overall community wellbeing.  Equally knowing the location of Civil Defense Emergency Shelters (or similar) is critical in forming the plans.
</t>
    </r>
  </si>
  <si>
    <t>TRANSPORTATION FEATURES CAN BE CLASSIFIED BY THEIR AVAILABILITY AND SEVERITY OF DAMAGE (Source NZ Transit)</t>
  </si>
  <si>
    <t>RETAINING STRUCTURE AND LANDSLIDE DAMAGE RISK AREAS THAT CAN BE PRIORITIZED FOR RECOVERY EFFORTS</t>
  </si>
  <si>
    <t>EXAMPLE OF TRIGGER ACTION RESPONSE PLANS FOR BRIDGES
Note: SMC=Consultant; NOC=Contractor (source: www.nzta.govt.nz)</t>
  </si>
  <si>
    <r>
      <t>When disasters and hazardous conditions occur, having effective systems and plans in place to modify road usage, prevent disruption and  good planning can save lives, minimize the extent of damage, and speed up the process of recovery. As we see an increasing number of disasters worldwide, the cost of planning, holding public disaster preparedness meetings, and writing specific disaster procedure and preparedness planning documents is minimal compared to the high economic cost that can be incurred following a major typhoon, wildfire, or earthquake. 
Following the closure of State Highway One in New Zealand after the Kaikoura Earthquake in 2016 the disruption costs were estimated to be as high as $0.25m per day [1].  At the higher end of widespread damage to 85% of the network following a hurricane, one USA based study estimated economic costs of disruption to be as high as $250m/day [2]. The 2024 Baltimore Bridge collapse is estimated to have an economic impact of US$15m/day, even though there are alternative routes in place for much of the traffic [3].  Following the 2022 Pakistan Floods, the “</t>
    </r>
    <r>
      <rPr>
        <i/>
        <sz val="10"/>
        <color theme="1"/>
        <rFont val="Arial"/>
        <family val="2"/>
      </rPr>
      <t>damage is estimated at US$14.9 billion, the loss to the GDP at US$15.2 billion, and the total needs of rehabilitation at US$16.3 billion</t>
    </r>
    <r>
      <rPr>
        <sz val="10"/>
        <color theme="1"/>
        <rFont val="Arial"/>
        <family val="2"/>
      </rPr>
      <t xml:space="preserve">” [4] which illustrates that the economic cost is often as large as the physical damage costs to the infrastructure.  
A 2016 study [5] examined 117 disaster events across the globe, and determined that in 102 of those that there was (or would have been) a positive economic return from undertaking disaster risk reduction strategies to lessen the impact of the event.
[1] https://researcharchive.lincoln.ac.nz/items/c84688dd-dc7d-4990-9e5b-ca4f00b67842
[2] https://www.preventionweb.net/news/study-finds-highway-delays-can-cause-economic-losses-8-million-250-million-single-day
[3] https://www.aljazeera.com/news/2024/3/30/what-is-the-economic-cost-of-baltimores-key-bridge-collapse
[4] https://www.finance.gov.pk/survey/chapters_23/Annex_III_Pakistan_Floods_2022.pdf
[5] https://www.aktion-deutschland-hilft.de/fileadmin/fm-dam/pdf/publikationen/aktion-deutschland-hilft-studie-zur-katastrophenvorsorge-englische-version-english-version.pdf
</t>
    </r>
  </si>
  <si>
    <t xml:space="preserve">Federal Emergency Management Agency. 2021.Developing and Maintaining Emergency Operations Plans: Comprehensive Preparedness Guide (CPG) 101, FEMA
New Zealand Transport Agency. 2024. Emergency Response Plan. Waka Kotahi NZ Transport Agency, New Zealand Government
New Zealand Transport Agency. 2017. Resilience of State Highways.  Opus International Consultants Ltd.,  and Waka Kotahi NZ Transport Agency, New Zealand Government
PIARC. 2023. Disaster Management Manual: A Manual for Practitioners and Decision Makers. PIARC World Roads Association, France.
</t>
  </si>
  <si>
    <t>Roads are necessary for access during emergencies, and are often used, reopened, or built during disasters such as forest fires. The roads provide access to rural and sometimes remote areas where fire suppression activities are needed. Also getting roads open during other disasters is vital for emergency access, evacuations, and recovery efforts.   Roads may be of a low standard, possibly just bulldozer trains, or they may be identified alternative routes into an area. Also, roads, especially if relatively wide, serve as fuel breaks to try to stop a fire from spreading. 
Fire and other emergency equipment need access to any rural areas where either structure fires or forest fires may occur. This can apply to forests, brushlands, and grasslands.</t>
  </si>
  <si>
    <t>For disaster preparedness, needed routes, known routes, and alternative or redundant routes should be mapped out for access to critical areas. Google earth and Google Maps can be useful for planning. Also, equipment like cats (bulldozers) should be staged or the locations known for use during an emergency.  Roads and fire lines can be widened during a disaster or fire, depending on the wind and direction of fire movement. 
To qualify as a fire department access road under the International Fire Code (IFC), the road must include the following:
– Be at least 20 feet in width.
– Have a vertical clearance of at least 13 feet, six inches.
– Be designed to withstand the imposed load of fire apparatus.
– Be designed as an all-weather surface.
– Have a turning radius adequate to permit fire apparatus to 
   negotiate any turns.
– Have no dead-ends greater than 150 feet without adequate turn-
   arounds.
– Have grades no greater than specified by the fire code official.
– Have angles of approach and departure consistent with the requirements of the fire code official.
Alternate routes can serve as valuable roads during a variety of disasters, including fires. On New Zealand after their major earthquake in Christchurch in 2011, the main coastal highway routes were blocked, so interior rural roads were used as the only temporary routes for recovery efforts.</t>
  </si>
  <si>
    <t>GOOGLE MAPS AND AIR PHOTOS OF NEEDED EMERGENCY ROUTES</t>
  </si>
  <si>
    <t>FIRE AREA MAPS AND CONSTRUCTION OF A FUEL BREAK</t>
  </si>
  <si>
    <t>FIRE EQUIPMENT NEEDING ACCESS TO A FIRE/EMERGENCY</t>
  </si>
  <si>
    <t>ROAD CLEARING NEEDED AND FIRE CREW ACCESS TO A FIRE</t>
  </si>
  <si>
    <t>Access for fire equipment is critical to save structures and help put out fires and accelerate recovery efforts. Fires can cost millions of dollars, kill people, and cause great suffering, so emergency responses justify most costs. Costs can be reduced with disaster planning.
The cost of a new road may be $10 to 50,000 per kilometer, but the cost of reopening a closed road or road in storage may be only a few thousand dollars per kilometer. Also having or knowing of alternative or redundant road systems in times of emergency when one route is closed can be very beneficial to facilitate firefighting or disaster recovery efforts.</t>
  </si>
  <si>
    <t>New Zealand Transport Agency. 2017. Christchurch-The challenge - restoring road and rail routes and a marina. Waka Kotahi NZ Transport Agency-KiwiRail.
J.Tidwell. 2018. Fire Department Access Requirements. FIREFIGHTER NATION, Fire Rescue, 5.8.2018.
San Bernardino County Fire Department. 2016.  Fire Prevention Standards- Fire apparatus access road design, construction, and maintenance.  San Bernardino County fire department
Community Safety Division.</t>
  </si>
  <si>
    <t>Firebreaks along roads are an important component of fire management strategies. They are commonly used along roads in various applications to prevent the spread of wildfires and protect adjacent areas. The main purpose of firebreaks along roads is to create a break in vegetation or combustible material that acts as a barrier to slow or stop the progress of a fire. These firebreaks can be natural or man-made and are typically constructed by removing deadwood and undergrowth down to mineral soil. Along roads, firebreaks serve multiple purposes. They help to reduce the spread and size of wildfires, protecting the surrounding landscape and structures.</t>
  </si>
  <si>
    <t xml:space="preserve">Firebreaks are designed to create a barrier that interrupts the spread of fire, reducing its intensity and allowing firefighters to gain control. Firebreak design can vary depending on the location and purpose of the break. Some firebreaks carry a vehicular traffic and will need to be constructed to a standard like a public road or driveway. 
In these cases, construction standards and advice may be obtained from the local government. Additionally, to be effective the requirement of firebreak depends on the purpose and the nature of the surrounding fuels.
It is recommended that firebreaks be at least three meters with an additional horizontal clearance of half a meter on both sides and a vertical clearance of 4 meters, to allow the passage of firefighting vehicles. Firebreaks between 10 to 15 meters are common for pastoral properties and plantations. 
For the safety of firefighters, firebreaks should provide a circuit that connects to formal assess routes and should not be terminated at dead ends.
Some examples of firebreaks along roads in wildfire prevention:
• California's "Fuel Breaks" Program In California, the state's firefighting agency, Cal Fire, has implemented a program called "Fuel Breaks." These are strategically placed fire breaks along roads in high-risk areas prone to wildfires. 
Australian Roadside Fire Management Guidelines In Australia, the Australian Roadside Management Guide provides guidelines for managing fire risks along roadsides. The guide emphasizes the creation of fire breaks through vegetation management. </t>
  </si>
  <si>
    <t>Implementing firebreaks along roads can have both costs and benefits. The costs associated with firebreak implementation include construction, maintenance, land use conflicts, and environmental impact. 
On the other hand, there are several benefits of implementing firebreaks along roads. Firebreaks serve as a physical barrier that can help suppress the spread of wildfires near structures and communities. It provides access for firefighters to reach the fire perimeter. In terms of public safety, firebreaks can help create safe evacuation routes during wildfire incidents. From a financial perspective, the implementation of firebreaks can result in cost savings. The reduced intensity and spread of wildfires facilitated by firebreaks can lead to decreased firefighting efforts and associated expenses. Additionally, firebreaks can have ecological benefits. They can help prevent the spread of invasive plant species and promote the regeneration of native vegetation.</t>
  </si>
  <si>
    <t xml:space="preserve"> National Wildfire Coordinating Group. (2004). Fireline Handbook https://www.tn.gov/content/dam/tn/commerce/documents/fire_fighter_commission/certification_applications_forms/NCWG-Fireline-Handbook-3PMS-410-1.pdf 
J.R.Weir, T.G.Bidwell, R.Stevens, J.Mustain (March 2017) Firebreaks for Prescribed Burning. Oklahoma State University. https://extension.okstate.edu/fact-sheets/firebreaks-for-prescribed-burning.html 
A Guide to Constructing and Maintaining Firebreaks (nd). Assessed on August 8,2023. https://assets-global.website files.com/61de5d84c5a92d75c52a9ca6/61efa2695ae46a50b703dec2_Constructing-Firebreaks-Brochure.pdf 
Bladon, K. D., Emelko, M. B., Silins, U., &amp; Stone, M. (2014). Wildfire and the future of water supply. 
Firebreak (nd). United States Department of Agriculture Natural Resources Conservation Services (USDANRCS). https://efotg.sc.egov.usda.gov/references/Delete/2011-15/Archived_394_Firebreak_JS_111101.pdf</t>
  </si>
  <si>
    <t>Fire resistance materials play a crucial role in fire prevention by limiting the spread of flames, heat, and smoke during a fire incident. These materials are designed to withstand high temperatures and provide a barrier that protects structures and occupants from the destructive effects of fire. Common fire resistance materials include fire-resistant coatings, fire-retardant-treated wood, fire-resistant glass, fire-resistant fabrics, and fire-resistant insulation. These materials are designed to withstand high temperatures and prevent the spread of fire, thereby protecting road users, nearby vegetation, and minimizing property damage. They are commonly used in various components of road infrastructure, such as bridges, tunnels, barriers, and pavements. By incorporating fire resistance materials into road infrastructure, the risk and impact of fire incidents can be significantly reduced, contributing to safer and more sustainable road networks.</t>
  </si>
  <si>
    <t xml:space="preserve">Using material such as asphalt concrete with high ignition resistance and low flammability can help reduce the risk of fire spread. For example, the California Department of Transportation (Caltrans) has developed the “Greenbook” specifications that include fire-resistance asphalt mixtures.
Construction of bridges decks using fire-resistance materials such as concrete with additives like fly ash or slag, can improve their resistance to high temperatures and prevent the spread of fires. This Federal Highway Administration (FHWA) recommends the use of such materials to enhance fire resistance in bridges.
Maintaining a clear zone along roadsides by removing flammable vegetation can help prevent the spread of wildfires. This can be done by implementing regular mowing, controlled burns, or using fire-resistance plant species. 
Installing fire resistance guardrails made of materials like metal or concrete can help prevent the ignition and spread of fires along roadways. The use of guardrails with non-combustible components can be effective in reducing fire risks. </t>
  </si>
  <si>
    <t>Implementing fire resistance materials in green road construction can have both costs and benefits. The costs are associated with the material cost which could increase the initial construction costs of green roads. Fire resistance materials may require specialized maintenance and repair techniques, which can costlier than regular road maintenance. Certain fire resistance materials may not be widely available, leading to higher transportation costs or delays in construction.
On the other hand, implementing fire resistance materials would enhance safety by significantly reducing the risks of fires spreading in the event of accidents or natural disasters. By incorporating fire resistant materials, the risk of fires releasing toxic fumes and pollutants is reduced, aligning with sustainable objectives. Fire resistant materials are often more durable and resistant to extreme weather conditions. Implementing fire resistant materials can potentially lead to lower insurance premiums for road projects, as they demonstrate a reduced risk of fire related incidents.</t>
  </si>
  <si>
    <t xml:space="preserve">Phan, L. T., McAllister, T. P., Gross, J. L., &amp; Hurley, M. J. (2010). Best Practice Guidelines for Structural Fire Resistance Design of Concrete and Steel Buildings NIST Technical note 1681. National Institute of Standards and Technology, Technology Administration, US Department of Commerce, Gaithersburg, MD.
Wild Fire (2011). Best Management Practices for Creating and Maintaining Wildfire Fuelbreaks in New Jersey’s Wildland  Urban Interface. https://capemaycountynj.gov/DocumentCenter/View/266/Wildfire-Best-Management-Practices-PDF 
FireSealsDirect (nd). A guide to fire resistant materials. Assessed on August 8, 2023. https://www.firesealsdirect.co.uk/advice-centre/a-guide-to-fire-resistant-materials/ </t>
  </si>
  <si>
    <t xml:space="preserve">Road design has an essential role in determining the manufacture, consumption and/or disposal of a road infrastructure. Economical design focuses on optimizing costs and resource demand and minimizing waste throughout the lifecycle of the road. It balances road quality, durability and impact of construction on scarce resources.. </t>
  </si>
  <si>
    <t>Engineers should rethink design in road construction to minimize material consumption, facilitate repairs, promote reuse and enable recycling in new infrastructure, Road designs for instance may reduce the use of scarce material, minimize the use of hazardous materials, and reduce waste generation. During operation, the road can be maintained by repairing or replacing modular components. At the end of the life cycle, road materials or components can directly reused in new infrastructure or in other low value applications. Using circular economy principles, road components can be recycled as secondary raw materials (Reike et al., 2018). 
In road design is necessary to consider longevity of the iinfrastructure, ease of inspection and maintenance, reusability and flexibility of future upgrading as an alternative to replacement. 
This is an area where much innovation needs to take place. Scientists, suppliers and engineers from road construction need to work together to explore new ways in delivering feasible designs, with a focus on achieving efficiency and cost-effectiveness. 
In the Morava Corridor Motorway Project in Serbia, excavation materials from excavation sites were extensively reused as fillers on the construction site or for reinstatement purposes. This strategy aimed to maximize the use of on-site materials, thereby minimizing the requirement for off-site disposal (2U1K International Limited, 2020).
The Local Areas Infrastructure Programme in Qatar has achieved significant success in reducing virgin material usage and recycling waste. By 2021, 43% of completed construction incorporated recycled materials, leading to a reduction of 122 kilotons (CO2e) of carbon emissions. The program utilized a total of 5,400 kilotons of recycled materials, recycled 3.7 million cubic meters of groundwater, and repurposed 3 kilotons of non-hazardous waste. Additionally, 711 tonnes of waste tires were recycled into crumb rubber. The initiative successfully diverted 8,200 kilotons of construction waste from landfills and reduced carbon emissions by 73 kilotons through efficient material transportation (Ashghal, 2021). 
In the Netherlands, KWS, in collaboration with Provinces, is driving innovation in paving design to reduce material consumption, environmental impact and construction time. They have developed road paving composed entirely of recycled materials. The road design incorporates a hollow space, facilitating the passage of cables, pipes, and rainwater vertically. Additionally, the road is transformed into prefabricated parts that can be installed in one piece on-site. This prefabrication process not only reduces waste and environmental impact on-site but also accelerates the road construction timeline from months to weeks due to its lightweight design. This innovation is currently undergoing further improvement and testing through pilot studies across the Netherlands (KWS, 2018).</t>
  </si>
  <si>
    <t>Hollow space roads. Source: (KWS, 2018)</t>
  </si>
  <si>
    <t>Economical design, considering the durability of road lifecycles, reduces the frequency of maintenance and new construction, resulting in lower expenses in the long term. Moreover, material recycling offers significant opportunities to create jobs for workers without specific skills. During construction, a massive variety of waste needs to be collected, disassembled, and sorted, relying heavily on the labor force (Rios et al., 2015). 
Utilizing digital assessment tools to optimize pavement designs is estimated to reduce construction costs by 3.2 million, release 11.9 kilotons of natural materials, and utilize 165 kilotons of recycled resources in the 25-kilometer sector of A380 highway in Uzbekistan (ADB, 2023)</t>
  </si>
  <si>
    <t>2U1K International Limited 2020. Chapter 6: Impact Assessment. Environmental and Social Impact Assessment Report (SE102-000-ES-REP-00002). Republic of Serbia Ministry of Construction, Transport and Infrastructure.
Ashghal. 2021. Ashghal’s Local Areas Infrastructure Programme Won the “International Green Apple Awards 2021”. Available: https://www.ashghal.gov.qa/en/MediaHub/News/Pages/International-Green-Apple-Awards-2021.aspx [Accessed 5 Jan 2024].
Asian Development Bank (ADB). 2023. Building greener, resilient transport infrastructure: Innovating with artificial intelligence and digital twins in road design in Uzbekistan. [Accessed 6 March 2024].
KWS. 2018. Construction of 2nd PlasticRoad cycle path in Overijssel has started (in Dutch). Available: https://www.kws.nl/nl/nieuws/plasticroad-giethoorn [Accessed 5 Jan 2024].
Reike, D., Vermeulen, W.J. and Witjes, S. 2018. The circular economy: new or refurbished as CE 3.0?—exploring controversies in the conceptualization of the circular economy through a focus on history and resource value retention options. Resources, conservation and recycling, 135, 246-264.
Rios, F.C., Chong, W.K. and Grau, D. 2015. Design for disassembly and deconstruction-challenges and opportunities. Procedia engineering, 118, 1296-1304.</t>
  </si>
  <si>
    <t xml:space="preserve">Road construction involves create considerable consumption of material and energy. It also leads to resource depletion, waste disposal, and pollution. To address these issues while maintaining or even enhancing road quality, it is necessary to reduce the use of raw materials, substitute these with alternatives and mainstream the recycling od used materials. In recent years, national governments such as in Canada, Australia, and the UK have been developing holistic policies and measures to minimize and substitute raw material usage in the construction sector. Specifications or guidelines for material usage and techniques in road construction are being implemented, providing ffeasible, eco-friendly options for road pavements. </t>
  </si>
  <si>
    <t xml:space="preserve">Governments should develop specifications through robust assessment processes to ensure their suitability for application under required road quality and performance criteria, aligning with current policies and measures. 
These specifications should take into account available recycled material sources and techniques such as crushed concrete, reclaimed asphalt pavement, crumb rubber, crushed brick and fly ash as well as warm-mix asphalt techniques. When considering other recycled material sources, it is necessary to assess their availability in markets and their long-term environmental effects. The permissible amount for each recycled material and its practical applications should also be identified. 
The quality of the recycled material source, such as impurity content, might affect road durability and lifespan. Specific requirements should be identified when the quality levels are significant for the intended application. Additionally, priority should be given to local material sources.
The specifications should be regularly updated to align with evolving targets, facilitate the utilization of emerging recycled materials and maintain practical applications. This can be achieved through collaboration between the government and experts in construction and recycling sectors. 
Moreover, it is necessary to support road engineers in ensuring the compliance of road constructions with these specifications. Innovative technology establishes a database for materials, techniques, and specifications. Innovative technology establishes a database for material sources, techniques, and specifications. Based on road designs, the database provides comprehensive information on road materials and techniques, enabling engineers to make decisions and adhere to the relevant specifications.
In Qatar, the Roads Project Department encourages using crumb rubber in asphalt mixes for sustainable pavement. After successful demonstration projects and tests, specifications for crumb rubber-containing asphalt were established in 2018 for suppliers and road contractors. These guidelines ensure the use of high-grade binders, adhering to relevant requirements. Road contractors should also follow Marshall asphalt mixing techniques as required (Nunoo and Al-Tamimi, 2020). 
ORIS, a digital pavement design and material management platform, gathers data on local and recyclable construction material sourcing, as well as international and local specifications. This information is used to assess the life cycle carbon and cost impacts based on road designs, providing engineers with optimal options to make decisions (Highways Magazine, 2022). </t>
  </si>
  <si>
    <t>Source: (ADOT, 2017)</t>
  </si>
  <si>
    <t>Specifying the use of recycled materials in road construction elevates them to regular construction materials, strengthening the connection between market demand and supply. This practice conserves raw materials, reduces greenhouse gas emissions, and extends the life cycle of roads. Clear quality requirements enable suppliers to produce recycled materials for road projects and anticipate future demands(Groves, 2023).</t>
  </si>
  <si>
    <t>Arizona Department of Transportation (ADOT). 2017. ADOT’s use of rubberized asphalt gives new life to recycled tires. https://azdot.gov/news/adots-use-rubberized-asphalt-gives-new-life-recycled-tires [Accessed 2 Jan 2024].
Groves, S. 2023. Standards to facilitate the use of recycled material in road construction. Standards Association of Australia. https://www.standards.org.au/documents/k-3054-recycled-content-roads-report [Accessed 2 Jan 2024].
Highways Magazine. 2022. Carbon tool is 'game changer for pavement design'. Available: https://www.highwaysmagazine.co.uk/Carbon-tool-is-game-changer-for-pavement-design/10890 [Accessed 2 Jan 2024].
Nunoo, C.N. and Al-Tamimi, S.A. 2020. Implementation of crumb rubber modified binder for Qatar local roads construction projects.</t>
  </si>
  <si>
    <t>Hot mix asphalt (HMA) has been historically by far the most common form of asphalt pavement used. Laydown temperatures typically range from 120 to 180 degrees Celsius, which requires a considerable amount of energy to heat, mix, and transport the asphalt pavement. Low-temperature mixes, often 40-50 degrees less, represent substantial savings in costs, energy use, and emissions. 
These alternatives are classified as cold-mix asphalts (CMA) and warm-mix asphalts (WMA). A half-warm-mix asphalt is also occasionally used with reduced temperatures compared to WMA. Each has a promise in reducing energy consumption, emissions, and use of natural resources. There are tradeoffs in terms of construction, workability, and long-term performance.</t>
  </si>
  <si>
    <t>Warm mix asphalt (WMA) refers to asphalt concrete mixtures that are produced at temperatures approximately 28°C or cooler than typically used in the production of hot mix asphalt (HMA). The goal of WMA is to produce mixtures with similar strength, durability, and performance characteristics as HMA using substantially reduced production temperatures and thus reduced energy consumption. Lower production temperatures can also potentially improve pavement performance by reducing binder aging, providing added time for mixture compaction, and allowing improved compaction during cold weather paving.
The lower mixing and paving temperatures obtained using Warm Mix Asphalt minimize fume and odor emissions and create cooler working conditions for the asphalt workers. In recent years several techniques have become available with additives for producing Warm Mix Asphalt. 
The most used at this moment are: 
• Organic additives 
• Chemical additives 
• Foaming techniques 
These permit the production and paving of asphalt mixes at temperatures which are 20 to 40 °C lower than traditional hot-mix asphalt. 
Studies have shown that the performance characteristics of WMA mixes can be at least equivalent to conventional HMA mixes. 
Cold mixed asphalt (CMA) is primarily produced at ambient temperature by mixing aggregates and asphalt emulsion without application of heat and hence the emission of hazardous volatile components and consumption of fuels are significantly reduced. Bonding between the aggregate and residual asphalt is formed at ambient temperature, unlike HMA. However, there are some limitations of CMA such as difficulty in compaction, high air-voids content in the compacted mixtures, poor initial strength, and longer duration to achieve fully cured samples for better performance. Although cold mix asphalt (CMA) has several advantages over hot mix asphalt (HMA) in terms of safety in manufacturing and application, fuel saving, non-emission of harmful gases and ease in laying of the paving mix in any climatic condition, it has had limited traction and has been considered inferior to HMA in terms of the road performance. Various studies on CMA have mainly focused on modification of CMA through incorporation of active fillers, chemicals, fibers, and different waste materials to improve the performance of CMA comparable to HMA performance.
Emulsions offer a desirable alternative to HMA in some applications but are used more in seal coats than paving. Emulsified asphalts that do not use cutbacks offer a relatively safe and environmentally friendly alternative in their use, but typically in seal coat applications. With RAP typically 20 to 30 percent RAP is added to the asphalt mix with either HMA or WMA. RAP and new binders do mix at WMA process temperatures provided the mixture is held at elevated temperatures for a sufficient length of time. Because the mixing is time dependent, it appears that the new binder added to the mixture coats the virgin aggregate and RAP; then, during storage at elevated temperature, the two binders continue to mix.</t>
  </si>
  <si>
    <t>A HOT MIX ASPHALT (HMA) PLANT CONFIGURATION</t>
  </si>
  <si>
    <t>FLOW CHART OF WARM-MIX ASPHALT PRODUCTION WITH FOAM BITUMEN</t>
  </si>
  <si>
    <t>The benefits of cold mix over hot mix in terms of energy consumption and GHG emission during manufacturing and paving stage has been reported in many studies. It was observed that for construction of 10 cm thick pavement using CMA, the rate of energy consumption and GHG emissions was nearly two times higher for hot mix (HMA) manufacturing as compared to CMA. 
Less energy consumption for WMA can save 11-35% on fuel costs, equivalent to around 1.5-2.0 liters of fuel per ton of WMA mix. WMA is more workable compared to HMA and CMA, as paving can be completed at ambient temperatures, extending the paving season in both warm and cold weather. This temperature advantage also allows WMA to cover longer haul distances without causing aging of the binders (Tutu and Tuffour, 2016).</t>
  </si>
  <si>
    <t>T. Miller and H. Bahia. 2009. Sustainable Asphalt Pavements:Technologies, Knowledge Gaps, and Opportunities. Prepared for the Modified Asphalt Research Center, University of  Wisconsin, Madison.
National Academies of Sciences, Engineering, and Medicine. 2011. Mix Design Practices for Warm-Mix Asphalt. Washington, DC: The National Academies Press. https://doi.org/10.17226/14488.
European Asphalt Pavement Association. 2014. The Use of Warm Mix Asphalt.  EAPA Position Paper. European Asphalt Pavement Association, Belgium
Elsevier. 2022. Design and performance of cold mix asphalt – A review. Construction and Building Materials, Volume 315, 10 January 2022, 12568 https://doi.org/10.1016/j.conbuildmat.2021.125687Get rights and content
Tutu, K.A. and Tuffour, Y.A. 2016. Warm-mix asphalt and pavement sustainability: A review. Open Journal of Civil Engineering, 6, 84.</t>
  </si>
  <si>
    <t>Polymer modified bitumen (PMB) extends asphalt pavement service life resulting in less repaving interventions. PMBs can also reduce the consumption of raw aggregate materials with thinner paving lifts and can extend the life of existing pavements when PMB is used in sealcoats to control reflective cracking.</t>
  </si>
  <si>
    <t>A sustainable pavement is one that achieves engineering goals while using resources effectively and without negatively impacting surrounding ecosystems.  One approach to achieving sustainable pavements is using polymer modified bitumen (PMB) to increase the service life of roadway pavements.  PMBs provide green benefits such as lower emissions, time savings, and noise reduction.  
Pavement life is negatively impacted by rutting and cracking.  The use of PMB can improve pavement rutting resistance as well as fracture resistance.  This allows highway engineers the opportunity to save costs and time by using thinner layers of asphalt due to the greater strength and durability provided by PMB asphalt pavements.
PMBs provide for longer life pavements which are generally justified for roads with higher volume, particular commercial truck traffic, and may afford the opportunity to reduce life-cycle costs, user costs, and environmental impacts.  
For example, in Florida (USA), the Florida Department of Transportation (FDOT) Pavement Design Manual was revised to direct the use of PG 76-22 binder on the final structural course for roads with traffic levels between 10 to 30 million equivalent single axle loads (ESALs) mixtures.  For roads with greater than 30 million ESALs, PG-76 binder is used for the top two structural courses. Annual statewide pavement condition surveys have indicated that the number of pavements rated as deficient due to excessive rutting steadily decreased over ten years after the adoption of a PMB asphalt pavement program.  
Many road agencies now incorporate PMB into their standard specifications.  For example, in West Virginia (USA), the Department of Highways specifies that PMB can be used as a long-term solution to severe rutting problems.  However, repairs must be made on base failures and excessively rutted pavement before applying a PMB wearing course.  PMB may be used in the underlying base course pending the severity of the traffic conditions.
Standard specifications and project documents should also consider PMB mix designs, equipment requirements, testing procedures, and the expertise of materials testing and field personnel.  A constructability review and risk analysis should be conducted as part of the procurement process.</t>
  </si>
  <si>
    <t xml:space="preserve">Benefits of polymer modified bitumen (PMB) asphalt include:
• High elasticity and higher softening point which makes PMB less prone to both cracking and rutting.
• PMBs are particularly effective for asphalt wearing courses.
• PMBs in asphalt base courses increase pavement strength and durability needed for roads with high commercial truck volumes.
• For resurfacing projects, a final overlay with PMB can help in rehabilitation of distressed wearing course and extend life in an otherwise structurally sound pavement.  
• For maintenance, PMB micro-surfacing prolongs the life of distressed pavement by delaying the reflection of cracks on the overlay surface.
Cost disadvantages:  PMBs tend to be more expensive than traditional asphalt pavements on a volumetric basis.  PMBs tend to be around 30% to 40% more expensive than traditional asphalt pavements (Brasileiro et al., 2019). This is due to the additional upfront costs for the polymer additive, a capital cost of specialized equipment at the asphalt batch plant, and the cost of technical expertise for quality control.
Cost benefits:  PMB pavements save on long-term maintenance schedules due to their extended service life. When compared to unmodified binders, the use of PMBs can extend the service life by up to 6 years (Yan et al., 2023). This results in positive benefit-cost ratios when considered over the pavement lifecycle.  Additionally, PMB asphalt pavements have the potential to reduce quantities of the raw materials needed in the mix design which may offset the upfront costs. </t>
  </si>
  <si>
    <t xml:space="preserve">Polymer Modified Bitumen – Advantages and AASHTO Specs.  Muhammad Bhati.  https://www.linkedin.com/pulse/polymer-modified-bitumen-advantages-specifications-muhammad-bhatti
FHWA, Strategies for Improving Sustainability of Asphalt Pavements 
https://trid.trb.org/view/1410849 
A Comprehensive Literature Review on Polymer-Modified Asphalt Binder.
www.mdpi.com/2673-4109/4/3/49 
Image source:   Evaluation and Comparison of Mechanical Properties of Polymer-Modified Asphalt Mixtures.  Hamad Abdullah Alsolieman et al.  
Department of Civil Engineering, College of Engineering, King Saud University (KSU), Riyadh 11451, Saudi Arabia.
Brasileiro, L., Moreno-Navarro, F., Tauste-Martínez, R., Matos, J. and Rubio-Gámez, M.d.C. 2019. Reclaimed polymers as asphalt binder modifiers for more sustainable roads: A review. Sustainability, 11, 646. 
Yan, T., Marasteanu, M., Turos, M., Barman, M., Manikavasagan, V. and Chakraborty, M. 2023. Cost Estimate of B vs. C Grade Asphalt Binders.
</t>
  </si>
  <si>
    <t>One of the key obstacles to greening road transportation is the cost and disruption associated with retrofitting existing roads and energy networks to accommodate charging infrastructure. The Dig Once Approach presents a potential solution to address this challenge. 
Generally, Dig Once is an umbrella term that is used to describe a variety of policies and approaches that ensure the coordination of infrastructure projects so that the number of excavations are limited. 
For this good green road practice, Dig Once refers to approaches that (i) result in the installation of conduits/ducts, cables and surrounding infrastructure as well as spatial reservations during the development or major maintenance of road infrastructure, which (ii) can be utilized for electric power transmission, clean power solutions and services and/or other interventions related to energy systems, telecommunications and digital connectivity, etc. that (iii) contribute to futureproofing road transport.</t>
  </si>
  <si>
    <t>Dig Once for road transport decarbonization is concerned with several ‘layers’ of road infrastructure and related systems and services.  
Dig Once elements for road transport decarbonization
Dig Once can be valuable approach for other applications and objectives (besides decarbonization and telecommunications) as well. Such other applications (e.g. for water utilities, clean fuel transportation, connected vehicles and road systems, etc.) must be included for a Dig Once approach and policy to realize the most optimal set of efficiencies and impacts from digging once. 
Pursuing a Dig Once approach requires (i) taking coherent policy and institutional measures to align different involved government agencies, (ii)  implementing the right business models to ensure proper scope and risk allocation between government and private sector partner(s). 
Business models for road transport decarbonization
It also involves (iii) making room for innovative approaches to transport decarbonization in tender and contract approaches, (iv) a Dig Once programmatic approach and public-private coordination on the development of networked infrastructure and services across road infrastructure projects, (v) streamlining permitting processes and (iv) developing asset registries and mappings shared across agencies.
Examples of Dig Once approaches include:</t>
  </si>
  <si>
    <t>Bangladesh Railway (BR) has a long history of communication infrastructure deployment along the railways to accommodate their internal communication needs. In 1992 agreements were made with Grameenphone, in cooperation with development agencies and banks, to also make the fiber optic available for leasing. More recently, FOCs are being laid along new railway tracks under different projects. Bangladesh Railway plans to bring its entire network under an integrated telecommunications system by laying FOCs in 44 upazilas (subdistricts) to build a safer and more secure train communications system, a share of this capacity is available for telco’s to lease.</t>
  </si>
  <si>
    <t>The A16 ‘Green Arch’ highway in The Netherlands needed redevelopment and was tendered based on a Design, Build, Finance and Maintain contract, allowing the consortium to be responsible for 20 years. Part of the project was a 2.2 km long tunnel with different modalities (high speed trains, regular trains, road traffic). The winning consortium designed the tunnel to be completely carbon neutral through solar power and autonomous active infrastructure, which also allows power storage. The project is managed by a consortium of companies brought together in a special purpose vehicle and is managed by the executive agency of the Ministry of Infrastructure. Contracts were developed under an “economic most valuable execution contract” allowing both the consortium and government to work together in continuously improving the performance and creating new opportunities.</t>
  </si>
  <si>
    <t xml:space="preserve">The value of extensive engagement with the market is showcased by the integration of optical fiber in the corridor of the BRT network in Karachi. Workshops with market parties were done to track concerns and identify potential showstoppers. Key risks and sensitivities were identified, with mitigation measures and constantly updated In addition a comprehensive business case was developed based on stakeholder meetings, benchmark data, knowledge of several ISP’s, and GIS data analysis and maps. In the business case a high-level assessment was given for spillover revenues, direct employment, GDP impact and boost to national broadband targets to show added value to all involved in the project.  </t>
  </si>
  <si>
    <t xml:space="preserve">The most well-known example is the explicit, federal-level Dig Once policy enacted in 2020 in the United States. The policy encourages coordination between federal, state, and local authorities in construction or roadwork projects planning and delivery. When a road is being dug up for maintenance or construction, the US Dig Once policy recommends laying conduit or other infrastructure that can accommodate broadband cables at the same time. Individual states and local governments can choose to enact their own "Dig Once" policies with varying degrees of strictness and various levels of mandatory requirements. </t>
  </si>
  <si>
    <t>In China many Multi-purpose Utility Tunnels (MUT’s) are being developed. These tunnels integrate all utilities together in one tunnel and ensure easy access. In Beijing MUT’s were constructed along road and metro infrastructure. These MUTs generally include gas, telecommunication, water and grey water, electricity and heating utilities. Several models of investment (government, joint ventures, public-private partnerships) exist, and are chose dependent on the specific context.</t>
  </si>
  <si>
    <t>Utah Department of Transportation (UDOT, UT-USA) has a detailed Dig Once policy outlining multiple aspects of optic fibre placement during road construction</t>
  </si>
  <si>
    <t>Public charging station near a highway in Thailand, offering charging services for electric vehicles travelling along the route</t>
  </si>
  <si>
    <t>Anticipating solar roads with integrated charging lanes</t>
  </si>
  <si>
    <t>Illustrating multi-utility ducts below/adjacent to highway pavement surface</t>
  </si>
  <si>
    <t>The main benefit of digging once is the reduced development costs, as duplication of various types of work is prevented. Estimates of these reduced costs in the United states range around 30% capex savings. 
Breakdown of benefits gained from Dig Once | Source: A Blueprint for Transformative US Infrastructure, 2022
The total business case for digging once is summarized in the figure below. All of the benefits are concerned with cost reductions, while the negative value of the underutilization is caused by lower incomes (when comparing to a situation when implementing conduit and cables at a later time when EV uptake is already higher).  
Where the benefits can be estimated with a certain degree of certainty, the extra risks are more uncertain. This also underlines the importance of integrating Dig Once planning with an EV roadmap, that clearly indicates what actions will be taken to ensure EV uptake (reducing demand risks) and standards for technology (such as types of charging, which will reduce the technology risk). 
Marginal business case for laying conduit digging once</t>
  </si>
  <si>
    <t>• ADB (2024) Dig Once Approach for Road Transport Decarbonization: Toolkit
• Congress #117 of the USA (2020) Nationwide Dig Once Act of 2021: https://www.congress.gov/bill/117th-congress/house-bill/3703/text
• BCG (2022) A Blueprint for Transformative US Infrastructure: https://web-assets.bcg.com/77/86/800987df4bb0ac86ba5a076dcdf7/blueprint-for-transformative-us-infrastructure-whitepaper.pdf
• Mayor of London (acc. 2024) The Dig Once Approach: https://www.london.gov.uk/programmes-strategies/better-infrastructure/infrastructure-coordination/streets-service/dig-once-approach
• WEF (2022) Dig Once Model Policy: https://www3.weforum.org/docs/WEF_Dig_Once_Model_Policy_2023.pdf</t>
  </si>
  <si>
    <t>Material consumptions in construction are soaring for a few decades, which creates considerably environmental impacts and threats of human health. It was stated that unless economic growth can be dramatically decoupled from resource use and waste generation, environmental pressure will increase rapidly(Allen et al., 2009). 
Efficient life-cycle use of material aims to address resource efficiency and energy efficiency in the entire life of materials from the processes of raw material extraction to manufacturers, transportation, construction, operation and disposal. This results in minimizing critical environmental impacts as well as meeting human needs and improving well-being.</t>
  </si>
  <si>
    <t xml:space="preserve">Life-cycle material management is a comprehensive approach to enhancing resource and energy efficiency by reducing virgin materials, introducing the use of renewable energy, increasing product durability, facilitating efficient repairs, and promoting recycling and reuse, as well as effective waste management (Allen et al., 2009). 
Multistakeholder involvement is essential for the successful implementation of this approach. For instance, road engineers should integrate a life cycle approach into road design and adhere to existing life-cycle guidelines. Contractors can utilize innovative techniques, such as digital material assessment tools, to simulate various scenarios of road durability and maintenance, considering costs and material usage.
Manufacturers should factor in potential durability throughout the entire life cycle of roads based on evidence from Life Cycle Assessment. Prefabrication and modular systems in factories for road construction can reduce environmental impacts on-site. Utilizing products with potential for reuse or recycling, and minimizing the use of toxic substances, is crucial for enhancing material recycling. Demolition teams should maintain high-quality waste management for potentially recyclable materials to ensure proper sorting and minimize hazardous substances in the waste (EC, 2020). 
Meanwhile, governments are necessary to have regulations, policies and local standards to encourage life-cycle material management for the involved stakeholders. They regulate the use of natural resources and recycled materials, road performance when using advanced techniques, and waste management to facilitate recycling processes and the use of recycled materials. Governments also need to share open and sufficient information to the public to make them easily understand and accept any adaptation on the relevant changes in society. 
Meanwhile, governments play a crucial role in establishing regulations, policies, and local standards to encourage life-cycle material management among stakeholders. They regulate the use of natural resources and recycled materials, road performance employing advanced techniques, and waste management to facilitate recycling processes and the use of recycled materials. Additionally, governments need to share open and sufficient information with the public to ensure easy understanding and acceptance of any adaptations to relevant changes in society.
The road construction policy framework in Huguary specifically emphasizes the use of recycled materials. The government has established legal provisions and guidelines for procurement and the utilization of secondary construction raw materials. Furthermore, it focuses on the disposal process of material life cycles to prevent extensive backfilling. Various strategies and schemes for construction and demolition waste encourage cycling and reuse of such materials in construction processes (OECD, 2023). </t>
  </si>
  <si>
    <t xml:space="preserve">Source: (USEPA, 2024) </t>
  </si>
  <si>
    <t>Optimizing material usage not only reduces construction costs but also brings about cost savings and environmental advantages. This is achieved through lower energy consumption during material processing and a reduction in landfill disposal and toxic substance emissions.</t>
  </si>
  <si>
    <t>Allen, D., Davis, S., Halloran, P., Harris, P., Hart, K., Kaduck, J. and Sismour, K. 2009. Sustainable materials management: The road ahead. United States Environmental Protection Agency.
European Commission (EC). 2020. Circular Economy - Principles for Building Design. Available: https://ec.europa.eu/docsroom/documents/39984/attachments/1/translations/en/renditions/native [Accessed 5 March 2024].
OECD 2023. A circular transition for construction. Towards a National Circular Economy Strategy for Hungary. Paris.
US Environmental Protection Agency (USEPA). 2024. Sustainable Materials Management. Available: https://www.epa.gov/sites/default/files/2015-09/lifecycle.jpg [Accessed 5 March 2024].</t>
  </si>
  <si>
    <t>Utilizing recycled road materials in construction becomes extensive, as it not only brings the advantages of reducing greenhouse gases but also lowers the cost of construction materials and waste disposal. Ensuring the safe use of recycled materials is crucial as they may have impacts for the environment and human health, creating a barrier to the widespread application of recycled materials. Waste materials for recycling may contain toxic substances, leading to the production of contaminated recycled materials. The application of these materials in road construction has potential to cause a leakage of contaminants into the environment. Furthermore, the properties of recycled materials may pose risks to the safety of workers when handling them.</t>
  </si>
  <si>
    <t>Governments should develop regulations, frameworks or guidelines for waste management of CDW. These documents guide the identification of waste, the establishment of source separation and collection procedures, and the setting of criteria for different types of wastes (EC, 2018). 
Several measures can be implemented in the road sector. Materials that are easy to recycle or reuse should be prioritized, while the use of hazardous substances for pavement needs to be avoided. Additionally, demolition should be carefully planned, and pre-demolition audits need to be conducted. These audits serve as tools to assess the materials to be removed from the infrastructure and their potential value by experts before the demolition activity. Sufficient information on the composition of waste can facilitate the identification of markets for different waste types (EC, 2020).
CDW should be separated, which can be achieved through sorting either at the source or at treatment plants. On-site sorting can differentiate CDW into hazardous and non-hazardous waste by either workers or machinery. Innovative techniques can identify materials and improve the quality of waste. Meanwhile, material data sheets or resource passport materials can provide sufficient information on the availability of materials for recycling and reuse (EC, 2020).
Serbia demonstrated an effective demolition process in the Morava Corridor Motorway project. All potential waste during construction was identified, and a segregation method was established for each type of waste to facilitate sorting on-site. Waste segregation storages were assigned different color codes corresponding to the type of waste. For example, metal was designated with a white color code, glass with green, and non-recycled materials with grey.</t>
  </si>
  <si>
    <t>This approach creates employment opportunities in waste management markets, avoids the costs of raw material extraction and disposal, and saves landfill space.</t>
  </si>
  <si>
    <t>ecologiQ. 2023. Recycled crushed glass tehnical note. Available: https://bigbuild.vic.gov.au/__data/assets/pdf_file/0011/739847/ecologiQ-Recycled-Crushed-Glass-Technical-Note.pdf [Accessed 15 Feb 2024].
European Commission (EC). 2018. EU Construction and Demolition Waste Protocol and Guidelines. Available: https://single-market-economy.ec.europa.eu/news/eu-construction-and-demolition-waste-protocol-2018-09-18_en [Accessed 5 March 2024].
European Commission (EC). 2020. Circular Economy - Principles for Building Design. Available: https://ec.europa.eu/docsroom/documents/39984/attachments/1/translations/en/renditions/native [Accessed 5 March 2024].
Groves, S. 2023. Standards to facilitate the use of recycled material in road construction. Standards Association of Australia. https://www.standards.org.au/documents/k-3054-recycled-content-roads-report [Accessed 2 Jan 2024].
Lim, A.J., Cao, Y., Dias-da-Costa, D., Ghadi, A.E. and Abbas, A. 2020. Recycled materials in roads and pavements—a technical review. Waste Transformation Research Hub, School of Chemical and Biomolecular Engineering.
 Ministry of Economy Trade and Industry of Japan (METI). 2023. Climate Change Adaptation Good Practices by Japanese Private Sector in Developing Countries. https://www.meti.go.jp/policy/energy_environment/global_warming/jcm/pdf/R4FY_adaptation_practice_English.pdf.</t>
  </si>
  <si>
    <t xml:space="preserve">Bio-based material may replace conventional binding agents. Using lignin as an alternative binding agent in asphalt is an innovative practice with significant environmental benefits. Lignin is a natural polymer derived from plant materials and is currently being explored as a biobased binder in asphalt mixtures. It is a byproduct in the paper and pulp industry that is amply available and is now primarily used as a low-grade fuel in industrial processes. It has the potential to replace or supplement traditional petroleum-based binders, reducing the environmental impact of road construction. Lignin is very much available but is now mostly directly converted to energy, while it has much potential in higher-end applications such as in roads. Using lignin as partial replacement of bitumen in road construction leads to a high potential of carbon dioxide savings as biogenic carbon is stored for long periods in a road. 
</t>
  </si>
  <si>
    <t xml:space="preserve">• Lignin is added to asphalt mixtures as a bio-binder: Currently successful pilots have a maximum of 50% replacement by lignin, while more newer experiments/pilots have a 100% replacement of bitumen.
• It enhances the performance of asphalt, improving its durability, resilience and it reduces GHG emissions.
</t>
  </si>
  <si>
    <t>Lignin in pavement is ready for the large-scale market with compelling evidence.</t>
  </si>
  <si>
    <r>
      <rPr>
        <b/>
        <sz val="10"/>
        <color theme="1"/>
        <rFont val="Arial"/>
        <family val="2"/>
      </rPr>
      <t>Costs:</t>
    </r>
    <r>
      <rPr>
        <sz val="10"/>
        <color theme="1"/>
        <rFont val="Arial"/>
        <family val="2"/>
      </rPr>
      <t xml:space="preserve">
Currently, where used, replacing bitumen with lignin for 50% increases costs for by 5 to 10%. However, as more lignin will become available and processes will be mainstreamed, and as bitumen will become scarcer and more costly, the additional cost for lignin applications will reduce and might become even negative (Khandelwal, 2019).
</t>
    </r>
    <r>
      <rPr>
        <b/>
        <sz val="10"/>
        <color theme="1"/>
        <rFont val="Arial"/>
        <family val="2"/>
      </rPr>
      <t>Benefits:</t>
    </r>
    <r>
      <rPr>
        <sz val="10"/>
        <color theme="1"/>
        <rFont val="Arial"/>
        <family val="2"/>
      </rPr>
      <t xml:space="preserve">
</t>
    </r>
    <r>
      <rPr>
        <u/>
        <sz val="10"/>
        <color theme="1"/>
        <rFont val="Arial"/>
        <family val="2"/>
      </rPr>
      <t xml:space="preserve">Sustainable Resource: </t>
    </r>
    <r>
      <rPr>
        <sz val="10"/>
        <color theme="1"/>
        <rFont val="Arial"/>
        <family val="2"/>
      </rPr>
      <t xml:space="preserve">Separating lignin for binder use avoids direct energy conversion, maximizing its utilization. 
</t>
    </r>
    <r>
      <rPr>
        <u/>
        <sz val="10"/>
        <color theme="1"/>
        <rFont val="Arial"/>
        <family val="2"/>
      </rPr>
      <t>Environmental Impact:</t>
    </r>
    <r>
      <rPr>
        <sz val="10"/>
        <color theme="1"/>
        <rFont val="Arial"/>
        <family val="2"/>
      </rPr>
      <t xml:space="preserve"> Utilizing lignin reduces dependency on fossil fuels, lowering carbon emissions by between 35-70%. Also, it reduces the negative environmental impact from road wear and tear, as the lignin is ultimately biodegradable.
</t>
    </r>
    <r>
      <rPr>
        <u/>
        <sz val="10"/>
        <color theme="1"/>
        <rFont val="Arial"/>
        <family val="2"/>
      </rPr>
      <t>Renewable Construction:</t>
    </r>
    <r>
      <rPr>
        <sz val="10"/>
        <color theme="1"/>
        <rFont val="Arial"/>
        <family val="2"/>
      </rPr>
      <t xml:space="preserve"> Lignin-enhanced asphalt aligns with eco-friendly road construction practices.
</t>
    </r>
  </si>
  <si>
    <t>Moretti, C., Corona, B., Hoefnagels, R., Van Veen, M., Vural-Gürsel, I. I., Strating, T., Gosselink, R., &amp; Junginger, M. (2022). Kraft lignin as a bio-based ingredient for Dutch asphalts: An attributional LCA. Science of the Total Environment, 806, 150316. https://doi.org/10.1016/j.scitotenv.2021.150316
Moretti, C., Corona, B., Hoefnagels, R., Vural-Gürsel, I. I., Gosselink, R., &amp; Junginger, M. (2021). Review of life cycle assessments of lignin and derived products: Lessons learned. Science of the Total Environment, 770, 144656. https://doi.org/10.1016/j.scitotenv.2020.144656
Yao, H., Wang, Y., Liu, J., Xu, M., Ma, P., Ji, J., &amp; You, Z. (2022). Review on Applications of lignin in Pavement Engineering: a recent survey. Frontiers in Materials, 8. https://doi.org/10.3389/fmats.2021.803524
On the road to bio-asphalt. (2023). WUR. https://www.wur.nl/en/article/on-the-road-to-bio-asphalt.htm
Khandelwal, M. 2019. Carbon footprint of Lignin modified Asphalt mix.</t>
  </si>
  <si>
    <t xml:space="preserve">Conventional rural roads are typically composed of a subgrade layer, a compacted sand layer, sub-base, and base, as well as blacktop surfacing. However, this road structure lacks sufficient hardness, and it is not economically efficient to strengthen.
Jute geotextile is an eco-friendly fibre made from coconut husks that can reinforce unpaved roads and bridges, as well as strengthen road subgrade and slopes. It is also effective in addressing riverbank erosion, embankment stabilization, and soft soil consolidation. For an economic aspect, this green fibre is more cost-effective than synthetic geotextile, which make it an excellent substitute. As a result, the use of jute geotextile is increasing throughout Bangladesh, India, Nepal, Myanmar, and Vietnam (Nagar et al., 2020). </t>
  </si>
  <si>
    <t>The application of jute geotextile is well-suited for areas where the soil exhibits a low California Bearing Ratio (CBR) or a soft subgrade. CBR, a load test applied to the soil surface, plays a crucial role in pavement design. Lower CBR values indicate soft soil, while higher values suggest hard soil capable of withstanding higher pressure on the top surface. Placing geotextile at the interface between the subgrade and sub-base course can prevent the interpenetration of two adjacent soil layers. Consequently, it helps maintain the overall design thickness with high CBR values (Sanyal and Sanyal, 2017). 
The typical approach of using jute geotextile is soil erosion control that prevents soil erosion on embarkment, slopes and riverbanks. India has developed and applied this geotextile at Kakinada Port in Andhra Pradesh in decades ago. Highway embarkment was built on soft marine soil, potentially posing a risk of considerable settlement after construction. After applying jute textile woven for seven years, the road pavement was successfully improved. CBR value of the subgrade significantly increased from the control value, while water content and void ratio also were reduced. The road retained in good conditions after ten years.  
Jute geotextile proves instrumental in enhancing stabilization in rural roads. The Southpara-Kandapara Rural Road in Bangladesh is an example, where road pavement has been reinforced with geotextile. This is attributed to the geotextile's ability to absorb a substantial amount of moisture from the subgrade, leading to increased dry density and shear strength. The geotextile also aids in the consolidation process of the subgrade soil. In another case, a road section from Munsirhat to Rajpur Road in West Bengal, India, underwent a plan for widenMetaing and strengthening existing roads. The subsoil in this road section consists of organic silty clay, with a low CBR value. Woven jute geotextile was applied on both sides of the road, resulting in an increased CBR without any distress even after six years.</t>
  </si>
  <si>
    <t>Source: (Interosion, 2023)</t>
  </si>
  <si>
    <t>Source: (Rao et al., 2020)</t>
  </si>
  <si>
    <t>In a 5-km rural road in Bangladesh, the loading capacity of the road section with jute geo-textile can be up to 7 times higher than that of a road section without geo-textile (Khan et al., 2014). 
Compared to conventional roads, there is a total cost saving of 11.4% per kilometre using jute geo-textile. This is achieved by reducing the base course thickness from 325mm to 275mm while enhancing the loading capacity (National Jute Board).</t>
  </si>
  <si>
    <t>Interosion. 2023. Jute Netting, With Stakes All In One Wholesale Ready To Install, Delivered Australia Wide. Available: https://www.interosion.com.au/catalogue-services/shop/erosion-control-devices/jute-netting-with-stakes-all-in-one-wholesale-ready-to-install-delivered-australia-wide/ [Accessed 11 March 2024].
Khan, A.J., Huq, F. and Hossain, S. 2014. Application of jute geotextiles for rural road pavement construction. Ground Improvement and Geosynthetics.
Nagar, B., Varshney, M. and Jaimini, P. 2020. Use Jute Geo-Textile In Different Layer of Road Construction Design. International Research Journal of Modernization in Engineering Technology and Science, 2, 6. https://www.researchgate.net/profile/Bharat-Nagar/publication/349834721_USE_JUTE_GEO-TEXTILE_IN_DIFFERENT_LAYER_OF_ROAD_CONSTRUCTION_DESIGN/links/60431f2f299bf1e0785afd48/USE-JUTE-GEO-TEXTILE-IN-DIFFERENT-LAYER-OF-ROAD-CONSTRUCTION-DESIGN.pdf.
National Jute Board. Jute Geotextiles in Roads – Economics &amp; Design Elements. Available: https://www.jute.com/documents/10437/0/JUTE_GEOTEXTILES_IN_ROADS_____ECONOMICS___DESIGN_ELEMENTS.pdf/d31f0836-285a-4c40-af7c-f7ba80602969 [Accessed 11 March 2024].
Rao, G.V., Sheela, E.Y. and Sayida, M. 2020. Application of coir geotextiles in rural roads of India. Indian Geotechnical Journal, 50, 172-183.
Sanyal, T. and Sanyal, T. 2017. Jute geotextiles: Its types and functions. Jute Geotextiles and their Applications in Civil Engineering, 19-31.</t>
  </si>
  <si>
    <t>Quality materials are often in short supply, hard to find, or very expensive. Thus, locally available marginal materials can often be considered and used, including recycled materials. For low-volume or light traffic loads, marginal materials can perform well and be cost-effective alternatives to high-quality materials. 
Limitations might include bridge concrete where high strength is critical, or high-volume roads where repairs and maintenance are costly. Materials should be evaluated and still tested, and understand that use of marginal materials may involve increased maintenance and a shorter design life. Many marginal materials will not meet “standard road specifications” yet are still functional on many roads
Materials may include local laterite or murram gravels, calcareous or coral sands and gravel, coronous materials, scoria, ferricrete, weak and weathered rock, fines-rich soils and rock, or some recycled materials.
They are very useful in many tropical regions and Pacific Islands where quality aggregate is very limited or not available.</t>
  </si>
  <si>
    <t>Marginal materials are frequently used worldwide on rural roads. They may be used as is but require relatively frequent replacement or maintenance. They may be screened or broken down with rollers or mobile rock crushers. They may be belended with other materials such as fines or clay to make a suitable material. 
Laterite gravels, though soft and often fines-rich, are commonly used in tropical regions of Africa such as Gabon or in South America in Brazil. They are used as road base and sub-base material, and as a driving wearing course on roads. Becasue of their typically marginal quality, they require relatively frequent maintenance and surface replacement. 
Coronous materials such as coral aggregate and sands are very commonly use on the Southern and Western Pacific Islands since it is the most readily available construction materials on the islands and importing higher quality aggregates in nearly prohibitively expensive. Quality is variable but often adequate. Some very weathered volcanic scoria and rock is also available on some islands. 
Important in the use of marginal materials is to understand their properties, their limitations, and methods available to improve their performance or make them minimally acceptable. 
Ideally a laboratory testing program will be undertaken before extensive use of a marginal material is made. Realistically, however, often local marginal materials are just used and empirically evaluated based upon performance to decide their suitability.</t>
  </si>
  <si>
    <t>LATERITE (MURRAM) GRAVEL USED ON TROPICAL ROADS</t>
  </si>
  <si>
    <t>POORLY GRADED ROCK WITH FINES THAT CAN BE PROCESSED OR SCREENED TO PRODUCE A USEABLE ROADWAY MATERIAL</t>
  </si>
  <si>
    <t>A CORAL ROCK OR CORONOUS MATERIAL THAT HAS BE USED ON MANY PACIFIC ISLANDS</t>
  </si>
  <si>
    <t>Use of local materials can save large amounts for money since materials and transport are about half the cost of a road project. Importing materials can significantly increase the cost of a project.
Use of marginal materials with minimal processing can save on energy and greenhouse gas production IF increased road maintenance is not required.</t>
  </si>
  <si>
    <t>J.B. Metcalf. 1991. Use of naturally occurring but non-standard materials in low-cost road construction. Geotechnical and Geologic Engineering, 1991, 9,155-165.
H. Grace. 1991. Investigations in Kenya and Malawi using as-dug laterites for bases for bituminous surfaced roads. Geotechnical and Geologic Engineering, 1991, 9,183-195.
K. Sharp, B. Vuong, R.  Rollings, et.al. 2001. An evaluation of the field and laboratory properties of lateritic gravels. Australian Roads Research Board, Research Report ARR 343, ARRB Transport Research, Victoria, Australia.
R. Hardy. 2016 (Updated 2023). Vanuatu Rural Roads Design Guide--Incorporating Climate Resilience Design (Chapter 10-Material Available in Vanuatu). Secretariat of the Pacific Regional Environment Programme (SPREP), Public Works Department of Vanuatu, Ministry of Public Utilities and Infrastructure.</t>
  </si>
  <si>
    <t xml:space="preserve">Extraction and production of raw materials create significant impacts on water, air, and land in the surrounding environment. Sensitive areas conserve unique resources that local communities and wildlife habitats rely on for long-term well-being. As the environment in these areas becomes polluted and natural resources are diminished by extractive and productive activities, the communities and habitats become endangered.
The cost of restoring contaminated ecosystems is much higher than protection. In most cases, the affected ecosystems are impossible to restore to their original state. As a result, environmental cost of sensitive area deterioration is significantly high in order to address environmental degradation, loss of economic attractions, and wildlife extinction. Attentions should be paid to avoid extractive and productive activities taking place within sensitive areas. </t>
  </si>
  <si>
    <t>Regulations and policies are essential for identifying sensitive areas and establishing stringent requirements to prohibit any resource extraction activities that adversely affect ecosystems in these areas. They can also regulate such activities when confined to specific extraction areas designated by governments (Birklund and Wijsman, 2005).
Well-managed extraction activities result in minimal disturbance to sensitive areas. Conducting an Environmental Impact Assessment helps locate sensitive areas and assesses ecosystem conditions. Remote sensing and data analytics can identify these areas, assisting extraction companies in avoiding them. Furthermore, extraction activities should be planned to avoid sensitive periods, such as breeding seasons. Any waste generated during these activities needs to be controlled to prevent contamination (Protection, 2004).</t>
  </si>
  <si>
    <t>Source: (Feurst, 2022)</t>
  </si>
  <si>
    <t xml:space="preserve">The approach can reduce costs associated with potential species extinction, soil erosion, noise pollution, and the treatment of polluted water. </t>
  </si>
  <si>
    <t>Birklund, J. and Wijsman, J. 2005. Aggregate extraction: A review on the effect of ecological functions. Sand pit report WL Z3297.
Feurst. 2022. The chronicle of ground engaging tools: zoom on aggregate extraction. Available: https://feurst.fr/the-chronicle-of-ground-engaging-tools-zoom-on-aggregate-extraction/.
Protection, T.M.o.W.L.a.A. 2004. Environmentally Sensitive Areas Environmental Best Management Practices for Urban and Rural Land Development in British Columbia - DRAFT.</t>
  </si>
  <si>
    <t>Haul costs are a major component of the cost of materials. Costs include mining and extraction, processing, transport (haul costs), and application (construction). Haul costs are typically the largest variable since materials may come from a distant source and thus be significant. The best way to reduce haul costs are to develop suitable quarries close to the project where the materials will be used. Alternatively, local recycled materials or marginal materials may be used to reduce the volume of materials needed and thus reduce haul costs.</t>
  </si>
  <si>
    <t>The challenge of reducing haul costs falls on either locating materials sources close to the project, or using less materials, by recycling local materials or using locally available marginal materials. 
With asphalt or concrete, the material must be hauled from the asphalt or concrete plant where it is mixed and produced to the jobsite. If the project is large enough, a portable plant may be set up near the construction site or at a materials source or quarry relatively near the project. However, mobilization and fuel costs for the portable plant must be compared to the additional haul cost from a permanent plant site.
Quarry sites are often developed on large projects, preferably as close to the project as possible to reduce haul costs. However, the materials source must have enough quantity and be of adequate quality to be suitable to meet project specifications. 
A Pit Development and Operating Plan should be written to define where the source will be entered, where the volume of useable material is, shape of slopes, blasting or special excavation needs, access roads, stockpile and work areas, property boundaries, topsoil stockpiles, etc. These factors affect the operating costs and efficiency of the quarry operation. This all helps define how the pit or quarry will be developed and what the pit should look like at the end of the operation. Finally, a site Reclamation Plan should be developed and followed upon leaving the site.
Haul costs depend on the speed of the vehicles transporting the materials since “time is money” and a shorter travel time will typically reduce the haul costs. Increased speed and reduced haul time can be accomplished by improving the surface of the haul route, or often just by doing frequent needed maintenance such as grading and shaping of the road</t>
  </si>
  <si>
    <t>TRANSPORT OF ASPHALT TO A CONSTRUCTION SITE. MATERIAL IS HAULED FROM AN ASPHALT PLANT</t>
  </si>
  <si>
    <t>MATERIAL BEING LOADED FROM A BORROW PIT TO A ROAD CONSTRUCTION PROJECT</t>
  </si>
  <si>
    <t>Source: MetaMeta (www.greenroadsforwater.org)
A PIT DEVELOPMENT PLAN THAT SHOULD BE USED TO DEFINE THE OPERATION OF A QUARRY</t>
  </si>
  <si>
    <t>Cost of materials to a construction site are directly related to the distance and haul cost of the material to the jobsite.  Haul distance costs are often specified as either cost per kilometre (mile) or based on time to haul to the site and the hourly rate of the vehicle and driver. 2023 haul charges of aggregate delivered to a jobsite in Northern California were billed at $120 (US dollars) per hour of haul/delivery time. 
Another significant factor is the cost of development of a materials source close to the project that will reduce haul costs. Quarry development costs can include buying the property or paying royalties on the material, such as twenty-five cents to a dollar per cubic meter extracted. Operating costs include development of the site, possible drilling and blasting, processing, and stockpiling of the material. Then the haul cost is added to the material cost to get it to the construction site. 
If a material source is located near the construction on a large project, tens of thousands of dollars (or more) in savings can be realized.</t>
  </si>
  <si>
    <t>T. Miller and H. Bahia. 2009. Sustainable Asphalt Pavements: Technologies, Knowledge Gaps, and Opportunities. Prepared for the Modified Asphalt Research Center, University of Wisconsin, Madison.
G Zeisloft .2023. Quarries for Sale: A Comprehensive Guide to Investing in the Quarry Business. Zeisloft Construction Sand and Gravel Quarries, Orangeville, PA. Sales Brochure.
BC Hydro for Generations. 2015. Quarry Development Plan - Wuthrich Quarry, BC Site C Clean Energy Project. Wuthrich, British Colombia. Project Plan.
Dunne, T.; Collins, B. 1990. Fluvial geomorphology and river gravel mining: A guide for planners, case studies included. Special Publication SP 098. Sacramento, CA: California Department of Conservation, Division of Mines and Geology. 29 p.</t>
  </si>
  <si>
    <t xml:space="preserve">To meet the demand for road building material, particularly sand, aggregates and sediment, the material should be sourced sustainably, preferably combining it with other functions. </t>
  </si>
  <si>
    <t xml:space="preserve">If feasible within the limitations of material specifications and haulage costs, road building material – in particular, sand, sediment, clay, aggregates/ gravel should be sourced from sustainable sources. Often this is not the case and considerable harm is done. There are examples of rivers where boulders were removed for road construction, changing the flow regime of the river – creating more turbulence and rapid flows, affecting river stability, recharge, and aquatic life. Another bad practice has been of sandmining leading to the complete denudation of sandy rivers, breaking the hydrological connectivity with the aquifers surrounding the river and stopping the process of recharge. Something similar is happening when sand is extracted haphazardly from pit in a sandy river, which then fill with clay and other fine sediment, again effecting the groundwater carrying capacity of the riverbed.
There are however also examples where no such harm is done or where material extraction is combined with sustainable resource management.
(1) Combining river dredging with the production of building material. In many areas rivers and other water bodies need to be dredged to maintain the hydraulic regime and to avoid that they get clogged or fill up and lose their storage capacity. This dredging material may be used as a source of sand for road construction. 
(2) Closely related is the repurposing of silt excavated from irrigation and drainage canals to serve as the foundation for local roads.
(3) Sustainably harvesting sand from sand river: rather than excavating the entire sand load in local river sections or using a patchwork of excavation pits, the top layer of the sand river can be skimmed, as it will be replenished in subsequent floods.
When the Maaswerken were undertaken in the Netherlands to widen the capacity of the Meuse River to accommodate floods, the sand and clay that was excavated from the riverbed was sold among others to the road construction industry. This was also a source of income that paid for the investment in the river improvement.
</t>
  </si>
  <si>
    <t>Picture of road in Bangladesh</t>
  </si>
  <si>
    <t>Many roads in Bangladesh are built with the sediment that is periodically removed from drainage canals (khals) and repurposed in building roads.</t>
  </si>
  <si>
    <t>Combining river excavation with sourcing material for road construction can be a source of income, besides avoiding damage to the landscape. (Give some calculations)</t>
  </si>
  <si>
    <t xml:space="preserve">Extraction sites for road building material – in particular sand, gravel/stones, and clay – should be chosen so that they can be repurposed for new useful functions. The practice of abandoning quarry sites and leave them unattended, destroying the natural environment should be stopped. </t>
  </si>
  <si>
    <t xml:space="preserve">Quarries for building material can be repurposed and given a useful second life. This may be planned from the beginning.
Examples are:
- Borrow pits converted into water storage facilities.
- Quarries converted into recreational areas or lakes or at the minimum regreened so to avoid dew.
- Impervious surface layers of stone or clay removed  for road building material, improving the permeability and recharge capacity of the areas.
To plan the repurposing of the extraction sites it is important to have an understanding of the geological conditions of the area and to:
(1) Select the most suitable locations both for accessing construction material and for redevelopment of the extraction sites.
(2) Shape the extraction site so that it is already suitable for its post extraction function.
(3) Recommissioning of the extraction site to the new user. </t>
  </si>
  <si>
    <t xml:space="preserve">When roads and tunnels are built, considerable quantities of excavation material become available, typically topsoil, and stone crush. These should be set aside for reuse or for safe disposal. Tunnelmuck can be used for road base material or small rock riprap. Excess road shoulder gravel can be remixed with fines to make a suitable road surfacing material.
</t>
  </si>
  <si>
    <t xml:space="preserve">The planned reuse or disposal of excavation material should be part of the planned road or tunnel construction works – and not be an afterthought.
Important is that the excavation material is separated and kept in a depot or stockpile. Good soils are often scarce in mountain areas and upon completion of the road this can be used for building farmland or for landscaping around the land. Also, fines can be added to a coarser aggregate to make a suitable roadway surfacing aggregate. 
Similarly, the stone crush that comes available whilst excavating roads in the mountain areas or developing tunnels may be reused. This depends of course on the nature of the rock formation. Possible reuse is: (1) Reuse in the downward toe of the road so as to widen the road and minimize overall excavation; (2) Road foundation material or roadway surfacing material; (3) Development of water harvesting and slope protection structures on the hill sides; (4) Creating plain areas for housing, schools, or sports fields.
</t>
  </si>
  <si>
    <t>Reuse of excess roadway excavation or ravel material to widen the road or add roadway structural section, Mugu, Nepal and USA</t>
  </si>
  <si>
    <t>Excess channel fine soil and quarry shot rock that can be repurposed</t>
  </si>
  <si>
    <t>Reduce haulage, reduced landscape damage, and utilization of an available material that has been discarded.</t>
  </si>
  <si>
    <t xml:space="preserve">Bolander, P.; Barandino Jr., V.; Keller, G. 2022. Guidelines for road surface-coarse aggregate. Tech. Rep. 2277–1804. San Dimas, CA: U.S. Department of Agriculture, Forest Service, National Technology and Development Program. 25 p. </t>
  </si>
  <si>
    <t xml:space="preserve">Roads are fundamental to the development of society. On the other hand, many roads have been built without good planning, some have become obsolete over time, some have created unacceptable environmental or social impacts, and with alternative road systems, some are just not needed any more. 
Other roads that were once paved or had a seal coat have fallen into disrepair, have significant potholes, and are in an unsafe condition due to lack of maintenance funds. To achieve suitably safe driving condition, the surfacing has been ground up and the road returned to a gravel road condition. </t>
  </si>
  <si>
    <t xml:space="preserve">Two basic practices exist under this title. One is to take a sealed road that is unsafe and badly damaged, grind up the surface, and convert it back to a gravel road. The second involves taking a road and temporarily or permanently closing it by removing any surfacing, removing drainage structures, and scarifying or seeding the road to let it revegetate. For closure, the road shape is left in place, while for permanent obliteration, the road excavation is refilled, and the area is reshaped to match the surrounding terrain.  
 Both practices have been used throughout the United States, and often unused Forest Service roads have been closed or will not be used again. Conversion to gravel has been done on forest and rural county roads in 27 States and experienced in Finland and Canada  where the road is no longer safe, and funds are not available to maintain the road. </t>
  </si>
  <si>
    <t>ROADS IN POOR, UNSAFE CONDITION THAT EITHER NEED TO BE RESEALED OR REGRADED, OR CONVERTED BACK TO GRAVEL</t>
  </si>
  <si>
    <t>SEALED ROADS BEING GROUND UP BACK TO A GRAVEL SURFACE</t>
  </si>
  <si>
    <t>ROADS THAT HAVE BEEN CLOSED, PLACED IN STORAGE, OR DECOMMISIONED PERMANENTLY</t>
  </si>
  <si>
    <t>Costs of converting a road from a seal coat to a gravel are relatively low, similar to the cost of a periodic maintenance reshaping or retreating the surface, with some costs as low as a few thousand dollars per mile.
The cost of a simple road closure is typically very low since the road may just be blocked with a berm, possibly scarified, and left to revegetate naturally.  The cost of full obliteration may be similar to initial construction since the roadway is totally removed and reshaped to match the surrounding terrain.</t>
  </si>
  <si>
    <t>L. Fay, A. Kroon, K. Skorseth, R. Reid, D. Jones. 2016. Converting Paved Roads to Unpaved: A Synthesis of Highway Practice. NCHRP Synthesis 485. Transportation Research Board, Washington, DC.
J. Moll.1996. A Guide for Road Closure and Obliteration in the Forest Service. 7700 Engineering, 9677 1205, Forest Service San Dimas Technology and Development Center. San Dimas, Ca.</t>
  </si>
  <si>
    <t>Quarries and borrow pits can be an extremely useful resource and have a large environmental impact. Also, they can be poorly designed and operated, wasting a lot of useful material. Thus, environmental analysis is needed to identify, discuss, and resolve or mitigate possible environmental impacts. To help have an efficient operation, a Pit Development and Operating Plan should be developed. Finally, upon closure, a Site reclamation Plan should be developed to minimize long-term impacts or identify potential useful future uses of the site.</t>
  </si>
  <si>
    <t>Since quarries and borrow pits can cause large land disturbance and have significant environmental impacts, some type of environmental analysis is typically done. In many countries it is a legal requirement. Considerations should include location for social impacts, drainage erosion control, land ownership, wildlife impacts, noise, visual impacts, etc.
Quarries are a valuable resource so useable materials should be inventoried, and the closest suitable source chosen for a project since haul costs are a significant part of materials costs. Ensure that the site is of enough quality and has the quantity of material needed for the project. Field investigation, test pits,  drilling, and sampling and testing are typically needed to verify that a site is suitable.
Once a site is selected, a Pit Development and Operating Plan should be written to define where the source will be entered, where the volume of useable material is, shape of slopes, blasting or special excavation needs, access roads, stockpile and work areas, property boundaries, topsoil stockpiles, etc. This all helps define how the pit or quarry will be developed and what the pit should look like at the end of the operation.
Finally, a site Reclamation Plan should be developed and followed upon leaving the site. This may address slope of the terrain, drainage needs, topsoil distribution, erosion control measures, revegetation, fencing for safety, etc. Also, future entries into the pit should be considered, or future land use such as a pond for water, building or playground area.
Borrow pits or roadside borrow areas may be much simpler to develop and reclaim, assuming that the material is suitable for the project. No development plan may be needed, but areas often need to be recontoured and revegetated. River gravel sites often have excellent quality gravel but for water quality protection, extraction should be outside the active river channel, such as on a gravel bar or historic gravel terrace deposit.</t>
  </si>
  <si>
    <t>EXAMPLES OF A HARD ROCK AND A LATERITE GRAVEL QUARRY</t>
  </si>
  <si>
    <t>A QUARRY CRUSHING OPERATION AND SITE AFTER RECLAMATION</t>
  </si>
  <si>
    <t>A PIT DEVELOPMENT PLAN</t>
  </si>
  <si>
    <t>Development of a quarry near a large project can save huge amounts of money, often thousands to hundreds of thousands of dollars. Economics of each site depends on the material, development costs, processing needs, and haul distance to the project.</t>
  </si>
  <si>
    <t>Dunne, T.; Collins, B. 1990.  Fluvial geomorphology and river gravel mining: A guide for planners, case studies included. Special Publication SP 098. Sacramento, CA: California Department of Conservation, Division of Mines and Geology. 29 p.</t>
  </si>
  <si>
    <t xml:space="preserve">Coral rock and sand, found particularly on many Pacific Islands, as well as some in the Caribbean, are typically soft and degrade with time. However, they are often readily available, so it is desirable to take advantage of them. Considerable use of them has been made through compaction and stabilization, typically with cement, and occasionally asphalt and other products. Many roads and airfields throughout the Pacific region have been built using coralline pavements. Though they often do not meet the specifications for quality materials, their use has been satisfactory, particularly for relatively light traffic. </t>
  </si>
  <si>
    <t xml:space="preserve">The coral rock and sand are typically soft so are stabilized with cement, and occasionally other materials such as emulsified bitumens and cement/polymer mixes.  Occasionally other recycled materials are also mixed in. Various studies have been made to optimize the modes of compaction needed for suitable strength. Methods are used to take advantage of the self-cementing characteristics of the calcium carbonate. Limited use of salt water has helped strengthen the pavement.
Different experiments are ongoing for construction with this material and methods to best stabilize them for road base, sub-sase, and pavements. Once stabilized, they often still do not meet typical road specifications, but are suitable  and have a proven performance history. Many roads and airfields were constructed in the Pacific using these materials during World War ll, and recent construction of roads and airfields in Papua New Guinea have been satisfactorily accomplished. </t>
  </si>
  <si>
    <t>QUARRY IN OLD CORAL AND SCREENING A DEPOSIT</t>
  </si>
  <si>
    <t>ROADS WITH CORAL AGGREGATE</t>
  </si>
  <si>
    <t>CORALLINE DEPOSITS OF “ROCK” AND SAND</t>
  </si>
  <si>
    <t>The major benefit of using stabilized coral is taking advantage of local, on-site materials compared to the high cost of importing quality crystalline aggregate from other countries. Significant cost savings come from compacting and stabilizing local coralline materials.</t>
  </si>
  <si>
    <t>-Bullen, F.  2003. Use of Coral-Derived Aggregates for Construction of Low-Volume Roads. TRR, Journal of the Transportation Research Board, Volume 1819, Issue 1 https://journals.sagepub.com/doi/abs/10.3141/1819b-17
-Bullen, F. 1984. Use of Coralline Material in Pavements. Proceedings, 12th Australian Road Research Board Conference, Hobart, Tasmania, Australian Roads Research Board, pp 63-70.
http://arrbknowledge.com
-Gray, W. 2016. Road Pavement Design for the Pacific Region: Desk Research on the Use of Locally Available Materials. Pacific Region Infrastructure Facility (PRIF). Sydney, Australia
-Pacific Region Infrastructure Facility. 2013. Infrastructure Maintenance in the Pacific: Challenging the Build-Neglect-Rebuild Paradigm. Pacific Infrastructure Advisory Center, Sidney, Australia.
-Ceccarelli DM, McLeod IM, Bostro, M., Einarsson L, Bryan SE, Chartrand KM, Emslie MJ, et al. 2020. Substrate stabilization and small structures in coral restoration: State of knowledge, and considerations for management and implementation. PLoS ONE 15(10): e0240846.
https://doi.org/10.1371/journal.pone.0240846</t>
  </si>
  <si>
    <t>The quantity of building material used in road construction and rehabilitation is substantial. For construction alone, the world consumes between 40 to 50 billion Tons of sand annually. It can compete with other uses or can result in local overextraction and disturbance of the natural environment. This is to be avoided and alternative extraction sites and alternative material are to be considered. At the same time there are large opportunities to create local employment and strengthening the local economy by fair sourcing of building material, in particular the material that can be obtained locally such as sand, gravel, or clay.
This is particularly relevant in areas where local material that meets quality standards is available close to road construction sites and where there is considerable unemployment or underemployment. River gravels and ancestral river terrace deposits out of the active stream channel are ideal.</t>
  </si>
  <si>
    <t>The sourcing of local material may be embedded in the design of roads already. A prime example is the introduction of cobble stone road in towns and cities in Ethiopia. These cobblestone roads were introduced from 2007-8 onwards and made much sense. Cobble-stone Road construction is labour-intensive, creating jobs in sourcing as well as construction. Natural and local materials are used that are widely available. Road construction is also cost-effective compared to concrete and asphalt roads plus the lifespan is longer and maintenance is easier.  easy to maintain and has a much longer lifespan. It is easy to replicate, because the investment needed is relatively small and production skills are easy to learn, stimulating local construction entrepreneurship.
Construction contracts should include the sourcing of building material through local suppliers. These local suppliers may be selected to meet minimum quality and environmental criteria as well as safety standards. Given the size of the road construction sector the introduction and enforcement of such criteria can have a transformative effect on the extraction industry.
Quarry site selection should be after environmental review of the site, as well as confirmation of suitable materials quality and quantity.
The local quarry sites are preferably regulated, where possible through local government. Regulation of the quarry sites should include employment generation, fair wages, worker safety and minimized environmental damage or even repurposing of the extraction sites. 
Local suppliers of building material should be trained to meet quality standards and delivery schedules. An example is the regulation of sand mining in Ethiopia, where preferred no-harm locations were mapped and the concession to use these was given to youth groups for a limited amount of time. These youth groups were trained in financial management and were given privileged access to graduation loans.</t>
  </si>
  <si>
    <t>Local materials processed by hand and withcrushing equipment.</t>
  </si>
  <si>
    <t>Materials sources, along a river and in a laterite pit.</t>
  </si>
  <si>
    <t xml:space="preserve">By regulating the local supply of building material considerable local jobs can be created. Within five years of the introduction of cobble stone roads, 2200 kilometers of such roads were constructed in 140 cities in Ethiopia, creating 489,000 jobs (https://www.citiesalliance.org/newsroom/news/spotlight/cobblestones-are-creating-jobs-and-empowering-ethiopia’s-urban-poor)  
There are cost savings too in local sourcing. A local quarry operation typically can employ up to a dozen workers.  A significant part of the cost of construction materials is transport (up to half the cost of the material). If a site with suitable material can be located and developed near a project, significant cost savings can be realized.  The cost of materials may be reduced from $40 per ton to $20 per ton with a local quarry or materials source. 
Large projects have the potential for the most cost savings. Large forest road projects in Northern California realized savings of hundreds of thousands of dollars when a local quarry could be developed close to the project.  </t>
  </si>
  <si>
    <t>On creating local youth employment in sand mining in Ethiopia
https://thewaterchannel.tv/videos/road-development-and-sand-mining-new-employment-opportunities-in-tigray-ethiopia/
L S Aleroeva, I Z Magomadov, S Kh Mamasurov, R A Mamatsuev,
Kh Aptaev, N D Aisungurov, A M Istamulov and A L Bekishev. 2020. Materials used in the construction of roads. Department of Transport Systems, Grozny State Oil Technical University, Grozny, Russia.
IOP Conf. Ser.: Mater. Sci. Eng. 905 012002
doi:10.1088/1757-899X/905/1/012002</t>
  </si>
  <si>
    <t>In areas with large number of underemployed and below poverty line groups secure and decent employment may be provided to these groups, creating also much needed assets, such as rural roads</t>
  </si>
  <si>
    <t xml:space="preserve">Road building programs can provide labor opportunities to poor and relatively low skilled persons. This opportunity is used much in the development and maintenance of low volume roads, in particular in non-paved roads and village tracks – that have the added benefit of connecting isolated communities.
Several things define a good employment guarantee program:
- Good and timely renumeration, preferably in cash, which will stimulate the circulation of money in the local economies.
- Adequate design and supervision so that the roads constructed become a durable asset.
- Honest and fair selection of the people involved, so that the target group of  the most economically weak people is included and adjusted upon upward economic mobility.
- Special arrangement for special groups, such childcare for participating women with young children
- Adequate labor safety arrangements and the use of appropriate tools
- In-built opportunities for capacity building, including giving management responsibility to groups of poor people to undertake the work, as in the Labor Contracting Societies in Bangladesh or the Road Maintenance Groups in Nepal (see also 9.4.2)
- Accountability in the implementation of the work through social audits
Because of their large size labor guarantee programs have often introduced new and improved practice in rural areas. The use of a higher daily rate in India’s Mahatma Gandi National Rural Employment Guarantee Scheme caused for instance an increase in daily wage rates throughout rural areas. </t>
  </si>
  <si>
    <r>
      <rPr>
        <u/>
        <sz val="10"/>
        <color theme="1"/>
        <rFont val="Arial"/>
        <family val="2"/>
      </rPr>
      <t>Costs</t>
    </r>
    <r>
      <rPr>
        <sz val="10"/>
        <color theme="1"/>
        <rFont val="Arial"/>
        <family val="2"/>
      </rPr>
      <t xml:space="preserve">
For FY23, the budget allocation by the government for MGNREGA was Rs. 730 billion which could only have provided 30 days of work to the 75 million households registered under the scheme. Experts suggest that a budgetary allocation of Rs. 2.64 trillion would be required to provide 100 days of guaranteed employment per household. Due to insufficient funding, there is a shortage of work.
Secondly, the direct costs associated with the schemes are owed for the materials by the suppliers. Delays in payment for materials disrupt the supply chain by discouraging vendors from supplying material for newer worksites. This further translates to lack of projects and hence, scarce work opportunities.
</t>
    </r>
    <r>
      <rPr>
        <u/>
        <sz val="10"/>
        <color theme="1"/>
        <rFont val="Arial"/>
        <family val="2"/>
      </rPr>
      <t>Benefits</t>
    </r>
    <r>
      <rPr>
        <sz val="10"/>
        <color theme="1"/>
        <rFont val="Arial"/>
        <family val="2"/>
      </rPr>
      <t xml:space="preserve">
MGNREGA came out as the last safety net for rural laborers in the absence of other job opportunities especially during COVID times. With large swatches of migrants travelling back to their villages, MGNREGA saw a sharp rise in demand for work, issuance of job cards, and person days created. The number of job cards issued spiked up in 2020-21 when the pandemic was at its peak and then dropped back to pre-pandemic levels. Work demand doubled in 2020-21 and seems to be stabilizing at the new level creating a new normal.
An additional budget was allocated to MGNREGA to keep up with the rising work demand and capacity was built to facilitate additional administrative work, wage payments etc. The momentum provided by the pandemic to MGNREGA seems to have sustained to an extent even after the pandemic fizzled out.
MGNREGS has helped people to settle down and feel secure at an uncertain time. It has helped in generating income and creating assets which acts as a multiplier in generating benefit for years to come.</t>
    </r>
  </si>
  <si>
    <t>Community Road Maintenance involves the formation of groups of local citizens, often in cooperatives, who take on basic road maintenance functions. Thes include brush clearing, culvert clearing, some pothole filling, or filling in ruts. Complex work is typically left to companies or agencies with experience and equipment. Advantages include local employment and local resources during a time of a disaster or when access roads are closed. During periods of crop harvest, road workers may not be available.
Community road maintenance is limited to areas where members of the community are willing to form into teams and do need road maintenance work. It is an effective road maintenance option in remote and rural areas where other agency resources are limited.</t>
  </si>
  <si>
    <t>Maintenance groups should be organized by local communities where there is interest, both for local employment and to help preserve the roads the people use. A maintenance team should be made up of local workers, both male and female, who are familiar with basic excavation and brush cutting. The maintenance groups can perform pothole filling, culvert and ditch cleaning, roadside vegetation removal, erosion control replanting and spreading mulch, tending local nurseries, etc. 
Costa Rica in Central America has championed the idea and formed maintenance collectives in rural villages. Tools needed include picks and shovels, wheel barrows, buckets, machetes, and other equipment. Ideally the maintenance team will also be assisted by some mechanical equipment such as a backhoe, water truck, grader, or compaction equipment.</t>
  </si>
  <si>
    <t>LOCAL COMMUNITY MEMBERS PERFORMING ROAD MAINTENANCE</t>
  </si>
  <si>
    <t>COMMUNITY MEMBER PERFORMING ROADSIDE CLEARING WORK</t>
  </si>
  <si>
    <t>Costs of a local community maintenance team are relatively inexpensive since most involves unskilled hand labor and only a few tools. Many groups are paid only nominal salaries, but the work does offer some local employment. A significant benefit is that the people are local and can work on roads and repairs after storms at a time when outside equipment cannot get to the area. A disadvantage is the difficulty of accomplishing work during planting or harvest seasons where the priority of most locals is tending to their crops.</t>
  </si>
  <si>
    <t>Faiz, Asif. 2012. The Promise of Rural Roads: Review of the Role of Low-Volume Roads in Rural Connectivity, Poverty Reduction, Crisis Management, and Livability. Transportation Research Circular No. E-C167. Transportation Research Board of the National Academies, Washington, DC,  September. 52p. Available at:
http://onlinepubs.trb.org/onlinepubs/circulars/ec167.pdf
Gesford, A; Anderson, J. 2006. Environmentally Sensitive Maintenance for Dirt and Gravel Roads. PA-2006-001-CP-83043501-0, Pennsylvania State Center for Dirt and Gravel Roads Studies, in cooperation with Commonwealth of Pennsylvania, Pennsylvania DOT, and US EPA. Harrisburg, PA.
http://www.epa.gov/owow/nps/sensitive/sensitive.htmlCOMMUNITY
M. Wattam, Participation in Rural Transport Infrastructure. 1998. Rural Knowledge Transport Base, IT Transport Ltd.
Asian Development Bank. 2011. Community-based Routine Maintenance of Roads by Women’s Groups: Guide for communications bureaus.
Mandaluyong City, Philippines: Asian Development Bank.Gesford, A; Anderson, J. 2006. Environmentally Sensitive Maintenance for Dirt and Gravel Roads. PA-2006-001-CP-83043501-0, Pennsylvania State Center for Dirt and Gravel Roads Studies, in cooperation with Commonwealth of Pennsylvania, Pennsylvania DOT, and US EPA. Harrisburg, PA. 
http://www.epa.gov/owow/nps/sensitive/sensitive.html
M. Wattam, Participation in Rural Transport Infrastructure. 1998. Rural Knowledge Transport Base, IT Transport Ltd.
Asian Development Bank. 2011. Community-based Routine Maintenance of Roads by Women’s Groups: Guide for communications bureaus. Mandaluyong City, Philippines: Asian Development Bank.</t>
  </si>
  <si>
    <t xml:space="preserve">Makueni County faced challenges like water scarcity, long distances to water sources, inadequate distribution infrastructure, river depletion, and limited community engagement in environmental management. In the Green Roads for Water project (2016-2022), the county invested in road water harvesting through community sensitization, involving locals in creating cut-off and Mitre drains to divert road runoff into farmlands, preventing erosion and boosting farm productivity. They also rehabilitated eroded road gullies with natural vegetation like Napier grass and banana plants, controlling gully expansion and promoting land reclamation (KBC Business, 2022; Maluki et al., 2023). </t>
  </si>
  <si>
    <t>The mobilization of the local communities to participate in this Green Roads for Water Concept is a collaborative effort with other local government institutions and organised community groups e.g CBOs, Religious Institutions, Grassroots Community Leaders etc. The county government through its county administration department conducts yearly public participation of all county programs thus creating awareness about the planned projects and implementation cycle. Technical teams are invited to these public participation forums to speak and sensitise the local communities to take part in planning and implementation of the same. This creates a sense of ownership and sustainability of county programs and therefore easier to implement the projects. This approach fits well in the inclusive growth dimension model of implementing the Green Roads for Water Concept for Makueni County.
In the construction and maintenance of the project, the local communities are invited to apply for county programs which involves use of manual labour for different departments. The department of Transport, Infrastructure, Public Works, Housing and Energy collaborates with other county departments to offer technical expertise towards planned programs. The selected communities are then engaged to carry out the Green Roads for Water practices to achieve the desired outcome of climate resilience and improved community livelihoods. The farm owners where the Green Roads programs are implemented are then sensitised on sustainable management approaches for the same thus creating a major catalyst for achieving the goal of sustainability. Roads Contracted project are designed to incorporate the Green Roads for Water practices and therefore the contractors are instructed to engage the local communities around the specific projects to carry out the manual implementation of the programs at fee.
The Green Roads practices are mainly tailored to benefit the local communities, the county government and cushion the county from the drastic effects of climate change considering that Makueni county is an ASAL region. The trainings are conducted for the local communities especially farmers and persons living around the local roads and county staff for capacity building. The trained local communities acts as TOTs and become the link between the community and the County Government. The community is willing to take this practice by themselves having seen the positive impact on their livelihoods and creation of a resilient infrastructural development and climate resilience.
Local Communities and end user's needs are central in Road planning, design and implementation. This ensures a more collaboration among larger and diverse groups and local organisations carrying out locally led adaptation measures on climate change. The Green Roads practices are not necessarily complicated and often requires only basic techniques and manual labour methods which are readily available in the local community. The Green Roads practices fits the landscape and local human settlements hence creating a mutual benefit to the implementation institutions and the community.</t>
  </si>
  <si>
    <t>The Green Roads practices offer a triple win without significant additional financial investment. They not only lead to reduced road maintenance costs but also contribute to the preservation of the landscape surrounding the roads. Furthermore, by harvesting road runoff for farming purposes in the adjacent communities, these practices provide a valuable and sustainable resource.
The Green Roads for Water initiatives practiced in Makueni County Kenya have been a key element of reducing the maintenance costs of our roads across the county while improving the climate resilience of road infrastructure itself and reduce water-related road damage. The livelihoods and resilience of the local communities living along the county roads has improved greatly as well as reducing the negative impacts of road runoff such as erosion, flooding, sedimentation and dust.</t>
  </si>
  <si>
    <t>KBC Business. 2022. Makueni County urging farmers to use run-off water. Available: https://www.youtube.com/watch?v=I4sF5mTpu8U.
Maluki, M., Kadenyi, N. and Muchemi, F. 2023. Green Roads for Water for building resilience against climate extremes: Case of Makueni County in Kenya. Available: https://thewaterchannel.tv/thewaterblog/green-roads-for-water-for-building-resilience-against-climate-extremes-case-of-makueni-county-in-kenya/.</t>
  </si>
  <si>
    <t xml:space="preserve">Roadside vegetation serve many purposes, as describes in several other practices.   Managing road side vegetation by local communities is an efficient strategy to increase and sustain vegetation cover, conserve biodiversity and ecosystems, and reduce poverty by providing regulated access to the benefits of this important ‘common’. The communities involved in managing forests can get economical benefits through harvesting and obtaining non-wood forest products (mushrooms, berries, etc.) while the road-side vegetation is  maintained sustainably in the long term by local managers. To achieve this, the government plays an important role to ensure community forests are effective and balance between sustainable forest management and income generation or poverty reduction. </t>
  </si>
  <si>
    <t xml:space="preserve">Ownership of roadside land is often ambiguous, and access and usufruct need to be well regulated, in particular by defining community ownership.  Roadside communities may be encouraged, trained, and supported to develop, manage, and protect roadside vegetation in line with the different requirements of road safety and visibility, dust and pollution control, biodiversity management and local climate.  
The government should also consider various aspects of community forest management at the planning, implementation, and evaluation stages. During the planning stage, it is crucial to determine the maximum allowable timber and non-timber product harvesting over the years for instance. This calculation should encompass major forest types and different forest conditions. In the implementation stage, the government should identify appropriate silvicultural systems for major forest types, considering the current resources available to the community. During the evaluation stage, criteria and indicators for monitoring community forest management need to be established. This ensures that the objectives of community forests are met and that measures for income generation and poverty reduction are effective (Social Forestry Division, 2010). 
For example, in Bangladesh, based on the Social Forestry Rule of 2004, six groups of selected participants residing within one square kilometer actively manage the plantation. These groups include landless individuals, distressed women, backward community groups, forest villagers, poor people, and poor freedom fighters. The Bangladesh Forest Department identifies and establishes strip plantation plans along roads. The participants are required to decide under what circumstances they will join the plantation and should sign agreements accordingly. Throughout the plantation process, they are responsible for planting trees and harvesting them in accordance with the strict government requirements and guidelines. A Forest Management Committee oversees the plantation and holds regular monthly meetings. The harvested timber is sold to generate income, and 10% of the sales proceeds contribute to the Tree Farming Fund for replanting after the first rotation of strip plantations (Zakharenka, 2021a).
In Nepal, the Forest Act, 2019 requires that the generated income is utilized for community development, distributed to the poor and women, and allocated for forest development (MoFE, 2019). All participants need to agree on the distribution proportions for each aspect.
Furthermore, the income generating aspect can be further supported by comprehensive strategies for supporting the development, marketing, and sustainable utilization of forest products, along with linkages with the private sector. Equity in benefit sharing should be safeguarded, and all sections of society should have an equal voice in decision-making for effective participation. 
</t>
  </si>
  <si>
    <t>Source: (Zakharenka, 2021b)</t>
  </si>
  <si>
    <t>Bangladesh's Social Forestry Program felled trees along 18,362 km and 43,943 ha of plantations by 2018-19, earning $145m. $450m was distributed among 191,000 participants, with $13m allocated to the Tree Farming Fund. The Bangladesh Forest Department contributed $51.2m in revenue, and $25.7m went to landowners and Union Councils (Zakharenka, 2021a).</t>
  </si>
  <si>
    <t>MoFE. 2019. The Forests Act, 2019 (2076). Available: https://www.fao.org/faolex/results/details/fr/c/LEX-FAOC202856/ [Accessed 22 Nov 2023].
Social Forestry Division. 2010. National Strategy for Community Forestry The Way Ahead. Royal Government of Bhutan. https://faolex.fao.org/docs/pdf/bhu167090.pdf.
Zakharenka, A. 2021a. Importance of Roadside Tree Planting in Bangladesh. Available: https://roadsforwater.org/wp-content/uploads/2021/04/WB_Andrew-Zakharenka_Importance-of-Roadside-Plantation-in-Bangladesh-v2.pdf [Accessed 21 Nov 2023].
Zakharenka, A. 2021b. Why the Government’s Roadside Tree Plantations programme is important for Bangladesh. Available: https://thewaterchannel.tv/thewaterblog/why-the-governments-roadside-tree-plantations-programme-is-important-for-bangladesh/ [Accessed 16 Nov 2023].</t>
  </si>
  <si>
    <t xml:space="preserve">Local economic activities can be stimulated by allocating land along the roads to local businesses. Ensuring small entrepreneurs, including women and youth have access to such locations will increase the inclusive growth impact of road development. </t>
  </si>
  <si>
    <t>In many roads land adjacent to the road is owned by the concerned road authority to accommodate future road widening or to protect the road from unauthorized encroachment. Such land may be given in usage to local entrepreneurs to boost inclusive growth. 
There is moreover an entire economic sector that will cater for the road users, from repair shops to food catering. To give opportunity to vulnerable groups, such as women or unemployed youth, they may be given the use of roadside land for longer periods. In allocating land also measures can be taken so that the roadside business does not jeopardize road safety, by creating off-road business places, parking space and roadside barriers.
In urban areas one may regulate road-side business, creating off-rad business space for hygienic food activities, away from the contamination that may occur if food stalls are placed immediately adjacent to the roads.</t>
  </si>
  <si>
    <t>Roadside service providers in Kenya. Source: MetaMeta (www.greenroadsforwater.org)</t>
  </si>
  <si>
    <t xml:space="preserve">Generally, in 10 kilometers of roads one may find … roadside businesses. (search data, vehicle movements, number of business)
Land values almost universally increase in the wake of road development. This has even been used to recoup part of the investment in road development. Having ownership of land adjacent to roads can also be a source of income for road authorities. </t>
  </si>
  <si>
    <t>Roadside vendors (or street vendors) are mobile vendors using road sidewalks or parking lots for informal economic activities. They provide food or non-food products at affordable prices, convenient for nearby residents. Furthermore, the roadside economy  creates job opportunities for individuals with low capital resources, allowing them to start their own businesses with relatively modest initial costs. Some roadside markets have become major attraction in their urban landscape.
However, roadside vendors also bring about side effects in urban areas, such as blocking pavements, park spaces, unhygienic urban conditions and causing road congestions. It is necessary for governments to regulate these activities, striking a balance between maintaining urban management and accommodating vendors who contribute essential economic activities in society, embodying inclusive growth and adding to the vibrancy of urban life.</t>
  </si>
  <si>
    <t xml:space="preserve">Managing roadside vending can be achieved through inclusive legislation aimed at managing both the number of vendors and the use of public space, along with the proper location of vending activities (Weng, 2013). This legislation may consist of a series of laws defining roles and responsibilities for roadside vendors, issuing licenses or permits to them, and designating specific vending locations. The underlying concepts not only involve the regulation of vending activities but also emphasize legitimizing and protecting the rights of roadside vendors, acknowledging vending as a fundamental need for livelihood protection. It is important to ensure that the regulation of roadside business does not lead to extortion of often economically vulnerable people.
In addition to legislation, the planning and design of spaces for vending activities should also be considered. Vending should be integrated into urban management during the planning stage. It relies on pedestrian flows and is significantly influenced by potential locations where roadside business can be conducted. City governments should comprehensively understand the current situation of this important part of the urban economy, considering factors such as the main products serving the neighbourhood, accessibility, hygiene,  road design, pavement width and determining whether exclusive spaces for vendors or time-sharing spaces with vehicles or pedestrians are more appropriate (Skinner et al., 2018). Town Vending Committees as established in some cities in India, that in principle playing a pivotal role in planning and managing this important urban sector, provided efforts are made to include the entire sector, for instance by organizing meetings in local language.
Multistakeholder involvement is crucial for creating optimal environments for roadside vending. This can be achieved through open dialogue, information sharing, collective negotiation, and ongoing monitoring and improvement of implementation. It is essential to include roadside vendors and their representative organizations (if these exist) and all relevant local authority departments, such as planning, building design, waste management, health, fire safety, traffic, and police. Municipal governments should play a pivotal role in actively bringing stakeholders together to build a consensus that satisfies all parties involved (Skinner et al., 2018).
In Bhopal, India, a Sunday Market operates on roads every Sunday. The roadside vendors participating in this market pay a fee to the Bhopal Municipal Corporation. Additionally, they have the option to pay an additional charge for electricity, provided by a private service provider if needed. To support these vendors, facilities such as toilets and parking areas are made available (Mahadevia et al., 2014). 
Shilin Night Market in Taiwan, operating after 4pm everyday, is famous worldwide as hot tourism attractions, and also offer various, affordable street foods to the locals. To manage the increasing number of roadside vendors, the Taipei city government regulates vendors in the Market by issuing licences to them and compels them to form a self-organization: a vendor association. This association resolves disputes among the vendors, collects waste, and controls pollution generated from the market. They are also responsible for maintaining road order and improving key infrastructure conditions within the market area. For instance, the members of the organization should maintain road order and safety during special occasions. The investment cost for essential facilities, such as drainage pipes, is shared among all the vendors (inmediahk.net, 2015; LegCo, 2014). </t>
  </si>
  <si>
    <t>Source: (Weekender, 2019)</t>
  </si>
  <si>
    <t>ROADSIDE STALLS AND VENDORS IN BOLIVIA AND GUYANA</t>
  </si>
  <si>
    <t xml:space="preserve">In 2012, there were 318,796 roadside vendors among the 491,883 workers in Taiwan. They collectively generated an estimated NT$ 551 billion in a year, contributing 4.1% to the GDP (Tsai and Yang, 2018).  </t>
  </si>
  <si>
    <t>inmediahk.net. 2015. Hawker Self-Improvement Series: Chen Chaokeng - Where in the World Are There No Street Vendors? — Taking Taiwan and Singapore as Examples (in Chinese). Available: https://www.inmediahk.net/%E6%94%BF%E7%B6%93/%E3%80%90%E5%B0%8F%E8%B2%A9%E8%87%AA%E5%BC%B7%E7%B3%BB%E5%88%97%E3%80%91%E9%99%B3%E6%9C%9D%E9%8F%97%EF%BC%9A%E5%A4%A9%E6%B6%AF%E4%BD%95%E8%99%95%E7%84%A1%E5%B0%8F%E8%B2%A9%EF%BC%9F%E2%94%80%E2%94%80%E4%BB%A5%E5%8F%B0%E7%81%A3%E8%88%87%E6%96%B0%E5%8A%A0%E5%9D%A1%E7%82%BA%E4%BE%8B [Accessed 13 Feb 2024].
Mahadevia, D., Brown, A., Vyas, S., Patel, T. and Sewa. 2014. Inclusive Design for Street Vendors in India. https://smartnet.niua.org/sites/default/files/resources/Inclusive-Design-for-Street-CUE-02-12-14.pdf.
Skinner, C., Reed, S.O. and Harvey, J. 2018. Supporting informal livelihoods in public space: A toolkit for local authorities. Prepared by WIEGO for the Cities Alliance Joint Work Programme for Equitable Economic Growth in Cities. Manchester, UK: WIEGO.
The Legislative Council of the Hong Kong SAR (LegCo). 2014. Taiwan's Hawker Policy (FS09/13-14) (in Chinese). Available: https://www.legco.gov.hk/research-publications/chinese/1314fs09-hawker-policy-in-taiwan-20140526-c.pdf [Accessed 13 Feb 2024].
Tsai, Y.-H. and Yang, C.-H. 2018. Does human capital matter to vendor profitability: Evidence from Taiwan. Journal of Economics and Management, 14, 83-106.
Weekender. 2019. Taiwan’s Shi Lin Night Market Concept Comes To Singapore! Available: https://weekender.com.sg/dining/taiwans-shi-lin-night-market-comes-to-singapore/ [Accessed 13 Feb 2024].
Weng, C.Y. 2013. Accommodate street vendors during the urban development process: with two empirical cases of Zhu Lian (ZL), and Guan Dong (GD) public markets in Hsinchu City, Taiwan. Massachusetts Institute of Technology.
Wiego. Street vendors and public space: essential insights on key trends and solutions. https://www.wiego.org/sites/default/files/resources/file/Street%20Vendors%20and%20Public%20Space%20-%20An%20EBook.pdf</t>
  </si>
  <si>
    <t>Last mile access is much facilitated by improved and reliable motorbike trails, that connect isolated communities to main roads. Motorbikes have in many rural areas become a major form of transport, particularly with the arrival of low-cost Asian-produced motorbikes. Motorbikes are used for individual passenger conveyance, but also serve as motorbike taxis as means of public transport and can be used to transport cargo and commodities. They are versatile and easily available and make a difference in connecting people in relatively remote locations to the larger world. For this to happen motorbike trials need to be in place.
Fuel rural economic diversification, esp. if combined with others -</t>
  </si>
  <si>
    <t xml:space="preserve">In many Asian and Pacific countries responsibilities for rural infrastructure have been decentralized. Local governments have the responsibility to plan what is built and how and where. There is hence a need to develop appropriate local transport systems, procedures, and practices to improve rural access and to allocate resources accordingly. Last mile connections, in particular motorbike trails, should be part of these local transport systems.
In planning local motorbike trails it is important to have the local communities in the areas driving the planning, as they know the area as well as the existing paths and routes, including the advantages and disadvantages. Many trails are also made with community resources and in many cases maintained by communities.
In planning trails there are a number of important elements that will contribute to safety and sustainability:
- Maintain adequate width, also for others to pass at passing points
- Decide on location of bridges and culverts/pipes where necessary
- Avoid steep slopes
- Avoid muddy areas and make sure the paths are well-drained with small sidebars and cross slopes, make sure not to disturb water systems
- Avoid sections that can cause erosion, in hilly areas local tracks and trails are sometime a major source of sedimentation
- Use local material to harden the road surface if not metaling the trail over the entire distance
- Manage vegetation, ensuring there is sufficient clearance
- Provide railings to bridges and steep sections 
- Use signage.
As part of developing the motorbike trails, motorcycle transport may be regulated. This can consist of driver training, avoiding dangerous driving and excessive loads, wearing helmets, and ensuring insurance is in place. Local cooperatives of motor cycle taxis have worked effectively to make sure services by their members fulfil these requirements. </t>
  </si>
  <si>
    <t>Pick up motorbike in Egypt. Source: MetaMeta (www.greenroadsforwater.org)</t>
  </si>
  <si>
    <t xml:space="preserve">Studies have shown that motorcycle taxis often transport a high percentage of the passengers and small freight moving between villages and towns or markets (Kemtsop and Starkey, 2013; Njenga, Opiyo and Starkey 2013; Odero and Starkey, 2012; Willilo and Starkey, 2012). For example, on a rural road surveyed in Cameroun, 82% of 300,000 passenger movements a year were on motorcycles, as well as 74% of the estimated 33,000 tonnes of produce and goods going to and from markets (Kemtsop and Starkey, 2013). 
</t>
  </si>
  <si>
    <t>https://www.research4cap.org/ral/Starkey-ReCAPPMU_2016_BenefitsChallengesofIncreasingMotorcycleUseRuralAccess_iTRARR_160314.pdf
https://www.unescap.org/resources/monography-series-enhancing-rural-transport-connectivity-regional-and-international</t>
  </si>
  <si>
    <t>Trail bridges play a crucial role in providing last-mile access to remote or isolated areas. Last-mile access concerns the final connection between transportation networks and communities, often in locations where conventional road infrastructure is not feasible due to challenging terrain deep gorges, rugged terrain, or other geographical barriers. This eliminates the need for dangerous river crossings, long detours, and interrupted communications during the rainy season.  The median number of all Asian countries of people not living within 2 kilometers of a metaled roads is 32% in 2019 (source; ADB), giving an indication of the importance of last mile access.</t>
  </si>
  <si>
    <t xml:space="preserve">Can be designed to accommodate climate change
Site selection, improved connectivity, and catchment of uses services
Materials should be selected, designed, fabricated, treated, installed, and maintained for durability as well as for strength, esthetics, economics, and environmental acceptability. </t>
  </si>
  <si>
    <t xml:space="preserve">By providing access to larger markets and transportation networks, trail bridges enable communities to engage in economic activities such as agriculture, trade, and tourism. This will lead to increased income generation and improved overall economic well-being. Access to education, healthcare, and social services is often limited in remote areas. Trail bridges make it easier for residents to access these services, leading to improved quality of life, increased literacy rates, and better health outcomes.
From 2014 - 2016, Bridges for Prosperity partnered with economists at the University of Notre Dame to evaluate the effect of trail bridges in rural Nicaragua. The data demonstrates the powerful economic impact of a trail bridge. Compared to a control group of communities without a bridge, farm profits increased by 75%, fertilizer investment increased by 45%, and labor market income increased by 30%.
The economic and social impact of the Gashyushya Suspended Bridge in Ruanda was assessed (Claude Munyaneza and Leopold Mbereyaho, 2021). It yielded a monetary benefit equivalent of USD 122,000 annually due to reduced costs to bridge users (30%), better opportunity to market produce (45%) and provide services and creating new business opportunities (15%). There were numerous significant positive impacts in particular better access to markers, health facilities and schools, religious institutes, and reduced travel cost, reduced injuries and fatal accidents, better school performance, reduced time away from home with work.
</t>
  </si>
  <si>
    <t>Claude Munyaneza, &amp; Leopold Mbereyaho. (2021). Social-Economic Effects and Political Satisfaction from Pedestrian Footbridges in Rural Areas. Global Journals of Research in Engineering, 21(J3), 83–94. https://doi.org/10.34257/GJREJVOL21IS3PG83
An organization dedicated to the planning and construction of building trail bridges and training institutions in this field  https://www.bridgestoprosperity.org
Fourteen manuals on building trail bridges (both short and long span), developed for Nepal, including course material for engineering courses, quality control can be found at http://nepaltrailbridges.org.np/manuals
Resource material from US Forest service on trail bridges: https://www.fs.usda.gov/eng/bridges/materials/index.htm</t>
  </si>
  <si>
    <t xml:space="preserve">Special provisions in road development are needed to address the needs of persons with a disability, i.e. persons with visual, hearing, cognitive or mobility impairments. Among the chronic poor disabled and elderly figure largely. One in five people living in extreme poverty has a disability (DFID 2014), whereas 43% of the people with a disability in developing countries live in poverty. 
A closely related group of people are the elderly. The proportion of elderly people is large (in Asia 11% in 2014) and expected to increase (to 17% in 2030). 
The special provisions concern:
(1) Recognizing the isolation of people with disabilities and elderly, and their dependence on adequate road networks and public transport, to have access to basic services and social contacts.
(2) Making sure that people with disabilities and elderly can access roads safely, particularly as pedestrians. WHO World Report on Disability says, “people with disabilities are at a higher risk of non-fatal unintentional injury from road traffic crashes.”
(3) Creating provision to ensure people with disabilities can take part in the construction activities, providing equal access to earning opportunities.
 </t>
  </si>
  <si>
    <t xml:space="preserve">People with disabilities and elderly depend more than other groups on public transport and adequate road networks. In planning road investment and for instance new transport routes, close consultation with representatives of these vulnerable groups will improve inclusivity and relevance of the investments. 
Persons with disabilities, are also more than average victims of road accidents.  Enhanced safety measures – wide, clearly marked wide pedestrian crossings, pavements without potholes, special guiding trails with sensatory tiles for blind people will improve safe mobility. In public transport, waiting stations with seats, well-lit facilities, clear signage, special seat, and spaces for wheel shares will improve the comfortable use of public transport.
The third main area of concern is the inclusion of persons with a disability in the work force. This can be stimulated by social quota or support measures in the tendering procedures; the tailoring of the work opportunities to the specific disability (such as task that can be done well despite a specific impairment and finally special trainings of PWDs to be able to perform specific position, including managerial, in the road construction and material sourcing.
</t>
  </si>
  <si>
    <t xml:space="preserve">  
Sensatory tiles in road pavement in Dhaka (Bangladesh)
  </t>
  </si>
  <si>
    <t xml:space="preserve">The United Nations Convention on the Rights of Persons with a Disability (and the Optional Protocol) is the main document that established the rights of persons with disabilities. . Ratification of the UNCPRD obliges governments to pay specific attention to disability in all its development efforts, including those in the road and transport sector. The main philosophy is to mainstream and include PWDs in society and economy and not isolating them.”  This requires improved design standards, special policies, and considerations, planning with target groups and awareness of road and transport planners.  
Among its provisions the Convention also recognizes: “the right of persons with disabilities to work on an equal basis with others; this includes the right to the opportunity to gain a living by work freely chosen or accepted in a labor market and work environment that is open, inclusive and accessible to persons with disabilities. </t>
  </si>
  <si>
    <t xml:space="preserve">The ILO (2010) estimated: ‘Excluding disabled people from the world of work may cost countries 1 to 7 percent of their GDP’. More positively stated: the potential economic gains from including people with disability in employment are significant and outweigh the costs in the medium and long term (Buckup &amp; International Labour Office, 2010)  </t>
  </si>
  <si>
    <t xml:space="preserve">Buckup, S., &amp; International Labour Office, Employment Sector, Skills, and Employability Department. (2010). The price of exclusion: Executive Summary of the economic consequences of excluding people with disabilities from the world of work (Employment Working Paper No. 43). International Labour Organization. ISBN 978-92-2-122921-6
Banks, L. M., &amp; Polack, S (2015) The Economic Costs of Exclusion and Gains of Inclusion of People with Disabilities.
Cardno (n.d.). Making roads safer and more accessible. https://msd.unimelb.edu.au/__data/assets/pdf_file/0005/2750684/Safer_Roads_RP_E_2.pdf
DFID (2014), Disability Framework Leaving No One Behind 
EASST (https://www.easst.co.uk/about-easst/) is a charity dedicated to safe road use for people with disabilities, providing supporting trainings in this respect.
</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</si>
</sst>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fonts count="76">
    <font>
      <sz val="10"/>
      <color theme="1"/>
      <name val="Arial"/>
      <family val="2"/>
    </font>
    <font>
      <sz val="11"/>
      <color theme="1"/>
      <name val="Calibri"/>
      <family val="2"/>
      <scheme val="minor"/>
    </font>
    <font>
      <sz val="10"/>
      <color rgb="FF006100"/>
      <name val="Arial"/>
      <family val="2"/>
    </font>
    <font>
      <sz val="10"/>
      <color rgb="FF9C0006"/>
      <name val="Arial"/>
      <family val="2"/>
    </font>
    <font>
      <sz val="10"/>
      <color rgb="FF9C5700"/>
      <name val="Arial"/>
      <family val="2"/>
    </font>
    <font>
      <b/>
      <sz val="10"/>
      <color theme="1"/>
      <name val="Arial"/>
      <family val="2"/>
    </font>
    <font>
      <sz val="8"/>
      <name val="Arial"/>
      <family val="2"/>
    </font>
    <font>
      <sz val="11"/>
      <color rgb="FF000000"/>
      <name val="Calibri"/>
      <family val="2"/>
    </font>
    <font>
      <sz val="9"/>
      <color rgb="FF000000"/>
      <name val="Calibri"/>
      <family val="2"/>
    </font>
    <font>
      <sz val="10"/>
      <color rgb="FFFF0000"/>
      <name val="Arial"/>
      <family val="2"/>
    </font>
    <font>
      <sz val="9"/>
      <color theme="1"/>
      <name val="Arial"/>
      <family val="2"/>
    </font>
    <font>
      <sz val="10"/>
      <color theme="1"/>
      <name val="Arial"/>
      <family val="2"/>
    </font>
    <font>
      <sz val="10"/>
      <color theme="1"/>
      <name val="Calibri"/>
      <family val="2"/>
      <scheme val="minor"/>
    </font>
    <font>
      <sz val="9"/>
      <color theme="1"/>
      <name val="Calibri"/>
      <family val="2"/>
      <scheme val="minor"/>
    </font>
    <font>
      <b/>
      <sz val="16"/>
      <color theme="1"/>
      <name val="Calibri"/>
      <family val="2"/>
      <scheme val="minor"/>
    </font>
    <font>
      <sz val="10"/>
      <color rgb="FFFF0000"/>
      <name val="Calibri"/>
      <family val="2"/>
      <scheme val="minor"/>
    </font>
    <font>
      <sz val="9"/>
      <color rgb="FFFF0000"/>
      <name val="Calibri"/>
      <family val="2"/>
      <scheme val="minor"/>
    </font>
    <font>
      <sz val="9"/>
      <color rgb="FF000000"/>
      <name val="Calibri"/>
      <family val="2"/>
      <scheme val="minor"/>
    </font>
    <font>
      <b/>
      <sz val="10"/>
      <color theme="1"/>
      <name val="Calibri"/>
      <family val="2"/>
      <scheme val="minor"/>
    </font>
    <font>
      <b/>
      <sz val="11"/>
      <color theme="1"/>
      <name val="Calibri"/>
      <family val="2"/>
      <scheme val="minor"/>
    </font>
    <font>
      <b/>
      <sz val="8"/>
      <color rgb="FF006100"/>
      <name val="Calibri"/>
      <family val="2"/>
      <scheme val="minor"/>
    </font>
    <font>
      <sz val="9"/>
      <color theme="0"/>
      <name val="Calibri"/>
      <family val="2"/>
      <scheme val="minor"/>
    </font>
    <font>
      <sz val="7"/>
      <color theme="1"/>
      <name val="Calibri"/>
      <family val="2"/>
      <scheme val="minor"/>
    </font>
    <font>
      <sz val="11"/>
      <color rgb="FF000000"/>
      <name val="Calibri"/>
      <family val="2"/>
      <scheme val="minor"/>
    </font>
    <font>
      <b/>
      <sz val="16"/>
      <color theme="0"/>
      <name val="Calibri"/>
      <family val="2"/>
      <scheme val="minor"/>
    </font>
    <font>
      <b/>
      <sz val="12"/>
      <color theme="1"/>
      <name val="Calibri"/>
      <family val="2"/>
      <scheme val="minor"/>
    </font>
    <font>
      <b/>
      <sz val="10"/>
      <color rgb="FF006100"/>
      <name val="Calibri"/>
      <family val="2"/>
      <scheme val="minor"/>
    </font>
    <font>
      <sz val="11"/>
      <color theme="1"/>
      <name val="Arial"/>
      <family val="2"/>
    </font>
    <font>
      <b/>
      <sz val="20"/>
      <color theme="9" tint="0.59999389629810485"/>
      <name val="Calibri"/>
      <family val="2"/>
      <scheme val="minor"/>
    </font>
    <font>
      <b/>
      <sz val="20"/>
      <color theme="9" tint="0.39997558519241921"/>
      <name val="Calibri"/>
      <family val="2"/>
      <scheme val="minor"/>
    </font>
    <font>
      <b/>
      <sz val="20"/>
      <color theme="4" tint="0.59999389629810485"/>
      <name val="Calibri"/>
      <family val="2"/>
      <scheme val="minor"/>
    </font>
    <font>
      <b/>
      <sz val="20"/>
      <color theme="0" tint="-0.34998626667073579"/>
      <name val="Calibri"/>
      <family val="2"/>
      <scheme val="minor"/>
    </font>
    <font>
      <b/>
      <sz val="11"/>
      <color theme="0"/>
      <name val="Calibri"/>
      <family val="2"/>
      <scheme val="minor"/>
    </font>
    <font>
      <sz val="10"/>
      <color theme="0"/>
      <name val="Calibri"/>
      <family val="2"/>
      <scheme val="minor"/>
    </font>
    <font>
      <b/>
      <sz val="10"/>
      <color theme="0"/>
      <name val="Calibri"/>
      <family val="2"/>
      <scheme val="minor"/>
    </font>
    <font>
      <sz val="10"/>
      <name val="Calibri"/>
      <family val="2"/>
      <scheme val="minor"/>
    </font>
    <font>
      <sz val="10"/>
      <color theme="0" tint="-0.14999847407452621"/>
      <name val="Calibri"/>
      <family val="2"/>
      <scheme val="minor"/>
    </font>
    <font>
      <sz val="8"/>
      <color theme="0" tint="-4.9989318521683403E-2"/>
      <name val="Calibri"/>
      <family val="2"/>
    </font>
    <font>
      <sz val="11"/>
      <color theme="0"/>
      <name val="Calibri"/>
      <family val="2"/>
      <scheme val="minor"/>
    </font>
    <font>
      <sz val="8"/>
      <color rgb="FFC6EFCE"/>
      <name val="Calibri"/>
      <family val="2"/>
    </font>
    <font>
      <u/>
      <sz val="10"/>
      <color theme="10"/>
      <name val="Arial"/>
      <family val="2"/>
    </font>
    <font>
      <sz val="10"/>
      <color rgb="FF000000"/>
      <name val="Arial"/>
      <family val="2"/>
    </font>
    <font>
      <b/>
      <sz val="10"/>
      <color rgb="FFFFFFFF"/>
      <name val="Arial"/>
      <family val="2"/>
    </font>
    <font>
      <b/>
      <sz val="10"/>
      <color rgb="FF242424"/>
      <name val="Arial"/>
      <family val="2"/>
    </font>
    <font>
      <b/>
      <sz val="10"/>
      <color rgb="FF000000"/>
      <name val="Arial"/>
      <family val="2"/>
    </font>
    <font>
      <vertAlign val="subscript"/>
      <sz val="10"/>
      <color rgb="FF000000"/>
      <name val="Arial"/>
      <family val="2"/>
    </font>
    <font>
      <sz val="10"/>
      <color rgb="FF000000"/>
      <name val="Calibri"/>
      <family val="2"/>
    </font>
    <font>
      <sz val="10"/>
      <color theme="1"/>
      <name val="Calibri"/>
      <family val="2"/>
    </font>
    <font>
      <b/>
      <sz val="9"/>
      <color theme="0"/>
      <name val="Calibri"/>
      <family val="2"/>
      <scheme val="minor"/>
    </font>
    <font>
      <i/>
      <sz val="10"/>
      <color theme="1"/>
      <name val="Arial"/>
      <family val="2"/>
    </font>
    <font>
      <sz val="9"/>
      <color indexed="81"/>
      <name val="Tahoma"/>
      <family val="2"/>
    </font>
    <font>
      <i/>
      <sz val="9"/>
      <color theme="1"/>
      <name val="Arial"/>
      <family val="2"/>
    </font>
    <font>
      <b/>
      <i/>
      <sz val="10"/>
      <color theme="1"/>
      <name val="Arial"/>
      <family val="2"/>
    </font>
    <font>
      <sz val="20"/>
      <color theme="1"/>
      <name val="Arial"/>
      <family val="2"/>
    </font>
    <font>
      <b/>
      <sz val="16"/>
      <color theme="1"/>
      <name val="Arial"/>
      <family val="2"/>
    </font>
    <font>
      <u/>
      <sz val="10"/>
      <color theme="0"/>
      <name val="Arial"/>
      <family val="2"/>
    </font>
    <font>
      <u/>
      <sz val="11"/>
      <color theme="0"/>
      <name val="Arial"/>
      <family val="2"/>
    </font>
    <font>
      <u/>
      <sz val="11"/>
      <color indexed="9"/>
      <name val="Arial"/>
      <family val="2"/>
    </font>
    <font>
      <b/>
      <sz val="14"/>
      <color theme="1"/>
      <name val="Calibri"/>
      <family val="2"/>
      <scheme val="minor"/>
    </font>
    <font>
      <sz val="14"/>
      <color theme="1"/>
      <name val="Calibri"/>
      <family val="2"/>
      <scheme val="minor"/>
    </font>
    <font>
      <sz val="11"/>
      <color theme="1"/>
      <name val="Calibri"/>
      <family val="2"/>
      <scheme val="minor"/>
    </font>
    <font>
      <b/>
      <sz val="11"/>
      <color rgb="FF000000"/>
      <name val="Calibri"/>
      <family val="2"/>
      <scheme val="minor"/>
    </font>
    <font>
      <sz val="16"/>
      <color theme="1"/>
      <name val="Calibri"/>
      <family val="2"/>
      <scheme val="minor"/>
    </font>
    <font>
      <b/>
      <sz val="9"/>
      <color theme="1"/>
      <name val="Calibri"/>
      <family val="2"/>
      <scheme val="minor"/>
    </font>
    <font>
      <b/>
      <sz val="8"/>
      <color rgb="FFC6EFCE"/>
      <name val="Calibri"/>
      <family val="2"/>
    </font>
    <font>
      <b/>
      <sz val="16"/>
      <color rgb="FFA9D18E"/>
      <name val="Calibri"/>
      <family val="2"/>
      <scheme val="minor"/>
    </font>
    <font>
      <b/>
      <sz val="20"/>
      <color indexed="8"/>
      <name val="Calibri"/>
      <family val="2"/>
      <scheme val="minor"/>
    </font>
    <font>
      <b/>
      <sz val="20"/>
      <color rgb="FFA9D18E"/>
      <name val="Calibri"/>
      <family val="2"/>
      <scheme val="minor"/>
    </font>
    <font>
      <sz val="12"/>
      <color theme="1"/>
      <name val="Calibri"/>
      <family val="2"/>
      <scheme val="minor"/>
    </font>
    <font>
      <b/>
      <sz val="48"/>
      <color theme="9"/>
      <name val="Calibri"/>
      <family val="2"/>
      <scheme val="minor"/>
    </font>
    <font>
      <u/>
      <sz val="10"/>
      <color theme="1"/>
      <name val="Arial"/>
      <family val="2"/>
    </font>
    <font>
      <b/>
      <sz val="14"/>
      <color rgb="FF242424"/>
      <name val="Calibri"/>
      <family val="2"/>
      <scheme val="minor"/>
    </font>
    <font>
      <b/>
      <sz val="14"/>
      <color rgb="FF000000"/>
      <name val="Calibri"/>
      <family val="2"/>
      <scheme val="minor"/>
    </font>
    <font>
      <b/>
      <sz val="9"/>
      <color indexed="81"/>
      <name val="Tahoma"/>
      <family val="2"/>
    </font>
    <font>
      <b/>
      <sz val="9"/>
      <color rgb="FF000000"/>
      <name val="Tahoma"/>
      <family val="2"/>
    </font>
    <font>
      <i/>
      <sz val="10"/>
      <color theme="1"/>
      <name val="Calibri"/>
      <family val="2"/>
      <scheme val="minor"/>
    </font>
  </fonts>
  <fills count="25">
    <fill>
      <patternFill patternType="none"/>
    </fill>
    <fill>
      <patternFill patternType="gray125"/>
    </fill>
    <fill>
      <patternFill patternType="solid">
        <fgColor rgb="FFC6EFCE"/>
      </patternFill>
    </fill>
    <fill>
      <patternFill patternType="solid">
        <fgColor rgb="FFFFC7CE"/>
      </patternFill>
    </fill>
    <fill>
      <patternFill patternType="solid">
        <fgColor rgb="FFFFEB9C"/>
      </patternFill>
    </fill>
    <fill>
      <patternFill patternType="solid">
        <fgColor theme="4" tint="0.59999389629810485"/>
        <bgColor indexed="64"/>
      </patternFill>
    </fill>
    <fill>
      <patternFill patternType="solid">
        <fgColor theme="9" tint="0.59999389629810485"/>
        <bgColor indexed="64"/>
      </patternFill>
    </fill>
    <fill>
      <patternFill patternType="solid">
        <fgColor theme="9" tint="0.39997558519241921"/>
        <bgColor indexed="64"/>
      </patternFill>
    </fill>
    <fill>
      <patternFill patternType="solid">
        <fgColor theme="0" tint="-0.34998626667073579"/>
        <bgColor indexed="64"/>
      </patternFill>
    </fill>
    <fill>
      <patternFill patternType="solid">
        <fgColor rgb="FFB4C6E7"/>
        <bgColor indexed="64"/>
      </patternFill>
    </fill>
    <fill>
      <patternFill patternType="solid">
        <fgColor rgb="FFD0CECE"/>
        <bgColor indexed="64"/>
      </patternFill>
    </fill>
    <fill>
      <patternFill patternType="solid">
        <fgColor rgb="FFF2F2F2"/>
        <bgColor indexed="64"/>
      </patternFill>
    </fill>
    <fill>
      <patternFill patternType="solid">
        <fgColor rgb="FFFFFF00"/>
        <bgColor indexed="64"/>
      </patternFill>
    </fill>
    <fill>
      <patternFill patternType="solid">
        <fgColor rgb="FFC5E0B3"/>
        <bgColor indexed="64"/>
      </patternFill>
    </fill>
    <fill>
      <patternFill patternType="solid">
        <fgColor rgb="FFA8D08D"/>
        <bgColor indexed="64"/>
      </patternFill>
    </fill>
    <fill>
      <patternFill patternType="solid">
        <fgColor rgb="FFAEAAAA"/>
        <bgColor indexed="64"/>
      </patternFill>
    </fill>
    <fill>
      <patternFill patternType="solid">
        <fgColor rgb="FFC6EFCE"/>
        <bgColor indexed="64"/>
      </patternFill>
    </fill>
    <fill>
      <patternFill patternType="solid">
        <fgColor theme="6" tint="0.39997558519241921"/>
        <bgColor indexed="65"/>
      </patternFill>
    </fill>
    <fill>
      <patternFill patternType="solid">
        <fgColor theme="0"/>
        <bgColor indexed="64"/>
      </patternFill>
    </fill>
    <fill>
      <patternFill patternType="solid">
        <fgColor rgb="FF002060"/>
        <bgColor indexed="64"/>
      </patternFill>
    </fill>
    <fill>
      <patternFill patternType="solid">
        <fgColor rgb="FF70AD47"/>
        <bgColor indexed="64"/>
      </patternFill>
    </fill>
    <fill>
      <patternFill patternType="solid">
        <fgColor rgb="FFE2EFD9"/>
        <bgColor indexed="64"/>
      </patternFill>
    </fill>
    <fill>
      <patternFill patternType="solid">
        <fgColor rgb="FF009788"/>
        <bgColor indexed="64"/>
      </patternFill>
    </fill>
    <fill>
      <patternFill patternType="solid">
        <fgColor rgb="FF8FD14F"/>
        <bgColor indexed="64"/>
      </patternFill>
    </fill>
    <fill>
      <patternFill patternType="solid">
        <fgColor theme="3" tint="0.79998168889431442"/>
        <bgColor indexed="64"/>
      </patternFill>
    </fill>
  </fills>
  <borders count="56">
    <border>
      <left/>
      <right/>
      <top/>
      <bottom/>
      <diagonal/>
    </border>
    <border>
      <left style="medium">
        <color indexed="64"/>
      </left>
      <right style="medium">
        <color indexed="64"/>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bottom style="medium">
        <color indexed="64"/>
      </bottom>
      <diagonal/>
    </border>
    <border>
      <left style="medium">
        <color indexed="64"/>
      </left>
      <right style="medium">
        <color indexed="64"/>
      </right>
      <top style="medium">
        <color indexed="64"/>
      </top>
      <bottom/>
      <diagonal/>
    </border>
    <border>
      <left/>
      <right style="medium">
        <color indexed="64"/>
      </right>
      <top/>
      <bottom style="medium">
        <color indexed="64"/>
      </bottom>
      <diagonal/>
    </border>
    <border>
      <left style="medium">
        <color indexed="64"/>
      </left>
      <right/>
      <top style="medium">
        <color indexed="64"/>
      </top>
      <bottom style="medium">
        <color indexed="64"/>
      </bottom>
      <diagonal/>
    </border>
    <border>
      <left/>
      <right style="medium">
        <color indexed="64"/>
      </right>
      <top style="medium">
        <color indexed="64"/>
      </top>
      <bottom/>
      <diagonal/>
    </border>
    <border>
      <left style="thin">
        <color indexed="64"/>
      </left>
      <right/>
      <top/>
      <bottom/>
      <diagonal/>
    </border>
    <border>
      <left style="thin">
        <color theme="0"/>
      </left>
      <right style="thin">
        <color theme="0"/>
      </right>
      <top style="thin">
        <color theme="0"/>
      </top>
      <bottom style="thin">
        <color theme="0"/>
      </bottom>
      <diagonal/>
    </border>
    <border>
      <left style="medium">
        <color theme="0"/>
      </left>
      <right style="thin">
        <color theme="0"/>
      </right>
      <top style="thin">
        <color theme="0"/>
      </top>
      <bottom style="medium">
        <color theme="0"/>
      </bottom>
      <diagonal/>
    </border>
    <border>
      <left style="thin">
        <color theme="0"/>
      </left>
      <right style="thin">
        <color theme="0"/>
      </right>
      <top style="thin">
        <color theme="0"/>
      </top>
      <bottom style="medium">
        <color theme="0"/>
      </bottom>
      <diagonal/>
    </border>
    <border>
      <left style="thin">
        <color theme="0"/>
      </left>
      <right style="thin">
        <color theme="0"/>
      </right>
      <top style="thick">
        <color theme="0"/>
      </top>
      <bottom style="thin">
        <color theme="0"/>
      </bottom>
      <diagonal/>
    </border>
    <border>
      <left style="thin">
        <color theme="0"/>
      </left>
      <right style="thick">
        <color theme="0"/>
      </right>
      <top style="thick">
        <color theme="0"/>
      </top>
      <bottom style="thin">
        <color theme="0"/>
      </bottom>
      <diagonal/>
    </border>
    <border>
      <left style="thick">
        <color theme="0"/>
      </left>
      <right style="thin">
        <color theme="0"/>
      </right>
      <top style="thin">
        <color theme="0"/>
      </top>
      <bottom style="thin">
        <color theme="0"/>
      </bottom>
      <diagonal/>
    </border>
    <border>
      <left style="thin">
        <color theme="0"/>
      </left>
      <right style="thick">
        <color theme="0"/>
      </right>
      <top style="thin">
        <color theme="0"/>
      </top>
      <bottom style="thin">
        <color theme="0"/>
      </bottom>
      <diagonal/>
    </border>
    <border>
      <left style="thick">
        <color theme="0"/>
      </left>
      <right style="thin">
        <color theme="0"/>
      </right>
      <top style="thin">
        <color theme="0"/>
      </top>
      <bottom style="thick">
        <color theme="0"/>
      </bottom>
      <diagonal/>
    </border>
    <border>
      <left style="thin">
        <color theme="0"/>
      </left>
      <right style="thin">
        <color theme="0"/>
      </right>
      <top style="thin">
        <color theme="0"/>
      </top>
      <bottom style="thick">
        <color theme="0"/>
      </bottom>
      <diagonal/>
    </border>
    <border>
      <left style="thin">
        <color theme="0"/>
      </left>
      <right style="thick">
        <color theme="0"/>
      </right>
      <top style="thin">
        <color theme="0"/>
      </top>
      <bottom style="thick">
        <color theme="0"/>
      </bottom>
      <diagonal/>
    </border>
    <border>
      <left style="thin">
        <color theme="0"/>
      </left>
      <right style="thin">
        <color theme="0"/>
      </right>
      <top/>
      <bottom style="thin">
        <color theme="0"/>
      </bottom>
      <diagonal/>
    </border>
    <border>
      <left style="thin">
        <color theme="0"/>
      </left>
      <right/>
      <top style="thin">
        <color theme="0"/>
      </top>
      <bottom/>
      <diagonal/>
    </border>
    <border>
      <left/>
      <right/>
      <top style="thin">
        <color theme="0"/>
      </top>
      <bottom/>
      <diagonal/>
    </border>
    <border>
      <left/>
      <right style="thin">
        <color theme="0"/>
      </right>
      <top style="thin">
        <color theme="0"/>
      </top>
      <bottom/>
      <diagonal/>
    </border>
    <border>
      <left style="thin">
        <color theme="0"/>
      </left>
      <right style="thin">
        <color theme="0"/>
      </right>
      <top/>
      <bottom/>
      <diagonal/>
    </border>
    <border>
      <left style="thin">
        <color theme="0"/>
      </left>
      <right/>
      <top/>
      <bottom/>
      <diagonal/>
    </border>
    <border>
      <left/>
      <right style="thin">
        <color theme="0"/>
      </right>
      <top/>
      <bottom/>
      <diagonal/>
    </border>
    <border>
      <left/>
      <right style="thin">
        <color theme="0"/>
      </right>
      <top style="thin">
        <color theme="0"/>
      </top>
      <bottom style="thin">
        <color theme="0"/>
      </bottom>
      <diagonal/>
    </border>
    <border>
      <left style="thick">
        <color theme="0"/>
      </left>
      <right/>
      <top style="thick">
        <color theme="0"/>
      </top>
      <bottom style="thin">
        <color theme="0"/>
      </bottom>
      <diagonal/>
    </border>
    <border>
      <left/>
      <right/>
      <top style="thick">
        <color theme="0"/>
      </top>
      <bottom style="thin">
        <color theme="0"/>
      </bottom>
      <diagonal/>
    </border>
    <border>
      <left/>
      <right style="thick">
        <color theme="0"/>
      </right>
      <top style="thick">
        <color theme="0"/>
      </top>
      <bottom style="thin">
        <color theme="0"/>
      </bottom>
      <diagonal/>
    </border>
    <border>
      <left style="thick">
        <color theme="0"/>
      </left>
      <right/>
      <top style="thin">
        <color theme="0"/>
      </top>
      <bottom style="thin">
        <color theme="0"/>
      </bottom>
      <diagonal/>
    </border>
    <border>
      <left/>
      <right/>
      <top style="thin">
        <color theme="0"/>
      </top>
      <bottom style="thin">
        <color theme="0"/>
      </bottom>
      <diagonal/>
    </border>
    <border>
      <left/>
      <right style="thick">
        <color theme="0"/>
      </right>
      <top style="thin">
        <color theme="0"/>
      </top>
      <bottom style="thin">
        <color theme="0"/>
      </bottom>
      <diagonal/>
    </border>
    <border>
      <left style="thick">
        <color theme="0"/>
      </left>
      <right/>
      <top style="thin">
        <color theme="0"/>
      </top>
      <bottom style="thick">
        <color theme="0"/>
      </bottom>
      <diagonal/>
    </border>
    <border>
      <left/>
      <right/>
      <top style="thin">
        <color theme="0"/>
      </top>
      <bottom style="thick">
        <color theme="0"/>
      </bottom>
      <diagonal/>
    </border>
    <border>
      <left/>
      <right style="thick">
        <color theme="0"/>
      </right>
      <top style="thin">
        <color theme="0"/>
      </top>
      <bottom style="thick">
        <color theme="0"/>
      </bottom>
      <diagonal/>
    </border>
    <border>
      <left style="thick">
        <color theme="0"/>
      </left>
      <right style="thin">
        <color theme="0"/>
      </right>
      <top style="thick">
        <color theme="0"/>
      </top>
      <bottom/>
      <diagonal/>
    </border>
    <border>
      <left style="thin">
        <color theme="0"/>
      </left>
      <right style="thin">
        <color theme="0"/>
      </right>
      <top style="thick">
        <color theme="0"/>
      </top>
      <bottom/>
      <diagonal/>
    </border>
    <border>
      <left style="thin">
        <color theme="0"/>
      </left>
      <right style="thick">
        <color theme="0"/>
      </right>
      <top style="thick">
        <color theme="0"/>
      </top>
      <bottom/>
      <diagonal/>
    </border>
    <border>
      <left style="thick">
        <color theme="0"/>
      </left>
      <right style="thin">
        <color theme="0"/>
      </right>
      <top/>
      <bottom style="thin">
        <color theme="0"/>
      </bottom>
      <diagonal/>
    </border>
    <border>
      <left style="thin">
        <color theme="0"/>
      </left>
      <right style="thick">
        <color theme="0"/>
      </right>
      <top/>
      <bottom style="thin">
        <color theme="0"/>
      </bottom>
      <diagonal/>
    </border>
    <border>
      <left style="thin">
        <color theme="0"/>
      </left>
      <right style="thick">
        <color theme="0"/>
      </right>
      <top style="thin">
        <color theme="0"/>
      </top>
      <bottom style="medium">
        <color theme="0"/>
      </bottom>
      <diagonal/>
    </border>
    <border>
      <left style="thin">
        <color theme="0"/>
      </left>
      <right/>
      <top style="thick">
        <color theme="0"/>
      </top>
      <bottom style="thin">
        <color theme="0"/>
      </bottom>
      <diagonal/>
    </border>
    <border>
      <left/>
      <right style="thin">
        <color theme="0"/>
      </right>
      <top style="thick">
        <color theme="0"/>
      </top>
      <bottom style="thin">
        <color theme="0"/>
      </bottom>
      <diagonal/>
    </border>
    <border>
      <left/>
      <right/>
      <top style="medium">
        <color indexed="64"/>
      </top>
      <bottom style="medium">
        <color indexed="64"/>
      </bottom>
      <diagonal/>
    </border>
    <border>
      <left/>
      <right/>
      <top/>
      <bottom style="medium">
        <color indexed="64"/>
      </bottom>
      <diagonal/>
    </border>
    <border>
      <left style="medium">
        <color indexed="64"/>
      </left>
      <right style="medium">
        <color indexed="64"/>
      </right>
      <top/>
      <bottom/>
      <diagonal/>
    </border>
    <border>
      <left/>
      <right style="medium">
        <color indexed="64"/>
      </right>
      <top/>
      <bottom/>
      <diagonal/>
    </border>
    <border>
      <left style="medium">
        <color indexed="64"/>
      </left>
      <right/>
      <top style="medium">
        <color indexed="64"/>
      </top>
      <bottom/>
      <diagonal/>
    </border>
    <border>
      <left/>
      <right/>
      <top style="medium">
        <color indexed="64"/>
      </top>
      <bottom/>
      <diagonal/>
    </border>
    <border>
      <left style="medium">
        <color indexed="64"/>
      </left>
      <right/>
      <top/>
      <bottom/>
      <diagonal/>
    </border>
    <border>
      <left style="medium">
        <color indexed="64"/>
      </left>
      <right/>
      <top/>
      <bottom style="medium">
        <color indexed="64"/>
      </bottom>
      <diagonal/>
    </border>
    <border>
      <left style="thin">
        <color indexed="64"/>
      </left>
      <right style="thin">
        <color indexed="64"/>
      </right>
      <top style="thin">
        <color indexed="64"/>
      </top>
      <bottom style="thin">
        <color indexed="64"/>
      </bottom>
      <diagonal/>
    </border>
    <border>
      <left style="thin">
        <color theme="0"/>
      </left>
      <right style="thin">
        <color theme="0"/>
      </right>
      <top/>
      <bottom style="thick">
        <color theme="0"/>
      </bottom>
      <diagonal/>
    </border>
    <border>
      <left style="thick">
        <color theme="0"/>
      </left>
      <right style="thin">
        <color theme="0"/>
      </right>
      <top/>
      <bottom style="thick">
        <color theme="0"/>
      </bottom>
      <diagonal/>
    </border>
    <border>
      <left style="thin">
        <color theme="0"/>
      </left>
      <right style="thick">
        <color theme="0"/>
      </right>
      <top/>
      <bottom style="thick">
        <color theme="0"/>
      </bottom>
      <diagonal/>
    </border>
  </borders>
  <cellStyleXfs count="7">
    <xf numFmtId="0" fontId="0" fillId="0" borderId="0"/>
    <xf numFmtId="0" fontId="2" fillId="2" borderId="0" applyNumberFormat="0" applyBorder="0" applyAlignment="0" applyProtection="0"/>
    <xf numFmtId="0" fontId="3" fillId="3" borderId="0" applyNumberFormat="0" applyBorder="0" applyAlignment="0" applyProtection="0"/>
    <xf numFmtId="0" fontId="4" fillId="4" borderId="0" applyNumberFormat="0" applyBorder="0" applyAlignment="0" applyProtection="0"/>
    <xf numFmtId="0" fontId="11" fillId="17" borderId="0" applyNumberFormat="0" applyBorder="0" applyAlignment="0" applyProtection="0"/>
    <xf numFmtId="0" fontId="40" fillId="0" borderId="0" applyNumberFormat="0" applyFill="0" applyBorder="0" applyAlignment="0" applyProtection="0"/>
    <xf numFmtId="0" fontId="11" fillId="0" borderId="0"/>
  </cellStyleXfs>
  <cellXfs count="413">
    <xf numFmtId="0" fontId="0" fillId="0" borderId="0" xfId="0"/>
    <xf numFmtId="0" fontId="0" fillId="0" borderId="0" xfId="0" applyAlignment="1">
      <alignment wrapText="1"/>
    </xf>
    <xf numFmtId="0" fontId="0" fillId="0" borderId="0" xfId="0" applyAlignment="1">
      <alignment horizontal="center" wrapText="1"/>
    </xf>
    <xf numFmtId="0" fontId="0" fillId="0" borderId="0" xfId="0" applyAlignment="1">
      <alignment horizontal="left" wrapText="1"/>
    </xf>
    <xf numFmtId="0" fontId="0" fillId="0" borderId="0" xfId="0" applyAlignment="1">
      <alignment horizontal="center" vertical="top" wrapText="1"/>
    </xf>
    <xf numFmtId="0" fontId="0" fillId="5" borderId="0" xfId="0" applyFill="1" applyAlignment="1">
      <alignment horizontal="center" vertical="top" wrapText="1"/>
    </xf>
    <xf numFmtId="0" fontId="0" fillId="6" borderId="0" xfId="0" applyFill="1" applyAlignment="1">
      <alignment horizontal="center" vertical="top" wrapText="1"/>
    </xf>
    <xf numFmtId="0" fontId="0" fillId="7" borderId="0" xfId="0" applyFill="1" applyAlignment="1">
      <alignment horizontal="center" vertical="top" wrapText="1"/>
    </xf>
    <xf numFmtId="0" fontId="0" fillId="8" borderId="0" xfId="0" applyFill="1" applyAlignment="1">
      <alignment horizontal="center" vertical="top" wrapText="1"/>
    </xf>
    <xf numFmtId="0" fontId="0" fillId="0" borderId="0" xfId="0" applyAlignment="1">
      <alignment vertical="top" wrapText="1"/>
    </xf>
    <xf numFmtId="0" fontId="2" fillId="2" borderId="0" xfId="1" applyAlignment="1">
      <alignment horizontal="center" vertical="top" wrapText="1"/>
    </xf>
    <xf numFmtId="0" fontId="4" fillId="4" borderId="0" xfId="3" applyAlignment="1">
      <alignment horizontal="center" vertical="top" wrapText="1"/>
    </xf>
    <xf numFmtId="0" fontId="3" fillId="3" borderId="0" xfId="2" applyAlignment="1">
      <alignment horizontal="center" vertical="top" wrapText="1"/>
    </xf>
    <xf numFmtId="0" fontId="5" fillId="0" borderId="0" xfId="0" applyFont="1" applyAlignment="1">
      <alignment horizontal="center" vertical="top" wrapText="1"/>
    </xf>
    <xf numFmtId="0" fontId="4" fillId="4" borderId="0" xfId="3" applyBorder="1" applyAlignment="1">
      <alignment horizontal="center" vertical="top" wrapText="1"/>
    </xf>
    <xf numFmtId="0" fontId="2" fillId="2" borderId="0" xfId="1" applyBorder="1" applyAlignment="1">
      <alignment horizontal="center" vertical="top" wrapText="1"/>
    </xf>
    <xf numFmtId="0" fontId="12" fillId="0" borderId="0" xfId="0" applyFont="1"/>
    <xf numFmtId="0" fontId="13" fillId="0" borderId="0" xfId="0" applyFont="1"/>
    <xf numFmtId="0" fontId="12" fillId="19" borderId="0" xfId="0" applyFont="1" applyFill="1" applyAlignment="1">
      <alignment vertical="center" wrapText="1"/>
    </xf>
    <xf numFmtId="0" fontId="13" fillId="19" borderId="0" xfId="0" applyFont="1" applyFill="1" applyAlignment="1">
      <alignment horizontal="left" vertical="center"/>
    </xf>
    <xf numFmtId="0" fontId="22" fillId="19" borderId="0" xfId="0" applyFont="1" applyFill="1"/>
    <xf numFmtId="0" fontId="12" fillId="19" borderId="0" xfId="0" applyFont="1" applyFill="1"/>
    <xf numFmtId="0" fontId="12" fillId="19" borderId="0" xfId="0" applyFont="1" applyFill="1" applyAlignment="1">
      <alignment vertical="center"/>
    </xf>
    <xf numFmtId="0" fontId="15" fillId="19" borderId="0" xfId="0" applyFont="1" applyFill="1" applyAlignment="1">
      <alignment vertical="center"/>
    </xf>
    <xf numFmtId="0" fontId="19" fillId="6" borderId="0" xfId="0" applyFont="1" applyFill="1" applyAlignment="1">
      <alignment vertical="center"/>
    </xf>
    <xf numFmtId="0" fontId="19" fillId="7" borderId="0" xfId="0" applyFont="1" applyFill="1" applyAlignment="1">
      <alignment vertical="center"/>
    </xf>
    <xf numFmtId="0" fontId="19" fillId="5" borderId="0" xfId="0" applyFont="1" applyFill="1" applyAlignment="1">
      <alignment vertical="center"/>
    </xf>
    <xf numFmtId="0" fontId="19" fillId="8" borderId="0" xfId="0" applyFont="1" applyFill="1" applyAlignment="1">
      <alignment vertical="center"/>
    </xf>
    <xf numFmtId="0" fontId="22" fillId="8" borderId="0" xfId="0" applyFont="1" applyFill="1"/>
    <xf numFmtId="0" fontId="19" fillId="8" borderId="0" xfId="0" applyFont="1" applyFill="1" applyAlignment="1">
      <alignment textRotation="45"/>
    </xf>
    <xf numFmtId="0" fontId="17" fillId="19" borderId="0" xfId="0" applyFont="1" applyFill="1" applyAlignment="1">
      <alignment horizontal="center" vertical="center" wrapText="1"/>
    </xf>
    <xf numFmtId="0" fontId="13" fillId="19" borderId="0" xfId="0" applyFont="1" applyFill="1"/>
    <xf numFmtId="0" fontId="14" fillId="19" borderId="0" xfId="0" applyFont="1" applyFill="1" applyAlignment="1">
      <alignment vertical="center"/>
    </xf>
    <xf numFmtId="0" fontId="13" fillId="19" borderId="0" xfId="0" applyFont="1" applyFill="1" applyAlignment="1">
      <alignment wrapText="1"/>
    </xf>
    <xf numFmtId="0" fontId="15" fillId="19" borderId="0" xfId="0" applyFont="1" applyFill="1"/>
    <xf numFmtId="0" fontId="15" fillId="19" borderId="0" xfId="0" applyFont="1" applyFill="1" applyAlignment="1">
      <alignment wrapText="1"/>
    </xf>
    <xf numFmtId="0" fontId="16" fillId="19" borderId="0" xfId="0" applyFont="1" applyFill="1"/>
    <xf numFmtId="0" fontId="12" fillId="18" borderId="0" xfId="0" applyFont="1" applyFill="1" applyAlignment="1">
      <alignment vertical="center" wrapText="1"/>
    </xf>
    <xf numFmtId="0" fontId="12" fillId="18" borderId="0" xfId="0" applyFont="1" applyFill="1" applyAlignment="1">
      <alignment vertical="top"/>
    </xf>
    <xf numFmtId="0" fontId="12" fillId="18" borderId="0" xfId="0" applyFont="1" applyFill="1" applyAlignment="1">
      <alignment vertical="top" wrapText="1"/>
    </xf>
    <xf numFmtId="0" fontId="12" fillId="18" borderId="0" xfId="0" applyFont="1" applyFill="1"/>
    <xf numFmtId="0" fontId="12" fillId="18" borderId="0" xfId="0" applyFont="1" applyFill="1" applyAlignment="1">
      <alignment wrapText="1"/>
    </xf>
    <xf numFmtId="0" fontId="13" fillId="18" borderId="0" xfId="0" applyFont="1" applyFill="1" applyAlignment="1">
      <alignment horizontal="left" vertical="center"/>
    </xf>
    <xf numFmtId="0" fontId="22" fillId="18" borderId="0" xfId="0" applyFont="1" applyFill="1"/>
    <xf numFmtId="0" fontId="17" fillId="18" borderId="0" xfId="0" applyFont="1" applyFill="1" applyAlignment="1">
      <alignment horizontal="center" vertical="center" wrapText="1"/>
    </xf>
    <xf numFmtId="0" fontId="13" fillId="18" borderId="0" xfId="0" applyFont="1" applyFill="1"/>
    <xf numFmtId="0" fontId="24" fillId="19" borderId="0" xfId="0" applyFont="1" applyFill="1" applyAlignment="1">
      <alignment vertical="center"/>
    </xf>
    <xf numFmtId="0" fontId="13" fillId="18" borderId="0" xfId="0" applyFont="1" applyFill="1" applyAlignment="1">
      <alignment wrapText="1"/>
    </xf>
    <xf numFmtId="0" fontId="20" fillId="16" borderId="19" xfId="1" applyFont="1" applyFill="1" applyBorder="1" applyAlignment="1">
      <alignment horizontal="left" textRotation="45" wrapText="1"/>
    </xf>
    <xf numFmtId="0" fontId="20" fillId="2" borderId="19" xfId="1" applyFont="1" applyBorder="1" applyAlignment="1">
      <alignment horizontal="left" textRotation="45" wrapText="1"/>
    </xf>
    <xf numFmtId="0" fontId="12" fillId="0" borderId="19" xfId="0" applyFont="1" applyBorder="1"/>
    <xf numFmtId="0" fontId="18" fillId="16" borderId="20" xfId="0" applyFont="1" applyFill="1" applyBorder="1" applyAlignment="1">
      <alignment textRotation="45" wrapText="1"/>
    </xf>
    <xf numFmtId="0" fontId="18" fillId="16" borderId="21" xfId="0" applyFont="1" applyFill="1" applyBorder="1" applyAlignment="1">
      <alignment textRotation="45" wrapText="1"/>
    </xf>
    <xf numFmtId="0" fontId="26" fillId="16" borderId="21" xfId="0" applyFont="1" applyFill="1" applyBorder="1"/>
    <xf numFmtId="0" fontId="12" fillId="16" borderId="21" xfId="0" applyFont="1" applyFill="1" applyBorder="1" applyAlignment="1">
      <alignment textRotation="45"/>
    </xf>
    <xf numFmtId="0" fontId="13" fillId="0" borderId="9" xfId="0" applyFont="1" applyBorder="1" applyAlignment="1">
      <alignment horizontal="center" vertical="top"/>
    </xf>
    <xf numFmtId="0" fontId="22" fillId="16" borderId="24" xfId="0" applyFont="1" applyFill="1" applyBorder="1" applyAlignment="1">
      <alignment textRotation="45"/>
    </xf>
    <xf numFmtId="0" fontId="19" fillId="16" borderId="0" xfId="0" applyFont="1" applyFill="1" applyAlignment="1">
      <alignment textRotation="45"/>
    </xf>
    <xf numFmtId="0" fontId="12" fillId="16" borderId="0" xfId="0" applyFont="1" applyFill="1"/>
    <xf numFmtId="0" fontId="19" fillId="16" borderId="25" xfId="0" applyFont="1" applyFill="1" applyBorder="1" applyAlignment="1">
      <alignment textRotation="45"/>
    </xf>
    <xf numFmtId="0" fontId="20" fillId="2" borderId="25" xfId="1" applyFont="1" applyBorder="1" applyAlignment="1">
      <alignment horizontal="left" textRotation="45" wrapText="1"/>
    </xf>
    <xf numFmtId="0" fontId="26" fillId="16" borderId="0" xfId="0" applyFont="1" applyFill="1"/>
    <xf numFmtId="0" fontId="13" fillId="18" borderId="0" xfId="0" applyFont="1" applyFill="1" applyAlignment="1">
      <alignment horizontal="center" vertical="top"/>
    </xf>
    <xf numFmtId="0" fontId="13" fillId="18" borderId="0" xfId="0" applyFont="1" applyFill="1" applyAlignment="1">
      <alignment horizontal="left" vertical="top"/>
    </xf>
    <xf numFmtId="0" fontId="13" fillId="18" borderId="0" xfId="0" applyFont="1" applyFill="1" applyAlignment="1">
      <alignment horizontal="center"/>
    </xf>
    <xf numFmtId="0" fontId="28" fillId="0" borderId="26" xfId="0" applyFont="1" applyBorder="1" applyAlignment="1">
      <alignment horizontal="center" vertical="center"/>
    </xf>
    <xf numFmtId="0" fontId="28" fillId="0" borderId="9" xfId="0" applyFont="1" applyBorder="1" applyAlignment="1">
      <alignment horizontal="center" vertical="center"/>
    </xf>
    <xf numFmtId="0" fontId="29" fillId="0" borderId="9" xfId="0" applyFont="1" applyBorder="1" applyAlignment="1">
      <alignment horizontal="center" vertical="center"/>
    </xf>
    <xf numFmtId="0" fontId="30" fillId="0" borderId="9" xfId="0" applyFont="1" applyBorder="1" applyAlignment="1">
      <alignment horizontal="center" vertical="center"/>
    </xf>
    <xf numFmtId="0" fontId="31" fillId="0" borderId="9" xfId="0" applyFont="1" applyBorder="1" applyAlignment="1">
      <alignment horizontal="center" vertical="center"/>
    </xf>
    <xf numFmtId="0" fontId="20" fillId="2" borderId="23" xfId="1" applyFont="1" applyBorder="1" applyAlignment="1">
      <alignment horizontal="center" textRotation="45" wrapText="1"/>
    </xf>
    <xf numFmtId="0" fontId="33" fillId="19" borderId="0" xfId="0" applyFont="1" applyFill="1" applyAlignment="1">
      <alignment horizontal="left" vertical="center"/>
    </xf>
    <xf numFmtId="0" fontId="12" fillId="19" borderId="0" xfId="0" applyFont="1" applyFill="1" applyAlignment="1">
      <alignment vertical="top"/>
    </xf>
    <xf numFmtId="0" fontId="12" fillId="19" borderId="0" xfId="0" applyFont="1" applyFill="1" applyAlignment="1">
      <alignment vertical="top" wrapText="1"/>
    </xf>
    <xf numFmtId="0" fontId="12" fillId="19" borderId="0" xfId="0" applyFont="1" applyFill="1" applyAlignment="1">
      <alignment wrapText="1"/>
    </xf>
    <xf numFmtId="0" fontId="33" fillId="19" borderId="0" xfId="0" applyFont="1" applyFill="1"/>
    <xf numFmtId="0" fontId="21" fillId="19" borderId="0" xfId="0" applyFont="1" applyFill="1" applyAlignment="1">
      <alignment horizontal="left" vertical="center" wrapText="1"/>
    </xf>
    <xf numFmtId="0" fontId="16" fillId="0" borderId="9" xfId="0" applyFont="1" applyBorder="1" applyAlignment="1">
      <alignment horizontal="center" vertical="top"/>
    </xf>
    <xf numFmtId="0" fontId="33" fillId="19" borderId="0" xfId="0" applyFont="1" applyFill="1" applyAlignment="1">
      <alignment horizontal="center" vertical="center" wrapText="1"/>
    </xf>
    <xf numFmtId="0" fontId="36" fillId="19" borderId="0" xfId="0" applyFont="1" applyFill="1" applyAlignment="1">
      <alignment horizontal="center" vertical="center" wrapText="1"/>
    </xf>
    <xf numFmtId="0" fontId="33" fillId="19" borderId="0" xfId="0" applyFont="1" applyFill="1" applyAlignment="1">
      <alignment horizontal="left" vertical="center" wrapText="1"/>
    </xf>
    <xf numFmtId="0" fontId="36" fillId="19" borderId="0" xfId="0" applyFont="1" applyFill="1" applyAlignment="1">
      <alignment horizontal="left" vertical="center" wrapText="1"/>
    </xf>
    <xf numFmtId="0" fontId="37" fillId="19" borderId="0" xfId="0" applyFont="1" applyFill="1" applyAlignment="1">
      <alignment vertical="center"/>
    </xf>
    <xf numFmtId="0" fontId="8" fillId="19" borderId="0" xfId="0" applyFont="1" applyFill="1" applyAlignment="1">
      <alignment vertical="center"/>
    </xf>
    <xf numFmtId="0" fontId="35" fillId="18" borderId="0" xfId="0" applyFont="1" applyFill="1"/>
    <xf numFmtId="0" fontId="27" fillId="8" borderId="0" xfId="4" applyFont="1" applyFill="1" applyBorder="1" applyAlignment="1">
      <alignment horizontal="center" vertical="top" wrapText="1"/>
    </xf>
    <xf numFmtId="0" fontId="12" fillId="18" borderId="21" xfId="0" applyFont="1" applyFill="1" applyBorder="1" applyAlignment="1">
      <alignment textRotation="45"/>
    </xf>
    <xf numFmtId="0" fontId="12" fillId="18" borderId="22" xfId="0" applyFont="1" applyFill="1" applyBorder="1" applyAlignment="1">
      <alignment textRotation="45"/>
    </xf>
    <xf numFmtId="0" fontId="19" fillId="6" borderId="0" xfId="0" applyFont="1" applyFill="1"/>
    <xf numFmtId="0" fontId="42" fillId="20" borderId="1" xfId="0" applyFont="1" applyFill="1" applyBorder="1" applyAlignment="1">
      <alignment vertical="center" wrapText="1"/>
    </xf>
    <xf numFmtId="0" fontId="41" fillId="21" borderId="3" xfId="0" applyFont="1" applyFill="1" applyBorder="1" applyAlignment="1">
      <alignment vertical="center" wrapText="1"/>
    </xf>
    <xf numFmtId="0" fontId="41" fillId="21" borderId="46" xfId="0" applyFont="1" applyFill="1" applyBorder="1" applyAlignment="1">
      <alignment vertical="center" wrapText="1"/>
    </xf>
    <xf numFmtId="0" fontId="41" fillId="21" borderId="4" xfId="0" applyFont="1" applyFill="1" applyBorder="1" applyAlignment="1">
      <alignment vertical="center" wrapText="1"/>
    </xf>
    <xf numFmtId="0" fontId="41" fillId="10" borderId="2" xfId="0" applyFont="1" applyFill="1" applyBorder="1" applyAlignment="1">
      <alignment horizontal="center" vertical="center" wrapText="1"/>
    </xf>
    <xf numFmtId="0" fontId="41" fillId="11" borderId="5" xfId="0" applyFont="1" applyFill="1" applyBorder="1" applyAlignment="1">
      <alignment horizontal="center" vertical="center" wrapText="1"/>
    </xf>
    <xf numFmtId="0" fontId="41" fillId="10" borderId="5" xfId="0" applyFont="1" applyFill="1" applyBorder="1" applyAlignment="1">
      <alignment horizontal="center" vertical="center" wrapText="1"/>
    </xf>
    <xf numFmtId="0" fontId="0" fillId="11" borderId="5" xfId="0" applyFill="1" applyBorder="1" applyAlignment="1">
      <alignment horizontal="center" vertical="center" wrapText="1"/>
    </xf>
    <xf numFmtId="0" fontId="41" fillId="13" borderId="47" xfId="0" applyFont="1" applyFill="1" applyBorder="1" applyAlignment="1">
      <alignment horizontal="center" vertical="center" wrapText="1"/>
    </xf>
    <xf numFmtId="0" fontId="41" fillId="14" borderId="47" xfId="0" applyFont="1" applyFill="1" applyBorder="1" applyAlignment="1">
      <alignment horizontal="center" vertical="center" wrapText="1"/>
    </xf>
    <xf numFmtId="0" fontId="41" fillId="9" borderId="47" xfId="0" applyFont="1" applyFill="1" applyBorder="1" applyAlignment="1">
      <alignment horizontal="center" vertical="center" wrapText="1"/>
    </xf>
    <xf numFmtId="0" fontId="41" fillId="15" borderId="47" xfId="0" applyFont="1" applyFill="1" applyBorder="1" applyAlignment="1">
      <alignment horizontal="center" vertical="center" wrapText="1"/>
    </xf>
    <xf numFmtId="0" fontId="41" fillId="13" borderId="5" xfId="0" applyFont="1" applyFill="1" applyBorder="1" applyAlignment="1">
      <alignment horizontal="center" vertical="center" wrapText="1"/>
    </xf>
    <xf numFmtId="0" fontId="41" fillId="14" borderId="5" xfId="0" applyFont="1" applyFill="1" applyBorder="1" applyAlignment="1">
      <alignment horizontal="center" vertical="center" wrapText="1"/>
    </xf>
    <xf numFmtId="0" fontId="41" fillId="9" borderId="5" xfId="0" applyFont="1" applyFill="1" applyBorder="1" applyAlignment="1">
      <alignment horizontal="center" vertical="center" wrapText="1"/>
    </xf>
    <xf numFmtId="0" fontId="41" fillId="15" borderId="5" xfId="0" applyFont="1" applyFill="1" applyBorder="1" applyAlignment="1">
      <alignment horizontal="center" vertical="center" wrapText="1"/>
    </xf>
    <xf numFmtId="0" fontId="47" fillId="11" borderId="2" xfId="0" applyFont="1" applyFill="1" applyBorder="1" applyAlignment="1">
      <alignment horizontal="center" vertical="center" wrapText="1"/>
    </xf>
    <xf numFmtId="0" fontId="0" fillId="18" borderId="0" xfId="0" applyFill="1"/>
    <xf numFmtId="0" fontId="0" fillId="18" borderId="47" xfId="0" applyFill="1" applyBorder="1"/>
    <xf numFmtId="0" fontId="51" fillId="0" borderId="0" xfId="0" applyFont="1" applyAlignment="1">
      <alignment horizontal="left" vertical="center" wrapText="1"/>
    </xf>
    <xf numFmtId="0" fontId="51" fillId="0" borderId="0" xfId="0" applyFont="1" applyAlignment="1">
      <alignment wrapText="1"/>
    </xf>
    <xf numFmtId="0" fontId="10" fillId="0" borderId="0" xfId="0" applyFont="1"/>
    <xf numFmtId="0" fontId="10" fillId="0" borderId="52" xfId="0" applyFont="1" applyBorder="1" applyAlignment="1">
      <alignment horizontal="left" vertical="center"/>
    </xf>
    <xf numFmtId="0" fontId="53" fillId="0" borderId="5" xfId="0" applyFont="1" applyBorder="1" applyAlignment="1">
      <alignment horizontal="center" wrapText="1"/>
    </xf>
    <xf numFmtId="0" fontId="0" fillId="18" borderId="45" xfId="0" applyFill="1" applyBorder="1" applyAlignment="1">
      <alignment wrapText="1"/>
    </xf>
    <xf numFmtId="0" fontId="0" fillId="18" borderId="5" xfId="0" applyFill="1" applyBorder="1" applyAlignment="1">
      <alignment wrapText="1"/>
    </xf>
    <xf numFmtId="0" fontId="0" fillId="18" borderId="45" xfId="0" applyFill="1" applyBorder="1" applyAlignment="1">
      <alignment vertical="top" wrapText="1"/>
    </xf>
    <xf numFmtId="0" fontId="0" fillId="18" borderId="0" xfId="0" applyFill="1" applyAlignment="1">
      <alignment horizontal="left" wrapText="1"/>
    </xf>
    <xf numFmtId="0" fontId="0" fillId="18" borderId="47" xfId="0" applyFill="1" applyBorder="1" applyAlignment="1">
      <alignment horizontal="left" wrapText="1"/>
    </xf>
    <xf numFmtId="0" fontId="0" fillId="18" borderId="50" xfId="0" applyFill="1" applyBorder="1" applyAlignment="1">
      <alignment horizontal="center" vertical="top" wrapText="1"/>
    </xf>
    <xf numFmtId="0" fontId="0" fillId="18" borderId="0" xfId="0" applyFill="1" applyAlignment="1">
      <alignment horizontal="center" vertical="top" wrapText="1"/>
    </xf>
    <xf numFmtId="0" fontId="0" fillId="18" borderId="48" xfId="0" applyFill="1" applyBorder="1" applyAlignment="1">
      <alignment wrapText="1"/>
    </xf>
    <xf numFmtId="0" fontId="0" fillId="18" borderId="49" xfId="0" applyFill="1" applyBorder="1" applyAlignment="1">
      <alignment wrapText="1"/>
    </xf>
    <xf numFmtId="0" fontId="0" fillId="18" borderId="0" xfId="0" applyFill="1" applyAlignment="1">
      <alignment vertical="top" wrapText="1"/>
    </xf>
    <xf numFmtId="0" fontId="0" fillId="18" borderId="47" xfId="0" applyFill="1" applyBorder="1" applyAlignment="1">
      <alignment vertical="top" wrapText="1"/>
    </xf>
    <xf numFmtId="0" fontId="0" fillId="18" borderId="7" xfId="0" applyFill="1" applyBorder="1" applyAlignment="1">
      <alignment wrapText="1"/>
    </xf>
    <xf numFmtId="0" fontId="0" fillId="18" borderId="0" xfId="0" applyFill="1" applyAlignment="1">
      <alignment vertical="center" wrapText="1"/>
    </xf>
    <xf numFmtId="0" fontId="11" fillId="18" borderId="0" xfId="0" applyFont="1" applyFill="1" applyAlignment="1">
      <alignment horizontal="center" vertical="center"/>
    </xf>
    <xf numFmtId="0" fontId="11" fillId="18" borderId="0" xfId="0" applyFont="1" applyFill="1" applyAlignment="1">
      <alignment horizontal="center" vertical="center" wrapText="1"/>
    </xf>
    <xf numFmtId="0" fontId="54" fillId="0" borderId="0" xfId="0" applyFont="1" applyAlignment="1">
      <alignment horizontal="center" wrapText="1"/>
    </xf>
    <xf numFmtId="0" fontId="25" fillId="6" borderId="0" xfId="0" applyFont="1" applyFill="1" applyAlignment="1">
      <alignment horizontal="center" wrapText="1"/>
    </xf>
    <xf numFmtId="0" fontId="25" fillId="7" borderId="0" xfId="0" applyFont="1" applyFill="1" applyAlignment="1">
      <alignment horizontal="center" wrapText="1"/>
    </xf>
    <xf numFmtId="0" fontId="25" fillId="5" borderId="0" xfId="0" applyFont="1" applyFill="1" applyAlignment="1">
      <alignment horizontal="center" wrapText="1"/>
    </xf>
    <xf numFmtId="0" fontId="25" fillId="8" borderId="0" xfId="0" applyFont="1" applyFill="1" applyAlignment="1">
      <alignment horizontal="center" wrapText="1"/>
    </xf>
    <xf numFmtId="0" fontId="0" fillId="18" borderId="0" xfId="0" applyFill="1" applyAlignment="1">
      <alignment horizontal="left" vertical="top" wrapText="1"/>
    </xf>
    <xf numFmtId="0" fontId="0" fillId="18" borderId="0" xfId="0" applyFill="1" applyAlignment="1">
      <alignment wrapText="1"/>
    </xf>
    <xf numFmtId="0" fontId="0" fillId="18" borderId="0" xfId="0" applyFill="1" applyAlignment="1">
      <alignment horizontal="left" vertical="center" wrapText="1"/>
    </xf>
    <xf numFmtId="0" fontId="42" fillId="18" borderId="0" xfId="0" applyFont="1" applyFill="1" applyAlignment="1">
      <alignment vertical="center" wrapText="1"/>
    </xf>
    <xf numFmtId="0" fontId="41" fillId="18" borderId="0" xfId="0" applyFont="1" applyFill="1" applyAlignment="1">
      <alignment horizontal="center" vertical="center" wrapText="1"/>
    </xf>
    <xf numFmtId="0" fontId="53" fillId="18" borderId="0" xfId="0" applyFont="1" applyFill="1" applyAlignment="1">
      <alignment horizontal="center" wrapText="1"/>
    </xf>
    <xf numFmtId="0" fontId="40" fillId="18" borderId="0" xfId="5" applyFill="1" applyBorder="1" applyAlignment="1">
      <alignment vertical="center" wrapText="1"/>
    </xf>
    <xf numFmtId="0" fontId="58" fillId="18" borderId="0" xfId="0" applyFont="1" applyFill="1" applyAlignment="1">
      <alignment wrapText="1"/>
    </xf>
    <xf numFmtId="0" fontId="59" fillId="19" borderId="0" xfId="0" applyFont="1" applyFill="1"/>
    <xf numFmtId="0" fontId="61" fillId="19" borderId="0" xfId="0" applyFont="1" applyFill="1" applyAlignment="1">
      <alignment horizontal="left" vertical="center" wrapText="1"/>
    </xf>
    <xf numFmtId="0" fontId="23" fillId="19" borderId="0" xfId="0" applyFont="1" applyFill="1" applyAlignment="1">
      <alignment horizontal="center" vertical="top" wrapText="1"/>
    </xf>
    <xf numFmtId="0" fontId="23" fillId="19" borderId="0" xfId="0" applyFont="1" applyFill="1" applyAlignment="1">
      <alignment horizontal="center" vertical="center" wrapText="1"/>
    </xf>
    <xf numFmtId="0" fontId="61" fillId="18" borderId="0" xfId="0" applyFont="1" applyFill="1" applyAlignment="1">
      <alignment horizontal="left" vertical="center" wrapText="1"/>
    </xf>
    <xf numFmtId="0" fontId="23" fillId="18" borderId="0" xfId="0" applyFont="1" applyFill="1" applyAlignment="1">
      <alignment horizontal="center" vertical="top" wrapText="1"/>
    </xf>
    <xf numFmtId="0" fontId="23" fillId="18" borderId="0" xfId="0" applyFont="1" applyFill="1" applyAlignment="1">
      <alignment horizontal="center" vertical="center" wrapText="1"/>
    </xf>
    <xf numFmtId="0" fontId="60" fillId="18" borderId="0" xfId="0" applyFont="1" applyFill="1"/>
    <xf numFmtId="0" fontId="14" fillId="17" borderId="0" xfId="4" applyFont="1" applyBorder="1" applyAlignment="1">
      <alignment horizontal="center" vertical="center" wrapText="1"/>
    </xf>
    <xf numFmtId="0" fontId="14" fillId="17" borderId="0" xfId="4" applyFont="1" applyBorder="1" applyAlignment="1">
      <alignment horizontal="center" wrapText="1"/>
    </xf>
    <xf numFmtId="0" fontId="62" fillId="19" borderId="0" xfId="0" applyFont="1" applyFill="1"/>
    <xf numFmtId="0" fontId="63" fillId="19" borderId="0" xfId="0" applyFont="1" applyFill="1"/>
    <xf numFmtId="0" fontId="65" fillId="18" borderId="0" xfId="0" applyFont="1" applyFill="1" applyAlignment="1">
      <alignment horizontal="left" vertical="top"/>
    </xf>
    <xf numFmtId="0" fontId="66" fillId="18" borderId="0" xfId="0" applyFont="1" applyFill="1"/>
    <xf numFmtId="0" fontId="65" fillId="18" borderId="0" xfId="0" applyFont="1" applyFill="1"/>
    <xf numFmtId="0" fontId="65" fillId="18" borderId="0" xfId="0" applyFont="1" applyFill="1" applyAlignment="1">
      <alignment vertical="top"/>
    </xf>
    <xf numFmtId="0" fontId="67" fillId="18" borderId="0" xfId="0" applyFont="1" applyFill="1"/>
    <xf numFmtId="0" fontId="58" fillId="18" borderId="0" xfId="0" applyFont="1" applyFill="1" applyAlignment="1">
      <alignment horizontal="left"/>
    </xf>
    <xf numFmtId="0" fontId="68" fillId="18" borderId="0" xfId="0" applyFont="1" applyFill="1"/>
    <xf numFmtId="0" fontId="0" fillId="18" borderId="48" xfId="0" applyFill="1" applyBorder="1" applyAlignment="1">
      <alignment vertical="center" wrapText="1"/>
    </xf>
    <xf numFmtId="0" fontId="0" fillId="18" borderId="49" xfId="0" applyFill="1" applyBorder="1" applyAlignment="1">
      <alignment vertical="center" wrapText="1"/>
    </xf>
    <xf numFmtId="0" fontId="0" fillId="18" borderId="7" xfId="0" applyFill="1" applyBorder="1" applyAlignment="1">
      <alignment vertical="center" wrapText="1"/>
    </xf>
    <xf numFmtId="0" fontId="0" fillId="18" borderId="50" xfId="0" applyFill="1" applyBorder="1" applyAlignment="1">
      <alignment vertical="center" wrapText="1"/>
    </xf>
    <xf numFmtId="0" fontId="0" fillId="18" borderId="47" xfId="0" applyFill="1" applyBorder="1" applyAlignment="1">
      <alignment vertical="center" wrapText="1"/>
    </xf>
    <xf numFmtId="0" fontId="0" fillId="18" borderId="0" xfId="0" applyFill="1" applyAlignment="1">
      <alignment horizontal="center" vertical="center" wrapText="1"/>
    </xf>
    <xf numFmtId="0" fontId="0" fillId="18" borderId="47" xfId="0" applyFill="1" applyBorder="1" applyAlignment="1">
      <alignment horizontal="center" vertical="center" wrapText="1"/>
    </xf>
    <xf numFmtId="0" fontId="0" fillId="18" borderId="50" xfId="0" applyFill="1" applyBorder="1" applyAlignment="1">
      <alignment horizontal="center" vertical="center"/>
    </xf>
    <xf numFmtId="0" fontId="0" fillId="18" borderId="0" xfId="0" applyFill="1" applyAlignment="1">
      <alignment horizontal="center" vertical="center"/>
    </xf>
    <xf numFmtId="0" fontId="0" fillId="18" borderId="0" xfId="0" applyFill="1" applyAlignment="1">
      <alignment vertical="center"/>
    </xf>
    <xf numFmtId="0" fontId="0" fillId="18" borderId="45" xfId="0" applyFill="1" applyBorder="1"/>
    <xf numFmtId="0" fontId="0" fillId="18" borderId="5" xfId="0" applyFill="1" applyBorder="1"/>
    <xf numFmtId="0" fontId="0" fillId="18" borderId="50" xfId="0" applyFill="1" applyBorder="1" applyAlignment="1">
      <alignment vertical="top" wrapText="1"/>
    </xf>
    <xf numFmtId="0" fontId="0" fillId="18" borderId="50" xfId="0" applyFill="1" applyBorder="1" applyAlignment="1">
      <alignment horizontal="left" wrapText="1"/>
    </xf>
    <xf numFmtId="0" fontId="0" fillId="18" borderId="51" xfId="0" applyFill="1" applyBorder="1" applyAlignment="1">
      <alignment vertical="top" wrapText="1"/>
    </xf>
    <xf numFmtId="0" fontId="11" fillId="18" borderId="0" xfId="0" applyFont="1" applyFill="1" applyAlignment="1">
      <alignment vertical="top"/>
    </xf>
    <xf numFmtId="0" fontId="0" fillId="18" borderId="5" xfId="0" applyFill="1" applyBorder="1" applyAlignment="1">
      <alignment vertical="top" wrapText="1"/>
    </xf>
    <xf numFmtId="0" fontId="11" fillId="18" borderId="0" xfId="0" applyFont="1" applyFill="1" applyAlignment="1">
      <alignment vertical="top" wrapText="1"/>
    </xf>
    <xf numFmtId="0" fontId="11" fillId="18" borderId="47" xfId="0" applyFont="1" applyFill="1" applyBorder="1" applyAlignment="1">
      <alignment vertical="top" wrapText="1"/>
    </xf>
    <xf numFmtId="0" fontId="0" fillId="18" borderId="48" xfId="0" applyFill="1" applyBorder="1" applyAlignment="1">
      <alignment vertical="top" wrapText="1"/>
    </xf>
    <xf numFmtId="0" fontId="0" fillId="18" borderId="49" xfId="0" applyFill="1" applyBorder="1" applyAlignment="1">
      <alignment vertical="top" wrapText="1"/>
    </xf>
    <xf numFmtId="0" fontId="0" fillId="18" borderId="7" xfId="0" applyFill="1" applyBorder="1" applyAlignment="1">
      <alignment vertical="top" wrapText="1"/>
    </xf>
    <xf numFmtId="0" fontId="11" fillId="18" borderId="50" xfId="0" applyFont="1" applyFill="1" applyBorder="1" applyAlignment="1">
      <alignment vertical="top" wrapText="1"/>
    </xf>
    <xf numFmtId="0" fontId="41" fillId="21" borderId="46" xfId="0" applyFont="1" applyFill="1" applyBorder="1" applyAlignment="1">
      <alignment horizontal="center" vertical="center" wrapText="1"/>
    </xf>
    <xf numFmtId="0" fontId="0" fillId="18" borderId="47" xfId="0" applyFill="1" applyBorder="1" applyAlignment="1">
      <alignment horizontal="center" vertical="top" wrapText="1"/>
    </xf>
    <xf numFmtId="0" fontId="34" fillId="19" borderId="0" xfId="0" applyFont="1" applyFill="1"/>
    <xf numFmtId="0" fontId="0" fillId="18" borderId="47" xfId="0" applyFill="1" applyBorder="1" applyAlignment="1">
      <alignment wrapText="1"/>
    </xf>
    <xf numFmtId="0" fontId="23" fillId="13" borderId="36" xfId="0" applyFont="1" applyFill="1" applyBorder="1" applyAlignment="1">
      <alignment horizontal="center" vertical="center" wrapText="1"/>
    </xf>
    <xf numFmtId="0" fontId="23" fillId="13" borderId="37" xfId="0" applyFont="1" applyFill="1" applyBorder="1" applyAlignment="1">
      <alignment horizontal="center" vertical="center" wrapText="1"/>
    </xf>
    <xf numFmtId="0" fontId="23" fillId="15" borderId="38" xfId="0" applyFont="1" applyFill="1" applyBorder="1" applyAlignment="1">
      <alignment horizontal="center" vertical="center" wrapText="1"/>
    </xf>
    <xf numFmtId="0" fontId="23" fillId="15" borderId="37" xfId="0" applyFont="1" applyFill="1" applyBorder="1" applyAlignment="1">
      <alignment horizontal="center" vertical="center" wrapText="1"/>
    </xf>
    <xf numFmtId="0" fontId="23" fillId="9" borderId="37" xfId="0" applyFont="1" applyFill="1" applyBorder="1" applyAlignment="1">
      <alignment horizontal="center" vertical="center" wrapText="1"/>
    </xf>
    <xf numFmtId="0" fontId="23" fillId="14" borderId="37" xfId="0" applyFont="1" applyFill="1" applyBorder="1" applyAlignment="1">
      <alignment horizontal="center" vertical="center" wrapText="1"/>
    </xf>
    <xf numFmtId="0" fontId="11" fillId="0" borderId="0" xfId="6" applyAlignment="1">
      <alignment horizontal="left" vertical="top" wrapText="1"/>
    </xf>
    <xf numFmtId="0" fontId="11" fillId="0" borderId="0" xfId="6" applyAlignment="1">
      <alignment horizontal="center" vertical="top" wrapText="1"/>
    </xf>
    <xf numFmtId="0" fontId="7" fillId="0" borderId="0" xfId="6" applyFont="1" applyAlignment="1">
      <alignment horizontal="center" vertical="top"/>
    </xf>
    <xf numFmtId="0" fontId="11" fillId="0" borderId="0" xfId="6" applyAlignment="1">
      <alignment vertical="top"/>
    </xf>
    <xf numFmtId="0" fontId="11" fillId="0" borderId="0" xfId="6" applyAlignment="1">
      <alignment horizontal="center" vertical="center"/>
    </xf>
    <xf numFmtId="0" fontId="11" fillId="0" borderId="0" xfId="6" applyAlignment="1">
      <alignment horizontal="left" vertical="center"/>
    </xf>
    <xf numFmtId="0" fontId="7" fillId="0" borderId="0" xfId="6" applyFont="1" applyAlignment="1">
      <alignment horizontal="center" vertical="top" wrapText="1"/>
    </xf>
    <xf numFmtId="0" fontId="49" fillId="0" borderId="0" xfId="6" applyFont="1" applyAlignment="1">
      <alignment horizontal="left" vertical="top" wrapText="1"/>
    </xf>
    <xf numFmtId="0" fontId="9" fillId="12" borderId="0" xfId="6" applyFont="1" applyFill="1" applyAlignment="1">
      <alignment horizontal="center" vertical="top" wrapText="1"/>
    </xf>
    <xf numFmtId="0" fontId="0" fillId="18" borderId="50" xfId="0" applyFill="1" applyBorder="1" applyAlignment="1">
      <alignment horizontal="left" vertical="top" wrapText="1"/>
    </xf>
    <xf numFmtId="0" fontId="0" fillId="18" borderId="47" xfId="0" applyFill="1" applyBorder="1" applyAlignment="1">
      <alignment horizontal="left" vertical="top" wrapText="1"/>
    </xf>
    <xf numFmtId="0" fontId="0" fillId="0" borderId="0" xfId="6" applyFont="1" applyAlignment="1">
      <alignment horizontal="left" vertical="top" wrapText="1"/>
    </xf>
    <xf numFmtId="0" fontId="33" fillId="18" borderId="54" xfId="0" applyFont="1" applyFill="1" applyBorder="1" applyAlignment="1" applyProtection="1">
      <alignment horizontal="center" vertical="center" wrapText="1"/>
      <protection locked="0"/>
    </xf>
    <xf numFmtId="0" fontId="33" fillId="18" borderId="53" xfId="0" applyFont="1" applyFill="1" applyBorder="1" applyAlignment="1" applyProtection="1">
      <alignment horizontal="center" vertical="center" wrapText="1"/>
      <protection locked="0"/>
    </xf>
    <xf numFmtId="0" fontId="33" fillId="18" borderId="53" xfId="0" applyFont="1" applyFill="1" applyBorder="1" applyAlignment="1" applyProtection="1">
      <alignment horizontal="left" vertical="center" wrapText="1"/>
      <protection locked="0"/>
    </xf>
    <xf numFmtId="0" fontId="33" fillId="18" borderId="55" xfId="0" applyFont="1" applyFill="1" applyBorder="1" applyAlignment="1" applyProtection="1">
      <alignment horizontal="left" vertical="center" wrapText="1"/>
      <protection locked="0"/>
    </xf>
    <xf numFmtId="0" fontId="39" fillId="16" borderId="27" xfId="0" applyFont="1" applyFill="1" applyBorder="1" applyAlignment="1" applyProtection="1">
      <alignment vertical="center" wrapText="1"/>
      <protection locked="0"/>
    </xf>
    <xf numFmtId="0" fontId="39" fillId="16" borderId="30" xfId="0" applyFont="1" applyFill="1" applyBorder="1" applyAlignment="1" applyProtection="1">
      <alignment vertical="center" wrapText="1"/>
      <protection locked="0"/>
    </xf>
    <xf numFmtId="0" fontId="39" fillId="16" borderId="33" xfId="0" applyFont="1" applyFill="1" applyBorder="1" applyAlignment="1" applyProtection="1">
      <alignment vertical="center" wrapText="1"/>
      <protection locked="0"/>
    </xf>
    <xf numFmtId="0" fontId="38" fillId="18" borderId="10" xfId="0" applyFont="1" applyFill="1" applyBorder="1" applyAlignment="1" applyProtection="1">
      <alignment horizontal="center" vertical="center" wrapText="1"/>
      <protection locked="0"/>
    </xf>
    <xf numFmtId="0" fontId="38" fillId="18" borderId="11" xfId="0" applyFont="1" applyFill="1" applyBorder="1" applyAlignment="1" applyProtection="1">
      <alignment horizontal="center" vertical="center" wrapText="1"/>
      <protection locked="0"/>
    </xf>
    <xf numFmtId="0" fontId="38" fillId="18" borderId="41" xfId="0" applyFont="1" applyFill="1" applyBorder="1" applyAlignment="1" applyProtection="1">
      <alignment horizontal="center" vertical="center" wrapText="1"/>
      <protection locked="0"/>
    </xf>
    <xf numFmtId="0" fontId="64" fillId="16" borderId="33" xfId="0" applyFont="1" applyFill="1" applyBorder="1" applyAlignment="1" applyProtection="1">
      <alignment vertical="center" wrapText="1"/>
      <protection locked="0"/>
    </xf>
    <xf numFmtId="0" fontId="40" fillId="18" borderId="0" xfId="5" applyFill="1"/>
    <xf numFmtId="0" fontId="1" fillId="18" borderId="0" xfId="0" applyFont="1" applyFill="1"/>
    <xf numFmtId="0" fontId="1" fillId="18" borderId="0" xfId="0" applyFont="1" applyFill="1" applyAlignment="1">
      <alignment horizontal="left" vertical="top" wrapText="1"/>
    </xf>
    <xf numFmtId="0" fontId="1" fillId="18" borderId="0" xfId="0" applyFont="1" applyFill="1" applyAlignment="1">
      <alignment vertical="top" wrapText="1"/>
    </xf>
    <xf numFmtId="0" fontId="1" fillId="18" borderId="0" xfId="0" applyFont="1" applyFill="1" applyAlignment="1">
      <alignment horizontal="left" vertical="top"/>
    </xf>
    <xf numFmtId="0" fontId="1" fillId="19" borderId="0" xfId="0" applyFont="1" applyFill="1"/>
    <xf numFmtId="0" fontId="1" fillId="18" borderId="0" xfId="0" applyFont="1" applyFill="1" applyAlignment="1">
      <alignment vertical="top"/>
    </xf>
    <xf numFmtId="0" fontId="12" fillId="18" borderId="52" xfId="0" applyFont="1" applyFill="1" applyBorder="1" applyAlignment="1">
      <alignment horizontal="center"/>
    </xf>
    <xf numFmtId="0" fontId="12" fillId="18" borderId="0" xfId="0" applyFont="1" applyFill="1" applyAlignment="1">
      <alignment horizontal="left" vertical="top" wrapText="1"/>
    </xf>
    <xf numFmtId="0" fontId="12" fillId="18" borderId="52" xfId="0" applyFont="1" applyFill="1" applyBorder="1" applyAlignment="1">
      <alignment horizontal="left"/>
    </xf>
    <xf numFmtId="0" fontId="69" fillId="18" borderId="0" xfId="0" applyFont="1" applyFill="1" applyAlignment="1">
      <alignment horizontal="center" wrapText="1"/>
    </xf>
    <xf numFmtId="0" fontId="14" fillId="18" borderId="0" xfId="0" applyFont="1" applyFill="1" applyAlignment="1">
      <alignment horizontal="center" wrapText="1"/>
    </xf>
    <xf numFmtId="0" fontId="18" fillId="18" borderId="52" xfId="0" applyFont="1" applyFill="1" applyBorder="1" applyAlignment="1">
      <alignment horizontal="center"/>
    </xf>
    <xf numFmtId="0" fontId="12" fillId="18" borderId="52" xfId="0" quotePrefix="1" applyFont="1" applyFill="1" applyBorder="1" applyAlignment="1">
      <alignment horizontal="center"/>
    </xf>
    <xf numFmtId="0" fontId="1" fillId="18" borderId="0" xfId="0" applyFont="1" applyFill="1" applyAlignment="1">
      <alignment horizontal="left" vertical="top" wrapText="1"/>
    </xf>
    <xf numFmtId="0" fontId="1" fillId="18" borderId="0" xfId="0" applyFont="1" applyFill="1" applyAlignment="1">
      <alignment horizontal="left" vertical="center" wrapText="1"/>
    </xf>
    <xf numFmtId="0" fontId="8" fillId="16" borderId="31" xfId="0" applyFont="1" applyFill="1" applyBorder="1" applyAlignment="1">
      <alignment horizontal="left" vertical="center" wrapText="1"/>
    </xf>
    <xf numFmtId="0" fontId="8" fillId="16" borderId="32" xfId="0" applyFont="1" applyFill="1" applyBorder="1" applyAlignment="1">
      <alignment horizontal="left" vertical="center" wrapText="1"/>
    </xf>
    <xf numFmtId="0" fontId="14" fillId="17" borderId="8" xfId="4" applyFont="1" applyBorder="1" applyAlignment="1">
      <alignment horizontal="center" vertical="center" wrapText="1"/>
    </xf>
    <xf numFmtId="0" fontId="14" fillId="17" borderId="0" xfId="4" applyFont="1" applyBorder="1" applyAlignment="1">
      <alignment horizontal="center" vertical="center" wrapText="1"/>
    </xf>
    <xf numFmtId="0" fontId="8" fillId="16" borderId="34" xfId="0" applyFont="1" applyFill="1" applyBorder="1" applyAlignment="1">
      <alignment horizontal="left" vertical="center" wrapText="1"/>
    </xf>
    <xf numFmtId="0" fontId="8" fillId="16" borderId="35" xfId="0" applyFont="1" applyFill="1" applyBorder="1" applyAlignment="1">
      <alignment horizontal="left" vertical="center" wrapText="1"/>
    </xf>
    <xf numFmtId="0" fontId="24" fillId="19" borderId="0" xfId="0" applyFont="1" applyFill="1" applyAlignment="1">
      <alignment horizontal="center" vertical="center"/>
    </xf>
    <xf numFmtId="0" fontId="21" fillId="19" borderId="0" xfId="0" applyFont="1" applyFill="1" applyAlignment="1">
      <alignment horizontal="left" vertical="center" wrapText="1"/>
    </xf>
    <xf numFmtId="0" fontId="13" fillId="19" borderId="0" xfId="0" applyFont="1" applyFill="1" applyAlignment="1">
      <alignment horizontal="left" vertical="center"/>
    </xf>
    <xf numFmtId="0" fontId="32" fillId="19" borderId="0" xfId="0" applyFont="1" applyFill="1" applyAlignment="1">
      <alignment horizontal="left" vertical="top" wrapText="1"/>
    </xf>
    <xf numFmtId="0" fontId="8" fillId="16" borderId="28" xfId="0" applyFont="1" applyFill="1" applyBorder="1" applyAlignment="1">
      <alignment horizontal="left" vertical="center" wrapText="1"/>
    </xf>
    <xf numFmtId="0" fontId="8" fillId="16" borderId="29" xfId="0" applyFont="1" applyFill="1" applyBorder="1" applyAlignment="1">
      <alignment horizontal="left" vertical="center" wrapText="1"/>
    </xf>
    <xf numFmtId="0" fontId="71" fillId="9" borderId="36" xfId="0" applyFont="1" applyFill="1" applyBorder="1" applyAlignment="1">
      <alignment horizontal="right" vertical="center" wrapText="1"/>
    </xf>
    <xf numFmtId="0" fontId="71" fillId="9" borderId="39" xfId="0" applyFont="1" applyFill="1" applyBorder="1" applyAlignment="1">
      <alignment horizontal="right" vertical="center" wrapText="1"/>
    </xf>
    <xf numFmtId="0" fontId="21" fillId="18" borderId="9" xfId="0" applyFont="1" applyFill="1" applyBorder="1" applyAlignment="1" applyProtection="1">
      <alignment horizontal="center" vertical="center" wrapText="1"/>
      <protection locked="0"/>
    </xf>
    <xf numFmtId="0" fontId="21" fillId="18" borderId="15" xfId="0" applyFont="1" applyFill="1" applyBorder="1" applyAlignment="1" applyProtection="1">
      <alignment horizontal="center" vertical="center" wrapText="1"/>
      <protection locked="0"/>
    </xf>
    <xf numFmtId="0" fontId="17" fillId="24" borderId="12" xfId="0" applyFont="1" applyFill="1" applyBorder="1" applyAlignment="1">
      <alignment horizontal="center" vertical="center" wrapText="1"/>
    </xf>
    <xf numFmtId="0" fontId="17" fillId="24" borderId="13" xfId="0" applyFont="1" applyFill="1" applyBorder="1" applyAlignment="1">
      <alignment horizontal="center" vertical="center" wrapText="1"/>
    </xf>
    <xf numFmtId="0" fontId="23" fillId="13" borderId="36" xfId="0" applyFont="1" applyFill="1" applyBorder="1" applyAlignment="1">
      <alignment horizontal="center" vertical="center" wrapText="1"/>
    </xf>
    <xf numFmtId="0" fontId="23" fillId="13" borderId="39" xfId="0" applyFont="1" applyFill="1" applyBorder="1" applyAlignment="1">
      <alignment horizontal="center" vertical="center" wrapText="1"/>
    </xf>
    <xf numFmtId="0" fontId="23" fillId="13" borderId="37" xfId="0" applyFont="1" applyFill="1" applyBorder="1" applyAlignment="1">
      <alignment horizontal="center" vertical="center" wrapText="1"/>
    </xf>
    <xf numFmtId="0" fontId="23" fillId="13" borderId="19" xfId="0" applyFont="1" applyFill="1" applyBorder="1" applyAlignment="1">
      <alignment horizontal="center" vertical="center" wrapText="1"/>
    </xf>
    <xf numFmtId="0" fontId="23" fillId="15" borderId="38" xfId="0" applyFont="1" applyFill="1" applyBorder="1" applyAlignment="1">
      <alignment horizontal="center" vertical="center" wrapText="1"/>
    </xf>
    <xf numFmtId="0" fontId="23" fillId="15" borderId="40" xfId="0" applyFont="1" applyFill="1" applyBorder="1" applyAlignment="1">
      <alignment horizontal="center" vertical="center" wrapText="1"/>
    </xf>
    <xf numFmtId="0" fontId="23" fillId="15" borderId="37" xfId="0" applyFont="1" applyFill="1" applyBorder="1" applyAlignment="1">
      <alignment horizontal="center" vertical="center" wrapText="1"/>
    </xf>
    <xf numFmtId="0" fontId="23" fillId="15" borderId="19" xfId="0" applyFont="1" applyFill="1" applyBorder="1" applyAlignment="1">
      <alignment horizontal="center" vertical="center" wrapText="1"/>
    </xf>
    <xf numFmtId="0" fontId="23" fillId="9" borderId="37" xfId="0" applyFont="1" applyFill="1" applyBorder="1" applyAlignment="1">
      <alignment horizontal="center" vertical="center" wrapText="1"/>
    </xf>
    <xf numFmtId="0" fontId="23" fillId="9" borderId="19" xfId="0" applyFont="1" applyFill="1" applyBorder="1" applyAlignment="1">
      <alignment horizontal="center" vertical="center" wrapText="1"/>
    </xf>
    <xf numFmtId="0" fontId="23" fillId="14" borderId="37" xfId="0" applyFont="1" applyFill="1" applyBorder="1" applyAlignment="1">
      <alignment horizontal="center" vertical="center" wrapText="1"/>
    </xf>
    <xf numFmtId="0" fontId="23" fillId="14" borderId="19" xfId="0" applyFont="1" applyFill="1" applyBorder="1" applyAlignment="1">
      <alignment horizontal="center" vertical="center" wrapText="1"/>
    </xf>
    <xf numFmtId="0" fontId="17" fillId="24" borderId="9" xfId="0" applyFont="1" applyFill="1" applyBorder="1" applyAlignment="1">
      <alignment horizontal="center" vertical="center" wrapText="1"/>
    </xf>
    <xf numFmtId="0" fontId="17" fillId="24" borderId="15" xfId="0" applyFont="1" applyFill="1" applyBorder="1" applyAlignment="1">
      <alignment horizontal="center" vertical="center" wrapText="1"/>
    </xf>
    <xf numFmtId="0" fontId="17" fillId="24" borderId="42" xfId="0" applyFont="1" applyFill="1" applyBorder="1" applyAlignment="1">
      <alignment horizontal="center" vertical="center" wrapText="1"/>
    </xf>
    <xf numFmtId="0" fontId="17" fillId="24" borderId="28" xfId="0" applyFont="1" applyFill="1" applyBorder="1" applyAlignment="1">
      <alignment horizontal="center" vertical="center" wrapText="1"/>
    </xf>
    <xf numFmtId="0" fontId="17" fillId="24" borderId="43" xfId="0" applyFont="1" applyFill="1" applyBorder="1" applyAlignment="1">
      <alignment horizontal="center" vertical="center" wrapText="1"/>
    </xf>
    <xf numFmtId="0" fontId="33" fillId="19" borderId="0" xfId="0" applyFont="1" applyFill="1" applyAlignment="1">
      <alignment horizontal="left" vertical="center" wrapText="1"/>
    </xf>
    <xf numFmtId="0" fontId="14" fillId="17" borderId="0" xfId="4" applyFont="1" applyBorder="1" applyAlignment="1">
      <alignment horizontal="center" vertical="center"/>
    </xf>
    <xf numFmtId="0" fontId="21" fillId="18" borderId="17" xfId="0" applyFont="1" applyFill="1" applyBorder="1" applyAlignment="1" applyProtection="1">
      <alignment horizontal="center" vertical="top" wrapText="1"/>
      <protection locked="0"/>
    </xf>
    <xf numFmtId="0" fontId="72" fillId="9" borderId="14" xfId="0" applyFont="1" applyFill="1" applyBorder="1" applyAlignment="1">
      <alignment horizontal="right" vertical="center" wrapText="1"/>
    </xf>
    <xf numFmtId="0" fontId="72" fillId="9" borderId="16" xfId="0" applyFont="1" applyFill="1" applyBorder="1" applyAlignment="1">
      <alignment horizontal="right" vertical="center" wrapText="1"/>
    </xf>
    <xf numFmtId="0" fontId="71" fillId="9" borderId="14" xfId="0" applyFont="1" applyFill="1" applyBorder="1" applyAlignment="1">
      <alignment horizontal="right" vertical="center" wrapText="1"/>
    </xf>
    <xf numFmtId="0" fontId="21" fillId="19" borderId="0" xfId="0" applyFont="1" applyFill="1" applyAlignment="1">
      <alignment horizontal="left" wrapText="1"/>
    </xf>
    <xf numFmtId="0" fontId="21" fillId="18" borderId="17" xfId="0" applyFont="1" applyFill="1" applyBorder="1" applyAlignment="1" applyProtection="1">
      <alignment horizontal="center" vertical="center" wrapText="1"/>
      <protection locked="0"/>
    </xf>
    <xf numFmtId="0" fontId="21" fillId="18" borderId="18" xfId="0" applyFont="1" applyFill="1" applyBorder="1" applyAlignment="1" applyProtection="1">
      <alignment horizontal="center" vertical="center" wrapText="1"/>
      <protection locked="0"/>
    </xf>
    <xf numFmtId="0" fontId="49" fillId="0" borderId="0" xfId="0" applyFont="1" applyAlignment="1">
      <alignment horizontal="left" wrapText="1"/>
    </xf>
    <xf numFmtId="0" fontId="5" fillId="0" borderId="0" xfId="0" applyFont="1" applyAlignment="1">
      <alignment horizontal="center" wrapText="1"/>
    </xf>
    <xf numFmtId="0" fontId="41" fillId="21" borderId="4" xfId="0" applyFont="1" applyFill="1" applyBorder="1" applyAlignment="1">
      <alignment vertical="center" wrapText="1"/>
    </xf>
    <xf numFmtId="0" fontId="41" fillId="21" borderId="3" xfId="0" applyFont="1" applyFill="1" applyBorder="1" applyAlignment="1">
      <alignment vertical="center" wrapText="1"/>
    </xf>
    <xf numFmtId="0" fontId="0" fillId="0" borderId="48" xfId="0" quotePrefix="1" applyBorder="1" applyAlignment="1">
      <alignment horizontal="left" vertical="top" wrapText="1"/>
    </xf>
    <xf numFmtId="0" fontId="0" fillId="0" borderId="49" xfId="0" applyBorder="1" applyAlignment="1">
      <alignment horizontal="left" vertical="top" wrapText="1"/>
    </xf>
    <xf numFmtId="0" fontId="0" fillId="0" borderId="7" xfId="0" applyBorder="1" applyAlignment="1">
      <alignment horizontal="left" vertical="top" wrapText="1"/>
    </xf>
    <xf numFmtId="0" fontId="0" fillId="0" borderId="51" xfId="0" applyBorder="1" applyAlignment="1">
      <alignment horizontal="left" vertical="top" wrapText="1"/>
    </xf>
    <xf numFmtId="0" fontId="0" fillId="0" borderId="45" xfId="0" applyBorder="1" applyAlignment="1">
      <alignment horizontal="left" vertical="top" wrapText="1"/>
    </xf>
    <xf numFmtId="0" fontId="0" fillId="0" borderId="5" xfId="0" applyBorder="1" applyAlignment="1">
      <alignment horizontal="left" vertical="top" wrapText="1"/>
    </xf>
    <xf numFmtId="0" fontId="46" fillId="10" borderId="6" xfId="0" applyFont="1" applyFill="1" applyBorder="1" applyAlignment="1">
      <alignment horizontal="center" vertical="center" wrapText="1"/>
    </xf>
    <xf numFmtId="0" fontId="46" fillId="10" borderId="2" xfId="0" applyFont="1" applyFill="1" applyBorder="1" applyAlignment="1">
      <alignment horizontal="center" vertical="center" wrapText="1"/>
    </xf>
    <xf numFmtId="0" fontId="0" fillId="18" borderId="51" xfId="0" applyFill="1" applyBorder="1" applyAlignment="1">
      <alignment vertical="center" wrapText="1"/>
    </xf>
    <xf numFmtId="0" fontId="0" fillId="18" borderId="45" xfId="0" applyFill="1" applyBorder="1" applyAlignment="1">
      <alignment vertical="center" wrapText="1"/>
    </xf>
    <xf numFmtId="0" fontId="0" fillId="18" borderId="5" xfId="0" applyFill="1" applyBorder="1" applyAlignment="1">
      <alignment vertical="center" wrapText="1"/>
    </xf>
    <xf numFmtId="0" fontId="0" fillId="18" borderId="48" xfId="0" applyFill="1" applyBorder="1" applyAlignment="1">
      <alignment vertical="top" wrapText="1"/>
    </xf>
    <xf numFmtId="0" fontId="0" fillId="18" borderId="49" xfId="0" applyFill="1" applyBorder="1" applyAlignment="1">
      <alignment vertical="top" wrapText="1"/>
    </xf>
    <xf numFmtId="0" fontId="0" fillId="18" borderId="7" xfId="0" applyFill="1" applyBorder="1" applyAlignment="1">
      <alignment vertical="top" wrapText="1"/>
    </xf>
    <xf numFmtId="0" fontId="41" fillId="21" borderId="46" xfId="0" applyFont="1" applyFill="1" applyBorder="1" applyAlignment="1">
      <alignment vertical="center" wrapText="1"/>
    </xf>
    <xf numFmtId="0" fontId="0" fillId="18" borderId="48" xfId="0" applyFill="1" applyBorder="1" applyAlignment="1">
      <alignment vertical="center" wrapText="1"/>
    </xf>
    <xf numFmtId="0" fontId="0" fillId="18" borderId="49" xfId="0" applyFill="1" applyBorder="1" applyAlignment="1">
      <alignment vertical="center" wrapText="1"/>
    </xf>
    <xf numFmtId="0" fontId="0" fillId="18" borderId="7" xfId="0" applyFill="1" applyBorder="1" applyAlignment="1">
      <alignment vertical="center" wrapText="1"/>
    </xf>
    <xf numFmtId="0" fontId="0" fillId="18" borderId="48" xfId="0" applyFill="1" applyBorder="1" applyAlignment="1">
      <alignment horizontal="left" vertical="top" wrapText="1"/>
    </xf>
    <xf numFmtId="0" fontId="0" fillId="18" borderId="49" xfId="0" applyFill="1" applyBorder="1" applyAlignment="1">
      <alignment horizontal="left" vertical="top" wrapText="1"/>
    </xf>
    <xf numFmtId="0" fontId="0" fillId="18" borderId="7" xfId="0" applyFill="1" applyBorder="1" applyAlignment="1">
      <alignment horizontal="left" vertical="top" wrapText="1"/>
    </xf>
    <xf numFmtId="0" fontId="0" fillId="18" borderId="51" xfId="0" applyFill="1" applyBorder="1" applyAlignment="1">
      <alignment horizontal="left" vertical="top" wrapText="1"/>
    </xf>
    <xf numFmtId="0" fontId="0" fillId="18" borderId="45" xfId="0" applyFill="1" applyBorder="1" applyAlignment="1">
      <alignment horizontal="left" vertical="top" wrapText="1"/>
    </xf>
    <xf numFmtId="0" fontId="0" fillId="18" borderId="5" xfId="0" applyFill="1" applyBorder="1" applyAlignment="1">
      <alignment horizontal="left" vertical="top" wrapText="1"/>
    </xf>
    <xf numFmtId="0" fontId="41" fillId="21" borderId="4" xfId="0" applyFont="1" applyFill="1" applyBorder="1" applyAlignment="1">
      <alignment horizontal="center" vertical="center" wrapText="1"/>
    </xf>
    <xf numFmtId="0" fontId="41" fillId="21" borderId="3" xfId="0" applyFont="1" applyFill="1" applyBorder="1" applyAlignment="1">
      <alignment horizontal="center" vertical="center" wrapText="1"/>
    </xf>
    <xf numFmtId="0" fontId="0" fillId="18" borderId="48" xfId="0" applyFill="1" applyBorder="1" applyAlignment="1">
      <alignment horizontal="left" wrapText="1"/>
    </xf>
    <xf numFmtId="0" fontId="0" fillId="18" borderId="49" xfId="0" applyFill="1" applyBorder="1" applyAlignment="1">
      <alignment horizontal="left" wrapText="1"/>
    </xf>
    <xf numFmtId="0" fontId="0" fillId="18" borderId="7" xfId="0" applyFill="1" applyBorder="1" applyAlignment="1">
      <alignment horizontal="left" wrapText="1"/>
    </xf>
    <xf numFmtId="0" fontId="0" fillId="18" borderId="51" xfId="0" applyFill="1" applyBorder="1" applyAlignment="1">
      <alignment horizontal="left" wrapText="1"/>
    </xf>
    <xf numFmtId="0" fontId="0" fillId="18" borderId="45" xfId="0" applyFill="1" applyBorder="1" applyAlignment="1">
      <alignment horizontal="left" wrapText="1"/>
    </xf>
    <xf numFmtId="0" fontId="41" fillId="11" borderId="6" xfId="0" applyFont="1" applyFill="1" applyBorder="1" applyAlignment="1">
      <alignment horizontal="center" vertical="center" wrapText="1"/>
    </xf>
    <xf numFmtId="0" fontId="41" fillId="11" borderId="2" xfId="0" applyFont="1" applyFill="1" applyBorder="1" applyAlignment="1">
      <alignment horizontal="center" vertical="center" wrapText="1"/>
    </xf>
    <xf numFmtId="0" fontId="0" fillId="11" borderId="6" xfId="0" applyFill="1" applyBorder="1" applyAlignment="1">
      <alignment horizontal="center" vertical="center" wrapText="1"/>
    </xf>
    <xf numFmtId="0" fontId="0" fillId="11" borderId="2" xfId="0" applyFill="1" applyBorder="1" applyAlignment="1">
      <alignment horizontal="center" vertical="center" wrapText="1"/>
    </xf>
    <xf numFmtId="0" fontId="0" fillId="18" borderId="50" xfId="0" applyFill="1" applyBorder="1" applyAlignment="1">
      <alignment vertical="center" wrapText="1"/>
    </xf>
    <xf numFmtId="0" fontId="0" fillId="18" borderId="0" xfId="0" applyFill="1" applyAlignment="1">
      <alignment vertical="center" wrapText="1"/>
    </xf>
    <xf numFmtId="0" fontId="0" fillId="18" borderId="47" xfId="0" applyFill="1" applyBorder="1" applyAlignment="1">
      <alignment vertical="center" wrapText="1"/>
    </xf>
    <xf numFmtId="0" fontId="42" fillId="20" borderId="6" xfId="0" applyFont="1" applyFill="1" applyBorder="1" applyAlignment="1">
      <alignment vertical="center" wrapText="1"/>
    </xf>
    <xf numFmtId="0" fontId="42" fillId="20" borderId="44" xfId="0" applyFont="1" applyFill="1" applyBorder="1" applyAlignment="1">
      <alignment vertical="center" wrapText="1"/>
    </xf>
    <xf numFmtId="0" fontId="42" fillId="20" borderId="2" xfId="0" applyFont="1" applyFill="1" applyBorder="1" applyAlignment="1">
      <alignment vertical="center" wrapText="1"/>
    </xf>
    <xf numFmtId="0" fontId="56" fillId="22" borderId="0" xfId="5" applyFont="1" applyFill="1" applyBorder="1" applyAlignment="1">
      <alignment horizontal="center" vertical="center"/>
    </xf>
    <xf numFmtId="0" fontId="57" fillId="23" borderId="0" xfId="5" applyFont="1" applyFill="1" applyAlignment="1">
      <alignment horizontal="center" vertical="center"/>
    </xf>
    <xf numFmtId="0" fontId="0" fillId="18" borderId="6" xfId="0" applyFill="1" applyBorder="1" applyAlignment="1">
      <alignment vertical="top" wrapText="1"/>
    </xf>
    <xf numFmtId="0" fontId="0" fillId="18" borderId="44" xfId="0" applyFill="1" applyBorder="1" applyAlignment="1">
      <alignment vertical="top" wrapText="1"/>
    </xf>
    <xf numFmtId="0" fontId="0" fillId="18" borderId="2" xfId="0" applyFill="1" applyBorder="1" applyAlignment="1">
      <alignment vertical="top" wrapText="1"/>
    </xf>
    <xf numFmtId="0" fontId="43" fillId="9" borderId="48" xfId="0" applyFont="1" applyFill="1" applyBorder="1" applyAlignment="1">
      <alignment horizontal="center" vertical="center" wrapText="1"/>
    </xf>
    <xf numFmtId="0" fontId="43" fillId="9" borderId="7" xfId="0" applyFont="1" applyFill="1" applyBorder="1" applyAlignment="1">
      <alignment horizontal="center" vertical="center" wrapText="1"/>
    </xf>
    <xf numFmtId="0" fontId="43" fillId="9" borderId="51" xfId="0" applyFont="1" applyFill="1" applyBorder="1" applyAlignment="1">
      <alignment horizontal="center" vertical="center" wrapText="1"/>
    </xf>
    <xf numFmtId="0" fontId="43" fillId="9" borderId="5" xfId="0" applyFont="1" applyFill="1" applyBorder="1" applyAlignment="1">
      <alignment horizontal="center" vertical="center" wrapText="1"/>
    </xf>
    <xf numFmtId="0" fontId="41" fillId="10" borderId="6" xfId="0" applyFont="1" applyFill="1" applyBorder="1" applyAlignment="1">
      <alignment horizontal="center" vertical="center" wrapText="1"/>
    </xf>
    <xf numFmtId="0" fontId="41" fillId="10" borderId="2" xfId="0" applyFont="1" applyFill="1" applyBorder="1" applyAlignment="1">
      <alignment horizontal="center" vertical="center" wrapText="1"/>
    </xf>
    <xf numFmtId="0" fontId="44" fillId="9" borderId="48" xfId="0" applyFont="1" applyFill="1" applyBorder="1" applyAlignment="1">
      <alignment horizontal="center" vertical="center" wrapText="1"/>
    </xf>
    <xf numFmtId="0" fontId="44" fillId="9" borderId="7" xfId="0" applyFont="1" applyFill="1" applyBorder="1" applyAlignment="1">
      <alignment horizontal="center" vertical="center" wrapText="1"/>
    </xf>
    <xf numFmtId="0" fontId="44" fillId="9" borderId="51" xfId="0" applyFont="1" applyFill="1" applyBorder="1" applyAlignment="1">
      <alignment horizontal="center" vertical="center" wrapText="1"/>
    </xf>
    <xf numFmtId="0" fontId="44" fillId="9" borderId="5" xfId="0" applyFont="1" applyFill="1" applyBorder="1" applyAlignment="1">
      <alignment horizontal="center" vertical="center" wrapText="1"/>
    </xf>
    <xf numFmtId="0" fontId="0" fillId="18" borderId="50" xfId="0" applyFill="1" applyBorder="1" applyAlignment="1">
      <alignment horizontal="center" vertical="top" wrapText="1"/>
    </xf>
    <xf numFmtId="0" fontId="0" fillId="18" borderId="0" xfId="0" applyFill="1" applyAlignment="1">
      <alignment horizontal="center" vertical="top" wrapText="1"/>
    </xf>
    <xf numFmtId="0" fontId="41" fillId="21" borderId="46" xfId="0" applyFont="1" applyFill="1" applyBorder="1" applyAlignment="1">
      <alignment horizontal="center" vertical="center" wrapText="1"/>
    </xf>
    <xf numFmtId="0" fontId="0" fillId="18" borderId="51" xfId="0" applyFill="1" applyBorder="1" applyAlignment="1">
      <alignment horizontal="center" vertical="top" wrapText="1"/>
    </xf>
    <xf numFmtId="0" fontId="0" fillId="18" borderId="45" xfId="0" applyFill="1" applyBorder="1" applyAlignment="1">
      <alignment horizontal="center" vertical="top" wrapText="1"/>
    </xf>
    <xf numFmtId="0" fontId="0" fillId="18" borderId="51" xfId="0" applyFill="1" applyBorder="1" applyAlignment="1">
      <alignment horizontal="center" vertical="center" wrapText="1"/>
    </xf>
    <xf numFmtId="0" fontId="0" fillId="18" borderId="45" xfId="0" applyFill="1" applyBorder="1" applyAlignment="1">
      <alignment horizontal="center" vertical="center" wrapText="1"/>
    </xf>
    <xf numFmtId="0" fontId="0" fillId="18" borderId="47" xfId="0" applyFill="1" applyBorder="1" applyAlignment="1">
      <alignment horizontal="center" vertical="top" wrapText="1"/>
    </xf>
    <xf numFmtId="0" fontId="0" fillId="0" borderId="0" xfId="0" applyAlignment="1">
      <alignment horizontal="center" vertical="top" wrapText="1"/>
    </xf>
    <xf numFmtId="0" fontId="0" fillId="0" borderId="47" xfId="0" applyBorder="1" applyAlignment="1">
      <alignment horizontal="center" vertical="top" wrapText="1"/>
    </xf>
    <xf numFmtId="0" fontId="0" fillId="0" borderId="48" xfId="0" applyBorder="1" applyAlignment="1">
      <alignment horizontal="left" vertical="top" wrapText="1"/>
    </xf>
    <xf numFmtId="0" fontId="0" fillId="0" borderId="48" xfId="0" applyBorder="1" applyAlignment="1">
      <alignment vertical="center" wrapText="1"/>
    </xf>
    <xf numFmtId="0" fontId="0" fillId="0" borderId="49" xfId="0" applyBorder="1" applyAlignment="1">
      <alignment vertical="center" wrapText="1"/>
    </xf>
    <xf numFmtId="0" fontId="0" fillId="0" borderId="7" xfId="0" applyBorder="1" applyAlignment="1">
      <alignment vertical="center" wrapText="1"/>
    </xf>
    <xf numFmtId="0" fontId="0" fillId="0" borderId="50" xfId="0" applyBorder="1" applyAlignment="1">
      <alignment vertical="center" wrapText="1"/>
    </xf>
    <xf numFmtId="0" fontId="0" fillId="0" borderId="0" xfId="0" applyAlignment="1">
      <alignment vertical="center" wrapText="1"/>
    </xf>
    <xf numFmtId="0" fontId="0" fillId="0" borderId="47" xfId="0" applyBorder="1" applyAlignment="1">
      <alignment vertical="center" wrapText="1"/>
    </xf>
    <xf numFmtId="0" fontId="0" fillId="18" borderId="0" xfId="0" applyFill="1" applyAlignment="1">
      <alignment horizontal="center" vertical="center" wrapText="1"/>
    </xf>
    <xf numFmtId="0" fontId="0" fillId="18" borderId="47" xfId="0" applyFill="1" applyBorder="1" applyAlignment="1">
      <alignment horizontal="center" vertical="center" wrapText="1"/>
    </xf>
    <xf numFmtId="0" fontId="0" fillId="18" borderId="50" xfId="0" applyFill="1" applyBorder="1" applyAlignment="1">
      <alignment horizontal="center" vertical="center"/>
    </xf>
    <xf numFmtId="0" fontId="0" fillId="18" borderId="0" xfId="0" applyFill="1" applyAlignment="1">
      <alignment horizontal="center" vertical="center"/>
    </xf>
    <xf numFmtId="0" fontId="0" fillId="18" borderId="5" xfId="0" applyFill="1" applyBorder="1" applyAlignment="1">
      <alignment horizontal="center" vertical="center" wrapText="1"/>
    </xf>
    <xf numFmtId="0" fontId="0" fillId="18" borderId="6" xfId="0" applyFill="1" applyBorder="1" applyAlignment="1">
      <alignment horizontal="left" vertical="top" wrapText="1"/>
    </xf>
    <xf numFmtId="0" fontId="0" fillId="18" borderId="44" xfId="0" applyFill="1" applyBorder="1" applyAlignment="1">
      <alignment horizontal="left" vertical="top" wrapText="1"/>
    </xf>
    <xf numFmtId="0" fontId="0" fillId="18" borderId="2" xfId="0" applyFill="1" applyBorder="1" applyAlignment="1">
      <alignment horizontal="left" vertical="top" wrapText="1"/>
    </xf>
    <xf numFmtId="0" fontId="0" fillId="0" borderId="48" xfId="0" applyBorder="1" applyAlignment="1">
      <alignment vertical="top" wrapText="1"/>
    </xf>
    <xf numFmtId="0" fontId="0" fillId="0" borderId="49" xfId="0" applyBorder="1" applyAlignment="1">
      <alignment vertical="top" wrapText="1"/>
    </xf>
    <xf numFmtId="0" fontId="0" fillId="0" borderId="7" xfId="0" applyBorder="1" applyAlignment="1">
      <alignment vertical="top" wrapText="1"/>
    </xf>
    <xf numFmtId="0" fontId="0" fillId="0" borderId="51" xfId="0" applyBorder="1" applyAlignment="1">
      <alignment vertical="top" wrapText="1"/>
    </xf>
    <xf numFmtId="0" fontId="0" fillId="0" borderId="45" xfId="0" applyBorder="1" applyAlignment="1">
      <alignment vertical="top" wrapText="1"/>
    </xf>
    <xf numFmtId="0" fontId="0" fillId="0" borderId="5" xfId="0" applyBorder="1" applyAlignment="1">
      <alignment vertical="top" wrapText="1"/>
    </xf>
    <xf numFmtId="0" fontId="0" fillId="18" borderId="50" xfId="0" applyFill="1" applyBorder="1" applyAlignment="1">
      <alignment horizontal="center" vertical="center" wrapText="1"/>
    </xf>
    <xf numFmtId="0" fontId="0" fillId="18" borderId="51" xfId="0" applyFill="1" applyBorder="1" applyAlignment="1">
      <alignment horizontal="center" wrapText="1"/>
    </xf>
    <xf numFmtId="0" fontId="0" fillId="18" borderId="45" xfId="0" applyFill="1" applyBorder="1" applyAlignment="1">
      <alignment horizontal="center" wrapText="1"/>
    </xf>
    <xf numFmtId="0" fontId="0" fillId="18" borderId="45" xfId="0" applyFill="1" applyBorder="1" applyAlignment="1">
      <alignment horizontal="center"/>
    </xf>
    <xf numFmtId="0" fontId="0" fillId="18" borderId="5" xfId="0" applyFill="1" applyBorder="1" applyAlignment="1">
      <alignment horizontal="left" wrapText="1"/>
    </xf>
    <xf numFmtId="0" fontId="11" fillId="0" borderId="50" xfId="0" applyFont="1" applyBorder="1" applyAlignment="1">
      <alignment horizontal="center" vertical="center"/>
    </xf>
    <xf numFmtId="0" fontId="11" fillId="0" borderId="0" xfId="0" applyFont="1" applyAlignment="1">
      <alignment horizontal="center" vertical="center"/>
    </xf>
    <xf numFmtId="0" fontId="0" fillId="18" borderId="5" xfId="0" applyFill="1" applyBorder="1" applyAlignment="1">
      <alignment horizontal="center" vertical="top" wrapText="1"/>
    </xf>
    <xf numFmtId="0" fontId="11" fillId="18" borderId="0" xfId="0" applyFont="1" applyFill="1" applyAlignment="1">
      <alignment horizontal="center" vertical="center"/>
    </xf>
    <xf numFmtId="0" fontId="11" fillId="18" borderId="47" xfId="0" applyFont="1" applyFill="1" applyBorder="1" applyAlignment="1">
      <alignment horizontal="center" vertical="center"/>
    </xf>
    <xf numFmtId="0" fontId="11" fillId="18" borderId="50" xfId="0" applyFont="1" applyFill="1" applyBorder="1" applyAlignment="1">
      <alignment horizontal="center" vertical="center"/>
    </xf>
    <xf numFmtId="0" fontId="0" fillId="0" borderId="51" xfId="0" applyBorder="1" applyAlignment="1">
      <alignment horizontal="left" vertical="center" wrapText="1"/>
    </xf>
    <xf numFmtId="0" fontId="0" fillId="0" borderId="45" xfId="0" applyBorder="1" applyAlignment="1">
      <alignment horizontal="left" vertical="center" wrapText="1"/>
    </xf>
    <xf numFmtId="0" fontId="0" fillId="0" borderId="5" xfId="0" applyBorder="1" applyAlignment="1">
      <alignment horizontal="left" vertical="center" wrapText="1"/>
    </xf>
    <xf numFmtId="0" fontId="11" fillId="0" borderId="50" xfId="0" applyFont="1" applyBorder="1" applyAlignment="1">
      <alignment horizontal="center" vertical="center" wrapText="1"/>
    </xf>
    <xf numFmtId="0" fontId="11" fillId="18" borderId="50" xfId="0" applyFont="1" applyFill="1" applyBorder="1" applyAlignment="1">
      <alignment horizontal="center" vertical="top"/>
    </xf>
    <xf numFmtId="0" fontId="11" fillId="18" borderId="0" xfId="0" applyFont="1" applyFill="1" applyAlignment="1">
      <alignment horizontal="center" vertical="top"/>
    </xf>
    <xf numFmtId="0" fontId="11" fillId="18" borderId="0" xfId="0" applyFont="1" applyFill="1" applyAlignment="1">
      <alignment horizontal="center" vertical="center" wrapText="1"/>
    </xf>
    <xf numFmtId="0" fontId="11" fillId="18" borderId="47" xfId="0" applyFont="1" applyFill="1" applyBorder="1" applyAlignment="1">
      <alignment horizontal="center" vertical="center" wrapText="1"/>
    </xf>
    <xf numFmtId="0" fontId="55" fillId="22" borderId="0" xfId="5" applyFont="1" applyFill="1" applyBorder="1" applyAlignment="1">
      <alignment horizontal="center" vertical="center"/>
    </xf>
    <xf numFmtId="0" fontId="56" fillId="23" borderId="0" xfId="5" applyFont="1" applyFill="1" applyAlignment="1">
      <alignment horizontal="center" vertical="center"/>
    </xf>
    <xf numFmtId="0" fontId="11" fillId="18" borderId="0" xfId="0" applyFont="1" applyFill="1" applyAlignment="1">
      <alignment horizontal="center" vertical="top" wrapText="1"/>
    </xf>
    <xf numFmtId="0" fontId="11" fillId="18" borderId="47" xfId="0" applyFont="1" applyFill="1" applyBorder="1" applyAlignment="1">
      <alignment horizontal="center" vertical="top" wrapText="1"/>
    </xf>
    <xf numFmtId="0" fontId="11" fillId="18" borderId="50" xfId="0" applyFont="1" applyFill="1" applyBorder="1" applyAlignment="1">
      <alignment horizontal="center" vertical="top" wrapText="1"/>
    </xf>
    <xf numFmtId="0" fontId="11" fillId="18" borderId="50" xfId="0" applyFont="1" applyFill="1" applyBorder="1" applyAlignment="1">
      <alignment horizontal="left" vertical="top" wrapText="1"/>
    </xf>
    <xf numFmtId="0" fontId="11" fillId="18" borderId="0" xfId="0" applyFont="1" applyFill="1" applyAlignment="1">
      <alignment horizontal="left" vertical="top" wrapText="1"/>
    </xf>
    <xf numFmtId="0" fontId="11" fillId="18" borderId="47" xfId="0" applyFont="1" applyFill="1" applyBorder="1" applyAlignment="1">
      <alignment horizontal="left" vertical="top" wrapText="1"/>
    </xf>
    <xf numFmtId="0" fontId="0" fillId="0" borderId="48" xfId="0" quotePrefix="1" applyBorder="1" applyAlignment="1">
      <alignment vertical="top" wrapText="1"/>
    </xf>
    <xf numFmtId="0" fontId="0" fillId="0" borderId="49" xfId="0" applyBorder="1" applyAlignment="1">
      <alignment vertical="top"/>
    </xf>
    <xf numFmtId="0" fontId="0" fillId="0" borderId="7" xfId="0" applyBorder="1" applyAlignment="1">
      <alignment vertical="top"/>
    </xf>
    <xf numFmtId="0" fontId="0" fillId="0" borderId="51" xfId="0" applyBorder="1" applyAlignment="1">
      <alignment vertical="top"/>
    </xf>
    <xf numFmtId="0" fontId="0" fillId="0" borderId="45" xfId="0" applyBorder="1" applyAlignment="1">
      <alignment vertical="top"/>
    </xf>
    <xf numFmtId="0" fontId="0" fillId="0" borderId="5" xfId="0" applyBorder="1" applyAlignment="1">
      <alignment vertical="top"/>
    </xf>
    <xf numFmtId="0" fontId="0" fillId="0" borderId="48" xfId="0" quotePrefix="1" applyBorder="1" applyAlignment="1">
      <alignment vertical="top"/>
    </xf>
    <xf numFmtId="0" fontId="0" fillId="18" borderId="0" xfId="0" applyFill="1" applyAlignment="1">
      <alignment horizontal="center"/>
    </xf>
    <xf numFmtId="0" fontId="0" fillId="18" borderId="50" xfId="0" applyFill="1" applyBorder="1" applyAlignment="1">
      <alignment horizontal="left" vertical="top" wrapText="1"/>
    </xf>
    <xf numFmtId="0" fontId="0" fillId="18" borderId="0" xfId="0" applyFill="1" applyAlignment="1">
      <alignment horizontal="left" vertical="top" wrapText="1"/>
    </xf>
    <xf numFmtId="0" fontId="0" fillId="18" borderId="47" xfId="0" applyFill="1" applyBorder="1" applyAlignment="1">
      <alignment horizontal="left" vertical="top" wrapText="1"/>
    </xf>
    <xf numFmtId="0" fontId="0" fillId="18" borderId="48" xfId="0" applyFill="1" applyBorder="1" applyAlignment="1">
      <alignment horizontal="center" wrapText="1"/>
    </xf>
    <xf numFmtId="0" fontId="0" fillId="18" borderId="49" xfId="0" applyFill="1" applyBorder="1" applyAlignment="1">
      <alignment horizontal="center" wrapText="1"/>
    </xf>
    <xf numFmtId="0" fontId="0" fillId="0" borderId="48" xfId="0" quotePrefix="1" applyBorder="1" applyAlignment="1"/>
    <xf numFmtId="0" fontId="0" fillId="0" borderId="49" xfId="0" applyBorder="1" applyAlignment="1"/>
    <xf numFmtId="0" fontId="0" fillId="0" borderId="7" xfId="0" applyBorder="1" applyAlignment="1"/>
    <xf numFmtId="0" fontId="0" fillId="0" borderId="51" xfId="0" applyBorder="1" applyAlignment="1"/>
    <xf numFmtId="0" fontId="0" fillId="0" borderId="45" xfId="0" applyBorder="1" applyAlignment="1"/>
    <xf numFmtId="0" fontId="0" fillId="0" borderId="5" xfId="0" applyBorder="1" applyAlignment="1"/>
  </cellXfs>
  <cellStyles count="7">
    <cellStyle name="60% - Accent3" xfId="4" builtinId="40"/>
    <cellStyle name="Bad" xfId="2" builtinId="27"/>
    <cellStyle name="Good" xfId="1" builtinId="26"/>
    <cellStyle name="Hyperlink" xfId="5" builtinId="8"/>
    <cellStyle name="Neutral" xfId="3" builtinId="28"/>
    <cellStyle name="Normal" xfId="0" builtinId="0"/>
    <cellStyle name="Normal 2" xfId="6" xr:uid="{C2E9E697-91A3-4A68-9407-342506FC7AEF}"/>
  </cellStyles>
  <dxfs count="92">
    <dxf>
      <fill>
        <patternFill patternType="solid">
          <bgColor theme="7" tint="0.79998168889431442"/>
        </patternFill>
      </fill>
    </dxf>
    <dxf>
      <fill>
        <patternFill patternType="solid">
          <bgColor theme="7" tint="0.79998168889431442"/>
        </patternFill>
      </fill>
    </dxf>
    <dxf>
      <fill>
        <patternFill patternType="solid">
          <bgColor theme="7" tint="0.79998168889431442"/>
        </patternFill>
      </fill>
    </dxf>
    <dxf>
      <alignment horizontal="center" vertical="top" textRotation="0" wrapText="1" indent="0" justifyLastLine="0" shrinkToFit="0" readingOrder="0"/>
    </dxf>
    <dxf>
      <alignment horizontal="center" vertical="top" textRotation="0" wrapText="1" indent="0" justifyLastLine="0" shrinkToFit="0" readingOrder="0"/>
    </dxf>
    <dxf>
      <alignment horizontal="center" vertical="top" textRotation="0" wrapText="1" indent="0" justifyLastLine="0" shrinkToFit="0" readingOrder="0"/>
    </dxf>
    <dxf>
      <alignment horizontal="center" vertical="top" textRotation="0" wrapText="1" indent="0" justifyLastLine="0" shrinkToFit="0" readingOrder="0"/>
    </dxf>
    <dxf>
      <alignment horizontal="center" vertical="top" textRotation="0" wrapText="1" indent="0" justifyLastLine="0" shrinkToFit="0" readingOrder="0"/>
    </dxf>
    <dxf>
      <alignment horizontal="center" vertical="top" textRotation="0" wrapText="1" indent="0" justifyLastLine="0" shrinkToFit="0" readingOrder="0"/>
    </dxf>
    <dxf>
      <alignment horizontal="center" vertical="top" textRotation="0" wrapText="1" indent="0" justifyLastLine="0" shrinkToFit="0" readingOrder="0"/>
    </dxf>
    <dxf>
      <alignment horizontal="center" vertical="top" textRotation="0" wrapText="1" indent="0" justifyLastLine="0" shrinkToFit="0" readingOrder="0"/>
    </dxf>
    <dxf>
      <alignment horizontal="center" vertical="top" textRotation="0" wrapText="1" indent="0" justifyLastLine="0" shrinkToFit="0" readingOrder="0"/>
    </dxf>
    <dxf>
      <alignment horizontal="center" vertical="top" textRotation="0" wrapText="1" indent="0" justifyLastLine="0" shrinkToFit="0" readingOrder="0"/>
    </dxf>
    <dxf>
      <alignment horizontal="center" vertical="top" textRotation="0" wrapText="1" indent="0" justifyLastLine="0" shrinkToFit="0" readingOrder="0"/>
    </dxf>
    <dxf>
      <alignment horizontal="center" vertical="top" textRotation="0" wrapText="1" indent="0" justifyLastLine="0" shrinkToFit="0" readingOrder="0"/>
    </dxf>
    <dxf>
      <alignment horizontal="center" vertical="top" textRotation="0" wrapText="1" indent="0" justifyLastLine="0" shrinkToFit="0" readingOrder="0"/>
    </dxf>
    <dxf>
      <alignment horizontal="center" vertical="top" textRotation="0" wrapText="1" indent="0" justifyLastLine="0" shrinkToFit="0" readingOrder="0"/>
    </dxf>
    <dxf>
      <alignment horizontal="center" vertical="top" textRotation="0" wrapText="1" indent="0" justifyLastLine="0" shrinkToFit="0" readingOrder="0"/>
    </dxf>
    <dxf>
      <alignment horizontal="center" vertical="top" textRotation="0" wrapText="1" indent="0" justifyLastLine="0" shrinkToFit="0" readingOrder="0"/>
    </dxf>
    <dxf>
      <alignment horizontal="center" vertical="top" textRotation="0" wrapText="1" indent="0" justifyLastLine="0" shrinkToFit="0" readingOrder="0"/>
    </dxf>
    <dxf>
      <alignment horizontal="center" vertical="top" textRotation="0" wrapText="1" indent="0" justifyLastLine="0" shrinkToFit="0" readingOrder="0"/>
    </dxf>
    <dxf>
      <alignment horizontal="center" vertical="top" textRotation="0" wrapText="1" indent="0" justifyLastLine="0" shrinkToFit="0" readingOrder="0"/>
    </dxf>
    <dxf>
      <alignment horizontal="center" vertical="top" textRotation="0" wrapText="1" indent="0" justifyLastLine="0" shrinkToFit="0" readingOrder="0"/>
    </dxf>
    <dxf>
      <alignment horizontal="center" vertical="top" textRotation="0" wrapText="1" indent="0" justifyLastLine="0" shrinkToFit="0" readingOrder="0"/>
    </dxf>
    <dxf>
      <alignment horizontal="center" vertical="top" textRotation="0" wrapText="1" indent="0" justifyLastLine="0" shrinkToFit="0" readingOrder="0"/>
    </dxf>
    <dxf>
      <alignment horizontal="center" vertical="top" textRotation="0" wrapText="1" indent="0" justifyLastLine="0" shrinkToFit="0" readingOrder="0"/>
    </dxf>
    <dxf>
      <alignment horizontal="center" vertical="top" textRotation="0" wrapText="1" indent="0" justifyLastLine="0" shrinkToFit="0" readingOrder="0"/>
    </dxf>
    <dxf>
      <alignment horizontal="center" vertical="top" textRotation="0" wrapText="1" indent="0" justifyLastLine="0" shrinkToFit="0" readingOrder="0"/>
    </dxf>
    <dxf>
      <alignment horizontal="center" vertical="top" textRotation="0" wrapText="1" indent="0" justifyLastLine="0" shrinkToFit="0" readingOrder="0"/>
    </dxf>
    <dxf>
      <alignment horizontal="center" vertical="top" textRotation="0" wrapText="1" indent="0" justifyLastLine="0" shrinkToFit="0" readingOrder="0"/>
    </dxf>
    <dxf>
      <alignment horizontal="center" vertical="top" textRotation="0" wrapText="1" indent="0" justifyLastLine="0" shrinkToFit="0" readingOrder="0"/>
    </dxf>
    <dxf>
      <alignment horizontal="center" vertical="top" textRotation="0" wrapText="1" indent="0" justifyLastLine="0" shrinkToFit="0" readingOrder="0"/>
    </dxf>
    <dxf>
      <alignment horizontal="center" vertical="top" textRotation="0" wrapText="1" indent="0" justifyLastLine="0" shrinkToFit="0" readingOrder="0"/>
    </dxf>
    <dxf>
      <alignment horizontal="center" vertical="top" textRotation="0" wrapText="1" indent="0" justifyLastLine="0" shrinkToFit="0" readingOrder="0"/>
    </dxf>
    <dxf>
      <alignment horizontal="center" vertical="top" textRotation="0" wrapText="1" indent="0" justifyLastLine="0" shrinkToFit="0" readingOrder="0"/>
    </dxf>
    <dxf>
      <alignment horizontal="center" vertical="top" textRotation="0" wrapText="1" indent="0" justifyLastLine="0" shrinkToFit="0" readingOrder="0"/>
    </dxf>
    <dxf>
      <alignment horizontal="center" vertical="top" textRotation="0" wrapText="1" indent="0" justifyLastLine="0" shrinkToFit="0" readingOrder="0"/>
    </dxf>
    <dxf>
      <alignment horizontal="center" vertical="top" textRotation="0" wrapText="1" indent="0" justifyLastLine="0" shrinkToFit="0" readingOrder="0"/>
    </dxf>
    <dxf>
      <alignment horizontal="center" vertical="top" textRotation="0" wrapText="1" indent="0" justifyLastLine="0" shrinkToFit="0" readingOrder="0"/>
    </dxf>
    <dxf>
      <alignment horizontal="center" vertical="top" textRotation="0" wrapText="1" indent="0" justifyLastLine="0" shrinkToFit="0" readingOrder="0"/>
    </dxf>
    <dxf>
      <alignment horizontal="center" vertical="top" textRotation="0" wrapText="1" indent="0" justifyLastLine="0" shrinkToFit="0" readingOrder="0"/>
    </dxf>
    <dxf>
      <alignment horizontal="center" vertical="top" textRotation="0" wrapText="1" indent="0" justifyLastLine="0" shrinkToFit="0" readingOrder="0"/>
    </dxf>
    <dxf>
      <alignment horizontal="center" vertical="top" textRotation="0" wrapText="1" indent="0" justifyLastLine="0" shrinkToFit="0" readingOrder="0"/>
    </dxf>
    <dxf>
      <alignment horizontal="left" vertical="top" textRotation="0" wrapText="1" indent="0" justifyLastLine="0" shrinkToFit="0" readingOrder="0"/>
    </dxf>
    <dxf>
      <alignment horizontal="left" vertical="top" textRotation="0" wrapText="1" indent="0" justifyLastLine="0" shrinkToFit="0" readingOrder="0"/>
    </dxf>
    <dxf>
      <font>
        <b val="0"/>
        <i val="0"/>
        <strike val="0"/>
        <condense val="0"/>
        <extend val="0"/>
        <outline val="0"/>
        <shadow val="0"/>
        <u val="none"/>
        <vertAlign val="baseline"/>
        <sz val="10"/>
        <color theme="1"/>
        <name val="Arial"/>
        <family val="2"/>
        <scheme val="none"/>
      </font>
      <alignment horizontal="left" vertical="top" textRotation="0" wrapText="1" indent="0" justifyLastLine="0" shrinkToFit="0" readingOrder="0"/>
    </dxf>
    <dxf>
      <alignment horizontal="left" vertical="top" textRotation="0" wrapText="1" indent="0" justifyLastLine="0" shrinkToFit="0" readingOrder="0"/>
    </dxf>
    <dxf>
      <alignment horizontal="center" vertical="top" textRotation="0" wrapText="1" indent="0" justifyLastLine="0" shrinkToFit="0" readingOrder="0"/>
    </dxf>
    <dxf>
      <alignment vertical="top" textRotation="0" wrapText="1" indent="0" justifyLastLine="0" shrinkToFit="0" readingOrder="0"/>
    </dxf>
    <dxf>
      <fill>
        <patternFill patternType="solid">
          <bgColor theme="7" tint="0.79998168889431442"/>
        </patternFill>
      </fill>
    </dxf>
    <dxf>
      <font>
        <color theme="0" tint="-0.14996795556505021"/>
      </font>
      <fill>
        <patternFill patternType="none">
          <bgColor auto="1"/>
        </patternFill>
      </fill>
    </dxf>
    <dxf>
      <fill>
        <patternFill patternType="solid">
          <bgColor theme="7" tint="0.79998168889431442"/>
        </patternFill>
      </fill>
    </dxf>
    <dxf>
      <font>
        <color theme="0" tint="-0.14996795556505021"/>
      </font>
      <fill>
        <patternFill patternType="none">
          <bgColor auto="1"/>
        </patternFill>
      </fill>
    </dxf>
    <dxf>
      <font>
        <color rgb="FFCC908A"/>
      </font>
      <fill>
        <patternFill>
          <bgColor rgb="FFCC908A"/>
        </patternFill>
      </fill>
    </dxf>
    <dxf>
      <font>
        <color rgb="FFCC908A"/>
      </font>
      <fill>
        <patternFill>
          <bgColor rgb="FFCC908A"/>
        </patternFill>
      </fill>
    </dxf>
    <dxf>
      <font>
        <color rgb="FFCC908A"/>
      </font>
      <fill>
        <patternFill>
          <bgColor rgb="FFCC908A"/>
        </patternFill>
      </fill>
    </dxf>
    <dxf>
      <font>
        <color rgb="FFCC908A"/>
      </font>
      <fill>
        <patternFill>
          <bgColor rgb="FFCC908A"/>
        </patternFill>
      </fill>
    </dxf>
    <dxf>
      <font>
        <color rgb="FFCC908A"/>
      </font>
      <fill>
        <patternFill>
          <bgColor rgb="FFCC908A"/>
        </patternFill>
      </fill>
    </dxf>
    <dxf>
      <font>
        <color rgb="FFCC908A"/>
      </font>
      <fill>
        <patternFill>
          <bgColor rgb="FFCC908A"/>
        </patternFill>
      </fill>
    </dxf>
    <dxf>
      <font>
        <color rgb="FFCC908A"/>
      </font>
      <fill>
        <patternFill>
          <bgColor rgb="FFCC908A"/>
        </patternFill>
      </fill>
    </dxf>
    <dxf>
      <font>
        <color rgb="FFCC908A"/>
      </font>
      <fill>
        <patternFill>
          <bgColor rgb="FFCC908A"/>
        </patternFill>
      </fill>
    </dxf>
    <dxf>
      <font>
        <color rgb="FFCC908A"/>
      </font>
      <fill>
        <patternFill>
          <bgColor rgb="FFCC908A"/>
        </patternFill>
      </fill>
    </dxf>
    <dxf>
      <fill>
        <patternFill>
          <bgColor theme="0" tint="-0.14996795556505021"/>
        </patternFill>
      </fill>
    </dxf>
    <dxf>
      <font>
        <color rgb="FFCC908A"/>
      </font>
      <fill>
        <patternFill>
          <bgColor rgb="FFCC908A"/>
        </patternFill>
      </fill>
    </dxf>
    <dxf>
      <font>
        <color rgb="FFCC908A"/>
      </font>
      <fill>
        <patternFill>
          <bgColor rgb="FFCC908A"/>
        </patternFill>
      </fill>
    </dxf>
    <dxf>
      <font>
        <color theme="0"/>
      </font>
      <fill>
        <patternFill patternType="none">
          <bgColor auto="1"/>
        </patternFill>
      </fill>
    </dxf>
    <dxf>
      <font>
        <color rgb="FFC6EFCE"/>
      </font>
      <fill>
        <patternFill patternType="solid">
          <fgColor rgb="FFC6EFCE"/>
          <bgColor rgb="FFC6EFCE"/>
        </patternFill>
      </fill>
    </dxf>
    <dxf>
      <font>
        <color theme="0"/>
      </font>
    </dxf>
    <dxf>
      <font>
        <color auto="1"/>
      </font>
      <fill>
        <patternFill>
          <bgColor theme="0" tint="-4.9989318521683403E-2"/>
        </patternFill>
      </fill>
    </dxf>
    <dxf>
      <font>
        <color rgb="FFCC908A"/>
      </font>
      <fill>
        <patternFill>
          <bgColor rgb="FFCC908A"/>
        </patternFill>
      </fill>
    </dxf>
    <dxf>
      <font>
        <color theme="0"/>
      </font>
    </dxf>
    <dxf>
      <font>
        <color theme="0"/>
      </font>
    </dxf>
    <dxf>
      <font>
        <color theme="0" tint="-0.14996795556505021"/>
      </font>
      <fill>
        <patternFill>
          <bgColor theme="0" tint="-0.14996795556505021"/>
        </patternFill>
      </fill>
    </dxf>
    <dxf>
      <fill>
        <patternFill>
          <bgColor theme="0" tint="-4.9989318521683403E-2"/>
        </patternFill>
      </fill>
    </dxf>
    <dxf>
      <font>
        <color rgb="FFCC908A"/>
      </font>
      <fill>
        <patternFill>
          <bgColor rgb="FFCC908A"/>
        </patternFill>
      </fill>
    </dxf>
    <dxf>
      <font>
        <color rgb="FFCC908A"/>
      </font>
      <fill>
        <patternFill>
          <bgColor rgb="FFCC908A"/>
        </patternFill>
      </fill>
    </dxf>
    <dxf>
      <font>
        <color rgb="FFCC908A"/>
      </font>
      <fill>
        <patternFill>
          <bgColor rgb="FFCC908A"/>
        </patternFill>
      </fill>
    </dxf>
    <dxf>
      <font>
        <color rgb="FFCC908A"/>
      </font>
      <fill>
        <patternFill>
          <bgColor rgb="FFCC908A"/>
        </patternFill>
      </fill>
    </dxf>
    <dxf>
      <font>
        <color rgb="FFCC908A"/>
      </font>
      <fill>
        <patternFill>
          <bgColor rgb="FFCC908A"/>
        </patternFill>
      </fill>
    </dxf>
    <dxf>
      <font>
        <color rgb="FFCC908A"/>
      </font>
      <fill>
        <patternFill>
          <bgColor rgb="FFCC908A"/>
        </patternFill>
      </fill>
    </dxf>
    <dxf>
      <font>
        <color rgb="FFCC908A"/>
      </font>
      <fill>
        <patternFill>
          <bgColor rgb="FFCC908A"/>
        </patternFill>
      </fill>
    </dxf>
    <dxf>
      <font>
        <color rgb="FFCC908A"/>
      </font>
      <fill>
        <patternFill>
          <bgColor rgb="FFCC908A"/>
        </patternFill>
      </fill>
    </dxf>
    <dxf>
      <font>
        <color rgb="FFCC908A"/>
      </font>
      <fill>
        <patternFill>
          <bgColor rgb="FFCC908A"/>
        </patternFill>
      </fill>
    </dxf>
    <dxf>
      <fill>
        <patternFill>
          <bgColor theme="0" tint="-0.14996795556505021"/>
        </patternFill>
      </fill>
    </dxf>
    <dxf>
      <font>
        <color rgb="FFCC908A"/>
      </font>
      <fill>
        <patternFill>
          <bgColor rgb="FFCC908A"/>
        </patternFill>
      </fill>
    </dxf>
    <dxf>
      <font>
        <color rgb="FFCC908A"/>
      </font>
      <fill>
        <patternFill>
          <bgColor rgb="FFCC908A"/>
        </patternFill>
      </fill>
    </dxf>
    <dxf>
      <font>
        <color theme="0" tint="-0.14996795556505021"/>
      </font>
      <fill>
        <patternFill>
          <bgColor theme="0" tint="-0.14996795556505021"/>
        </patternFill>
      </fill>
    </dxf>
    <dxf>
      <font>
        <color rgb="FFC6EFCE"/>
      </font>
      <fill>
        <patternFill>
          <bgColor rgb="FFC6EFCE"/>
        </patternFill>
      </fill>
    </dxf>
    <dxf>
      <font>
        <color rgb="FFCC908A"/>
      </font>
      <fill>
        <patternFill>
          <bgColor rgb="FFCC908A"/>
        </patternFill>
      </fill>
    </dxf>
    <dxf>
      <font>
        <color theme="0"/>
      </font>
    </dxf>
    <dxf>
      <font>
        <color theme="0"/>
      </font>
    </dxf>
    <dxf>
      <fill>
        <patternFill>
          <bgColor theme="0" tint="-4.9989318521683403E-2"/>
        </patternFill>
      </fill>
    </dxf>
  </dxfs>
  <tableStyles count="0" defaultTableStyle="TableStyleMedium2" defaultPivotStyle="PivotStyleLight16"/>
  <colors>
    <mruColors>
      <color rgb="FFAEAAAA"/>
      <color rgb="FFB4C6E7"/>
      <color rgb="FFA8D08D"/>
      <color rgb="FFC5E0B3"/>
      <color rgb="FFD0CECE"/>
      <color rgb="FFA9D18E"/>
      <color rgb="FF8FD14F"/>
      <color rgb="FF009788"/>
      <color rgb="FFCC908A"/>
      <color rgb="FFAE554C"/>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17" Type="http://schemas.openxmlformats.org/officeDocument/2006/relationships/worksheet" Target="worksheets/sheet117.xml"/><Relationship Id="rId21" Type="http://schemas.openxmlformats.org/officeDocument/2006/relationships/worksheet" Target="worksheets/sheet21.xml"/><Relationship Id="rId42" Type="http://schemas.openxmlformats.org/officeDocument/2006/relationships/worksheet" Target="worksheets/sheet42.xml"/><Relationship Id="rId63" Type="http://schemas.openxmlformats.org/officeDocument/2006/relationships/worksheet" Target="worksheets/sheet63.xml"/><Relationship Id="rId84" Type="http://schemas.openxmlformats.org/officeDocument/2006/relationships/worksheet" Target="worksheets/sheet84.xml"/><Relationship Id="rId138" Type="http://schemas.openxmlformats.org/officeDocument/2006/relationships/worksheet" Target="worksheets/sheet138.xml"/><Relationship Id="rId159" Type="http://schemas.openxmlformats.org/officeDocument/2006/relationships/customXml" Target="../customXml/item3.xml"/><Relationship Id="rId107" Type="http://schemas.openxmlformats.org/officeDocument/2006/relationships/worksheet" Target="worksheets/sheet107.xml"/><Relationship Id="rId11" Type="http://schemas.openxmlformats.org/officeDocument/2006/relationships/worksheet" Target="worksheets/sheet11.xml"/><Relationship Id="rId32" Type="http://schemas.openxmlformats.org/officeDocument/2006/relationships/worksheet" Target="worksheets/sheet32.xml"/><Relationship Id="rId53" Type="http://schemas.openxmlformats.org/officeDocument/2006/relationships/worksheet" Target="worksheets/sheet53.xml"/><Relationship Id="rId74" Type="http://schemas.openxmlformats.org/officeDocument/2006/relationships/worksheet" Target="worksheets/sheet74.xml"/><Relationship Id="rId128" Type="http://schemas.openxmlformats.org/officeDocument/2006/relationships/worksheet" Target="worksheets/sheet128.xml"/><Relationship Id="rId149" Type="http://schemas.openxmlformats.org/officeDocument/2006/relationships/worksheet" Target="worksheets/sheet149.xml"/><Relationship Id="rId5" Type="http://schemas.openxmlformats.org/officeDocument/2006/relationships/worksheet" Target="worksheets/sheet5.xml"/><Relationship Id="rId95" Type="http://schemas.openxmlformats.org/officeDocument/2006/relationships/worksheet" Target="worksheets/sheet95.xml"/><Relationship Id="rId22" Type="http://schemas.openxmlformats.org/officeDocument/2006/relationships/worksheet" Target="worksheets/sheet22.xml"/><Relationship Id="rId43" Type="http://schemas.openxmlformats.org/officeDocument/2006/relationships/worksheet" Target="worksheets/sheet43.xml"/><Relationship Id="rId64" Type="http://schemas.openxmlformats.org/officeDocument/2006/relationships/worksheet" Target="worksheets/sheet64.xml"/><Relationship Id="rId118" Type="http://schemas.openxmlformats.org/officeDocument/2006/relationships/worksheet" Target="worksheets/sheet118.xml"/><Relationship Id="rId139" Type="http://schemas.openxmlformats.org/officeDocument/2006/relationships/worksheet" Target="worksheets/sheet139.xml"/><Relationship Id="rId80" Type="http://schemas.openxmlformats.org/officeDocument/2006/relationships/worksheet" Target="worksheets/sheet80.xml"/><Relationship Id="rId85" Type="http://schemas.openxmlformats.org/officeDocument/2006/relationships/worksheet" Target="worksheets/sheet85.xml"/><Relationship Id="rId150" Type="http://schemas.openxmlformats.org/officeDocument/2006/relationships/worksheet" Target="worksheets/sheet150.xml"/><Relationship Id="rId155" Type="http://schemas.openxmlformats.org/officeDocument/2006/relationships/sheetMetadata" Target="metadata.xml"/><Relationship Id="rId12" Type="http://schemas.openxmlformats.org/officeDocument/2006/relationships/worksheet" Target="worksheets/sheet12.xml"/><Relationship Id="rId17" Type="http://schemas.openxmlformats.org/officeDocument/2006/relationships/worksheet" Target="worksheets/sheet17.xml"/><Relationship Id="rId33" Type="http://schemas.openxmlformats.org/officeDocument/2006/relationships/worksheet" Target="worksheets/sheet33.xml"/><Relationship Id="rId38" Type="http://schemas.openxmlformats.org/officeDocument/2006/relationships/worksheet" Target="worksheets/sheet38.xml"/><Relationship Id="rId59" Type="http://schemas.openxmlformats.org/officeDocument/2006/relationships/worksheet" Target="worksheets/sheet59.xml"/><Relationship Id="rId103" Type="http://schemas.openxmlformats.org/officeDocument/2006/relationships/worksheet" Target="worksheets/sheet103.xml"/><Relationship Id="rId108" Type="http://schemas.openxmlformats.org/officeDocument/2006/relationships/worksheet" Target="worksheets/sheet108.xml"/><Relationship Id="rId124" Type="http://schemas.openxmlformats.org/officeDocument/2006/relationships/worksheet" Target="worksheets/sheet124.xml"/><Relationship Id="rId129" Type="http://schemas.openxmlformats.org/officeDocument/2006/relationships/worksheet" Target="worksheets/sheet129.xml"/><Relationship Id="rId54" Type="http://schemas.openxmlformats.org/officeDocument/2006/relationships/worksheet" Target="worksheets/sheet54.xml"/><Relationship Id="rId70" Type="http://schemas.openxmlformats.org/officeDocument/2006/relationships/worksheet" Target="worksheets/sheet70.xml"/><Relationship Id="rId75" Type="http://schemas.openxmlformats.org/officeDocument/2006/relationships/worksheet" Target="worksheets/sheet75.xml"/><Relationship Id="rId91" Type="http://schemas.openxmlformats.org/officeDocument/2006/relationships/worksheet" Target="worksheets/sheet91.xml"/><Relationship Id="rId96" Type="http://schemas.openxmlformats.org/officeDocument/2006/relationships/worksheet" Target="worksheets/sheet96.xml"/><Relationship Id="rId140" Type="http://schemas.openxmlformats.org/officeDocument/2006/relationships/worksheet" Target="worksheets/sheet140.xml"/><Relationship Id="rId145" Type="http://schemas.openxmlformats.org/officeDocument/2006/relationships/worksheet" Target="worksheets/sheet145.xml"/><Relationship Id="rId1" Type="http://schemas.openxmlformats.org/officeDocument/2006/relationships/worksheet" Target="worksheets/sheet1.xml"/><Relationship Id="rId6" Type="http://schemas.openxmlformats.org/officeDocument/2006/relationships/worksheet" Target="worksheets/sheet6.xml"/><Relationship Id="rId23" Type="http://schemas.openxmlformats.org/officeDocument/2006/relationships/worksheet" Target="worksheets/sheet23.xml"/><Relationship Id="rId28" Type="http://schemas.openxmlformats.org/officeDocument/2006/relationships/worksheet" Target="worksheets/sheet28.xml"/><Relationship Id="rId49" Type="http://schemas.openxmlformats.org/officeDocument/2006/relationships/worksheet" Target="worksheets/sheet49.xml"/><Relationship Id="rId114" Type="http://schemas.openxmlformats.org/officeDocument/2006/relationships/worksheet" Target="worksheets/sheet114.xml"/><Relationship Id="rId119" Type="http://schemas.openxmlformats.org/officeDocument/2006/relationships/worksheet" Target="worksheets/sheet119.xml"/><Relationship Id="rId44" Type="http://schemas.openxmlformats.org/officeDocument/2006/relationships/worksheet" Target="worksheets/sheet44.xml"/><Relationship Id="rId60" Type="http://schemas.openxmlformats.org/officeDocument/2006/relationships/worksheet" Target="worksheets/sheet60.xml"/><Relationship Id="rId65" Type="http://schemas.openxmlformats.org/officeDocument/2006/relationships/worksheet" Target="worksheets/sheet65.xml"/><Relationship Id="rId81" Type="http://schemas.openxmlformats.org/officeDocument/2006/relationships/worksheet" Target="worksheets/sheet81.xml"/><Relationship Id="rId86" Type="http://schemas.openxmlformats.org/officeDocument/2006/relationships/worksheet" Target="worksheets/sheet86.xml"/><Relationship Id="rId130" Type="http://schemas.openxmlformats.org/officeDocument/2006/relationships/worksheet" Target="worksheets/sheet130.xml"/><Relationship Id="rId135" Type="http://schemas.openxmlformats.org/officeDocument/2006/relationships/worksheet" Target="worksheets/sheet135.xml"/><Relationship Id="rId151" Type="http://schemas.openxmlformats.org/officeDocument/2006/relationships/worksheet" Target="worksheets/sheet151.xml"/><Relationship Id="rId156" Type="http://schemas.openxmlformats.org/officeDocument/2006/relationships/calcChain" Target="calcChain.xml"/><Relationship Id="rId13" Type="http://schemas.openxmlformats.org/officeDocument/2006/relationships/worksheet" Target="worksheets/sheet13.xml"/><Relationship Id="rId18" Type="http://schemas.openxmlformats.org/officeDocument/2006/relationships/worksheet" Target="worksheets/sheet18.xml"/><Relationship Id="rId39" Type="http://schemas.openxmlformats.org/officeDocument/2006/relationships/worksheet" Target="worksheets/sheet39.xml"/><Relationship Id="rId109" Type="http://schemas.openxmlformats.org/officeDocument/2006/relationships/worksheet" Target="worksheets/sheet109.xml"/><Relationship Id="rId34" Type="http://schemas.openxmlformats.org/officeDocument/2006/relationships/worksheet" Target="worksheets/sheet34.xml"/><Relationship Id="rId50" Type="http://schemas.openxmlformats.org/officeDocument/2006/relationships/worksheet" Target="worksheets/sheet50.xml"/><Relationship Id="rId55" Type="http://schemas.openxmlformats.org/officeDocument/2006/relationships/worksheet" Target="worksheets/sheet55.xml"/><Relationship Id="rId76" Type="http://schemas.openxmlformats.org/officeDocument/2006/relationships/worksheet" Target="worksheets/sheet76.xml"/><Relationship Id="rId97" Type="http://schemas.openxmlformats.org/officeDocument/2006/relationships/worksheet" Target="worksheets/sheet97.xml"/><Relationship Id="rId104" Type="http://schemas.openxmlformats.org/officeDocument/2006/relationships/worksheet" Target="worksheets/sheet104.xml"/><Relationship Id="rId120" Type="http://schemas.openxmlformats.org/officeDocument/2006/relationships/worksheet" Target="worksheets/sheet120.xml"/><Relationship Id="rId125" Type="http://schemas.openxmlformats.org/officeDocument/2006/relationships/worksheet" Target="worksheets/sheet125.xml"/><Relationship Id="rId141" Type="http://schemas.openxmlformats.org/officeDocument/2006/relationships/worksheet" Target="worksheets/sheet141.xml"/><Relationship Id="rId146" Type="http://schemas.openxmlformats.org/officeDocument/2006/relationships/worksheet" Target="worksheets/sheet146.xml"/><Relationship Id="rId7" Type="http://schemas.openxmlformats.org/officeDocument/2006/relationships/worksheet" Target="worksheets/sheet7.xml"/><Relationship Id="rId71" Type="http://schemas.openxmlformats.org/officeDocument/2006/relationships/worksheet" Target="worksheets/sheet71.xml"/><Relationship Id="rId92" Type="http://schemas.openxmlformats.org/officeDocument/2006/relationships/worksheet" Target="worksheets/sheet92.xml"/><Relationship Id="rId2" Type="http://schemas.openxmlformats.org/officeDocument/2006/relationships/worksheet" Target="worksheets/sheet2.xml"/><Relationship Id="rId29" Type="http://schemas.openxmlformats.org/officeDocument/2006/relationships/worksheet" Target="worksheets/sheet29.xml"/><Relationship Id="rId24" Type="http://schemas.openxmlformats.org/officeDocument/2006/relationships/worksheet" Target="worksheets/sheet24.xml"/><Relationship Id="rId40" Type="http://schemas.openxmlformats.org/officeDocument/2006/relationships/worksheet" Target="worksheets/sheet40.xml"/><Relationship Id="rId45" Type="http://schemas.openxmlformats.org/officeDocument/2006/relationships/worksheet" Target="worksheets/sheet45.xml"/><Relationship Id="rId66" Type="http://schemas.openxmlformats.org/officeDocument/2006/relationships/worksheet" Target="worksheets/sheet66.xml"/><Relationship Id="rId87" Type="http://schemas.openxmlformats.org/officeDocument/2006/relationships/worksheet" Target="worksheets/sheet87.xml"/><Relationship Id="rId110" Type="http://schemas.openxmlformats.org/officeDocument/2006/relationships/worksheet" Target="worksheets/sheet110.xml"/><Relationship Id="rId115" Type="http://schemas.openxmlformats.org/officeDocument/2006/relationships/worksheet" Target="worksheets/sheet115.xml"/><Relationship Id="rId131" Type="http://schemas.openxmlformats.org/officeDocument/2006/relationships/worksheet" Target="worksheets/sheet131.xml"/><Relationship Id="rId136" Type="http://schemas.openxmlformats.org/officeDocument/2006/relationships/worksheet" Target="worksheets/sheet136.xml"/><Relationship Id="rId157" Type="http://schemas.openxmlformats.org/officeDocument/2006/relationships/customXml" Target="../customXml/item1.xml"/><Relationship Id="rId61" Type="http://schemas.openxmlformats.org/officeDocument/2006/relationships/worksheet" Target="worksheets/sheet61.xml"/><Relationship Id="rId82" Type="http://schemas.openxmlformats.org/officeDocument/2006/relationships/worksheet" Target="worksheets/sheet82.xml"/><Relationship Id="rId152" Type="http://schemas.openxmlformats.org/officeDocument/2006/relationships/theme" Target="theme/theme1.xml"/><Relationship Id="rId19" Type="http://schemas.openxmlformats.org/officeDocument/2006/relationships/worksheet" Target="worksheets/sheet19.xml"/><Relationship Id="rId14" Type="http://schemas.openxmlformats.org/officeDocument/2006/relationships/worksheet" Target="worksheets/sheet14.xml"/><Relationship Id="rId30" Type="http://schemas.openxmlformats.org/officeDocument/2006/relationships/worksheet" Target="worksheets/sheet30.xml"/><Relationship Id="rId35" Type="http://schemas.openxmlformats.org/officeDocument/2006/relationships/worksheet" Target="worksheets/sheet35.xml"/><Relationship Id="rId56" Type="http://schemas.openxmlformats.org/officeDocument/2006/relationships/worksheet" Target="worksheets/sheet56.xml"/><Relationship Id="rId77" Type="http://schemas.openxmlformats.org/officeDocument/2006/relationships/worksheet" Target="worksheets/sheet77.xml"/><Relationship Id="rId100" Type="http://schemas.openxmlformats.org/officeDocument/2006/relationships/worksheet" Target="worksheets/sheet100.xml"/><Relationship Id="rId105" Type="http://schemas.openxmlformats.org/officeDocument/2006/relationships/worksheet" Target="worksheets/sheet105.xml"/><Relationship Id="rId126" Type="http://schemas.openxmlformats.org/officeDocument/2006/relationships/worksheet" Target="worksheets/sheet126.xml"/><Relationship Id="rId147" Type="http://schemas.openxmlformats.org/officeDocument/2006/relationships/worksheet" Target="worksheets/sheet147.xml"/><Relationship Id="rId8" Type="http://schemas.openxmlformats.org/officeDocument/2006/relationships/worksheet" Target="worksheets/sheet8.xml"/><Relationship Id="rId51" Type="http://schemas.openxmlformats.org/officeDocument/2006/relationships/worksheet" Target="worksheets/sheet51.xml"/><Relationship Id="rId72" Type="http://schemas.openxmlformats.org/officeDocument/2006/relationships/worksheet" Target="worksheets/sheet72.xml"/><Relationship Id="rId93" Type="http://schemas.openxmlformats.org/officeDocument/2006/relationships/worksheet" Target="worksheets/sheet93.xml"/><Relationship Id="rId98" Type="http://schemas.openxmlformats.org/officeDocument/2006/relationships/worksheet" Target="worksheets/sheet98.xml"/><Relationship Id="rId121" Type="http://schemas.openxmlformats.org/officeDocument/2006/relationships/worksheet" Target="worksheets/sheet121.xml"/><Relationship Id="rId142" Type="http://schemas.openxmlformats.org/officeDocument/2006/relationships/worksheet" Target="worksheets/sheet142.xml"/><Relationship Id="rId3" Type="http://schemas.openxmlformats.org/officeDocument/2006/relationships/worksheet" Target="worksheets/sheet3.xml"/><Relationship Id="rId25" Type="http://schemas.openxmlformats.org/officeDocument/2006/relationships/worksheet" Target="worksheets/sheet25.xml"/><Relationship Id="rId46" Type="http://schemas.openxmlformats.org/officeDocument/2006/relationships/worksheet" Target="worksheets/sheet46.xml"/><Relationship Id="rId67" Type="http://schemas.openxmlformats.org/officeDocument/2006/relationships/worksheet" Target="worksheets/sheet67.xml"/><Relationship Id="rId116" Type="http://schemas.openxmlformats.org/officeDocument/2006/relationships/worksheet" Target="worksheets/sheet116.xml"/><Relationship Id="rId137" Type="http://schemas.openxmlformats.org/officeDocument/2006/relationships/worksheet" Target="worksheets/sheet137.xml"/><Relationship Id="rId158" Type="http://schemas.openxmlformats.org/officeDocument/2006/relationships/customXml" Target="../customXml/item2.xml"/><Relationship Id="rId20" Type="http://schemas.openxmlformats.org/officeDocument/2006/relationships/worksheet" Target="worksheets/sheet20.xml"/><Relationship Id="rId41" Type="http://schemas.openxmlformats.org/officeDocument/2006/relationships/worksheet" Target="worksheets/sheet41.xml"/><Relationship Id="rId62" Type="http://schemas.openxmlformats.org/officeDocument/2006/relationships/worksheet" Target="worksheets/sheet62.xml"/><Relationship Id="rId83" Type="http://schemas.openxmlformats.org/officeDocument/2006/relationships/worksheet" Target="worksheets/sheet83.xml"/><Relationship Id="rId88" Type="http://schemas.openxmlformats.org/officeDocument/2006/relationships/worksheet" Target="worksheets/sheet88.xml"/><Relationship Id="rId111" Type="http://schemas.openxmlformats.org/officeDocument/2006/relationships/worksheet" Target="worksheets/sheet111.xml"/><Relationship Id="rId132" Type="http://schemas.openxmlformats.org/officeDocument/2006/relationships/worksheet" Target="worksheets/sheet132.xml"/><Relationship Id="rId153" Type="http://schemas.openxmlformats.org/officeDocument/2006/relationships/styles" Target="styles.xml"/><Relationship Id="rId15" Type="http://schemas.openxmlformats.org/officeDocument/2006/relationships/worksheet" Target="worksheets/sheet15.xml"/><Relationship Id="rId36" Type="http://schemas.openxmlformats.org/officeDocument/2006/relationships/worksheet" Target="worksheets/sheet36.xml"/><Relationship Id="rId57" Type="http://schemas.openxmlformats.org/officeDocument/2006/relationships/worksheet" Target="worksheets/sheet57.xml"/><Relationship Id="rId106" Type="http://schemas.openxmlformats.org/officeDocument/2006/relationships/worksheet" Target="worksheets/sheet106.xml"/><Relationship Id="rId127" Type="http://schemas.openxmlformats.org/officeDocument/2006/relationships/worksheet" Target="worksheets/sheet127.xml"/><Relationship Id="rId10" Type="http://schemas.openxmlformats.org/officeDocument/2006/relationships/worksheet" Target="worksheets/sheet10.xml"/><Relationship Id="rId31" Type="http://schemas.openxmlformats.org/officeDocument/2006/relationships/worksheet" Target="worksheets/sheet31.xml"/><Relationship Id="rId52" Type="http://schemas.openxmlformats.org/officeDocument/2006/relationships/worksheet" Target="worksheets/sheet52.xml"/><Relationship Id="rId73" Type="http://schemas.openxmlformats.org/officeDocument/2006/relationships/worksheet" Target="worksheets/sheet73.xml"/><Relationship Id="rId78" Type="http://schemas.openxmlformats.org/officeDocument/2006/relationships/worksheet" Target="worksheets/sheet78.xml"/><Relationship Id="rId94" Type="http://schemas.openxmlformats.org/officeDocument/2006/relationships/worksheet" Target="worksheets/sheet94.xml"/><Relationship Id="rId99" Type="http://schemas.openxmlformats.org/officeDocument/2006/relationships/worksheet" Target="worksheets/sheet99.xml"/><Relationship Id="rId101" Type="http://schemas.openxmlformats.org/officeDocument/2006/relationships/worksheet" Target="worksheets/sheet101.xml"/><Relationship Id="rId122" Type="http://schemas.openxmlformats.org/officeDocument/2006/relationships/worksheet" Target="worksheets/sheet122.xml"/><Relationship Id="rId143" Type="http://schemas.openxmlformats.org/officeDocument/2006/relationships/worksheet" Target="worksheets/sheet143.xml"/><Relationship Id="rId148" Type="http://schemas.openxmlformats.org/officeDocument/2006/relationships/worksheet" Target="worksheets/sheet148.xml"/><Relationship Id="rId4" Type="http://schemas.openxmlformats.org/officeDocument/2006/relationships/worksheet" Target="worksheets/sheet4.xml"/><Relationship Id="rId9" Type="http://schemas.openxmlformats.org/officeDocument/2006/relationships/worksheet" Target="worksheets/sheet9.xml"/><Relationship Id="rId26" Type="http://schemas.openxmlformats.org/officeDocument/2006/relationships/worksheet" Target="worksheets/sheet26.xml"/><Relationship Id="rId47" Type="http://schemas.openxmlformats.org/officeDocument/2006/relationships/worksheet" Target="worksheets/sheet47.xml"/><Relationship Id="rId68" Type="http://schemas.openxmlformats.org/officeDocument/2006/relationships/worksheet" Target="worksheets/sheet68.xml"/><Relationship Id="rId89" Type="http://schemas.openxmlformats.org/officeDocument/2006/relationships/worksheet" Target="worksheets/sheet89.xml"/><Relationship Id="rId112" Type="http://schemas.openxmlformats.org/officeDocument/2006/relationships/worksheet" Target="worksheets/sheet112.xml"/><Relationship Id="rId133" Type="http://schemas.openxmlformats.org/officeDocument/2006/relationships/worksheet" Target="worksheets/sheet133.xml"/><Relationship Id="rId154" Type="http://schemas.openxmlformats.org/officeDocument/2006/relationships/sharedStrings" Target="sharedStrings.xml"/><Relationship Id="rId16" Type="http://schemas.openxmlformats.org/officeDocument/2006/relationships/worksheet" Target="worksheets/sheet16.xml"/><Relationship Id="rId37" Type="http://schemas.openxmlformats.org/officeDocument/2006/relationships/worksheet" Target="worksheets/sheet37.xml"/><Relationship Id="rId58" Type="http://schemas.openxmlformats.org/officeDocument/2006/relationships/worksheet" Target="worksheets/sheet58.xml"/><Relationship Id="rId79" Type="http://schemas.openxmlformats.org/officeDocument/2006/relationships/worksheet" Target="worksheets/sheet79.xml"/><Relationship Id="rId102" Type="http://schemas.openxmlformats.org/officeDocument/2006/relationships/worksheet" Target="worksheets/sheet102.xml"/><Relationship Id="rId123" Type="http://schemas.openxmlformats.org/officeDocument/2006/relationships/worksheet" Target="worksheets/sheet123.xml"/><Relationship Id="rId144" Type="http://schemas.openxmlformats.org/officeDocument/2006/relationships/worksheet" Target="worksheets/sheet144.xml"/><Relationship Id="rId90" Type="http://schemas.openxmlformats.org/officeDocument/2006/relationships/worksheet" Target="worksheets/sheet90.xml"/><Relationship Id="rId27" Type="http://schemas.openxmlformats.org/officeDocument/2006/relationships/worksheet" Target="worksheets/sheet27.xml"/><Relationship Id="rId48" Type="http://schemas.openxmlformats.org/officeDocument/2006/relationships/worksheet" Target="worksheets/sheet48.xml"/><Relationship Id="rId69" Type="http://schemas.openxmlformats.org/officeDocument/2006/relationships/worksheet" Target="worksheets/sheet69.xml"/><Relationship Id="rId113" Type="http://schemas.openxmlformats.org/officeDocument/2006/relationships/worksheet" Target="worksheets/sheet113.xml"/><Relationship Id="rId134" Type="http://schemas.openxmlformats.org/officeDocument/2006/relationships/worksheet" Target="worksheets/sheet134.xml"/></Relationships>
</file>

<file path=xl/ctrlProps/ctrlProp1.xml><?xml version="1.0" encoding="utf-8"?>
<formControlPr xmlns="http://schemas.microsoft.com/office/spreadsheetml/2009/9/main" objectType="CheckBox" fmlaLink="$E$7" lockText="1" noThreeD="1"/>
</file>

<file path=xl/ctrlProps/ctrlProp2.xml><?xml version="1.0" encoding="utf-8"?>
<formControlPr xmlns="http://schemas.microsoft.com/office/spreadsheetml/2009/9/main" objectType="CheckBox" fmlaLink="$F$7" lockText="1" noThreeD="1"/>
</file>

<file path=xl/ctrlProps/ctrlProp3.xml><?xml version="1.0" encoding="utf-8"?>
<formControlPr xmlns="http://schemas.microsoft.com/office/spreadsheetml/2009/9/main" objectType="CheckBox" fmlaLink="$G$7" lockText="1" noThreeD="1"/>
</file>

<file path=xl/ctrlProps/ctrlProp4.xml><?xml version="1.0" encoding="utf-8"?>
<formControlPr xmlns="http://schemas.microsoft.com/office/spreadsheetml/2009/9/main" objectType="CheckBox" fmlaLink="$H$7" lockText="1" noThreeD="1"/>
</file>

<file path=xl/ctrlProps/ctrlProp5.xml><?xml version="1.0" encoding="utf-8"?>
<formControlPr xmlns="http://schemas.microsoft.com/office/spreadsheetml/2009/9/main" objectType="CheckBox" fmlaLink="$I$7" lockText="1" noThreeD="1"/>
</file>

<file path=xl/ctrlProps/ctrlProp6.xml><?xml version="1.0" encoding="utf-8"?>
<formControlPr xmlns="http://schemas.microsoft.com/office/spreadsheetml/2009/9/main" objectType="CheckBox" fmlaLink="$J$7" lockText="1" noThreeD="1"/>
</file>

<file path=xl/ctrlProps/ctrlProp7.xml><?xml version="1.0" encoding="utf-8"?>
<formControlPr xmlns="http://schemas.microsoft.com/office/spreadsheetml/2009/9/main" objectType="CheckBox" fmlaLink="$K$7" lockText="1" noThreeD="1"/>
</file>

<file path=xl/ctrlProps/ctrlProp8.xml><?xml version="1.0" encoding="utf-8"?>
<formControlPr xmlns="http://schemas.microsoft.com/office/spreadsheetml/2009/9/main" objectType="CheckBox" fmlaLink="$L$7" lockText="1" noThreeD="1"/>
</file>

<file path=xl/ctrlProps/ctrlProp9.xml><?xml version="1.0" encoding="utf-8"?>
<formControlPr xmlns="http://schemas.microsoft.com/office/spreadsheetml/2009/9/main" objectType="CheckBox" fmlaLink="$M$7" lockText="1" noThreeD="1"/>
</file>

<file path=xl/ctrlProps/ctrlProp10.xml><?xml version="1.0" encoding="utf-8"?>
<formControlPr xmlns="http://schemas.microsoft.com/office/spreadsheetml/2009/9/main" objectType="CheckBox" fmlaLink="$N$7" lockText="1" noThreeD="1"/>
</file>

<file path=xl/ctrlProps/ctrlProp11.xml><?xml version="1.0" encoding="utf-8"?>
<formControlPr xmlns="http://schemas.microsoft.com/office/spreadsheetml/2009/9/main" objectType="CheckBox" fmlaLink="$O$7" lockText="1" noThreeD="1"/>
</file>

<file path=xl/ctrlProps/ctrlProp12.xml><?xml version="1.0" encoding="utf-8"?>
<formControlPr xmlns="http://schemas.microsoft.com/office/spreadsheetml/2009/9/main" objectType="CheckBox" fmlaLink="$P$7" lockText="1" noThreeD="1"/>
</file>

<file path=xl/ctrlProps/ctrlProp13.xml><?xml version="1.0" encoding="utf-8"?>
<formControlPr xmlns="http://schemas.microsoft.com/office/spreadsheetml/2009/9/main" objectType="CheckBox" fmlaLink="$R$11" lockText="1" noThreeD="1"/>
</file>

<file path=xl/ctrlProps/ctrlProp14.xml><?xml version="1.0" encoding="utf-8"?>
<formControlPr xmlns="http://schemas.microsoft.com/office/spreadsheetml/2009/9/main" objectType="CheckBox" fmlaLink="$R$10" lockText="1" noThreeD="1"/>
</file>

<file path=xl/ctrlProps/ctrlProp15.xml><?xml version="1.0" encoding="utf-8"?>
<formControlPr xmlns="http://schemas.microsoft.com/office/spreadsheetml/2009/9/main" objectType="CheckBox" fmlaLink="$R$9" lockText="1" noThreeD="1"/>
</file>

<file path=xl/ctrlProps/ctrlProp16.xml><?xml version="1.0" encoding="utf-8"?>
<formControlPr xmlns="http://schemas.microsoft.com/office/spreadsheetml/2009/9/main" objectType="CheckBox" fmlaLink="$R$8" lockText="1" noThreeD="1"/>
</file>

<file path=xl/ctrlProps/ctrlProp17.xml><?xml version="1.0" encoding="utf-8"?>
<formControlPr xmlns="http://schemas.microsoft.com/office/spreadsheetml/2009/9/main" objectType="CheckBox" fmlaLink="$R$7" lockText="1" noThreeD="1"/>
</file>

<file path=xl/ctrlProps/ctrlProp18.xml><?xml version="1.0" encoding="utf-8"?>
<formControlPr xmlns="http://schemas.microsoft.com/office/spreadsheetml/2009/9/main" objectType="CheckBox" fmlaLink="$R$6" lockText="1" noThreeD="1"/>
</file>

<file path=xl/ctrlProps/ctrlProp19.xml><?xml version="1.0" encoding="utf-8"?>
<formControlPr xmlns="http://schemas.microsoft.com/office/spreadsheetml/2009/9/main" objectType="CheckBox" fmlaLink="$X$11" lockText="1" noThreeD="1"/>
</file>

<file path=xl/ctrlProps/ctrlProp20.xml><?xml version="1.0" encoding="utf-8"?>
<formControlPr xmlns="http://schemas.microsoft.com/office/spreadsheetml/2009/9/main" objectType="CheckBox" fmlaLink="$X$10" lockText="1" noThreeD="1"/>
</file>

<file path=xl/ctrlProps/ctrlProp21.xml><?xml version="1.0" encoding="utf-8"?>
<formControlPr xmlns="http://schemas.microsoft.com/office/spreadsheetml/2009/9/main" objectType="CheckBox" fmlaLink="$X$9" lockText="1" noThreeD="1"/>
</file>

<file path=xl/ctrlProps/ctrlProp22.xml><?xml version="1.0" encoding="utf-8"?>
<formControlPr xmlns="http://schemas.microsoft.com/office/spreadsheetml/2009/9/main" objectType="CheckBox" fmlaLink="$X$8" lockText="1" noThreeD="1"/>
</file>

<file path=xl/ctrlProps/ctrlProp23.xml><?xml version="1.0" encoding="utf-8"?>
<formControlPr xmlns="http://schemas.microsoft.com/office/spreadsheetml/2009/9/main" objectType="CheckBox" fmlaLink="$X$7" lockText="1" noThreeD="1"/>
</file>

<file path=xl/ctrlProps/ctrlProp24.xml><?xml version="1.0" encoding="utf-8"?>
<formControlPr xmlns="http://schemas.microsoft.com/office/spreadsheetml/2009/9/main" objectType="CheckBox" fmlaLink="$X$6" lockText="1" noThreeD="1"/>
</file>

<file path=xl/ctrlProps/ctrlProp25.xml><?xml version="1.0" encoding="utf-8"?>
<formControlPr xmlns="http://schemas.microsoft.com/office/spreadsheetml/2009/9/main" objectType="CheckBox" checked="Checked" fmlaLink="$E$7" lockText="1" noThreeD="1"/>
</file>

<file path=xl/ctrlProps/ctrlProp26.xml><?xml version="1.0" encoding="utf-8"?>
<formControlPr xmlns="http://schemas.microsoft.com/office/spreadsheetml/2009/9/main" objectType="CheckBox" fmlaLink="$F$7" lockText="1" noThreeD="1"/>
</file>

<file path=xl/ctrlProps/ctrlProp27.xml><?xml version="1.0" encoding="utf-8"?>
<formControlPr xmlns="http://schemas.microsoft.com/office/spreadsheetml/2009/9/main" objectType="CheckBox" fmlaLink="$G$7" lockText="1" noThreeD="1"/>
</file>

<file path=xl/ctrlProps/ctrlProp28.xml><?xml version="1.0" encoding="utf-8"?>
<formControlPr xmlns="http://schemas.microsoft.com/office/spreadsheetml/2009/9/main" objectType="CheckBox" fmlaLink="$H$7" lockText="1" noThreeD="1"/>
</file>

<file path=xl/ctrlProps/ctrlProp29.xml><?xml version="1.0" encoding="utf-8"?>
<formControlPr xmlns="http://schemas.microsoft.com/office/spreadsheetml/2009/9/main" objectType="CheckBox" fmlaLink="$I$7" lockText="1" noThreeD="1"/>
</file>

<file path=xl/ctrlProps/ctrlProp30.xml><?xml version="1.0" encoding="utf-8"?>
<formControlPr xmlns="http://schemas.microsoft.com/office/spreadsheetml/2009/9/main" objectType="CheckBox" fmlaLink="$J$7" lockText="1" noThreeD="1"/>
</file>

<file path=xl/ctrlProps/ctrlProp31.xml><?xml version="1.0" encoding="utf-8"?>
<formControlPr xmlns="http://schemas.microsoft.com/office/spreadsheetml/2009/9/main" objectType="CheckBox" fmlaLink="$K$7" lockText="1" noThreeD="1"/>
</file>

<file path=xl/ctrlProps/ctrlProp32.xml><?xml version="1.0" encoding="utf-8"?>
<formControlPr xmlns="http://schemas.microsoft.com/office/spreadsheetml/2009/9/main" objectType="CheckBox" fmlaLink="$L$7" lockText="1" noThreeD="1"/>
</file>

<file path=xl/ctrlProps/ctrlProp33.xml><?xml version="1.0" encoding="utf-8"?>
<formControlPr xmlns="http://schemas.microsoft.com/office/spreadsheetml/2009/9/main" objectType="CheckBox" fmlaLink="$M$7" lockText="1" noThreeD="1"/>
</file>

<file path=xl/ctrlProps/ctrlProp34.xml><?xml version="1.0" encoding="utf-8"?>
<formControlPr xmlns="http://schemas.microsoft.com/office/spreadsheetml/2009/9/main" objectType="CheckBox" fmlaLink="$N$7" lockText="1" noThreeD="1"/>
</file>

<file path=xl/ctrlProps/ctrlProp35.xml><?xml version="1.0" encoding="utf-8"?>
<formControlPr xmlns="http://schemas.microsoft.com/office/spreadsheetml/2009/9/main" objectType="CheckBox" fmlaLink="$O$7" lockText="1" noThreeD="1"/>
</file>

<file path=xl/ctrlProps/ctrlProp36.xml><?xml version="1.0" encoding="utf-8"?>
<formControlPr xmlns="http://schemas.microsoft.com/office/spreadsheetml/2009/9/main" objectType="CheckBox" fmlaLink="$P$7" lockText="1" noThreeD="1"/>
</file>

<file path=xl/ctrlProps/ctrlProp37.xml><?xml version="1.0" encoding="utf-8"?>
<formControlPr xmlns="http://schemas.microsoft.com/office/spreadsheetml/2009/9/main" objectType="CheckBox" fmlaLink="$E$11" lockText="1" noThreeD="1"/>
</file>

<file path=xl/ctrlProps/ctrlProp38.xml><?xml version="1.0" encoding="utf-8"?>
<formControlPr xmlns="http://schemas.microsoft.com/office/spreadsheetml/2009/9/main" objectType="CheckBox" fmlaLink="$H$11" lockText="1" noThreeD="1"/>
</file>

<file path=xl/ctrlProps/ctrlProp39.xml><?xml version="1.0" encoding="utf-8"?>
<formControlPr xmlns="http://schemas.microsoft.com/office/spreadsheetml/2009/9/main" objectType="CheckBox" fmlaLink="$K$11" lockText="1" noThreeD="1"/>
</file>

<file path=xl/ctrlProps/ctrlProp40.xml><?xml version="1.0" encoding="utf-8"?>
<formControlPr xmlns="http://schemas.microsoft.com/office/spreadsheetml/2009/9/main" objectType="CheckBox" fmlaLink="$M$11" lockText="1" noThreeD="1"/>
</file>

<file path=xl/ctrlProps/ctrlProp41.xml><?xml version="1.0" encoding="utf-8"?>
<formControlPr xmlns="http://schemas.microsoft.com/office/spreadsheetml/2009/9/main" objectType="CheckBox" fmlaLink="$O$11" lockText="1" noThreeD="1"/>
</file>

<file path=xl/ctrlProps/ctrlProp42.xml><?xml version="1.0" encoding="utf-8"?>
<formControlPr xmlns="http://schemas.microsoft.com/office/spreadsheetml/2009/9/main" objectType="CheckBox" fmlaLink="$O$13" lockText="1" noThreeD="1"/>
</file>

<file path=xl/ctrlProps/ctrlProp43.xml><?xml version="1.0" encoding="utf-8"?>
<formControlPr xmlns="http://schemas.microsoft.com/office/spreadsheetml/2009/9/main" objectType="CheckBox" fmlaLink="$K$13" lockText="1" noThreeD="1"/>
</file>

<file path=xl/ctrlProps/ctrlProp44.xml><?xml version="1.0" encoding="utf-8"?>
<formControlPr xmlns="http://schemas.microsoft.com/office/spreadsheetml/2009/9/main" objectType="CheckBox" fmlaLink="$H$13" lockText="1" noThreeD="1"/>
</file>

<file path=xl/ctrlProps/ctrlProp45.xml><?xml version="1.0" encoding="utf-8"?>
<formControlPr xmlns="http://schemas.microsoft.com/office/spreadsheetml/2009/9/main" objectType="CheckBox" fmlaLink="$E$13" lockText="1" noThreeD="1"/>
</file>

<file path=xl/ctrlProps/ctrlProp46.xml><?xml version="1.0" encoding="utf-8"?>
<formControlPr xmlns="http://schemas.microsoft.com/office/spreadsheetml/2009/9/main" objectType="CheckBox" fmlaLink="$O$15" lockText="1" noThreeD="1"/>
</file>

<file path=xl/ctrlProps/ctrlProp47.xml><?xml version="1.0" encoding="utf-8"?>
<formControlPr xmlns="http://schemas.microsoft.com/office/spreadsheetml/2009/9/main" objectType="CheckBox" fmlaLink="$K$15" lockText="1" noThreeD="1"/>
</file>

<file path=xl/ctrlProps/ctrlProp48.xml><?xml version="1.0" encoding="utf-8"?>
<formControlPr xmlns="http://schemas.microsoft.com/office/spreadsheetml/2009/9/main" objectType="CheckBox" fmlaLink="$H$15" lockText="1" noThreeD="1"/>
</file>

<file path=xl/ctrlProps/ctrlProp49.xml><?xml version="1.0" encoding="utf-8"?>
<formControlPr xmlns="http://schemas.microsoft.com/office/spreadsheetml/2009/9/main" objectType="CheckBox" fmlaLink="$E$15" lockText="1" noThreeD="1"/>
</file>

<file path=xl/ctrlProps/ctrlProp50.xml><?xml version="1.0" encoding="utf-8"?>
<formControlPr xmlns="http://schemas.microsoft.com/office/spreadsheetml/2009/9/main" objectType="CheckBox" fmlaLink="$K$17" lockText="1" noThreeD="1"/>
</file>

<file path=xl/ctrlProps/ctrlProp51.xml><?xml version="1.0" encoding="utf-8"?>
<formControlPr xmlns="http://schemas.microsoft.com/office/spreadsheetml/2009/9/main" objectType="CheckBox" fmlaLink="$H$17" lockText="1" noThreeD="1"/>
</file>

<file path=xl/ctrlProps/ctrlProp52.xml><?xml version="1.0" encoding="utf-8"?>
<formControlPr xmlns="http://schemas.microsoft.com/office/spreadsheetml/2009/9/main" objectType="CheckBox" fmlaLink="$E$17" lockText="1" noThreeD="1"/>
</file>

<file path=xl/ctrlProps/ctrlProp53.xml><?xml version="1.0" encoding="utf-8"?>
<formControlPr xmlns="http://schemas.microsoft.com/office/spreadsheetml/2009/9/main" objectType="CheckBox" fmlaLink="$R$10" lockText="1" noThreeD="1"/>
</file>

<file path=xl/ctrlProps/ctrlProp54.xml><?xml version="1.0" encoding="utf-8"?>
<formControlPr xmlns="http://schemas.microsoft.com/office/spreadsheetml/2009/9/main" objectType="CheckBox" fmlaLink="$R$11" lockText="1" noThreeD="1"/>
</file>

<file path=xl/ctrlProps/ctrlProp55.xml><?xml version="1.0" encoding="utf-8"?>
<formControlPr xmlns="http://schemas.microsoft.com/office/spreadsheetml/2009/9/main" objectType="CheckBox" fmlaLink="$R$12" lockText="1" noThreeD="1"/>
</file>

<file path=xl/ctrlProps/ctrlProp56.xml><?xml version="1.0" encoding="utf-8"?>
<formControlPr xmlns="http://schemas.microsoft.com/office/spreadsheetml/2009/9/main" objectType="CheckBox" fmlaLink="$R$13" lockText="1" noThreeD="1"/>
</file>

<file path=xl/ctrlProps/ctrlProp57.xml><?xml version="1.0" encoding="utf-8"?>
<formControlPr xmlns="http://schemas.microsoft.com/office/spreadsheetml/2009/9/main" objectType="CheckBox" fmlaLink="$R$14" lockText="1" noThreeD="1"/>
</file>

<file path=xl/ctrlProps/ctrlProp58.xml><?xml version="1.0" encoding="utf-8"?>
<formControlPr xmlns="http://schemas.microsoft.com/office/spreadsheetml/2009/9/main" objectType="CheckBox" fmlaLink="$R$15" lockText="1" noThreeD="1"/>
</file>

<file path=xl/ctrlProps/ctrlProp59.xml><?xml version="1.0" encoding="utf-8"?>
<formControlPr xmlns="http://schemas.microsoft.com/office/spreadsheetml/2009/9/main" objectType="CheckBox" fmlaLink="$Y$10" lockText="1" noThreeD="1"/>
</file>

<file path=xl/ctrlProps/ctrlProp60.xml><?xml version="1.0" encoding="utf-8"?>
<formControlPr xmlns="http://schemas.microsoft.com/office/spreadsheetml/2009/9/main" objectType="CheckBox" fmlaLink="$Y$11" lockText="1" noThreeD="1"/>
</file>

<file path=xl/ctrlProps/ctrlProp61.xml><?xml version="1.0" encoding="utf-8"?>
<formControlPr xmlns="http://schemas.microsoft.com/office/spreadsheetml/2009/9/main" objectType="CheckBox" fmlaLink="$Y$12" lockText="1" noThreeD="1"/>
</file>

<file path=xl/ctrlProps/ctrlProp62.xml><?xml version="1.0" encoding="utf-8"?>
<formControlPr xmlns="http://schemas.microsoft.com/office/spreadsheetml/2009/9/main" objectType="CheckBox" fmlaLink="$Y$14" lockText="1" noThreeD="1"/>
</file>

<file path=xl/ctrlProps/ctrlProp63.xml><?xml version="1.0" encoding="utf-8"?>
<formControlPr xmlns="http://schemas.microsoft.com/office/spreadsheetml/2009/9/main" objectType="CheckBox" fmlaLink="$Y$15" lockText="1" noThreeD="1"/>
</file>

<file path=xl/ctrlProps/ctrlProp64.xml><?xml version="1.0" encoding="utf-8"?>
<formControlPr xmlns="http://schemas.microsoft.com/office/spreadsheetml/2009/9/main" objectType="CheckBox" fmlaLink="$Y$13" lockText="1" noThreeD="1"/>
</file>

<file path=xl/drawings/_rels/drawing1.xml.rels><?xml version="1.0" encoding="UTF-8" standalone="yes"?>
<Relationships xmlns="http://schemas.openxmlformats.org/package/2006/relationships"><Relationship Id="rId3" Type="http://schemas.openxmlformats.org/officeDocument/2006/relationships/hyperlink" Target="#'Tk Instr.'!A15"/><Relationship Id="rId2" Type="http://schemas.openxmlformats.org/officeDocument/2006/relationships/hyperlink" Target="#'Project level'!A15"/><Relationship Id="rId1" Type="http://schemas.openxmlformats.org/officeDocument/2006/relationships/hyperlink" Target="#'Tk Instr.'!A1"/><Relationship Id="rId4" Type="http://schemas.openxmlformats.org/officeDocument/2006/relationships/hyperlink" Target="#Intro.!A1"/></Relationships>
</file>

<file path=xl/drawings/_rels/drawing2.xml.rels><?xml version="1.0" encoding="UTF-8" standalone="yes"?>
<Relationships xmlns="http://schemas.openxmlformats.org/package/2006/relationships"><Relationship Id="rId1" Type="http://schemas.openxmlformats.org/officeDocument/2006/relationships/hyperlink" Target="#'Tk Instr.'!A1"/></Relationships>
</file>

<file path=xl/drawings/_rels/drawing3.xml.rels><?xml version="1.0" encoding="UTF-8" standalone="yes"?>
<Relationships xmlns="http://schemas.openxmlformats.org/package/2006/relationships"><Relationship Id="rId3" Type="http://schemas.openxmlformats.org/officeDocument/2006/relationships/image" Target="../media/image3.png"/><Relationship Id="rId7" Type="http://schemas.openxmlformats.org/officeDocument/2006/relationships/hyperlink" Target="#'National level'!A15"/><Relationship Id="rId2" Type="http://schemas.openxmlformats.org/officeDocument/2006/relationships/image" Target="../media/image2.png"/><Relationship Id="rId1" Type="http://schemas.openxmlformats.org/officeDocument/2006/relationships/image" Target="../media/image1.png"/><Relationship Id="rId6" Type="http://schemas.openxmlformats.org/officeDocument/2006/relationships/hyperlink" Target="#'Project level'!A15"/><Relationship Id="rId5" Type="http://schemas.openxmlformats.org/officeDocument/2006/relationships/image" Target="../media/image5.wmf"/><Relationship Id="rId4" Type="http://schemas.openxmlformats.org/officeDocument/2006/relationships/image" Target="../media/image4.png"/></Relationships>
</file>

<file path=xl/drawings/_rels/drawing6.xml.rels><?xml version="1.0" encoding="UTF-8" standalone="yes"?>
<Relationships xmlns="http://schemas.openxmlformats.org/package/2006/relationships"><Relationship Id="rId1" Type="http://schemas.openxmlformats.org/officeDocument/2006/relationships/image" Target="../media/image6.emf"/></Relationships>
</file>

<file path=xl/drawings/_rels/drawing7.xml.rels><?xml version="1.0" encoding="UTF-8" standalone="yes"?>
<Relationships xmlns="http://schemas.openxmlformats.org/package/2006/relationships"><Relationship Id="rId1" Type="http://schemas.openxmlformats.org/officeDocument/2006/relationships/image" Target="../media/image7.jpeg"/></Relationships>
</file>

<file path=xl/drawings/_rels/drawing8.xml.rels><?xml version="1.0" encoding="UTF-8" standalone="yes"?>
<Relationships xmlns="http://schemas.openxmlformats.org/package/2006/relationships"><Relationship Id="rId3" Type="http://schemas.openxmlformats.org/officeDocument/2006/relationships/image" Target="../media/image10.jpeg"/><Relationship Id="rId2" Type="http://schemas.openxmlformats.org/officeDocument/2006/relationships/image" Target="../media/image9.jpeg"/><Relationship Id="rId1" Type="http://schemas.openxmlformats.org/officeDocument/2006/relationships/image" Target="../media/image8.jpeg"/></Relationships>
</file>

<file path=xl/drawings/_rels/drawing9.xml.rels><?xml version="1.0" encoding="UTF-8" standalone="yes"?>
<Relationships xmlns="http://schemas.openxmlformats.org/package/2006/relationships"><Relationship Id="rId2" Type="http://schemas.openxmlformats.org/officeDocument/2006/relationships/image" Target="../media/image12.jpeg"/><Relationship Id="rId1" Type="http://schemas.openxmlformats.org/officeDocument/2006/relationships/image" Target="../media/image11.jpeg"/></Relationships>
</file>

<file path=xl/drawings/_rels/drawing10.xml.rels><?xml version="1.0" encoding="UTF-8" standalone="yes"?>
<Relationships xmlns="http://schemas.openxmlformats.org/package/2006/relationships"><Relationship Id="rId1" Type="http://schemas.openxmlformats.org/officeDocument/2006/relationships/image" Target="../media/image13.png"/></Relationships>
</file>

<file path=xl/drawings/_rels/drawing11.xml.rels><?xml version="1.0" encoding="UTF-8" standalone="yes"?>
<Relationships xmlns="http://schemas.openxmlformats.org/package/2006/relationships"><Relationship Id="rId2" Type="http://schemas.openxmlformats.org/officeDocument/2006/relationships/image" Target="../media/image15.jpeg"/><Relationship Id="rId1" Type="http://schemas.openxmlformats.org/officeDocument/2006/relationships/image" Target="../media/image14.gif"/></Relationships>
</file>

<file path=xl/drawings/_rels/drawing12.xml.rels><?xml version="1.0" encoding="UTF-8" standalone="yes"?>
<Relationships xmlns="http://schemas.openxmlformats.org/package/2006/relationships"><Relationship Id="rId2" Type="http://schemas.openxmlformats.org/officeDocument/2006/relationships/image" Target="../media/image17.png"/><Relationship Id="rId1" Type="http://schemas.openxmlformats.org/officeDocument/2006/relationships/image" Target="../media/image16.png"/></Relationships>
</file>

<file path=xl/drawings/_rels/drawing13.xml.rels><?xml version="1.0" encoding="UTF-8" standalone="yes"?>
<Relationships xmlns="http://schemas.openxmlformats.org/package/2006/relationships"><Relationship Id="rId2" Type="http://schemas.openxmlformats.org/officeDocument/2006/relationships/image" Target="../media/image19.png"/><Relationship Id="rId1" Type="http://schemas.openxmlformats.org/officeDocument/2006/relationships/image" Target="../media/image18.png"/></Relationships>
</file>

<file path=xl/drawings/_rels/drawing14.xml.rels><?xml version="1.0" encoding="UTF-8" standalone="yes"?>
<Relationships xmlns="http://schemas.openxmlformats.org/package/2006/relationships"><Relationship Id="rId3" Type="http://schemas.openxmlformats.org/officeDocument/2006/relationships/image" Target="../media/image22.png"/><Relationship Id="rId2" Type="http://schemas.openxmlformats.org/officeDocument/2006/relationships/image" Target="../media/image21.png"/><Relationship Id="rId1" Type="http://schemas.openxmlformats.org/officeDocument/2006/relationships/image" Target="../media/image20.png"/><Relationship Id="rId4" Type="http://schemas.openxmlformats.org/officeDocument/2006/relationships/image" Target="../media/image23.png"/></Relationships>
</file>

<file path=xl/drawings/_rels/drawing15.xml.rels><?xml version="1.0" encoding="UTF-8" standalone="yes"?>
<Relationships xmlns="http://schemas.openxmlformats.org/package/2006/relationships"><Relationship Id="rId2" Type="http://schemas.openxmlformats.org/officeDocument/2006/relationships/image" Target="../media/image25.png"/><Relationship Id="rId1" Type="http://schemas.openxmlformats.org/officeDocument/2006/relationships/image" Target="../media/image24.png"/></Relationships>
</file>

<file path=xl/drawings/_rels/drawing16.xml.rels><?xml version="1.0" encoding="UTF-8" standalone="yes"?>
<Relationships xmlns="http://schemas.openxmlformats.org/package/2006/relationships"><Relationship Id="rId3" Type="http://schemas.openxmlformats.org/officeDocument/2006/relationships/image" Target="../media/image28.png"/><Relationship Id="rId2" Type="http://schemas.openxmlformats.org/officeDocument/2006/relationships/image" Target="../media/image27.png"/><Relationship Id="rId1" Type="http://schemas.openxmlformats.org/officeDocument/2006/relationships/image" Target="../media/image26.png"/></Relationships>
</file>

<file path=xl/drawings/_rels/drawing17.xml.rels><?xml version="1.0" encoding="UTF-8" standalone="yes"?>
<Relationships xmlns="http://schemas.openxmlformats.org/package/2006/relationships"><Relationship Id="rId2" Type="http://schemas.openxmlformats.org/officeDocument/2006/relationships/image" Target="../media/image30.PNG"/><Relationship Id="rId1" Type="http://schemas.openxmlformats.org/officeDocument/2006/relationships/image" Target="../media/image29.PNG"/></Relationships>
</file>

<file path=xl/drawings/_rels/drawing18.xml.rels><?xml version="1.0" encoding="UTF-8" standalone="yes"?>
<Relationships xmlns="http://schemas.openxmlformats.org/package/2006/relationships"><Relationship Id="rId3" Type="http://schemas.openxmlformats.org/officeDocument/2006/relationships/image" Target="../media/image33.jpeg"/><Relationship Id="rId2" Type="http://schemas.openxmlformats.org/officeDocument/2006/relationships/image" Target="../media/image32.jpeg"/><Relationship Id="rId1" Type="http://schemas.openxmlformats.org/officeDocument/2006/relationships/image" Target="../media/image31.jpeg"/><Relationship Id="rId4" Type="http://schemas.openxmlformats.org/officeDocument/2006/relationships/image" Target="../media/image34.jpeg"/></Relationships>
</file>

<file path=xl/drawings/_rels/drawing19.xml.rels><?xml version="1.0" encoding="UTF-8" standalone="yes"?>
<Relationships xmlns="http://schemas.openxmlformats.org/package/2006/relationships"><Relationship Id="rId3" Type="http://schemas.openxmlformats.org/officeDocument/2006/relationships/image" Target="../media/image37.jpeg"/><Relationship Id="rId2" Type="http://schemas.openxmlformats.org/officeDocument/2006/relationships/image" Target="../media/image36.jpeg"/><Relationship Id="rId1" Type="http://schemas.openxmlformats.org/officeDocument/2006/relationships/image" Target="../media/image35.jpeg"/><Relationship Id="rId4" Type="http://schemas.openxmlformats.org/officeDocument/2006/relationships/image" Target="../media/image38.jpeg"/></Relationships>
</file>

<file path=xl/drawings/_rels/drawing20.xml.rels><?xml version="1.0" encoding="UTF-8" standalone="yes"?>
<Relationships xmlns="http://schemas.openxmlformats.org/package/2006/relationships"><Relationship Id="rId1" Type="http://schemas.openxmlformats.org/officeDocument/2006/relationships/image" Target="../media/image39.png"/></Relationships>
</file>

<file path=xl/drawings/_rels/drawing21.xml.rels><?xml version="1.0" encoding="UTF-8" standalone="yes"?>
<Relationships xmlns="http://schemas.openxmlformats.org/package/2006/relationships"><Relationship Id="rId1" Type="http://schemas.openxmlformats.org/officeDocument/2006/relationships/image" Target="../media/image40.png"/></Relationships>
</file>

<file path=xl/drawings/_rels/drawing22.xml.rels><?xml version="1.0" encoding="UTF-8" standalone="yes"?>
<Relationships xmlns="http://schemas.openxmlformats.org/package/2006/relationships"><Relationship Id="rId3" Type="http://schemas.openxmlformats.org/officeDocument/2006/relationships/image" Target="../media/image43.jpeg"/><Relationship Id="rId2" Type="http://schemas.openxmlformats.org/officeDocument/2006/relationships/image" Target="../media/image42.jpeg"/><Relationship Id="rId1" Type="http://schemas.openxmlformats.org/officeDocument/2006/relationships/image" Target="../media/image41.jpeg"/><Relationship Id="rId6" Type="http://schemas.openxmlformats.org/officeDocument/2006/relationships/image" Target="../media/image46.jpeg"/><Relationship Id="rId5" Type="http://schemas.openxmlformats.org/officeDocument/2006/relationships/image" Target="../media/image45.jpeg"/><Relationship Id="rId4" Type="http://schemas.openxmlformats.org/officeDocument/2006/relationships/image" Target="../media/image44.jpeg"/></Relationships>
</file>

<file path=xl/drawings/_rels/drawing23.xml.rels><?xml version="1.0" encoding="UTF-8" standalone="yes"?>
<Relationships xmlns="http://schemas.openxmlformats.org/package/2006/relationships"><Relationship Id="rId8" Type="http://schemas.openxmlformats.org/officeDocument/2006/relationships/image" Target="../media/image54.jpeg"/><Relationship Id="rId3" Type="http://schemas.openxmlformats.org/officeDocument/2006/relationships/image" Target="../media/image49.jpeg"/><Relationship Id="rId7" Type="http://schemas.openxmlformats.org/officeDocument/2006/relationships/image" Target="../media/image53.jpeg"/><Relationship Id="rId2" Type="http://schemas.openxmlformats.org/officeDocument/2006/relationships/image" Target="../media/image48.jpeg"/><Relationship Id="rId1" Type="http://schemas.openxmlformats.org/officeDocument/2006/relationships/image" Target="../media/image47.jpeg"/><Relationship Id="rId6" Type="http://schemas.openxmlformats.org/officeDocument/2006/relationships/image" Target="../media/image52.jpeg"/><Relationship Id="rId5" Type="http://schemas.openxmlformats.org/officeDocument/2006/relationships/image" Target="../media/image51.jpeg"/><Relationship Id="rId4" Type="http://schemas.openxmlformats.org/officeDocument/2006/relationships/image" Target="../media/image50.jpeg"/></Relationships>
</file>

<file path=xl/drawings/_rels/drawing24.xml.rels><?xml version="1.0" encoding="UTF-8" standalone="yes"?>
<Relationships xmlns="http://schemas.openxmlformats.org/package/2006/relationships"><Relationship Id="rId3" Type="http://schemas.openxmlformats.org/officeDocument/2006/relationships/image" Target="../media/image57.png"/><Relationship Id="rId2" Type="http://schemas.openxmlformats.org/officeDocument/2006/relationships/image" Target="../media/image56.jpeg"/><Relationship Id="rId1" Type="http://schemas.openxmlformats.org/officeDocument/2006/relationships/image" Target="../media/image55.jpeg"/><Relationship Id="rId5" Type="http://schemas.openxmlformats.org/officeDocument/2006/relationships/image" Target="../media/image59.png"/><Relationship Id="rId4" Type="http://schemas.openxmlformats.org/officeDocument/2006/relationships/image" Target="../media/image58.png"/></Relationships>
</file>

<file path=xl/drawings/_rels/drawing25.xml.rels><?xml version="1.0" encoding="UTF-8" standalone="yes"?>
<Relationships xmlns="http://schemas.openxmlformats.org/package/2006/relationships"><Relationship Id="rId3" Type="http://schemas.openxmlformats.org/officeDocument/2006/relationships/image" Target="../media/image62.jpeg"/><Relationship Id="rId2" Type="http://schemas.openxmlformats.org/officeDocument/2006/relationships/image" Target="../media/image61.jpeg"/><Relationship Id="rId1" Type="http://schemas.openxmlformats.org/officeDocument/2006/relationships/image" Target="../media/image60.jpeg"/><Relationship Id="rId4" Type="http://schemas.openxmlformats.org/officeDocument/2006/relationships/image" Target="../media/image63.jpeg"/></Relationships>
</file>

<file path=xl/drawings/_rels/drawing26.xml.rels><?xml version="1.0" encoding="UTF-8" standalone="yes"?>
<Relationships xmlns="http://schemas.openxmlformats.org/package/2006/relationships"><Relationship Id="rId3" Type="http://schemas.openxmlformats.org/officeDocument/2006/relationships/image" Target="../media/image66.png"/><Relationship Id="rId2" Type="http://schemas.openxmlformats.org/officeDocument/2006/relationships/image" Target="../media/image65.jpg"/><Relationship Id="rId1" Type="http://schemas.openxmlformats.org/officeDocument/2006/relationships/image" Target="../media/image64.jpeg"/><Relationship Id="rId4" Type="http://schemas.openxmlformats.org/officeDocument/2006/relationships/image" Target="../media/image67.png"/></Relationships>
</file>

<file path=xl/drawings/_rels/drawing27.xml.rels><?xml version="1.0" encoding="UTF-8" standalone="yes"?>
<Relationships xmlns="http://schemas.openxmlformats.org/package/2006/relationships"><Relationship Id="rId3" Type="http://schemas.openxmlformats.org/officeDocument/2006/relationships/image" Target="../media/image70.jpeg"/><Relationship Id="rId2" Type="http://schemas.openxmlformats.org/officeDocument/2006/relationships/image" Target="../media/image69.jpeg"/><Relationship Id="rId1" Type="http://schemas.openxmlformats.org/officeDocument/2006/relationships/image" Target="../media/image68.jpeg"/><Relationship Id="rId5" Type="http://schemas.openxmlformats.org/officeDocument/2006/relationships/image" Target="../media/image72.png"/><Relationship Id="rId4" Type="http://schemas.openxmlformats.org/officeDocument/2006/relationships/image" Target="../media/image71.jpeg"/></Relationships>
</file>

<file path=xl/drawings/_rels/drawing28.xml.rels><?xml version="1.0" encoding="UTF-8" standalone="yes"?>
<Relationships xmlns="http://schemas.openxmlformats.org/package/2006/relationships"><Relationship Id="rId3" Type="http://schemas.openxmlformats.org/officeDocument/2006/relationships/image" Target="../media/image75.jpeg"/><Relationship Id="rId2" Type="http://schemas.openxmlformats.org/officeDocument/2006/relationships/image" Target="../media/image74.JPG"/><Relationship Id="rId1" Type="http://schemas.openxmlformats.org/officeDocument/2006/relationships/image" Target="../media/image73.jpeg"/><Relationship Id="rId6" Type="http://schemas.openxmlformats.org/officeDocument/2006/relationships/image" Target="../media/image78.jpeg"/><Relationship Id="rId5" Type="http://schemas.openxmlformats.org/officeDocument/2006/relationships/image" Target="../media/image77.jpeg"/><Relationship Id="rId4" Type="http://schemas.openxmlformats.org/officeDocument/2006/relationships/image" Target="../media/image76.jpeg"/></Relationships>
</file>

<file path=xl/drawings/_rels/drawing29.xml.rels><?xml version="1.0" encoding="UTF-8" standalone="yes"?>
<Relationships xmlns="http://schemas.openxmlformats.org/package/2006/relationships"><Relationship Id="rId8" Type="http://schemas.openxmlformats.org/officeDocument/2006/relationships/image" Target="../media/image86.png"/><Relationship Id="rId3" Type="http://schemas.openxmlformats.org/officeDocument/2006/relationships/image" Target="../media/image81.jpeg"/><Relationship Id="rId7" Type="http://schemas.openxmlformats.org/officeDocument/2006/relationships/image" Target="../media/image85.jpeg"/><Relationship Id="rId2" Type="http://schemas.openxmlformats.org/officeDocument/2006/relationships/image" Target="../media/image80.jpeg"/><Relationship Id="rId1" Type="http://schemas.openxmlformats.org/officeDocument/2006/relationships/image" Target="../media/image79.jpeg"/><Relationship Id="rId6" Type="http://schemas.openxmlformats.org/officeDocument/2006/relationships/image" Target="../media/image84.jpeg"/><Relationship Id="rId5" Type="http://schemas.openxmlformats.org/officeDocument/2006/relationships/image" Target="../media/image83.jpeg"/><Relationship Id="rId4" Type="http://schemas.openxmlformats.org/officeDocument/2006/relationships/image" Target="../media/image82.jpeg"/></Relationships>
</file>

<file path=xl/drawings/_rels/drawing30.xml.rels><?xml version="1.0" encoding="UTF-8" standalone="yes"?>
<Relationships xmlns="http://schemas.openxmlformats.org/package/2006/relationships"><Relationship Id="rId3" Type="http://schemas.openxmlformats.org/officeDocument/2006/relationships/image" Target="../media/image89.png"/><Relationship Id="rId7" Type="http://schemas.openxmlformats.org/officeDocument/2006/relationships/image" Target="../media/image93.png"/><Relationship Id="rId2" Type="http://schemas.openxmlformats.org/officeDocument/2006/relationships/image" Target="../media/image88.jpeg"/><Relationship Id="rId1" Type="http://schemas.openxmlformats.org/officeDocument/2006/relationships/image" Target="../media/image87.jpeg"/><Relationship Id="rId6" Type="http://schemas.openxmlformats.org/officeDocument/2006/relationships/image" Target="../media/image92.jpeg"/><Relationship Id="rId5" Type="http://schemas.openxmlformats.org/officeDocument/2006/relationships/image" Target="../media/image91.jpeg"/><Relationship Id="rId4" Type="http://schemas.openxmlformats.org/officeDocument/2006/relationships/image" Target="../media/image90.jpeg"/></Relationships>
</file>

<file path=xl/drawings/_rels/drawing31.xml.rels><?xml version="1.0" encoding="UTF-8" standalone="yes"?>
<Relationships xmlns="http://schemas.openxmlformats.org/package/2006/relationships"><Relationship Id="rId8" Type="http://schemas.openxmlformats.org/officeDocument/2006/relationships/image" Target="../media/image101.jpeg"/><Relationship Id="rId3" Type="http://schemas.openxmlformats.org/officeDocument/2006/relationships/image" Target="../media/image96.jpeg"/><Relationship Id="rId7" Type="http://schemas.openxmlformats.org/officeDocument/2006/relationships/image" Target="../media/image100.jpeg"/><Relationship Id="rId2" Type="http://schemas.openxmlformats.org/officeDocument/2006/relationships/image" Target="../media/image95.jpeg"/><Relationship Id="rId1" Type="http://schemas.openxmlformats.org/officeDocument/2006/relationships/image" Target="../media/image94.jpeg"/><Relationship Id="rId6" Type="http://schemas.openxmlformats.org/officeDocument/2006/relationships/image" Target="../media/image99.jpeg"/><Relationship Id="rId5" Type="http://schemas.openxmlformats.org/officeDocument/2006/relationships/image" Target="../media/image98.jpeg"/><Relationship Id="rId4" Type="http://schemas.openxmlformats.org/officeDocument/2006/relationships/image" Target="../media/image97.jpeg"/><Relationship Id="rId9" Type="http://schemas.openxmlformats.org/officeDocument/2006/relationships/image" Target="../media/image102.jpeg"/></Relationships>
</file>

<file path=xl/drawings/_rels/drawing32.xml.rels><?xml version="1.0" encoding="UTF-8" standalone="yes"?>
<Relationships xmlns="http://schemas.openxmlformats.org/package/2006/relationships"><Relationship Id="rId3" Type="http://schemas.openxmlformats.org/officeDocument/2006/relationships/image" Target="../media/image105.jpeg"/><Relationship Id="rId2" Type="http://schemas.openxmlformats.org/officeDocument/2006/relationships/image" Target="../media/image104.jpeg"/><Relationship Id="rId1" Type="http://schemas.openxmlformats.org/officeDocument/2006/relationships/image" Target="../media/image103.jpeg"/><Relationship Id="rId6" Type="http://schemas.openxmlformats.org/officeDocument/2006/relationships/image" Target="../media/image108.jpeg"/><Relationship Id="rId5" Type="http://schemas.openxmlformats.org/officeDocument/2006/relationships/image" Target="../media/image107.jpeg"/><Relationship Id="rId4" Type="http://schemas.openxmlformats.org/officeDocument/2006/relationships/image" Target="../media/image106.jpeg"/></Relationships>
</file>

<file path=xl/drawings/_rels/drawing33.xml.rels><?xml version="1.0" encoding="UTF-8" standalone="yes"?>
<Relationships xmlns="http://schemas.openxmlformats.org/package/2006/relationships"><Relationship Id="rId3" Type="http://schemas.openxmlformats.org/officeDocument/2006/relationships/image" Target="../media/image111.png"/><Relationship Id="rId2" Type="http://schemas.openxmlformats.org/officeDocument/2006/relationships/image" Target="../media/image110.jpeg"/><Relationship Id="rId1" Type="http://schemas.openxmlformats.org/officeDocument/2006/relationships/image" Target="../media/image109.jpeg"/></Relationships>
</file>

<file path=xl/drawings/_rels/drawing34.xml.rels><?xml version="1.0" encoding="UTF-8" standalone="yes"?>
<Relationships xmlns="http://schemas.openxmlformats.org/package/2006/relationships"><Relationship Id="rId3" Type="http://schemas.openxmlformats.org/officeDocument/2006/relationships/image" Target="../media/image114.jpeg"/><Relationship Id="rId2" Type="http://schemas.openxmlformats.org/officeDocument/2006/relationships/image" Target="../media/image113.jpeg"/><Relationship Id="rId1" Type="http://schemas.openxmlformats.org/officeDocument/2006/relationships/image" Target="../media/image112.jpeg"/><Relationship Id="rId6" Type="http://schemas.openxmlformats.org/officeDocument/2006/relationships/image" Target="../media/image117.jpeg"/><Relationship Id="rId5" Type="http://schemas.openxmlformats.org/officeDocument/2006/relationships/image" Target="../media/image116.jpg"/><Relationship Id="rId4" Type="http://schemas.openxmlformats.org/officeDocument/2006/relationships/image" Target="../media/image115.jpg"/></Relationships>
</file>

<file path=xl/drawings/_rels/drawing35.xml.rels><?xml version="1.0" encoding="UTF-8" standalone="yes"?>
<Relationships xmlns="http://schemas.openxmlformats.org/package/2006/relationships"><Relationship Id="rId3" Type="http://schemas.openxmlformats.org/officeDocument/2006/relationships/image" Target="../media/image120.jpeg"/><Relationship Id="rId7" Type="http://schemas.openxmlformats.org/officeDocument/2006/relationships/image" Target="../media/image124.jpeg"/><Relationship Id="rId2" Type="http://schemas.openxmlformats.org/officeDocument/2006/relationships/image" Target="../media/image119.jpeg"/><Relationship Id="rId1" Type="http://schemas.openxmlformats.org/officeDocument/2006/relationships/image" Target="../media/image118.jpeg"/><Relationship Id="rId6" Type="http://schemas.openxmlformats.org/officeDocument/2006/relationships/image" Target="../media/image123.jpeg"/><Relationship Id="rId5" Type="http://schemas.openxmlformats.org/officeDocument/2006/relationships/image" Target="../media/image122.jpeg"/><Relationship Id="rId4" Type="http://schemas.openxmlformats.org/officeDocument/2006/relationships/image" Target="../media/image121.jpeg"/></Relationships>
</file>

<file path=xl/drawings/_rels/drawing36.xml.rels><?xml version="1.0" encoding="UTF-8" standalone="yes"?>
<Relationships xmlns="http://schemas.openxmlformats.org/package/2006/relationships"><Relationship Id="rId3" Type="http://schemas.openxmlformats.org/officeDocument/2006/relationships/image" Target="../media/image127.jpeg"/><Relationship Id="rId2" Type="http://schemas.openxmlformats.org/officeDocument/2006/relationships/image" Target="../media/image126.jpg"/><Relationship Id="rId1" Type="http://schemas.openxmlformats.org/officeDocument/2006/relationships/image" Target="../media/image125.jpeg"/><Relationship Id="rId6" Type="http://schemas.openxmlformats.org/officeDocument/2006/relationships/image" Target="../media/image130.jpeg"/><Relationship Id="rId5" Type="http://schemas.openxmlformats.org/officeDocument/2006/relationships/image" Target="../media/image129.jpeg"/><Relationship Id="rId4" Type="http://schemas.openxmlformats.org/officeDocument/2006/relationships/image" Target="../media/image128.jpeg"/></Relationships>
</file>

<file path=xl/drawings/_rels/drawing37.xml.rels><?xml version="1.0" encoding="UTF-8" standalone="yes"?>
<Relationships xmlns="http://schemas.openxmlformats.org/package/2006/relationships"><Relationship Id="rId1" Type="http://schemas.openxmlformats.org/officeDocument/2006/relationships/image" Target="../media/image131.jpeg"/></Relationships>
</file>

<file path=xl/drawings/_rels/drawing38.xml.rels><?xml version="1.0" encoding="UTF-8" standalone="yes"?>
<Relationships xmlns="http://schemas.openxmlformats.org/package/2006/relationships"><Relationship Id="rId3" Type="http://schemas.openxmlformats.org/officeDocument/2006/relationships/image" Target="../media/image134.jpeg"/><Relationship Id="rId2" Type="http://schemas.openxmlformats.org/officeDocument/2006/relationships/image" Target="../media/image133.jpeg"/><Relationship Id="rId1" Type="http://schemas.openxmlformats.org/officeDocument/2006/relationships/image" Target="../media/image132.png"/><Relationship Id="rId4" Type="http://schemas.openxmlformats.org/officeDocument/2006/relationships/image" Target="../media/image135.jpg"/></Relationships>
</file>

<file path=xl/drawings/_rels/drawing39.xml.rels><?xml version="1.0" encoding="UTF-8" standalone="yes"?>
<Relationships xmlns="http://schemas.openxmlformats.org/package/2006/relationships"><Relationship Id="rId2" Type="http://schemas.openxmlformats.org/officeDocument/2006/relationships/image" Target="../media/image137.png"/><Relationship Id="rId1" Type="http://schemas.openxmlformats.org/officeDocument/2006/relationships/image" Target="../media/image136.jpeg"/></Relationships>
</file>

<file path=xl/drawings/_rels/drawing40.xml.rels><?xml version="1.0" encoding="UTF-8" standalone="yes"?>
<Relationships xmlns="http://schemas.openxmlformats.org/package/2006/relationships"><Relationship Id="rId3" Type="http://schemas.openxmlformats.org/officeDocument/2006/relationships/image" Target="../media/image140.jpeg"/><Relationship Id="rId2" Type="http://schemas.openxmlformats.org/officeDocument/2006/relationships/image" Target="../media/image139.jpeg"/><Relationship Id="rId1" Type="http://schemas.openxmlformats.org/officeDocument/2006/relationships/image" Target="../media/image138.jpeg"/><Relationship Id="rId6" Type="http://schemas.openxmlformats.org/officeDocument/2006/relationships/image" Target="../media/image143.jpeg"/><Relationship Id="rId5" Type="http://schemas.openxmlformats.org/officeDocument/2006/relationships/image" Target="../media/image142.jpeg"/><Relationship Id="rId4" Type="http://schemas.openxmlformats.org/officeDocument/2006/relationships/image" Target="../media/image141.jpeg"/></Relationships>
</file>

<file path=xl/drawings/_rels/drawing41.xml.rels><?xml version="1.0" encoding="UTF-8" standalone="yes"?>
<Relationships xmlns="http://schemas.openxmlformats.org/package/2006/relationships"><Relationship Id="rId3" Type="http://schemas.openxmlformats.org/officeDocument/2006/relationships/image" Target="../media/image146.jpeg"/><Relationship Id="rId2" Type="http://schemas.openxmlformats.org/officeDocument/2006/relationships/image" Target="../media/image145.jpeg"/><Relationship Id="rId1" Type="http://schemas.openxmlformats.org/officeDocument/2006/relationships/image" Target="../media/image144.jpeg"/><Relationship Id="rId6" Type="http://schemas.openxmlformats.org/officeDocument/2006/relationships/image" Target="../media/image149.jpeg"/><Relationship Id="rId5" Type="http://schemas.openxmlformats.org/officeDocument/2006/relationships/image" Target="../media/image148.jpeg"/><Relationship Id="rId4" Type="http://schemas.openxmlformats.org/officeDocument/2006/relationships/image" Target="../media/image147.jpeg"/></Relationships>
</file>

<file path=xl/drawings/_rels/drawing42.xml.rels><?xml version="1.0" encoding="UTF-8" standalone="yes"?>
<Relationships xmlns="http://schemas.openxmlformats.org/package/2006/relationships"><Relationship Id="rId1" Type="http://schemas.openxmlformats.org/officeDocument/2006/relationships/image" Target="../media/image150.jpeg"/></Relationships>
</file>

<file path=xl/drawings/_rels/drawing43.xml.rels><?xml version="1.0" encoding="UTF-8" standalone="yes"?>
<Relationships xmlns="http://schemas.openxmlformats.org/package/2006/relationships"><Relationship Id="rId1" Type="http://schemas.openxmlformats.org/officeDocument/2006/relationships/image" Target="../media/image151.png"/></Relationships>
</file>

<file path=xl/drawings/_rels/drawing44.xml.rels><?xml version="1.0" encoding="UTF-8" standalone="yes"?>
<Relationships xmlns="http://schemas.openxmlformats.org/package/2006/relationships"><Relationship Id="rId1" Type="http://schemas.openxmlformats.org/officeDocument/2006/relationships/image" Target="../media/image152.jpeg"/></Relationships>
</file>

<file path=xl/drawings/_rels/drawing45.xml.rels><?xml version="1.0" encoding="UTF-8" standalone="yes"?>
<Relationships xmlns="http://schemas.openxmlformats.org/package/2006/relationships"><Relationship Id="rId1" Type="http://schemas.openxmlformats.org/officeDocument/2006/relationships/image" Target="../media/image153.jpeg"/></Relationships>
</file>

<file path=xl/drawings/_rels/drawing46.xml.rels><?xml version="1.0" encoding="UTF-8" standalone="yes"?>
<Relationships xmlns="http://schemas.openxmlformats.org/package/2006/relationships"><Relationship Id="rId1" Type="http://schemas.openxmlformats.org/officeDocument/2006/relationships/image" Target="../media/image154.jpeg"/></Relationships>
</file>

<file path=xl/drawings/_rels/drawing47.xml.rels><?xml version="1.0" encoding="UTF-8" standalone="yes"?>
<Relationships xmlns="http://schemas.openxmlformats.org/package/2006/relationships"><Relationship Id="rId1" Type="http://schemas.openxmlformats.org/officeDocument/2006/relationships/image" Target="../media/image155.jpeg"/></Relationships>
</file>

<file path=xl/drawings/_rels/drawing48.xml.rels><?xml version="1.0" encoding="UTF-8" standalone="yes"?>
<Relationships xmlns="http://schemas.openxmlformats.org/package/2006/relationships"><Relationship Id="rId2" Type="http://schemas.openxmlformats.org/officeDocument/2006/relationships/image" Target="../media/image157.png"/><Relationship Id="rId1" Type="http://schemas.openxmlformats.org/officeDocument/2006/relationships/image" Target="../media/image156.png"/></Relationships>
</file>

<file path=xl/drawings/_rels/drawing49.xml.rels><?xml version="1.0" encoding="UTF-8" standalone="yes"?>
<Relationships xmlns="http://schemas.openxmlformats.org/package/2006/relationships"><Relationship Id="rId1" Type="http://schemas.openxmlformats.org/officeDocument/2006/relationships/image" Target="../media/image158.png"/></Relationships>
</file>

<file path=xl/drawings/_rels/drawing50.xml.rels><?xml version="1.0" encoding="UTF-8" standalone="yes"?>
<Relationships xmlns="http://schemas.openxmlformats.org/package/2006/relationships"><Relationship Id="rId1" Type="http://schemas.openxmlformats.org/officeDocument/2006/relationships/image" Target="../media/image159.jpeg"/></Relationships>
</file>

<file path=xl/drawings/_rels/drawing51.xml.rels><?xml version="1.0" encoding="UTF-8" standalone="yes"?>
<Relationships xmlns="http://schemas.openxmlformats.org/package/2006/relationships"><Relationship Id="rId1" Type="http://schemas.openxmlformats.org/officeDocument/2006/relationships/image" Target="../media/image160.jpeg"/></Relationships>
</file>

<file path=xl/drawings/_rels/drawing52.xml.rels><?xml version="1.0" encoding="UTF-8" standalone="yes"?>
<Relationships xmlns="http://schemas.openxmlformats.org/package/2006/relationships"><Relationship Id="rId1" Type="http://schemas.openxmlformats.org/officeDocument/2006/relationships/image" Target="../media/image161.jpg"/></Relationships>
</file>

<file path=xl/drawings/_rels/drawing53.xml.rels><?xml version="1.0" encoding="UTF-8" standalone="yes"?>
<Relationships xmlns="http://schemas.openxmlformats.org/package/2006/relationships"><Relationship Id="rId1" Type="http://schemas.openxmlformats.org/officeDocument/2006/relationships/image" Target="../media/image162.jpeg"/></Relationships>
</file>

<file path=xl/drawings/_rels/drawing54.xml.rels><?xml version="1.0" encoding="UTF-8" standalone="yes"?>
<Relationships xmlns="http://schemas.openxmlformats.org/package/2006/relationships"><Relationship Id="rId1" Type="http://schemas.openxmlformats.org/officeDocument/2006/relationships/image" Target="../media/image163.png"/></Relationships>
</file>

<file path=xl/drawings/_rels/drawing55.xml.rels><?xml version="1.0" encoding="UTF-8" standalone="yes"?>
<Relationships xmlns="http://schemas.openxmlformats.org/package/2006/relationships"><Relationship Id="rId1" Type="http://schemas.openxmlformats.org/officeDocument/2006/relationships/image" Target="../media/image164.jpeg"/></Relationships>
</file>

<file path=xl/drawings/_rels/drawing56.xml.rels><?xml version="1.0" encoding="UTF-8" standalone="yes"?>
<Relationships xmlns="http://schemas.openxmlformats.org/package/2006/relationships"><Relationship Id="rId1" Type="http://schemas.openxmlformats.org/officeDocument/2006/relationships/image" Target="../media/image165.jpeg"/></Relationships>
</file>

<file path=xl/drawings/_rels/drawing57.xml.rels><?xml version="1.0" encoding="UTF-8" standalone="yes"?>
<Relationships xmlns="http://schemas.openxmlformats.org/package/2006/relationships"><Relationship Id="rId2" Type="http://schemas.openxmlformats.org/officeDocument/2006/relationships/image" Target="../media/image167.jpeg"/><Relationship Id="rId1" Type="http://schemas.openxmlformats.org/officeDocument/2006/relationships/image" Target="../media/image166.jpeg"/></Relationships>
</file>

<file path=xl/drawings/_rels/drawing58.xml.rels><?xml version="1.0" encoding="UTF-8" standalone="yes"?>
<Relationships xmlns="http://schemas.openxmlformats.org/package/2006/relationships"><Relationship Id="rId3" Type="http://schemas.openxmlformats.org/officeDocument/2006/relationships/image" Target="../media/image170.jpeg"/><Relationship Id="rId2" Type="http://schemas.openxmlformats.org/officeDocument/2006/relationships/image" Target="../media/image169.jpeg"/><Relationship Id="rId1" Type="http://schemas.openxmlformats.org/officeDocument/2006/relationships/image" Target="../media/image168.jpeg"/></Relationships>
</file>

<file path=xl/drawings/_rels/drawing59.xml.rels><?xml version="1.0" encoding="UTF-8" standalone="yes"?>
<Relationships xmlns="http://schemas.openxmlformats.org/package/2006/relationships"><Relationship Id="rId8" Type="http://schemas.openxmlformats.org/officeDocument/2006/relationships/image" Target="../media/image178.jpeg"/><Relationship Id="rId3" Type="http://schemas.openxmlformats.org/officeDocument/2006/relationships/image" Target="../media/image173.jpeg"/><Relationship Id="rId7" Type="http://schemas.openxmlformats.org/officeDocument/2006/relationships/image" Target="../media/image177.jpeg"/><Relationship Id="rId2" Type="http://schemas.openxmlformats.org/officeDocument/2006/relationships/image" Target="../media/image172.jpeg"/><Relationship Id="rId1" Type="http://schemas.openxmlformats.org/officeDocument/2006/relationships/image" Target="../media/image171.png"/><Relationship Id="rId6" Type="http://schemas.openxmlformats.org/officeDocument/2006/relationships/image" Target="../media/image176.jpg"/><Relationship Id="rId5" Type="http://schemas.openxmlformats.org/officeDocument/2006/relationships/image" Target="../media/image175.jpg"/><Relationship Id="rId4" Type="http://schemas.openxmlformats.org/officeDocument/2006/relationships/image" Target="../media/image174.jpeg"/></Relationships>
</file>

<file path=xl/drawings/_rels/drawing60.xml.rels><?xml version="1.0" encoding="UTF-8" standalone="yes"?>
<Relationships xmlns="http://schemas.openxmlformats.org/package/2006/relationships"><Relationship Id="rId3" Type="http://schemas.openxmlformats.org/officeDocument/2006/relationships/image" Target="../media/image181.jpg"/><Relationship Id="rId7" Type="http://schemas.openxmlformats.org/officeDocument/2006/relationships/image" Target="../media/image185.jpeg"/><Relationship Id="rId2" Type="http://schemas.openxmlformats.org/officeDocument/2006/relationships/image" Target="../media/image180.jpeg"/><Relationship Id="rId1" Type="http://schemas.openxmlformats.org/officeDocument/2006/relationships/image" Target="../media/image179.jpeg"/><Relationship Id="rId6" Type="http://schemas.openxmlformats.org/officeDocument/2006/relationships/image" Target="../media/image184.jpeg"/><Relationship Id="rId5" Type="http://schemas.openxmlformats.org/officeDocument/2006/relationships/image" Target="../media/image183.jpeg"/><Relationship Id="rId4" Type="http://schemas.openxmlformats.org/officeDocument/2006/relationships/image" Target="../media/image182.jpeg"/></Relationships>
</file>

<file path=xl/drawings/_rels/drawing61.xml.rels><?xml version="1.0" encoding="UTF-8" standalone="yes"?>
<Relationships xmlns="http://schemas.openxmlformats.org/package/2006/relationships"><Relationship Id="rId8" Type="http://schemas.openxmlformats.org/officeDocument/2006/relationships/image" Target="../media/image193.emf"/><Relationship Id="rId3" Type="http://schemas.openxmlformats.org/officeDocument/2006/relationships/image" Target="../media/image188.jpeg"/><Relationship Id="rId7" Type="http://schemas.openxmlformats.org/officeDocument/2006/relationships/image" Target="../media/image192.jpg"/><Relationship Id="rId2" Type="http://schemas.openxmlformats.org/officeDocument/2006/relationships/image" Target="../media/image187.jpeg"/><Relationship Id="rId1" Type="http://schemas.openxmlformats.org/officeDocument/2006/relationships/image" Target="../media/image186.jpeg"/><Relationship Id="rId6" Type="http://schemas.openxmlformats.org/officeDocument/2006/relationships/image" Target="../media/image191.jpeg"/><Relationship Id="rId5" Type="http://schemas.openxmlformats.org/officeDocument/2006/relationships/image" Target="../media/image190.jpeg"/><Relationship Id="rId4" Type="http://schemas.openxmlformats.org/officeDocument/2006/relationships/image" Target="../media/image189.jpg"/><Relationship Id="rId9" Type="http://schemas.openxmlformats.org/officeDocument/2006/relationships/image" Target="../media/image194.jpeg"/></Relationships>
</file>

<file path=xl/drawings/_rels/drawing62.xml.rels><?xml version="1.0" encoding="UTF-8" standalone="yes"?>
<Relationships xmlns="http://schemas.openxmlformats.org/package/2006/relationships"><Relationship Id="rId1" Type="http://schemas.openxmlformats.org/officeDocument/2006/relationships/image" Target="../media/image195.jpeg"/></Relationships>
</file>

<file path=xl/drawings/_rels/drawing63.xml.rels><?xml version="1.0" encoding="UTF-8" standalone="yes"?>
<Relationships xmlns="http://schemas.openxmlformats.org/package/2006/relationships"><Relationship Id="rId3" Type="http://schemas.openxmlformats.org/officeDocument/2006/relationships/image" Target="../media/image197.jpg"/><Relationship Id="rId2" Type="http://schemas.microsoft.com/office/2007/relationships/hdphoto" Target="../media/hdphoto1.wdp"/><Relationship Id="rId1" Type="http://schemas.openxmlformats.org/officeDocument/2006/relationships/image" Target="../media/image196.png"/></Relationships>
</file>

<file path=xl/drawings/_rels/drawing64.xml.rels><?xml version="1.0" encoding="UTF-8" standalone="yes"?>
<Relationships xmlns="http://schemas.openxmlformats.org/package/2006/relationships"><Relationship Id="rId1" Type="http://schemas.openxmlformats.org/officeDocument/2006/relationships/image" Target="../media/image198.jpg"/></Relationships>
</file>

<file path=xl/drawings/_rels/drawing65.xml.rels><?xml version="1.0" encoding="UTF-8" standalone="yes"?>
<Relationships xmlns="http://schemas.openxmlformats.org/package/2006/relationships"><Relationship Id="rId3" Type="http://schemas.openxmlformats.org/officeDocument/2006/relationships/image" Target="../media/image201.jpeg"/><Relationship Id="rId2" Type="http://schemas.openxmlformats.org/officeDocument/2006/relationships/image" Target="../media/image200.jpeg"/><Relationship Id="rId1" Type="http://schemas.openxmlformats.org/officeDocument/2006/relationships/image" Target="../media/image199.jpeg"/><Relationship Id="rId4" Type="http://schemas.openxmlformats.org/officeDocument/2006/relationships/image" Target="../media/image202.jpeg"/></Relationships>
</file>

<file path=xl/drawings/_rels/drawing66.xml.rels><?xml version="1.0" encoding="UTF-8" standalone="yes"?>
<Relationships xmlns="http://schemas.openxmlformats.org/package/2006/relationships"><Relationship Id="rId1" Type="http://schemas.openxmlformats.org/officeDocument/2006/relationships/image" Target="../media/image203.jpeg"/></Relationships>
</file>

<file path=xl/drawings/_rels/drawing67.xml.rels><?xml version="1.0" encoding="UTF-8" standalone="yes"?>
<Relationships xmlns="http://schemas.openxmlformats.org/package/2006/relationships"><Relationship Id="rId1" Type="http://schemas.openxmlformats.org/officeDocument/2006/relationships/image" Target="../media/image204.png"/></Relationships>
</file>

<file path=xl/drawings/_rels/drawing68.xml.rels><?xml version="1.0" encoding="UTF-8" standalone="yes"?>
<Relationships xmlns="http://schemas.openxmlformats.org/package/2006/relationships"><Relationship Id="rId3" Type="http://schemas.microsoft.com/office/2007/relationships/hdphoto" Target="../media/hdphoto2.wdp"/><Relationship Id="rId2" Type="http://schemas.openxmlformats.org/officeDocument/2006/relationships/image" Target="../media/image206.png"/><Relationship Id="rId1" Type="http://schemas.openxmlformats.org/officeDocument/2006/relationships/image" Target="../media/image205.jpeg"/></Relationships>
</file>

<file path=xl/drawings/_rels/drawing69.xml.rels><?xml version="1.0" encoding="UTF-8" standalone="yes"?>
<Relationships xmlns="http://schemas.openxmlformats.org/package/2006/relationships"><Relationship Id="rId1" Type="http://schemas.openxmlformats.org/officeDocument/2006/relationships/image" Target="../media/image207.jpeg"/></Relationships>
</file>

<file path=xl/drawings/_rels/drawing70.xml.rels><?xml version="1.0" encoding="UTF-8" standalone="yes"?>
<Relationships xmlns="http://schemas.openxmlformats.org/package/2006/relationships"><Relationship Id="rId1" Type="http://schemas.openxmlformats.org/officeDocument/2006/relationships/image" Target="../media/image208.jpeg"/></Relationships>
</file>

<file path=xl/drawings/_rels/drawing71.xml.rels><?xml version="1.0" encoding="UTF-8" standalone="yes"?>
<Relationships xmlns="http://schemas.openxmlformats.org/package/2006/relationships"><Relationship Id="rId3" Type="http://schemas.openxmlformats.org/officeDocument/2006/relationships/image" Target="../media/image211.png"/><Relationship Id="rId2" Type="http://schemas.openxmlformats.org/officeDocument/2006/relationships/image" Target="../media/image210.jpeg"/><Relationship Id="rId1" Type="http://schemas.openxmlformats.org/officeDocument/2006/relationships/image" Target="../media/image209.jpeg"/><Relationship Id="rId6" Type="http://schemas.openxmlformats.org/officeDocument/2006/relationships/image" Target="../media/image214.jpeg"/><Relationship Id="rId5" Type="http://schemas.openxmlformats.org/officeDocument/2006/relationships/image" Target="../media/image213.jpeg"/><Relationship Id="rId4" Type="http://schemas.openxmlformats.org/officeDocument/2006/relationships/image" Target="../media/image212.jpeg"/></Relationships>
</file>

<file path=xl/drawings/_rels/drawing72.xml.rels><?xml version="1.0" encoding="UTF-8" standalone="yes"?>
<Relationships xmlns="http://schemas.openxmlformats.org/package/2006/relationships"><Relationship Id="rId2" Type="http://schemas.openxmlformats.org/officeDocument/2006/relationships/image" Target="../media/image216.jpeg"/><Relationship Id="rId1" Type="http://schemas.openxmlformats.org/officeDocument/2006/relationships/image" Target="../media/image215.jpeg"/></Relationships>
</file>

<file path=xl/drawings/_rels/drawing73.xml.rels><?xml version="1.0" encoding="UTF-8" standalone="yes"?>
<Relationships xmlns="http://schemas.openxmlformats.org/package/2006/relationships"><Relationship Id="rId1" Type="http://schemas.openxmlformats.org/officeDocument/2006/relationships/image" Target="../media/image217.jpeg"/></Relationships>
</file>

<file path=xl/drawings/_rels/drawing74.xml.rels><?xml version="1.0" encoding="UTF-8" standalone="yes"?>
<Relationships xmlns="http://schemas.openxmlformats.org/package/2006/relationships"><Relationship Id="rId1" Type="http://schemas.openxmlformats.org/officeDocument/2006/relationships/image" Target="../media/image218.png"/></Relationships>
</file>

<file path=xl/drawings/_rels/drawing75.xml.rels><?xml version="1.0" encoding="UTF-8" standalone="yes"?>
<Relationships xmlns="http://schemas.openxmlformats.org/package/2006/relationships"><Relationship Id="rId1" Type="http://schemas.openxmlformats.org/officeDocument/2006/relationships/image" Target="../media/image219.png"/></Relationships>
</file>

<file path=xl/drawings/_rels/drawing76.xml.rels><?xml version="1.0" encoding="UTF-8" standalone="yes"?>
<Relationships xmlns="http://schemas.openxmlformats.org/package/2006/relationships"><Relationship Id="rId1" Type="http://schemas.openxmlformats.org/officeDocument/2006/relationships/image" Target="../media/image220.png"/></Relationships>
</file>

<file path=xl/drawings/_rels/drawing77.xml.rels><?xml version="1.0" encoding="UTF-8" standalone="yes"?>
<Relationships xmlns="http://schemas.openxmlformats.org/package/2006/relationships"><Relationship Id="rId3" Type="http://schemas.openxmlformats.org/officeDocument/2006/relationships/image" Target="../media/image223.jpeg"/><Relationship Id="rId2" Type="http://schemas.openxmlformats.org/officeDocument/2006/relationships/image" Target="../media/image222.jpeg"/><Relationship Id="rId1" Type="http://schemas.openxmlformats.org/officeDocument/2006/relationships/image" Target="../media/image221.jpeg"/><Relationship Id="rId6" Type="http://schemas.openxmlformats.org/officeDocument/2006/relationships/image" Target="../media/image226.jpeg"/><Relationship Id="rId5" Type="http://schemas.openxmlformats.org/officeDocument/2006/relationships/image" Target="../media/image225.jpeg"/><Relationship Id="rId4" Type="http://schemas.openxmlformats.org/officeDocument/2006/relationships/image" Target="../media/image224.jpg"/></Relationships>
</file>

<file path=xl/drawings/_rels/drawing78.xml.rels><?xml version="1.0" encoding="UTF-8" standalone="yes"?>
<Relationships xmlns="http://schemas.openxmlformats.org/package/2006/relationships"><Relationship Id="rId3" Type="http://schemas.openxmlformats.org/officeDocument/2006/relationships/image" Target="../media/image229.jpg"/><Relationship Id="rId2" Type="http://schemas.openxmlformats.org/officeDocument/2006/relationships/image" Target="../media/image228.jpg"/><Relationship Id="rId1" Type="http://schemas.openxmlformats.org/officeDocument/2006/relationships/image" Target="../media/image227.jpeg"/><Relationship Id="rId6" Type="http://schemas.openxmlformats.org/officeDocument/2006/relationships/image" Target="../media/image232.jpeg"/><Relationship Id="rId5" Type="http://schemas.openxmlformats.org/officeDocument/2006/relationships/image" Target="../media/image231.jpeg"/><Relationship Id="rId4" Type="http://schemas.openxmlformats.org/officeDocument/2006/relationships/image" Target="../media/image230.jpeg"/></Relationships>
</file>

<file path=xl/drawings/_rels/drawing79.xml.rels><?xml version="1.0" encoding="UTF-8" standalone="yes"?>
<Relationships xmlns="http://schemas.openxmlformats.org/package/2006/relationships"><Relationship Id="rId8" Type="http://schemas.openxmlformats.org/officeDocument/2006/relationships/image" Target="../media/image240.jpeg"/><Relationship Id="rId3" Type="http://schemas.openxmlformats.org/officeDocument/2006/relationships/image" Target="../media/image235.jpeg"/><Relationship Id="rId7" Type="http://schemas.openxmlformats.org/officeDocument/2006/relationships/image" Target="../media/image239.jpeg"/><Relationship Id="rId2" Type="http://schemas.openxmlformats.org/officeDocument/2006/relationships/image" Target="../media/image234.jpeg"/><Relationship Id="rId1" Type="http://schemas.openxmlformats.org/officeDocument/2006/relationships/image" Target="../media/image233.jpeg"/><Relationship Id="rId6" Type="http://schemas.openxmlformats.org/officeDocument/2006/relationships/image" Target="../media/image238.jpeg"/><Relationship Id="rId5" Type="http://schemas.openxmlformats.org/officeDocument/2006/relationships/image" Target="../media/image237.jpeg"/><Relationship Id="rId4" Type="http://schemas.openxmlformats.org/officeDocument/2006/relationships/image" Target="../media/image236.jpeg"/></Relationships>
</file>

<file path=xl/drawings/_rels/drawing80.xml.rels><?xml version="1.0" encoding="UTF-8" standalone="yes"?>
<Relationships xmlns="http://schemas.openxmlformats.org/package/2006/relationships"><Relationship Id="rId1" Type="http://schemas.openxmlformats.org/officeDocument/2006/relationships/image" Target="../media/image241.png"/></Relationships>
</file>

<file path=xl/drawings/_rels/drawing81.xml.rels><?xml version="1.0" encoding="UTF-8" standalone="yes"?>
<Relationships xmlns="http://schemas.openxmlformats.org/package/2006/relationships"><Relationship Id="rId1" Type="http://schemas.openxmlformats.org/officeDocument/2006/relationships/image" Target="../media/image242.png"/></Relationships>
</file>

<file path=xl/drawings/_rels/drawing82.xml.rels><?xml version="1.0" encoding="UTF-8" standalone="yes"?>
<Relationships xmlns="http://schemas.openxmlformats.org/package/2006/relationships"><Relationship Id="rId3" Type="http://schemas.openxmlformats.org/officeDocument/2006/relationships/image" Target="../media/image245.jpeg"/><Relationship Id="rId2" Type="http://schemas.openxmlformats.org/officeDocument/2006/relationships/image" Target="../media/image244.png"/><Relationship Id="rId1" Type="http://schemas.openxmlformats.org/officeDocument/2006/relationships/image" Target="../media/image243.jpg"/><Relationship Id="rId4" Type="http://schemas.openxmlformats.org/officeDocument/2006/relationships/image" Target="../media/image246.jpeg"/></Relationships>
</file>

<file path=xl/drawings/_rels/drawing83.xml.rels><?xml version="1.0" encoding="UTF-8" standalone="yes"?>
<Relationships xmlns="http://schemas.openxmlformats.org/package/2006/relationships"><Relationship Id="rId3" Type="http://schemas.openxmlformats.org/officeDocument/2006/relationships/image" Target="../media/image249.jpeg"/><Relationship Id="rId2" Type="http://schemas.openxmlformats.org/officeDocument/2006/relationships/image" Target="../media/image248.jpeg"/><Relationship Id="rId1" Type="http://schemas.openxmlformats.org/officeDocument/2006/relationships/image" Target="../media/image247.jpeg"/><Relationship Id="rId4" Type="http://schemas.openxmlformats.org/officeDocument/2006/relationships/image" Target="../media/image250.png"/></Relationships>
</file>

<file path=xl/drawings/_rels/drawing84.xml.rels><?xml version="1.0" encoding="UTF-8" standalone="yes"?>
<Relationships xmlns="http://schemas.openxmlformats.org/package/2006/relationships"><Relationship Id="rId1" Type="http://schemas.openxmlformats.org/officeDocument/2006/relationships/image" Target="../media/image251.jpeg"/></Relationships>
</file>

<file path=xl/drawings/_rels/drawing85.xml.rels><?xml version="1.0" encoding="UTF-8" standalone="yes"?>
<Relationships xmlns="http://schemas.openxmlformats.org/package/2006/relationships"><Relationship Id="rId1" Type="http://schemas.openxmlformats.org/officeDocument/2006/relationships/image" Target="../media/image252.png"/></Relationships>
</file>

<file path=xl/drawings/_rels/drawing86.xml.rels><?xml version="1.0" encoding="UTF-8" standalone="yes"?>
<Relationships xmlns="http://schemas.openxmlformats.org/package/2006/relationships"><Relationship Id="rId1" Type="http://schemas.openxmlformats.org/officeDocument/2006/relationships/image" Target="../media/image253.png"/></Relationships>
</file>

<file path=xl/drawings/_rels/drawing87.xml.rels><?xml version="1.0" encoding="UTF-8" standalone="yes"?>
<Relationships xmlns="http://schemas.openxmlformats.org/package/2006/relationships"><Relationship Id="rId3" Type="http://schemas.openxmlformats.org/officeDocument/2006/relationships/image" Target="../media/image256.png"/><Relationship Id="rId2" Type="http://schemas.openxmlformats.org/officeDocument/2006/relationships/image" Target="../media/image255.jpeg"/><Relationship Id="rId1" Type="http://schemas.openxmlformats.org/officeDocument/2006/relationships/image" Target="../media/image254.jpeg"/></Relationships>
</file>

<file path=xl/drawings/_rels/drawing88.xml.rels><?xml version="1.0" encoding="UTF-8" standalone="yes"?>
<Relationships xmlns="http://schemas.openxmlformats.org/package/2006/relationships"><Relationship Id="rId1" Type="http://schemas.openxmlformats.org/officeDocument/2006/relationships/image" Target="../media/image257.png"/></Relationships>
</file>

<file path=xl/drawings/_rels/drawing89.xml.rels><?xml version="1.0" encoding="UTF-8" standalone="yes"?>
<Relationships xmlns="http://schemas.openxmlformats.org/package/2006/relationships"><Relationship Id="rId3" Type="http://schemas.openxmlformats.org/officeDocument/2006/relationships/image" Target="../media/image260.jpeg"/><Relationship Id="rId2" Type="http://schemas.openxmlformats.org/officeDocument/2006/relationships/image" Target="../media/image259.png"/><Relationship Id="rId1" Type="http://schemas.openxmlformats.org/officeDocument/2006/relationships/image" Target="../media/image258.png"/><Relationship Id="rId4" Type="http://schemas.openxmlformats.org/officeDocument/2006/relationships/image" Target="../media/image261.jpeg"/></Relationships>
</file>

<file path=xl/drawings/_rels/drawing90.xml.rels><?xml version="1.0" encoding="UTF-8" standalone="yes"?>
<Relationships xmlns="http://schemas.openxmlformats.org/package/2006/relationships"><Relationship Id="rId3" Type="http://schemas.openxmlformats.org/officeDocument/2006/relationships/image" Target="../media/image264.jpeg"/><Relationship Id="rId2" Type="http://schemas.openxmlformats.org/officeDocument/2006/relationships/image" Target="../media/image263.jpeg"/><Relationship Id="rId1" Type="http://schemas.openxmlformats.org/officeDocument/2006/relationships/image" Target="../media/image262.jpeg"/><Relationship Id="rId5" Type="http://schemas.openxmlformats.org/officeDocument/2006/relationships/image" Target="../media/image266.png"/><Relationship Id="rId4" Type="http://schemas.openxmlformats.org/officeDocument/2006/relationships/image" Target="../media/image265.jpeg"/></Relationships>
</file>

<file path=xl/drawings/_rels/drawing91.xml.rels><?xml version="1.0" encoding="UTF-8" standalone="yes"?>
<Relationships xmlns="http://schemas.openxmlformats.org/package/2006/relationships"><Relationship Id="rId3" Type="http://schemas.openxmlformats.org/officeDocument/2006/relationships/image" Target="../media/image269.jpeg"/><Relationship Id="rId2" Type="http://schemas.openxmlformats.org/officeDocument/2006/relationships/image" Target="../media/image268.jpeg"/><Relationship Id="rId1" Type="http://schemas.openxmlformats.org/officeDocument/2006/relationships/image" Target="../media/image267.png"/><Relationship Id="rId4" Type="http://schemas.openxmlformats.org/officeDocument/2006/relationships/image" Target="../media/image270.jpg"/></Relationships>
</file>

<file path=xl/drawings/_rels/drawing92.xml.rels><?xml version="1.0" encoding="UTF-8" standalone="yes"?>
<Relationships xmlns="http://schemas.openxmlformats.org/package/2006/relationships"><Relationship Id="rId3" Type="http://schemas.openxmlformats.org/officeDocument/2006/relationships/image" Target="../media/image273.jpg"/><Relationship Id="rId2" Type="http://schemas.openxmlformats.org/officeDocument/2006/relationships/image" Target="../media/image272.png"/><Relationship Id="rId1" Type="http://schemas.openxmlformats.org/officeDocument/2006/relationships/image" Target="../media/image271.png"/></Relationships>
</file>

<file path=xl/drawings/_rels/drawing93.xml.rels><?xml version="1.0" encoding="UTF-8" standalone="yes"?>
<Relationships xmlns="http://schemas.openxmlformats.org/package/2006/relationships"><Relationship Id="rId2" Type="http://schemas.openxmlformats.org/officeDocument/2006/relationships/image" Target="../media/image275.jpeg"/><Relationship Id="rId1" Type="http://schemas.openxmlformats.org/officeDocument/2006/relationships/image" Target="../media/image274.png"/></Relationships>
</file>

<file path=xl/drawings/_rels/drawing94.xml.rels><?xml version="1.0" encoding="UTF-8" standalone="yes"?>
<Relationships xmlns="http://schemas.openxmlformats.org/package/2006/relationships"><Relationship Id="rId3" Type="http://schemas.openxmlformats.org/officeDocument/2006/relationships/image" Target="../media/image278.jpeg"/><Relationship Id="rId2" Type="http://schemas.openxmlformats.org/officeDocument/2006/relationships/image" Target="../media/image277.jpeg"/><Relationship Id="rId1" Type="http://schemas.openxmlformats.org/officeDocument/2006/relationships/image" Target="../media/image276.jpeg"/></Relationships>
</file>

<file path=xl/drawings/_rels/drawing95.xml.rels><?xml version="1.0" encoding="UTF-8" standalone="yes"?>
<Relationships xmlns="http://schemas.openxmlformats.org/package/2006/relationships"><Relationship Id="rId3" Type="http://schemas.openxmlformats.org/officeDocument/2006/relationships/image" Target="../media/image281.png"/><Relationship Id="rId2" Type="http://schemas.openxmlformats.org/officeDocument/2006/relationships/image" Target="../media/image280.jpeg"/><Relationship Id="rId1" Type="http://schemas.openxmlformats.org/officeDocument/2006/relationships/image" Target="../media/image279.jpeg"/><Relationship Id="rId5" Type="http://schemas.openxmlformats.org/officeDocument/2006/relationships/image" Target="../media/image283.png"/><Relationship Id="rId4" Type="http://schemas.openxmlformats.org/officeDocument/2006/relationships/image" Target="../media/image282.jpeg"/></Relationships>
</file>

<file path=xl/drawings/_rels/drawing96.xml.rels><?xml version="1.0" encoding="UTF-8" standalone="yes"?>
<Relationships xmlns="http://schemas.openxmlformats.org/package/2006/relationships"><Relationship Id="rId3" Type="http://schemas.openxmlformats.org/officeDocument/2006/relationships/image" Target="../media/image286.jpg"/><Relationship Id="rId2" Type="http://schemas.openxmlformats.org/officeDocument/2006/relationships/image" Target="../media/image285.jpeg"/><Relationship Id="rId1" Type="http://schemas.openxmlformats.org/officeDocument/2006/relationships/image" Target="../media/image284.jpeg"/><Relationship Id="rId6" Type="http://schemas.openxmlformats.org/officeDocument/2006/relationships/image" Target="../media/image289.jpeg"/><Relationship Id="rId5" Type="http://schemas.openxmlformats.org/officeDocument/2006/relationships/image" Target="../media/image288.jpeg"/><Relationship Id="rId4" Type="http://schemas.openxmlformats.org/officeDocument/2006/relationships/image" Target="../media/image287.png"/></Relationships>
</file>

<file path=xl/drawings/_rels/drawing97.xml.rels><?xml version="1.0" encoding="UTF-8" standalone="yes"?>
<Relationships xmlns="http://schemas.openxmlformats.org/package/2006/relationships"><Relationship Id="rId3" Type="http://schemas.openxmlformats.org/officeDocument/2006/relationships/image" Target="../media/image292.jpeg"/><Relationship Id="rId2" Type="http://schemas.openxmlformats.org/officeDocument/2006/relationships/image" Target="../media/image291.jpeg"/><Relationship Id="rId1" Type="http://schemas.openxmlformats.org/officeDocument/2006/relationships/image" Target="../media/image290.jpeg"/><Relationship Id="rId4" Type="http://schemas.openxmlformats.org/officeDocument/2006/relationships/image" Target="../media/image293.jpeg"/></Relationships>
</file>

<file path=xl/drawings/_rels/drawing98.xml.rels><?xml version="1.0" encoding="UTF-8" standalone="yes"?>
<Relationships xmlns="http://schemas.openxmlformats.org/package/2006/relationships"><Relationship Id="rId1" Type="http://schemas.openxmlformats.org/officeDocument/2006/relationships/image" Target="../media/image294.jpeg"/></Relationships>
</file>

<file path=xl/drawings/_rels/drawing99.xml.rels><?xml version="1.0" encoding="UTF-8" standalone="yes"?>
<Relationships xmlns="http://schemas.openxmlformats.org/package/2006/relationships"><Relationship Id="rId3" Type="http://schemas.openxmlformats.org/officeDocument/2006/relationships/image" Target="../media/image297.png"/><Relationship Id="rId2" Type="http://schemas.openxmlformats.org/officeDocument/2006/relationships/image" Target="../media/image296.png"/><Relationship Id="rId1" Type="http://schemas.openxmlformats.org/officeDocument/2006/relationships/image" Target="../media/image295.png"/></Relationships>
</file>

<file path=xl/drawings/_rels/drawing100.xml.rels><?xml version="1.0" encoding="UTF-8" standalone="yes"?>
<Relationships xmlns="http://schemas.openxmlformats.org/package/2006/relationships"><Relationship Id="rId1" Type="http://schemas.openxmlformats.org/officeDocument/2006/relationships/image" Target="../media/image298.jpeg"/></Relationships>
</file>

<file path=xl/drawings/_rels/drawing101.xml.rels><?xml version="1.0" encoding="UTF-8" standalone="yes"?>
<Relationships xmlns="http://schemas.openxmlformats.org/package/2006/relationships"><Relationship Id="rId2" Type="http://schemas.microsoft.com/office/2007/relationships/hdphoto" Target="../media/hdphoto3.wdp"/><Relationship Id="rId1" Type="http://schemas.openxmlformats.org/officeDocument/2006/relationships/image" Target="../media/image299.png"/></Relationships>
</file>

<file path=xl/drawings/_rels/drawing102.xml.rels><?xml version="1.0" encoding="UTF-8" standalone="yes"?>
<Relationships xmlns="http://schemas.openxmlformats.org/package/2006/relationships"><Relationship Id="rId3" Type="http://schemas.openxmlformats.org/officeDocument/2006/relationships/image" Target="../media/image302.jpeg"/><Relationship Id="rId2" Type="http://schemas.openxmlformats.org/officeDocument/2006/relationships/image" Target="../media/image301.png"/><Relationship Id="rId1" Type="http://schemas.openxmlformats.org/officeDocument/2006/relationships/image" Target="../media/image300.jpeg"/><Relationship Id="rId5" Type="http://schemas.openxmlformats.org/officeDocument/2006/relationships/image" Target="../media/image304.jpeg"/><Relationship Id="rId4" Type="http://schemas.openxmlformats.org/officeDocument/2006/relationships/image" Target="../media/image303.jpeg"/></Relationships>
</file>

<file path=xl/drawings/_rels/drawing103.xml.rels><?xml version="1.0" encoding="UTF-8" standalone="yes"?>
<Relationships xmlns="http://schemas.openxmlformats.org/package/2006/relationships"><Relationship Id="rId1" Type="http://schemas.openxmlformats.org/officeDocument/2006/relationships/image" Target="../media/image305.png"/></Relationships>
</file>

<file path=xl/drawings/_rels/drawing104.xml.rels><?xml version="1.0" encoding="UTF-8" standalone="yes"?>
<Relationships xmlns="http://schemas.openxmlformats.org/package/2006/relationships"><Relationship Id="rId3" Type="http://schemas.openxmlformats.org/officeDocument/2006/relationships/image" Target="../media/image308.jpeg"/><Relationship Id="rId2" Type="http://schemas.openxmlformats.org/officeDocument/2006/relationships/image" Target="../media/image307.jpeg"/><Relationship Id="rId1" Type="http://schemas.openxmlformats.org/officeDocument/2006/relationships/image" Target="../media/image306.jpg"/><Relationship Id="rId4" Type="http://schemas.openxmlformats.org/officeDocument/2006/relationships/image" Target="../media/image309.jpeg"/></Relationships>
</file>

<file path=xl/drawings/_rels/drawing105.xml.rels><?xml version="1.0" encoding="UTF-8" standalone="yes"?>
<Relationships xmlns="http://schemas.openxmlformats.org/package/2006/relationships"><Relationship Id="rId3" Type="http://schemas.openxmlformats.org/officeDocument/2006/relationships/image" Target="../media/image312.png"/><Relationship Id="rId2" Type="http://schemas.openxmlformats.org/officeDocument/2006/relationships/image" Target="../media/image311.png"/><Relationship Id="rId1" Type="http://schemas.openxmlformats.org/officeDocument/2006/relationships/image" Target="../media/image310.jpeg"/></Relationships>
</file>

<file path=xl/drawings/_rels/drawing106.xml.rels><?xml version="1.0" encoding="UTF-8" standalone="yes"?>
<Relationships xmlns="http://schemas.openxmlformats.org/package/2006/relationships"><Relationship Id="rId1" Type="http://schemas.openxmlformats.org/officeDocument/2006/relationships/image" Target="../media/image313.jpeg"/></Relationships>
</file>

<file path=xl/drawings/_rels/drawing107.xml.rels><?xml version="1.0" encoding="UTF-8" standalone="yes"?>
<Relationships xmlns="http://schemas.openxmlformats.org/package/2006/relationships"><Relationship Id="rId1" Type="http://schemas.openxmlformats.org/officeDocument/2006/relationships/image" Target="../media/image314.jpeg"/></Relationships>
</file>

<file path=xl/drawings/_rels/drawing108.xml.rels><?xml version="1.0" encoding="UTF-8" standalone="yes"?>
<Relationships xmlns="http://schemas.openxmlformats.org/package/2006/relationships"><Relationship Id="rId3" Type="http://schemas.openxmlformats.org/officeDocument/2006/relationships/image" Target="../media/image317.emf"/><Relationship Id="rId2" Type="http://schemas.openxmlformats.org/officeDocument/2006/relationships/image" Target="../media/image316.emf"/><Relationship Id="rId1" Type="http://schemas.openxmlformats.org/officeDocument/2006/relationships/image" Target="../media/image315.jpg"/><Relationship Id="rId4" Type="http://schemas.openxmlformats.org/officeDocument/2006/relationships/image" Target="../media/image318.png"/></Relationships>
</file>

<file path=xl/drawings/_rels/drawing109.xml.rels><?xml version="1.0" encoding="UTF-8" standalone="yes"?>
<Relationships xmlns="http://schemas.openxmlformats.org/package/2006/relationships"><Relationship Id="rId8" Type="http://schemas.openxmlformats.org/officeDocument/2006/relationships/image" Target="../media/image326.jpeg"/><Relationship Id="rId3" Type="http://schemas.openxmlformats.org/officeDocument/2006/relationships/image" Target="../media/image321.png"/><Relationship Id="rId7" Type="http://schemas.openxmlformats.org/officeDocument/2006/relationships/image" Target="../media/image325.jpeg"/><Relationship Id="rId2" Type="http://schemas.openxmlformats.org/officeDocument/2006/relationships/image" Target="../media/image320.jpeg"/><Relationship Id="rId1" Type="http://schemas.openxmlformats.org/officeDocument/2006/relationships/image" Target="../media/image319.jpeg"/><Relationship Id="rId6" Type="http://schemas.openxmlformats.org/officeDocument/2006/relationships/image" Target="../media/image324.jpeg"/><Relationship Id="rId5" Type="http://schemas.openxmlformats.org/officeDocument/2006/relationships/image" Target="../media/image323.jpeg"/><Relationship Id="rId4" Type="http://schemas.openxmlformats.org/officeDocument/2006/relationships/image" Target="../media/image322.jpeg"/></Relationships>
</file>

<file path=xl/drawings/_rels/drawing110.xml.rels><?xml version="1.0" encoding="UTF-8" standalone="yes"?>
<Relationships xmlns="http://schemas.openxmlformats.org/package/2006/relationships"><Relationship Id="rId2" Type="http://schemas.openxmlformats.org/officeDocument/2006/relationships/image" Target="../media/image328.PNG"/><Relationship Id="rId1" Type="http://schemas.openxmlformats.org/officeDocument/2006/relationships/image" Target="../media/image327.PNG"/></Relationships>
</file>

<file path=xl/drawings/_rels/drawing111.xml.rels><?xml version="1.0" encoding="UTF-8" standalone="yes"?>
<Relationships xmlns="http://schemas.openxmlformats.org/package/2006/relationships"><Relationship Id="rId2" Type="http://schemas.openxmlformats.org/officeDocument/2006/relationships/image" Target="../media/image330.PNG"/><Relationship Id="rId1" Type="http://schemas.openxmlformats.org/officeDocument/2006/relationships/image" Target="../media/image329.PNG"/></Relationships>
</file>

<file path=xl/drawings/_rels/drawing112.xml.rels><?xml version="1.0" encoding="UTF-8" standalone="yes"?>
<Relationships xmlns="http://schemas.openxmlformats.org/package/2006/relationships"><Relationship Id="rId1" Type="http://schemas.openxmlformats.org/officeDocument/2006/relationships/image" Target="../media/image331.jpeg"/></Relationships>
</file>

<file path=xl/drawings/_rels/drawing113.xml.rels><?xml version="1.0" encoding="UTF-8" standalone="yes"?>
<Relationships xmlns="http://schemas.openxmlformats.org/package/2006/relationships"><Relationship Id="rId1" Type="http://schemas.openxmlformats.org/officeDocument/2006/relationships/image" Target="../media/image332.jpg"/></Relationships>
</file>

<file path=xl/drawings/_rels/drawing114.xml.rels><?xml version="1.0" encoding="UTF-8" standalone="yes"?>
<Relationships xmlns="http://schemas.openxmlformats.org/package/2006/relationships"><Relationship Id="rId2" Type="http://schemas.openxmlformats.org/officeDocument/2006/relationships/image" Target="../media/image334.emf"/><Relationship Id="rId1" Type="http://schemas.openxmlformats.org/officeDocument/2006/relationships/image" Target="../media/image333.png"/></Relationships>
</file>

<file path=xl/drawings/_rels/drawing115.xml.rels><?xml version="1.0" encoding="UTF-8" standalone="yes"?>
<Relationships xmlns="http://schemas.openxmlformats.org/package/2006/relationships"><Relationship Id="rId1" Type="http://schemas.openxmlformats.org/officeDocument/2006/relationships/image" Target="../media/image335.png"/></Relationships>
</file>

<file path=xl/drawings/_rels/drawing116.xml.rels><?xml version="1.0" encoding="UTF-8" standalone="yes"?>
<Relationships xmlns="http://schemas.openxmlformats.org/package/2006/relationships"><Relationship Id="rId8" Type="http://schemas.openxmlformats.org/officeDocument/2006/relationships/image" Target="../media/image343.png"/><Relationship Id="rId13" Type="http://schemas.openxmlformats.org/officeDocument/2006/relationships/image" Target="../media/image348.jpg"/><Relationship Id="rId18" Type="http://schemas.openxmlformats.org/officeDocument/2006/relationships/image" Target="../media/image353.png"/><Relationship Id="rId3" Type="http://schemas.openxmlformats.org/officeDocument/2006/relationships/image" Target="../media/image338.png"/><Relationship Id="rId7" Type="http://schemas.openxmlformats.org/officeDocument/2006/relationships/image" Target="../media/image342.jpeg"/><Relationship Id="rId12" Type="http://schemas.openxmlformats.org/officeDocument/2006/relationships/image" Target="../media/image347.jpeg"/><Relationship Id="rId17" Type="http://schemas.openxmlformats.org/officeDocument/2006/relationships/image" Target="../media/image352.png"/><Relationship Id="rId2" Type="http://schemas.openxmlformats.org/officeDocument/2006/relationships/image" Target="../media/image337.svg"/><Relationship Id="rId16" Type="http://schemas.openxmlformats.org/officeDocument/2006/relationships/image" Target="../media/image351.jpeg"/><Relationship Id="rId1" Type="http://schemas.openxmlformats.org/officeDocument/2006/relationships/image" Target="../media/image336.png"/><Relationship Id="rId6" Type="http://schemas.openxmlformats.org/officeDocument/2006/relationships/image" Target="../media/image341.jpeg"/><Relationship Id="rId11" Type="http://schemas.openxmlformats.org/officeDocument/2006/relationships/image" Target="../media/image346.png"/><Relationship Id="rId5" Type="http://schemas.openxmlformats.org/officeDocument/2006/relationships/image" Target="../media/image340.png"/><Relationship Id="rId15" Type="http://schemas.openxmlformats.org/officeDocument/2006/relationships/image" Target="../media/image350.jpeg"/><Relationship Id="rId10" Type="http://schemas.openxmlformats.org/officeDocument/2006/relationships/image" Target="../media/image345.jpeg"/><Relationship Id="rId4" Type="http://schemas.openxmlformats.org/officeDocument/2006/relationships/image" Target="../media/image339.emf"/><Relationship Id="rId9" Type="http://schemas.openxmlformats.org/officeDocument/2006/relationships/image" Target="../media/image344.png"/><Relationship Id="rId14" Type="http://schemas.openxmlformats.org/officeDocument/2006/relationships/image" Target="../media/image349.jpeg"/></Relationships>
</file>

<file path=xl/drawings/_rels/drawing117.xml.rels><?xml version="1.0" encoding="UTF-8" standalone="yes"?>
<Relationships xmlns="http://schemas.openxmlformats.org/package/2006/relationships"><Relationship Id="rId1" Type="http://schemas.openxmlformats.org/officeDocument/2006/relationships/image" Target="../media/image354.jpg"/></Relationships>
</file>

<file path=xl/drawings/_rels/drawing118.xml.rels><?xml version="1.0" encoding="UTF-8" standalone="yes"?>
<Relationships xmlns="http://schemas.openxmlformats.org/package/2006/relationships"><Relationship Id="rId2" Type="http://schemas.openxmlformats.org/officeDocument/2006/relationships/image" Target="../media/image356.jpeg"/><Relationship Id="rId1" Type="http://schemas.openxmlformats.org/officeDocument/2006/relationships/image" Target="../media/image355.jpeg"/></Relationships>
</file>

<file path=xl/drawings/_rels/drawing119.xml.rels><?xml version="1.0" encoding="UTF-8" standalone="yes"?>
<Relationships xmlns="http://schemas.openxmlformats.org/package/2006/relationships"><Relationship Id="rId1" Type="http://schemas.openxmlformats.org/officeDocument/2006/relationships/image" Target="../media/image357.jpg"/></Relationships>
</file>

<file path=xl/drawings/_rels/drawing120.xml.rels><?xml version="1.0" encoding="UTF-8" standalone="yes"?>
<Relationships xmlns="http://schemas.openxmlformats.org/package/2006/relationships"><Relationship Id="rId2" Type="http://schemas.openxmlformats.org/officeDocument/2006/relationships/image" Target="../media/image359.jpg"/><Relationship Id="rId1" Type="http://schemas.openxmlformats.org/officeDocument/2006/relationships/image" Target="../media/image358.jpg"/></Relationships>
</file>

<file path=xl/drawings/_rels/drawing121.xml.rels><?xml version="1.0" encoding="UTF-8" standalone="yes"?>
<Relationships xmlns="http://schemas.openxmlformats.org/package/2006/relationships"><Relationship Id="rId3" Type="http://schemas.openxmlformats.org/officeDocument/2006/relationships/image" Target="../media/image362.jpeg"/><Relationship Id="rId2" Type="http://schemas.openxmlformats.org/officeDocument/2006/relationships/image" Target="../media/image361.jpeg"/><Relationship Id="rId1" Type="http://schemas.openxmlformats.org/officeDocument/2006/relationships/image" Target="../media/image360.jpeg"/><Relationship Id="rId6" Type="http://schemas.openxmlformats.org/officeDocument/2006/relationships/image" Target="../media/image365.jpeg"/><Relationship Id="rId5" Type="http://schemas.openxmlformats.org/officeDocument/2006/relationships/image" Target="../media/image364.jpeg"/><Relationship Id="rId4" Type="http://schemas.openxmlformats.org/officeDocument/2006/relationships/image" Target="../media/image363.jpeg"/></Relationships>
</file>

<file path=xl/drawings/_rels/drawing122.xml.rels><?xml version="1.0" encoding="UTF-8" standalone="yes"?>
<Relationships xmlns="http://schemas.openxmlformats.org/package/2006/relationships"><Relationship Id="rId1" Type="http://schemas.openxmlformats.org/officeDocument/2006/relationships/image" Target="../media/image366.jpg"/></Relationships>
</file>

<file path=xl/drawings/_rels/drawing123.xml.rels><?xml version="1.0" encoding="UTF-8" standalone="yes"?>
<Relationships xmlns="http://schemas.openxmlformats.org/package/2006/relationships"><Relationship Id="rId3" Type="http://schemas.openxmlformats.org/officeDocument/2006/relationships/image" Target="../media/image369.jpg"/><Relationship Id="rId2" Type="http://schemas.openxmlformats.org/officeDocument/2006/relationships/image" Target="../media/image368.jpeg"/><Relationship Id="rId1" Type="http://schemas.openxmlformats.org/officeDocument/2006/relationships/image" Target="../media/image367.jpeg"/><Relationship Id="rId4" Type="http://schemas.openxmlformats.org/officeDocument/2006/relationships/image" Target="../media/image370.jpeg"/></Relationships>
</file>

<file path=xl/drawings/_rels/drawing124.xml.rels><?xml version="1.0" encoding="UTF-8" standalone="yes"?>
<Relationships xmlns="http://schemas.openxmlformats.org/package/2006/relationships"><Relationship Id="rId1" Type="http://schemas.openxmlformats.org/officeDocument/2006/relationships/image" Target="../media/image371.jpeg"/></Relationships>
</file>

<file path=xl/drawings/_rels/drawing125.xml.rels><?xml version="1.0" encoding="UTF-8" standalone="yes"?>
<Relationships xmlns="http://schemas.openxmlformats.org/package/2006/relationships"><Relationship Id="rId3" Type="http://schemas.openxmlformats.org/officeDocument/2006/relationships/image" Target="../media/image374.jpeg"/><Relationship Id="rId2" Type="http://schemas.openxmlformats.org/officeDocument/2006/relationships/image" Target="../media/image373.jpeg"/><Relationship Id="rId1" Type="http://schemas.openxmlformats.org/officeDocument/2006/relationships/image" Target="../media/image372.jpeg"/><Relationship Id="rId4" Type="http://schemas.openxmlformats.org/officeDocument/2006/relationships/image" Target="../media/image375.jpeg"/></Relationships>
</file>

<file path=xl/drawings/_rels/drawing126.xml.rels><?xml version="1.0" encoding="UTF-8" standalone="yes"?>
<Relationships xmlns="http://schemas.openxmlformats.org/package/2006/relationships"><Relationship Id="rId3" Type="http://schemas.openxmlformats.org/officeDocument/2006/relationships/image" Target="../media/image378.jpeg"/><Relationship Id="rId2" Type="http://schemas.openxmlformats.org/officeDocument/2006/relationships/image" Target="../media/image377.jpeg"/><Relationship Id="rId1" Type="http://schemas.openxmlformats.org/officeDocument/2006/relationships/image" Target="../media/image376.jpeg"/><Relationship Id="rId6" Type="http://schemas.openxmlformats.org/officeDocument/2006/relationships/image" Target="../media/image381.jpeg"/><Relationship Id="rId5" Type="http://schemas.openxmlformats.org/officeDocument/2006/relationships/image" Target="../media/image380.jpeg"/><Relationship Id="rId4" Type="http://schemas.openxmlformats.org/officeDocument/2006/relationships/image" Target="../media/image379.jpeg"/></Relationships>
</file>

<file path=xl/drawings/_rels/drawing127.xml.rels><?xml version="1.0" encoding="UTF-8" standalone="yes"?>
<Relationships xmlns="http://schemas.openxmlformats.org/package/2006/relationships"><Relationship Id="rId3" Type="http://schemas.openxmlformats.org/officeDocument/2006/relationships/image" Target="../media/image384.jpeg"/><Relationship Id="rId2" Type="http://schemas.openxmlformats.org/officeDocument/2006/relationships/image" Target="../media/image383.jpeg"/><Relationship Id="rId1" Type="http://schemas.openxmlformats.org/officeDocument/2006/relationships/image" Target="../media/image382.jpeg"/><Relationship Id="rId5" Type="http://schemas.openxmlformats.org/officeDocument/2006/relationships/image" Target="../media/image386.jpeg"/><Relationship Id="rId4" Type="http://schemas.openxmlformats.org/officeDocument/2006/relationships/image" Target="../media/image385.jpg"/></Relationships>
</file>

<file path=xl/drawings/_rels/drawing128.xml.rels><?xml version="1.0" encoding="UTF-8" standalone="yes"?>
<Relationships xmlns="http://schemas.openxmlformats.org/package/2006/relationships"><Relationship Id="rId3" Type="http://schemas.openxmlformats.org/officeDocument/2006/relationships/image" Target="../media/image389.jpeg"/><Relationship Id="rId2" Type="http://schemas.openxmlformats.org/officeDocument/2006/relationships/image" Target="../media/image388.jpeg"/><Relationship Id="rId1" Type="http://schemas.openxmlformats.org/officeDocument/2006/relationships/image" Target="../media/image387.jpeg"/><Relationship Id="rId6" Type="http://schemas.openxmlformats.org/officeDocument/2006/relationships/image" Target="../media/image392.jpeg"/><Relationship Id="rId5" Type="http://schemas.openxmlformats.org/officeDocument/2006/relationships/image" Target="../media/image391.jpeg"/><Relationship Id="rId4" Type="http://schemas.openxmlformats.org/officeDocument/2006/relationships/image" Target="../media/image390.jpeg"/></Relationships>
</file>

<file path=xl/drawings/_rels/drawing129.xml.rels><?xml version="1.0" encoding="UTF-8" standalone="yes"?>
<Relationships xmlns="http://schemas.openxmlformats.org/package/2006/relationships"><Relationship Id="rId3" Type="http://schemas.openxmlformats.org/officeDocument/2006/relationships/image" Target="../media/image395.jpeg"/><Relationship Id="rId2" Type="http://schemas.openxmlformats.org/officeDocument/2006/relationships/image" Target="../media/image394.jpeg"/><Relationship Id="rId1" Type="http://schemas.openxmlformats.org/officeDocument/2006/relationships/image" Target="../media/image393.jpeg"/><Relationship Id="rId4" Type="http://schemas.openxmlformats.org/officeDocument/2006/relationships/image" Target="../media/image396.jpeg"/></Relationships>
</file>

<file path=xl/drawings/_rels/drawing130.xml.rels><?xml version="1.0" encoding="UTF-8" standalone="yes"?>
<Relationships xmlns="http://schemas.openxmlformats.org/package/2006/relationships"><Relationship Id="rId3" Type="http://schemas.openxmlformats.org/officeDocument/2006/relationships/image" Target="../media/image399.jpeg"/><Relationship Id="rId2" Type="http://schemas.openxmlformats.org/officeDocument/2006/relationships/image" Target="../media/image398.jpeg"/><Relationship Id="rId1" Type="http://schemas.openxmlformats.org/officeDocument/2006/relationships/image" Target="../media/image397.jpeg"/><Relationship Id="rId4" Type="http://schemas.openxmlformats.org/officeDocument/2006/relationships/image" Target="../media/image400.jpeg"/></Relationships>
</file>

<file path=xl/drawings/_rels/drawing131.xml.rels><?xml version="1.0" encoding="UTF-8" standalone="yes"?>
<Relationships xmlns="http://schemas.openxmlformats.org/package/2006/relationships"><Relationship Id="rId3" Type="http://schemas.openxmlformats.org/officeDocument/2006/relationships/image" Target="../media/image403.jpeg"/><Relationship Id="rId2" Type="http://schemas.openxmlformats.org/officeDocument/2006/relationships/image" Target="../media/image402.jpeg"/><Relationship Id="rId1" Type="http://schemas.openxmlformats.org/officeDocument/2006/relationships/image" Target="../media/image401.jpeg"/><Relationship Id="rId4" Type="http://schemas.openxmlformats.org/officeDocument/2006/relationships/image" Target="../media/image404.jpeg"/></Relationships>
</file>

<file path=xl/drawings/_rels/drawing132.xml.rels><?xml version="1.0" encoding="UTF-8" standalone="yes"?>
<Relationships xmlns="http://schemas.openxmlformats.org/package/2006/relationships"><Relationship Id="rId3" Type="http://schemas.openxmlformats.org/officeDocument/2006/relationships/image" Target="../media/image407.jpeg"/><Relationship Id="rId2" Type="http://schemas.openxmlformats.org/officeDocument/2006/relationships/image" Target="../media/image406.jpeg"/><Relationship Id="rId1" Type="http://schemas.openxmlformats.org/officeDocument/2006/relationships/image" Target="../media/image405.jpeg"/></Relationships>
</file>

<file path=xl/drawings/_rels/drawing133.xml.rels><?xml version="1.0" encoding="UTF-8" standalone="yes"?>
<Relationships xmlns="http://schemas.openxmlformats.org/package/2006/relationships"><Relationship Id="rId1" Type="http://schemas.openxmlformats.org/officeDocument/2006/relationships/image" Target="../media/image408.png"/></Relationships>
</file>

<file path=xl/drawings/_rels/drawing134.xml.rels><?xml version="1.0" encoding="UTF-8" standalone="yes"?>
<Relationships xmlns="http://schemas.openxmlformats.org/package/2006/relationships"><Relationship Id="rId1" Type="http://schemas.openxmlformats.org/officeDocument/2006/relationships/image" Target="../media/image409.jpeg"/></Relationships>
</file>

<file path=xl/drawings/_rels/drawing135.xml.rels><?xml version="1.0" encoding="UTF-8" standalone="yes"?>
<Relationships xmlns="http://schemas.openxmlformats.org/package/2006/relationships"><Relationship Id="rId3" Type="http://schemas.openxmlformats.org/officeDocument/2006/relationships/image" Target="../media/image412.jpeg"/><Relationship Id="rId2" Type="http://schemas.openxmlformats.org/officeDocument/2006/relationships/image" Target="../media/image411.jpeg"/><Relationship Id="rId1" Type="http://schemas.openxmlformats.org/officeDocument/2006/relationships/image" Target="../media/image410.jpeg"/><Relationship Id="rId4" Type="http://schemas.openxmlformats.org/officeDocument/2006/relationships/image" Target="../media/image413.jpeg"/></Relationships>
</file>

<file path=xl/drawings/_rels/drawing136.xml.rels><?xml version="1.0" encoding="UTF-8" standalone="yes"?>
<Relationships xmlns="http://schemas.openxmlformats.org/package/2006/relationships"><Relationship Id="rId1" Type="http://schemas.openxmlformats.org/officeDocument/2006/relationships/image" Target="../media/image414.jpeg"/></Relationships>
</file>

<file path=xl/drawings/_rels/drawing137.xml.rels><?xml version="1.0" encoding="UTF-8" standalone="yes"?>
<Relationships xmlns="http://schemas.openxmlformats.org/package/2006/relationships"><Relationship Id="rId3" Type="http://schemas.openxmlformats.org/officeDocument/2006/relationships/image" Target="../media/image417.jpeg"/><Relationship Id="rId2" Type="http://schemas.openxmlformats.org/officeDocument/2006/relationships/image" Target="../media/image416.jpeg"/><Relationship Id="rId1" Type="http://schemas.openxmlformats.org/officeDocument/2006/relationships/image" Target="../media/image415.jpeg"/><Relationship Id="rId4" Type="http://schemas.openxmlformats.org/officeDocument/2006/relationships/image" Target="../media/image418.jpeg"/></Relationships>
</file>

<file path=xl/drawings/drawing1.xml><?xml version="1.0" encoding="utf-8"?>
<xdr:wsDr xmlns:xdr="http://schemas.openxmlformats.org/drawingml/2006/spreadsheetDrawing" xmlns:a="http://schemas.openxmlformats.org/drawingml/2006/main">
  <xdr:twoCellAnchor>
    <xdr:from>
      <xdr:col>4</xdr:col>
      <xdr:colOff>266060</xdr:colOff>
      <xdr:row>6</xdr:row>
      <xdr:rowOff>104983</xdr:rowOff>
    </xdr:from>
    <xdr:to>
      <xdr:col>7</xdr:col>
      <xdr:colOff>250805</xdr:colOff>
      <xdr:row>8</xdr:row>
      <xdr:rowOff>28273</xdr:rowOff>
    </xdr:to>
    <xdr:sp macro="" textlink="">
      <xdr:nvSpPr>
        <xdr:cNvPr id="5" name="Rectangle: Rounded Corners 4">
          <a:hlinkClick xmlns:r="http://schemas.openxmlformats.org/officeDocument/2006/relationships" r:id="rId1"/>
          <a:extLst>
            <a:ext uri="{FF2B5EF4-FFF2-40B4-BE49-F238E27FC236}">
              <a16:creationId xmlns:a16="http://schemas.microsoft.com/office/drawing/2014/main" id="{00000000-0008-0000-0000-000005000000}"/>
            </a:ext>
          </a:extLst>
        </xdr:cNvPr>
        <xdr:cNvSpPr/>
      </xdr:nvSpPr>
      <xdr:spPr>
        <a:xfrm>
          <a:off x="2704460" y="5981908"/>
          <a:ext cx="1813545" cy="266190"/>
        </a:xfrm>
        <a:prstGeom prst="roundRect">
          <a:avLst/>
        </a:prstGeom>
        <a:solidFill>
          <a:srgbClr val="A9D18E"/>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GB" sz="1100">
              <a:solidFill>
                <a:schemeClr val="tx1"/>
              </a:solidFill>
            </a:rPr>
            <a:t>Go to Toolkit</a:t>
          </a:r>
          <a:r>
            <a:rPr lang="en-GB" sz="1100" baseline="0">
              <a:solidFill>
                <a:schemeClr val="tx1"/>
              </a:solidFill>
            </a:rPr>
            <a:t> </a:t>
          </a:r>
          <a:r>
            <a:rPr lang="en-GB" sz="1100">
              <a:solidFill>
                <a:schemeClr val="tx1"/>
              </a:solidFill>
            </a:rPr>
            <a:t>Instruction</a:t>
          </a:r>
        </a:p>
      </xdr:txBody>
    </xdr:sp>
    <xdr:clientData/>
  </xdr:twoCellAnchor>
  <xdr:twoCellAnchor>
    <xdr:from>
      <xdr:col>10</xdr:col>
      <xdr:colOff>409569</xdr:colOff>
      <xdr:row>6</xdr:row>
      <xdr:rowOff>104773</xdr:rowOff>
    </xdr:from>
    <xdr:to>
      <xdr:col>13</xdr:col>
      <xdr:colOff>371454</xdr:colOff>
      <xdr:row>8</xdr:row>
      <xdr:rowOff>28273</xdr:rowOff>
    </xdr:to>
    <xdr:sp macro="" textlink="">
      <xdr:nvSpPr>
        <xdr:cNvPr id="6" name="Rectangle: Rounded Corners 5">
          <a:hlinkClick xmlns:r="http://schemas.openxmlformats.org/officeDocument/2006/relationships" r:id="rId2"/>
          <a:extLst>
            <a:ext uri="{FF2B5EF4-FFF2-40B4-BE49-F238E27FC236}">
              <a16:creationId xmlns:a16="http://schemas.microsoft.com/office/drawing/2014/main" id="{00000000-0008-0000-0000-000006000000}"/>
            </a:ext>
          </a:extLst>
        </xdr:cNvPr>
        <xdr:cNvSpPr/>
      </xdr:nvSpPr>
      <xdr:spPr>
        <a:xfrm>
          <a:off x="6505569" y="5981698"/>
          <a:ext cx="1790685" cy="266400"/>
        </a:xfrm>
        <a:prstGeom prst="roundRect">
          <a:avLst/>
        </a:prstGeom>
        <a:solidFill>
          <a:srgbClr val="8FD14F"/>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GB" sz="1100"/>
            <a:t>Go to Project</a:t>
          </a:r>
          <a:r>
            <a:rPr lang="en-GB" sz="1100" baseline="0"/>
            <a:t> level sheet</a:t>
          </a:r>
          <a:endParaRPr lang="en-GB" sz="1100"/>
        </a:p>
      </xdr:txBody>
    </xdr:sp>
    <xdr:clientData/>
  </xdr:twoCellAnchor>
  <xdr:twoCellAnchor>
    <xdr:from>
      <xdr:col>7</xdr:col>
      <xdr:colOff>349244</xdr:colOff>
      <xdr:row>6</xdr:row>
      <xdr:rowOff>104773</xdr:rowOff>
    </xdr:from>
    <xdr:to>
      <xdr:col>10</xdr:col>
      <xdr:colOff>311129</xdr:colOff>
      <xdr:row>8</xdr:row>
      <xdr:rowOff>28273</xdr:rowOff>
    </xdr:to>
    <xdr:sp macro="" textlink="">
      <xdr:nvSpPr>
        <xdr:cNvPr id="7" name="Rectangle: Rounded Corners 6">
          <a:hlinkClick xmlns:r="http://schemas.openxmlformats.org/officeDocument/2006/relationships" r:id="rId3"/>
          <a:extLst>
            <a:ext uri="{FF2B5EF4-FFF2-40B4-BE49-F238E27FC236}">
              <a16:creationId xmlns:a16="http://schemas.microsoft.com/office/drawing/2014/main" id="{00000000-0008-0000-0000-000007000000}"/>
            </a:ext>
          </a:extLst>
        </xdr:cNvPr>
        <xdr:cNvSpPr/>
      </xdr:nvSpPr>
      <xdr:spPr>
        <a:xfrm>
          <a:off x="4616444" y="5981698"/>
          <a:ext cx="1790685" cy="266400"/>
        </a:xfrm>
        <a:prstGeom prst="roundRect">
          <a:avLst/>
        </a:prstGeom>
        <a:solidFill>
          <a:srgbClr val="009788"/>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GB" sz="1100"/>
            <a:t>Go to National</a:t>
          </a:r>
          <a:r>
            <a:rPr lang="en-GB" sz="1100" baseline="0"/>
            <a:t> level sheet</a:t>
          </a:r>
          <a:endParaRPr lang="en-GB" sz="1100"/>
        </a:p>
      </xdr:txBody>
    </xdr:sp>
    <xdr:clientData/>
  </xdr:twoCellAnchor>
  <xdr:twoCellAnchor>
    <xdr:from>
      <xdr:col>1</xdr:col>
      <xdr:colOff>205736</xdr:colOff>
      <xdr:row>6</xdr:row>
      <xdr:rowOff>112393</xdr:rowOff>
    </xdr:from>
    <xdr:to>
      <xdr:col>4</xdr:col>
      <xdr:colOff>167621</xdr:colOff>
      <xdr:row>8</xdr:row>
      <xdr:rowOff>28273</xdr:rowOff>
    </xdr:to>
    <xdr:sp macro="" textlink="">
      <xdr:nvSpPr>
        <xdr:cNvPr id="8" name="Rectangle: Rounded Corners 7">
          <a:hlinkClick xmlns:r="http://schemas.openxmlformats.org/officeDocument/2006/relationships" r:id="rId4"/>
          <a:extLst>
            <a:ext uri="{FF2B5EF4-FFF2-40B4-BE49-F238E27FC236}">
              <a16:creationId xmlns:a16="http://schemas.microsoft.com/office/drawing/2014/main" id="{00000000-0008-0000-0000-000008000000}"/>
            </a:ext>
          </a:extLst>
        </xdr:cNvPr>
        <xdr:cNvSpPr/>
      </xdr:nvSpPr>
      <xdr:spPr>
        <a:xfrm>
          <a:off x="815336" y="5989318"/>
          <a:ext cx="1790685" cy="258780"/>
        </a:xfrm>
        <a:prstGeom prst="roundRect">
          <a:avLst/>
        </a:prstGeom>
        <a:solidFill>
          <a:srgbClr val="D0CECE"/>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GB" sz="1100">
              <a:solidFill>
                <a:schemeClr val="tx1"/>
              </a:solidFill>
            </a:rPr>
            <a:t>Go to Toolkit</a:t>
          </a:r>
          <a:r>
            <a:rPr lang="en-GB" sz="1100" baseline="0">
              <a:solidFill>
                <a:schemeClr val="tx1"/>
              </a:solidFill>
            </a:rPr>
            <a:t> </a:t>
          </a:r>
          <a:r>
            <a:rPr lang="en-GB" sz="1100">
              <a:solidFill>
                <a:schemeClr val="tx1"/>
              </a:solidFill>
            </a:rPr>
            <a:t>Introduction</a:t>
          </a:r>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1</xdr:col>
      <xdr:colOff>0</xdr:colOff>
      <xdr:row>26</xdr:row>
      <xdr:rowOff>0</xdr:rowOff>
    </xdr:from>
    <xdr:to>
      <xdr:col>3</xdr:col>
      <xdr:colOff>426420</xdr:colOff>
      <xdr:row>27</xdr:row>
      <xdr:rowOff>89025</xdr:rowOff>
    </xdr:to>
    <xdr:sp macro="" textlink="">
      <xdr:nvSpPr>
        <xdr:cNvPr id="5" name="Rectangle: Rounded Corners 4">
          <a:hlinkClick xmlns:r="http://schemas.openxmlformats.org/officeDocument/2006/relationships" r:id="rId1"/>
          <a:extLst>
            <a:ext uri="{FF2B5EF4-FFF2-40B4-BE49-F238E27FC236}">
              <a16:creationId xmlns:a16="http://schemas.microsoft.com/office/drawing/2014/main" id="{00000000-0008-0000-0100-000005000000}"/>
            </a:ext>
          </a:extLst>
        </xdr:cNvPr>
        <xdr:cNvSpPr/>
      </xdr:nvSpPr>
      <xdr:spPr>
        <a:xfrm>
          <a:off x="609600" y="4533900"/>
          <a:ext cx="1645620" cy="270000"/>
        </a:xfrm>
        <a:prstGeom prst="roundRect">
          <a:avLst/>
        </a:prstGeom>
        <a:solidFill>
          <a:srgbClr val="A9D18E"/>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GB" sz="1100"/>
            <a:t>Go to Toolkit</a:t>
          </a:r>
          <a:r>
            <a:rPr lang="en-GB" sz="1100" baseline="0"/>
            <a:t> </a:t>
          </a:r>
          <a:r>
            <a:rPr lang="en-GB" sz="1100"/>
            <a:t>Instruction</a:t>
          </a:r>
        </a:p>
      </xdr:txBody>
    </xdr:sp>
    <xdr:clientData/>
  </xdr:twoCellAnchor>
</xdr:wsDr>
</file>

<file path=xl/drawings/drawing3.xml><?xml version="1.0" encoding="utf-8"?>
<xdr:wsDr xmlns:xdr="http://schemas.openxmlformats.org/drawingml/2006/spreadsheetDrawing" xmlns:a="http://schemas.openxmlformats.org/drawingml/2006/main">
  <xdr:twoCellAnchor>
    <xdr:from>
      <xdr:col>1</xdr:col>
      <xdr:colOff>18098</xdr:colOff>
      <xdr:row>25</xdr:row>
      <xdr:rowOff>7626</xdr:rowOff>
    </xdr:from>
    <xdr:to>
      <xdr:col>10</xdr:col>
      <xdr:colOff>556233</xdr:colOff>
      <xdr:row>71</xdr:row>
      <xdr:rowOff>121926</xdr:rowOff>
    </xdr:to>
    <xdr:grpSp>
      <xdr:nvGrpSpPr>
        <xdr:cNvPr id="14" name="Group 13">
          <a:extLst>
            <a:ext uri="{FF2B5EF4-FFF2-40B4-BE49-F238E27FC236}">
              <a16:creationId xmlns:a16="http://schemas.microsoft.com/office/drawing/2014/main" id="{00000000-0008-0000-0200-00000E000000}"/>
            </a:ext>
          </a:extLst>
        </xdr:cNvPr>
        <xdr:cNvGrpSpPr/>
      </xdr:nvGrpSpPr>
      <xdr:grpSpPr>
        <a:xfrm>
          <a:off x="608648" y="4932051"/>
          <a:ext cx="5853085" cy="8877300"/>
          <a:chOff x="8416571" y="463737"/>
          <a:chExt cx="6174714" cy="8088436"/>
        </a:xfrm>
      </xdr:grpSpPr>
      <xdr:sp macro="" textlink="">
        <xdr:nvSpPr>
          <xdr:cNvPr id="3" name="Rectangle 2">
            <a:extLst>
              <a:ext uri="{FF2B5EF4-FFF2-40B4-BE49-F238E27FC236}">
                <a16:creationId xmlns:a16="http://schemas.microsoft.com/office/drawing/2014/main" id="{00000000-0008-0000-0200-000003000000}"/>
              </a:ext>
            </a:extLst>
          </xdr:cNvPr>
          <xdr:cNvSpPr/>
        </xdr:nvSpPr>
        <xdr:spPr>
          <a:xfrm>
            <a:off x="8433807" y="463737"/>
            <a:ext cx="6157478" cy="8088436"/>
          </a:xfrm>
          <a:prstGeom prst="rect">
            <a:avLst/>
          </a:prstGeom>
          <a:solidFill>
            <a:schemeClr val="bg1">
              <a:lumMod val="95000"/>
            </a:schemeClr>
          </a:solidFill>
        </xdr:spPr>
        <xdr:style>
          <a:lnRef idx="2">
            <a:schemeClr val="accent1">
              <a:shade val="15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t" anchorCtr="0" forceAA="0" compatLnSpc="1">
            <a:prstTxWarp prst="textNoShape">
              <a:avLst/>
            </a:prstTxWarp>
            <a:noAutofit/>
          </a:bodyPr>
          <a:lstStyle/>
          <a:p>
            <a:pPr algn="l"/>
            <a:endParaRPr lang="en-GB">
              <a:solidFill>
                <a:sysClr val="windowText" lastClr="000000"/>
              </a:solidFill>
            </a:endParaRPr>
          </a:p>
        </xdr:txBody>
      </xdr:sp>
      <xdr:sp macro="" textlink="">
        <xdr:nvSpPr>
          <xdr:cNvPr id="9" name="Rectangle 8">
            <a:extLst>
              <a:ext uri="{FF2B5EF4-FFF2-40B4-BE49-F238E27FC236}">
                <a16:creationId xmlns:a16="http://schemas.microsoft.com/office/drawing/2014/main" id="{00000000-0008-0000-0200-000009000000}"/>
              </a:ext>
            </a:extLst>
          </xdr:cNvPr>
          <xdr:cNvSpPr/>
        </xdr:nvSpPr>
        <xdr:spPr>
          <a:xfrm>
            <a:off x="8435898" y="506114"/>
            <a:ext cx="6122477" cy="4868335"/>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t" anchorCtr="0" forceAA="0" compatLnSpc="1">
            <a:prstTxWarp prst="textNoShape">
              <a:avLst/>
            </a:prstTxWarp>
            <a:noAutofit/>
          </a:bodyPr>
          <a:lstStyle/>
          <a:p>
            <a:pPr algn="l"/>
            <a:r>
              <a:rPr lang="en-GB" sz="1050" b="1" u="sng">
                <a:solidFill>
                  <a:sysClr val="windowText" lastClr="000000"/>
                </a:solidFill>
                <a:effectLst/>
                <a:latin typeface="Arial" panose="020B0604020202020204" pitchFamily="34" charset="0"/>
                <a:ea typeface="+mn-ea"/>
                <a:cs typeface="Arial" panose="020B0604020202020204" pitchFamily="34" charset="0"/>
              </a:rPr>
              <a:t>Example of applying the Green Road Toolkit at the national level</a:t>
            </a:r>
          </a:p>
          <a:p>
            <a:pPr algn="l"/>
            <a:endParaRPr lang="en-GB" sz="1000">
              <a:solidFill>
                <a:sysClr val="windowText" lastClr="000000"/>
              </a:solidFill>
              <a:effectLst/>
              <a:latin typeface="Arial" panose="020B0604020202020204" pitchFamily="34" charset="0"/>
              <a:ea typeface="+mn-ea"/>
              <a:cs typeface="Arial" panose="020B0604020202020204" pitchFamily="34" charset="0"/>
            </a:endParaRPr>
          </a:p>
          <a:p>
            <a:pPr algn="l"/>
            <a:r>
              <a:rPr lang="en-GB" sz="1000">
                <a:solidFill>
                  <a:sysClr val="windowText" lastClr="000000"/>
                </a:solidFill>
                <a:effectLst/>
                <a:latin typeface="Arial" panose="020B0604020202020204" pitchFamily="34" charset="0"/>
                <a:ea typeface="+mn-ea"/>
                <a:cs typeface="Arial" panose="020B0604020202020204" pitchFamily="34" charset="0"/>
              </a:rPr>
              <a:t>In the case of country X, for instance, through a policy analysis using data from the Asian Transport Outlook database, it was found that the priority Green Road themes are Theme 1 ‘Decarbonization’ and Theme 8 ‘Sustainable Materials Sourcing and Construction Practices’. After this, country teams step in to verify them, ensuring relevance and accuracy. The country teams would also be requested to fill out a questionnaire and checklist for assessing the current supportive conditions/enabling factors in their countries crucial for the implementation of green roads. Once priority Green Road themes and the current enabling factors for country X have been identified, the Excell Toolkit can be used.  </a:t>
            </a:r>
          </a:p>
          <a:p>
            <a:pPr algn="l"/>
            <a:endParaRPr lang="en-GB" sz="1000">
              <a:solidFill>
                <a:sysClr val="windowText" lastClr="000000"/>
              </a:solidFill>
              <a:effectLst/>
              <a:latin typeface="Arial" panose="020B0604020202020204" pitchFamily="34" charset="0"/>
              <a:ea typeface="+mn-ea"/>
              <a:cs typeface="Arial" panose="020B0604020202020204" pitchFamily="34" charset="0"/>
            </a:endParaRPr>
          </a:p>
          <a:p>
            <a:pPr lvl="0" algn="l"/>
            <a:r>
              <a:rPr lang="en-GB" sz="1000">
                <a:solidFill>
                  <a:sysClr val="windowText" lastClr="000000"/>
                </a:solidFill>
                <a:effectLst/>
                <a:latin typeface="Arial" panose="020B0604020202020204" pitchFamily="34" charset="0"/>
                <a:ea typeface="+mn-ea"/>
                <a:cs typeface="Arial" panose="020B0604020202020204" pitchFamily="34" charset="0"/>
              </a:rPr>
              <a:t>- In </a:t>
            </a:r>
            <a:r>
              <a:rPr lang="en-GB" sz="1000" b="1">
                <a:solidFill>
                  <a:sysClr val="windowText" lastClr="000000"/>
                </a:solidFill>
                <a:effectLst/>
                <a:latin typeface="Arial" panose="020B0604020202020204" pitchFamily="34" charset="0"/>
                <a:ea typeface="+mn-ea"/>
                <a:cs typeface="Arial" panose="020B0604020202020204" pitchFamily="34" charset="0"/>
              </a:rPr>
              <a:t>Step 1</a:t>
            </a:r>
            <a:r>
              <a:rPr lang="en-GB" sz="1000">
                <a:solidFill>
                  <a:sysClr val="windowText" lastClr="000000"/>
                </a:solidFill>
                <a:effectLst/>
                <a:latin typeface="Arial" panose="020B0604020202020204" pitchFamily="34" charset="0"/>
                <a:ea typeface="+mn-ea"/>
                <a:cs typeface="Arial" panose="020B0604020202020204" pitchFamily="34" charset="0"/>
              </a:rPr>
              <a:t>, the identified priority Green Road themes are selected (Themes 1 and 8) and a list of practices relevant to the chosen theme is presented.</a:t>
            </a:r>
          </a:p>
          <a:p>
            <a:pPr lvl="0" algn="l"/>
            <a:endParaRPr lang="en-GB" sz="1000">
              <a:solidFill>
                <a:sysClr val="windowText" lastClr="000000"/>
              </a:solidFill>
              <a:effectLst/>
              <a:latin typeface="Arial" panose="020B0604020202020204" pitchFamily="34" charset="0"/>
              <a:ea typeface="+mn-ea"/>
              <a:cs typeface="Arial" panose="020B0604020202020204" pitchFamily="34" charset="0"/>
            </a:endParaRPr>
          </a:p>
          <a:p>
            <a:pPr lvl="0" algn="l"/>
            <a:endParaRPr lang="en-GB" sz="1000">
              <a:solidFill>
                <a:sysClr val="windowText" lastClr="000000"/>
              </a:solidFill>
              <a:effectLst/>
              <a:latin typeface="Arial" panose="020B0604020202020204" pitchFamily="34" charset="0"/>
              <a:ea typeface="+mn-ea"/>
              <a:cs typeface="Arial" panose="020B0604020202020204" pitchFamily="34" charset="0"/>
            </a:endParaRPr>
          </a:p>
          <a:p>
            <a:pPr lvl="0" algn="l"/>
            <a:endParaRPr lang="en-GB" sz="1000">
              <a:solidFill>
                <a:sysClr val="windowText" lastClr="000000"/>
              </a:solidFill>
              <a:effectLst/>
              <a:latin typeface="Arial" panose="020B0604020202020204" pitchFamily="34" charset="0"/>
              <a:ea typeface="+mn-ea"/>
              <a:cs typeface="Arial" panose="020B0604020202020204" pitchFamily="34" charset="0"/>
            </a:endParaRPr>
          </a:p>
          <a:p>
            <a:pPr lvl="0" algn="l"/>
            <a:endParaRPr lang="en-GB" sz="1000">
              <a:solidFill>
                <a:sysClr val="windowText" lastClr="000000"/>
              </a:solidFill>
              <a:effectLst/>
              <a:latin typeface="Arial" panose="020B0604020202020204" pitchFamily="34" charset="0"/>
              <a:ea typeface="+mn-ea"/>
              <a:cs typeface="Arial" panose="020B0604020202020204" pitchFamily="34" charset="0"/>
            </a:endParaRPr>
          </a:p>
          <a:p>
            <a:pPr lvl="0" algn="l"/>
            <a:endParaRPr lang="en-GB" sz="1000">
              <a:solidFill>
                <a:sysClr val="windowText" lastClr="000000"/>
              </a:solidFill>
              <a:effectLst/>
              <a:latin typeface="Arial" panose="020B0604020202020204" pitchFamily="34" charset="0"/>
              <a:ea typeface="+mn-ea"/>
              <a:cs typeface="Arial" panose="020B0604020202020204" pitchFamily="34" charset="0"/>
            </a:endParaRPr>
          </a:p>
          <a:p>
            <a:pPr lvl="0" algn="l"/>
            <a:endParaRPr lang="en-GB" sz="1000">
              <a:solidFill>
                <a:sysClr val="windowText" lastClr="000000"/>
              </a:solidFill>
              <a:effectLst/>
              <a:latin typeface="Arial" panose="020B0604020202020204" pitchFamily="34" charset="0"/>
              <a:ea typeface="+mn-ea"/>
              <a:cs typeface="Arial" panose="020B0604020202020204" pitchFamily="34" charset="0"/>
            </a:endParaRPr>
          </a:p>
          <a:p>
            <a:pPr lvl="0" algn="l"/>
            <a:endParaRPr lang="en-GB" sz="1000">
              <a:solidFill>
                <a:sysClr val="windowText" lastClr="000000"/>
              </a:solidFill>
              <a:effectLst/>
              <a:latin typeface="Arial" panose="020B0604020202020204" pitchFamily="34" charset="0"/>
              <a:ea typeface="+mn-ea"/>
              <a:cs typeface="Arial" panose="020B0604020202020204" pitchFamily="34" charset="0"/>
            </a:endParaRPr>
          </a:p>
          <a:p>
            <a:pPr lvl="0" algn="l"/>
            <a:endParaRPr lang="en-GB" sz="1000">
              <a:solidFill>
                <a:sysClr val="windowText" lastClr="000000"/>
              </a:solidFill>
              <a:effectLst/>
              <a:latin typeface="Arial" panose="020B0604020202020204" pitchFamily="34" charset="0"/>
              <a:ea typeface="+mn-ea"/>
              <a:cs typeface="Arial" panose="020B0604020202020204" pitchFamily="34" charset="0"/>
            </a:endParaRPr>
          </a:p>
          <a:p>
            <a:pPr lvl="0" algn="l"/>
            <a:r>
              <a:rPr lang="en-GB" sz="1000">
                <a:solidFill>
                  <a:sysClr val="windowText" lastClr="000000"/>
                </a:solidFill>
                <a:effectLst/>
                <a:latin typeface="Arial" panose="020B0604020202020204" pitchFamily="34" charset="0"/>
                <a:ea typeface="+mn-ea"/>
                <a:cs typeface="Arial" panose="020B0604020202020204" pitchFamily="34" charset="0"/>
              </a:rPr>
              <a:t>- In </a:t>
            </a:r>
            <a:r>
              <a:rPr lang="en-GB" sz="1000" b="1">
                <a:solidFill>
                  <a:sysClr val="windowText" lastClr="000000"/>
                </a:solidFill>
                <a:effectLst/>
                <a:latin typeface="Arial" panose="020B0604020202020204" pitchFamily="34" charset="0"/>
                <a:ea typeface="+mn-ea"/>
                <a:cs typeface="Arial" panose="020B0604020202020204" pitchFamily="34" charset="0"/>
              </a:rPr>
              <a:t>Step 2</a:t>
            </a:r>
            <a:r>
              <a:rPr lang="en-GB" sz="1000">
                <a:solidFill>
                  <a:sysClr val="windowText" lastClr="000000"/>
                </a:solidFill>
                <a:effectLst/>
                <a:latin typeface="Arial" panose="020B0604020202020204" pitchFamily="34" charset="0"/>
                <a:ea typeface="+mn-ea"/>
                <a:cs typeface="Arial" panose="020B0604020202020204" pitchFamily="34" charset="0"/>
              </a:rPr>
              <a:t>, the identified enabling factors are selected. We assume that country teams identified eight enabling factors already in pace in country X: (1) Improved Design Standards, (2) Policy Development, (3) Environmental Standards, (4) Regulatory Frameworks, (5) Improved Planning Systems, (6) Public Awareness and Education, (7) Collaborative Partnerships, (8) Connection with other programs.</a:t>
            </a:r>
          </a:p>
          <a:p>
            <a:pPr lvl="0" algn="l"/>
            <a:endParaRPr lang="en-GB" sz="1100">
              <a:solidFill>
                <a:sysClr val="windowText" lastClr="000000"/>
              </a:solidFill>
              <a:effectLst/>
              <a:latin typeface="+mn-lt"/>
              <a:ea typeface="+mn-ea"/>
              <a:cs typeface="+mn-cs"/>
            </a:endParaRPr>
          </a:p>
          <a:p>
            <a:pPr lvl="0" algn="l"/>
            <a:endParaRPr lang="en-GB" sz="1100">
              <a:solidFill>
                <a:sysClr val="windowText" lastClr="000000"/>
              </a:solidFill>
              <a:effectLst/>
              <a:latin typeface="+mn-lt"/>
              <a:ea typeface="+mn-ea"/>
              <a:cs typeface="+mn-cs"/>
            </a:endParaRPr>
          </a:p>
          <a:p>
            <a:pPr lvl="0" algn="l"/>
            <a:endParaRPr lang="en-GB" sz="1100">
              <a:solidFill>
                <a:sysClr val="windowText" lastClr="000000"/>
              </a:solidFill>
              <a:effectLst/>
              <a:latin typeface="+mn-lt"/>
              <a:ea typeface="+mn-ea"/>
              <a:cs typeface="+mn-cs"/>
            </a:endParaRPr>
          </a:p>
          <a:p>
            <a:pPr lvl="0" algn="l"/>
            <a:endParaRPr lang="en-GB" sz="1100">
              <a:solidFill>
                <a:sysClr val="windowText" lastClr="000000"/>
              </a:solidFill>
              <a:effectLst/>
              <a:latin typeface="+mn-lt"/>
              <a:ea typeface="+mn-ea"/>
              <a:cs typeface="+mn-cs"/>
            </a:endParaRPr>
          </a:p>
          <a:p>
            <a:pPr lvl="0" algn="l"/>
            <a:endParaRPr lang="en-GB" sz="1100">
              <a:solidFill>
                <a:sysClr val="windowText" lastClr="000000"/>
              </a:solidFill>
              <a:effectLst/>
              <a:latin typeface="+mn-lt"/>
              <a:ea typeface="+mn-ea"/>
              <a:cs typeface="+mn-cs"/>
            </a:endParaRPr>
          </a:p>
          <a:p>
            <a:pPr lvl="0" algn="l"/>
            <a:endParaRPr lang="en-GB" sz="1100">
              <a:solidFill>
                <a:sysClr val="windowText" lastClr="000000"/>
              </a:solidFill>
              <a:effectLst/>
              <a:latin typeface="+mn-lt"/>
              <a:ea typeface="+mn-ea"/>
              <a:cs typeface="+mn-cs"/>
            </a:endParaRPr>
          </a:p>
          <a:p>
            <a:pPr lvl="0" algn="l"/>
            <a:endParaRPr lang="en-GB" sz="1100">
              <a:solidFill>
                <a:sysClr val="windowText" lastClr="000000"/>
              </a:solidFill>
              <a:effectLst/>
              <a:latin typeface="+mn-lt"/>
              <a:ea typeface="+mn-ea"/>
              <a:cs typeface="+mn-cs"/>
            </a:endParaRPr>
          </a:p>
          <a:p>
            <a:pPr lvl="0" algn="l"/>
            <a:endParaRPr lang="en-GB" sz="1100">
              <a:solidFill>
                <a:sysClr val="windowText" lastClr="000000"/>
              </a:solidFill>
              <a:effectLst/>
              <a:latin typeface="+mn-lt"/>
              <a:ea typeface="+mn-ea"/>
              <a:cs typeface="+mn-cs"/>
            </a:endParaRPr>
          </a:p>
          <a:p>
            <a:pPr lvl="0" algn="l"/>
            <a:endParaRPr lang="en-GB" sz="1100">
              <a:solidFill>
                <a:sysClr val="windowText" lastClr="000000"/>
              </a:solidFill>
              <a:effectLst/>
              <a:latin typeface="+mn-lt"/>
              <a:ea typeface="+mn-ea"/>
              <a:cs typeface="+mn-cs"/>
            </a:endParaRPr>
          </a:p>
          <a:p>
            <a:pPr lvl="0" algn="l"/>
            <a:endParaRPr lang="en-GB" sz="1100">
              <a:solidFill>
                <a:sysClr val="windowText" lastClr="000000"/>
              </a:solidFill>
              <a:effectLst/>
              <a:latin typeface="+mn-lt"/>
              <a:ea typeface="+mn-ea"/>
              <a:cs typeface="+mn-cs"/>
            </a:endParaRPr>
          </a:p>
          <a:p>
            <a:pPr algn="l"/>
            <a:endParaRPr lang="en-GB">
              <a:solidFill>
                <a:sysClr val="windowText" lastClr="000000"/>
              </a:solidFill>
            </a:endParaRPr>
          </a:p>
        </xdr:txBody>
      </xdr:sp>
      <xdr:sp macro="" textlink="">
        <xdr:nvSpPr>
          <xdr:cNvPr id="10" name="Rectangle 9">
            <a:extLst>
              <a:ext uri="{FF2B5EF4-FFF2-40B4-BE49-F238E27FC236}">
                <a16:creationId xmlns:a16="http://schemas.microsoft.com/office/drawing/2014/main" id="{00000000-0008-0000-0200-00000A000000}"/>
              </a:ext>
            </a:extLst>
          </xdr:cNvPr>
          <xdr:cNvSpPr/>
        </xdr:nvSpPr>
        <xdr:spPr>
          <a:xfrm>
            <a:off x="8416571" y="5039048"/>
            <a:ext cx="6101522" cy="3130322"/>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t" anchorCtr="0" forceAA="0" compatLnSpc="1">
            <a:prstTxWarp prst="textNoShape">
              <a:avLst/>
            </a:prstTxWarp>
            <a:noAutofit/>
          </a:bodyPr>
          <a:lstStyle/>
          <a:p>
            <a:pPr lvl="0" algn="l"/>
            <a:endParaRPr lang="en-GB" sz="1000">
              <a:solidFill>
                <a:sysClr val="windowText" lastClr="000000"/>
              </a:solidFill>
              <a:effectLst/>
              <a:latin typeface="Arial" panose="020B0604020202020204" pitchFamily="34" charset="0"/>
              <a:ea typeface="+mn-ea"/>
              <a:cs typeface="Arial" panose="020B0604020202020204" pitchFamily="34" charset="0"/>
            </a:endParaRPr>
          </a:p>
          <a:p>
            <a:pPr lvl="0" algn="l"/>
            <a:endParaRPr lang="en-GB" sz="1000">
              <a:solidFill>
                <a:sysClr val="windowText" lastClr="000000"/>
              </a:solidFill>
              <a:effectLst/>
              <a:latin typeface="Arial" panose="020B0604020202020204" pitchFamily="34" charset="0"/>
              <a:ea typeface="+mn-ea"/>
              <a:cs typeface="Arial" panose="020B0604020202020204" pitchFamily="34" charset="0"/>
            </a:endParaRPr>
          </a:p>
          <a:p>
            <a:pPr lvl="0" algn="l"/>
            <a:r>
              <a:rPr lang="en-GB" sz="1000">
                <a:solidFill>
                  <a:sysClr val="windowText" lastClr="000000"/>
                </a:solidFill>
                <a:effectLst/>
                <a:latin typeface="Arial" panose="020B0604020202020204" pitchFamily="34" charset="0"/>
                <a:ea typeface="+mn-ea"/>
                <a:cs typeface="Arial" panose="020B0604020202020204" pitchFamily="34" charset="0"/>
              </a:rPr>
              <a:t>Finally, based on the selected green road themes and enabling factors, a tailored practice list is identified from the practice database. These practices are the ones that can be implemented immediately since the required enabling environment is already in place for country X. For each practice, detailed information is presented, such as corresponding Green Road theme, intervention area, number and name of practice, contribution towards the nine Green Road themes and required enabling environment for the successful implementation of each practice. Regarding the contribution of each practice towards the nine Green Road themes, two levels of contribution are available – core contribution and secondary contribution. </a:t>
            </a:r>
          </a:p>
          <a:p>
            <a:pPr lvl="0" algn="l"/>
            <a:endParaRPr lang="en-GB" sz="1100">
              <a:solidFill>
                <a:sysClr val="windowText" lastClr="000000"/>
              </a:solidFill>
              <a:effectLst/>
              <a:latin typeface="+mn-lt"/>
              <a:ea typeface="+mn-ea"/>
              <a:cs typeface="+mn-cs"/>
            </a:endParaRPr>
          </a:p>
          <a:p>
            <a:pPr lvl="0" algn="l"/>
            <a:endParaRPr lang="en-GB" sz="1100">
              <a:solidFill>
                <a:sysClr val="windowText" lastClr="000000"/>
              </a:solidFill>
              <a:effectLst/>
              <a:latin typeface="+mn-lt"/>
              <a:ea typeface="+mn-ea"/>
              <a:cs typeface="+mn-cs"/>
            </a:endParaRPr>
          </a:p>
          <a:p>
            <a:pPr lvl="0" algn="l"/>
            <a:endParaRPr lang="en-GB" sz="1100">
              <a:solidFill>
                <a:sysClr val="windowText" lastClr="000000"/>
              </a:solidFill>
              <a:effectLst/>
              <a:latin typeface="+mn-lt"/>
              <a:ea typeface="+mn-ea"/>
              <a:cs typeface="+mn-cs"/>
            </a:endParaRPr>
          </a:p>
          <a:p>
            <a:pPr algn="l"/>
            <a:endParaRPr lang="en-GB">
              <a:solidFill>
                <a:sysClr val="windowText" lastClr="000000"/>
              </a:solidFill>
            </a:endParaRPr>
          </a:p>
        </xdr:txBody>
      </xdr:sp>
      <xdr:pic>
        <xdr:nvPicPr>
          <xdr:cNvPr id="11" name="Picture 10" descr="A screenshot of a computer&#10;&#10;Description automatically generated">
            <a:extLst>
              <a:ext uri="{FF2B5EF4-FFF2-40B4-BE49-F238E27FC236}">
                <a16:creationId xmlns:a16="http://schemas.microsoft.com/office/drawing/2014/main" id="{00000000-0008-0000-0200-00000B000000}"/>
              </a:ext>
            </a:extLst>
          </xdr:cNvPr>
          <xdr:cNvPicPr>
            <a:picLocks noChangeAspect="1"/>
          </xdr:cNvPicPr>
        </xdr:nvPicPr>
        <xdr:blipFill rotWithShape="1">
          <a:blip xmlns:r="http://schemas.openxmlformats.org/officeDocument/2006/relationships" r:embed="rId1"/>
          <a:srcRect t="28977" r="33405" b="49993"/>
          <a:stretch/>
        </xdr:blipFill>
        <xdr:spPr>
          <a:xfrm>
            <a:off x="8539845" y="2423728"/>
            <a:ext cx="5912918" cy="754678"/>
          </a:xfrm>
          <a:prstGeom prst="rect">
            <a:avLst/>
          </a:prstGeom>
          <a:ln>
            <a:solidFill>
              <a:schemeClr val="tx1"/>
            </a:solidFill>
          </a:ln>
        </xdr:spPr>
      </xdr:pic>
      <xdr:pic>
        <xdr:nvPicPr>
          <xdr:cNvPr id="12" name="Picture 11" descr="A screenshot of a computer screen&#10;&#10;Description automatically generated">
            <a:extLst>
              <a:ext uri="{FF2B5EF4-FFF2-40B4-BE49-F238E27FC236}">
                <a16:creationId xmlns:a16="http://schemas.microsoft.com/office/drawing/2014/main" id="{00000000-0008-0000-0200-00000C000000}"/>
              </a:ext>
            </a:extLst>
          </xdr:cNvPr>
          <xdr:cNvPicPr>
            <a:picLocks noChangeAspect="1"/>
          </xdr:cNvPicPr>
        </xdr:nvPicPr>
        <xdr:blipFill rotWithShape="1">
          <a:blip xmlns:r="http://schemas.openxmlformats.org/officeDocument/2006/relationships" r:embed="rId2"/>
          <a:srcRect l="30859" t="8899" b="51975"/>
          <a:stretch/>
        </xdr:blipFill>
        <xdr:spPr>
          <a:xfrm>
            <a:off x="8539845" y="4247519"/>
            <a:ext cx="5883486" cy="1062144"/>
          </a:xfrm>
          <a:prstGeom prst="rect">
            <a:avLst/>
          </a:prstGeom>
          <a:ln>
            <a:solidFill>
              <a:schemeClr val="tx1"/>
            </a:solidFill>
          </a:ln>
        </xdr:spPr>
      </xdr:pic>
      <xdr:pic>
        <xdr:nvPicPr>
          <xdr:cNvPr id="13" name="Picture 12" descr="A screenshot of a computer&#10;&#10;Description automatically generated">
            <a:extLst>
              <a:ext uri="{FF2B5EF4-FFF2-40B4-BE49-F238E27FC236}">
                <a16:creationId xmlns:a16="http://schemas.microsoft.com/office/drawing/2014/main" id="{00000000-0008-0000-0200-00000D000000}"/>
              </a:ext>
            </a:extLst>
          </xdr:cNvPr>
          <xdr:cNvPicPr>
            <a:picLocks noChangeAspect="1"/>
          </xdr:cNvPicPr>
        </xdr:nvPicPr>
        <xdr:blipFill rotWithShape="1">
          <a:blip xmlns:r="http://schemas.openxmlformats.org/officeDocument/2006/relationships" r:embed="rId3"/>
          <a:srcRect t="44618" r="28179"/>
          <a:stretch/>
        </xdr:blipFill>
        <xdr:spPr>
          <a:xfrm>
            <a:off x="8539845" y="6802803"/>
            <a:ext cx="5837942" cy="1546347"/>
          </a:xfrm>
          <a:prstGeom prst="rect">
            <a:avLst/>
          </a:prstGeom>
          <a:ln>
            <a:solidFill>
              <a:schemeClr val="tx1"/>
            </a:solidFill>
          </a:ln>
        </xdr:spPr>
      </xdr:pic>
    </xdr:grpSp>
    <xdr:clientData/>
  </xdr:twoCellAnchor>
  <xdr:twoCellAnchor>
    <xdr:from>
      <xdr:col>12</xdr:col>
      <xdr:colOff>0</xdr:colOff>
      <xdr:row>24</xdr:row>
      <xdr:rowOff>168706</xdr:rowOff>
    </xdr:from>
    <xdr:to>
      <xdr:col>21</xdr:col>
      <xdr:colOff>536231</xdr:colOff>
      <xdr:row>71</xdr:row>
      <xdr:rowOff>79647</xdr:rowOff>
    </xdr:to>
    <xdr:grpSp>
      <xdr:nvGrpSpPr>
        <xdr:cNvPr id="18" name="Group 17">
          <a:extLst>
            <a:ext uri="{FF2B5EF4-FFF2-40B4-BE49-F238E27FC236}">
              <a16:creationId xmlns:a16="http://schemas.microsoft.com/office/drawing/2014/main" id="{00000000-0008-0000-0200-000012000000}"/>
            </a:ext>
          </a:extLst>
        </xdr:cNvPr>
        <xdr:cNvGrpSpPr/>
      </xdr:nvGrpSpPr>
      <xdr:grpSpPr>
        <a:xfrm>
          <a:off x="7086600" y="4902631"/>
          <a:ext cx="5851181" cy="8864441"/>
          <a:chOff x="6679406" y="3559970"/>
          <a:chExt cx="6110288" cy="7770841"/>
        </a:xfrm>
      </xdr:grpSpPr>
      <xdr:sp macro="" textlink="">
        <xdr:nvSpPr>
          <xdr:cNvPr id="15" name="Rectangle 14">
            <a:extLst>
              <a:ext uri="{FF2B5EF4-FFF2-40B4-BE49-F238E27FC236}">
                <a16:creationId xmlns:a16="http://schemas.microsoft.com/office/drawing/2014/main" id="{00000000-0008-0000-0200-00000F000000}"/>
              </a:ext>
            </a:extLst>
          </xdr:cNvPr>
          <xdr:cNvSpPr/>
        </xdr:nvSpPr>
        <xdr:spPr>
          <a:xfrm>
            <a:off x="6679406" y="3559970"/>
            <a:ext cx="6110288" cy="7770841"/>
          </a:xfrm>
          <a:prstGeom prst="rect">
            <a:avLst/>
          </a:prstGeom>
          <a:solidFill>
            <a:schemeClr val="bg1">
              <a:lumMod val="95000"/>
            </a:schemeClr>
          </a:solidFill>
        </xdr:spPr>
        <xdr:style>
          <a:lnRef idx="2">
            <a:schemeClr val="accent1">
              <a:shade val="15000"/>
            </a:schemeClr>
          </a:lnRef>
          <a:fillRef idx="1">
            <a:schemeClr val="accent1"/>
          </a:fillRef>
          <a:effectRef idx="0">
            <a:schemeClr val="accent1"/>
          </a:effectRef>
          <a:fontRef idx="minor">
            <a:schemeClr val="lt1"/>
          </a:fontRef>
        </xdr:style>
        <xdr:txBody>
          <a:bodyPr rot="0" spcFirstLastPara="0" vert="horz" wrap="square" lIns="91440" tIns="90000" rIns="91440" bIns="90000" numCol="1" spcCol="0" rtlCol="0" fromWordArt="0" anchor="t" anchorCtr="0" forceAA="0" compatLnSpc="1">
            <a:prstTxWarp prst="textNoShape">
              <a:avLst/>
            </a:prstTxWarp>
            <a:noAutofit/>
          </a:bodyPr>
          <a:lstStyle/>
          <a:p>
            <a:pPr algn="l">
              <a:lnSpc>
                <a:spcPct val="107000"/>
              </a:lnSpc>
              <a:spcAft>
                <a:spcPts val="800"/>
              </a:spcAft>
            </a:pPr>
            <a:r>
              <a:rPr lang="en-US" sz="1050" b="1" u="sng">
                <a:solidFill>
                  <a:sysClr val="windowText" lastClr="000000"/>
                </a:solidFill>
                <a:effectLst/>
                <a:latin typeface="Arial" panose="020B0604020202020204" pitchFamily="34" charset="0"/>
                <a:ea typeface="Calibri" panose="020F0502020204030204" pitchFamily="34" charset="0"/>
                <a:cs typeface="Arial" panose="020B0604020202020204" pitchFamily="34" charset="0"/>
              </a:rPr>
              <a:t>Example of applying the Green Road Toolkit at project level</a:t>
            </a:r>
            <a:r>
              <a:rPr lang="en-US" sz="1050">
                <a:solidFill>
                  <a:sysClr val="windowText" lastClr="000000"/>
                </a:solidFill>
                <a:effectLst/>
                <a:latin typeface="Arial" panose="020B0604020202020204" pitchFamily="34" charset="0"/>
                <a:ea typeface="Calibri" panose="020F0502020204030204" pitchFamily="34" charset="0"/>
                <a:cs typeface="Arial" panose="020B0604020202020204" pitchFamily="34" charset="0"/>
              </a:rPr>
              <a:t> </a:t>
            </a:r>
          </a:p>
          <a:p>
            <a:pPr algn="l">
              <a:lnSpc>
                <a:spcPct val="107000"/>
              </a:lnSpc>
              <a:spcAft>
                <a:spcPts val="800"/>
              </a:spcAft>
            </a:pPr>
            <a:r>
              <a:rPr lang="en-US" sz="1050" b="0">
                <a:solidFill>
                  <a:sysClr val="windowText" lastClr="000000"/>
                </a:solidFill>
                <a:effectLst/>
                <a:latin typeface="Arial" panose="020B0604020202020204" pitchFamily="34" charset="0"/>
                <a:ea typeface="Calibri" panose="020F0502020204030204" pitchFamily="34" charset="0"/>
                <a:cs typeface="Arial" panose="020B0604020202020204" pitchFamily="34" charset="0"/>
              </a:rPr>
              <a:t>In case of project Z, the project team is requested to fill in a questionnaire for assessing how well project Z incorporates each of the nine Green Road Themes. The purpose of this checklist is to identify the priority Green Road themes that require further focus and enhancement. We assume that Theme 1 ‘Decarbonization’ and Theme 8 ‘Sustainable Materials Sourcing and Construction Practices’ have been selected as priority themes. Once the priority Green Road themes have been identified, the Excell Toolkit can be used</a:t>
            </a:r>
            <a:r>
              <a:rPr lang="en-US" sz="1050">
                <a:solidFill>
                  <a:sysClr val="windowText" lastClr="000000"/>
                </a:solidFill>
                <a:effectLst/>
                <a:latin typeface="Arial" panose="020B0604020202020204" pitchFamily="34" charset="0"/>
                <a:ea typeface="Calibri" panose="020F0502020204030204" pitchFamily="34" charset="0"/>
                <a:cs typeface="Arial" panose="020B0604020202020204" pitchFamily="34" charset="0"/>
              </a:rPr>
              <a:t>.</a:t>
            </a:r>
          </a:p>
          <a:p>
            <a:pPr algn="l">
              <a:lnSpc>
                <a:spcPct val="107000"/>
              </a:lnSpc>
              <a:spcAft>
                <a:spcPts val="800"/>
              </a:spcAft>
            </a:pPr>
            <a:r>
              <a:rPr lang="en-GB" sz="1100">
                <a:solidFill>
                  <a:sysClr val="windowText" lastClr="000000"/>
                </a:solidFill>
                <a:effectLst/>
                <a:ea typeface="Calibri" panose="020F0502020204030204" pitchFamily="34" charset="0"/>
                <a:cs typeface="Times New Roman" panose="02020603050405020304" pitchFamily="18" charset="0"/>
              </a:rPr>
              <a:t>- In </a:t>
            </a:r>
            <a:r>
              <a:rPr lang="en-GB" sz="1100" b="1">
                <a:solidFill>
                  <a:sysClr val="windowText" lastClr="000000"/>
                </a:solidFill>
                <a:effectLst/>
                <a:ea typeface="Calibri" panose="020F0502020204030204" pitchFamily="34" charset="0"/>
                <a:cs typeface="Times New Roman" panose="02020603050405020304" pitchFamily="18" charset="0"/>
              </a:rPr>
              <a:t>Step 1</a:t>
            </a:r>
            <a:r>
              <a:rPr lang="en-GB" sz="1100">
                <a:solidFill>
                  <a:sysClr val="windowText" lastClr="000000"/>
                </a:solidFill>
                <a:effectLst/>
                <a:ea typeface="Calibri" panose="020F0502020204030204" pitchFamily="34" charset="0"/>
                <a:cs typeface="Times New Roman" panose="02020603050405020304" pitchFamily="18" charset="0"/>
              </a:rPr>
              <a:t>, the identified priority Green Road themes (Themes 1 and 8) and the characteristics of the project Z (arid geography, expressed highway, design phase and incremental impact). This action generates a customized list of practices that align with the selected priority themes and the project's characteristics.</a:t>
            </a:r>
          </a:p>
          <a:p>
            <a:pPr algn="l">
              <a:lnSpc>
                <a:spcPct val="107000"/>
              </a:lnSpc>
              <a:spcAft>
                <a:spcPts val="800"/>
              </a:spcAft>
            </a:pPr>
            <a:endParaRPr lang="en-GB" sz="1100">
              <a:solidFill>
                <a:sysClr val="windowText" lastClr="000000"/>
              </a:solidFill>
              <a:effectLst/>
              <a:ea typeface="Calibri" panose="020F0502020204030204" pitchFamily="34" charset="0"/>
              <a:cs typeface="Times New Roman" panose="02020603050405020304" pitchFamily="18" charset="0"/>
            </a:endParaRPr>
          </a:p>
          <a:p>
            <a:pPr algn="l">
              <a:lnSpc>
                <a:spcPct val="107000"/>
              </a:lnSpc>
              <a:spcAft>
                <a:spcPts val="800"/>
              </a:spcAft>
            </a:pPr>
            <a:endParaRPr lang="en-GB" sz="1100">
              <a:solidFill>
                <a:sysClr val="windowText" lastClr="000000"/>
              </a:solidFill>
              <a:effectLst/>
              <a:ea typeface="Calibri" panose="020F0502020204030204" pitchFamily="34" charset="0"/>
              <a:cs typeface="Times New Roman" panose="02020603050405020304" pitchFamily="18" charset="0"/>
            </a:endParaRPr>
          </a:p>
          <a:p>
            <a:pPr algn="l">
              <a:lnSpc>
                <a:spcPct val="107000"/>
              </a:lnSpc>
              <a:spcAft>
                <a:spcPts val="800"/>
              </a:spcAft>
            </a:pPr>
            <a:endParaRPr lang="en-GB" sz="1100">
              <a:solidFill>
                <a:sysClr val="windowText" lastClr="000000"/>
              </a:solidFill>
              <a:effectLst/>
              <a:ea typeface="Calibri" panose="020F0502020204030204" pitchFamily="34" charset="0"/>
              <a:cs typeface="Times New Roman" panose="02020603050405020304" pitchFamily="18" charset="0"/>
            </a:endParaRPr>
          </a:p>
          <a:p>
            <a:pPr algn="l">
              <a:lnSpc>
                <a:spcPct val="107000"/>
              </a:lnSpc>
              <a:spcAft>
                <a:spcPts val="800"/>
              </a:spcAft>
            </a:pPr>
            <a:endParaRPr lang="en-GB" sz="1100">
              <a:solidFill>
                <a:sysClr val="windowText" lastClr="000000"/>
              </a:solidFill>
              <a:effectLst/>
              <a:ea typeface="Calibri" panose="020F0502020204030204" pitchFamily="34" charset="0"/>
              <a:cs typeface="Times New Roman" panose="02020603050405020304" pitchFamily="18" charset="0"/>
            </a:endParaRPr>
          </a:p>
          <a:p>
            <a:pPr algn="l">
              <a:lnSpc>
                <a:spcPct val="107000"/>
              </a:lnSpc>
              <a:spcAft>
                <a:spcPts val="800"/>
              </a:spcAft>
            </a:pPr>
            <a:endParaRPr lang="en-GB" sz="1100">
              <a:solidFill>
                <a:sysClr val="windowText" lastClr="000000"/>
              </a:solidFill>
              <a:effectLst/>
              <a:ea typeface="Calibri" panose="020F0502020204030204" pitchFamily="34" charset="0"/>
              <a:cs typeface="Times New Roman" panose="02020603050405020304" pitchFamily="18" charset="0"/>
            </a:endParaRPr>
          </a:p>
          <a:p>
            <a:pPr algn="l">
              <a:lnSpc>
                <a:spcPct val="107000"/>
              </a:lnSpc>
              <a:spcAft>
                <a:spcPts val="800"/>
              </a:spcAft>
            </a:pPr>
            <a:r>
              <a:rPr lang="en-GB" sz="1100">
                <a:solidFill>
                  <a:sysClr val="windowText" lastClr="000000"/>
                </a:solidFill>
                <a:effectLst/>
                <a:ea typeface="Calibri" panose="020F0502020204030204" pitchFamily="34" charset="0"/>
                <a:cs typeface="Times New Roman" panose="02020603050405020304" pitchFamily="18" charset="0"/>
              </a:rPr>
              <a:t>- </a:t>
            </a:r>
            <a:r>
              <a:rPr lang="en-GB" sz="1000">
                <a:solidFill>
                  <a:sysClr val="windowText" lastClr="000000"/>
                </a:solidFill>
                <a:effectLst/>
                <a:latin typeface="Arial" panose="020B0604020202020204" pitchFamily="34" charset="0"/>
                <a:ea typeface="Calibri" panose="020F0502020204030204" pitchFamily="34" charset="0"/>
                <a:cs typeface="Arial" panose="020B0604020202020204" pitchFamily="34" charset="0"/>
              </a:rPr>
              <a:t>Subsequently, the process focuses on identifying the relevant enabling factors within the host country that support the implementation of green road practices. Collaboration with country teams and reference to the country-level enabling environment assessment framework are essential at this stage. It is presumed that eight critical enabling factors have been recognized for Project Z's host country, including Improved Design Standards, Policy Development, Environmental Standards, Regulatory Frameworks, Improved Planning Systems, Public Awareness and Education, Collaborative Partnerships, and Connection with other programs.</a:t>
            </a:r>
          </a:p>
          <a:p>
            <a:pPr algn="l">
              <a:lnSpc>
                <a:spcPct val="107000"/>
              </a:lnSpc>
              <a:spcAft>
                <a:spcPts val="800"/>
              </a:spcAft>
            </a:pPr>
            <a:endParaRPr lang="en-GB" sz="1000">
              <a:solidFill>
                <a:sysClr val="windowText" lastClr="000000"/>
              </a:solidFill>
              <a:effectLst/>
              <a:latin typeface="Arial" panose="020B0604020202020204" pitchFamily="34" charset="0"/>
              <a:ea typeface="Calibri" panose="020F0502020204030204" pitchFamily="34" charset="0"/>
              <a:cs typeface="Arial" panose="020B0604020202020204" pitchFamily="34" charset="0"/>
            </a:endParaRPr>
          </a:p>
          <a:p>
            <a:pPr algn="l">
              <a:lnSpc>
                <a:spcPct val="107000"/>
              </a:lnSpc>
              <a:spcAft>
                <a:spcPts val="800"/>
              </a:spcAft>
            </a:pPr>
            <a:endParaRPr lang="en-GB" sz="1000">
              <a:solidFill>
                <a:sysClr val="windowText" lastClr="000000"/>
              </a:solidFill>
              <a:effectLst/>
              <a:latin typeface="Arial" panose="020B0604020202020204" pitchFamily="34" charset="0"/>
              <a:ea typeface="Calibri" panose="020F0502020204030204" pitchFamily="34" charset="0"/>
              <a:cs typeface="Arial" panose="020B0604020202020204" pitchFamily="34" charset="0"/>
            </a:endParaRPr>
          </a:p>
          <a:p>
            <a:pPr algn="l">
              <a:lnSpc>
                <a:spcPct val="107000"/>
              </a:lnSpc>
              <a:spcAft>
                <a:spcPts val="800"/>
              </a:spcAft>
            </a:pPr>
            <a:endParaRPr lang="en-GB" sz="1000">
              <a:solidFill>
                <a:sysClr val="windowText" lastClr="000000"/>
              </a:solidFill>
              <a:effectLst/>
              <a:latin typeface="Arial" panose="020B0604020202020204" pitchFamily="34" charset="0"/>
              <a:ea typeface="Calibri" panose="020F0502020204030204" pitchFamily="34" charset="0"/>
              <a:cs typeface="Arial" panose="020B0604020202020204" pitchFamily="34" charset="0"/>
            </a:endParaRPr>
          </a:p>
          <a:p>
            <a:pPr algn="l">
              <a:lnSpc>
                <a:spcPct val="107000"/>
              </a:lnSpc>
              <a:spcAft>
                <a:spcPts val="800"/>
              </a:spcAft>
            </a:pPr>
            <a:endParaRPr lang="en-GB" sz="1000">
              <a:solidFill>
                <a:sysClr val="windowText" lastClr="000000"/>
              </a:solidFill>
              <a:effectLst/>
              <a:latin typeface="Arial" panose="020B0604020202020204" pitchFamily="34" charset="0"/>
              <a:ea typeface="Calibri" panose="020F0502020204030204" pitchFamily="34" charset="0"/>
              <a:cs typeface="Arial" panose="020B0604020202020204" pitchFamily="34" charset="0"/>
            </a:endParaRPr>
          </a:p>
          <a:p>
            <a:pPr algn="l">
              <a:lnSpc>
                <a:spcPct val="107000"/>
              </a:lnSpc>
              <a:spcAft>
                <a:spcPts val="800"/>
              </a:spcAft>
            </a:pPr>
            <a:endParaRPr lang="en-GB" sz="1000">
              <a:solidFill>
                <a:sysClr val="windowText" lastClr="000000"/>
              </a:solidFill>
              <a:effectLst/>
              <a:latin typeface="Arial" panose="020B0604020202020204" pitchFamily="34" charset="0"/>
              <a:ea typeface="Calibri" panose="020F0502020204030204" pitchFamily="34" charset="0"/>
              <a:cs typeface="Arial" panose="020B0604020202020204" pitchFamily="34" charset="0"/>
            </a:endParaRPr>
          </a:p>
          <a:p>
            <a:pPr algn="l">
              <a:lnSpc>
                <a:spcPct val="107000"/>
              </a:lnSpc>
              <a:spcAft>
                <a:spcPts val="800"/>
              </a:spcAft>
            </a:pPr>
            <a:endParaRPr lang="en-GB" sz="1000">
              <a:solidFill>
                <a:sysClr val="windowText" lastClr="000000"/>
              </a:solidFill>
              <a:effectLst/>
              <a:latin typeface="Arial" panose="020B0604020202020204" pitchFamily="34" charset="0"/>
              <a:ea typeface="Calibri" panose="020F0502020204030204" pitchFamily="34" charset="0"/>
              <a:cs typeface="Arial" panose="020B0604020202020204" pitchFamily="34" charset="0"/>
            </a:endParaRPr>
          </a:p>
          <a:p>
            <a:pPr algn="l">
              <a:lnSpc>
                <a:spcPct val="107000"/>
              </a:lnSpc>
              <a:spcAft>
                <a:spcPts val="800"/>
              </a:spcAft>
            </a:pPr>
            <a:r>
              <a:rPr lang="en-GB" sz="1000">
                <a:solidFill>
                  <a:sysClr val="windowText" lastClr="000000"/>
                </a:solidFill>
                <a:effectLst/>
                <a:latin typeface="Arial" panose="020B0604020202020204" pitchFamily="34" charset="0"/>
                <a:ea typeface="Calibri" panose="020F0502020204030204" pitchFamily="34" charset="0"/>
                <a:cs typeface="Arial" panose="020B0604020202020204" pitchFamily="34" charset="0"/>
              </a:rPr>
              <a:t>This process generates a list of practices for immediate implementation in Project Z. For each practice, detailed information is presented such as corresponding Green Road theme, intervention area, number and name of practice, contribution towards the nine Green Road themes and required enabling environment for the successful implementation of each practice. Regarding the contribution of each practice towards the nine Green Road themes, two levels of contribution are available – core contribution and secondary contribution. </a:t>
            </a:r>
          </a:p>
          <a:p>
            <a:pPr algn="l">
              <a:lnSpc>
                <a:spcPct val="107000"/>
              </a:lnSpc>
              <a:spcAft>
                <a:spcPts val="800"/>
              </a:spcAft>
            </a:pPr>
            <a:endParaRPr lang="en-GB" sz="1000">
              <a:solidFill>
                <a:sysClr val="windowText" lastClr="000000"/>
              </a:solidFill>
              <a:effectLst/>
              <a:latin typeface="Arial" panose="020B0604020202020204" pitchFamily="34" charset="0"/>
              <a:ea typeface="Calibri" panose="020F0502020204030204" pitchFamily="34" charset="0"/>
              <a:cs typeface="Arial" panose="020B0604020202020204" pitchFamily="34" charset="0"/>
            </a:endParaRPr>
          </a:p>
          <a:p>
            <a:pPr algn="l">
              <a:lnSpc>
                <a:spcPct val="107000"/>
              </a:lnSpc>
              <a:spcAft>
                <a:spcPts val="800"/>
              </a:spcAft>
            </a:pPr>
            <a:endParaRPr lang="en-GB" sz="1100">
              <a:solidFill>
                <a:sysClr val="windowText" lastClr="000000"/>
              </a:solidFill>
              <a:effectLst/>
              <a:ea typeface="Calibri" panose="020F0502020204030204" pitchFamily="34" charset="0"/>
              <a:cs typeface="Times New Roman" panose="02020603050405020304" pitchFamily="18" charset="0"/>
            </a:endParaRPr>
          </a:p>
          <a:p>
            <a:pPr algn="l">
              <a:lnSpc>
                <a:spcPct val="107000"/>
              </a:lnSpc>
              <a:spcAft>
                <a:spcPts val="800"/>
              </a:spcAft>
            </a:pPr>
            <a:endParaRPr lang="en-GB" sz="1100">
              <a:solidFill>
                <a:sysClr val="windowText" lastClr="000000"/>
              </a:solidFill>
              <a:effectLst/>
              <a:ea typeface="Calibri" panose="020F0502020204030204" pitchFamily="34" charset="0"/>
              <a:cs typeface="Times New Roman" panose="02020603050405020304" pitchFamily="18" charset="0"/>
            </a:endParaRPr>
          </a:p>
          <a:p>
            <a:pPr algn="l">
              <a:lnSpc>
                <a:spcPct val="107000"/>
              </a:lnSpc>
              <a:spcAft>
                <a:spcPts val="800"/>
              </a:spcAft>
            </a:pPr>
            <a:endParaRPr lang="en-GB" sz="1100">
              <a:solidFill>
                <a:sysClr val="windowText" lastClr="000000"/>
              </a:solidFill>
              <a:effectLst/>
              <a:ea typeface="Calibri" panose="020F0502020204030204" pitchFamily="34" charset="0"/>
              <a:cs typeface="Times New Roman" panose="02020603050405020304" pitchFamily="18" charset="0"/>
            </a:endParaRPr>
          </a:p>
        </xdr:txBody>
      </xdr:sp>
      <xdr:pic>
        <xdr:nvPicPr>
          <xdr:cNvPr id="16" name="Picture 15" descr="A screenshot of a computer&#10;&#10;Description automatically generated">
            <a:extLst>
              <a:ext uri="{FF2B5EF4-FFF2-40B4-BE49-F238E27FC236}">
                <a16:creationId xmlns:a16="http://schemas.microsoft.com/office/drawing/2014/main" id="{00000000-0008-0000-0200-000010000000}"/>
              </a:ext>
            </a:extLst>
          </xdr:cNvPr>
          <xdr:cNvPicPr>
            <a:picLocks noChangeAspect="1"/>
          </xdr:cNvPicPr>
        </xdr:nvPicPr>
        <xdr:blipFill rotWithShape="1">
          <a:blip xmlns:r="http://schemas.openxmlformats.org/officeDocument/2006/relationships" r:embed="rId4"/>
          <a:srcRect t="7728" r="32196" b="40599"/>
          <a:stretch/>
        </xdr:blipFill>
        <xdr:spPr bwMode="auto">
          <a:xfrm>
            <a:off x="6797474" y="5616849"/>
            <a:ext cx="5713210" cy="1227123"/>
          </a:xfrm>
          <a:prstGeom prst="rect">
            <a:avLst/>
          </a:prstGeom>
          <a:ln>
            <a:solidFill>
              <a:schemeClr val="tx1"/>
            </a:solidFill>
          </a:ln>
          <a:extLst>
            <a:ext uri="{53640926-AAD7-44D8-BBD7-CCE9431645EC}">
              <a14:shadowObscured xmlns:a14="http://schemas.microsoft.com/office/drawing/2010/main"/>
            </a:ext>
          </a:extLst>
        </xdr:spPr>
      </xdr:pic>
      <xdr:pic>
        <xdr:nvPicPr>
          <xdr:cNvPr id="17" name="Picture 16">
            <a:extLst>
              <a:ext uri="{FF2B5EF4-FFF2-40B4-BE49-F238E27FC236}">
                <a16:creationId xmlns:a16="http://schemas.microsoft.com/office/drawing/2014/main" id="{00000000-0008-0000-0200-000011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6797474" y="8185110"/>
            <a:ext cx="5799975" cy="1230115"/>
          </a:xfrm>
          <a:prstGeom prst="rect">
            <a:avLst/>
          </a:prstGeom>
          <a:noFill/>
          <a:ln>
            <a:solidFill>
              <a:sysClr val="windowText" lastClr="000000"/>
            </a:solidFill>
          </a:ln>
        </xdr:spPr>
      </xdr:pic>
    </xdr:grpSp>
    <xdr:clientData/>
  </xdr:twoCellAnchor>
  <xdr:twoCellAnchor>
    <xdr:from>
      <xdr:col>14</xdr:col>
      <xdr:colOff>70158</xdr:colOff>
      <xdr:row>3</xdr:row>
      <xdr:rowOff>19050</xdr:rowOff>
    </xdr:from>
    <xdr:to>
      <xdr:col>16</xdr:col>
      <xdr:colOff>495626</xdr:colOff>
      <xdr:row>4</xdr:row>
      <xdr:rowOff>25207</xdr:rowOff>
    </xdr:to>
    <xdr:sp macro="" textlink="">
      <xdr:nvSpPr>
        <xdr:cNvPr id="22" name="Rectangle: Rounded Corners 21">
          <a:hlinkClick xmlns:r="http://schemas.openxmlformats.org/officeDocument/2006/relationships" r:id="rId6"/>
          <a:extLst>
            <a:ext uri="{FF2B5EF4-FFF2-40B4-BE49-F238E27FC236}">
              <a16:creationId xmlns:a16="http://schemas.microsoft.com/office/drawing/2014/main" id="{00000000-0008-0000-0200-000016000000}"/>
            </a:ext>
          </a:extLst>
        </xdr:cNvPr>
        <xdr:cNvSpPr/>
      </xdr:nvSpPr>
      <xdr:spPr>
        <a:xfrm>
          <a:off x="8571221" y="733425"/>
          <a:ext cx="1639905" cy="268095"/>
        </a:xfrm>
        <a:prstGeom prst="roundRect">
          <a:avLst/>
        </a:prstGeom>
        <a:solidFill>
          <a:srgbClr val="8FD14F"/>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GB" sz="1100"/>
            <a:t>Go to Project</a:t>
          </a:r>
          <a:r>
            <a:rPr lang="en-GB" sz="1100" baseline="0"/>
            <a:t> level sheet</a:t>
          </a:r>
          <a:endParaRPr lang="en-GB" sz="1100"/>
        </a:p>
      </xdr:txBody>
    </xdr:sp>
    <xdr:clientData/>
  </xdr:twoCellAnchor>
  <xdr:twoCellAnchor>
    <xdr:from>
      <xdr:col>3</xdr:col>
      <xdr:colOff>190500</xdr:colOff>
      <xdr:row>3</xdr:row>
      <xdr:rowOff>0</xdr:rowOff>
    </xdr:from>
    <xdr:to>
      <xdr:col>6</xdr:col>
      <xdr:colOff>120490</xdr:colOff>
      <xdr:row>4</xdr:row>
      <xdr:rowOff>4462</xdr:rowOff>
    </xdr:to>
    <xdr:sp macro="" textlink="">
      <xdr:nvSpPr>
        <xdr:cNvPr id="23" name="Rectangle: Rounded Corners 22">
          <a:hlinkClick xmlns:r="http://schemas.openxmlformats.org/officeDocument/2006/relationships" r:id="rId7"/>
          <a:extLst>
            <a:ext uri="{FF2B5EF4-FFF2-40B4-BE49-F238E27FC236}">
              <a16:creationId xmlns:a16="http://schemas.microsoft.com/office/drawing/2014/main" id="{00000000-0008-0000-0200-000017000000}"/>
            </a:ext>
          </a:extLst>
        </xdr:cNvPr>
        <xdr:cNvSpPr/>
      </xdr:nvSpPr>
      <xdr:spPr>
        <a:xfrm>
          <a:off x="2012156" y="714375"/>
          <a:ext cx="1751647" cy="266400"/>
        </a:xfrm>
        <a:prstGeom prst="roundRect">
          <a:avLst/>
        </a:prstGeom>
        <a:solidFill>
          <a:srgbClr val="009788"/>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GB" sz="1100"/>
            <a:t>Go to National</a:t>
          </a:r>
          <a:r>
            <a:rPr lang="en-GB" sz="1100" baseline="0"/>
            <a:t> level sheet</a:t>
          </a:r>
          <a:endParaRPr lang="en-GB" sz="1100"/>
        </a:p>
      </xdr:txBody>
    </xdr:sp>
    <xdr:clientData/>
  </xdr:twoCellAnchor>
</xdr:wsDr>
</file>

<file path=xl/drawings/drawing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4</xdr:col>
          <xdr:colOff>63500</xdr:colOff>
          <xdr:row>6</xdr:row>
          <xdr:rowOff>25400</xdr:rowOff>
        </xdr:from>
        <xdr:to>
          <xdr:col>5</xdr:col>
          <xdr:colOff>0</xdr:colOff>
          <xdr:row>7</xdr:row>
          <xdr:rowOff>0</xdr:rowOff>
        </xdr:to>
        <xdr:sp macro="" textlink="">
          <xdr:nvSpPr>
            <xdr:cNvPr id="25625" name="Check Box 25" hidden="1">
              <a:extLst>
                <a:ext uri="{63B3BB69-23CF-44E3-9099-C40C66FF867C}">
                  <a14:compatExt spid="_x0000_s25625"/>
                </a:ext>
                <a:ext uri="{FF2B5EF4-FFF2-40B4-BE49-F238E27FC236}">
                  <a16:creationId xmlns:a16="http://schemas.microsoft.com/office/drawing/2014/main" id="{00000000-0008-0000-0300-0000196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63500</xdr:colOff>
          <xdr:row>6</xdr:row>
          <xdr:rowOff>25400</xdr:rowOff>
        </xdr:from>
        <xdr:to>
          <xdr:col>6</xdr:col>
          <xdr:colOff>0</xdr:colOff>
          <xdr:row>7</xdr:row>
          <xdr:rowOff>0</xdr:rowOff>
        </xdr:to>
        <xdr:sp macro="" textlink="">
          <xdr:nvSpPr>
            <xdr:cNvPr id="25626" name="Check Box 26" hidden="1">
              <a:extLst>
                <a:ext uri="{63B3BB69-23CF-44E3-9099-C40C66FF867C}">
                  <a14:compatExt spid="_x0000_s25626"/>
                </a:ext>
                <a:ext uri="{FF2B5EF4-FFF2-40B4-BE49-F238E27FC236}">
                  <a16:creationId xmlns:a16="http://schemas.microsoft.com/office/drawing/2014/main" id="{00000000-0008-0000-0300-00001A6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6</xdr:col>
          <xdr:colOff>88900</xdr:colOff>
          <xdr:row>6</xdr:row>
          <xdr:rowOff>25400</xdr:rowOff>
        </xdr:from>
        <xdr:to>
          <xdr:col>6</xdr:col>
          <xdr:colOff>355600</xdr:colOff>
          <xdr:row>6</xdr:row>
          <xdr:rowOff>241300</xdr:rowOff>
        </xdr:to>
        <xdr:sp macro="" textlink="">
          <xdr:nvSpPr>
            <xdr:cNvPr id="25627" name="Check Box 27" hidden="1">
              <a:extLst>
                <a:ext uri="{63B3BB69-23CF-44E3-9099-C40C66FF867C}">
                  <a14:compatExt spid="_x0000_s25627"/>
                </a:ext>
                <a:ext uri="{FF2B5EF4-FFF2-40B4-BE49-F238E27FC236}">
                  <a16:creationId xmlns:a16="http://schemas.microsoft.com/office/drawing/2014/main" id="{00000000-0008-0000-0300-00001B6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7</xdr:col>
          <xdr:colOff>88900</xdr:colOff>
          <xdr:row>6</xdr:row>
          <xdr:rowOff>25400</xdr:rowOff>
        </xdr:from>
        <xdr:to>
          <xdr:col>7</xdr:col>
          <xdr:colOff>355600</xdr:colOff>
          <xdr:row>6</xdr:row>
          <xdr:rowOff>241300</xdr:rowOff>
        </xdr:to>
        <xdr:sp macro="" textlink="">
          <xdr:nvSpPr>
            <xdr:cNvPr id="25628" name="Check Box 28" hidden="1">
              <a:extLst>
                <a:ext uri="{63B3BB69-23CF-44E3-9099-C40C66FF867C}">
                  <a14:compatExt spid="_x0000_s25628"/>
                </a:ext>
                <a:ext uri="{FF2B5EF4-FFF2-40B4-BE49-F238E27FC236}">
                  <a16:creationId xmlns:a16="http://schemas.microsoft.com/office/drawing/2014/main" id="{00000000-0008-0000-0300-00001C6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8</xdr:col>
          <xdr:colOff>63500</xdr:colOff>
          <xdr:row>6</xdr:row>
          <xdr:rowOff>25400</xdr:rowOff>
        </xdr:from>
        <xdr:to>
          <xdr:col>9</xdr:col>
          <xdr:colOff>0</xdr:colOff>
          <xdr:row>7</xdr:row>
          <xdr:rowOff>0</xdr:rowOff>
        </xdr:to>
        <xdr:sp macro="" textlink="">
          <xdr:nvSpPr>
            <xdr:cNvPr id="25629" name="Check Box 29" hidden="1">
              <a:extLst>
                <a:ext uri="{63B3BB69-23CF-44E3-9099-C40C66FF867C}">
                  <a14:compatExt spid="_x0000_s25629"/>
                </a:ext>
                <a:ext uri="{FF2B5EF4-FFF2-40B4-BE49-F238E27FC236}">
                  <a16:creationId xmlns:a16="http://schemas.microsoft.com/office/drawing/2014/main" id="{00000000-0008-0000-0300-00001D6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9</xdr:col>
          <xdr:colOff>76200</xdr:colOff>
          <xdr:row>6</xdr:row>
          <xdr:rowOff>25400</xdr:rowOff>
        </xdr:from>
        <xdr:to>
          <xdr:col>10</xdr:col>
          <xdr:colOff>0</xdr:colOff>
          <xdr:row>7</xdr:row>
          <xdr:rowOff>0</xdr:rowOff>
        </xdr:to>
        <xdr:sp macro="" textlink="">
          <xdr:nvSpPr>
            <xdr:cNvPr id="25630" name="Check Box 30" hidden="1">
              <a:extLst>
                <a:ext uri="{63B3BB69-23CF-44E3-9099-C40C66FF867C}">
                  <a14:compatExt spid="_x0000_s25630"/>
                </a:ext>
                <a:ext uri="{FF2B5EF4-FFF2-40B4-BE49-F238E27FC236}">
                  <a16:creationId xmlns:a16="http://schemas.microsoft.com/office/drawing/2014/main" id="{00000000-0008-0000-0300-00001E6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63500</xdr:colOff>
          <xdr:row>6</xdr:row>
          <xdr:rowOff>25400</xdr:rowOff>
        </xdr:from>
        <xdr:to>
          <xdr:col>11</xdr:col>
          <xdr:colOff>0</xdr:colOff>
          <xdr:row>6</xdr:row>
          <xdr:rowOff>241300</xdr:rowOff>
        </xdr:to>
        <xdr:sp macro="" textlink="">
          <xdr:nvSpPr>
            <xdr:cNvPr id="25631" name="Check Box 31" hidden="1">
              <a:extLst>
                <a:ext uri="{63B3BB69-23CF-44E3-9099-C40C66FF867C}">
                  <a14:compatExt spid="_x0000_s25631"/>
                </a:ext>
                <a:ext uri="{FF2B5EF4-FFF2-40B4-BE49-F238E27FC236}">
                  <a16:creationId xmlns:a16="http://schemas.microsoft.com/office/drawing/2014/main" id="{00000000-0008-0000-0300-00001F6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76200</xdr:colOff>
          <xdr:row>6</xdr:row>
          <xdr:rowOff>25400</xdr:rowOff>
        </xdr:from>
        <xdr:to>
          <xdr:col>12</xdr:col>
          <xdr:colOff>0</xdr:colOff>
          <xdr:row>7</xdr:row>
          <xdr:rowOff>0</xdr:rowOff>
        </xdr:to>
        <xdr:sp macro="" textlink="">
          <xdr:nvSpPr>
            <xdr:cNvPr id="25632" name="Check Box 32" hidden="1">
              <a:extLst>
                <a:ext uri="{63B3BB69-23CF-44E3-9099-C40C66FF867C}">
                  <a14:compatExt spid="_x0000_s25632"/>
                </a:ext>
                <a:ext uri="{FF2B5EF4-FFF2-40B4-BE49-F238E27FC236}">
                  <a16:creationId xmlns:a16="http://schemas.microsoft.com/office/drawing/2014/main" id="{00000000-0008-0000-0300-0000206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88900</xdr:colOff>
          <xdr:row>6</xdr:row>
          <xdr:rowOff>25400</xdr:rowOff>
        </xdr:from>
        <xdr:to>
          <xdr:col>13</xdr:col>
          <xdr:colOff>38100</xdr:colOff>
          <xdr:row>7</xdr:row>
          <xdr:rowOff>0</xdr:rowOff>
        </xdr:to>
        <xdr:sp macro="" textlink="">
          <xdr:nvSpPr>
            <xdr:cNvPr id="25633" name="Check Box 33" hidden="1">
              <a:extLst>
                <a:ext uri="{63B3BB69-23CF-44E3-9099-C40C66FF867C}">
                  <a14:compatExt spid="_x0000_s25633"/>
                </a:ext>
                <a:ext uri="{FF2B5EF4-FFF2-40B4-BE49-F238E27FC236}">
                  <a16:creationId xmlns:a16="http://schemas.microsoft.com/office/drawing/2014/main" id="{00000000-0008-0000-0300-0000216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13</xdr:col>
          <xdr:colOff>50800</xdr:colOff>
          <xdr:row>6</xdr:row>
          <xdr:rowOff>25400</xdr:rowOff>
        </xdr:from>
        <xdr:to>
          <xdr:col>13</xdr:col>
          <xdr:colOff>317500</xdr:colOff>
          <xdr:row>7</xdr:row>
          <xdr:rowOff>0</xdr:rowOff>
        </xdr:to>
        <xdr:sp macro="" textlink="">
          <xdr:nvSpPr>
            <xdr:cNvPr id="25634" name="Check Box 34" hidden="1">
              <a:extLst>
                <a:ext uri="{63B3BB69-23CF-44E3-9099-C40C66FF867C}">
                  <a14:compatExt spid="_x0000_s25634"/>
                </a:ext>
                <a:ext uri="{FF2B5EF4-FFF2-40B4-BE49-F238E27FC236}">
                  <a16:creationId xmlns:a16="http://schemas.microsoft.com/office/drawing/2014/main" id="{00000000-0008-0000-0300-0000226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14</xdr:col>
          <xdr:colOff>50800</xdr:colOff>
          <xdr:row>6</xdr:row>
          <xdr:rowOff>25400</xdr:rowOff>
        </xdr:from>
        <xdr:to>
          <xdr:col>15</xdr:col>
          <xdr:colOff>0</xdr:colOff>
          <xdr:row>7</xdr:row>
          <xdr:rowOff>0</xdr:rowOff>
        </xdr:to>
        <xdr:sp macro="" textlink="">
          <xdr:nvSpPr>
            <xdr:cNvPr id="25635" name="Check Box 35" hidden="1">
              <a:extLst>
                <a:ext uri="{63B3BB69-23CF-44E3-9099-C40C66FF867C}">
                  <a14:compatExt spid="_x0000_s25635"/>
                </a:ext>
                <a:ext uri="{FF2B5EF4-FFF2-40B4-BE49-F238E27FC236}">
                  <a16:creationId xmlns:a16="http://schemas.microsoft.com/office/drawing/2014/main" id="{00000000-0008-0000-0300-0000236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15</xdr:col>
          <xdr:colOff>88900</xdr:colOff>
          <xdr:row>6</xdr:row>
          <xdr:rowOff>25400</xdr:rowOff>
        </xdr:from>
        <xdr:to>
          <xdr:col>16</xdr:col>
          <xdr:colOff>38100</xdr:colOff>
          <xdr:row>7</xdr:row>
          <xdr:rowOff>0</xdr:rowOff>
        </xdr:to>
        <xdr:sp macro="" textlink="">
          <xdr:nvSpPr>
            <xdr:cNvPr id="25636" name="Check Box 36" hidden="1">
              <a:extLst>
                <a:ext uri="{63B3BB69-23CF-44E3-9099-C40C66FF867C}">
                  <a14:compatExt spid="_x0000_s25636"/>
                </a:ext>
                <a:ext uri="{FF2B5EF4-FFF2-40B4-BE49-F238E27FC236}">
                  <a16:creationId xmlns:a16="http://schemas.microsoft.com/office/drawing/2014/main" id="{00000000-0008-0000-0300-00002464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33</xdr:col>
          <xdr:colOff>395761</xdr:colOff>
          <xdr:row>5</xdr:row>
          <xdr:rowOff>35152</xdr:rowOff>
        </xdr:from>
        <xdr:to>
          <xdr:col>38</xdr:col>
          <xdr:colOff>342444</xdr:colOff>
          <xdr:row>11</xdr:row>
          <xdr:rowOff>21728</xdr:rowOff>
        </xdr:to>
        <xdr:grpSp>
          <xdr:nvGrpSpPr>
            <xdr:cNvPr id="5" name="Group 4">
              <a:extLst>
                <a:ext uri="{FF2B5EF4-FFF2-40B4-BE49-F238E27FC236}">
                  <a16:creationId xmlns:a16="http://schemas.microsoft.com/office/drawing/2014/main" id="{00000000-0008-0000-0300-000005000000}"/>
                </a:ext>
              </a:extLst>
            </xdr:cNvPr>
            <xdr:cNvGrpSpPr/>
          </xdr:nvGrpSpPr>
          <xdr:grpSpPr>
            <a:xfrm>
              <a:off x="20893561" y="530452"/>
              <a:ext cx="2899433" cy="1577251"/>
              <a:chOff x="12389422" y="1047622"/>
              <a:chExt cx="1887076" cy="1564960"/>
            </a:xfrm>
          </xdr:grpSpPr>
          <xdr:sp macro="" textlink="">
            <xdr:nvSpPr>
              <xdr:cNvPr id="25637" name="Check Box 37" hidden="1">
                <a:extLst>
                  <a:ext uri="{63B3BB69-23CF-44E3-9099-C40C66FF867C}">
                    <a14:compatExt spid="_x0000_s25637"/>
                  </a:ext>
                  <a:ext uri="{FF2B5EF4-FFF2-40B4-BE49-F238E27FC236}">
                    <a16:creationId xmlns:a16="http://schemas.microsoft.com/office/drawing/2014/main" id="{00000000-0008-0000-0300-000025640000}"/>
                  </a:ext>
                </a:extLst>
              </xdr:cNvPr>
              <xdr:cNvSpPr/>
            </xdr:nvSpPr>
            <xdr:spPr bwMode="auto">
              <a:xfrm>
                <a:off x="12393259" y="2420049"/>
                <a:ext cx="1875600" cy="192533"/>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sp macro="" textlink="">
            <xdr:nvSpPr>
              <xdr:cNvPr id="25638" name="Check Box 38" hidden="1">
                <a:extLst>
                  <a:ext uri="{63B3BB69-23CF-44E3-9099-C40C66FF867C}">
                    <a14:compatExt spid="_x0000_s25638"/>
                  </a:ext>
                  <a:ext uri="{FF2B5EF4-FFF2-40B4-BE49-F238E27FC236}">
                    <a16:creationId xmlns:a16="http://schemas.microsoft.com/office/drawing/2014/main" id="{00000000-0008-0000-0300-000026640000}"/>
                  </a:ext>
                </a:extLst>
              </xdr:cNvPr>
              <xdr:cNvSpPr/>
            </xdr:nvSpPr>
            <xdr:spPr bwMode="auto">
              <a:xfrm>
                <a:off x="12389436" y="2191257"/>
                <a:ext cx="1883235" cy="203962"/>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sp macro="" textlink="">
            <xdr:nvSpPr>
              <xdr:cNvPr id="25639" name="Check Box 39" hidden="1">
                <a:extLst>
                  <a:ext uri="{63B3BB69-23CF-44E3-9099-C40C66FF867C}">
                    <a14:compatExt spid="_x0000_s25639"/>
                  </a:ext>
                  <a:ext uri="{FF2B5EF4-FFF2-40B4-BE49-F238E27FC236}">
                    <a16:creationId xmlns:a16="http://schemas.microsoft.com/office/drawing/2014/main" id="{00000000-0008-0000-0300-000027640000}"/>
                  </a:ext>
                </a:extLst>
              </xdr:cNvPr>
              <xdr:cNvSpPr/>
            </xdr:nvSpPr>
            <xdr:spPr bwMode="auto">
              <a:xfrm>
                <a:off x="12393246" y="1905807"/>
                <a:ext cx="1867996" cy="221362"/>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sp macro="" textlink="">
            <xdr:nvSpPr>
              <xdr:cNvPr id="25640" name="Check Box 40" hidden="1">
                <a:extLst>
                  <a:ext uri="{63B3BB69-23CF-44E3-9099-C40C66FF867C}">
                    <a14:compatExt spid="_x0000_s25640"/>
                  </a:ext>
                  <a:ext uri="{FF2B5EF4-FFF2-40B4-BE49-F238E27FC236}">
                    <a16:creationId xmlns:a16="http://schemas.microsoft.com/office/drawing/2014/main" id="{00000000-0008-0000-0300-000028640000}"/>
                  </a:ext>
                </a:extLst>
              </xdr:cNvPr>
              <xdr:cNvSpPr/>
            </xdr:nvSpPr>
            <xdr:spPr bwMode="auto">
              <a:xfrm>
                <a:off x="12393262" y="1651482"/>
                <a:ext cx="1883236" cy="199711"/>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sp macro="" textlink="">
            <xdr:nvSpPr>
              <xdr:cNvPr id="25641" name="Check Box 41" hidden="1">
                <a:extLst>
                  <a:ext uri="{63B3BB69-23CF-44E3-9099-C40C66FF867C}">
                    <a14:compatExt spid="_x0000_s25641"/>
                  </a:ext>
                  <a:ext uri="{FF2B5EF4-FFF2-40B4-BE49-F238E27FC236}">
                    <a16:creationId xmlns:a16="http://schemas.microsoft.com/office/drawing/2014/main" id="{00000000-0008-0000-0300-000029640000}"/>
                  </a:ext>
                </a:extLst>
              </xdr:cNvPr>
              <xdr:cNvSpPr/>
            </xdr:nvSpPr>
            <xdr:spPr bwMode="auto">
              <a:xfrm>
                <a:off x="12393258" y="1374104"/>
                <a:ext cx="1875600" cy="228526"/>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sp macro="" textlink="">
            <xdr:nvSpPr>
              <xdr:cNvPr id="25642" name="Check Box 42" hidden="1">
                <a:extLst>
                  <a:ext uri="{63B3BB69-23CF-44E3-9099-C40C66FF867C}">
                    <a14:compatExt spid="_x0000_s25642"/>
                  </a:ext>
                  <a:ext uri="{FF2B5EF4-FFF2-40B4-BE49-F238E27FC236}">
                    <a16:creationId xmlns:a16="http://schemas.microsoft.com/office/drawing/2014/main" id="{00000000-0008-0000-0300-00002A640000}"/>
                  </a:ext>
                </a:extLst>
              </xdr:cNvPr>
              <xdr:cNvSpPr/>
            </xdr:nvSpPr>
            <xdr:spPr bwMode="auto">
              <a:xfrm>
                <a:off x="12389422" y="1047622"/>
                <a:ext cx="1875603" cy="227827"/>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grpSp>
        <xdr:clientData/>
      </xdr:twoCellAnchor>
    </mc:Choice>
    <mc:Fallback/>
  </mc:AlternateContent>
  <mc:AlternateContent xmlns:mc="http://schemas.openxmlformats.org/markup-compatibility/2006">
    <mc:Choice xmlns:a14="http://schemas.microsoft.com/office/drawing/2010/main" Requires="a14">
      <xdr:twoCellAnchor>
        <xdr:from>
          <xdr:col>40</xdr:col>
          <xdr:colOff>254920</xdr:colOff>
          <xdr:row>5</xdr:row>
          <xdr:rowOff>36983</xdr:rowOff>
        </xdr:from>
        <xdr:to>
          <xdr:col>46</xdr:col>
          <xdr:colOff>417134</xdr:colOff>
          <xdr:row>11</xdr:row>
          <xdr:rowOff>59311</xdr:rowOff>
        </xdr:to>
        <xdr:grpSp>
          <xdr:nvGrpSpPr>
            <xdr:cNvPr id="9" name="Group 8">
              <a:extLst>
                <a:ext uri="{FF2B5EF4-FFF2-40B4-BE49-F238E27FC236}">
                  <a16:creationId xmlns:a16="http://schemas.microsoft.com/office/drawing/2014/main" id="{00000000-0008-0000-0300-000009000000}"/>
                </a:ext>
              </a:extLst>
            </xdr:cNvPr>
            <xdr:cNvGrpSpPr/>
          </xdr:nvGrpSpPr>
          <xdr:grpSpPr>
            <a:xfrm>
              <a:off x="24886570" y="532283"/>
              <a:ext cx="3705514" cy="1613003"/>
              <a:chOff x="14925073" y="920284"/>
              <a:chExt cx="2465893" cy="1574874"/>
            </a:xfrm>
          </xdr:grpSpPr>
          <xdr:sp macro="" textlink="">
            <xdr:nvSpPr>
              <xdr:cNvPr id="25643" name="Check Box 43" hidden="1">
                <a:extLst>
                  <a:ext uri="{63B3BB69-23CF-44E3-9099-C40C66FF867C}">
                    <a14:compatExt spid="_x0000_s25643"/>
                  </a:ext>
                  <a:ext uri="{FF2B5EF4-FFF2-40B4-BE49-F238E27FC236}">
                    <a16:creationId xmlns:a16="http://schemas.microsoft.com/office/drawing/2014/main" id="{00000000-0008-0000-0300-00002B640000}"/>
                  </a:ext>
                </a:extLst>
              </xdr:cNvPr>
              <xdr:cNvSpPr/>
            </xdr:nvSpPr>
            <xdr:spPr bwMode="auto">
              <a:xfrm>
                <a:off x="14925073" y="2273665"/>
                <a:ext cx="2437227" cy="221493"/>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sp macro="" textlink="">
            <xdr:nvSpPr>
              <xdr:cNvPr id="25644" name="Check Box 44" hidden="1">
                <a:extLst>
                  <a:ext uri="{63B3BB69-23CF-44E3-9099-C40C66FF867C}">
                    <a14:compatExt spid="_x0000_s25644"/>
                  </a:ext>
                  <a:ext uri="{FF2B5EF4-FFF2-40B4-BE49-F238E27FC236}">
                    <a16:creationId xmlns:a16="http://schemas.microsoft.com/office/drawing/2014/main" id="{00000000-0008-0000-0300-00002C640000}"/>
                  </a:ext>
                </a:extLst>
              </xdr:cNvPr>
              <xdr:cNvSpPr/>
            </xdr:nvSpPr>
            <xdr:spPr bwMode="auto">
              <a:xfrm>
                <a:off x="14928890" y="2061810"/>
                <a:ext cx="2448663" cy="188869"/>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sp macro="" textlink="">
            <xdr:nvSpPr>
              <xdr:cNvPr id="25645" name="Check Box 45" hidden="1">
                <a:extLst>
                  <a:ext uri="{63B3BB69-23CF-44E3-9099-C40C66FF867C}">
                    <a14:compatExt spid="_x0000_s25645"/>
                  </a:ext>
                  <a:ext uri="{FF2B5EF4-FFF2-40B4-BE49-F238E27FC236}">
                    <a16:creationId xmlns:a16="http://schemas.microsoft.com/office/drawing/2014/main" id="{00000000-0008-0000-0300-00002D640000}"/>
                  </a:ext>
                </a:extLst>
              </xdr:cNvPr>
              <xdr:cNvSpPr/>
            </xdr:nvSpPr>
            <xdr:spPr bwMode="auto">
              <a:xfrm>
                <a:off x="14928890" y="1761480"/>
                <a:ext cx="2427733" cy="24855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sp macro="" textlink="">
            <xdr:nvSpPr>
              <xdr:cNvPr id="25646" name="Check Box 46" hidden="1">
                <a:extLst>
                  <a:ext uri="{63B3BB69-23CF-44E3-9099-C40C66FF867C}">
                    <a14:compatExt spid="_x0000_s25646"/>
                  </a:ext>
                  <a:ext uri="{FF2B5EF4-FFF2-40B4-BE49-F238E27FC236}">
                    <a16:creationId xmlns:a16="http://schemas.microsoft.com/office/drawing/2014/main" id="{00000000-0008-0000-0300-00002E640000}"/>
                  </a:ext>
                </a:extLst>
              </xdr:cNvPr>
              <xdr:cNvSpPr/>
            </xdr:nvSpPr>
            <xdr:spPr bwMode="auto">
              <a:xfrm>
                <a:off x="14936576" y="1523350"/>
                <a:ext cx="2454390" cy="191261"/>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sp macro="" textlink="">
            <xdr:nvSpPr>
              <xdr:cNvPr id="25647" name="Check Box 47" hidden="1">
                <a:extLst>
                  <a:ext uri="{63B3BB69-23CF-44E3-9099-C40C66FF867C}">
                    <a14:compatExt spid="_x0000_s25647"/>
                  </a:ext>
                  <a:ext uri="{FF2B5EF4-FFF2-40B4-BE49-F238E27FC236}">
                    <a16:creationId xmlns:a16="http://schemas.microsoft.com/office/drawing/2014/main" id="{00000000-0008-0000-0300-00002F640000}"/>
                  </a:ext>
                </a:extLst>
              </xdr:cNvPr>
              <xdr:cNvSpPr/>
            </xdr:nvSpPr>
            <xdr:spPr bwMode="auto">
              <a:xfrm>
                <a:off x="14940368" y="1255970"/>
                <a:ext cx="2437235" cy="224281"/>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sp macro="" textlink="">
            <xdr:nvSpPr>
              <xdr:cNvPr id="25648" name="Check Box 48" hidden="1">
                <a:extLst>
                  <a:ext uri="{63B3BB69-23CF-44E3-9099-C40C66FF867C}">
                    <a14:compatExt spid="_x0000_s25648"/>
                  </a:ext>
                  <a:ext uri="{FF2B5EF4-FFF2-40B4-BE49-F238E27FC236}">
                    <a16:creationId xmlns:a16="http://schemas.microsoft.com/office/drawing/2014/main" id="{00000000-0008-0000-0300-000030640000}"/>
                  </a:ext>
                </a:extLst>
              </xdr:cNvPr>
              <xdr:cNvSpPr/>
            </xdr:nvSpPr>
            <xdr:spPr bwMode="auto">
              <a:xfrm>
                <a:off x="14944178" y="920284"/>
                <a:ext cx="2433435" cy="233013"/>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grpSp>
        <xdr:clientData/>
      </xdr:twoCellAnchor>
    </mc:Choice>
    <mc:Fallback/>
  </mc:AlternateContent>
</xdr:wsDr>
</file>

<file path=xl/drawings/drawing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4</xdr:col>
          <xdr:colOff>76200</xdr:colOff>
          <xdr:row>5</xdr:row>
          <xdr:rowOff>127000</xdr:rowOff>
        </xdr:from>
        <xdr:to>
          <xdr:col>4</xdr:col>
          <xdr:colOff>355600</xdr:colOff>
          <xdr:row>6</xdr:row>
          <xdr:rowOff>190500</xdr:rowOff>
        </xdr:to>
        <xdr:sp macro="" textlink="">
          <xdr:nvSpPr>
            <xdr:cNvPr id="2095" name="Check Box 47" hidden="1">
              <a:extLst>
                <a:ext uri="{63B3BB69-23CF-44E3-9099-C40C66FF867C}">
                  <a14:compatExt spid="_x0000_s2095"/>
                </a:ext>
                <a:ext uri="{FF2B5EF4-FFF2-40B4-BE49-F238E27FC236}">
                  <a16:creationId xmlns:a16="http://schemas.microsoft.com/office/drawing/2014/main" id="{00000000-0008-0000-0400-00002F08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76200</xdr:colOff>
          <xdr:row>5</xdr:row>
          <xdr:rowOff>127000</xdr:rowOff>
        </xdr:from>
        <xdr:to>
          <xdr:col>5</xdr:col>
          <xdr:colOff>355600</xdr:colOff>
          <xdr:row>6</xdr:row>
          <xdr:rowOff>177800</xdr:rowOff>
        </xdr:to>
        <xdr:sp macro="" textlink="">
          <xdr:nvSpPr>
            <xdr:cNvPr id="2096" name="Check Box 48" hidden="1">
              <a:extLst>
                <a:ext uri="{63B3BB69-23CF-44E3-9099-C40C66FF867C}">
                  <a14:compatExt spid="_x0000_s2096"/>
                </a:ext>
                <a:ext uri="{FF2B5EF4-FFF2-40B4-BE49-F238E27FC236}">
                  <a16:creationId xmlns:a16="http://schemas.microsoft.com/office/drawing/2014/main" id="{00000000-0008-0000-0400-00003008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6</xdr:col>
          <xdr:colOff>76200</xdr:colOff>
          <xdr:row>5</xdr:row>
          <xdr:rowOff>127000</xdr:rowOff>
        </xdr:from>
        <xdr:to>
          <xdr:col>6</xdr:col>
          <xdr:colOff>355600</xdr:colOff>
          <xdr:row>6</xdr:row>
          <xdr:rowOff>177800</xdr:rowOff>
        </xdr:to>
        <xdr:sp macro="" textlink="">
          <xdr:nvSpPr>
            <xdr:cNvPr id="2097" name="Check Box 49" hidden="1">
              <a:extLst>
                <a:ext uri="{63B3BB69-23CF-44E3-9099-C40C66FF867C}">
                  <a14:compatExt spid="_x0000_s2097"/>
                </a:ext>
                <a:ext uri="{FF2B5EF4-FFF2-40B4-BE49-F238E27FC236}">
                  <a16:creationId xmlns:a16="http://schemas.microsoft.com/office/drawing/2014/main" id="{00000000-0008-0000-0400-00003108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7</xdr:col>
          <xdr:colOff>76200</xdr:colOff>
          <xdr:row>5</xdr:row>
          <xdr:rowOff>127000</xdr:rowOff>
        </xdr:from>
        <xdr:to>
          <xdr:col>7</xdr:col>
          <xdr:colOff>355600</xdr:colOff>
          <xdr:row>6</xdr:row>
          <xdr:rowOff>177800</xdr:rowOff>
        </xdr:to>
        <xdr:sp macro="" textlink="">
          <xdr:nvSpPr>
            <xdr:cNvPr id="2098" name="Check Box 50" hidden="1">
              <a:extLst>
                <a:ext uri="{63B3BB69-23CF-44E3-9099-C40C66FF867C}">
                  <a14:compatExt spid="_x0000_s2098"/>
                </a:ext>
                <a:ext uri="{FF2B5EF4-FFF2-40B4-BE49-F238E27FC236}">
                  <a16:creationId xmlns:a16="http://schemas.microsoft.com/office/drawing/2014/main" id="{00000000-0008-0000-0400-00003208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8</xdr:col>
          <xdr:colOff>76200</xdr:colOff>
          <xdr:row>5</xdr:row>
          <xdr:rowOff>127000</xdr:rowOff>
        </xdr:from>
        <xdr:to>
          <xdr:col>8</xdr:col>
          <xdr:colOff>355600</xdr:colOff>
          <xdr:row>6</xdr:row>
          <xdr:rowOff>177800</xdr:rowOff>
        </xdr:to>
        <xdr:sp macro="" textlink="">
          <xdr:nvSpPr>
            <xdr:cNvPr id="2099" name="Check Box 51" hidden="1">
              <a:extLst>
                <a:ext uri="{63B3BB69-23CF-44E3-9099-C40C66FF867C}">
                  <a14:compatExt spid="_x0000_s2099"/>
                </a:ext>
                <a:ext uri="{FF2B5EF4-FFF2-40B4-BE49-F238E27FC236}">
                  <a16:creationId xmlns:a16="http://schemas.microsoft.com/office/drawing/2014/main" id="{00000000-0008-0000-0400-00003308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9</xdr:col>
          <xdr:colOff>76200</xdr:colOff>
          <xdr:row>5</xdr:row>
          <xdr:rowOff>127000</xdr:rowOff>
        </xdr:from>
        <xdr:to>
          <xdr:col>9</xdr:col>
          <xdr:colOff>355600</xdr:colOff>
          <xdr:row>6</xdr:row>
          <xdr:rowOff>177800</xdr:rowOff>
        </xdr:to>
        <xdr:sp macro="" textlink="">
          <xdr:nvSpPr>
            <xdr:cNvPr id="2100" name="Check Box 52" hidden="1">
              <a:extLst>
                <a:ext uri="{63B3BB69-23CF-44E3-9099-C40C66FF867C}">
                  <a14:compatExt spid="_x0000_s2100"/>
                </a:ext>
                <a:ext uri="{FF2B5EF4-FFF2-40B4-BE49-F238E27FC236}">
                  <a16:creationId xmlns:a16="http://schemas.microsoft.com/office/drawing/2014/main" id="{00000000-0008-0000-0400-00003408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76200</xdr:colOff>
          <xdr:row>5</xdr:row>
          <xdr:rowOff>127000</xdr:rowOff>
        </xdr:from>
        <xdr:to>
          <xdr:col>10</xdr:col>
          <xdr:colOff>355600</xdr:colOff>
          <xdr:row>6</xdr:row>
          <xdr:rowOff>177800</xdr:rowOff>
        </xdr:to>
        <xdr:sp macro="" textlink="">
          <xdr:nvSpPr>
            <xdr:cNvPr id="2101" name="Check Box 53" hidden="1">
              <a:extLst>
                <a:ext uri="{63B3BB69-23CF-44E3-9099-C40C66FF867C}">
                  <a14:compatExt spid="_x0000_s2101"/>
                </a:ext>
                <a:ext uri="{FF2B5EF4-FFF2-40B4-BE49-F238E27FC236}">
                  <a16:creationId xmlns:a16="http://schemas.microsoft.com/office/drawing/2014/main" id="{00000000-0008-0000-0400-00003508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76200</xdr:colOff>
          <xdr:row>5</xdr:row>
          <xdr:rowOff>127000</xdr:rowOff>
        </xdr:from>
        <xdr:to>
          <xdr:col>11</xdr:col>
          <xdr:colOff>355600</xdr:colOff>
          <xdr:row>6</xdr:row>
          <xdr:rowOff>177800</xdr:rowOff>
        </xdr:to>
        <xdr:sp macro="" textlink="">
          <xdr:nvSpPr>
            <xdr:cNvPr id="2102" name="Check Box 54" hidden="1">
              <a:extLst>
                <a:ext uri="{63B3BB69-23CF-44E3-9099-C40C66FF867C}">
                  <a14:compatExt spid="_x0000_s2102"/>
                </a:ext>
                <a:ext uri="{FF2B5EF4-FFF2-40B4-BE49-F238E27FC236}">
                  <a16:creationId xmlns:a16="http://schemas.microsoft.com/office/drawing/2014/main" id="{00000000-0008-0000-0400-00003608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63500</xdr:colOff>
          <xdr:row>5</xdr:row>
          <xdr:rowOff>127000</xdr:rowOff>
        </xdr:from>
        <xdr:to>
          <xdr:col>12</xdr:col>
          <xdr:colOff>342900</xdr:colOff>
          <xdr:row>6</xdr:row>
          <xdr:rowOff>190500</xdr:rowOff>
        </xdr:to>
        <xdr:sp macro="" textlink="">
          <xdr:nvSpPr>
            <xdr:cNvPr id="2103" name="Check Box 55" hidden="1">
              <a:extLst>
                <a:ext uri="{63B3BB69-23CF-44E3-9099-C40C66FF867C}">
                  <a14:compatExt spid="_x0000_s2103"/>
                </a:ext>
                <a:ext uri="{FF2B5EF4-FFF2-40B4-BE49-F238E27FC236}">
                  <a16:creationId xmlns:a16="http://schemas.microsoft.com/office/drawing/2014/main" id="{00000000-0008-0000-0400-00003708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13</xdr:col>
          <xdr:colOff>165100</xdr:colOff>
          <xdr:row>5</xdr:row>
          <xdr:rowOff>127000</xdr:rowOff>
        </xdr:from>
        <xdr:to>
          <xdr:col>13</xdr:col>
          <xdr:colOff>444500</xdr:colOff>
          <xdr:row>6</xdr:row>
          <xdr:rowOff>177800</xdr:rowOff>
        </xdr:to>
        <xdr:sp macro="" textlink="">
          <xdr:nvSpPr>
            <xdr:cNvPr id="2104" name="Check Box 56" hidden="1">
              <a:extLst>
                <a:ext uri="{63B3BB69-23CF-44E3-9099-C40C66FF867C}">
                  <a14:compatExt spid="_x0000_s2104"/>
                </a:ext>
                <a:ext uri="{FF2B5EF4-FFF2-40B4-BE49-F238E27FC236}">
                  <a16:creationId xmlns:a16="http://schemas.microsoft.com/office/drawing/2014/main" id="{00000000-0008-0000-0400-00003808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14</xdr:col>
          <xdr:colOff>76200</xdr:colOff>
          <xdr:row>5</xdr:row>
          <xdr:rowOff>127000</xdr:rowOff>
        </xdr:from>
        <xdr:to>
          <xdr:col>14</xdr:col>
          <xdr:colOff>355600</xdr:colOff>
          <xdr:row>6</xdr:row>
          <xdr:rowOff>177800</xdr:rowOff>
        </xdr:to>
        <xdr:sp macro="" textlink="">
          <xdr:nvSpPr>
            <xdr:cNvPr id="2105" name="Check Box 57" hidden="1">
              <a:extLst>
                <a:ext uri="{63B3BB69-23CF-44E3-9099-C40C66FF867C}">
                  <a14:compatExt spid="_x0000_s2105"/>
                </a:ext>
                <a:ext uri="{FF2B5EF4-FFF2-40B4-BE49-F238E27FC236}">
                  <a16:creationId xmlns:a16="http://schemas.microsoft.com/office/drawing/2014/main" id="{00000000-0008-0000-0400-00003908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15</xdr:col>
          <xdr:colOff>127000</xdr:colOff>
          <xdr:row>5</xdr:row>
          <xdr:rowOff>127000</xdr:rowOff>
        </xdr:from>
        <xdr:to>
          <xdr:col>15</xdr:col>
          <xdr:colOff>406400</xdr:colOff>
          <xdr:row>6</xdr:row>
          <xdr:rowOff>177800</xdr:rowOff>
        </xdr:to>
        <xdr:sp macro="" textlink="">
          <xdr:nvSpPr>
            <xdr:cNvPr id="2106" name="Check Box 58" hidden="1">
              <a:extLst>
                <a:ext uri="{63B3BB69-23CF-44E3-9099-C40C66FF867C}">
                  <a14:compatExt spid="_x0000_s2106"/>
                </a:ext>
                <a:ext uri="{FF2B5EF4-FFF2-40B4-BE49-F238E27FC236}">
                  <a16:creationId xmlns:a16="http://schemas.microsoft.com/office/drawing/2014/main" id="{00000000-0008-0000-0400-00003A08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88900</xdr:colOff>
          <xdr:row>9</xdr:row>
          <xdr:rowOff>165100</xdr:rowOff>
        </xdr:from>
        <xdr:to>
          <xdr:col>5</xdr:col>
          <xdr:colOff>317500</xdr:colOff>
          <xdr:row>11</xdr:row>
          <xdr:rowOff>12700</xdr:rowOff>
        </xdr:to>
        <xdr:sp macro="" textlink="">
          <xdr:nvSpPr>
            <xdr:cNvPr id="2107" name="Check Box 59" hidden="1">
              <a:extLst>
                <a:ext uri="{63B3BB69-23CF-44E3-9099-C40C66FF867C}">
                  <a14:compatExt spid="_x0000_s2107"/>
                </a:ext>
                <a:ext uri="{FF2B5EF4-FFF2-40B4-BE49-F238E27FC236}">
                  <a16:creationId xmlns:a16="http://schemas.microsoft.com/office/drawing/2014/main" id="{00000000-0008-0000-0400-00003B08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8</xdr:col>
          <xdr:colOff>63500</xdr:colOff>
          <xdr:row>9</xdr:row>
          <xdr:rowOff>165100</xdr:rowOff>
        </xdr:from>
        <xdr:to>
          <xdr:col>8</xdr:col>
          <xdr:colOff>330200</xdr:colOff>
          <xdr:row>11</xdr:row>
          <xdr:rowOff>12700</xdr:rowOff>
        </xdr:to>
        <xdr:sp macro="" textlink="">
          <xdr:nvSpPr>
            <xdr:cNvPr id="2108" name="Check Box 60" hidden="1">
              <a:extLst>
                <a:ext uri="{63B3BB69-23CF-44E3-9099-C40C66FF867C}">
                  <a14:compatExt spid="_x0000_s2108"/>
                </a:ext>
                <a:ext uri="{FF2B5EF4-FFF2-40B4-BE49-F238E27FC236}">
                  <a16:creationId xmlns:a16="http://schemas.microsoft.com/office/drawing/2014/main" id="{00000000-0008-0000-0400-00003C08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292100</xdr:colOff>
          <xdr:row>9</xdr:row>
          <xdr:rowOff>165100</xdr:rowOff>
        </xdr:from>
        <xdr:to>
          <xdr:col>11</xdr:col>
          <xdr:colOff>215900</xdr:colOff>
          <xdr:row>11</xdr:row>
          <xdr:rowOff>12700</xdr:rowOff>
        </xdr:to>
        <xdr:sp macro="" textlink="">
          <xdr:nvSpPr>
            <xdr:cNvPr id="2109" name="Check Box 61" hidden="1">
              <a:extLst>
                <a:ext uri="{63B3BB69-23CF-44E3-9099-C40C66FF867C}">
                  <a14:compatExt spid="_x0000_s2109"/>
                </a:ext>
                <a:ext uri="{FF2B5EF4-FFF2-40B4-BE49-F238E27FC236}">
                  <a16:creationId xmlns:a16="http://schemas.microsoft.com/office/drawing/2014/main" id="{00000000-0008-0000-0400-00003D08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330200</xdr:colOff>
          <xdr:row>9</xdr:row>
          <xdr:rowOff>165100</xdr:rowOff>
        </xdr:from>
        <xdr:to>
          <xdr:col>13</xdr:col>
          <xdr:colOff>241300</xdr:colOff>
          <xdr:row>11</xdr:row>
          <xdr:rowOff>12700</xdr:rowOff>
        </xdr:to>
        <xdr:sp macro="" textlink="">
          <xdr:nvSpPr>
            <xdr:cNvPr id="2110" name="Check Box 62" hidden="1">
              <a:extLst>
                <a:ext uri="{63B3BB69-23CF-44E3-9099-C40C66FF867C}">
                  <a14:compatExt spid="_x0000_s2110"/>
                </a:ext>
                <a:ext uri="{FF2B5EF4-FFF2-40B4-BE49-F238E27FC236}">
                  <a16:creationId xmlns:a16="http://schemas.microsoft.com/office/drawing/2014/main" id="{00000000-0008-0000-0400-00003E08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14</xdr:col>
          <xdr:colOff>368300</xdr:colOff>
          <xdr:row>9</xdr:row>
          <xdr:rowOff>165100</xdr:rowOff>
        </xdr:from>
        <xdr:to>
          <xdr:col>15</xdr:col>
          <xdr:colOff>241300</xdr:colOff>
          <xdr:row>11</xdr:row>
          <xdr:rowOff>0</xdr:rowOff>
        </xdr:to>
        <xdr:sp macro="" textlink="">
          <xdr:nvSpPr>
            <xdr:cNvPr id="2111" name="Check Box 63" hidden="1">
              <a:extLst>
                <a:ext uri="{63B3BB69-23CF-44E3-9099-C40C66FF867C}">
                  <a14:compatExt spid="_x0000_s2111"/>
                </a:ext>
                <a:ext uri="{FF2B5EF4-FFF2-40B4-BE49-F238E27FC236}">
                  <a16:creationId xmlns:a16="http://schemas.microsoft.com/office/drawing/2014/main" id="{00000000-0008-0000-0400-00003F08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14</xdr:col>
          <xdr:colOff>342900</xdr:colOff>
          <xdr:row>12</xdr:row>
          <xdr:rowOff>12700</xdr:rowOff>
        </xdr:from>
        <xdr:to>
          <xdr:col>15</xdr:col>
          <xdr:colOff>241300</xdr:colOff>
          <xdr:row>12</xdr:row>
          <xdr:rowOff>241300</xdr:rowOff>
        </xdr:to>
        <xdr:sp macro="" textlink="">
          <xdr:nvSpPr>
            <xdr:cNvPr id="2112" name="Check Box 64" hidden="1">
              <a:extLst>
                <a:ext uri="{63B3BB69-23CF-44E3-9099-C40C66FF867C}">
                  <a14:compatExt spid="_x0000_s2112"/>
                </a:ext>
                <a:ext uri="{FF2B5EF4-FFF2-40B4-BE49-F238E27FC236}">
                  <a16:creationId xmlns:a16="http://schemas.microsoft.com/office/drawing/2014/main" id="{00000000-0008-0000-0400-00004008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304800</xdr:colOff>
          <xdr:row>12</xdr:row>
          <xdr:rowOff>12700</xdr:rowOff>
        </xdr:from>
        <xdr:to>
          <xdr:col>12</xdr:col>
          <xdr:colOff>203200</xdr:colOff>
          <xdr:row>12</xdr:row>
          <xdr:rowOff>241300</xdr:rowOff>
        </xdr:to>
        <xdr:sp macro="" textlink="">
          <xdr:nvSpPr>
            <xdr:cNvPr id="2113" name="Check Box 65" hidden="1">
              <a:extLst>
                <a:ext uri="{63B3BB69-23CF-44E3-9099-C40C66FF867C}">
                  <a14:compatExt spid="_x0000_s2113"/>
                </a:ext>
                <a:ext uri="{FF2B5EF4-FFF2-40B4-BE49-F238E27FC236}">
                  <a16:creationId xmlns:a16="http://schemas.microsoft.com/office/drawing/2014/main" id="{00000000-0008-0000-0400-00004108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8</xdr:col>
          <xdr:colOff>63500</xdr:colOff>
          <xdr:row>12</xdr:row>
          <xdr:rowOff>12700</xdr:rowOff>
        </xdr:from>
        <xdr:to>
          <xdr:col>8</xdr:col>
          <xdr:colOff>330200</xdr:colOff>
          <xdr:row>12</xdr:row>
          <xdr:rowOff>241300</xdr:rowOff>
        </xdr:to>
        <xdr:sp macro="" textlink="">
          <xdr:nvSpPr>
            <xdr:cNvPr id="2114" name="Check Box 66" hidden="1">
              <a:extLst>
                <a:ext uri="{63B3BB69-23CF-44E3-9099-C40C66FF867C}">
                  <a14:compatExt spid="_x0000_s2114"/>
                </a:ext>
                <a:ext uri="{FF2B5EF4-FFF2-40B4-BE49-F238E27FC236}">
                  <a16:creationId xmlns:a16="http://schemas.microsoft.com/office/drawing/2014/main" id="{00000000-0008-0000-0400-00004208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88900</xdr:colOff>
          <xdr:row>12</xdr:row>
          <xdr:rowOff>12700</xdr:rowOff>
        </xdr:from>
        <xdr:to>
          <xdr:col>5</xdr:col>
          <xdr:colOff>355600</xdr:colOff>
          <xdr:row>12</xdr:row>
          <xdr:rowOff>241300</xdr:rowOff>
        </xdr:to>
        <xdr:sp macro="" textlink="">
          <xdr:nvSpPr>
            <xdr:cNvPr id="2115" name="Check Box 67" hidden="1">
              <a:extLst>
                <a:ext uri="{63B3BB69-23CF-44E3-9099-C40C66FF867C}">
                  <a14:compatExt spid="_x0000_s2115"/>
                </a:ext>
                <a:ext uri="{FF2B5EF4-FFF2-40B4-BE49-F238E27FC236}">
                  <a16:creationId xmlns:a16="http://schemas.microsoft.com/office/drawing/2014/main" id="{00000000-0008-0000-0400-00004308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14</xdr:col>
          <xdr:colOff>342900</xdr:colOff>
          <xdr:row>13</xdr:row>
          <xdr:rowOff>203200</xdr:rowOff>
        </xdr:from>
        <xdr:to>
          <xdr:col>15</xdr:col>
          <xdr:colOff>228600</xdr:colOff>
          <xdr:row>15</xdr:row>
          <xdr:rowOff>12700</xdr:rowOff>
        </xdr:to>
        <xdr:sp macro="" textlink="">
          <xdr:nvSpPr>
            <xdr:cNvPr id="2116" name="Check Box 68" hidden="1">
              <a:extLst>
                <a:ext uri="{63B3BB69-23CF-44E3-9099-C40C66FF867C}">
                  <a14:compatExt spid="_x0000_s2116"/>
                </a:ext>
                <a:ext uri="{FF2B5EF4-FFF2-40B4-BE49-F238E27FC236}">
                  <a16:creationId xmlns:a16="http://schemas.microsoft.com/office/drawing/2014/main" id="{00000000-0008-0000-0400-00004408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304800</xdr:colOff>
          <xdr:row>13</xdr:row>
          <xdr:rowOff>165100</xdr:rowOff>
        </xdr:from>
        <xdr:to>
          <xdr:col>12</xdr:col>
          <xdr:colOff>190500</xdr:colOff>
          <xdr:row>15</xdr:row>
          <xdr:rowOff>12700</xdr:rowOff>
        </xdr:to>
        <xdr:sp macro="" textlink="">
          <xdr:nvSpPr>
            <xdr:cNvPr id="2117" name="Check Box 69" hidden="1">
              <a:extLst>
                <a:ext uri="{63B3BB69-23CF-44E3-9099-C40C66FF867C}">
                  <a14:compatExt spid="_x0000_s2117"/>
                </a:ext>
                <a:ext uri="{FF2B5EF4-FFF2-40B4-BE49-F238E27FC236}">
                  <a16:creationId xmlns:a16="http://schemas.microsoft.com/office/drawing/2014/main" id="{00000000-0008-0000-0400-00004508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8</xdr:col>
          <xdr:colOff>63500</xdr:colOff>
          <xdr:row>13</xdr:row>
          <xdr:rowOff>203200</xdr:rowOff>
        </xdr:from>
        <xdr:to>
          <xdr:col>8</xdr:col>
          <xdr:colOff>330200</xdr:colOff>
          <xdr:row>15</xdr:row>
          <xdr:rowOff>12700</xdr:rowOff>
        </xdr:to>
        <xdr:sp macro="" textlink="">
          <xdr:nvSpPr>
            <xdr:cNvPr id="2118" name="Check Box 70" hidden="1">
              <a:extLst>
                <a:ext uri="{63B3BB69-23CF-44E3-9099-C40C66FF867C}">
                  <a14:compatExt spid="_x0000_s2118"/>
                </a:ext>
                <a:ext uri="{FF2B5EF4-FFF2-40B4-BE49-F238E27FC236}">
                  <a16:creationId xmlns:a16="http://schemas.microsoft.com/office/drawing/2014/main" id="{00000000-0008-0000-0400-00004608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88900</xdr:colOff>
          <xdr:row>13</xdr:row>
          <xdr:rowOff>165100</xdr:rowOff>
        </xdr:from>
        <xdr:to>
          <xdr:col>5</xdr:col>
          <xdr:colOff>355600</xdr:colOff>
          <xdr:row>15</xdr:row>
          <xdr:rowOff>12700</xdr:rowOff>
        </xdr:to>
        <xdr:sp macro="" textlink="">
          <xdr:nvSpPr>
            <xdr:cNvPr id="2119" name="Check Box 71" hidden="1">
              <a:extLst>
                <a:ext uri="{63B3BB69-23CF-44E3-9099-C40C66FF867C}">
                  <a14:compatExt spid="_x0000_s2119"/>
                </a:ext>
                <a:ext uri="{FF2B5EF4-FFF2-40B4-BE49-F238E27FC236}">
                  <a16:creationId xmlns:a16="http://schemas.microsoft.com/office/drawing/2014/main" id="{00000000-0008-0000-0400-00004708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330200</xdr:colOff>
          <xdr:row>15</xdr:row>
          <xdr:rowOff>165100</xdr:rowOff>
        </xdr:from>
        <xdr:to>
          <xdr:col>13</xdr:col>
          <xdr:colOff>215900</xdr:colOff>
          <xdr:row>17</xdr:row>
          <xdr:rowOff>12700</xdr:rowOff>
        </xdr:to>
        <xdr:sp macro="" textlink="">
          <xdr:nvSpPr>
            <xdr:cNvPr id="2120" name="Check Box 72" hidden="1">
              <a:extLst>
                <a:ext uri="{63B3BB69-23CF-44E3-9099-C40C66FF867C}">
                  <a14:compatExt spid="_x0000_s2120"/>
                </a:ext>
                <a:ext uri="{FF2B5EF4-FFF2-40B4-BE49-F238E27FC236}">
                  <a16:creationId xmlns:a16="http://schemas.microsoft.com/office/drawing/2014/main" id="{00000000-0008-0000-0400-00004808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8</xdr:col>
          <xdr:colOff>63500</xdr:colOff>
          <xdr:row>15</xdr:row>
          <xdr:rowOff>177800</xdr:rowOff>
        </xdr:from>
        <xdr:to>
          <xdr:col>8</xdr:col>
          <xdr:colOff>330200</xdr:colOff>
          <xdr:row>17</xdr:row>
          <xdr:rowOff>12700</xdr:rowOff>
        </xdr:to>
        <xdr:sp macro="" textlink="">
          <xdr:nvSpPr>
            <xdr:cNvPr id="2121" name="Check Box 73" hidden="1">
              <a:extLst>
                <a:ext uri="{63B3BB69-23CF-44E3-9099-C40C66FF867C}">
                  <a14:compatExt spid="_x0000_s2121"/>
                </a:ext>
                <a:ext uri="{FF2B5EF4-FFF2-40B4-BE49-F238E27FC236}">
                  <a16:creationId xmlns:a16="http://schemas.microsoft.com/office/drawing/2014/main" id="{00000000-0008-0000-0400-00004908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88900</xdr:colOff>
          <xdr:row>15</xdr:row>
          <xdr:rowOff>177800</xdr:rowOff>
        </xdr:from>
        <xdr:to>
          <xdr:col>5</xdr:col>
          <xdr:colOff>355600</xdr:colOff>
          <xdr:row>17</xdr:row>
          <xdr:rowOff>12700</xdr:rowOff>
        </xdr:to>
        <xdr:sp macro="" textlink="">
          <xdr:nvSpPr>
            <xdr:cNvPr id="2122" name="Check Box 74" hidden="1">
              <a:extLst>
                <a:ext uri="{63B3BB69-23CF-44E3-9099-C40C66FF867C}">
                  <a14:compatExt spid="_x0000_s2122"/>
                </a:ext>
                <a:ext uri="{FF2B5EF4-FFF2-40B4-BE49-F238E27FC236}">
                  <a16:creationId xmlns:a16="http://schemas.microsoft.com/office/drawing/2014/main" id="{00000000-0008-0000-0400-00004A08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33</xdr:col>
          <xdr:colOff>245266</xdr:colOff>
          <xdr:row>9</xdr:row>
          <xdr:rowOff>44085</xdr:rowOff>
        </xdr:from>
        <xdr:to>
          <xdr:col>39</xdr:col>
          <xdr:colOff>294810</xdr:colOff>
          <xdr:row>15</xdr:row>
          <xdr:rowOff>147230</xdr:rowOff>
        </xdr:to>
        <xdr:grpSp>
          <xdr:nvGrpSpPr>
            <xdr:cNvPr id="5" name="Group 4">
              <a:extLst>
                <a:ext uri="{FF2B5EF4-FFF2-40B4-BE49-F238E27FC236}">
                  <a16:creationId xmlns:a16="http://schemas.microsoft.com/office/drawing/2014/main" id="{00000000-0008-0000-0400-000005000000}"/>
                </a:ext>
              </a:extLst>
            </xdr:cNvPr>
            <xdr:cNvGrpSpPr/>
          </xdr:nvGrpSpPr>
          <xdr:grpSpPr>
            <a:xfrm>
              <a:off x="21238366" y="939435"/>
              <a:ext cx="3592844" cy="1398545"/>
              <a:chOff x="12836674" y="1329695"/>
              <a:chExt cx="2273765" cy="1285603"/>
            </a:xfrm>
          </xdr:grpSpPr>
          <xdr:sp macro="" textlink="">
            <xdr:nvSpPr>
              <xdr:cNvPr id="2123" name="Check Box 75" hidden="1">
                <a:extLst>
                  <a:ext uri="{63B3BB69-23CF-44E3-9099-C40C66FF867C}">
                    <a14:compatExt spid="_x0000_s2123"/>
                  </a:ext>
                  <a:ext uri="{FF2B5EF4-FFF2-40B4-BE49-F238E27FC236}">
                    <a16:creationId xmlns:a16="http://schemas.microsoft.com/office/drawing/2014/main" id="{00000000-0008-0000-0400-00004B080000}"/>
                  </a:ext>
                </a:extLst>
              </xdr:cNvPr>
              <xdr:cNvSpPr/>
            </xdr:nvSpPr>
            <xdr:spPr bwMode="auto">
              <a:xfrm>
                <a:off x="12836675" y="1329695"/>
                <a:ext cx="2273764" cy="188883"/>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sp macro="" textlink="">
            <xdr:nvSpPr>
              <xdr:cNvPr id="2124" name="Check Box 76" hidden="1">
                <a:extLst>
                  <a:ext uri="{63B3BB69-23CF-44E3-9099-C40C66FF867C}">
                    <a14:compatExt spid="_x0000_s2124"/>
                  </a:ext>
                  <a:ext uri="{FF2B5EF4-FFF2-40B4-BE49-F238E27FC236}">
                    <a16:creationId xmlns:a16="http://schemas.microsoft.com/office/drawing/2014/main" id="{00000000-0008-0000-0400-00004C080000}"/>
                  </a:ext>
                </a:extLst>
              </xdr:cNvPr>
              <xdr:cNvSpPr/>
            </xdr:nvSpPr>
            <xdr:spPr bwMode="auto">
              <a:xfrm>
                <a:off x="12836674" y="1534054"/>
                <a:ext cx="2262318" cy="154234"/>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sp macro="" textlink="">
            <xdr:nvSpPr>
              <xdr:cNvPr id="2125" name="Check Box 77" hidden="1">
                <a:extLst>
                  <a:ext uri="{63B3BB69-23CF-44E3-9099-C40C66FF867C}">
                    <a14:compatExt spid="_x0000_s2125"/>
                  </a:ext>
                  <a:ext uri="{FF2B5EF4-FFF2-40B4-BE49-F238E27FC236}">
                    <a16:creationId xmlns:a16="http://schemas.microsoft.com/office/drawing/2014/main" id="{00000000-0008-0000-0400-00004D080000}"/>
                  </a:ext>
                </a:extLst>
              </xdr:cNvPr>
              <xdr:cNvSpPr/>
            </xdr:nvSpPr>
            <xdr:spPr bwMode="auto">
              <a:xfrm>
                <a:off x="12836674" y="1714470"/>
                <a:ext cx="2264231" cy="162983"/>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sp macro="" textlink="">
            <xdr:nvSpPr>
              <xdr:cNvPr id="2126" name="Check Box 78" hidden="1">
                <a:extLst>
                  <a:ext uri="{63B3BB69-23CF-44E3-9099-C40C66FF867C}">
                    <a14:compatExt spid="_x0000_s2126"/>
                  </a:ext>
                  <a:ext uri="{FF2B5EF4-FFF2-40B4-BE49-F238E27FC236}">
                    <a16:creationId xmlns:a16="http://schemas.microsoft.com/office/drawing/2014/main" id="{00000000-0008-0000-0400-00004E080000}"/>
                  </a:ext>
                </a:extLst>
              </xdr:cNvPr>
              <xdr:cNvSpPr/>
            </xdr:nvSpPr>
            <xdr:spPr bwMode="auto">
              <a:xfrm>
                <a:off x="12836674" y="1970048"/>
                <a:ext cx="2271859" cy="191388"/>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sp macro="" textlink="">
            <xdr:nvSpPr>
              <xdr:cNvPr id="2127" name="Check Box 79" hidden="1">
                <a:extLst>
                  <a:ext uri="{63B3BB69-23CF-44E3-9099-C40C66FF867C}">
                    <a14:compatExt spid="_x0000_s2127"/>
                  </a:ext>
                  <a:ext uri="{FF2B5EF4-FFF2-40B4-BE49-F238E27FC236}">
                    <a16:creationId xmlns:a16="http://schemas.microsoft.com/office/drawing/2014/main" id="{00000000-0008-0000-0400-00004F080000}"/>
                  </a:ext>
                </a:extLst>
              </xdr:cNvPr>
              <xdr:cNvSpPr/>
            </xdr:nvSpPr>
            <xdr:spPr bwMode="auto">
              <a:xfrm>
                <a:off x="12836674" y="2234207"/>
                <a:ext cx="2254701" cy="161691"/>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sp macro="" textlink="">
            <xdr:nvSpPr>
              <xdr:cNvPr id="2128" name="Check Box 80" hidden="1">
                <a:extLst>
                  <a:ext uri="{63B3BB69-23CF-44E3-9099-C40C66FF867C}">
                    <a14:compatExt spid="_x0000_s2128"/>
                  </a:ext>
                  <a:ext uri="{FF2B5EF4-FFF2-40B4-BE49-F238E27FC236}">
                    <a16:creationId xmlns:a16="http://schemas.microsoft.com/office/drawing/2014/main" id="{00000000-0008-0000-0400-000050080000}"/>
                  </a:ext>
                </a:extLst>
              </xdr:cNvPr>
              <xdr:cNvSpPr/>
            </xdr:nvSpPr>
            <xdr:spPr bwMode="auto">
              <a:xfrm>
                <a:off x="12836674" y="2447150"/>
                <a:ext cx="2252795" cy="168148"/>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grpSp>
        <xdr:clientData/>
      </xdr:twoCellAnchor>
    </mc:Choice>
    <mc:Fallback/>
  </mc:AlternateContent>
  <mc:AlternateContent xmlns:mc="http://schemas.openxmlformats.org/markup-compatibility/2006">
    <mc:Choice xmlns:a14="http://schemas.microsoft.com/office/drawing/2010/main" Requires="a14">
      <xdr:twoCellAnchor>
        <xdr:from>
          <xdr:col>41</xdr:col>
          <xdr:colOff>315140</xdr:colOff>
          <xdr:row>9</xdr:row>
          <xdr:rowOff>41365</xdr:rowOff>
        </xdr:from>
        <xdr:to>
          <xdr:col>47</xdr:col>
          <xdr:colOff>541882</xdr:colOff>
          <xdr:row>15</xdr:row>
          <xdr:rowOff>128450</xdr:rowOff>
        </xdr:to>
        <xdr:grpSp>
          <xdr:nvGrpSpPr>
            <xdr:cNvPr id="6" name="Group 5">
              <a:extLst>
                <a:ext uri="{FF2B5EF4-FFF2-40B4-BE49-F238E27FC236}">
                  <a16:creationId xmlns:a16="http://schemas.microsoft.com/office/drawing/2014/main" id="{00000000-0008-0000-0400-000006000000}"/>
                </a:ext>
              </a:extLst>
            </xdr:cNvPr>
            <xdr:cNvGrpSpPr/>
          </xdr:nvGrpSpPr>
          <xdr:grpSpPr>
            <a:xfrm>
              <a:off x="26032640" y="936715"/>
              <a:ext cx="3770042" cy="1382485"/>
              <a:chOff x="15856129" y="1326968"/>
              <a:chExt cx="2520000" cy="1269544"/>
            </a:xfrm>
          </xdr:grpSpPr>
          <xdr:sp macro="" textlink="">
            <xdr:nvSpPr>
              <xdr:cNvPr id="2129" name="Check Box 81" hidden="1">
                <a:extLst>
                  <a:ext uri="{63B3BB69-23CF-44E3-9099-C40C66FF867C}">
                    <a14:compatExt spid="_x0000_s2129"/>
                  </a:ext>
                  <a:ext uri="{FF2B5EF4-FFF2-40B4-BE49-F238E27FC236}">
                    <a16:creationId xmlns:a16="http://schemas.microsoft.com/office/drawing/2014/main" id="{00000000-0008-0000-0400-000051080000}"/>
                  </a:ext>
                </a:extLst>
              </xdr:cNvPr>
              <xdr:cNvSpPr/>
            </xdr:nvSpPr>
            <xdr:spPr bwMode="auto">
              <a:xfrm>
                <a:off x="15856129" y="1326968"/>
                <a:ext cx="2520000" cy="18832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sp macro="" textlink="">
            <xdr:nvSpPr>
              <xdr:cNvPr id="2130" name="Check Box 82" hidden="1">
                <a:extLst>
                  <a:ext uri="{63B3BB69-23CF-44E3-9099-C40C66FF867C}">
                    <a14:compatExt spid="_x0000_s2130"/>
                  </a:ext>
                  <a:ext uri="{FF2B5EF4-FFF2-40B4-BE49-F238E27FC236}">
                    <a16:creationId xmlns:a16="http://schemas.microsoft.com/office/drawing/2014/main" id="{00000000-0008-0000-0400-000052080000}"/>
                  </a:ext>
                </a:extLst>
              </xdr:cNvPr>
              <xdr:cNvSpPr/>
            </xdr:nvSpPr>
            <xdr:spPr bwMode="auto">
              <a:xfrm>
                <a:off x="15856129" y="1540601"/>
                <a:ext cx="2520000" cy="152671"/>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sp macro="" textlink="">
            <xdr:nvSpPr>
              <xdr:cNvPr id="2131" name="Check Box 83" hidden="1">
                <a:extLst>
                  <a:ext uri="{63B3BB69-23CF-44E3-9099-C40C66FF867C}">
                    <a14:compatExt spid="_x0000_s2131"/>
                  </a:ext>
                  <a:ext uri="{FF2B5EF4-FFF2-40B4-BE49-F238E27FC236}">
                    <a16:creationId xmlns:a16="http://schemas.microsoft.com/office/drawing/2014/main" id="{00000000-0008-0000-0400-000053080000}"/>
                  </a:ext>
                </a:extLst>
              </xdr:cNvPr>
              <xdr:cNvSpPr/>
            </xdr:nvSpPr>
            <xdr:spPr bwMode="auto">
              <a:xfrm>
                <a:off x="15856129" y="1713413"/>
                <a:ext cx="2520000" cy="162198"/>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sp macro="" textlink="">
            <xdr:nvSpPr>
              <xdr:cNvPr id="2133" name="Check Box 85" hidden="1">
                <a:extLst>
                  <a:ext uri="{63B3BB69-23CF-44E3-9099-C40C66FF867C}">
                    <a14:compatExt spid="_x0000_s2133"/>
                  </a:ext>
                  <a:ext uri="{FF2B5EF4-FFF2-40B4-BE49-F238E27FC236}">
                    <a16:creationId xmlns:a16="http://schemas.microsoft.com/office/drawing/2014/main" id="{00000000-0008-0000-0400-000055080000}"/>
                  </a:ext>
                </a:extLst>
              </xdr:cNvPr>
              <xdr:cNvSpPr/>
            </xdr:nvSpPr>
            <xdr:spPr bwMode="auto">
              <a:xfrm>
                <a:off x="15856129" y="2230483"/>
                <a:ext cx="2520000" cy="191861"/>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sp macro="" textlink="">
            <xdr:nvSpPr>
              <xdr:cNvPr id="2134" name="Check Box 86" hidden="1">
                <a:extLst>
                  <a:ext uri="{63B3BB69-23CF-44E3-9099-C40C66FF867C}">
                    <a14:compatExt spid="_x0000_s2134"/>
                  </a:ext>
                  <a:ext uri="{FF2B5EF4-FFF2-40B4-BE49-F238E27FC236}">
                    <a16:creationId xmlns:a16="http://schemas.microsoft.com/office/drawing/2014/main" id="{00000000-0008-0000-0400-000056080000}"/>
                  </a:ext>
                </a:extLst>
              </xdr:cNvPr>
              <xdr:cNvSpPr/>
            </xdr:nvSpPr>
            <xdr:spPr bwMode="auto">
              <a:xfrm>
                <a:off x="15856129" y="2442750"/>
                <a:ext cx="2520000" cy="153762"/>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sp macro="" textlink="">
            <xdr:nvSpPr>
              <xdr:cNvPr id="2135" name="Check Box 87" hidden="1">
                <a:extLst>
                  <a:ext uri="{63B3BB69-23CF-44E3-9099-C40C66FF867C}">
                    <a14:compatExt spid="_x0000_s2135"/>
                  </a:ext>
                  <a:ext uri="{FF2B5EF4-FFF2-40B4-BE49-F238E27FC236}">
                    <a16:creationId xmlns:a16="http://schemas.microsoft.com/office/drawing/2014/main" id="{00000000-0008-0000-0400-000057080000}"/>
                  </a:ext>
                </a:extLst>
              </xdr:cNvPr>
              <xdr:cNvSpPr/>
            </xdr:nvSpPr>
            <xdr:spPr bwMode="auto">
              <a:xfrm>
                <a:off x="15856129" y="1931670"/>
                <a:ext cx="2520000" cy="266972"/>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grpSp>
        <xdr:clientData/>
      </xdr:twoCellAnchor>
    </mc:Choice>
    <mc:Fallback/>
  </mc:AlternateContent>
</xdr:wsDr>
</file>

<file path=xl/drawings/drawing6.xml><?xml version="1.0" encoding="utf-8"?>
<xdr:wsDr xmlns:xdr="http://schemas.openxmlformats.org/drawingml/2006/spreadsheetDrawing" xmlns:a="http://schemas.openxmlformats.org/drawingml/2006/main">
  <xdr:twoCellAnchor>
    <xdr:from>
      <xdr:col>4</xdr:col>
      <xdr:colOff>55245</xdr:colOff>
      <xdr:row>1</xdr:row>
      <xdr:rowOff>202883</xdr:rowOff>
    </xdr:from>
    <xdr:to>
      <xdr:col>8</xdr:col>
      <xdr:colOff>205740</xdr:colOff>
      <xdr:row>1</xdr:row>
      <xdr:rowOff>1153283</xdr:rowOff>
    </xdr:to>
    <xdr:sp macro="" textlink="">
      <xdr:nvSpPr>
        <xdr:cNvPr id="7" name="TextBox 6">
          <a:extLst>
            <a:ext uri="{FF2B5EF4-FFF2-40B4-BE49-F238E27FC236}">
              <a16:creationId xmlns:a16="http://schemas.microsoft.com/office/drawing/2014/main" id="{00000000-0008-0000-0500-000007000000}"/>
            </a:ext>
          </a:extLst>
        </xdr:cNvPr>
        <xdr:cNvSpPr txBox="1"/>
      </xdr:nvSpPr>
      <xdr:spPr>
        <a:xfrm>
          <a:off x="7932980" y="539059"/>
          <a:ext cx="1450378" cy="950400"/>
        </a:xfrm>
        <a:prstGeom prst="rect">
          <a:avLst/>
        </a:prstGeom>
        <a:solidFill>
          <a:schemeClr val="lt1"/>
        </a:solidFill>
        <a:ln w="19050"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GB" sz="1100"/>
            <a:t>Mt: </a:t>
          </a:r>
          <a:r>
            <a:rPr lang="en-US" sz="1100">
              <a:solidFill>
                <a:schemeClr val="dk1"/>
              </a:solidFill>
              <a:effectLst/>
              <a:latin typeface="+mn-lt"/>
              <a:ea typeface="+mn-ea"/>
              <a:cs typeface="+mn-cs"/>
            </a:rPr>
            <a:t>Mountainous</a:t>
          </a:r>
        </a:p>
        <a:p>
          <a:r>
            <a:rPr lang="en-US" sz="1100">
              <a:solidFill>
                <a:schemeClr val="dk1"/>
              </a:solidFill>
              <a:effectLst/>
              <a:latin typeface="+mn-lt"/>
              <a:ea typeface="+mn-ea"/>
              <a:cs typeface="+mn-cs"/>
            </a:rPr>
            <a:t>F:</a:t>
          </a:r>
          <a:r>
            <a:rPr lang="en-US" sz="1100" baseline="0">
              <a:solidFill>
                <a:schemeClr val="dk1"/>
              </a:solidFill>
              <a:effectLst/>
              <a:latin typeface="+mn-lt"/>
              <a:ea typeface="+mn-ea"/>
              <a:cs typeface="+mn-cs"/>
            </a:rPr>
            <a:t> Flat</a:t>
          </a:r>
        </a:p>
        <a:p>
          <a:r>
            <a:rPr lang="en-US" sz="1100" baseline="0">
              <a:solidFill>
                <a:schemeClr val="dk1"/>
              </a:solidFill>
              <a:effectLst/>
              <a:latin typeface="+mn-lt"/>
              <a:ea typeface="+mn-ea"/>
              <a:cs typeface="+mn-cs"/>
            </a:rPr>
            <a:t>A: Arid</a:t>
          </a:r>
        </a:p>
        <a:p>
          <a:r>
            <a:rPr lang="en-US" sz="1100" baseline="0">
              <a:solidFill>
                <a:schemeClr val="dk1"/>
              </a:solidFill>
              <a:effectLst/>
              <a:latin typeface="+mn-lt"/>
              <a:ea typeface="+mn-ea"/>
              <a:cs typeface="+mn-cs"/>
            </a:rPr>
            <a:t>T: Tropical</a:t>
          </a:r>
        </a:p>
        <a:p>
          <a:r>
            <a:rPr lang="en-US" sz="1100" baseline="0">
              <a:solidFill>
                <a:schemeClr val="dk1"/>
              </a:solidFill>
              <a:effectLst/>
              <a:latin typeface="+mn-lt"/>
              <a:ea typeface="+mn-ea"/>
              <a:cs typeface="+mn-cs"/>
            </a:rPr>
            <a:t>PI: Pacific Islands</a:t>
          </a:r>
          <a:endParaRPr lang="en-GB" sz="1100"/>
        </a:p>
      </xdr:txBody>
    </xdr:sp>
    <xdr:clientData/>
  </xdr:twoCellAnchor>
  <xdr:twoCellAnchor>
    <xdr:from>
      <xdr:col>9</xdr:col>
      <xdr:colOff>53340</xdr:colOff>
      <xdr:row>1</xdr:row>
      <xdr:rowOff>202883</xdr:rowOff>
    </xdr:from>
    <xdr:to>
      <xdr:col>12</xdr:col>
      <xdr:colOff>323849</xdr:colOff>
      <xdr:row>1</xdr:row>
      <xdr:rowOff>1153283</xdr:rowOff>
    </xdr:to>
    <xdr:sp macro="" textlink="">
      <xdr:nvSpPr>
        <xdr:cNvPr id="8" name="TextBox 7">
          <a:extLst>
            <a:ext uri="{FF2B5EF4-FFF2-40B4-BE49-F238E27FC236}">
              <a16:creationId xmlns:a16="http://schemas.microsoft.com/office/drawing/2014/main" id="{00000000-0008-0000-0500-000008000000}"/>
            </a:ext>
          </a:extLst>
        </xdr:cNvPr>
        <xdr:cNvSpPr txBox="1"/>
      </xdr:nvSpPr>
      <xdr:spPr>
        <a:xfrm>
          <a:off x="9555928" y="539059"/>
          <a:ext cx="1357480" cy="950400"/>
        </a:xfrm>
        <a:prstGeom prst="rect">
          <a:avLst/>
        </a:prstGeom>
        <a:ln/>
      </xdr:spPr>
      <xdr:style>
        <a:lnRef idx="2">
          <a:schemeClr val="accent6"/>
        </a:lnRef>
        <a:fillRef idx="1">
          <a:schemeClr val="lt1"/>
        </a:fillRef>
        <a:effectRef idx="0">
          <a:schemeClr val="accent6"/>
        </a:effectRef>
        <a:fontRef idx="minor">
          <a:schemeClr val="dk1"/>
        </a:fontRef>
      </xdr:style>
      <xdr:txBody>
        <a:bodyPr vertOverflow="clip" horzOverflow="clip" wrap="square" rtlCol="0" anchor="t"/>
        <a:lstStyle/>
        <a:p>
          <a:r>
            <a:rPr lang="en-GB" sz="900"/>
            <a:t>LR: Low-Volume/rural</a:t>
          </a:r>
        </a:p>
        <a:p>
          <a:r>
            <a:rPr lang="en-GB" sz="900"/>
            <a:t>PH:</a:t>
          </a:r>
          <a:r>
            <a:rPr lang="en-GB" sz="900" baseline="0"/>
            <a:t> Paved highways</a:t>
          </a:r>
        </a:p>
        <a:p>
          <a:r>
            <a:rPr lang="en-GB" sz="900" baseline="0"/>
            <a:t>EH: Expressed highways</a:t>
          </a:r>
        </a:p>
        <a:p>
          <a:r>
            <a:rPr lang="en-GB" sz="900" baseline="0"/>
            <a:t>UR: Urban roads</a:t>
          </a:r>
          <a:endParaRPr lang="en-GB" sz="900"/>
        </a:p>
      </xdr:txBody>
    </xdr:sp>
    <xdr:clientData/>
  </xdr:twoCellAnchor>
  <xdr:twoCellAnchor>
    <xdr:from>
      <xdr:col>13</xdr:col>
      <xdr:colOff>34291</xdr:colOff>
      <xdr:row>1</xdr:row>
      <xdr:rowOff>202883</xdr:rowOff>
    </xdr:from>
    <xdr:to>
      <xdr:col>17</xdr:col>
      <xdr:colOff>8572</xdr:colOff>
      <xdr:row>1</xdr:row>
      <xdr:rowOff>1153283</xdr:rowOff>
    </xdr:to>
    <xdr:sp macro="" textlink="">
      <xdr:nvSpPr>
        <xdr:cNvPr id="9" name="TextBox 8">
          <a:extLst>
            <a:ext uri="{FF2B5EF4-FFF2-40B4-BE49-F238E27FC236}">
              <a16:creationId xmlns:a16="http://schemas.microsoft.com/office/drawing/2014/main" id="{00000000-0008-0000-0500-000009000000}"/>
            </a:ext>
          </a:extLst>
        </xdr:cNvPr>
        <xdr:cNvSpPr txBox="1"/>
      </xdr:nvSpPr>
      <xdr:spPr>
        <a:xfrm>
          <a:off x="10993644" y="539059"/>
          <a:ext cx="1050046" cy="950400"/>
        </a:xfrm>
        <a:prstGeom prst="rect">
          <a:avLst/>
        </a:prstGeom>
        <a:ln/>
      </xdr:spPr>
      <xdr:style>
        <a:lnRef idx="2">
          <a:schemeClr val="accent2"/>
        </a:lnRef>
        <a:fillRef idx="1">
          <a:schemeClr val="lt1"/>
        </a:fillRef>
        <a:effectRef idx="0">
          <a:schemeClr val="accent2"/>
        </a:effectRef>
        <a:fontRef idx="minor">
          <a:schemeClr val="dk1"/>
        </a:fontRef>
      </xdr:style>
      <xdr:txBody>
        <a:bodyPr vertOverflow="clip" horzOverflow="clip" wrap="square" rtlCol="0" anchor="t"/>
        <a:lstStyle/>
        <a:p>
          <a:r>
            <a:rPr lang="en-GB" sz="1000"/>
            <a:t>P: Planning</a:t>
          </a:r>
        </a:p>
        <a:p>
          <a:r>
            <a:rPr lang="en-GB" sz="1000"/>
            <a:t>D: Design</a:t>
          </a:r>
        </a:p>
        <a:p>
          <a:r>
            <a:rPr lang="en-GB" sz="1000"/>
            <a:t>C:Construction/Implementation</a:t>
          </a:r>
        </a:p>
        <a:p>
          <a:r>
            <a:rPr lang="en-GB" sz="1000"/>
            <a:t>M:Maintenance</a:t>
          </a:r>
        </a:p>
      </xdr:txBody>
    </xdr:sp>
    <xdr:clientData/>
  </xdr:twoCellAnchor>
  <xdr:twoCellAnchor>
    <xdr:from>
      <xdr:col>17</xdr:col>
      <xdr:colOff>57152</xdr:colOff>
      <xdr:row>1</xdr:row>
      <xdr:rowOff>202883</xdr:rowOff>
    </xdr:from>
    <xdr:to>
      <xdr:col>20</xdr:col>
      <xdr:colOff>1185</xdr:colOff>
      <xdr:row>1</xdr:row>
      <xdr:rowOff>1153283</xdr:rowOff>
    </xdr:to>
    <xdr:sp macro="" textlink="">
      <xdr:nvSpPr>
        <xdr:cNvPr id="11" name="TextBox 10">
          <a:extLst>
            <a:ext uri="{FF2B5EF4-FFF2-40B4-BE49-F238E27FC236}">
              <a16:creationId xmlns:a16="http://schemas.microsoft.com/office/drawing/2014/main" id="{00000000-0008-0000-0500-00000B000000}"/>
            </a:ext>
          </a:extLst>
        </xdr:cNvPr>
        <xdr:cNvSpPr txBox="1"/>
      </xdr:nvSpPr>
      <xdr:spPr>
        <a:xfrm>
          <a:off x="12092270" y="539059"/>
          <a:ext cx="1019797" cy="950400"/>
        </a:xfrm>
        <a:prstGeom prst="rect">
          <a:avLst/>
        </a:prstGeom>
        <a:ln/>
      </xdr:spPr>
      <xdr:style>
        <a:lnRef idx="2">
          <a:schemeClr val="accent2"/>
        </a:lnRef>
        <a:fillRef idx="1">
          <a:schemeClr val="lt1"/>
        </a:fillRef>
        <a:effectRef idx="0">
          <a:schemeClr val="accent2"/>
        </a:effectRef>
        <a:fontRef idx="minor">
          <a:schemeClr val="dk1"/>
        </a:fontRef>
      </xdr:style>
      <xdr:txBody>
        <a:bodyPr vertOverflow="clip" horzOverflow="clip" wrap="square" rtlCol="0" anchor="t"/>
        <a:lstStyle/>
        <a:p>
          <a:r>
            <a:rPr lang="en-GB" sz="900"/>
            <a:t>In: Incremental</a:t>
          </a:r>
        </a:p>
        <a:p>
          <a:r>
            <a:rPr lang="en-GB" sz="900"/>
            <a:t>Pr:</a:t>
          </a:r>
          <a:r>
            <a:rPr lang="en-GB" sz="900" baseline="0"/>
            <a:t> Progressive</a:t>
          </a:r>
        </a:p>
        <a:p>
          <a:r>
            <a:rPr lang="en-GB" sz="900" baseline="0"/>
            <a:t>Tr:Transformative</a:t>
          </a:r>
          <a:endParaRPr lang="en-GB" sz="900"/>
        </a:p>
      </xdr:txBody>
    </xdr:sp>
    <xdr:clientData/>
  </xdr:twoCellAnchor>
  <xdr:twoCellAnchor editAs="oneCell">
    <xdr:from>
      <xdr:col>32</xdr:col>
      <xdr:colOff>56198</xdr:colOff>
      <xdr:row>1</xdr:row>
      <xdr:rowOff>103971</xdr:rowOff>
    </xdr:from>
    <xdr:to>
      <xdr:col>43</xdr:col>
      <xdr:colOff>244263</xdr:colOff>
      <xdr:row>1</xdr:row>
      <xdr:rowOff>1159193</xdr:rowOff>
    </xdr:to>
    <xdr:pic>
      <xdr:nvPicPr>
        <xdr:cNvPr id="2" name="Picture 1">
          <a:extLst>
            <a:ext uri="{FF2B5EF4-FFF2-40B4-BE49-F238E27FC236}">
              <a16:creationId xmlns:a16="http://schemas.microsoft.com/office/drawing/2014/main" id="{00000000-0008-0000-05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7232948" y="442638"/>
          <a:ext cx="3672945" cy="104760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2</xdr:col>
      <xdr:colOff>118654</xdr:colOff>
      <xdr:row>19</xdr:row>
      <xdr:rowOff>163285</xdr:rowOff>
    </xdr:from>
    <xdr:to>
      <xdr:col>7</xdr:col>
      <xdr:colOff>130992</xdr:colOff>
      <xdr:row>19</xdr:row>
      <xdr:rowOff>2893785</xdr:rowOff>
    </xdr:to>
    <xdr:pic>
      <xdr:nvPicPr>
        <xdr:cNvPr id="4" name="Picture 3" descr="A box with electronic equipment on the side of the road&#10;&#10;Description automatically generated">
          <a:extLst>
            <a:ext uri="{FF2B5EF4-FFF2-40B4-BE49-F238E27FC236}">
              <a16:creationId xmlns:a16="http://schemas.microsoft.com/office/drawing/2014/main" id="{00000000-0008-0000-0700-000004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980111" y="8360228"/>
          <a:ext cx="4040052" cy="2730500"/>
        </a:xfrm>
        <a:prstGeom prst="rect">
          <a:avLst/>
        </a:prstGeom>
        <a:noFill/>
        <a:ln>
          <a:noFill/>
        </a:ln>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127000</xdr:colOff>
      <xdr:row>19</xdr:row>
      <xdr:rowOff>581025</xdr:rowOff>
    </xdr:from>
    <xdr:to>
      <xdr:col>4</xdr:col>
      <xdr:colOff>50800</xdr:colOff>
      <xdr:row>19</xdr:row>
      <xdr:rowOff>2352675</xdr:rowOff>
    </xdr:to>
    <xdr:pic>
      <xdr:nvPicPr>
        <xdr:cNvPr id="4" name="Picture 3" descr="A view of a runway from a window&#10;&#10;Description automatically generated">
          <a:extLst>
            <a:ext uri="{FF2B5EF4-FFF2-40B4-BE49-F238E27FC236}">
              <a16:creationId xmlns:a16="http://schemas.microsoft.com/office/drawing/2014/main" id="{00000000-0008-0000-0900-000004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181100" y="9839325"/>
          <a:ext cx="2362200" cy="1771650"/>
        </a:xfrm>
        <a:prstGeom prst="rect">
          <a:avLst/>
        </a:prstGeom>
      </xdr:spPr>
    </xdr:pic>
    <xdr:clientData/>
  </xdr:twoCellAnchor>
  <xdr:twoCellAnchor editAs="oneCell">
    <xdr:from>
      <xdr:col>4</xdr:col>
      <xdr:colOff>269875</xdr:colOff>
      <xdr:row>19</xdr:row>
      <xdr:rowOff>204470</xdr:rowOff>
    </xdr:from>
    <xdr:to>
      <xdr:col>7</xdr:col>
      <xdr:colOff>695325</xdr:colOff>
      <xdr:row>19</xdr:row>
      <xdr:rowOff>2352675</xdr:rowOff>
    </xdr:to>
    <xdr:pic>
      <xdr:nvPicPr>
        <xdr:cNvPr id="5" name="Picture 4" descr="A body of water with buildings and trees&#10;&#10;Description automatically generated">
          <a:extLst>
            <a:ext uri="{FF2B5EF4-FFF2-40B4-BE49-F238E27FC236}">
              <a16:creationId xmlns:a16="http://schemas.microsoft.com/office/drawing/2014/main" id="{00000000-0008-0000-0900-000005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3762375" y="9462770"/>
          <a:ext cx="2863850" cy="2148205"/>
        </a:xfrm>
        <a:prstGeom prst="rect">
          <a:avLst/>
        </a:prstGeom>
      </xdr:spPr>
    </xdr:pic>
    <xdr:clientData/>
  </xdr:twoCellAnchor>
  <xdr:twoCellAnchor editAs="oneCell">
    <xdr:from>
      <xdr:col>8</xdr:col>
      <xdr:colOff>101600</xdr:colOff>
      <xdr:row>19</xdr:row>
      <xdr:rowOff>342900</xdr:rowOff>
    </xdr:from>
    <xdr:to>
      <xdr:col>12</xdr:col>
      <xdr:colOff>393700</xdr:colOff>
      <xdr:row>19</xdr:row>
      <xdr:rowOff>2352675</xdr:rowOff>
    </xdr:to>
    <xdr:pic>
      <xdr:nvPicPr>
        <xdr:cNvPr id="6" name="Picture 5" descr="A screenshot of a website&#10;&#10;Description automatically generated">
          <a:extLst>
            <a:ext uri="{FF2B5EF4-FFF2-40B4-BE49-F238E27FC236}">
              <a16:creationId xmlns:a16="http://schemas.microsoft.com/office/drawing/2014/main" id="{00000000-0008-0000-0900-000006000000}"/>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b="65691"/>
        <a:stretch/>
      </xdr:blipFill>
      <xdr:spPr bwMode="auto">
        <a:xfrm>
          <a:off x="6845300" y="9601200"/>
          <a:ext cx="3543300" cy="2009775"/>
        </a:xfrm>
        <a:prstGeom prst="rect">
          <a:avLst/>
        </a:prstGeom>
        <a:noFill/>
        <a:ln>
          <a:noFill/>
        </a:ln>
        <a:extLst>
          <a:ext uri="{53640926-AAD7-44D8-BBD7-CCE9431645EC}">
            <a14:shadowObscured xmlns:a14="http://schemas.microsoft.com/office/drawing/2010/main"/>
          </a:ext>
        </a:extLst>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228600</xdr:colOff>
      <xdr:row>19</xdr:row>
      <xdr:rowOff>139700</xdr:rowOff>
    </xdr:from>
    <xdr:to>
      <xdr:col>3</xdr:col>
      <xdr:colOff>664210</xdr:colOff>
      <xdr:row>19</xdr:row>
      <xdr:rowOff>1263015</xdr:rowOff>
    </xdr:to>
    <xdr:pic>
      <xdr:nvPicPr>
        <xdr:cNvPr id="7" name="Picture 6" descr="A double decker bus and a car in a city&#10;&#10;Description automatically generated">
          <a:extLst>
            <a:ext uri="{FF2B5EF4-FFF2-40B4-BE49-F238E27FC236}">
              <a16:creationId xmlns:a16="http://schemas.microsoft.com/office/drawing/2014/main" id="{00000000-0008-0000-0A00-000007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282700" y="9194800"/>
          <a:ext cx="2061210" cy="1123315"/>
        </a:xfrm>
        <a:prstGeom prst="rect">
          <a:avLst/>
        </a:prstGeom>
      </xdr:spPr>
    </xdr:pic>
    <xdr:clientData/>
  </xdr:twoCellAnchor>
  <xdr:twoCellAnchor editAs="oneCell">
    <xdr:from>
      <xdr:col>4</xdr:col>
      <xdr:colOff>241300</xdr:colOff>
      <xdr:row>19</xdr:row>
      <xdr:rowOff>139700</xdr:rowOff>
    </xdr:from>
    <xdr:to>
      <xdr:col>6</xdr:col>
      <xdr:colOff>677545</xdr:colOff>
      <xdr:row>19</xdr:row>
      <xdr:rowOff>1263015</xdr:rowOff>
    </xdr:to>
    <xdr:pic>
      <xdr:nvPicPr>
        <xdr:cNvPr id="8" name="Picture 7" descr="A train on the tracks&#10;&#10;Description automatically generated">
          <a:extLst>
            <a:ext uri="{FF2B5EF4-FFF2-40B4-BE49-F238E27FC236}">
              <a16:creationId xmlns:a16="http://schemas.microsoft.com/office/drawing/2014/main" id="{00000000-0008-0000-0A00-000008000000}"/>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l="29469" t="1118" b="16528"/>
        <a:stretch/>
      </xdr:blipFill>
      <xdr:spPr bwMode="auto">
        <a:xfrm>
          <a:off x="3733800" y="9194800"/>
          <a:ext cx="2061845" cy="1123315"/>
        </a:xfrm>
        <a:prstGeom prst="rect">
          <a:avLst/>
        </a:prstGeom>
        <a:ln>
          <a:noFill/>
        </a:ln>
        <a:extLst>
          <a:ext uri="{53640926-AAD7-44D8-BBD7-CCE9431645EC}">
            <a14:shadowObscured xmlns:a14="http://schemas.microsoft.com/office/drawing/2010/main"/>
          </a:ext>
        </a:extLst>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217715</xdr:colOff>
      <xdr:row>19</xdr:row>
      <xdr:rowOff>195942</xdr:rowOff>
    </xdr:from>
    <xdr:to>
      <xdr:col>6</xdr:col>
      <xdr:colOff>596900</xdr:colOff>
      <xdr:row>19</xdr:row>
      <xdr:rowOff>3259182</xdr:rowOff>
    </xdr:to>
    <xdr:pic>
      <xdr:nvPicPr>
        <xdr:cNvPr id="2" name="Picture 1">
          <a:extLst>
            <a:ext uri="{FF2B5EF4-FFF2-40B4-BE49-F238E27FC236}">
              <a16:creationId xmlns:a16="http://schemas.microsoft.com/office/drawing/2014/main" id="{00000000-0008-0000-0B00-000002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273629" y="8392885"/>
          <a:ext cx="4406900" cy="3063240"/>
        </a:xfrm>
        <a:prstGeom prst="rect">
          <a:avLst/>
        </a:prstGeom>
        <a:noFill/>
        <a:ln>
          <a:noFill/>
        </a:ln>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127907</xdr:colOff>
      <xdr:row>19</xdr:row>
      <xdr:rowOff>554083</xdr:rowOff>
    </xdr:from>
    <xdr:to>
      <xdr:col>2</xdr:col>
      <xdr:colOff>750298</xdr:colOff>
      <xdr:row>19</xdr:row>
      <xdr:rowOff>2270488</xdr:rowOff>
    </xdr:to>
    <xdr:pic>
      <xdr:nvPicPr>
        <xdr:cNvPr id="2" name="Picture 1" descr="A car with a car blowing out of smoke&#10;&#10;Description automatically generated with medium confidence">
          <a:extLst>
            <a:ext uri="{FF2B5EF4-FFF2-40B4-BE49-F238E27FC236}">
              <a16:creationId xmlns:a16="http://schemas.microsoft.com/office/drawing/2014/main" id="{00000000-0008-0000-0C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183821" y="9164683"/>
          <a:ext cx="1427934" cy="1716405"/>
        </a:xfrm>
        <a:prstGeom prst="rect">
          <a:avLst/>
        </a:prstGeom>
        <a:noFill/>
        <a:ln>
          <a:noFill/>
        </a:ln>
      </xdr:spPr>
    </xdr:pic>
    <xdr:clientData/>
  </xdr:twoCellAnchor>
  <xdr:twoCellAnchor editAs="oneCell">
    <xdr:from>
      <xdr:col>3</xdr:col>
      <xdr:colOff>246562</xdr:colOff>
      <xdr:row>19</xdr:row>
      <xdr:rowOff>557893</xdr:rowOff>
    </xdr:from>
    <xdr:to>
      <xdr:col>6</xdr:col>
      <xdr:colOff>231866</xdr:colOff>
      <xdr:row>19</xdr:row>
      <xdr:rowOff>2302238</xdr:rowOff>
    </xdr:to>
    <xdr:pic>
      <xdr:nvPicPr>
        <xdr:cNvPr id="3" name="Picture 2" descr="A group of people in blue shirts&#10;&#10;Description automatically generated">
          <a:extLst>
            <a:ext uri="{FF2B5EF4-FFF2-40B4-BE49-F238E27FC236}">
              <a16:creationId xmlns:a16="http://schemas.microsoft.com/office/drawing/2014/main" id="{00000000-0008-0000-0C00-000003000000}"/>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t="4907"/>
        <a:stretch/>
      </xdr:blipFill>
      <xdr:spPr bwMode="auto">
        <a:xfrm>
          <a:off x="2913562" y="9168493"/>
          <a:ext cx="2401933" cy="1744345"/>
        </a:xfrm>
        <a:prstGeom prst="rect">
          <a:avLst/>
        </a:prstGeom>
        <a:noFill/>
        <a:ln>
          <a:noFill/>
        </a:ln>
        <a:extLst>
          <a:ext uri="{53640926-AAD7-44D8-BBD7-CCE9431645EC}">
            <a14:shadowObscured xmlns:a14="http://schemas.microsoft.com/office/drawing/2010/main"/>
          </a:ext>
        </a:extLst>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279400</xdr:colOff>
      <xdr:row>19</xdr:row>
      <xdr:rowOff>165100</xdr:rowOff>
    </xdr:from>
    <xdr:to>
      <xdr:col>6</xdr:col>
      <xdr:colOff>476885</xdr:colOff>
      <xdr:row>19</xdr:row>
      <xdr:rowOff>3005455</xdr:rowOff>
    </xdr:to>
    <xdr:pic>
      <xdr:nvPicPr>
        <xdr:cNvPr id="4" name="image1.png" descr="A person looking at a battery on a green scooter&#10;&#10;Description automatically generated">
          <a:extLst>
            <a:ext uri="{FF2B5EF4-FFF2-40B4-BE49-F238E27FC236}">
              <a16:creationId xmlns:a16="http://schemas.microsoft.com/office/drawing/2014/main" id="{00000000-0008-0000-0D00-000004000000}"/>
            </a:ext>
          </a:extLst>
        </xdr:cNvPr>
        <xdr:cNvPicPr/>
      </xdr:nvPicPr>
      <xdr:blipFill>
        <a:blip xmlns:r="http://schemas.openxmlformats.org/officeDocument/2006/relationships" r:embed="rId1"/>
        <a:srcRect/>
        <a:stretch>
          <a:fillRect/>
        </a:stretch>
      </xdr:blipFill>
      <xdr:spPr>
        <a:xfrm>
          <a:off x="1333500" y="9423400"/>
          <a:ext cx="4261485" cy="2840355"/>
        </a:xfrm>
        <a:prstGeom prst="rect">
          <a:avLst/>
        </a:prstGeom>
        <a:ln/>
      </xdr:spPr>
    </xdr:pic>
    <xdr:clientData/>
  </xdr:twoCellAnchor>
  <xdr:twoCellAnchor editAs="oneCell">
    <xdr:from>
      <xdr:col>7</xdr:col>
      <xdr:colOff>330200</xdr:colOff>
      <xdr:row>19</xdr:row>
      <xdr:rowOff>607060</xdr:rowOff>
    </xdr:from>
    <xdr:to>
      <xdr:col>12</xdr:col>
      <xdr:colOff>527685</xdr:colOff>
      <xdr:row>19</xdr:row>
      <xdr:rowOff>3005455</xdr:rowOff>
    </xdr:to>
    <xdr:pic>
      <xdr:nvPicPr>
        <xdr:cNvPr id="5" name="image2.png" descr="A row of blue buses at a gas station&#10;&#10;Description automatically generated">
          <a:extLst>
            <a:ext uri="{FF2B5EF4-FFF2-40B4-BE49-F238E27FC236}">
              <a16:creationId xmlns:a16="http://schemas.microsoft.com/office/drawing/2014/main" id="{00000000-0008-0000-0D00-000005000000}"/>
            </a:ext>
          </a:extLst>
        </xdr:cNvPr>
        <xdr:cNvPicPr/>
      </xdr:nvPicPr>
      <xdr:blipFill>
        <a:blip xmlns:r="http://schemas.openxmlformats.org/officeDocument/2006/relationships" r:embed="rId2"/>
        <a:srcRect/>
        <a:stretch>
          <a:fillRect/>
        </a:stretch>
      </xdr:blipFill>
      <xdr:spPr>
        <a:xfrm>
          <a:off x="6261100" y="9865360"/>
          <a:ext cx="4261485" cy="2398395"/>
        </a:xfrm>
        <a:prstGeom prst="rect">
          <a:avLst/>
        </a:prstGeom>
        <a:ln/>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325120</xdr:colOff>
      <xdr:row>20</xdr:row>
      <xdr:rowOff>2699</xdr:rowOff>
    </xdr:from>
    <xdr:to>
      <xdr:col>5</xdr:col>
      <xdr:colOff>555625</xdr:colOff>
      <xdr:row>20</xdr:row>
      <xdr:rowOff>1716564</xdr:rowOff>
    </xdr:to>
    <xdr:pic>
      <xdr:nvPicPr>
        <xdr:cNvPr id="2" name="Picture 1">
          <a:extLst>
            <a:ext uri="{FF2B5EF4-FFF2-40B4-BE49-F238E27FC236}">
              <a16:creationId xmlns:a16="http://schemas.microsoft.com/office/drawing/2014/main" id="{00000000-0008-0000-0E00-000002000000}"/>
            </a:ext>
          </a:extLst>
        </xdr:cNvPr>
        <xdr:cNvPicPr>
          <a:picLocks noChangeAspect="1"/>
        </xdr:cNvPicPr>
      </xdr:nvPicPr>
      <xdr:blipFill>
        <a:blip xmlns:r="http://schemas.openxmlformats.org/officeDocument/2006/relationships" r:embed="rId1"/>
        <a:stretch>
          <a:fillRect/>
        </a:stretch>
      </xdr:blipFill>
      <xdr:spPr>
        <a:xfrm>
          <a:off x="1372870" y="10873105"/>
          <a:ext cx="3472815" cy="1713865"/>
        </a:xfrm>
        <a:prstGeom prst="rect">
          <a:avLst/>
        </a:prstGeom>
      </xdr:spPr>
    </xdr:pic>
    <xdr:clientData/>
  </xdr:twoCellAnchor>
  <xdr:twoCellAnchor editAs="oneCell">
    <xdr:from>
      <xdr:col>6</xdr:col>
      <xdr:colOff>648970</xdr:colOff>
      <xdr:row>20</xdr:row>
      <xdr:rowOff>39529</xdr:rowOff>
    </xdr:from>
    <xdr:to>
      <xdr:col>11</xdr:col>
      <xdr:colOff>788035</xdr:colOff>
      <xdr:row>20</xdr:row>
      <xdr:rowOff>1716564</xdr:rowOff>
    </xdr:to>
    <xdr:pic>
      <xdr:nvPicPr>
        <xdr:cNvPr id="3" name="Picture 2">
          <a:extLst>
            <a:ext uri="{FF2B5EF4-FFF2-40B4-BE49-F238E27FC236}">
              <a16:creationId xmlns:a16="http://schemas.microsoft.com/office/drawing/2014/main" id="{00000000-0008-0000-0E00-000003000000}"/>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b="3163"/>
        <a:stretch/>
      </xdr:blipFill>
      <xdr:spPr bwMode="auto">
        <a:xfrm>
          <a:off x="5744845" y="10909935"/>
          <a:ext cx="4206240" cy="1677035"/>
        </a:xfrm>
        <a:prstGeom prst="rect">
          <a:avLst/>
        </a:prstGeom>
        <a:noFill/>
        <a:ln>
          <a:noFill/>
        </a:ln>
        <a:extLst>
          <a:ext uri="{53640926-AAD7-44D8-BBD7-CCE9431645EC}">
            <a14:shadowObscured xmlns:a14="http://schemas.microsoft.com/office/drawing/2010/main"/>
          </a:ext>
        </a:extLst>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1</xdr:col>
      <xdr:colOff>53340</xdr:colOff>
      <xdr:row>19</xdr:row>
      <xdr:rowOff>779780</xdr:rowOff>
    </xdr:from>
    <xdr:to>
      <xdr:col>6</xdr:col>
      <xdr:colOff>74295</xdr:colOff>
      <xdr:row>19</xdr:row>
      <xdr:rowOff>2607945</xdr:rowOff>
    </xdr:to>
    <xdr:pic>
      <xdr:nvPicPr>
        <xdr:cNvPr id="21" name="Picture 20" descr="A map of a mountain&#10;&#10;Description automatically generated">
          <a:extLst>
            <a:ext uri="{FF2B5EF4-FFF2-40B4-BE49-F238E27FC236}">
              <a16:creationId xmlns:a16="http://schemas.microsoft.com/office/drawing/2014/main" id="{00000000-0008-0000-1000-000015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101090" y="7885430"/>
          <a:ext cx="4021455" cy="1828165"/>
        </a:xfrm>
        <a:prstGeom prst="rect">
          <a:avLst/>
        </a:prstGeom>
        <a:noFill/>
      </xdr:spPr>
    </xdr:pic>
    <xdr:clientData/>
  </xdr:twoCellAnchor>
  <xdr:twoCellAnchor editAs="oneCell">
    <xdr:from>
      <xdr:col>7</xdr:col>
      <xdr:colOff>148590</xdr:colOff>
      <xdr:row>19</xdr:row>
      <xdr:rowOff>131445</xdr:rowOff>
    </xdr:from>
    <xdr:to>
      <xdr:col>12</xdr:col>
      <xdr:colOff>173355</xdr:colOff>
      <xdr:row>19</xdr:row>
      <xdr:rowOff>2607945</xdr:rowOff>
    </xdr:to>
    <xdr:pic>
      <xdr:nvPicPr>
        <xdr:cNvPr id="22" name="image4.png" descr="A screenshot of a computer&#10;&#10;Description automatically generated">
          <a:extLst>
            <a:ext uri="{FF2B5EF4-FFF2-40B4-BE49-F238E27FC236}">
              <a16:creationId xmlns:a16="http://schemas.microsoft.com/office/drawing/2014/main" id="{00000000-0008-0000-1000-000016000000}"/>
            </a:ext>
          </a:extLst>
        </xdr:cNvPr>
        <xdr:cNvPicPr/>
      </xdr:nvPicPr>
      <xdr:blipFill>
        <a:blip xmlns:r="http://schemas.openxmlformats.org/officeDocument/2006/relationships" r:embed="rId2"/>
        <a:srcRect/>
        <a:stretch>
          <a:fillRect/>
        </a:stretch>
      </xdr:blipFill>
      <xdr:spPr>
        <a:xfrm>
          <a:off x="5996940" y="7237095"/>
          <a:ext cx="4025265" cy="2476500"/>
        </a:xfrm>
        <a:prstGeom prst="rect">
          <a:avLst/>
        </a:prstGeom>
        <a:ln/>
      </xdr:spPr>
    </xdr:pic>
    <xdr:clientData/>
  </xdr:twoCellAnchor>
  <xdr:twoCellAnchor editAs="oneCell">
    <xdr:from>
      <xdr:col>1</xdr:col>
      <xdr:colOff>152400</xdr:colOff>
      <xdr:row>21</xdr:row>
      <xdr:rowOff>287655</xdr:rowOff>
    </xdr:from>
    <xdr:to>
      <xdr:col>6</xdr:col>
      <xdr:colOff>167640</xdr:colOff>
      <xdr:row>21</xdr:row>
      <xdr:rowOff>2324100</xdr:rowOff>
    </xdr:to>
    <xdr:pic>
      <xdr:nvPicPr>
        <xdr:cNvPr id="25" name="image9.png" descr="A screenshot of a map&#10;&#10;Description automatically generated">
          <a:extLst>
            <a:ext uri="{FF2B5EF4-FFF2-40B4-BE49-F238E27FC236}">
              <a16:creationId xmlns:a16="http://schemas.microsoft.com/office/drawing/2014/main" id="{00000000-0008-0000-1000-000019000000}"/>
            </a:ext>
          </a:extLst>
        </xdr:cNvPr>
        <xdr:cNvPicPr/>
      </xdr:nvPicPr>
      <xdr:blipFill>
        <a:blip xmlns:r="http://schemas.openxmlformats.org/officeDocument/2006/relationships" r:embed="rId3"/>
        <a:srcRect/>
        <a:stretch>
          <a:fillRect/>
        </a:stretch>
      </xdr:blipFill>
      <xdr:spPr>
        <a:xfrm>
          <a:off x="1200150" y="10574655"/>
          <a:ext cx="4015740" cy="2036445"/>
        </a:xfrm>
        <a:prstGeom prst="rect">
          <a:avLst/>
        </a:prstGeom>
        <a:ln/>
      </xdr:spPr>
    </xdr:pic>
    <xdr:clientData/>
  </xdr:twoCellAnchor>
  <xdr:twoCellAnchor editAs="oneCell">
    <xdr:from>
      <xdr:col>7</xdr:col>
      <xdr:colOff>148590</xdr:colOff>
      <xdr:row>21</xdr:row>
      <xdr:rowOff>93345</xdr:rowOff>
    </xdr:from>
    <xdr:to>
      <xdr:col>12</xdr:col>
      <xdr:colOff>243840</xdr:colOff>
      <xdr:row>21</xdr:row>
      <xdr:rowOff>2324100</xdr:rowOff>
    </xdr:to>
    <xdr:pic>
      <xdr:nvPicPr>
        <xdr:cNvPr id="26" name="image7.png" descr="A screenshot of a computer&#10;&#10;Description automatically generated">
          <a:extLst>
            <a:ext uri="{FF2B5EF4-FFF2-40B4-BE49-F238E27FC236}">
              <a16:creationId xmlns:a16="http://schemas.microsoft.com/office/drawing/2014/main" id="{00000000-0008-0000-1000-00001A000000}"/>
            </a:ext>
          </a:extLst>
        </xdr:cNvPr>
        <xdr:cNvPicPr/>
      </xdr:nvPicPr>
      <xdr:blipFill>
        <a:blip xmlns:r="http://schemas.openxmlformats.org/officeDocument/2006/relationships" r:embed="rId4"/>
        <a:srcRect/>
        <a:stretch>
          <a:fillRect/>
        </a:stretch>
      </xdr:blipFill>
      <xdr:spPr>
        <a:xfrm>
          <a:off x="5996940" y="10380345"/>
          <a:ext cx="4095750" cy="2230755"/>
        </a:xfrm>
        <a:prstGeom prst="rect">
          <a:avLst/>
        </a:prstGeom>
        <a:ln/>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1</xdr:col>
      <xdr:colOff>258536</xdr:colOff>
      <xdr:row>19</xdr:row>
      <xdr:rowOff>190500</xdr:rowOff>
    </xdr:from>
    <xdr:to>
      <xdr:col>3</xdr:col>
      <xdr:colOff>629104</xdr:colOff>
      <xdr:row>19</xdr:row>
      <xdr:rowOff>1807210</xdr:rowOff>
    </xdr:to>
    <xdr:pic>
      <xdr:nvPicPr>
        <xdr:cNvPr id="2" name="Picture 1" descr="A close-up of a road&#10;&#10;Description automatically generated">
          <a:extLst>
            <a:ext uri="{FF2B5EF4-FFF2-40B4-BE49-F238E27FC236}">
              <a16:creationId xmlns:a16="http://schemas.microsoft.com/office/drawing/2014/main" id="{00000000-0008-0000-1200-000002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306286" y="4463143"/>
          <a:ext cx="1991995" cy="1616710"/>
        </a:xfrm>
        <a:prstGeom prst="rect">
          <a:avLst/>
        </a:prstGeom>
      </xdr:spPr>
    </xdr:pic>
    <xdr:clientData/>
  </xdr:twoCellAnchor>
  <xdr:twoCellAnchor editAs="oneCell">
    <xdr:from>
      <xdr:col>3</xdr:col>
      <xdr:colOff>722449</xdr:colOff>
      <xdr:row>19</xdr:row>
      <xdr:rowOff>228600</xdr:rowOff>
    </xdr:from>
    <xdr:to>
      <xdr:col>6</xdr:col>
      <xdr:colOff>169908</xdr:colOff>
      <xdr:row>19</xdr:row>
      <xdr:rowOff>1807210</xdr:rowOff>
    </xdr:to>
    <xdr:pic>
      <xdr:nvPicPr>
        <xdr:cNvPr id="3" name="Picture 2" descr="A road with a city in the background&#10;&#10;Description automatically generated">
          <a:extLst>
            <a:ext uri="{FF2B5EF4-FFF2-40B4-BE49-F238E27FC236}">
              <a16:creationId xmlns:a16="http://schemas.microsoft.com/office/drawing/2014/main" id="{00000000-0008-0000-1200-000003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3403056" y="4501243"/>
          <a:ext cx="1911985" cy="1578610"/>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1</xdr:col>
      <xdr:colOff>180108</xdr:colOff>
      <xdr:row>19</xdr:row>
      <xdr:rowOff>263236</xdr:rowOff>
    </xdr:from>
    <xdr:to>
      <xdr:col>6</xdr:col>
      <xdr:colOff>660629</xdr:colOff>
      <xdr:row>20</xdr:row>
      <xdr:rowOff>2251</xdr:rowOff>
    </xdr:to>
    <xdr:pic>
      <xdr:nvPicPr>
        <xdr:cNvPr id="2" name="Picture 1">
          <a:extLst>
            <a:ext uri="{FF2B5EF4-FFF2-40B4-BE49-F238E27FC236}">
              <a16:creationId xmlns:a16="http://schemas.microsoft.com/office/drawing/2014/main" id="{00000000-0008-0000-1300-000002000000}"/>
            </a:ext>
          </a:extLst>
        </xdr:cNvPr>
        <xdr:cNvPicPr>
          <a:picLocks noChangeAspect="1"/>
        </xdr:cNvPicPr>
      </xdr:nvPicPr>
      <xdr:blipFill>
        <a:blip xmlns:r="http://schemas.openxmlformats.org/officeDocument/2006/relationships" r:embed="rId1"/>
        <a:stretch>
          <a:fillRect/>
        </a:stretch>
      </xdr:blipFill>
      <xdr:spPr>
        <a:xfrm>
          <a:off x="1233053" y="8160327"/>
          <a:ext cx="4498340" cy="1463040"/>
        </a:xfrm>
        <a:prstGeom prst="rect">
          <a:avLst/>
        </a:prstGeom>
      </xdr:spPr>
    </xdr:pic>
    <xdr:clientData/>
  </xdr:twoCellAnchor>
  <xdr:twoCellAnchor editAs="oneCell">
    <xdr:from>
      <xdr:col>7</xdr:col>
      <xdr:colOff>221672</xdr:colOff>
      <xdr:row>19</xdr:row>
      <xdr:rowOff>387928</xdr:rowOff>
    </xdr:from>
    <xdr:to>
      <xdr:col>12</xdr:col>
      <xdr:colOff>693304</xdr:colOff>
      <xdr:row>19</xdr:row>
      <xdr:rowOff>1695393</xdr:rowOff>
    </xdr:to>
    <xdr:pic>
      <xdr:nvPicPr>
        <xdr:cNvPr id="3" name="Picture 2">
          <a:extLst>
            <a:ext uri="{FF2B5EF4-FFF2-40B4-BE49-F238E27FC236}">
              <a16:creationId xmlns:a16="http://schemas.microsoft.com/office/drawing/2014/main" id="{00000000-0008-0000-1300-000003000000}"/>
            </a:ext>
          </a:extLst>
        </xdr:cNvPr>
        <xdr:cNvPicPr>
          <a:picLocks noChangeAspect="1"/>
        </xdr:cNvPicPr>
      </xdr:nvPicPr>
      <xdr:blipFill>
        <a:blip xmlns:r="http://schemas.openxmlformats.org/officeDocument/2006/relationships" r:embed="rId2"/>
        <a:stretch>
          <a:fillRect/>
        </a:stretch>
      </xdr:blipFill>
      <xdr:spPr>
        <a:xfrm>
          <a:off x="6095999" y="8285019"/>
          <a:ext cx="4489450" cy="1307465"/>
        </a:xfrm>
        <a:prstGeom prst="rect">
          <a:avLst/>
        </a:prstGeom>
      </xdr:spPr>
    </xdr:pic>
    <xdr:clientData/>
  </xdr:twoCellAnchor>
  <xdr:twoCellAnchor editAs="oneCell">
    <xdr:from>
      <xdr:col>1</xdr:col>
      <xdr:colOff>484908</xdr:colOff>
      <xdr:row>21</xdr:row>
      <xdr:rowOff>360221</xdr:rowOff>
    </xdr:from>
    <xdr:to>
      <xdr:col>6</xdr:col>
      <xdr:colOff>270739</xdr:colOff>
      <xdr:row>21</xdr:row>
      <xdr:rowOff>5078271</xdr:rowOff>
    </xdr:to>
    <xdr:pic>
      <xdr:nvPicPr>
        <xdr:cNvPr id="6" name="Picture 5">
          <a:extLst>
            <a:ext uri="{FF2B5EF4-FFF2-40B4-BE49-F238E27FC236}">
              <a16:creationId xmlns:a16="http://schemas.microsoft.com/office/drawing/2014/main" id="{00000000-0008-0000-1300-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1537853" y="10432476"/>
          <a:ext cx="3803650" cy="4718050"/>
        </a:xfrm>
        <a:prstGeom prst="rect">
          <a:avLst/>
        </a:prstGeom>
        <a:noFill/>
        <a:ln>
          <a:noFill/>
        </a:ln>
      </xdr:spPr>
    </xdr:pic>
    <xdr:clientData/>
  </xdr:twoCellAnchor>
</xdr:wsDr>
</file>

<file path=xl/drawings/drawing17.xml><?xml version="1.0" encoding="utf-8"?>
<xdr:wsDr xmlns:xdr="http://schemas.openxmlformats.org/drawingml/2006/spreadsheetDrawing" xmlns:a="http://schemas.openxmlformats.org/drawingml/2006/main">
  <xdr:twoCellAnchor editAs="oneCell">
    <xdr:from>
      <xdr:col>1</xdr:col>
      <xdr:colOff>340178</xdr:colOff>
      <xdr:row>19</xdr:row>
      <xdr:rowOff>149678</xdr:rowOff>
    </xdr:from>
    <xdr:to>
      <xdr:col>3</xdr:col>
      <xdr:colOff>665661</xdr:colOff>
      <xdr:row>20</xdr:row>
      <xdr:rowOff>1005930</xdr:rowOff>
    </xdr:to>
    <xdr:pic>
      <xdr:nvPicPr>
        <xdr:cNvPr id="4" name="Picture 3" descr="A road with lights on it&#10;&#10;Description automatically generated">
          <a:extLst>
            <a:ext uri="{FF2B5EF4-FFF2-40B4-BE49-F238E27FC236}">
              <a16:creationId xmlns:a16="http://schemas.microsoft.com/office/drawing/2014/main" id="{00000000-0008-0000-1400-000004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387928" y="3878035"/>
          <a:ext cx="1965960" cy="2183765"/>
        </a:xfrm>
        <a:prstGeom prst="rect">
          <a:avLst/>
        </a:prstGeom>
      </xdr:spPr>
    </xdr:pic>
    <xdr:clientData/>
  </xdr:twoCellAnchor>
  <xdr:twoCellAnchor editAs="oneCell">
    <xdr:from>
      <xdr:col>3</xdr:col>
      <xdr:colOff>738686</xdr:colOff>
      <xdr:row>19</xdr:row>
      <xdr:rowOff>161108</xdr:rowOff>
    </xdr:from>
    <xdr:to>
      <xdr:col>6</xdr:col>
      <xdr:colOff>268060</xdr:colOff>
      <xdr:row>20</xdr:row>
      <xdr:rowOff>1005930</xdr:rowOff>
    </xdr:to>
    <xdr:pic>
      <xdr:nvPicPr>
        <xdr:cNvPr id="5" name="Picture 4" descr="A road inside a tunnel&#10;&#10;Description automatically generated">
          <a:extLst>
            <a:ext uri="{FF2B5EF4-FFF2-40B4-BE49-F238E27FC236}">
              <a16:creationId xmlns:a16="http://schemas.microsoft.com/office/drawing/2014/main" id="{00000000-0008-0000-1400-000005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3419293" y="3889465"/>
          <a:ext cx="1978660" cy="2172335"/>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xdr:twoCellAnchor editAs="oneCell">
    <xdr:from>
      <xdr:col>1</xdr:col>
      <xdr:colOff>139881</xdr:colOff>
      <xdr:row>19</xdr:row>
      <xdr:rowOff>434159</xdr:rowOff>
    </xdr:from>
    <xdr:to>
      <xdr:col>3</xdr:col>
      <xdr:colOff>359954</xdr:colOff>
      <xdr:row>19</xdr:row>
      <xdr:rowOff>1830524</xdr:rowOff>
    </xdr:to>
    <xdr:pic>
      <xdr:nvPicPr>
        <xdr:cNvPr id="2" name="Picture 1" descr="A person's foot on a concrete surface&#10;&#10;Description automatically generated">
          <a:extLst>
            <a:ext uri="{FF2B5EF4-FFF2-40B4-BE49-F238E27FC236}">
              <a16:creationId xmlns:a16="http://schemas.microsoft.com/office/drawing/2014/main" id="{00000000-0008-0000-1500-000002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195795" y="9077416"/>
          <a:ext cx="1831159" cy="1396365"/>
        </a:xfrm>
        <a:prstGeom prst="rect">
          <a:avLst/>
        </a:prstGeom>
      </xdr:spPr>
    </xdr:pic>
    <xdr:clientData/>
  </xdr:twoCellAnchor>
  <xdr:twoCellAnchor editAs="oneCell">
    <xdr:from>
      <xdr:col>3</xdr:col>
      <xdr:colOff>530678</xdr:colOff>
      <xdr:row>19</xdr:row>
      <xdr:rowOff>416379</xdr:rowOff>
    </xdr:from>
    <xdr:to>
      <xdr:col>5</xdr:col>
      <xdr:colOff>779326</xdr:colOff>
      <xdr:row>19</xdr:row>
      <xdr:rowOff>1830524</xdr:rowOff>
    </xdr:to>
    <xdr:pic>
      <xdr:nvPicPr>
        <xdr:cNvPr id="3" name="Picture 2" descr="A road with grass and trees&#10;&#10;Description automatically generated">
          <a:extLst>
            <a:ext uri="{FF2B5EF4-FFF2-40B4-BE49-F238E27FC236}">
              <a16:creationId xmlns:a16="http://schemas.microsoft.com/office/drawing/2014/main" id="{00000000-0008-0000-1500-000003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3197678" y="9059636"/>
          <a:ext cx="1859734" cy="1414145"/>
        </a:xfrm>
        <a:prstGeom prst="rect">
          <a:avLst/>
        </a:prstGeom>
      </xdr:spPr>
    </xdr:pic>
    <xdr:clientData/>
  </xdr:twoCellAnchor>
  <xdr:twoCellAnchor editAs="oneCell">
    <xdr:from>
      <xdr:col>6</xdr:col>
      <xdr:colOff>108857</xdr:colOff>
      <xdr:row>19</xdr:row>
      <xdr:rowOff>114754</xdr:rowOff>
    </xdr:from>
    <xdr:to>
      <xdr:col>8</xdr:col>
      <xdr:colOff>379095</xdr:colOff>
      <xdr:row>19</xdr:row>
      <xdr:rowOff>1830524</xdr:rowOff>
    </xdr:to>
    <xdr:pic>
      <xdr:nvPicPr>
        <xdr:cNvPr id="4" name="Picture 3" descr="A group of people standing around a large roller&#10;&#10;Description automatically generated">
          <a:extLst>
            <a:ext uri="{FF2B5EF4-FFF2-40B4-BE49-F238E27FC236}">
              <a16:creationId xmlns:a16="http://schemas.microsoft.com/office/drawing/2014/main" id="{00000000-0008-0000-1500-000004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5192486" y="8758011"/>
          <a:ext cx="1881323" cy="1715770"/>
        </a:xfrm>
        <a:prstGeom prst="rect">
          <a:avLst/>
        </a:prstGeom>
      </xdr:spPr>
    </xdr:pic>
    <xdr:clientData/>
  </xdr:twoCellAnchor>
  <xdr:twoCellAnchor editAs="oneCell">
    <xdr:from>
      <xdr:col>8</xdr:col>
      <xdr:colOff>514985</xdr:colOff>
      <xdr:row>19</xdr:row>
      <xdr:rowOff>110944</xdr:rowOff>
    </xdr:from>
    <xdr:to>
      <xdr:col>11</xdr:col>
      <xdr:colOff>96429</xdr:colOff>
      <xdr:row>19</xdr:row>
      <xdr:rowOff>1830524</xdr:rowOff>
    </xdr:to>
    <xdr:pic>
      <xdr:nvPicPr>
        <xdr:cNvPr id="5" name="Picture 4" descr="A group of men in yellow vests&#10;&#10;Description automatically generated">
          <a:extLst>
            <a:ext uri="{FF2B5EF4-FFF2-40B4-BE49-F238E27FC236}">
              <a16:creationId xmlns:a16="http://schemas.microsoft.com/office/drawing/2014/main" id="{00000000-0008-0000-1500-000005000000}"/>
            </a:ext>
          </a:extLst>
        </xdr:cNvPr>
        <xdr:cNvPicPr>
          <a:picLocks noChangeAspect="1"/>
        </xdr:cNvPicPr>
      </xdr:nvPicPr>
      <xdr:blipFill rotWithShape="1">
        <a:blip xmlns:r="http://schemas.openxmlformats.org/officeDocument/2006/relationships" r:embed="rId4" cstate="print">
          <a:extLst>
            <a:ext uri="{28A0092B-C50C-407E-A947-70E740481C1C}">
              <a14:useLocalDpi xmlns:a14="http://schemas.microsoft.com/office/drawing/2010/main" val="0"/>
            </a:ext>
          </a:extLst>
        </a:blip>
        <a:srcRect r="19770"/>
        <a:stretch/>
      </xdr:blipFill>
      <xdr:spPr bwMode="auto">
        <a:xfrm rot="5400000">
          <a:off x="7348946" y="8614954"/>
          <a:ext cx="1719580" cy="1998073"/>
        </a:xfrm>
        <a:prstGeom prst="rect">
          <a:avLst/>
        </a:prstGeom>
        <a:ln>
          <a:noFill/>
        </a:ln>
        <a:extLst>
          <a:ext uri="{53640926-AAD7-44D8-BBD7-CCE9431645EC}">
            <a14:shadowObscured xmlns:a14="http://schemas.microsoft.com/office/drawing/2010/main"/>
          </a:ext>
        </a:extLst>
      </xdr:spPr>
    </xdr:pic>
    <xdr:clientData/>
  </xdr:twoCellAnchor>
</xdr:wsDr>
</file>

<file path=xl/drawings/drawing19.xml><?xml version="1.0" encoding="utf-8"?>
<xdr:wsDr xmlns:xdr="http://schemas.openxmlformats.org/drawingml/2006/spreadsheetDrawing" xmlns:a="http://schemas.openxmlformats.org/drawingml/2006/main">
  <xdr:twoCellAnchor editAs="oneCell">
    <xdr:from>
      <xdr:col>1</xdr:col>
      <xdr:colOff>149679</xdr:colOff>
      <xdr:row>19</xdr:row>
      <xdr:rowOff>108857</xdr:rowOff>
    </xdr:from>
    <xdr:to>
      <xdr:col>3</xdr:col>
      <xdr:colOff>441507</xdr:colOff>
      <xdr:row>19</xdr:row>
      <xdr:rowOff>1545227</xdr:rowOff>
    </xdr:to>
    <xdr:pic>
      <xdr:nvPicPr>
        <xdr:cNvPr id="6" name="Picture 5" descr="A large machine on the road&#10;&#10;Description automatically generated">
          <a:extLst>
            <a:ext uri="{FF2B5EF4-FFF2-40B4-BE49-F238E27FC236}">
              <a16:creationId xmlns:a16="http://schemas.microsoft.com/office/drawing/2014/main" id="{00000000-0008-0000-1600-000006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197429" y="8817428"/>
          <a:ext cx="1928495" cy="1447800"/>
        </a:xfrm>
        <a:prstGeom prst="rect">
          <a:avLst/>
        </a:prstGeom>
      </xdr:spPr>
    </xdr:pic>
    <xdr:clientData/>
  </xdr:twoCellAnchor>
  <xdr:twoCellAnchor editAs="oneCell">
    <xdr:from>
      <xdr:col>3</xdr:col>
      <xdr:colOff>639536</xdr:colOff>
      <xdr:row>19</xdr:row>
      <xdr:rowOff>106952</xdr:rowOff>
    </xdr:from>
    <xdr:to>
      <xdr:col>6</xdr:col>
      <xdr:colOff>133985</xdr:colOff>
      <xdr:row>19</xdr:row>
      <xdr:rowOff>1562372</xdr:rowOff>
    </xdr:to>
    <xdr:pic>
      <xdr:nvPicPr>
        <xdr:cNvPr id="7" name="Picture 6" descr="A pile of rubble next to a machine&#10;&#10;Description automatically generated">
          <a:extLst>
            <a:ext uri="{FF2B5EF4-FFF2-40B4-BE49-F238E27FC236}">
              <a16:creationId xmlns:a16="http://schemas.microsoft.com/office/drawing/2014/main" id="{00000000-0008-0000-1600-000007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3320143" y="8815523"/>
          <a:ext cx="1934210" cy="1455420"/>
        </a:xfrm>
        <a:prstGeom prst="rect">
          <a:avLst/>
        </a:prstGeom>
      </xdr:spPr>
    </xdr:pic>
    <xdr:clientData/>
  </xdr:twoCellAnchor>
  <xdr:twoCellAnchor editAs="oneCell">
    <xdr:from>
      <xdr:col>6</xdr:col>
      <xdr:colOff>311060</xdr:colOff>
      <xdr:row>19</xdr:row>
      <xdr:rowOff>105047</xdr:rowOff>
    </xdr:from>
    <xdr:to>
      <xdr:col>8</xdr:col>
      <xdr:colOff>627018</xdr:colOff>
      <xdr:row>19</xdr:row>
      <xdr:rowOff>1582057</xdr:rowOff>
    </xdr:to>
    <xdr:pic>
      <xdr:nvPicPr>
        <xdr:cNvPr id="8" name="Picture 7" descr="A machine on a road&#10;&#10;Description automatically generated">
          <a:extLst>
            <a:ext uri="{FF2B5EF4-FFF2-40B4-BE49-F238E27FC236}">
              <a16:creationId xmlns:a16="http://schemas.microsoft.com/office/drawing/2014/main" id="{00000000-0008-0000-1600-000008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5440953" y="8813618"/>
          <a:ext cx="1945005" cy="1463675"/>
        </a:xfrm>
        <a:prstGeom prst="rect">
          <a:avLst/>
        </a:prstGeom>
      </xdr:spPr>
    </xdr:pic>
    <xdr:clientData/>
  </xdr:twoCellAnchor>
  <xdr:twoCellAnchor editAs="oneCell">
    <xdr:from>
      <xdr:col>8</xdr:col>
      <xdr:colOff>789215</xdr:colOff>
      <xdr:row>19</xdr:row>
      <xdr:rowOff>103142</xdr:rowOff>
    </xdr:from>
    <xdr:to>
      <xdr:col>11</xdr:col>
      <xdr:colOff>250009</xdr:colOff>
      <xdr:row>19</xdr:row>
      <xdr:rowOff>1546497</xdr:rowOff>
    </xdr:to>
    <xdr:pic>
      <xdr:nvPicPr>
        <xdr:cNvPr id="9" name="Picture 8" descr="A road with trees in the background&#10;&#10;Description automatically generated">
          <a:extLst>
            <a:ext uri="{FF2B5EF4-FFF2-40B4-BE49-F238E27FC236}">
              <a16:creationId xmlns:a16="http://schemas.microsoft.com/office/drawing/2014/main" id="{00000000-0008-0000-1600-000009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7551965" y="8811713"/>
          <a:ext cx="1917700" cy="1439545"/>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xdr:twoCellAnchor editAs="oneCell">
    <xdr:from>
      <xdr:col>2</xdr:col>
      <xdr:colOff>642257</xdr:colOff>
      <xdr:row>19</xdr:row>
      <xdr:rowOff>272143</xdr:rowOff>
    </xdr:from>
    <xdr:to>
      <xdr:col>7</xdr:col>
      <xdr:colOff>463913</xdr:colOff>
      <xdr:row>19</xdr:row>
      <xdr:rowOff>2612753</xdr:rowOff>
    </xdr:to>
    <xdr:pic>
      <xdr:nvPicPr>
        <xdr:cNvPr id="2" name="Picture 1">
          <a:extLst>
            <a:ext uri="{FF2B5EF4-FFF2-40B4-BE49-F238E27FC236}">
              <a16:creationId xmlns:a16="http://schemas.microsoft.com/office/drawing/2014/main" id="{00000000-0008-0000-1700-000002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2503714" y="8469086"/>
          <a:ext cx="3849370" cy="2340610"/>
        </a:xfrm>
        <a:prstGeom prst="rect">
          <a:avLst/>
        </a:prstGeom>
        <a:noFill/>
        <a:ln>
          <a:noFill/>
        </a:ln>
      </xdr:spPr>
    </xdr:pic>
    <xdr:clientData/>
  </xdr:twoCellAnchor>
</xdr:wsDr>
</file>

<file path=xl/drawings/drawing21.xml><?xml version="1.0" encoding="utf-8"?>
<xdr:wsDr xmlns:xdr="http://schemas.openxmlformats.org/drawingml/2006/spreadsheetDrawing" xmlns:a="http://schemas.openxmlformats.org/drawingml/2006/main">
  <xdr:twoCellAnchor editAs="oneCell">
    <xdr:from>
      <xdr:col>1</xdr:col>
      <xdr:colOff>108857</xdr:colOff>
      <xdr:row>19</xdr:row>
      <xdr:rowOff>149678</xdr:rowOff>
    </xdr:from>
    <xdr:to>
      <xdr:col>6</xdr:col>
      <xdr:colOff>286929</xdr:colOff>
      <xdr:row>19</xdr:row>
      <xdr:rowOff>1621608</xdr:rowOff>
    </xdr:to>
    <xdr:pic>
      <xdr:nvPicPr>
        <xdr:cNvPr id="5" name="Picture 4" descr="A person standing on a road with trees&#10;&#10;Description automatically generated">
          <a:extLst>
            <a:ext uri="{FF2B5EF4-FFF2-40B4-BE49-F238E27FC236}">
              <a16:creationId xmlns:a16="http://schemas.microsoft.com/office/drawing/2014/main" id="{00000000-0008-0000-1800-000005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156607" y="9021535"/>
          <a:ext cx="4256405" cy="1468120"/>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xdr:twoCellAnchor editAs="oneCell">
    <xdr:from>
      <xdr:col>1</xdr:col>
      <xdr:colOff>0</xdr:colOff>
      <xdr:row>19</xdr:row>
      <xdr:rowOff>89263</xdr:rowOff>
    </xdr:from>
    <xdr:to>
      <xdr:col>3</xdr:col>
      <xdr:colOff>399778</xdr:colOff>
      <xdr:row>19</xdr:row>
      <xdr:rowOff>1504043</xdr:rowOff>
    </xdr:to>
    <xdr:pic>
      <xdr:nvPicPr>
        <xdr:cNvPr id="5" name="Picture 4" descr="A road that has been cut down&#10;&#10;Description automatically generated with medium confidence">
          <a:extLst>
            <a:ext uri="{FF2B5EF4-FFF2-40B4-BE49-F238E27FC236}">
              <a16:creationId xmlns:a16="http://schemas.microsoft.com/office/drawing/2014/main" id="{00000000-0008-0000-1900-000005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047750" y="8961120"/>
          <a:ext cx="2032635" cy="1422400"/>
        </a:xfrm>
        <a:prstGeom prst="rect">
          <a:avLst/>
        </a:prstGeom>
      </xdr:spPr>
    </xdr:pic>
    <xdr:clientData/>
  </xdr:twoCellAnchor>
  <xdr:twoCellAnchor editAs="oneCell">
    <xdr:from>
      <xdr:col>3</xdr:col>
      <xdr:colOff>569293</xdr:colOff>
      <xdr:row>19</xdr:row>
      <xdr:rowOff>85453</xdr:rowOff>
    </xdr:from>
    <xdr:to>
      <xdr:col>6</xdr:col>
      <xdr:colOff>18022</xdr:colOff>
      <xdr:row>19</xdr:row>
      <xdr:rowOff>1507853</xdr:rowOff>
    </xdr:to>
    <xdr:pic>
      <xdr:nvPicPr>
        <xdr:cNvPr id="6" name="Picture 5" descr="A person standing on a road&#10;&#10;Description automatically generated">
          <a:extLst>
            <a:ext uri="{FF2B5EF4-FFF2-40B4-BE49-F238E27FC236}">
              <a16:creationId xmlns:a16="http://schemas.microsoft.com/office/drawing/2014/main" id="{00000000-0008-0000-1900-000006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3249900" y="8957310"/>
          <a:ext cx="1913255" cy="1422400"/>
        </a:xfrm>
        <a:prstGeom prst="rect">
          <a:avLst/>
        </a:prstGeom>
      </xdr:spPr>
    </xdr:pic>
    <xdr:clientData/>
  </xdr:twoCellAnchor>
  <xdr:twoCellAnchor editAs="oneCell">
    <xdr:from>
      <xdr:col>6</xdr:col>
      <xdr:colOff>198967</xdr:colOff>
      <xdr:row>19</xdr:row>
      <xdr:rowOff>212453</xdr:rowOff>
    </xdr:from>
    <xdr:to>
      <xdr:col>8</xdr:col>
      <xdr:colOff>629225</xdr:colOff>
      <xdr:row>19</xdr:row>
      <xdr:rowOff>1507853</xdr:rowOff>
    </xdr:to>
    <xdr:pic>
      <xdr:nvPicPr>
        <xdr:cNvPr id="7" name="Picture 6" descr="A large hole in the road&#10;&#10;Description automatically generated">
          <a:extLst>
            <a:ext uri="{FF2B5EF4-FFF2-40B4-BE49-F238E27FC236}">
              <a16:creationId xmlns:a16="http://schemas.microsoft.com/office/drawing/2014/main" id="{00000000-0008-0000-1900-000007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5328860" y="9084310"/>
          <a:ext cx="2047875" cy="1295400"/>
        </a:xfrm>
        <a:prstGeom prst="rect">
          <a:avLst/>
        </a:prstGeom>
        <a:noFill/>
        <a:ln>
          <a:noFill/>
        </a:ln>
      </xdr:spPr>
    </xdr:pic>
    <xdr:clientData/>
  </xdr:twoCellAnchor>
  <xdr:twoCellAnchor editAs="oneCell">
    <xdr:from>
      <xdr:col>8</xdr:col>
      <xdr:colOff>783499</xdr:colOff>
      <xdr:row>19</xdr:row>
      <xdr:rowOff>216263</xdr:rowOff>
    </xdr:from>
    <xdr:to>
      <xdr:col>11</xdr:col>
      <xdr:colOff>170633</xdr:colOff>
      <xdr:row>19</xdr:row>
      <xdr:rowOff>1504043</xdr:rowOff>
    </xdr:to>
    <xdr:pic>
      <xdr:nvPicPr>
        <xdr:cNvPr id="8" name="Picture 7" descr="A couple of people walking along a river&#10;&#10;Description automatically generated">
          <a:extLst>
            <a:ext uri="{FF2B5EF4-FFF2-40B4-BE49-F238E27FC236}">
              <a16:creationId xmlns:a16="http://schemas.microsoft.com/office/drawing/2014/main" id="{00000000-0008-0000-1900-0000080000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7546249" y="9088120"/>
          <a:ext cx="1836420" cy="1295400"/>
        </a:xfrm>
        <a:prstGeom prst="rect">
          <a:avLst/>
        </a:prstGeom>
        <a:noFill/>
        <a:ln>
          <a:noFill/>
        </a:ln>
      </xdr:spPr>
    </xdr:pic>
    <xdr:clientData/>
  </xdr:twoCellAnchor>
  <xdr:twoCellAnchor editAs="oneCell">
    <xdr:from>
      <xdr:col>1</xdr:col>
      <xdr:colOff>0</xdr:colOff>
      <xdr:row>21</xdr:row>
      <xdr:rowOff>635</xdr:rowOff>
    </xdr:from>
    <xdr:to>
      <xdr:col>3</xdr:col>
      <xdr:colOff>325483</xdr:colOff>
      <xdr:row>21</xdr:row>
      <xdr:rowOff>1468120</xdr:rowOff>
    </xdr:to>
    <xdr:pic>
      <xdr:nvPicPr>
        <xdr:cNvPr id="9" name="Picture 8" descr="A river flowing through a forest&#10;&#10;Description automatically generated">
          <a:extLst>
            <a:ext uri="{FF2B5EF4-FFF2-40B4-BE49-F238E27FC236}">
              <a16:creationId xmlns:a16="http://schemas.microsoft.com/office/drawing/2014/main" id="{00000000-0008-0000-1900-00000900000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1047750" y="10695849"/>
          <a:ext cx="1958340" cy="1467485"/>
        </a:xfrm>
        <a:prstGeom prst="rect">
          <a:avLst/>
        </a:prstGeom>
      </xdr:spPr>
    </xdr:pic>
    <xdr:clientData/>
  </xdr:twoCellAnchor>
  <xdr:twoCellAnchor editAs="oneCell">
    <xdr:from>
      <xdr:col>3</xdr:col>
      <xdr:colOff>530679</xdr:colOff>
      <xdr:row>21</xdr:row>
      <xdr:rowOff>0</xdr:rowOff>
    </xdr:from>
    <xdr:to>
      <xdr:col>6</xdr:col>
      <xdr:colOff>3992</xdr:colOff>
      <xdr:row>21</xdr:row>
      <xdr:rowOff>1468120</xdr:rowOff>
    </xdr:to>
    <xdr:pic>
      <xdr:nvPicPr>
        <xdr:cNvPr id="10" name="Picture 9" descr="A road with a large crack&#10;&#10;Description automatically generated with medium confidence">
          <a:extLst>
            <a:ext uri="{FF2B5EF4-FFF2-40B4-BE49-F238E27FC236}">
              <a16:creationId xmlns:a16="http://schemas.microsoft.com/office/drawing/2014/main" id="{00000000-0008-0000-1900-00000A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3211286" y="10695214"/>
          <a:ext cx="1913890" cy="1468120"/>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xdr:twoCellAnchor editAs="oneCell">
    <xdr:from>
      <xdr:col>1</xdr:col>
      <xdr:colOff>561701</xdr:colOff>
      <xdr:row>19</xdr:row>
      <xdr:rowOff>324396</xdr:rowOff>
    </xdr:from>
    <xdr:to>
      <xdr:col>3</xdr:col>
      <xdr:colOff>740499</xdr:colOff>
      <xdr:row>19</xdr:row>
      <xdr:rowOff>1507401</xdr:rowOff>
    </xdr:to>
    <xdr:pic>
      <xdr:nvPicPr>
        <xdr:cNvPr id="8" name="Picture 7" descr="A mountain with a road in the middle&#10;&#10;Description automatically generated">
          <a:extLst>
            <a:ext uri="{FF2B5EF4-FFF2-40B4-BE49-F238E27FC236}">
              <a16:creationId xmlns:a16="http://schemas.microsoft.com/office/drawing/2014/main" id="{00000000-0008-0000-1A00-000008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609451" y="9196253"/>
          <a:ext cx="1804035" cy="1179195"/>
        </a:xfrm>
        <a:prstGeom prst="rect">
          <a:avLst/>
        </a:prstGeom>
      </xdr:spPr>
    </xdr:pic>
    <xdr:clientData/>
  </xdr:twoCellAnchor>
  <xdr:twoCellAnchor editAs="oneCell">
    <xdr:from>
      <xdr:col>4</xdr:col>
      <xdr:colOff>19321</xdr:colOff>
      <xdr:row>19</xdr:row>
      <xdr:rowOff>345351</xdr:rowOff>
    </xdr:from>
    <xdr:to>
      <xdr:col>6</xdr:col>
      <xdr:colOff>206374</xdr:colOff>
      <xdr:row>19</xdr:row>
      <xdr:rowOff>1503591</xdr:rowOff>
    </xdr:to>
    <xdr:pic>
      <xdr:nvPicPr>
        <xdr:cNvPr id="9" name="Picture 8" descr="A map of a area closed&#10;&#10;Description automatically generated">
          <a:extLst>
            <a:ext uri="{FF2B5EF4-FFF2-40B4-BE49-F238E27FC236}">
              <a16:creationId xmlns:a16="http://schemas.microsoft.com/office/drawing/2014/main" id="{00000000-0008-0000-1A00-000009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3516357" y="9217208"/>
          <a:ext cx="1823720" cy="1162050"/>
        </a:xfrm>
        <a:prstGeom prst="rect">
          <a:avLst/>
        </a:prstGeom>
      </xdr:spPr>
    </xdr:pic>
    <xdr:clientData/>
  </xdr:twoCellAnchor>
  <xdr:twoCellAnchor editAs="oneCell">
    <xdr:from>
      <xdr:col>7</xdr:col>
      <xdr:colOff>474345</xdr:colOff>
      <xdr:row>19</xdr:row>
      <xdr:rowOff>44362</xdr:rowOff>
    </xdr:from>
    <xdr:to>
      <xdr:col>9</xdr:col>
      <xdr:colOff>706482</xdr:colOff>
      <xdr:row>19</xdr:row>
      <xdr:rowOff>1507402</xdr:rowOff>
    </xdr:to>
    <xdr:pic>
      <xdr:nvPicPr>
        <xdr:cNvPr id="10" name="Picture 9" descr="A hole in the dirt with a bulldozer&#10;&#10;Description automatically generated">
          <a:extLst>
            <a:ext uri="{FF2B5EF4-FFF2-40B4-BE49-F238E27FC236}">
              <a16:creationId xmlns:a16="http://schemas.microsoft.com/office/drawing/2014/main" id="{00000000-0008-0000-1A00-00000A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rot="5400000">
          <a:off x="6621644" y="8715241"/>
          <a:ext cx="1459230" cy="1861185"/>
        </a:xfrm>
        <a:prstGeom prst="rect">
          <a:avLst/>
        </a:prstGeom>
        <a:noFill/>
        <a:ln>
          <a:noFill/>
        </a:ln>
      </xdr:spPr>
    </xdr:pic>
    <xdr:clientData/>
  </xdr:twoCellAnchor>
  <xdr:twoCellAnchor editAs="oneCell">
    <xdr:from>
      <xdr:col>10</xdr:col>
      <xdr:colOff>37011</xdr:colOff>
      <xdr:row>19</xdr:row>
      <xdr:rowOff>48172</xdr:rowOff>
    </xdr:from>
    <xdr:to>
      <xdr:col>12</xdr:col>
      <xdr:colOff>227239</xdr:colOff>
      <xdr:row>19</xdr:row>
      <xdr:rowOff>1507402</xdr:rowOff>
    </xdr:to>
    <xdr:pic>
      <xdr:nvPicPr>
        <xdr:cNvPr id="11" name="Picture 10" descr="A truck on the road&#10;&#10;Description automatically generated with medium confidence">
          <a:extLst>
            <a:ext uri="{FF2B5EF4-FFF2-40B4-BE49-F238E27FC236}">
              <a16:creationId xmlns:a16="http://schemas.microsoft.com/office/drawing/2014/main" id="{00000000-0008-0000-1A00-00000B000000}"/>
            </a:ext>
          </a:extLst>
        </xdr:cNvPr>
        <xdr:cNvPicPr>
          <a:picLocks noChangeAspect="1"/>
        </xdr:cNvPicPr>
      </xdr:nvPicPr>
      <xdr:blipFill rotWithShape="1">
        <a:blip xmlns:r="http://schemas.openxmlformats.org/officeDocument/2006/relationships" r:embed="rId4" cstate="print">
          <a:extLst>
            <a:ext uri="{28A0092B-C50C-407E-A947-70E740481C1C}">
              <a14:useLocalDpi xmlns:a14="http://schemas.microsoft.com/office/drawing/2010/main" val="0"/>
            </a:ext>
          </a:extLst>
        </a:blip>
        <a:srcRect r="17342"/>
        <a:stretch/>
      </xdr:blipFill>
      <xdr:spPr bwMode="auto">
        <a:xfrm>
          <a:off x="8432618" y="8920029"/>
          <a:ext cx="1823085" cy="1455420"/>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1</xdr:col>
      <xdr:colOff>421821</xdr:colOff>
      <xdr:row>21</xdr:row>
      <xdr:rowOff>0</xdr:rowOff>
    </xdr:from>
    <xdr:to>
      <xdr:col>3</xdr:col>
      <xdr:colOff>703489</xdr:colOff>
      <xdr:row>21</xdr:row>
      <xdr:rowOff>1428115</xdr:rowOff>
    </xdr:to>
    <xdr:pic>
      <xdr:nvPicPr>
        <xdr:cNvPr id="12" name="Picture 11" descr="A person climbing a hill&#10;&#10;Description automatically generated">
          <a:extLst>
            <a:ext uri="{FF2B5EF4-FFF2-40B4-BE49-F238E27FC236}">
              <a16:creationId xmlns:a16="http://schemas.microsoft.com/office/drawing/2014/main" id="{00000000-0008-0000-1A00-00000C00000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1469571" y="10695214"/>
          <a:ext cx="1918335" cy="1431925"/>
        </a:xfrm>
        <a:prstGeom prst="rect">
          <a:avLst/>
        </a:prstGeom>
      </xdr:spPr>
    </xdr:pic>
    <xdr:clientData/>
  </xdr:twoCellAnchor>
  <xdr:twoCellAnchor editAs="oneCell">
    <xdr:from>
      <xdr:col>4</xdr:col>
      <xdr:colOff>110761</xdr:colOff>
      <xdr:row>21</xdr:row>
      <xdr:rowOff>0</xdr:rowOff>
    </xdr:from>
    <xdr:to>
      <xdr:col>6</xdr:col>
      <xdr:colOff>397509</xdr:colOff>
      <xdr:row>21</xdr:row>
      <xdr:rowOff>1430655</xdr:rowOff>
    </xdr:to>
    <xdr:pic>
      <xdr:nvPicPr>
        <xdr:cNvPr id="13" name="Picture 12" descr="A grassy hill with trees and a fence&#10;&#10;Description automatically generated">
          <a:extLst>
            <a:ext uri="{FF2B5EF4-FFF2-40B4-BE49-F238E27FC236}">
              <a16:creationId xmlns:a16="http://schemas.microsoft.com/office/drawing/2014/main" id="{00000000-0008-0000-1A00-00000D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3607797" y="10695214"/>
          <a:ext cx="1911985" cy="1426845"/>
        </a:xfrm>
        <a:prstGeom prst="rect">
          <a:avLst/>
        </a:prstGeom>
      </xdr:spPr>
    </xdr:pic>
    <xdr:clientData/>
  </xdr:twoCellAnchor>
  <xdr:twoCellAnchor editAs="oneCell">
    <xdr:from>
      <xdr:col>7</xdr:col>
      <xdr:colOff>410119</xdr:colOff>
      <xdr:row>21</xdr:row>
      <xdr:rowOff>66131</xdr:rowOff>
    </xdr:from>
    <xdr:to>
      <xdr:col>9</xdr:col>
      <xdr:colOff>705121</xdr:colOff>
      <xdr:row>21</xdr:row>
      <xdr:rowOff>1407251</xdr:rowOff>
    </xdr:to>
    <xdr:pic>
      <xdr:nvPicPr>
        <xdr:cNvPr id="14" name="Picture 13" descr="A green hills with trees and fog&#10;&#10;Description automatically generated">
          <a:extLst>
            <a:ext uri="{FF2B5EF4-FFF2-40B4-BE49-F238E27FC236}">
              <a16:creationId xmlns:a16="http://schemas.microsoft.com/office/drawing/2014/main" id="{00000000-0008-0000-1A00-00000E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6356440" y="10761345"/>
          <a:ext cx="1912620" cy="1341120"/>
        </a:xfrm>
        <a:prstGeom prst="rect">
          <a:avLst/>
        </a:prstGeom>
      </xdr:spPr>
    </xdr:pic>
    <xdr:clientData/>
  </xdr:twoCellAnchor>
  <xdr:twoCellAnchor editAs="oneCell">
    <xdr:from>
      <xdr:col>10</xdr:col>
      <xdr:colOff>60143</xdr:colOff>
      <xdr:row>21</xdr:row>
      <xdr:rowOff>64226</xdr:rowOff>
    </xdr:from>
    <xdr:to>
      <xdr:col>12</xdr:col>
      <xdr:colOff>322126</xdr:colOff>
      <xdr:row>21</xdr:row>
      <xdr:rowOff>1430111</xdr:rowOff>
    </xdr:to>
    <xdr:pic>
      <xdr:nvPicPr>
        <xdr:cNvPr id="15" name="Picture 14" descr="A tree trunk in the forest&#10;&#10;Description automatically generated">
          <a:extLst>
            <a:ext uri="{FF2B5EF4-FFF2-40B4-BE49-F238E27FC236}">
              <a16:creationId xmlns:a16="http://schemas.microsoft.com/office/drawing/2014/main" id="{00000000-0008-0000-1A00-00000F000000}"/>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8455750" y="10759440"/>
          <a:ext cx="1894840" cy="1365885"/>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xdr:twoCellAnchor editAs="oneCell">
    <xdr:from>
      <xdr:col>1</xdr:col>
      <xdr:colOff>0</xdr:colOff>
      <xdr:row>19</xdr:row>
      <xdr:rowOff>1552937</xdr:rowOff>
    </xdr:from>
    <xdr:to>
      <xdr:col>3</xdr:col>
      <xdr:colOff>418828</xdr:colOff>
      <xdr:row>19</xdr:row>
      <xdr:rowOff>2920727</xdr:rowOff>
    </xdr:to>
    <xdr:pic>
      <xdr:nvPicPr>
        <xdr:cNvPr id="3" name="Picture 2" descr="A stream of water flowing through a ditch&#10;&#10;Description automatically generated">
          <a:extLst>
            <a:ext uri="{FF2B5EF4-FFF2-40B4-BE49-F238E27FC236}">
              <a16:creationId xmlns:a16="http://schemas.microsoft.com/office/drawing/2014/main" id="{00000000-0008-0000-1B00-000003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055914" y="10370366"/>
          <a:ext cx="2029914" cy="1367790"/>
        </a:xfrm>
        <a:prstGeom prst="rect">
          <a:avLst/>
        </a:prstGeom>
      </xdr:spPr>
    </xdr:pic>
    <xdr:clientData/>
  </xdr:twoCellAnchor>
  <xdr:twoCellAnchor editAs="oneCell">
    <xdr:from>
      <xdr:col>3</xdr:col>
      <xdr:colOff>503465</xdr:colOff>
      <xdr:row>19</xdr:row>
      <xdr:rowOff>1545317</xdr:rowOff>
    </xdr:from>
    <xdr:to>
      <xdr:col>5</xdr:col>
      <xdr:colOff>726078</xdr:colOff>
      <xdr:row>19</xdr:row>
      <xdr:rowOff>2920727</xdr:rowOff>
    </xdr:to>
    <xdr:pic>
      <xdr:nvPicPr>
        <xdr:cNvPr id="4" name="Picture 3" descr="A road that has fallen down&#10;&#10;Description automatically generated">
          <a:extLst>
            <a:ext uri="{FF2B5EF4-FFF2-40B4-BE49-F238E27FC236}">
              <a16:creationId xmlns:a16="http://schemas.microsoft.com/office/drawing/2014/main" id="{00000000-0008-0000-1B00-000004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3170465" y="10362746"/>
          <a:ext cx="1833699" cy="1375410"/>
        </a:xfrm>
        <a:prstGeom prst="rect">
          <a:avLst/>
        </a:prstGeom>
      </xdr:spPr>
    </xdr:pic>
    <xdr:clientData/>
  </xdr:twoCellAnchor>
  <xdr:twoCellAnchor editAs="oneCell">
    <xdr:from>
      <xdr:col>6</xdr:col>
      <xdr:colOff>0</xdr:colOff>
      <xdr:row>19</xdr:row>
      <xdr:rowOff>195942</xdr:rowOff>
    </xdr:from>
    <xdr:to>
      <xdr:col>11</xdr:col>
      <xdr:colOff>361406</xdr:colOff>
      <xdr:row>19</xdr:row>
      <xdr:rowOff>2920727</xdr:rowOff>
    </xdr:to>
    <xdr:pic>
      <xdr:nvPicPr>
        <xdr:cNvPr id="2" name="Picture 1">
          <a:extLst>
            <a:ext uri="{FF2B5EF4-FFF2-40B4-BE49-F238E27FC236}">
              <a16:creationId xmlns:a16="http://schemas.microsoft.com/office/drawing/2014/main" id="{00000000-0008-0000-1B00-000002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5083629" y="9013371"/>
          <a:ext cx="4389120" cy="2724785"/>
        </a:xfrm>
        <a:prstGeom prst="rect">
          <a:avLst/>
        </a:prstGeom>
        <a:noFill/>
        <a:ln>
          <a:noFill/>
        </a:ln>
      </xdr:spPr>
    </xdr:pic>
    <xdr:clientData/>
  </xdr:twoCellAnchor>
  <xdr:twoCellAnchor editAs="oneCell">
    <xdr:from>
      <xdr:col>1</xdr:col>
      <xdr:colOff>119743</xdr:colOff>
      <xdr:row>21</xdr:row>
      <xdr:rowOff>178707</xdr:rowOff>
    </xdr:from>
    <xdr:to>
      <xdr:col>6</xdr:col>
      <xdr:colOff>608783</xdr:colOff>
      <xdr:row>21</xdr:row>
      <xdr:rowOff>2583452</xdr:rowOff>
    </xdr:to>
    <xdr:pic>
      <xdr:nvPicPr>
        <xdr:cNvPr id="10" name="Picture 9">
          <a:extLst>
            <a:ext uri="{FF2B5EF4-FFF2-40B4-BE49-F238E27FC236}">
              <a16:creationId xmlns:a16="http://schemas.microsoft.com/office/drawing/2014/main" id="{00000000-0008-0000-1B00-00000A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1175657" y="12229193"/>
          <a:ext cx="4516755" cy="2404745"/>
        </a:xfrm>
        <a:prstGeom prst="rect">
          <a:avLst/>
        </a:prstGeom>
        <a:noFill/>
        <a:ln>
          <a:noFill/>
        </a:ln>
      </xdr:spPr>
    </xdr:pic>
    <xdr:clientData/>
  </xdr:twoCellAnchor>
  <xdr:twoCellAnchor editAs="oneCell">
    <xdr:from>
      <xdr:col>6</xdr:col>
      <xdr:colOff>729342</xdr:colOff>
      <xdr:row>21</xdr:row>
      <xdr:rowOff>32657</xdr:rowOff>
    </xdr:from>
    <xdr:to>
      <xdr:col>12</xdr:col>
      <xdr:colOff>60415</xdr:colOff>
      <xdr:row>21</xdr:row>
      <xdr:rowOff>2583452</xdr:rowOff>
    </xdr:to>
    <xdr:pic>
      <xdr:nvPicPr>
        <xdr:cNvPr id="11" name="Picture 10">
          <a:extLst>
            <a:ext uri="{FF2B5EF4-FFF2-40B4-BE49-F238E27FC236}">
              <a16:creationId xmlns:a16="http://schemas.microsoft.com/office/drawing/2014/main" id="{00000000-0008-0000-1B00-00000B000000}"/>
            </a:ext>
          </a:extLst>
        </xdr:cNvPr>
        <xdr:cNvPicPr>
          <a:picLocks noChangeAspect="1"/>
        </xdr:cNvPicPr>
      </xdr:nvPicPr>
      <xdr:blipFill rotWithShape="1">
        <a:blip xmlns:r="http://schemas.openxmlformats.org/officeDocument/2006/relationships" r:embed="rId5" cstate="print">
          <a:extLst>
            <a:ext uri="{28A0092B-C50C-407E-A947-70E740481C1C}">
              <a14:useLocalDpi xmlns:a14="http://schemas.microsoft.com/office/drawing/2010/main" val="0"/>
            </a:ext>
          </a:extLst>
        </a:blip>
        <a:srcRect l="9074"/>
        <a:stretch/>
      </xdr:blipFill>
      <xdr:spPr bwMode="auto">
        <a:xfrm>
          <a:off x="5812971" y="12083143"/>
          <a:ext cx="4164330" cy="2550795"/>
        </a:xfrm>
        <a:prstGeom prst="rect">
          <a:avLst/>
        </a:prstGeom>
        <a:noFill/>
        <a:ln>
          <a:noFill/>
        </a:ln>
        <a:extLst>
          <a:ext uri="{53640926-AAD7-44D8-BBD7-CCE9431645EC}">
            <a14:shadowObscured xmlns:a14="http://schemas.microsoft.com/office/drawing/2010/main"/>
          </a:ext>
        </a:extLst>
      </xdr:spPr>
    </xdr:pic>
    <xdr:clientData/>
  </xdr:twoCellAnchor>
</xdr:wsDr>
</file>

<file path=xl/drawings/drawing25.xml><?xml version="1.0" encoding="utf-8"?>
<xdr:wsDr xmlns:xdr="http://schemas.openxmlformats.org/drawingml/2006/spreadsheetDrawing" xmlns:a="http://schemas.openxmlformats.org/drawingml/2006/main">
  <xdr:twoCellAnchor editAs="oneCell">
    <xdr:from>
      <xdr:col>1</xdr:col>
      <xdr:colOff>37011</xdr:colOff>
      <xdr:row>19</xdr:row>
      <xdr:rowOff>40822</xdr:rowOff>
    </xdr:from>
    <xdr:to>
      <xdr:col>3</xdr:col>
      <xdr:colOff>345984</xdr:colOff>
      <xdr:row>19</xdr:row>
      <xdr:rowOff>1503862</xdr:rowOff>
    </xdr:to>
    <xdr:pic>
      <xdr:nvPicPr>
        <xdr:cNvPr id="8" name="Picture 7" descr="A concrete bridge in the dirt&#10;&#10;Description automatically generated">
          <a:extLst>
            <a:ext uri="{FF2B5EF4-FFF2-40B4-BE49-F238E27FC236}">
              <a16:creationId xmlns:a16="http://schemas.microsoft.com/office/drawing/2014/main" id="{00000000-0008-0000-1C00-000008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084761" y="8912679"/>
          <a:ext cx="1941830" cy="1466850"/>
        </a:xfrm>
        <a:prstGeom prst="rect">
          <a:avLst/>
        </a:prstGeom>
      </xdr:spPr>
    </xdr:pic>
    <xdr:clientData/>
  </xdr:twoCellAnchor>
  <xdr:twoCellAnchor editAs="oneCell">
    <xdr:from>
      <xdr:col>3</xdr:col>
      <xdr:colOff>495844</xdr:colOff>
      <xdr:row>19</xdr:row>
      <xdr:rowOff>40822</xdr:rowOff>
    </xdr:from>
    <xdr:to>
      <xdr:col>6</xdr:col>
      <xdr:colOff>2993</xdr:colOff>
      <xdr:row>19</xdr:row>
      <xdr:rowOff>1504497</xdr:rowOff>
    </xdr:to>
    <xdr:pic>
      <xdr:nvPicPr>
        <xdr:cNvPr id="9" name="Picture 8" descr="A tunnel with a hole in the ground&#10;&#10;Description automatically generated with medium confidence">
          <a:extLst>
            <a:ext uri="{FF2B5EF4-FFF2-40B4-BE49-F238E27FC236}">
              <a16:creationId xmlns:a16="http://schemas.microsoft.com/office/drawing/2014/main" id="{00000000-0008-0000-1C00-000009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3162844" y="8858251"/>
          <a:ext cx="1923778" cy="1463675"/>
        </a:xfrm>
        <a:prstGeom prst="rect">
          <a:avLst/>
        </a:prstGeom>
      </xdr:spPr>
    </xdr:pic>
    <xdr:clientData/>
  </xdr:twoCellAnchor>
  <xdr:twoCellAnchor editAs="oneCell">
    <xdr:from>
      <xdr:col>6</xdr:col>
      <xdr:colOff>781594</xdr:colOff>
      <xdr:row>19</xdr:row>
      <xdr:rowOff>115752</xdr:rowOff>
    </xdr:from>
    <xdr:to>
      <xdr:col>9</xdr:col>
      <xdr:colOff>206828</xdr:colOff>
      <xdr:row>19</xdr:row>
      <xdr:rowOff>1504497</xdr:rowOff>
    </xdr:to>
    <xdr:pic>
      <xdr:nvPicPr>
        <xdr:cNvPr id="10" name="Picture 9" descr="A metal pipe with water coming out of it&#10;&#10;Description automatically generated">
          <a:extLst>
            <a:ext uri="{FF2B5EF4-FFF2-40B4-BE49-F238E27FC236}">
              <a16:creationId xmlns:a16="http://schemas.microsoft.com/office/drawing/2014/main" id="{00000000-0008-0000-1C00-00000A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5865223" y="8933181"/>
          <a:ext cx="1841862" cy="1388745"/>
        </a:xfrm>
        <a:prstGeom prst="rect">
          <a:avLst/>
        </a:prstGeom>
      </xdr:spPr>
    </xdr:pic>
    <xdr:clientData/>
  </xdr:twoCellAnchor>
  <xdr:twoCellAnchor editAs="oneCell">
    <xdr:from>
      <xdr:col>9</xdr:col>
      <xdr:colOff>406309</xdr:colOff>
      <xdr:row>19</xdr:row>
      <xdr:rowOff>80827</xdr:rowOff>
    </xdr:from>
    <xdr:to>
      <xdr:col>11</xdr:col>
      <xdr:colOff>593997</xdr:colOff>
      <xdr:row>19</xdr:row>
      <xdr:rowOff>1504497</xdr:rowOff>
    </xdr:to>
    <xdr:pic>
      <xdr:nvPicPr>
        <xdr:cNvPr id="11" name="Picture 10" descr="A bridge over a stream&#10;&#10;Description automatically generated">
          <a:extLst>
            <a:ext uri="{FF2B5EF4-FFF2-40B4-BE49-F238E27FC236}">
              <a16:creationId xmlns:a16="http://schemas.microsoft.com/office/drawing/2014/main" id="{00000000-0008-0000-1C00-00000B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7906566" y="8898256"/>
          <a:ext cx="1798774" cy="1423670"/>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xdr:twoCellAnchor editAs="oneCell">
    <xdr:from>
      <xdr:col>1</xdr:col>
      <xdr:colOff>40821</xdr:colOff>
      <xdr:row>19</xdr:row>
      <xdr:rowOff>146685</xdr:rowOff>
    </xdr:from>
    <xdr:to>
      <xdr:col>3</xdr:col>
      <xdr:colOff>365669</xdr:colOff>
      <xdr:row>19</xdr:row>
      <xdr:rowOff>1617980</xdr:rowOff>
    </xdr:to>
    <xdr:pic>
      <xdr:nvPicPr>
        <xdr:cNvPr id="6" name="Picture 5" descr="A river flowing through a tunnel&#10;&#10;Description automatically generated">
          <a:extLst>
            <a:ext uri="{FF2B5EF4-FFF2-40B4-BE49-F238E27FC236}">
              <a16:creationId xmlns:a16="http://schemas.microsoft.com/office/drawing/2014/main" id="{00000000-0008-0000-1D00-000006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096735" y="8964114"/>
          <a:ext cx="1935934" cy="1471295"/>
        </a:xfrm>
        <a:prstGeom prst="rect">
          <a:avLst/>
        </a:prstGeom>
      </xdr:spPr>
    </xdr:pic>
    <xdr:clientData/>
  </xdr:twoCellAnchor>
  <xdr:twoCellAnchor editAs="oneCell">
    <xdr:from>
      <xdr:col>3</xdr:col>
      <xdr:colOff>505369</xdr:colOff>
      <xdr:row>19</xdr:row>
      <xdr:rowOff>95250</xdr:rowOff>
    </xdr:from>
    <xdr:to>
      <xdr:col>6</xdr:col>
      <xdr:colOff>18233</xdr:colOff>
      <xdr:row>19</xdr:row>
      <xdr:rowOff>1617980</xdr:rowOff>
    </xdr:to>
    <xdr:pic>
      <xdr:nvPicPr>
        <xdr:cNvPr id="7" name="Picture 6" descr="A bridge over a stream&#10;&#10;Description automatically generated">
          <a:extLst>
            <a:ext uri="{FF2B5EF4-FFF2-40B4-BE49-F238E27FC236}">
              <a16:creationId xmlns:a16="http://schemas.microsoft.com/office/drawing/2014/main" id="{00000000-0008-0000-1D00-000007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3172369" y="8912679"/>
          <a:ext cx="1929493" cy="1522730"/>
        </a:xfrm>
        <a:prstGeom prst="rect">
          <a:avLst/>
        </a:prstGeom>
      </xdr:spPr>
    </xdr:pic>
    <xdr:clientData/>
  </xdr:twoCellAnchor>
  <xdr:twoCellAnchor editAs="oneCell">
    <xdr:from>
      <xdr:col>1</xdr:col>
      <xdr:colOff>272143</xdr:colOff>
      <xdr:row>21</xdr:row>
      <xdr:rowOff>412841</xdr:rowOff>
    </xdr:from>
    <xdr:to>
      <xdr:col>6</xdr:col>
      <xdr:colOff>538933</xdr:colOff>
      <xdr:row>21</xdr:row>
      <xdr:rowOff>2674711</xdr:rowOff>
    </xdr:to>
    <xdr:pic>
      <xdr:nvPicPr>
        <xdr:cNvPr id="2" name="Picture 1">
          <a:extLst>
            <a:ext uri="{FF2B5EF4-FFF2-40B4-BE49-F238E27FC236}">
              <a16:creationId xmlns:a16="http://schemas.microsoft.com/office/drawing/2014/main" id="{00000000-0008-0000-1D00-000002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1328057" y="11157041"/>
          <a:ext cx="4294505" cy="2261870"/>
        </a:xfrm>
        <a:prstGeom prst="rect">
          <a:avLst/>
        </a:prstGeom>
        <a:noFill/>
        <a:ln>
          <a:noFill/>
        </a:ln>
      </xdr:spPr>
    </xdr:pic>
    <xdr:clientData/>
  </xdr:twoCellAnchor>
  <xdr:twoCellAnchor editAs="oneCell">
    <xdr:from>
      <xdr:col>6</xdr:col>
      <xdr:colOff>674913</xdr:colOff>
      <xdr:row>21</xdr:row>
      <xdr:rowOff>87086</xdr:rowOff>
    </xdr:from>
    <xdr:to>
      <xdr:col>12</xdr:col>
      <xdr:colOff>72026</xdr:colOff>
      <xdr:row>21</xdr:row>
      <xdr:rowOff>2674711</xdr:rowOff>
    </xdr:to>
    <xdr:pic>
      <xdr:nvPicPr>
        <xdr:cNvPr id="3" name="Picture 2">
          <a:extLst>
            <a:ext uri="{FF2B5EF4-FFF2-40B4-BE49-F238E27FC236}">
              <a16:creationId xmlns:a16="http://schemas.microsoft.com/office/drawing/2014/main" id="{00000000-0008-0000-1D00-000003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5758542" y="10831286"/>
          <a:ext cx="4230370" cy="2587625"/>
        </a:xfrm>
        <a:prstGeom prst="rect">
          <a:avLst/>
        </a:prstGeom>
        <a:noFill/>
        <a:ln>
          <a:noFill/>
        </a:ln>
      </xdr:spPr>
    </xdr:pic>
    <xdr:clientData/>
  </xdr:twoCellAnchor>
</xdr:wsDr>
</file>

<file path=xl/drawings/drawing27.xml><?xml version="1.0" encoding="utf-8"?>
<xdr:wsDr xmlns:xdr="http://schemas.openxmlformats.org/drawingml/2006/spreadsheetDrawing" xmlns:a="http://schemas.openxmlformats.org/drawingml/2006/main">
  <xdr:twoCellAnchor editAs="oneCell">
    <xdr:from>
      <xdr:col>1</xdr:col>
      <xdr:colOff>125186</xdr:colOff>
      <xdr:row>19</xdr:row>
      <xdr:rowOff>1141639</xdr:rowOff>
    </xdr:from>
    <xdr:to>
      <xdr:col>3</xdr:col>
      <xdr:colOff>674824</xdr:colOff>
      <xdr:row>19</xdr:row>
      <xdr:rowOff>2616109</xdr:rowOff>
    </xdr:to>
    <xdr:pic>
      <xdr:nvPicPr>
        <xdr:cNvPr id="6" name="Picture 5" descr="A diagram of a road surface drainage options&#10;&#10;Description automatically generated">
          <a:extLst>
            <a:ext uri="{FF2B5EF4-FFF2-40B4-BE49-F238E27FC236}">
              <a16:creationId xmlns:a16="http://schemas.microsoft.com/office/drawing/2014/main" id="{00000000-0008-0000-1E00-000006000000}"/>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t="7918" b="39712"/>
        <a:stretch/>
      </xdr:blipFill>
      <xdr:spPr bwMode="auto">
        <a:xfrm>
          <a:off x="1181100" y="9959068"/>
          <a:ext cx="2160724" cy="1474470"/>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10</xdr:col>
      <xdr:colOff>295547</xdr:colOff>
      <xdr:row>19</xdr:row>
      <xdr:rowOff>998764</xdr:rowOff>
    </xdr:from>
    <xdr:to>
      <xdr:col>12</xdr:col>
      <xdr:colOff>720634</xdr:colOff>
      <xdr:row>19</xdr:row>
      <xdr:rowOff>2616109</xdr:rowOff>
    </xdr:to>
    <xdr:pic>
      <xdr:nvPicPr>
        <xdr:cNvPr id="8" name="Picture 7" descr="A diagram of a drainage system&#10;&#10;Description automatically generated">
          <a:extLst>
            <a:ext uri="{FF2B5EF4-FFF2-40B4-BE49-F238E27FC236}">
              <a16:creationId xmlns:a16="http://schemas.microsoft.com/office/drawing/2014/main" id="{00000000-0008-0000-1E00-000008000000}"/>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l="6799" t="13086" r="6799"/>
        <a:stretch/>
      </xdr:blipFill>
      <xdr:spPr bwMode="auto">
        <a:xfrm>
          <a:off x="8601347" y="9816193"/>
          <a:ext cx="2036173" cy="1617345"/>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1</xdr:col>
      <xdr:colOff>258536</xdr:colOff>
      <xdr:row>21</xdr:row>
      <xdr:rowOff>0</xdr:rowOff>
    </xdr:from>
    <xdr:to>
      <xdr:col>3</xdr:col>
      <xdr:colOff>550364</xdr:colOff>
      <xdr:row>21</xdr:row>
      <xdr:rowOff>1399812</xdr:rowOff>
    </xdr:to>
    <xdr:pic>
      <xdr:nvPicPr>
        <xdr:cNvPr id="9" name="Picture 8" descr="Long shot of a road&#10;&#10;Description automatically generated">
          <a:extLst>
            <a:ext uri="{FF2B5EF4-FFF2-40B4-BE49-F238E27FC236}">
              <a16:creationId xmlns:a16="http://schemas.microsoft.com/office/drawing/2014/main" id="{00000000-0008-0000-1E00-000009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306286" y="11062607"/>
          <a:ext cx="1917065" cy="1409065"/>
        </a:xfrm>
        <a:prstGeom prst="rect">
          <a:avLst/>
        </a:prstGeom>
      </xdr:spPr>
    </xdr:pic>
    <xdr:clientData/>
  </xdr:twoCellAnchor>
  <xdr:twoCellAnchor editAs="oneCell">
    <xdr:from>
      <xdr:col>3</xdr:col>
      <xdr:colOff>800917</xdr:colOff>
      <xdr:row>21</xdr:row>
      <xdr:rowOff>0</xdr:rowOff>
    </xdr:from>
    <xdr:to>
      <xdr:col>6</xdr:col>
      <xdr:colOff>170906</xdr:colOff>
      <xdr:row>21</xdr:row>
      <xdr:rowOff>1400447</xdr:rowOff>
    </xdr:to>
    <xdr:pic>
      <xdr:nvPicPr>
        <xdr:cNvPr id="10" name="Picture 9" descr="A dirt road with a pile of dirt&#10;&#10;Description automatically generated">
          <a:extLst>
            <a:ext uri="{FF2B5EF4-FFF2-40B4-BE49-F238E27FC236}">
              <a16:creationId xmlns:a16="http://schemas.microsoft.com/office/drawing/2014/main" id="{00000000-0008-0000-1E00-00000A000000}"/>
            </a:ext>
          </a:extLst>
        </xdr:cNvPr>
        <xdr:cNvPicPr>
          <a:picLocks noChangeAspect="1"/>
        </xdr:cNvPicPr>
      </xdr:nvPicPr>
      <xdr:blipFill rotWithShape="1">
        <a:blip xmlns:r="http://schemas.openxmlformats.org/officeDocument/2006/relationships" r:embed="rId4" cstate="print">
          <a:extLst>
            <a:ext uri="{28A0092B-C50C-407E-A947-70E740481C1C}">
              <a14:useLocalDpi xmlns:a14="http://schemas.microsoft.com/office/drawing/2010/main" val="0"/>
            </a:ext>
          </a:extLst>
        </a:blip>
        <a:srcRect r="22278"/>
        <a:stretch/>
      </xdr:blipFill>
      <xdr:spPr bwMode="auto">
        <a:xfrm>
          <a:off x="3481524" y="11062607"/>
          <a:ext cx="1815465" cy="1419225"/>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4</xdr:col>
      <xdr:colOff>511628</xdr:colOff>
      <xdr:row>19</xdr:row>
      <xdr:rowOff>184059</xdr:rowOff>
    </xdr:from>
    <xdr:to>
      <xdr:col>9</xdr:col>
      <xdr:colOff>763179</xdr:colOff>
      <xdr:row>19</xdr:row>
      <xdr:rowOff>2616109</xdr:rowOff>
    </xdr:to>
    <xdr:pic>
      <xdr:nvPicPr>
        <xdr:cNvPr id="2" name="Picture 1">
          <a:extLst>
            <a:ext uri="{FF2B5EF4-FFF2-40B4-BE49-F238E27FC236}">
              <a16:creationId xmlns:a16="http://schemas.microsoft.com/office/drawing/2014/main" id="{00000000-0008-0000-1E00-00000200000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3984171" y="9001488"/>
          <a:ext cx="4279265" cy="2432050"/>
        </a:xfrm>
        <a:prstGeom prst="rect">
          <a:avLst/>
        </a:prstGeom>
        <a:noFill/>
        <a:ln>
          <a:noFill/>
        </a:ln>
      </xdr:spPr>
    </xdr:pic>
    <xdr:clientData/>
  </xdr:twoCellAnchor>
</xdr:wsDr>
</file>

<file path=xl/drawings/drawing28.xml><?xml version="1.0" encoding="utf-8"?>
<xdr:wsDr xmlns:xdr="http://schemas.openxmlformats.org/drawingml/2006/spreadsheetDrawing" xmlns:a="http://schemas.openxmlformats.org/drawingml/2006/main">
  <xdr:twoCellAnchor editAs="oneCell">
    <xdr:from>
      <xdr:col>1</xdr:col>
      <xdr:colOff>145868</xdr:colOff>
      <xdr:row>19</xdr:row>
      <xdr:rowOff>49802</xdr:rowOff>
    </xdr:from>
    <xdr:to>
      <xdr:col>3</xdr:col>
      <xdr:colOff>478336</xdr:colOff>
      <xdr:row>19</xdr:row>
      <xdr:rowOff>1517922</xdr:rowOff>
    </xdr:to>
    <xdr:pic>
      <xdr:nvPicPr>
        <xdr:cNvPr id="7" name="Picture 6">
          <a:extLst>
            <a:ext uri="{FF2B5EF4-FFF2-40B4-BE49-F238E27FC236}">
              <a16:creationId xmlns:a16="http://schemas.microsoft.com/office/drawing/2014/main" id="{00000000-0008-0000-1F00-000007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201782" y="8867231"/>
          <a:ext cx="1943554" cy="1468120"/>
        </a:xfrm>
        <a:prstGeom prst="rect">
          <a:avLst/>
        </a:prstGeom>
      </xdr:spPr>
    </xdr:pic>
    <xdr:clientData/>
  </xdr:twoCellAnchor>
  <xdr:twoCellAnchor editAs="oneCell">
    <xdr:from>
      <xdr:col>3</xdr:col>
      <xdr:colOff>791119</xdr:colOff>
      <xdr:row>19</xdr:row>
      <xdr:rowOff>127635</xdr:rowOff>
    </xdr:from>
    <xdr:to>
      <xdr:col>6</xdr:col>
      <xdr:colOff>288743</xdr:colOff>
      <xdr:row>19</xdr:row>
      <xdr:rowOff>1569175</xdr:rowOff>
    </xdr:to>
    <xdr:pic>
      <xdr:nvPicPr>
        <xdr:cNvPr id="8" name="Picture 7">
          <a:extLst>
            <a:ext uri="{FF2B5EF4-FFF2-40B4-BE49-F238E27FC236}">
              <a16:creationId xmlns:a16="http://schemas.microsoft.com/office/drawing/2014/main" id="{00000000-0008-0000-1F00-000008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3458119" y="8945064"/>
          <a:ext cx="1914253" cy="1441540"/>
        </a:xfrm>
        <a:prstGeom prst="rect">
          <a:avLst/>
        </a:prstGeom>
      </xdr:spPr>
    </xdr:pic>
    <xdr:clientData/>
  </xdr:twoCellAnchor>
  <xdr:twoCellAnchor editAs="oneCell">
    <xdr:from>
      <xdr:col>6</xdr:col>
      <xdr:colOff>587012</xdr:colOff>
      <xdr:row>19</xdr:row>
      <xdr:rowOff>170362</xdr:rowOff>
    </xdr:from>
    <xdr:to>
      <xdr:col>9</xdr:col>
      <xdr:colOff>22406</xdr:colOff>
      <xdr:row>19</xdr:row>
      <xdr:rowOff>1566817</xdr:rowOff>
    </xdr:to>
    <xdr:pic>
      <xdr:nvPicPr>
        <xdr:cNvPr id="9" name="Picture 8">
          <a:extLst>
            <a:ext uri="{FF2B5EF4-FFF2-40B4-BE49-F238E27FC236}">
              <a16:creationId xmlns:a16="http://schemas.microsoft.com/office/drawing/2014/main" id="{00000000-0008-0000-1F00-000009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5670641" y="8987791"/>
          <a:ext cx="1852022" cy="1396455"/>
        </a:xfrm>
        <a:prstGeom prst="rect">
          <a:avLst/>
        </a:prstGeom>
      </xdr:spPr>
    </xdr:pic>
    <xdr:clientData/>
  </xdr:twoCellAnchor>
  <xdr:twoCellAnchor editAs="oneCell">
    <xdr:from>
      <xdr:col>9</xdr:col>
      <xdr:colOff>340178</xdr:colOff>
      <xdr:row>19</xdr:row>
      <xdr:rowOff>168457</xdr:rowOff>
    </xdr:from>
    <xdr:to>
      <xdr:col>11</xdr:col>
      <xdr:colOff>746306</xdr:colOff>
      <xdr:row>19</xdr:row>
      <xdr:rowOff>1568087</xdr:rowOff>
    </xdr:to>
    <xdr:pic>
      <xdr:nvPicPr>
        <xdr:cNvPr id="10" name="Picture 9">
          <a:extLst>
            <a:ext uri="{FF2B5EF4-FFF2-40B4-BE49-F238E27FC236}">
              <a16:creationId xmlns:a16="http://schemas.microsoft.com/office/drawing/2014/main" id="{00000000-0008-0000-1F00-00000A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7840435" y="8985886"/>
          <a:ext cx="2017214" cy="1399630"/>
        </a:xfrm>
        <a:prstGeom prst="rect">
          <a:avLst/>
        </a:prstGeom>
      </xdr:spPr>
    </xdr:pic>
    <xdr:clientData/>
  </xdr:twoCellAnchor>
  <xdr:twoCellAnchor editAs="oneCell">
    <xdr:from>
      <xdr:col>3</xdr:col>
      <xdr:colOff>686072</xdr:colOff>
      <xdr:row>21</xdr:row>
      <xdr:rowOff>93889</xdr:rowOff>
    </xdr:from>
    <xdr:to>
      <xdr:col>6</xdr:col>
      <xdr:colOff>288743</xdr:colOff>
      <xdr:row>21</xdr:row>
      <xdr:rowOff>1608364</xdr:rowOff>
    </xdr:to>
    <xdr:pic>
      <xdr:nvPicPr>
        <xdr:cNvPr id="2" name="Picture 1">
          <a:extLst>
            <a:ext uri="{FF2B5EF4-FFF2-40B4-BE49-F238E27FC236}">
              <a16:creationId xmlns:a16="http://schemas.microsoft.com/office/drawing/2014/main" id="{00000000-0008-0000-1F00-000002000000}"/>
            </a:ext>
          </a:extLst>
        </xdr:cNvPr>
        <xdr:cNvPicPr>
          <a:picLocks noChangeAspect="1"/>
        </xdr:cNvPicPr>
      </xdr:nvPicPr>
      <xdr:blipFill>
        <a:blip xmlns:r="http://schemas.openxmlformats.org/officeDocument/2006/relationships" r:embed="rId5" cstate="screen">
          <a:extLst>
            <a:ext uri="{28A0092B-C50C-407E-A947-70E740481C1C}">
              <a14:useLocalDpi xmlns:a14="http://schemas.microsoft.com/office/drawing/2010/main"/>
            </a:ext>
          </a:extLst>
        </a:blip>
        <a:stretch>
          <a:fillRect/>
        </a:stretch>
      </xdr:blipFill>
      <xdr:spPr>
        <a:xfrm>
          <a:off x="3353072" y="10816318"/>
          <a:ext cx="2019300" cy="1514475"/>
        </a:xfrm>
        <a:prstGeom prst="rect">
          <a:avLst/>
        </a:prstGeom>
      </xdr:spPr>
    </xdr:pic>
    <xdr:clientData/>
  </xdr:twoCellAnchor>
  <xdr:twoCellAnchor editAs="oneCell">
    <xdr:from>
      <xdr:col>6</xdr:col>
      <xdr:colOff>587012</xdr:colOff>
      <xdr:row>21</xdr:row>
      <xdr:rowOff>65314</xdr:rowOff>
    </xdr:from>
    <xdr:to>
      <xdr:col>9</xdr:col>
      <xdr:colOff>227784</xdr:colOff>
      <xdr:row>21</xdr:row>
      <xdr:rowOff>1608364</xdr:rowOff>
    </xdr:to>
    <xdr:pic>
      <xdr:nvPicPr>
        <xdr:cNvPr id="3" name="Picture 2">
          <a:extLst>
            <a:ext uri="{FF2B5EF4-FFF2-40B4-BE49-F238E27FC236}">
              <a16:creationId xmlns:a16="http://schemas.microsoft.com/office/drawing/2014/main" id="{00000000-0008-0000-1F00-000003000000}"/>
            </a:ext>
          </a:extLst>
        </xdr:cNvPr>
        <xdr:cNvPicPr>
          <a:picLocks noChangeAspect="1"/>
        </xdr:cNvPicPr>
      </xdr:nvPicPr>
      <xdr:blipFill>
        <a:blip xmlns:r="http://schemas.openxmlformats.org/officeDocument/2006/relationships" r:embed="rId6" cstate="screen">
          <a:extLst>
            <a:ext uri="{28A0092B-C50C-407E-A947-70E740481C1C}">
              <a14:useLocalDpi xmlns:a14="http://schemas.microsoft.com/office/drawing/2010/main"/>
            </a:ext>
          </a:extLst>
        </a:blip>
        <a:stretch>
          <a:fillRect/>
        </a:stretch>
      </xdr:blipFill>
      <xdr:spPr>
        <a:xfrm>
          <a:off x="5670641" y="10787743"/>
          <a:ext cx="2057400" cy="1543050"/>
        </a:xfrm>
        <a:prstGeom prst="rect">
          <a:avLst/>
        </a:prstGeom>
      </xdr:spPr>
    </xdr:pic>
    <xdr:clientData/>
  </xdr:twoCellAnchor>
</xdr:wsDr>
</file>

<file path=xl/drawings/drawing29.xml><?xml version="1.0" encoding="utf-8"?>
<xdr:wsDr xmlns:xdr="http://schemas.openxmlformats.org/drawingml/2006/spreadsheetDrawing" xmlns:a="http://schemas.openxmlformats.org/drawingml/2006/main">
  <xdr:twoCellAnchor editAs="oneCell">
    <xdr:from>
      <xdr:col>2</xdr:col>
      <xdr:colOff>365214</xdr:colOff>
      <xdr:row>19</xdr:row>
      <xdr:rowOff>362040</xdr:rowOff>
    </xdr:from>
    <xdr:to>
      <xdr:col>4</xdr:col>
      <xdr:colOff>595447</xdr:colOff>
      <xdr:row>19</xdr:row>
      <xdr:rowOff>1750785</xdr:rowOff>
    </xdr:to>
    <xdr:pic>
      <xdr:nvPicPr>
        <xdr:cNvPr id="6" name="Picture 5">
          <a:extLst>
            <a:ext uri="{FF2B5EF4-FFF2-40B4-BE49-F238E27FC236}">
              <a16:creationId xmlns:a16="http://schemas.microsoft.com/office/drawing/2014/main" id="{00000000-0008-0000-2000-000006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2226671" y="9179469"/>
          <a:ext cx="1841319" cy="1388745"/>
        </a:xfrm>
        <a:prstGeom prst="rect">
          <a:avLst/>
        </a:prstGeom>
      </xdr:spPr>
    </xdr:pic>
    <xdr:clientData/>
  </xdr:twoCellAnchor>
  <xdr:twoCellAnchor editAs="oneCell">
    <xdr:from>
      <xdr:col>4</xdr:col>
      <xdr:colOff>712922</xdr:colOff>
      <xdr:row>19</xdr:row>
      <xdr:rowOff>359500</xdr:rowOff>
    </xdr:from>
    <xdr:to>
      <xdr:col>7</xdr:col>
      <xdr:colOff>99513</xdr:colOff>
      <xdr:row>19</xdr:row>
      <xdr:rowOff>1750785</xdr:rowOff>
    </xdr:to>
    <xdr:pic>
      <xdr:nvPicPr>
        <xdr:cNvPr id="7" name="Picture 6">
          <a:extLst>
            <a:ext uri="{FF2B5EF4-FFF2-40B4-BE49-F238E27FC236}">
              <a16:creationId xmlns:a16="http://schemas.microsoft.com/office/drawing/2014/main" id="{00000000-0008-0000-2000-000007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4185465" y="9176929"/>
          <a:ext cx="1803219" cy="1391285"/>
        </a:xfrm>
        <a:prstGeom prst="rect">
          <a:avLst/>
        </a:prstGeom>
      </xdr:spPr>
    </xdr:pic>
    <xdr:clientData/>
  </xdr:twoCellAnchor>
  <xdr:twoCellAnchor editAs="oneCell">
    <xdr:from>
      <xdr:col>7</xdr:col>
      <xdr:colOff>216988</xdr:colOff>
      <xdr:row>19</xdr:row>
      <xdr:rowOff>60415</xdr:rowOff>
    </xdr:from>
    <xdr:to>
      <xdr:col>9</xdr:col>
      <xdr:colOff>418645</xdr:colOff>
      <xdr:row>19</xdr:row>
      <xdr:rowOff>1750785</xdr:rowOff>
    </xdr:to>
    <xdr:pic>
      <xdr:nvPicPr>
        <xdr:cNvPr id="8" name="Picture 7">
          <a:extLst>
            <a:ext uri="{FF2B5EF4-FFF2-40B4-BE49-F238E27FC236}">
              <a16:creationId xmlns:a16="http://schemas.microsoft.com/office/drawing/2014/main" id="{00000000-0008-0000-2000-000008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6106159" y="8877844"/>
          <a:ext cx="1812743" cy="1690370"/>
        </a:xfrm>
        <a:prstGeom prst="rect">
          <a:avLst/>
        </a:prstGeom>
        <a:noFill/>
        <a:ln>
          <a:noFill/>
        </a:ln>
      </xdr:spPr>
    </xdr:pic>
    <xdr:clientData/>
  </xdr:twoCellAnchor>
  <xdr:twoCellAnchor editAs="oneCell">
    <xdr:from>
      <xdr:col>9</xdr:col>
      <xdr:colOff>536121</xdr:colOff>
      <xdr:row>19</xdr:row>
      <xdr:rowOff>75020</xdr:rowOff>
    </xdr:from>
    <xdr:to>
      <xdr:col>12</xdr:col>
      <xdr:colOff>56696</xdr:colOff>
      <xdr:row>19</xdr:row>
      <xdr:rowOff>1750785</xdr:rowOff>
    </xdr:to>
    <xdr:pic>
      <xdr:nvPicPr>
        <xdr:cNvPr id="9" name="Picture 8">
          <a:extLst>
            <a:ext uri="{FF2B5EF4-FFF2-40B4-BE49-F238E27FC236}">
              <a16:creationId xmlns:a16="http://schemas.microsoft.com/office/drawing/2014/main" id="{00000000-0008-0000-2000-000009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8036378" y="8892449"/>
          <a:ext cx="1937204" cy="1675765"/>
        </a:xfrm>
        <a:prstGeom prst="rect">
          <a:avLst/>
        </a:prstGeom>
        <a:noFill/>
        <a:ln>
          <a:noFill/>
        </a:ln>
      </xdr:spPr>
    </xdr:pic>
    <xdr:clientData/>
  </xdr:twoCellAnchor>
  <xdr:twoCellAnchor editAs="oneCell">
    <xdr:from>
      <xdr:col>5</xdr:col>
      <xdr:colOff>407701</xdr:colOff>
      <xdr:row>21</xdr:row>
      <xdr:rowOff>937532</xdr:rowOff>
    </xdr:from>
    <xdr:to>
      <xdr:col>8</xdr:col>
      <xdr:colOff>60901</xdr:colOff>
      <xdr:row>21</xdr:row>
      <xdr:rowOff>2519952</xdr:rowOff>
    </xdr:to>
    <xdr:pic>
      <xdr:nvPicPr>
        <xdr:cNvPr id="11" name="Picture 10">
          <a:extLst>
            <a:ext uri="{FF2B5EF4-FFF2-40B4-BE49-F238E27FC236}">
              <a16:creationId xmlns:a16="http://schemas.microsoft.com/office/drawing/2014/main" id="{00000000-0008-0000-2000-00000B00000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4685787" y="11801475"/>
          <a:ext cx="2069828" cy="1582420"/>
        </a:xfrm>
        <a:prstGeom prst="rect">
          <a:avLst/>
        </a:prstGeom>
      </xdr:spPr>
    </xdr:pic>
    <xdr:clientData/>
  </xdr:twoCellAnchor>
  <xdr:twoCellAnchor editAs="oneCell">
    <xdr:from>
      <xdr:col>8</xdr:col>
      <xdr:colOff>127469</xdr:colOff>
      <xdr:row>21</xdr:row>
      <xdr:rowOff>1034687</xdr:rowOff>
    </xdr:from>
    <xdr:to>
      <xdr:col>10</xdr:col>
      <xdr:colOff>344366</xdr:colOff>
      <xdr:row>21</xdr:row>
      <xdr:rowOff>2519952</xdr:rowOff>
    </xdr:to>
    <xdr:pic>
      <xdr:nvPicPr>
        <xdr:cNvPr id="12" name="Picture 11">
          <a:extLst>
            <a:ext uri="{FF2B5EF4-FFF2-40B4-BE49-F238E27FC236}">
              <a16:creationId xmlns:a16="http://schemas.microsoft.com/office/drawing/2014/main" id="{00000000-0008-0000-2000-00000C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6822183" y="11898630"/>
          <a:ext cx="1827983" cy="1485265"/>
        </a:xfrm>
        <a:prstGeom prst="rect">
          <a:avLst/>
        </a:prstGeom>
      </xdr:spPr>
    </xdr:pic>
    <xdr:clientData/>
  </xdr:twoCellAnchor>
  <xdr:twoCellAnchor editAs="oneCell">
    <xdr:from>
      <xdr:col>10</xdr:col>
      <xdr:colOff>410934</xdr:colOff>
      <xdr:row>21</xdr:row>
      <xdr:rowOff>1030877</xdr:rowOff>
    </xdr:from>
    <xdr:to>
      <xdr:col>12</xdr:col>
      <xdr:colOff>772612</xdr:colOff>
      <xdr:row>21</xdr:row>
      <xdr:rowOff>2519952</xdr:rowOff>
    </xdr:to>
    <xdr:pic>
      <xdr:nvPicPr>
        <xdr:cNvPr id="13" name="Picture 12">
          <a:extLst>
            <a:ext uri="{FF2B5EF4-FFF2-40B4-BE49-F238E27FC236}">
              <a16:creationId xmlns:a16="http://schemas.microsoft.com/office/drawing/2014/main" id="{00000000-0008-0000-2000-00000D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8716734" y="11894820"/>
          <a:ext cx="1972764" cy="1489075"/>
        </a:xfrm>
        <a:prstGeom prst="rect">
          <a:avLst/>
        </a:prstGeom>
      </xdr:spPr>
    </xdr:pic>
    <xdr:clientData/>
  </xdr:twoCellAnchor>
  <xdr:twoCellAnchor editAs="oneCell">
    <xdr:from>
      <xdr:col>1</xdr:col>
      <xdr:colOff>87086</xdr:colOff>
      <xdr:row>20</xdr:row>
      <xdr:rowOff>119743</xdr:rowOff>
    </xdr:from>
    <xdr:to>
      <xdr:col>5</xdr:col>
      <xdr:colOff>337457</xdr:colOff>
      <xdr:row>21</xdr:row>
      <xdr:rowOff>2519952</xdr:rowOff>
    </xdr:to>
    <xdr:pic>
      <xdr:nvPicPr>
        <xdr:cNvPr id="2" name="Picture 1">
          <a:extLst>
            <a:ext uri="{FF2B5EF4-FFF2-40B4-BE49-F238E27FC236}">
              <a16:creationId xmlns:a16="http://schemas.microsoft.com/office/drawing/2014/main" id="{00000000-0008-0000-2000-000002000000}"/>
            </a:ext>
          </a:extLst>
        </xdr:cNvPr>
        <xdr:cNvPicPr>
          <a:picLocks noChangeAspect="1"/>
        </xdr:cNvPicPr>
      </xdr:nvPicPr>
      <xdr:blipFill rotWithShape="1">
        <a:blip xmlns:r="http://schemas.openxmlformats.org/officeDocument/2006/relationships" r:embed="rId8" cstate="print">
          <a:extLst>
            <a:ext uri="{28A0092B-C50C-407E-A947-70E740481C1C}">
              <a14:useLocalDpi xmlns:a14="http://schemas.microsoft.com/office/drawing/2010/main" val="0"/>
            </a:ext>
          </a:extLst>
        </a:blip>
        <a:srcRect l="7158" r="11282"/>
        <a:stretch/>
      </xdr:blipFill>
      <xdr:spPr bwMode="auto">
        <a:xfrm>
          <a:off x="1143000" y="10744200"/>
          <a:ext cx="3472543" cy="2639695"/>
        </a:xfrm>
        <a:prstGeom prst="rect">
          <a:avLst/>
        </a:prstGeom>
        <a:noFill/>
        <a:ln>
          <a:noFill/>
        </a:ln>
      </xdr:spPr>
    </xdr:pic>
    <xdr:clientData/>
  </xdr:twoCellAnchor>
</xdr:wsDr>
</file>

<file path=xl/drawings/drawing30.xml><?xml version="1.0" encoding="utf-8"?>
<xdr:wsDr xmlns:xdr="http://schemas.openxmlformats.org/drawingml/2006/spreadsheetDrawing" xmlns:a="http://schemas.openxmlformats.org/drawingml/2006/main">
  <xdr:twoCellAnchor editAs="oneCell">
    <xdr:from>
      <xdr:col>1</xdr:col>
      <xdr:colOff>248739</xdr:colOff>
      <xdr:row>19</xdr:row>
      <xdr:rowOff>415471</xdr:rowOff>
    </xdr:from>
    <xdr:to>
      <xdr:col>3</xdr:col>
      <xdr:colOff>472622</xdr:colOff>
      <xdr:row>20</xdr:row>
      <xdr:rowOff>181</xdr:rowOff>
    </xdr:to>
    <xdr:pic>
      <xdr:nvPicPr>
        <xdr:cNvPr id="10" name="Picture 9">
          <a:extLst>
            <a:ext uri="{FF2B5EF4-FFF2-40B4-BE49-F238E27FC236}">
              <a16:creationId xmlns:a16="http://schemas.microsoft.com/office/drawing/2014/main" id="{00000000-0008-0000-2100-00000A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296489" y="9287328"/>
          <a:ext cx="1856740" cy="1394460"/>
        </a:xfrm>
        <a:prstGeom prst="rect">
          <a:avLst/>
        </a:prstGeom>
      </xdr:spPr>
    </xdr:pic>
    <xdr:clientData/>
  </xdr:twoCellAnchor>
  <xdr:twoCellAnchor editAs="oneCell">
    <xdr:from>
      <xdr:col>3</xdr:col>
      <xdr:colOff>785103</xdr:colOff>
      <xdr:row>19</xdr:row>
      <xdr:rowOff>231321</xdr:rowOff>
    </xdr:from>
    <xdr:to>
      <xdr:col>6</xdr:col>
      <xdr:colOff>438937</xdr:colOff>
      <xdr:row>20</xdr:row>
      <xdr:rowOff>181</xdr:rowOff>
    </xdr:to>
    <xdr:pic>
      <xdr:nvPicPr>
        <xdr:cNvPr id="11" name="Picture 10">
          <a:extLst>
            <a:ext uri="{FF2B5EF4-FFF2-40B4-BE49-F238E27FC236}">
              <a16:creationId xmlns:a16="http://schemas.microsoft.com/office/drawing/2014/main" id="{00000000-0008-0000-2100-00000B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3465710" y="9103178"/>
          <a:ext cx="2095500" cy="1578610"/>
        </a:xfrm>
        <a:prstGeom prst="rect">
          <a:avLst/>
        </a:prstGeom>
      </xdr:spPr>
    </xdr:pic>
    <xdr:clientData/>
  </xdr:twoCellAnchor>
  <xdr:twoCellAnchor editAs="oneCell">
    <xdr:from>
      <xdr:col>6</xdr:col>
      <xdr:colOff>739988</xdr:colOff>
      <xdr:row>19</xdr:row>
      <xdr:rowOff>358956</xdr:rowOff>
    </xdr:from>
    <xdr:to>
      <xdr:col>9</xdr:col>
      <xdr:colOff>209672</xdr:colOff>
      <xdr:row>20</xdr:row>
      <xdr:rowOff>181</xdr:rowOff>
    </xdr:to>
    <xdr:pic>
      <xdr:nvPicPr>
        <xdr:cNvPr id="12" name="Picture 11">
          <a:extLst>
            <a:ext uri="{FF2B5EF4-FFF2-40B4-BE49-F238E27FC236}">
              <a16:creationId xmlns:a16="http://schemas.microsoft.com/office/drawing/2014/main" id="{00000000-0008-0000-2100-00000C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5869881" y="9230813"/>
          <a:ext cx="1911350" cy="1450975"/>
        </a:xfrm>
        <a:prstGeom prst="rect">
          <a:avLst/>
        </a:prstGeom>
        <a:noFill/>
      </xdr:spPr>
    </xdr:pic>
    <xdr:clientData/>
  </xdr:twoCellAnchor>
  <xdr:twoCellAnchor editAs="oneCell">
    <xdr:from>
      <xdr:col>9</xdr:col>
      <xdr:colOff>514533</xdr:colOff>
      <xdr:row>19</xdr:row>
      <xdr:rowOff>329111</xdr:rowOff>
    </xdr:from>
    <xdr:to>
      <xdr:col>12</xdr:col>
      <xdr:colOff>115028</xdr:colOff>
      <xdr:row>20</xdr:row>
      <xdr:rowOff>181</xdr:rowOff>
    </xdr:to>
    <xdr:pic>
      <xdr:nvPicPr>
        <xdr:cNvPr id="13" name="Picture 12">
          <a:extLst>
            <a:ext uri="{FF2B5EF4-FFF2-40B4-BE49-F238E27FC236}">
              <a16:creationId xmlns:a16="http://schemas.microsoft.com/office/drawing/2014/main" id="{00000000-0008-0000-2100-00000D000000}"/>
            </a:ext>
          </a:extLst>
        </xdr:cNvPr>
        <xdr:cNvPicPr>
          <a:picLocks noChangeAspect="1"/>
        </xdr:cNvPicPr>
      </xdr:nvPicPr>
      <xdr:blipFill rotWithShape="1">
        <a:blip xmlns:r="http://schemas.openxmlformats.org/officeDocument/2006/relationships" r:embed="rId4" cstate="screen">
          <a:extLst>
            <a:ext uri="{28A0092B-C50C-407E-A947-70E740481C1C}">
              <a14:useLocalDpi xmlns:a14="http://schemas.microsoft.com/office/drawing/2010/main"/>
            </a:ext>
          </a:extLst>
        </a:blip>
        <a:srcRect l="19081" r="21445"/>
        <a:stretch/>
      </xdr:blipFill>
      <xdr:spPr bwMode="auto">
        <a:xfrm rot="5400000">
          <a:off x="8378192" y="8916488"/>
          <a:ext cx="1480820" cy="2049780"/>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1</xdr:col>
      <xdr:colOff>190500</xdr:colOff>
      <xdr:row>21</xdr:row>
      <xdr:rowOff>83548</xdr:rowOff>
    </xdr:from>
    <xdr:to>
      <xdr:col>3</xdr:col>
      <xdr:colOff>517888</xdr:colOff>
      <xdr:row>21</xdr:row>
      <xdr:rowOff>1546588</xdr:rowOff>
    </xdr:to>
    <xdr:pic>
      <xdr:nvPicPr>
        <xdr:cNvPr id="14" name="Picture 13">
          <a:extLst>
            <a:ext uri="{FF2B5EF4-FFF2-40B4-BE49-F238E27FC236}">
              <a16:creationId xmlns:a16="http://schemas.microsoft.com/office/drawing/2014/main" id="{00000000-0008-0000-2100-00000E00000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1246414" y="10947491"/>
          <a:ext cx="1938474" cy="1463040"/>
        </a:xfrm>
        <a:prstGeom prst="rect">
          <a:avLst/>
        </a:prstGeom>
      </xdr:spPr>
    </xdr:pic>
    <xdr:clientData/>
  </xdr:twoCellAnchor>
  <xdr:twoCellAnchor editAs="oneCell">
    <xdr:from>
      <xdr:col>4</xdr:col>
      <xdr:colOff>25309</xdr:colOff>
      <xdr:row>21</xdr:row>
      <xdr:rowOff>85453</xdr:rowOff>
    </xdr:from>
    <xdr:to>
      <xdr:col>6</xdr:col>
      <xdr:colOff>339362</xdr:colOff>
      <xdr:row>21</xdr:row>
      <xdr:rowOff>1546588</xdr:rowOff>
    </xdr:to>
    <xdr:pic>
      <xdr:nvPicPr>
        <xdr:cNvPr id="15" name="Picture 14">
          <a:extLst>
            <a:ext uri="{FF2B5EF4-FFF2-40B4-BE49-F238E27FC236}">
              <a16:creationId xmlns:a16="http://schemas.microsoft.com/office/drawing/2014/main" id="{00000000-0008-0000-2100-00000F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3497852" y="10949396"/>
          <a:ext cx="1925139" cy="1461135"/>
        </a:xfrm>
        <a:prstGeom prst="rect">
          <a:avLst/>
        </a:prstGeom>
      </xdr:spPr>
    </xdr:pic>
    <xdr:clientData/>
  </xdr:twoCellAnchor>
  <xdr:twoCellAnchor editAs="oneCell">
    <xdr:from>
      <xdr:col>7</xdr:col>
      <xdr:colOff>413659</xdr:colOff>
      <xdr:row>20</xdr:row>
      <xdr:rowOff>235209</xdr:rowOff>
    </xdr:from>
    <xdr:to>
      <xdr:col>11</xdr:col>
      <xdr:colOff>337459</xdr:colOff>
      <xdr:row>21</xdr:row>
      <xdr:rowOff>1546588</xdr:rowOff>
    </xdr:to>
    <xdr:pic>
      <xdr:nvPicPr>
        <xdr:cNvPr id="2" name="Picture 1">
          <a:extLst>
            <a:ext uri="{FF2B5EF4-FFF2-40B4-BE49-F238E27FC236}">
              <a16:creationId xmlns:a16="http://schemas.microsoft.com/office/drawing/2014/main" id="{00000000-0008-0000-2100-000002000000}"/>
            </a:ext>
          </a:extLst>
        </xdr:cNvPr>
        <xdr:cNvPicPr>
          <a:picLocks noChangeAspect="1"/>
        </xdr:cNvPicPr>
      </xdr:nvPicPr>
      <xdr:blipFill>
        <a:blip xmlns:r="http://schemas.openxmlformats.org/officeDocument/2006/relationships" r:embed="rId7"/>
        <a:stretch>
          <a:fillRect/>
        </a:stretch>
      </xdr:blipFill>
      <xdr:spPr>
        <a:xfrm>
          <a:off x="6302830" y="10859666"/>
          <a:ext cx="3145972" cy="1550865"/>
        </a:xfrm>
        <a:prstGeom prst="rect">
          <a:avLst/>
        </a:prstGeom>
      </xdr:spPr>
    </xdr:pic>
    <xdr:clientData/>
  </xdr:twoCellAnchor>
</xdr:wsDr>
</file>

<file path=xl/drawings/drawing31.xml><?xml version="1.0" encoding="utf-8"?>
<xdr:wsDr xmlns:xdr="http://schemas.openxmlformats.org/drawingml/2006/spreadsheetDrawing" xmlns:a="http://schemas.openxmlformats.org/drawingml/2006/main">
  <xdr:twoCellAnchor editAs="oneCell">
    <xdr:from>
      <xdr:col>4</xdr:col>
      <xdr:colOff>176892</xdr:colOff>
      <xdr:row>19</xdr:row>
      <xdr:rowOff>190500</xdr:rowOff>
    </xdr:from>
    <xdr:to>
      <xdr:col>6</xdr:col>
      <xdr:colOff>517615</xdr:colOff>
      <xdr:row>19</xdr:row>
      <xdr:rowOff>1659255</xdr:rowOff>
    </xdr:to>
    <xdr:pic>
      <xdr:nvPicPr>
        <xdr:cNvPr id="8" name="Picture 7" descr="A dry dirt road with a few trees&#10;&#10;Description automatically generated with medium confidence">
          <a:extLst>
            <a:ext uri="{FF2B5EF4-FFF2-40B4-BE49-F238E27FC236}">
              <a16:creationId xmlns:a16="http://schemas.microsoft.com/office/drawing/2014/main" id="{00000000-0008-0000-2200-000008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3673928" y="9062357"/>
          <a:ext cx="1969770" cy="1476375"/>
        </a:xfrm>
        <a:prstGeom prst="rect">
          <a:avLst/>
        </a:prstGeom>
      </xdr:spPr>
    </xdr:pic>
    <xdr:clientData/>
  </xdr:twoCellAnchor>
  <xdr:twoCellAnchor editAs="oneCell">
    <xdr:from>
      <xdr:col>6</xdr:col>
      <xdr:colOff>690154</xdr:colOff>
      <xdr:row>19</xdr:row>
      <xdr:rowOff>190500</xdr:rowOff>
    </xdr:from>
    <xdr:to>
      <xdr:col>9</xdr:col>
      <xdr:colOff>210638</xdr:colOff>
      <xdr:row>19</xdr:row>
      <xdr:rowOff>1660525</xdr:rowOff>
    </xdr:to>
    <xdr:pic>
      <xdr:nvPicPr>
        <xdr:cNvPr id="9" name="Picture 8" descr="A person looking at a large hole in the ground&#10;&#10;Description automatically generated">
          <a:extLst>
            <a:ext uri="{FF2B5EF4-FFF2-40B4-BE49-F238E27FC236}">
              <a16:creationId xmlns:a16="http://schemas.microsoft.com/office/drawing/2014/main" id="{00000000-0008-0000-2200-000009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5820047" y="9062357"/>
          <a:ext cx="1973580" cy="1473835"/>
        </a:xfrm>
        <a:prstGeom prst="rect">
          <a:avLst/>
        </a:prstGeom>
        <a:noFill/>
        <a:ln>
          <a:noFill/>
        </a:ln>
      </xdr:spPr>
    </xdr:pic>
    <xdr:clientData/>
  </xdr:twoCellAnchor>
  <xdr:twoCellAnchor editAs="oneCell">
    <xdr:from>
      <xdr:col>1</xdr:col>
      <xdr:colOff>495843</xdr:colOff>
      <xdr:row>20</xdr:row>
      <xdr:rowOff>11430</xdr:rowOff>
    </xdr:from>
    <xdr:to>
      <xdr:col>4</xdr:col>
      <xdr:colOff>96337</xdr:colOff>
      <xdr:row>21</xdr:row>
      <xdr:rowOff>1502591</xdr:rowOff>
    </xdr:to>
    <xdr:pic>
      <xdr:nvPicPr>
        <xdr:cNvPr id="10" name="Picture 9" descr="A diagram of a slope&#10;&#10;Description automatically generated">
          <a:extLst>
            <a:ext uri="{FF2B5EF4-FFF2-40B4-BE49-F238E27FC236}">
              <a16:creationId xmlns:a16="http://schemas.microsoft.com/office/drawing/2014/main" id="{00000000-0008-0000-2200-00000A000000}"/>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7478" t="9374" r="9760" b="40416"/>
        <a:stretch/>
      </xdr:blipFill>
      <xdr:spPr bwMode="auto">
        <a:xfrm>
          <a:off x="1543593" y="10693037"/>
          <a:ext cx="2045970" cy="1728470"/>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4</xdr:col>
      <xdr:colOff>288742</xdr:colOff>
      <xdr:row>21</xdr:row>
      <xdr:rowOff>363401</xdr:rowOff>
    </xdr:from>
    <xdr:to>
      <xdr:col>6</xdr:col>
      <xdr:colOff>591365</xdr:colOff>
      <xdr:row>21</xdr:row>
      <xdr:rowOff>1502591</xdr:rowOff>
    </xdr:to>
    <xdr:pic>
      <xdr:nvPicPr>
        <xdr:cNvPr id="11" name="Picture 10" descr="A drawing of a bridge&#10;&#10;Description automatically generated">
          <a:extLst>
            <a:ext uri="{FF2B5EF4-FFF2-40B4-BE49-F238E27FC236}">
              <a16:creationId xmlns:a16="http://schemas.microsoft.com/office/drawing/2014/main" id="{00000000-0008-0000-2200-00000B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3785778" y="11289937"/>
          <a:ext cx="1925955" cy="1131570"/>
        </a:xfrm>
        <a:prstGeom prst="rect">
          <a:avLst/>
        </a:prstGeom>
      </xdr:spPr>
    </xdr:pic>
    <xdr:clientData/>
  </xdr:twoCellAnchor>
  <xdr:twoCellAnchor editAs="oneCell">
    <xdr:from>
      <xdr:col>6</xdr:col>
      <xdr:colOff>787580</xdr:colOff>
      <xdr:row>21</xdr:row>
      <xdr:rowOff>134166</xdr:rowOff>
    </xdr:from>
    <xdr:to>
      <xdr:col>9</xdr:col>
      <xdr:colOff>515709</xdr:colOff>
      <xdr:row>21</xdr:row>
      <xdr:rowOff>1502591</xdr:rowOff>
    </xdr:to>
    <xdr:pic>
      <xdr:nvPicPr>
        <xdr:cNvPr id="12" name="Picture 11" descr="A drawing of a road and trees&#10;&#10;Description automatically generated">
          <a:extLst>
            <a:ext uri="{FF2B5EF4-FFF2-40B4-BE49-F238E27FC236}">
              <a16:creationId xmlns:a16="http://schemas.microsoft.com/office/drawing/2014/main" id="{00000000-0008-0000-2200-00000C00000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5917473" y="11060702"/>
          <a:ext cx="2181225" cy="1360805"/>
        </a:xfrm>
        <a:prstGeom prst="rect">
          <a:avLst/>
        </a:prstGeom>
      </xdr:spPr>
    </xdr:pic>
    <xdr:clientData/>
  </xdr:twoCellAnchor>
  <xdr:twoCellAnchor editAs="oneCell">
    <xdr:from>
      <xdr:col>9</xdr:col>
      <xdr:colOff>723353</xdr:colOff>
      <xdr:row>21</xdr:row>
      <xdr:rowOff>177346</xdr:rowOff>
    </xdr:from>
    <xdr:to>
      <xdr:col>12</xdr:col>
      <xdr:colOff>55243</xdr:colOff>
      <xdr:row>21</xdr:row>
      <xdr:rowOff>1502591</xdr:rowOff>
    </xdr:to>
    <xdr:pic>
      <xdr:nvPicPr>
        <xdr:cNvPr id="13" name="Picture 12" descr="A long shot of a dirt road&#10;&#10;Description automatically generated">
          <a:extLst>
            <a:ext uri="{FF2B5EF4-FFF2-40B4-BE49-F238E27FC236}">
              <a16:creationId xmlns:a16="http://schemas.microsoft.com/office/drawing/2014/main" id="{00000000-0008-0000-2200-00000D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8302532" y="11103882"/>
          <a:ext cx="1777365" cy="1317625"/>
        </a:xfrm>
        <a:prstGeom prst="rect">
          <a:avLst/>
        </a:prstGeom>
      </xdr:spPr>
    </xdr:pic>
    <xdr:clientData/>
  </xdr:twoCellAnchor>
  <xdr:twoCellAnchor editAs="oneCell">
    <xdr:from>
      <xdr:col>1</xdr:col>
      <xdr:colOff>180109</xdr:colOff>
      <xdr:row>23</xdr:row>
      <xdr:rowOff>837449</xdr:rowOff>
    </xdr:from>
    <xdr:to>
      <xdr:col>3</xdr:col>
      <xdr:colOff>629111</xdr:colOff>
      <xdr:row>23</xdr:row>
      <xdr:rowOff>2385579</xdr:rowOff>
    </xdr:to>
    <xdr:pic>
      <xdr:nvPicPr>
        <xdr:cNvPr id="2" name="Picture 1">
          <a:extLst>
            <a:ext uri="{FF2B5EF4-FFF2-40B4-BE49-F238E27FC236}">
              <a16:creationId xmlns:a16="http://schemas.microsoft.com/office/drawing/2014/main" id="{00000000-0008-0000-2200-000002000000}"/>
            </a:ext>
          </a:extLst>
        </xdr:cNvPr>
        <xdr:cNvPicPr>
          <a:picLocks noChangeAspect="1"/>
        </xdr:cNvPicPr>
      </xdr:nvPicPr>
      <xdr:blipFill>
        <a:blip xmlns:r="http://schemas.openxmlformats.org/officeDocument/2006/relationships" r:embed="rId7" cstate="screen">
          <a:extLst>
            <a:ext uri="{28A0092B-C50C-407E-A947-70E740481C1C}">
              <a14:useLocalDpi xmlns:a14="http://schemas.microsoft.com/office/drawing/2010/main"/>
            </a:ext>
          </a:extLst>
        </a:blip>
        <a:stretch>
          <a:fillRect/>
        </a:stretch>
      </xdr:blipFill>
      <xdr:spPr>
        <a:xfrm>
          <a:off x="1233054" y="13652904"/>
          <a:ext cx="2056130" cy="1548130"/>
        </a:xfrm>
        <a:prstGeom prst="rect">
          <a:avLst/>
        </a:prstGeom>
      </xdr:spPr>
    </xdr:pic>
    <xdr:clientData/>
  </xdr:twoCellAnchor>
  <xdr:twoCellAnchor editAs="oneCell">
    <xdr:from>
      <xdr:col>4</xdr:col>
      <xdr:colOff>138545</xdr:colOff>
      <xdr:row>23</xdr:row>
      <xdr:rowOff>842529</xdr:rowOff>
    </xdr:from>
    <xdr:to>
      <xdr:col>6</xdr:col>
      <xdr:colOff>588817</xdr:colOff>
      <xdr:row>23</xdr:row>
      <xdr:rowOff>2385579</xdr:rowOff>
    </xdr:to>
    <xdr:pic>
      <xdr:nvPicPr>
        <xdr:cNvPr id="3" name="Picture 2">
          <a:extLst>
            <a:ext uri="{FF2B5EF4-FFF2-40B4-BE49-F238E27FC236}">
              <a16:creationId xmlns:a16="http://schemas.microsoft.com/office/drawing/2014/main" id="{00000000-0008-0000-2200-000003000000}"/>
            </a:ext>
          </a:extLst>
        </xdr:cNvPr>
        <xdr:cNvPicPr>
          <a:picLocks noChangeAspect="1"/>
        </xdr:cNvPicPr>
      </xdr:nvPicPr>
      <xdr:blipFill>
        <a:blip xmlns:r="http://schemas.openxmlformats.org/officeDocument/2006/relationships" r:embed="rId8" cstate="screen">
          <a:extLst>
            <a:ext uri="{28A0092B-C50C-407E-A947-70E740481C1C}">
              <a14:useLocalDpi xmlns:a14="http://schemas.microsoft.com/office/drawing/2010/main"/>
            </a:ext>
          </a:extLst>
        </a:blip>
        <a:stretch>
          <a:fillRect/>
        </a:stretch>
      </xdr:blipFill>
      <xdr:spPr>
        <a:xfrm>
          <a:off x="3602181" y="13657984"/>
          <a:ext cx="2057400" cy="1543050"/>
        </a:xfrm>
        <a:prstGeom prst="rect">
          <a:avLst/>
        </a:prstGeom>
      </xdr:spPr>
    </xdr:pic>
    <xdr:clientData/>
  </xdr:twoCellAnchor>
  <xdr:twoCellAnchor editAs="oneCell">
    <xdr:from>
      <xdr:col>7</xdr:col>
      <xdr:colOff>110837</xdr:colOff>
      <xdr:row>23</xdr:row>
      <xdr:rowOff>166254</xdr:rowOff>
    </xdr:from>
    <xdr:to>
      <xdr:col>12</xdr:col>
      <xdr:colOff>416734</xdr:colOff>
      <xdr:row>23</xdr:row>
      <xdr:rowOff>2385579</xdr:rowOff>
    </xdr:to>
    <xdr:pic>
      <xdr:nvPicPr>
        <xdr:cNvPr id="4" name="Picture 3">
          <a:extLst>
            <a:ext uri="{FF2B5EF4-FFF2-40B4-BE49-F238E27FC236}">
              <a16:creationId xmlns:a16="http://schemas.microsoft.com/office/drawing/2014/main" id="{00000000-0008-0000-2200-000004000000}"/>
            </a:ext>
          </a:extLst>
        </xdr:cNvPr>
        <xdr:cNvPicPr>
          <a:picLocks noChangeAspect="1"/>
        </xdr:cNvPicPr>
      </xdr:nvPicPr>
      <xdr:blipFill rotWithShape="1">
        <a:blip xmlns:r="http://schemas.openxmlformats.org/officeDocument/2006/relationships" r:embed="rId9" cstate="screen">
          <a:extLst>
            <a:ext uri="{28A0092B-C50C-407E-A947-70E740481C1C}">
              <a14:useLocalDpi xmlns:a14="http://schemas.microsoft.com/office/drawing/2010/main"/>
            </a:ext>
          </a:extLst>
        </a:blip>
        <a:srcRect/>
        <a:stretch/>
      </xdr:blipFill>
      <xdr:spPr bwMode="auto">
        <a:xfrm>
          <a:off x="5985164" y="12981709"/>
          <a:ext cx="4323715" cy="2219325"/>
        </a:xfrm>
        <a:prstGeom prst="rect">
          <a:avLst/>
        </a:prstGeom>
        <a:noFill/>
        <a:ln>
          <a:noFill/>
        </a:ln>
        <a:extLst>
          <a:ext uri="{53640926-AAD7-44D8-BBD7-CCE9431645EC}">
            <a14:shadowObscured xmlns:a14="http://schemas.microsoft.com/office/drawing/2010/main"/>
          </a:ext>
        </a:extLst>
      </xdr:spPr>
    </xdr:pic>
    <xdr:clientData/>
  </xdr:twoCellAnchor>
</xdr:wsDr>
</file>

<file path=xl/drawings/drawing32.xml><?xml version="1.0" encoding="utf-8"?>
<xdr:wsDr xmlns:xdr="http://schemas.openxmlformats.org/drawingml/2006/spreadsheetDrawing" xmlns:a="http://schemas.openxmlformats.org/drawingml/2006/main">
  <xdr:twoCellAnchor editAs="oneCell">
    <xdr:from>
      <xdr:col>1</xdr:col>
      <xdr:colOff>163287</xdr:colOff>
      <xdr:row>19</xdr:row>
      <xdr:rowOff>326571</xdr:rowOff>
    </xdr:from>
    <xdr:to>
      <xdr:col>3</xdr:col>
      <xdr:colOff>403680</xdr:colOff>
      <xdr:row>19</xdr:row>
      <xdr:rowOff>1732461</xdr:rowOff>
    </xdr:to>
    <xdr:pic>
      <xdr:nvPicPr>
        <xdr:cNvPr id="8" name="Picture 7">
          <a:extLst>
            <a:ext uri="{FF2B5EF4-FFF2-40B4-BE49-F238E27FC236}">
              <a16:creationId xmlns:a16="http://schemas.microsoft.com/office/drawing/2014/main" id="{00000000-0008-0000-2300-000008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211037" y="9198428"/>
          <a:ext cx="1869440" cy="1409700"/>
        </a:xfrm>
        <a:prstGeom prst="rect">
          <a:avLst/>
        </a:prstGeom>
        <a:noFill/>
        <a:ln>
          <a:noFill/>
        </a:ln>
      </xdr:spPr>
    </xdr:pic>
    <xdr:clientData/>
  </xdr:twoCellAnchor>
  <xdr:twoCellAnchor editAs="oneCell">
    <xdr:from>
      <xdr:col>3</xdr:col>
      <xdr:colOff>552179</xdr:colOff>
      <xdr:row>19</xdr:row>
      <xdr:rowOff>326571</xdr:rowOff>
    </xdr:from>
    <xdr:to>
      <xdr:col>6</xdr:col>
      <xdr:colOff>94253</xdr:colOff>
      <xdr:row>19</xdr:row>
      <xdr:rowOff>1732461</xdr:rowOff>
    </xdr:to>
    <xdr:pic>
      <xdr:nvPicPr>
        <xdr:cNvPr id="9" name="Picture 8">
          <a:extLst>
            <a:ext uri="{FF2B5EF4-FFF2-40B4-BE49-F238E27FC236}">
              <a16:creationId xmlns:a16="http://schemas.microsoft.com/office/drawing/2014/main" id="{00000000-0008-0000-2300-000009000000}"/>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b="5006"/>
        <a:stretch/>
      </xdr:blipFill>
      <xdr:spPr bwMode="auto">
        <a:xfrm>
          <a:off x="3232786" y="9198428"/>
          <a:ext cx="1995170" cy="1409700"/>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7</xdr:col>
      <xdr:colOff>0</xdr:colOff>
      <xdr:row>19</xdr:row>
      <xdr:rowOff>447856</xdr:rowOff>
    </xdr:from>
    <xdr:to>
      <xdr:col>9</xdr:col>
      <xdr:colOff>326117</xdr:colOff>
      <xdr:row>19</xdr:row>
      <xdr:rowOff>1732461</xdr:rowOff>
    </xdr:to>
    <xdr:pic>
      <xdr:nvPicPr>
        <xdr:cNvPr id="10" name="Picture 9">
          <a:extLst>
            <a:ext uri="{FF2B5EF4-FFF2-40B4-BE49-F238E27FC236}">
              <a16:creationId xmlns:a16="http://schemas.microsoft.com/office/drawing/2014/main" id="{00000000-0008-0000-2300-00000A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5946321" y="9319713"/>
          <a:ext cx="1955165" cy="1288415"/>
        </a:xfrm>
        <a:prstGeom prst="rect">
          <a:avLst/>
        </a:prstGeom>
      </xdr:spPr>
    </xdr:pic>
    <xdr:clientData/>
  </xdr:twoCellAnchor>
  <xdr:twoCellAnchor editAs="oneCell">
    <xdr:from>
      <xdr:col>9</xdr:col>
      <xdr:colOff>635725</xdr:colOff>
      <xdr:row>19</xdr:row>
      <xdr:rowOff>408486</xdr:rowOff>
    </xdr:from>
    <xdr:to>
      <xdr:col>12</xdr:col>
      <xdr:colOff>57150</xdr:colOff>
      <xdr:row>19</xdr:row>
      <xdr:rowOff>1732461</xdr:rowOff>
    </xdr:to>
    <xdr:pic>
      <xdr:nvPicPr>
        <xdr:cNvPr id="11" name="Picture 10">
          <a:extLst>
            <a:ext uri="{FF2B5EF4-FFF2-40B4-BE49-F238E27FC236}">
              <a16:creationId xmlns:a16="http://schemas.microsoft.com/office/drawing/2014/main" id="{00000000-0008-0000-2300-00000B000000}"/>
            </a:ext>
          </a:extLst>
        </xdr:cNvPr>
        <xdr:cNvPicPr>
          <a:picLocks noChangeAspect="1"/>
        </xdr:cNvPicPr>
      </xdr:nvPicPr>
      <xdr:blipFill rotWithShape="1">
        <a:blip xmlns:r="http://schemas.openxmlformats.org/officeDocument/2006/relationships" r:embed="rId4" cstate="print">
          <a:extLst>
            <a:ext uri="{28A0092B-C50C-407E-A947-70E740481C1C}">
              <a14:useLocalDpi xmlns:a14="http://schemas.microsoft.com/office/drawing/2010/main" val="0"/>
            </a:ext>
          </a:extLst>
        </a:blip>
        <a:srcRect b="6165"/>
        <a:stretch/>
      </xdr:blipFill>
      <xdr:spPr bwMode="auto">
        <a:xfrm>
          <a:off x="8214904" y="9280343"/>
          <a:ext cx="1866900" cy="1327785"/>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1</xdr:col>
      <xdr:colOff>176892</xdr:colOff>
      <xdr:row>21</xdr:row>
      <xdr:rowOff>149679</xdr:rowOff>
    </xdr:from>
    <xdr:to>
      <xdr:col>3</xdr:col>
      <xdr:colOff>510630</xdr:colOff>
      <xdr:row>21</xdr:row>
      <xdr:rowOff>1618434</xdr:rowOff>
    </xdr:to>
    <xdr:pic>
      <xdr:nvPicPr>
        <xdr:cNvPr id="12" name="Picture 11">
          <a:extLst>
            <a:ext uri="{FF2B5EF4-FFF2-40B4-BE49-F238E27FC236}">
              <a16:creationId xmlns:a16="http://schemas.microsoft.com/office/drawing/2014/main" id="{00000000-0008-0000-2300-00000C00000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1224642" y="11076215"/>
          <a:ext cx="1955165" cy="1464945"/>
        </a:xfrm>
        <a:prstGeom prst="rect">
          <a:avLst/>
        </a:prstGeom>
      </xdr:spPr>
    </xdr:pic>
    <xdr:clientData/>
  </xdr:twoCellAnchor>
  <xdr:twoCellAnchor editAs="oneCell">
    <xdr:from>
      <xdr:col>3</xdr:col>
      <xdr:colOff>649332</xdr:colOff>
      <xdr:row>21</xdr:row>
      <xdr:rowOff>149679</xdr:rowOff>
    </xdr:from>
    <xdr:to>
      <xdr:col>6</xdr:col>
      <xdr:colOff>129811</xdr:colOff>
      <xdr:row>21</xdr:row>
      <xdr:rowOff>1581604</xdr:rowOff>
    </xdr:to>
    <xdr:pic>
      <xdr:nvPicPr>
        <xdr:cNvPr id="13" name="Picture 12">
          <a:extLst>
            <a:ext uri="{FF2B5EF4-FFF2-40B4-BE49-F238E27FC236}">
              <a16:creationId xmlns:a16="http://schemas.microsoft.com/office/drawing/2014/main" id="{00000000-0008-0000-2300-00000D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3329939" y="11076215"/>
          <a:ext cx="1922145" cy="1428115"/>
        </a:xfrm>
        <a:prstGeom prst="rect">
          <a:avLst/>
        </a:prstGeom>
      </xdr:spPr>
    </xdr:pic>
    <xdr:clientData/>
  </xdr:twoCellAnchor>
</xdr:wsDr>
</file>

<file path=xl/drawings/drawing33.xml><?xml version="1.0" encoding="utf-8"?>
<xdr:wsDr xmlns:xdr="http://schemas.openxmlformats.org/drawingml/2006/spreadsheetDrawing" xmlns:a="http://schemas.openxmlformats.org/drawingml/2006/main">
  <xdr:twoCellAnchor editAs="oneCell">
    <xdr:from>
      <xdr:col>7</xdr:col>
      <xdr:colOff>118655</xdr:colOff>
      <xdr:row>19</xdr:row>
      <xdr:rowOff>1503136</xdr:rowOff>
    </xdr:from>
    <xdr:to>
      <xdr:col>9</xdr:col>
      <xdr:colOff>439057</xdr:colOff>
      <xdr:row>19</xdr:row>
      <xdr:rowOff>2957921</xdr:rowOff>
    </xdr:to>
    <xdr:pic>
      <xdr:nvPicPr>
        <xdr:cNvPr id="9" name="Picture 8" descr="A stone stairs next to a hill&#10;&#10;Description automatically generated">
          <a:extLst>
            <a:ext uri="{FF2B5EF4-FFF2-40B4-BE49-F238E27FC236}">
              <a16:creationId xmlns:a16="http://schemas.microsoft.com/office/drawing/2014/main" id="{00000000-0008-0000-2400-000009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6007826" y="10320565"/>
          <a:ext cx="1931488" cy="1454785"/>
        </a:xfrm>
        <a:prstGeom prst="rect">
          <a:avLst/>
        </a:prstGeom>
      </xdr:spPr>
    </xdr:pic>
    <xdr:clientData/>
  </xdr:twoCellAnchor>
  <xdr:twoCellAnchor editAs="oneCell">
    <xdr:from>
      <xdr:col>9</xdr:col>
      <xdr:colOff>672737</xdr:colOff>
      <xdr:row>19</xdr:row>
      <xdr:rowOff>1508851</xdr:rowOff>
    </xdr:from>
    <xdr:to>
      <xdr:col>12</xdr:col>
      <xdr:colOff>172902</xdr:colOff>
      <xdr:row>19</xdr:row>
      <xdr:rowOff>2957921</xdr:rowOff>
    </xdr:to>
    <xdr:pic>
      <xdr:nvPicPr>
        <xdr:cNvPr id="10" name="Picture 9" descr="A close-up of a road&#10;&#10;Description automatically generated">
          <a:extLst>
            <a:ext uri="{FF2B5EF4-FFF2-40B4-BE49-F238E27FC236}">
              <a16:creationId xmlns:a16="http://schemas.microsoft.com/office/drawing/2014/main" id="{00000000-0008-0000-2400-00000A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8172994" y="10326280"/>
          <a:ext cx="1916794" cy="1449070"/>
        </a:xfrm>
        <a:prstGeom prst="rect">
          <a:avLst/>
        </a:prstGeom>
      </xdr:spPr>
    </xdr:pic>
    <xdr:clientData/>
  </xdr:twoCellAnchor>
  <xdr:twoCellAnchor editAs="oneCell">
    <xdr:from>
      <xdr:col>1</xdr:col>
      <xdr:colOff>0</xdr:colOff>
      <xdr:row>19</xdr:row>
      <xdr:rowOff>163286</xdr:rowOff>
    </xdr:from>
    <xdr:to>
      <xdr:col>6</xdr:col>
      <xdr:colOff>439510</xdr:colOff>
      <xdr:row>19</xdr:row>
      <xdr:rowOff>2957921</xdr:rowOff>
    </xdr:to>
    <xdr:pic>
      <xdr:nvPicPr>
        <xdr:cNvPr id="2" name="Picture 1">
          <a:extLst>
            <a:ext uri="{FF2B5EF4-FFF2-40B4-BE49-F238E27FC236}">
              <a16:creationId xmlns:a16="http://schemas.microsoft.com/office/drawing/2014/main" id="{00000000-0008-0000-2400-000002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1055914" y="8980715"/>
          <a:ext cx="4467225" cy="2794635"/>
        </a:xfrm>
        <a:prstGeom prst="rect">
          <a:avLst/>
        </a:prstGeom>
        <a:noFill/>
        <a:ln>
          <a:noFill/>
        </a:ln>
      </xdr:spPr>
    </xdr:pic>
    <xdr:clientData/>
  </xdr:twoCellAnchor>
</xdr:wsDr>
</file>

<file path=xl/drawings/drawing34.xml><?xml version="1.0" encoding="utf-8"?>
<xdr:wsDr xmlns:xdr="http://schemas.openxmlformats.org/drawingml/2006/spreadsheetDrawing" xmlns:a="http://schemas.openxmlformats.org/drawingml/2006/main">
  <xdr:twoCellAnchor editAs="oneCell">
    <xdr:from>
      <xdr:col>4</xdr:col>
      <xdr:colOff>136071</xdr:colOff>
      <xdr:row>19</xdr:row>
      <xdr:rowOff>975179</xdr:rowOff>
    </xdr:from>
    <xdr:to>
      <xdr:col>6</xdr:col>
      <xdr:colOff>461554</xdr:colOff>
      <xdr:row>19</xdr:row>
      <xdr:rowOff>2389959</xdr:rowOff>
    </xdr:to>
    <xdr:pic>
      <xdr:nvPicPr>
        <xdr:cNvPr id="9" name="Picture 8" descr="A dirt road with trees and grass&#10;&#10;Description automatically generated">
          <a:extLst>
            <a:ext uri="{FF2B5EF4-FFF2-40B4-BE49-F238E27FC236}">
              <a16:creationId xmlns:a16="http://schemas.microsoft.com/office/drawing/2014/main" id="{00000000-0008-0000-2500-000009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3608614" y="9792608"/>
          <a:ext cx="1936569" cy="1414780"/>
        </a:xfrm>
        <a:prstGeom prst="rect">
          <a:avLst/>
        </a:prstGeom>
      </xdr:spPr>
    </xdr:pic>
    <xdr:clientData/>
  </xdr:twoCellAnchor>
  <xdr:twoCellAnchor editAs="oneCell">
    <xdr:from>
      <xdr:col>7</xdr:col>
      <xdr:colOff>478971</xdr:colOff>
      <xdr:row>19</xdr:row>
      <xdr:rowOff>921839</xdr:rowOff>
    </xdr:from>
    <xdr:to>
      <xdr:col>10</xdr:col>
      <xdr:colOff>33835</xdr:colOff>
      <xdr:row>19</xdr:row>
      <xdr:rowOff>2389959</xdr:rowOff>
    </xdr:to>
    <xdr:pic>
      <xdr:nvPicPr>
        <xdr:cNvPr id="10" name="Picture 9" descr="A bulldozer on a road&#10;&#10;Description automatically generated">
          <a:extLst>
            <a:ext uri="{FF2B5EF4-FFF2-40B4-BE49-F238E27FC236}">
              <a16:creationId xmlns:a16="http://schemas.microsoft.com/office/drawing/2014/main" id="{00000000-0008-0000-2500-00000A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6368142" y="9739268"/>
          <a:ext cx="1971493" cy="1468120"/>
        </a:xfrm>
        <a:prstGeom prst="rect">
          <a:avLst/>
        </a:prstGeom>
      </xdr:spPr>
    </xdr:pic>
    <xdr:clientData/>
  </xdr:twoCellAnchor>
  <xdr:twoCellAnchor editAs="oneCell">
    <xdr:from>
      <xdr:col>10</xdr:col>
      <xdr:colOff>262344</xdr:colOff>
      <xdr:row>19</xdr:row>
      <xdr:rowOff>926284</xdr:rowOff>
    </xdr:from>
    <xdr:to>
      <xdr:col>12</xdr:col>
      <xdr:colOff>574402</xdr:colOff>
      <xdr:row>19</xdr:row>
      <xdr:rowOff>2389959</xdr:rowOff>
    </xdr:to>
    <xdr:pic>
      <xdr:nvPicPr>
        <xdr:cNvPr id="11" name="Picture 10" descr="A group of people holding a machine&#10;&#10;Description automatically generated">
          <a:extLst>
            <a:ext uri="{FF2B5EF4-FFF2-40B4-BE49-F238E27FC236}">
              <a16:creationId xmlns:a16="http://schemas.microsoft.com/office/drawing/2014/main" id="{00000000-0008-0000-2500-00000B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8568144" y="9743713"/>
          <a:ext cx="1923144" cy="1463675"/>
        </a:xfrm>
        <a:prstGeom prst="rect">
          <a:avLst/>
        </a:prstGeom>
        <a:noFill/>
        <a:ln>
          <a:noFill/>
        </a:ln>
      </xdr:spPr>
    </xdr:pic>
    <xdr:clientData/>
  </xdr:twoCellAnchor>
  <xdr:twoCellAnchor editAs="oneCell">
    <xdr:from>
      <xdr:col>1</xdr:col>
      <xdr:colOff>472440</xdr:colOff>
      <xdr:row>21</xdr:row>
      <xdr:rowOff>109493</xdr:rowOff>
    </xdr:from>
    <xdr:to>
      <xdr:col>3</xdr:col>
      <xdr:colOff>726803</xdr:colOff>
      <xdr:row>21</xdr:row>
      <xdr:rowOff>1468393</xdr:rowOff>
    </xdr:to>
    <xdr:pic>
      <xdr:nvPicPr>
        <xdr:cNvPr id="12" name="Picture 11" descr="A bridge over a stream&#10;&#10;Description automatically generated">
          <a:extLst>
            <a:ext uri="{FF2B5EF4-FFF2-40B4-BE49-F238E27FC236}">
              <a16:creationId xmlns:a16="http://schemas.microsoft.com/office/drawing/2014/main" id="{00000000-0008-0000-2500-00000C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1528354" y="11789864"/>
          <a:ext cx="1865449" cy="1358900"/>
        </a:xfrm>
        <a:prstGeom prst="rect">
          <a:avLst/>
        </a:prstGeom>
      </xdr:spPr>
    </xdr:pic>
    <xdr:clientData/>
  </xdr:twoCellAnchor>
  <xdr:twoCellAnchor editAs="oneCell">
    <xdr:from>
      <xdr:col>4</xdr:col>
      <xdr:colOff>136071</xdr:colOff>
      <xdr:row>21</xdr:row>
      <xdr:rowOff>106953</xdr:rowOff>
    </xdr:from>
    <xdr:to>
      <xdr:col>6</xdr:col>
      <xdr:colOff>307249</xdr:colOff>
      <xdr:row>21</xdr:row>
      <xdr:rowOff>1468393</xdr:rowOff>
    </xdr:to>
    <xdr:pic>
      <xdr:nvPicPr>
        <xdr:cNvPr id="13" name="Picture 12" descr="A steep slope with a few steps&#10;&#10;Description automatically generated with medium confidence">
          <a:extLst>
            <a:ext uri="{FF2B5EF4-FFF2-40B4-BE49-F238E27FC236}">
              <a16:creationId xmlns:a16="http://schemas.microsoft.com/office/drawing/2014/main" id="{00000000-0008-0000-2500-00000D00000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3608614" y="11787324"/>
          <a:ext cx="1782264" cy="1361440"/>
        </a:xfrm>
        <a:prstGeom prst="rect">
          <a:avLst/>
        </a:prstGeom>
      </xdr:spPr>
    </xdr:pic>
    <xdr:clientData/>
  </xdr:twoCellAnchor>
  <xdr:twoCellAnchor editAs="oneCell">
    <xdr:from>
      <xdr:col>1</xdr:col>
      <xdr:colOff>318589</xdr:colOff>
      <xdr:row>19</xdr:row>
      <xdr:rowOff>130629</xdr:rowOff>
    </xdr:from>
    <xdr:to>
      <xdr:col>3</xdr:col>
      <xdr:colOff>726803</xdr:colOff>
      <xdr:row>19</xdr:row>
      <xdr:rowOff>2389959</xdr:rowOff>
    </xdr:to>
    <xdr:pic>
      <xdr:nvPicPr>
        <xdr:cNvPr id="2" name="Picture 1">
          <a:extLst>
            <a:ext uri="{FF2B5EF4-FFF2-40B4-BE49-F238E27FC236}">
              <a16:creationId xmlns:a16="http://schemas.microsoft.com/office/drawing/2014/main" id="{00000000-0008-0000-2500-000002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1374503" y="8948058"/>
          <a:ext cx="2019300" cy="2259330"/>
        </a:xfrm>
        <a:prstGeom prst="rect">
          <a:avLst/>
        </a:prstGeom>
        <a:noFill/>
        <a:ln>
          <a:noFill/>
        </a:ln>
      </xdr:spPr>
    </xdr:pic>
    <xdr:clientData/>
  </xdr:twoCellAnchor>
</xdr:wsDr>
</file>

<file path=xl/drawings/drawing35.xml><?xml version="1.0" encoding="utf-8"?>
<xdr:wsDr xmlns:xdr="http://schemas.openxmlformats.org/drawingml/2006/spreadsheetDrawing" xmlns:a="http://schemas.openxmlformats.org/drawingml/2006/main">
  <xdr:twoCellAnchor editAs="oneCell">
    <xdr:from>
      <xdr:col>1</xdr:col>
      <xdr:colOff>141514</xdr:colOff>
      <xdr:row>19</xdr:row>
      <xdr:rowOff>119745</xdr:rowOff>
    </xdr:from>
    <xdr:to>
      <xdr:col>4</xdr:col>
      <xdr:colOff>7126</xdr:colOff>
      <xdr:row>19</xdr:row>
      <xdr:rowOff>1641111</xdr:rowOff>
    </xdr:to>
    <xdr:pic>
      <xdr:nvPicPr>
        <xdr:cNvPr id="8" name="Picture 7" descr="Long bridge over water with sand and rocks&#10;&#10;Description automatically generated">
          <a:extLst>
            <a:ext uri="{FF2B5EF4-FFF2-40B4-BE49-F238E27FC236}">
              <a16:creationId xmlns:a16="http://schemas.microsoft.com/office/drawing/2014/main" id="{00000000-0008-0000-2600-000008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197428" y="8937174"/>
          <a:ext cx="2282241" cy="1521366"/>
        </a:xfrm>
        <a:prstGeom prst="rect">
          <a:avLst/>
        </a:prstGeom>
      </xdr:spPr>
    </xdr:pic>
    <xdr:clientData/>
  </xdr:twoCellAnchor>
  <xdr:twoCellAnchor editAs="oneCell">
    <xdr:from>
      <xdr:col>4</xdr:col>
      <xdr:colOff>206829</xdr:colOff>
      <xdr:row>19</xdr:row>
      <xdr:rowOff>130247</xdr:rowOff>
    </xdr:from>
    <xdr:to>
      <xdr:col>6</xdr:col>
      <xdr:colOff>609601</xdr:colOff>
      <xdr:row>19</xdr:row>
      <xdr:rowOff>1641111</xdr:rowOff>
    </xdr:to>
    <xdr:pic>
      <xdr:nvPicPr>
        <xdr:cNvPr id="2" name="Picture 1">
          <a:extLst>
            <a:ext uri="{FF2B5EF4-FFF2-40B4-BE49-F238E27FC236}">
              <a16:creationId xmlns:a16="http://schemas.microsoft.com/office/drawing/2014/main" id="{00000000-0008-0000-2600-000002000000}"/>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3679372" y="8947676"/>
          <a:ext cx="2013858" cy="1510864"/>
        </a:xfrm>
        <a:prstGeom prst="rect">
          <a:avLst/>
        </a:prstGeom>
      </xdr:spPr>
    </xdr:pic>
    <xdr:clientData/>
  </xdr:twoCellAnchor>
  <xdr:twoCellAnchor editAs="oneCell">
    <xdr:from>
      <xdr:col>7</xdr:col>
      <xdr:colOff>239487</xdr:colOff>
      <xdr:row>19</xdr:row>
      <xdr:rowOff>174896</xdr:rowOff>
    </xdr:from>
    <xdr:to>
      <xdr:col>9</xdr:col>
      <xdr:colOff>657226</xdr:colOff>
      <xdr:row>19</xdr:row>
      <xdr:rowOff>1641111</xdr:rowOff>
    </xdr:to>
    <xdr:pic>
      <xdr:nvPicPr>
        <xdr:cNvPr id="3" name="Picture 2">
          <a:extLst>
            <a:ext uri="{FF2B5EF4-FFF2-40B4-BE49-F238E27FC236}">
              <a16:creationId xmlns:a16="http://schemas.microsoft.com/office/drawing/2014/main" id="{00000000-0008-0000-2600-000003000000}"/>
            </a:ext>
          </a:extLst>
        </xdr:cNvPr>
        <xdr:cNvPicPr>
          <a:picLocks noChangeAspect="1"/>
        </xdr:cNvPicPr>
      </xdr:nvPicPr>
      <xdr:blipFill>
        <a:blip xmlns:r="http://schemas.openxmlformats.org/officeDocument/2006/relationships" r:embed="rId3" cstate="screen">
          <a:extLst>
            <a:ext uri="{28A0092B-C50C-407E-A947-70E740481C1C}">
              <a14:useLocalDpi xmlns:a14="http://schemas.microsoft.com/office/drawing/2010/main"/>
            </a:ext>
          </a:extLst>
        </a:blip>
        <a:srcRect/>
        <a:stretch>
          <a:fillRect/>
        </a:stretch>
      </xdr:blipFill>
      <xdr:spPr bwMode="auto">
        <a:xfrm>
          <a:off x="6128658" y="8992325"/>
          <a:ext cx="2028825" cy="1466215"/>
        </a:xfrm>
        <a:prstGeom prst="rect">
          <a:avLst/>
        </a:prstGeom>
        <a:noFill/>
        <a:ln>
          <a:noFill/>
        </a:ln>
      </xdr:spPr>
    </xdr:pic>
    <xdr:clientData/>
  </xdr:twoCellAnchor>
  <xdr:twoCellAnchor editAs="oneCell">
    <xdr:from>
      <xdr:col>10</xdr:col>
      <xdr:colOff>119744</xdr:colOff>
      <xdr:row>19</xdr:row>
      <xdr:rowOff>191406</xdr:rowOff>
    </xdr:from>
    <xdr:to>
      <xdr:col>12</xdr:col>
      <xdr:colOff>442233</xdr:colOff>
      <xdr:row>19</xdr:row>
      <xdr:rowOff>1641111</xdr:rowOff>
    </xdr:to>
    <xdr:pic>
      <xdr:nvPicPr>
        <xdr:cNvPr id="4" name="Picture 3">
          <a:extLst>
            <a:ext uri="{FF2B5EF4-FFF2-40B4-BE49-F238E27FC236}">
              <a16:creationId xmlns:a16="http://schemas.microsoft.com/office/drawing/2014/main" id="{00000000-0008-0000-2600-000004000000}"/>
            </a:ext>
          </a:extLst>
        </xdr:cNvPr>
        <xdr:cNvPicPr>
          <a:picLocks noChangeAspect="1"/>
        </xdr:cNvPicPr>
      </xdr:nvPicPr>
      <xdr:blipFill>
        <a:blip xmlns:r="http://schemas.openxmlformats.org/officeDocument/2006/relationships" r:embed="rId4" cstate="screen">
          <a:extLst>
            <a:ext uri="{28A0092B-C50C-407E-A947-70E740481C1C}">
              <a14:useLocalDpi xmlns:a14="http://schemas.microsoft.com/office/drawing/2010/main"/>
            </a:ext>
          </a:extLst>
        </a:blip>
        <a:srcRect/>
        <a:stretch>
          <a:fillRect/>
        </a:stretch>
      </xdr:blipFill>
      <xdr:spPr bwMode="auto">
        <a:xfrm>
          <a:off x="8425544" y="9008835"/>
          <a:ext cx="1933575" cy="1449705"/>
        </a:xfrm>
        <a:prstGeom prst="rect">
          <a:avLst/>
        </a:prstGeom>
        <a:noFill/>
        <a:ln>
          <a:noFill/>
        </a:ln>
      </xdr:spPr>
    </xdr:pic>
    <xdr:clientData/>
  </xdr:twoCellAnchor>
  <xdr:twoCellAnchor editAs="oneCell">
    <xdr:from>
      <xdr:col>1</xdr:col>
      <xdr:colOff>526375</xdr:colOff>
      <xdr:row>21</xdr:row>
      <xdr:rowOff>163830</xdr:rowOff>
    </xdr:from>
    <xdr:to>
      <xdr:col>4</xdr:col>
      <xdr:colOff>7126</xdr:colOff>
      <xdr:row>21</xdr:row>
      <xdr:rowOff>1752600</xdr:rowOff>
    </xdr:to>
    <xdr:pic>
      <xdr:nvPicPr>
        <xdr:cNvPr id="5" name="Picture 4">
          <a:extLst>
            <a:ext uri="{FF2B5EF4-FFF2-40B4-BE49-F238E27FC236}">
              <a16:creationId xmlns:a16="http://schemas.microsoft.com/office/drawing/2014/main" id="{00000000-0008-0000-2600-000005000000}"/>
            </a:ext>
          </a:extLst>
        </xdr:cNvPr>
        <xdr:cNvPicPr>
          <a:picLocks noChangeAspect="1"/>
        </xdr:cNvPicPr>
      </xdr:nvPicPr>
      <xdr:blipFill>
        <a:blip xmlns:r="http://schemas.openxmlformats.org/officeDocument/2006/relationships" r:embed="rId5" cstate="email">
          <a:extLst>
            <a:ext uri="{28A0092B-C50C-407E-A947-70E740481C1C}">
              <a14:useLocalDpi xmlns:a14="http://schemas.microsoft.com/office/drawing/2010/main"/>
            </a:ext>
          </a:extLst>
        </a:blip>
        <a:srcRect/>
        <a:stretch>
          <a:fillRect/>
        </a:stretch>
      </xdr:blipFill>
      <xdr:spPr bwMode="auto">
        <a:xfrm>
          <a:off x="1582289" y="11082201"/>
          <a:ext cx="1897380" cy="1588770"/>
        </a:xfrm>
        <a:prstGeom prst="rect">
          <a:avLst/>
        </a:prstGeom>
        <a:noFill/>
        <a:ln>
          <a:noFill/>
        </a:ln>
      </xdr:spPr>
    </xdr:pic>
    <xdr:clientData/>
  </xdr:twoCellAnchor>
  <xdr:twoCellAnchor editAs="oneCell">
    <xdr:from>
      <xdr:col>4</xdr:col>
      <xdr:colOff>206829</xdr:colOff>
      <xdr:row>21</xdr:row>
      <xdr:rowOff>204107</xdr:rowOff>
    </xdr:from>
    <xdr:to>
      <xdr:col>6</xdr:col>
      <xdr:colOff>444863</xdr:colOff>
      <xdr:row>21</xdr:row>
      <xdr:rowOff>1709057</xdr:rowOff>
    </xdr:to>
    <xdr:pic>
      <xdr:nvPicPr>
        <xdr:cNvPr id="6" name="Picture 5">
          <a:extLst>
            <a:ext uri="{FF2B5EF4-FFF2-40B4-BE49-F238E27FC236}">
              <a16:creationId xmlns:a16="http://schemas.microsoft.com/office/drawing/2014/main" id="{00000000-0008-0000-2600-000006000000}"/>
            </a:ext>
          </a:extLst>
        </xdr:cNvPr>
        <xdr:cNvPicPr>
          <a:picLocks noChangeAspect="1"/>
        </xdr:cNvPicPr>
      </xdr:nvPicPr>
      <xdr:blipFill>
        <a:blip xmlns:r="http://schemas.openxmlformats.org/officeDocument/2006/relationships" r:embed="rId6" cstate="email">
          <a:extLst>
            <a:ext uri="{28A0092B-C50C-407E-A947-70E740481C1C}">
              <a14:useLocalDpi xmlns:a14="http://schemas.microsoft.com/office/drawing/2010/main"/>
            </a:ext>
          </a:extLst>
        </a:blip>
        <a:stretch>
          <a:fillRect/>
        </a:stretch>
      </xdr:blipFill>
      <xdr:spPr>
        <a:xfrm>
          <a:off x="3679372" y="11122478"/>
          <a:ext cx="1849120" cy="1504950"/>
        </a:xfrm>
        <a:prstGeom prst="rect">
          <a:avLst/>
        </a:prstGeom>
        <a:ln w="38100" cap="sq">
          <a:solidFill>
            <a:srgbClr val="000000"/>
          </a:solidFill>
          <a:prstDash val="solid"/>
          <a:miter lim="800000"/>
        </a:ln>
        <a:effectLst/>
      </xdr:spPr>
    </xdr:pic>
    <xdr:clientData/>
  </xdr:twoCellAnchor>
  <xdr:twoCellAnchor editAs="oneCell">
    <xdr:from>
      <xdr:col>7</xdr:col>
      <xdr:colOff>435428</xdr:colOff>
      <xdr:row>21</xdr:row>
      <xdr:rowOff>0</xdr:rowOff>
    </xdr:from>
    <xdr:to>
      <xdr:col>12</xdr:col>
      <xdr:colOff>520608</xdr:colOff>
      <xdr:row>21</xdr:row>
      <xdr:rowOff>1752600</xdr:rowOff>
    </xdr:to>
    <xdr:pic>
      <xdr:nvPicPr>
        <xdr:cNvPr id="7" name="Picture 6">
          <a:extLst>
            <a:ext uri="{FF2B5EF4-FFF2-40B4-BE49-F238E27FC236}">
              <a16:creationId xmlns:a16="http://schemas.microsoft.com/office/drawing/2014/main" id="{00000000-0008-0000-2600-000007000000}"/>
            </a:ext>
          </a:extLst>
        </xdr:cNvPr>
        <xdr:cNvPicPr>
          <a:picLocks noChangeAspect="1"/>
        </xdr:cNvPicPr>
      </xdr:nvPicPr>
      <xdr:blipFill rotWithShape="1">
        <a:blip xmlns:r="http://schemas.openxmlformats.org/officeDocument/2006/relationships" r:embed="rId7" cstate="print">
          <a:extLst>
            <a:ext uri="{28A0092B-C50C-407E-A947-70E740481C1C}">
              <a14:useLocalDpi xmlns:a14="http://schemas.microsoft.com/office/drawing/2010/main"/>
            </a:ext>
          </a:extLst>
        </a:blip>
        <a:srcRect/>
        <a:stretch/>
      </xdr:blipFill>
      <xdr:spPr bwMode="auto">
        <a:xfrm>
          <a:off x="6324599" y="10918371"/>
          <a:ext cx="4112895" cy="1752600"/>
        </a:xfrm>
        <a:prstGeom prst="rect">
          <a:avLst/>
        </a:prstGeom>
        <a:noFill/>
        <a:ln>
          <a:noFill/>
        </a:ln>
        <a:extLst>
          <a:ext uri="{53640926-AAD7-44D8-BBD7-CCE9431645EC}">
            <a14:shadowObscured xmlns:a14="http://schemas.microsoft.com/office/drawing/2010/main"/>
          </a:ext>
        </a:extLst>
      </xdr:spPr>
    </xdr:pic>
    <xdr:clientData/>
  </xdr:twoCellAnchor>
</xdr:wsDr>
</file>

<file path=xl/drawings/drawing36.xml><?xml version="1.0" encoding="utf-8"?>
<xdr:wsDr xmlns:xdr="http://schemas.openxmlformats.org/drawingml/2006/spreadsheetDrawing" xmlns:a="http://schemas.openxmlformats.org/drawingml/2006/main">
  <xdr:twoCellAnchor editAs="oneCell">
    <xdr:from>
      <xdr:col>1</xdr:col>
      <xdr:colOff>120922</xdr:colOff>
      <xdr:row>19</xdr:row>
      <xdr:rowOff>141514</xdr:rowOff>
    </xdr:from>
    <xdr:to>
      <xdr:col>3</xdr:col>
      <xdr:colOff>481511</xdr:colOff>
      <xdr:row>19</xdr:row>
      <xdr:rowOff>1989364</xdr:rowOff>
    </xdr:to>
    <xdr:pic>
      <xdr:nvPicPr>
        <xdr:cNvPr id="5" name="Picture 4">
          <a:extLst>
            <a:ext uri="{FF2B5EF4-FFF2-40B4-BE49-F238E27FC236}">
              <a16:creationId xmlns:a16="http://schemas.microsoft.com/office/drawing/2014/main" id="{00000000-0008-0000-2700-000005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176836" y="10711543"/>
          <a:ext cx="1971675" cy="1847850"/>
        </a:xfrm>
        <a:prstGeom prst="rect">
          <a:avLst/>
        </a:prstGeom>
      </xdr:spPr>
    </xdr:pic>
    <xdr:clientData/>
  </xdr:twoCellAnchor>
  <xdr:twoCellAnchor editAs="oneCell">
    <xdr:from>
      <xdr:col>3</xdr:col>
      <xdr:colOff>609599</xdr:colOff>
      <xdr:row>19</xdr:row>
      <xdr:rowOff>170089</xdr:rowOff>
    </xdr:from>
    <xdr:to>
      <xdr:col>6</xdr:col>
      <xdr:colOff>76380</xdr:colOff>
      <xdr:row>19</xdr:row>
      <xdr:rowOff>1989364</xdr:rowOff>
    </xdr:to>
    <xdr:pic>
      <xdr:nvPicPr>
        <xdr:cNvPr id="6" name="Picture 5">
          <a:extLst>
            <a:ext uri="{FF2B5EF4-FFF2-40B4-BE49-F238E27FC236}">
              <a16:creationId xmlns:a16="http://schemas.microsoft.com/office/drawing/2014/main" id="{00000000-0008-0000-2700-000006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3276599" y="10740118"/>
          <a:ext cx="1883410" cy="1819275"/>
        </a:xfrm>
        <a:prstGeom prst="rect">
          <a:avLst/>
        </a:prstGeom>
      </xdr:spPr>
    </xdr:pic>
    <xdr:clientData/>
  </xdr:twoCellAnchor>
  <xdr:twoCellAnchor editAs="oneCell">
    <xdr:from>
      <xdr:col>7</xdr:col>
      <xdr:colOff>544287</xdr:colOff>
      <xdr:row>19</xdr:row>
      <xdr:rowOff>585832</xdr:rowOff>
    </xdr:from>
    <xdr:to>
      <xdr:col>10</xdr:col>
      <xdr:colOff>11068</xdr:colOff>
      <xdr:row>19</xdr:row>
      <xdr:rowOff>1939017</xdr:rowOff>
    </xdr:to>
    <xdr:pic>
      <xdr:nvPicPr>
        <xdr:cNvPr id="7" name="Picture 6">
          <a:extLst>
            <a:ext uri="{FF2B5EF4-FFF2-40B4-BE49-F238E27FC236}">
              <a16:creationId xmlns:a16="http://schemas.microsoft.com/office/drawing/2014/main" id="{00000000-0008-0000-2700-000007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433458" y="11155861"/>
          <a:ext cx="1883410" cy="1353185"/>
        </a:xfrm>
        <a:prstGeom prst="rect">
          <a:avLst/>
        </a:prstGeom>
      </xdr:spPr>
    </xdr:pic>
    <xdr:clientData/>
  </xdr:twoCellAnchor>
  <xdr:twoCellAnchor editAs="oneCell">
    <xdr:from>
      <xdr:col>10</xdr:col>
      <xdr:colOff>130629</xdr:colOff>
      <xdr:row>19</xdr:row>
      <xdr:rowOff>576942</xdr:rowOff>
    </xdr:from>
    <xdr:to>
      <xdr:col>12</xdr:col>
      <xdr:colOff>485503</xdr:colOff>
      <xdr:row>19</xdr:row>
      <xdr:rowOff>1939017</xdr:rowOff>
    </xdr:to>
    <xdr:pic>
      <xdr:nvPicPr>
        <xdr:cNvPr id="8" name="Picture 7">
          <a:extLst>
            <a:ext uri="{FF2B5EF4-FFF2-40B4-BE49-F238E27FC236}">
              <a16:creationId xmlns:a16="http://schemas.microsoft.com/office/drawing/2014/main" id="{00000000-0008-0000-2700-000008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8436429" y="11146971"/>
          <a:ext cx="1965960" cy="1362075"/>
        </a:xfrm>
        <a:prstGeom prst="rect">
          <a:avLst/>
        </a:prstGeom>
      </xdr:spPr>
    </xdr:pic>
    <xdr:clientData/>
  </xdr:twoCellAnchor>
  <xdr:twoCellAnchor editAs="oneCell">
    <xdr:from>
      <xdr:col>1</xdr:col>
      <xdr:colOff>108857</xdr:colOff>
      <xdr:row>21</xdr:row>
      <xdr:rowOff>106498</xdr:rowOff>
    </xdr:from>
    <xdr:to>
      <xdr:col>3</xdr:col>
      <xdr:colOff>481511</xdr:colOff>
      <xdr:row>21</xdr:row>
      <xdr:rowOff>1596843</xdr:rowOff>
    </xdr:to>
    <xdr:pic>
      <xdr:nvPicPr>
        <xdr:cNvPr id="9" name="Picture 8">
          <a:extLst>
            <a:ext uri="{FF2B5EF4-FFF2-40B4-BE49-F238E27FC236}">
              <a16:creationId xmlns:a16="http://schemas.microsoft.com/office/drawing/2014/main" id="{00000000-0008-0000-2700-00000900000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1164771" y="13147584"/>
          <a:ext cx="1983740" cy="1490345"/>
        </a:xfrm>
        <a:prstGeom prst="rect">
          <a:avLst/>
        </a:prstGeom>
        <a:noFill/>
        <a:ln>
          <a:noFill/>
        </a:ln>
      </xdr:spPr>
    </xdr:pic>
    <xdr:clientData/>
  </xdr:twoCellAnchor>
  <xdr:twoCellAnchor editAs="oneCell">
    <xdr:from>
      <xdr:col>3</xdr:col>
      <xdr:colOff>609599</xdr:colOff>
      <xdr:row>21</xdr:row>
      <xdr:rowOff>54428</xdr:rowOff>
    </xdr:from>
    <xdr:to>
      <xdr:col>6</xdr:col>
      <xdr:colOff>249735</xdr:colOff>
      <xdr:row>21</xdr:row>
      <xdr:rowOff>1596843</xdr:rowOff>
    </xdr:to>
    <xdr:pic>
      <xdr:nvPicPr>
        <xdr:cNvPr id="10" name="Picture 9">
          <a:extLst>
            <a:ext uri="{FF2B5EF4-FFF2-40B4-BE49-F238E27FC236}">
              <a16:creationId xmlns:a16="http://schemas.microsoft.com/office/drawing/2014/main" id="{00000000-0008-0000-2700-00000A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3276599" y="13095514"/>
          <a:ext cx="2056765" cy="1542415"/>
        </a:xfrm>
        <a:prstGeom prst="rect">
          <a:avLst/>
        </a:prstGeom>
        <a:noFill/>
        <a:ln>
          <a:noFill/>
        </a:ln>
      </xdr:spPr>
    </xdr:pic>
    <xdr:clientData/>
  </xdr:twoCellAnchor>
</xdr:wsDr>
</file>

<file path=xl/drawings/drawing37.xml><?xml version="1.0" encoding="utf-8"?>
<xdr:wsDr xmlns:xdr="http://schemas.openxmlformats.org/drawingml/2006/spreadsheetDrawing" xmlns:a="http://schemas.openxmlformats.org/drawingml/2006/main">
  <xdr:twoCellAnchor editAs="oneCell">
    <xdr:from>
      <xdr:col>1</xdr:col>
      <xdr:colOff>239485</xdr:colOff>
      <xdr:row>19</xdr:row>
      <xdr:rowOff>119743</xdr:rowOff>
    </xdr:from>
    <xdr:to>
      <xdr:col>6</xdr:col>
      <xdr:colOff>344350</xdr:colOff>
      <xdr:row>19</xdr:row>
      <xdr:rowOff>1829163</xdr:rowOff>
    </xdr:to>
    <xdr:pic>
      <xdr:nvPicPr>
        <xdr:cNvPr id="8" name="Picture 7">
          <a:extLst>
            <a:ext uri="{FF2B5EF4-FFF2-40B4-BE49-F238E27FC236}">
              <a16:creationId xmlns:a16="http://schemas.microsoft.com/office/drawing/2014/main" id="{00000000-0008-0000-2800-000008000000}"/>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t="7843" b="6667"/>
        <a:stretch/>
      </xdr:blipFill>
      <xdr:spPr bwMode="auto">
        <a:xfrm>
          <a:off x="1295399" y="12115800"/>
          <a:ext cx="4132580" cy="1709420"/>
        </a:xfrm>
        <a:prstGeom prst="rect">
          <a:avLst/>
        </a:prstGeom>
        <a:noFill/>
        <a:ln>
          <a:noFill/>
        </a:ln>
        <a:extLst>
          <a:ext uri="{53640926-AAD7-44D8-BBD7-CCE9431645EC}">
            <a14:shadowObscured xmlns:a14="http://schemas.microsoft.com/office/drawing/2010/main"/>
          </a:ext>
        </a:extLst>
      </xdr:spPr>
    </xdr:pic>
    <xdr:clientData/>
  </xdr:twoCellAnchor>
</xdr:wsDr>
</file>

<file path=xl/drawings/drawing38.xml><?xml version="1.0" encoding="utf-8"?>
<xdr:wsDr xmlns:xdr="http://schemas.openxmlformats.org/drawingml/2006/spreadsheetDrawing" xmlns:a="http://schemas.openxmlformats.org/drawingml/2006/main">
  <xdr:twoCellAnchor editAs="oneCell">
    <xdr:from>
      <xdr:col>1</xdr:col>
      <xdr:colOff>285659</xdr:colOff>
      <xdr:row>19</xdr:row>
      <xdr:rowOff>76200</xdr:rowOff>
    </xdr:from>
    <xdr:to>
      <xdr:col>3</xdr:col>
      <xdr:colOff>714193</xdr:colOff>
      <xdr:row>19</xdr:row>
      <xdr:rowOff>1714500</xdr:rowOff>
    </xdr:to>
    <xdr:pic>
      <xdr:nvPicPr>
        <xdr:cNvPr id="5" name="Picture 4" descr="A close-up of a road drainage grate&#10;&#10;Description automatically generated">
          <a:extLst>
            <a:ext uri="{FF2B5EF4-FFF2-40B4-BE49-F238E27FC236}">
              <a16:creationId xmlns:a16="http://schemas.microsoft.com/office/drawing/2014/main" id="{00000000-0008-0000-2900-000005000000}"/>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r="8827"/>
        <a:stretch/>
      </xdr:blipFill>
      <xdr:spPr bwMode="auto">
        <a:xfrm>
          <a:off x="1341573" y="9187543"/>
          <a:ext cx="2039620" cy="1638300"/>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4</xdr:col>
      <xdr:colOff>265837</xdr:colOff>
      <xdr:row>19</xdr:row>
      <xdr:rowOff>69850</xdr:rowOff>
    </xdr:from>
    <xdr:to>
      <xdr:col>6</xdr:col>
      <xdr:colOff>571181</xdr:colOff>
      <xdr:row>19</xdr:row>
      <xdr:rowOff>1714500</xdr:rowOff>
    </xdr:to>
    <xdr:pic>
      <xdr:nvPicPr>
        <xdr:cNvPr id="6" name="Picture 5" descr="A snow covered slope on a road&#10;&#10;Description automatically generated">
          <a:extLst>
            <a:ext uri="{FF2B5EF4-FFF2-40B4-BE49-F238E27FC236}">
              <a16:creationId xmlns:a16="http://schemas.microsoft.com/office/drawing/2014/main" id="{00000000-0008-0000-2900-000006000000}"/>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l="13937" r="20502"/>
        <a:stretch/>
      </xdr:blipFill>
      <xdr:spPr bwMode="auto">
        <a:xfrm>
          <a:off x="3738380" y="9181193"/>
          <a:ext cx="1916430" cy="1644650"/>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1</xdr:col>
      <xdr:colOff>293914</xdr:colOff>
      <xdr:row>21</xdr:row>
      <xdr:rowOff>54429</xdr:rowOff>
    </xdr:from>
    <xdr:to>
      <xdr:col>3</xdr:col>
      <xdr:colOff>714193</xdr:colOff>
      <xdr:row>21</xdr:row>
      <xdr:rowOff>1578429</xdr:rowOff>
    </xdr:to>
    <xdr:pic>
      <xdr:nvPicPr>
        <xdr:cNvPr id="7" name="Picture 6" descr="A road with a grid on it&#10;&#10;Description automatically generated with medium confidence">
          <a:extLst>
            <a:ext uri="{FF2B5EF4-FFF2-40B4-BE49-F238E27FC236}">
              <a16:creationId xmlns:a16="http://schemas.microsoft.com/office/drawing/2014/main" id="{00000000-0008-0000-2900-000007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349828" y="11277600"/>
          <a:ext cx="2031365" cy="1524000"/>
        </a:xfrm>
        <a:prstGeom prst="rect">
          <a:avLst/>
        </a:prstGeom>
      </xdr:spPr>
    </xdr:pic>
    <xdr:clientData/>
  </xdr:twoCellAnchor>
  <xdr:twoCellAnchor editAs="oneCell">
    <xdr:from>
      <xdr:col>4</xdr:col>
      <xdr:colOff>201385</xdr:colOff>
      <xdr:row>21</xdr:row>
      <xdr:rowOff>54429</xdr:rowOff>
    </xdr:from>
    <xdr:to>
      <xdr:col>6</xdr:col>
      <xdr:colOff>635634</xdr:colOff>
      <xdr:row>21</xdr:row>
      <xdr:rowOff>1578429</xdr:rowOff>
    </xdr:to>
    <xdr:pic>
      <xdr:nvPicPr>
        <xdr:cNvPr id="8" name="Picture 7" descr="A road with trees in the background&#10;&#10;Description automatically generated">
          <a:extLst>
            <a:ext uri="{FF2B5EF4-FFF2-40B4-BE49-F238E27FC236}">
              <a16:creationId xmlns:a16="http://schemas.microsoft.com/office/drawing/2014/main" id="{00000000-0008-0000-2900-000008000000}"/>
            </a:ext>
          </a:extLst>
        </xdr:cNvPr>
        <xdr:cNvPicPr>
          <a:picLocks noChangeAspect="1"/>
        </xdr:cNvPicPr>
      </xdr:nvPicPr>
      <xdr:blipFill rotWithShape="1">
        <a:blip xmlns:r="http://schemas.openxmlformats.org/officeDocument/2006/relationships" r:embed="rId4">
          <a:extLst>
            <a:ext uri="{28A0092B-C50C-407E-A947-70E740481C1C}">
              <a14:useLocalDpi xmlns:a14="http://schemas.microsoft.com/office/drawing/2010/main" val="0"/>
            </a:ext>
          </a:extLst>
        </a:blip>
        <a:srcRect t="9023" b="23484"/>
        <a:stretch/>
      </xdr:blipFill>
      <xdr:spPr bwMode="auto">
        <a:xfrm>
          <a:off x="3673928" y="11277600"/>
          <a:ext cx="2045335" cy="1524000"/>
        </a:xfrm>
        <a:prstGeom prst="rect">
          <a:avLst/>
        </a:prstGeom>
        <a:ln>
          <a:noFill/>
        </a:ln>
        <a:extLst>
          <a:ext uri="{53640926-AAD7-44D8-BBD7-CCE9431645EC}">
            <a14:shadowObscured xmlns:a14="http://schemas.microsoft.com/office/drawing/2010/main"/>
          </a:ext>
        </a:extLst>
      </xdr:spPr>
    </xdr:pic>
    <xdr:clientData/>
  </xdr:twoCellAnchor>
</xdr:wsDr>
</file>

<file path=xl/drawings/drawing39.xml><?xml version="1.0" encoding="utf-8"?>
<xdr:wsDr xmlns:xdr="http://schemas.openxmlformats.org/drawingml/2006/spreadsheetDrawing" xmlns:a="http://schemas.openxmlformats.org/drawingml/2006/main">
  <xdr:twoCellAnchor editAs="oneCell">
    <xdr:from>
      <xdr:col>1</xdr:col>
      <xdr:colOff>642257</xdr:colOff>
      <xdr:row>20</xdr:row>
      <xdr:rowOff>3196046</xdr:rowOff>
    </xdr:from>
    <xdr:to>
      <xdr:col>6</xdr:col>
      <xdr:colOff>593452</xdr:colOff>
      <xdr:row>21</xdr:row>
      <xdr:rowOff>1333591</xdr:rowOff>
    </xdr:to>
    <xdr:pic>
      <xdr:nvPicPr>
        <xdr:cNvPr id="6" name="Picture 5" descr="A road with a fence and mountains in the background&#10;&#10;Description automatically generated">
          <a:extLst>
            <a:ext uri="{FF2B5EF4-FFF2-40B4-BE49-F238E27FC236}">
              <a16:creationId xmlns:a16="http://schemas.microsoft.com/office/drawing/2014/main" id="{00000000-0008-0000-2A00-000006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698171" y="14125303"/>
          <a:ext cx="3978910" cy="1490345"/>
        </a:xfrm>
        <a:prstGeom prst="rect">
          <a:avLst/>
        </a:prstGeom>
      </xdr:spPr>
    </xdr:pic>
    <xdr:clientData/>
  </xdr:twoCellAnchor>
  <xdr:twoCellAnchor editAs="oneCell">
    <xdr:from>
      <xdr:col>7</xdr:col>
      <xdr:colOff>174171</xdr:colOff>
      <xdr:row>19</xdr:row>
      <xdr:rowOff>304800</xdr:rowOff>
    </xdr:from>
    <xdr:to>
      <xdr:col>11</xdr:col>
      <xdr:colOff>645794</xdr:colOff>
      <xdr:row>21</xdr:row>
      <xdr:rowOff>1333591</xdr:rowOff>
    </xdr:to>
    <xdr:pic>
      <xdr:nvPicPr>
        <xdr:cNvPr id="7" name="Picture 6">
          <a:extLst>
            <a:ext uri="{FF2B5EF4-FFF2-40B4-BE49-F238E27FC236}">
              <a16:creationId xmlns:a16="http://schemas.microsoft.com/office/drawing/2014/main" id="{00000000-0008-0000-2A00-000007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6063342" y="9416143"/>
          <a:ext cx="3693795" cy="6199505"/>
        </a:xfrm>
        <a:prstGeom prst="rect">
          <a:avLst/>
        </a:prstGeom>
        <a:noFill/>
        <a:ln>
          <a:noFill/>
        </a:ln>
      </xdr:spPr>
    </xdr:pic>
    <xdr:clientData/>
  </xdr:twoCellAnchor>
</xdr:wsDr>
</file>

<file path=xl/drawings/drawing40.xml><?xml version="1.0" encoding="utf-8"?>
<xdr:wsDr xmlns:xdr="http://schemas.openxmlformats.org/drawingml/2006/spreadsheetDrawing" xmlns:a="http://schemas.openxmlformats.org/drawingml/2006/main">
  <xdr:twoCellAnchor editAs="oneCell">
    <xdr:from>
      <xdr:col>1</xdr:col>
      <xdr:colOff>195943</xdr:colOff>
      <xdr:row>19</xdr:row>
      <xdr:rowOff>170452</xdr:rowOff>
    </xdr:from>
    <xdr:to>
      <xdr:col>3</xdr:col>
      <xdr:colOff>679722</xdr:colOff>
      <xdr:row>19</xdr:row>
      <xdr:rowOff>1643652</xdr:rowOff>
    </xdr:to>
    <xdr:pic>
      <xdr:nvPicPr>
        <xdr:cNvPr id="4" name="Picture 3">
          <a:extLst>
            <a:ext uri="{FF2B5EF4-FFF2-40B4-BE49-F238E27FC236}">
              <a16:creationId xmlns:a16="http://schemas.microsoft.com/office/drawing/2014/main" id="{00000000-0008-0000-2B00-000004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251857" y="9281795"/>
          <a:ext cx="2094865" cy="1473200"/>
        </a:xfrm>
        <a:prstGeom prst="rect">
          <a:avLst/>
        </a:prstGeom>
      </xdr:spPr>
    </xdr:pic>
    <xdr:clientData/>
  </xdr:twoCellAnchor>
  <xdr:twoCellAnchor editAs="oneCell">
    <xdr:from>
      <xdr:col>4</xdr:col>
      <xdr:colOff>87085</xdr:colOff>
      <xdr:row>19</xdr:row>
      <xdr:rowOff>150767</xdr:rowOff>
    </xdr:from>
    <xdr:to>
      <xdr:col>6</xdr:col>
      <xdr:colOff>466724</xdr:colOff>
      <xdr:row>19</xdr:row>
      <xdr:rowOff>1643652</xdr:rowOff>
    </xdr:to>
    <xdr:pic>
      <xdr:nvPicPr>
        <xdr:cNvPr id="5" name="Picture 4">
          <a:extLst>
            <a:ext uri="{FF2B5EF4-FFF2-40B4-BE49-F238E27FC236}">
              <a16:creationId xmlns:a16="http://schemas.microsoft.com/office/drawing/2014/main" id="{00000000-0008-0000-2B00-000005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3559628" y="9262110"/>
          <a:ext cx="1990725" cy="1492885"/>
        </a:xfrm>
        <a:prstGeom prst="rect">
          <a:avLst/>
        </a:prstGeom>
      </xdr:spPr>
    </xdr:pic>
    <xdr:clientData/>
  </xdr:twoCellAnchor>
  <xdr:twoCellAnchor editAs="oneCell">
    <xdr:from>
      <xdr:col>7</xdr:col>
      <xdr:colOff>250371</xdr:colOff>
      <xdr:row>19</xdr:row>
      <xdr:rowOff>108857</xdr:rowOff>
    </xdr:from>
    <xdr:to>
      <xdr:col>9</xdr:col>
      <xdr:colOff>685255</xdr:colOff>
      <xdr:row>19</xdr:row>
      <xdr:rowOff>1643652</xdr:rowOff>
    </xdr:to>
    <xdr:pic>
      <xdr:nvPicPr>
        <xdr:cNvPr id="6" name="Picture 5">
          <a:extLst>
            <a:ext uri="{FF2B5EF4-FFF2-40B4-BE49-F238E27FC236}">
              <a16:creationId xmlns:a16="http://schemas.microsoft.com/office/drawing/2014/main" id="{00000000-0008-0000-2B00-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139542" y="9220200"/>
          <a:ext cx="2045970" cy="1534795"/>
        </a:xfrm>
        <a:prstGeom prst="rect">
          <a:avLst/>
        </a:prstGeom>
      </xdr:spPr>
    </xdr:pic>
    <xdr:clientData/>
  </xdr:twoCellAnchor>
  <xdr:twoCellAnchor editAs="oneCell">
    <xdr:from>
      <xdr:col>10</xdr:col>
      <xdr:colOff>21771</xdr:colOff>
      <xdr:row>19</xdr:row>
      <xdr:rowOff>110127</xdr:rowOff>
    </xdr:from>
    <xdr:to>
      <xdr:col>12</xdr:col>
      <xdr:colOff>454750</xdr:colOff>
      <xdr:row>19</xdr:row>
      <xdr:rowOff>1643652</xdr:rowOff>
    </xdr:to>
    <xdr:pic>
      <xdr:nvPicPr>
        <xdr:cNvPr id="7" name="Picture 6">
          <a:extLst>
            <a:ext uri="{FF2B5EF4-FFF2-40B4-BE49-F238E27FC236}">
              <a16:creationId xmlns:a16="http://schemas.microsoft.com/office/drawing/2014/main" id="{00000000-0008-0000-2B00-000007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8327571" y="9221470"/>
          <a:ext cx="2044065" cy="1533525"/>
        </a:xfrm>
        <a:prstGeom prst="rect">
          <a:avLst/>
        </a:prstGeom>
      </xdr:spPr>
    </xdr:pic>
    <xdr:clientData/>
  </xdr:twoCellAnchor>
  <xdr:twoCellAnchor editAs="oneCell">
    <xdr:from>
      <xdr:col>1</xdr:col>
      <xdr:colOff>197848</xdr:colOff>
      <xdr:row>21</xdr:row>
      <xdr:rowOff>21771</xdr:rowOff>
    </xdr:from>
    <xdr:to>
      <xdr:col>3</xdr:col>
      <xdr:colOff>679722</xdr:colOff>
      <xdr:row>21</xdr:row>
      <xdr:rowOff>1511481</xdr:rowOff>
    </xdr:to>
    <xdr:pic>
      <xdr:nvPicPr>
        <xdr:cNvPr id="8" name="Picture 7">
          <a:extLst>
            <a:ext uri="{FF2B5EF4-FFF2-40B4-BE49-F238E27FC236}">
              <a16:creationId xmlns:a16="http://schemas.microsoft.com/office/drawing/2014/main" id="{00000000-0008-0000-2B00-00000800000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1253762" y="11299371"/>
          <a:ext cx="2092960" cy="1489710"/>
        </a:xfrm>
        <a:prstGeom prst="rect">
          <a:avLst/>
        </a:prstGeom>
      </xdr:spPr>
    </xdr:pic>
    <xdr:clientData/>
  </xdr:twoCellAnchor>
  <xdr:twoCellAnchor editAs="oneCell">
    <xdr:from>
      <xdr:col>4</xdr:col>
      <xdr:colOff>87085</xdr:colOff>
      <xdr:row>21</xdr:row>
      <xdr:rowOff>45266</xdr:rowOff>
    </xdr:from>
    <xdr:to>
      <xdr:col>6</xdr:col>
      <xdr:colOff>510539</xdr:colOff>
      <xdr:row>21</xdr:row>
      <xdr:rowOff>1511481</xdr:rowOff>
    </xdr:to>
    <xdr:pic>
      <xdr:nvPicPr>
        <xdr:cNvPr id="9" name="Picture 8">
          <a:extLst>
            <a:ext uri="{FF2B5EF4-FFF2-40B4-BE49-F238E27FC236}">
              <a16:creationId xmlns:a16="http://schemas.microsoft.com/office/drawing/2014/main" id="{00000000-0008-0000-2B00-000009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3559628" y="11322866"/>
          <a:ext cx="2034540" cy="1466215"/>
        </a:xfrm>
        <a:prstGeom prst="rect">
          <a:avLst/>
        </a:prstGeom>
      </xdr:spPr>
    </xdr:pic>
    <xdr:clientData/>
  </xdr:twoCellAnchor>
</xdr:wsDr>
</file>

<file path=xl/drawings/drawing41.xml><?xml version="1.0" encoding="utf-8"?>
<xdr:wsDr xmlns:xdr="http://schemas.openxmlformats.org/drawingml/2006/spreadsheetDrawing" xmlns:a="http://schemas.openxmlformats.org/drawingml/2006/main">
  <xdr:twoCellAnchor editAs="oneCell">
    <xdr:from>
      <xdr:col>1</xdr:col>
      <xdr:colOff>165191</xdr:colOff>
      <xdr:row>19</xdr:row>
      <xdr:rowOff>139700</xdr:rowOff>
    </xdr:from>
    <xdr:to>
      <xdr:col>3</xdr:col>
      <xdr:colOff>441144</xdr:colOff>
      <xdr:row>20</xdr:row>
      <xdr:rowOff>3356</xdr:rowOff>
    </xdr:to>
    <xdr:pic>
      <xdr:nvPicPr>
        <xdr:cNvPr id="10" name="Picture 9" descr="A road with dirt and grass&#10;&#10;Description automatically generated">
          <a:extLst>
            <a:ext uri="{FF2B5EF4-FFF2-40B4-BE49-F238E27FC236}">
              <a16:creationId xmlns:a16="http://schemas.microsoft.com/office/drawing/2014/main" id="{00000000-0008-0000-2C00-00000A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212941" y="9011557"/>
          <a:ext cx="1905000" cy="1434465"/>
        </a:xfrm>
        <a:prstGeom prst="rect">
          <a:avLst/>
        </a:prstGeom>
      </xdr:spPr>
    </xdr:pic>
    <xdr:clientData/>
  </xdr:twoCellAnchor>
  <xdr:twoCellAnchor editAs="oneCell">
    <xdr:from>
      <xdr:col>3</xdr:col>
      <xdr:colOff>547703</xdr:colOff>
      <xdr:row>19</xdr:row>
      <xdr:rowOff>243840</xdr:rowOff>
    </xdr:from>
    <xdr:to>
      <xdr:col>6</xdr:col>
      <xdr:colOff>73267</xdr:colOff>
      <xdr:row>20</xdr:row>
      <xdr:rowOff>3356</xdr:rowOff>
    </xdr:to>
    <xdr:pic>
      <xdr:nvPicPr>
        <xdr:cNvPr id="11" name="Picture 10" descr="A dirt road with a large hole in the ground&#10;&#10;Description automatically generated">
          <a:extLst>
            <a:ext uri="{FF2B5EF4-FFF2-40B4-BE49-F238E27FC236}">
              <a16:creationId xmlns:a16="http://schemas.microsoft.com/office/drawing/2014/main" id="{00000000-0008-0000-2C00-00000B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3228310" y="9115697"/>
          <a:ext cx="1974850" cy="1334135"/>
        </a:xfrm>
        <a:prstGeom prst="rect">
          <a:avLst/>
        </a:prstGeom>
      </xdr:spPr>
    </xdr:pic>
    <xdr:clientData/>
  </xdr:twoCellAnchor>
  <xdr:twoCellAnchor editAs="oneCell">
    <xdr:from>
      <xdr:col>6</xdr:col>
      <xdr:colOff>179826</xdr:colOff>
      <xdr:row>19</xdr:row>
      <xdr:rowOff>163830</xdr:rowOff>
    </xdr:from>
    <xdr:to>
      <xdr:col>8</xdr:col>
      <xdr:colOff>441809</xdr:colOff>
      <xdr:row>20</xdr:row>
      <xdr:rowOff>3356</xdr:rowOff>
    </xdr:to>
    <xdr:pic>
      <xdr:nvPicPr>
        <xdr:cNvPr id="12" name="Picture 11" descr="A drain pipe with a hole in the ground&#10;&#10;Description automatically generated">
          <a:extLst>
            <a:ext uri="{FF2B5EF4-FFF2-40B4-BE49-F238E27FC236}">
              <a16:creationId xmlns:a16="http://schemas.microsoft.com/office/drawing/2014/main" id="{00000000-0008-0000-2C00-00000C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5309719" y="9035687"/>
          <a:ext cx="1902460" cy="1414145"/>
        </a:xfrm>
        <a:prstGeom prst="rect">
          <a:avLst/>
        </a:prstGeom>
      </xdr:spPr>
    </xdr:pic>
    <xdr:clientData/>
  </xdr:twoCellAnchor>
  <xdr:twoCellAnchor editAs="oneCell">
    <xdr:from>
      <xdr:col>8</xdr:col>
      <xdr:colOff>552179</xdr:colOff>
      <xdr:row>19</xdr:row>
      <xdr:rowOff>95250</xdr:rowOff>
    </xdr:from>
    <xdr:to>
      <xdr:col>11</xdr:col>
      <xdr:colOff>75838</xdr:colOff>
      <xdr:row>20</xdr:row>
      <xdr:rowOff>3356</xdr:rowOff>
    </xdr:to>
    <xdr:pic>
      <xdr:nvPicPr>
        <xdr:cNvPr id="13" name="Picture 12" descr="A person looking at a hole in the ground&#10;&#10;Description automatically generated">
          <a:extLst>
            <a:ext uri="{FF2B5EF4-FFF2-40B4-BE49-F238E27FC236}">
              <a16:creationId xmlns:a16="http://schemas.microsoft.com/office/drawing/2014/main" id="{00000000-0008-0000-2C00-00000D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7314929" y="8967107"/>
          <a:ext cx="1972945" cy="1478915"/>
        </a:xfrm>
        <a:prstGeom prst="rect">
          <a:avLst/>
        </a:prstGeom>
      </xdr:spPr>
    </xdr:pic>
    <xdr:clientData/>
  </xdr:twoCellAnchor>
  <xdr:twoCellAnchor editAs="oneCell">
    <xdr:from>
      <xdr:col>1</xdr:col>
      <xdr:colOff>381001</xdr:colOff>
      <xdr:row>21</xdr:row>
      <xdr:rowOff>0</xdr:rowOff>
    </xdr:from>
    <xdr:to>
      <xdr:col>3</xdr:col>
      <xdr:colOff>651239</xdr:colOff>
      <xdr:row>21</xdr:row>
      <xdr:rowOff>1431290</xdr:rowOff>
    </xdr:to>
    <xdr:pic>
      <xdr:nvPicPr>
        <xdr:cNvPr id="14" name="Picture 13" descr="A group of people digging a hole in the ground&#10;&#10;Description automatically generated">
          <a:extLst>
            <a:ext uri="{FF2B5EF4-FFF2-40B4-BE49-F238E27FC236}">
              <a16:creationId xmlns:a16="http://schemas.microsoft.com/office/drawing/2014/main" id="{00000000-0008-0000-2C00-00000E00000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1428751" y="10695214"/>
          <a:ext cx="1903095" cy="1427480"/>
        </a:xfrm>
        <a:prstGeom prst="rect">
          <a:avLst/>
        </a:prstGeom>
      </xdr:spPr>
    </xdr:pic>
    <xdr:clientData/>
  </xdr:twoCellAnchor>
  <xdr:twoCellAnchor editAs="oneCell">
    <xdr:from>
      <xdr:col>4</xdr:col>
      <xdr:colOff>17418</xdr:colOff>
      <xdr:row>21</xdr:row>
      <xdr:rowOff>14605</xdr:rowOff>
    </xdr:from>
    <xdr:to>
      <xdr:col>6</xdr:col>
      <xdr:colOff>359411</xdr:colOff>
      <xdr:row>21</xdr:row>
      <xdr:rowOff>1431290</xdr:rowOff>
    </xdr:to>
    <xdr:pic>
      <xdr:nvPicPr>
        <xdr:cNvPr id="15" name="Picture 14" descr="A large yellow vehicle on a dirt road&#10;&#10;Description automatically generated">
          <a:extLst>
            <a:ext uri="{FF2B5EF4-FFF2-40B4-BE49-F238E27FC236}">
              <a16:creationId xmlns:a16="http://schemas.microsoft.com/office/drawing/2014/main" id="{00000000-0008-0000-2C00-00000F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3514454" y="10709819"/>
          <a:ext cx="1978660" cy="1412875"/>
        </a:xfrm>
        <a:prstGeom prst="rect">
          <a:avLst/>
        </a:prstGeom>
      </xdr:spPr>
    </xdr:pic>
    <xdr:clientData/>
  </xdr:twoCellAnchor>
</xdr:wsDr>
</file>

<file path=xl/drawings/drawing42.xml><?xml version="1.0" encoding="utf-8"?>
<xdr:wsDr xmlns:xdr="http://schemas.openxmlformats.org/drawingml/2006/spreadsheetDrawing" xmlns:a="http://schemas.openxmlformats.org/drawingml/2006/main">
  <xdr:twoCellAnchor editAs="oneCell">
    <xdr:from>
      <xdr:col>1</xdr:col>
      <xdr:colOff>326572</xdr:colOff>
      <xdr:row>19</xdr:row>
      <xdr:rowOff>152399</xdr:rowOff>
    </xdr:from>
    <xdr:to>
      <xdr:col>6</xdr:col>
      <xdr:colOff>308882</xdr:colOff>
      <xdr:row>19</xdr:row>
      <xdr:rowOff>3343909</xdr:rowOff>
    </xdr:to>
    <xdr:pic>
      <xdr:nvPicPr>
        <xdr:cNvPr id="8" name="Picture 7">
          <a:extLst>
            <a:ext uri="{FF2B5EF4-FFF2-40B4-BE49-F238E27FC236}">
              <a16:creationId xmlns:a16="http://schemas.microsoft.com/office/drawing/2014/main" id="{00000000-0008-0000-2D00-000008000000}"/>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5770"/>
        <a:stretch/>
      </xdr:blipFill>
      <xdr:spPr bwMode="auto">
        <a:xfrm>
          <a:off x="1382486" y="9263742"/>
          <a:ext cx="4010025" cy="3191510"/>
        </a:xfrm>
        <a:prstGeom prst="rect">
          <a:avLst/>
        </a:prstGeom>
        <a:noFill/>
        <a:ln>
          <a:noFill/>
        </a:ln>
        <a:extLst>
          <a:ext uri="{53640926-AAD7-44D8-BBD7-CCE9431645EC}">
            <a14:shadowObscured xmlns:a14="http://schemas.microsoft.com/office/drawing/2010/main"/>
          </a:ext>
        </a:extLst>
      </xdr:spPr>
    </xdr:pic>
    <xdr:clientData/>
  </xdr:twoCellAnchor>
</xdr:wsDr>
</file>

<file path=xl/drawings/drawing43.xml><?xml version="1.0" encoding="utf-8"?>
<xdr:wsDr xmlns:xdr="http://schemas.openxmlformats.org/drawingml/2006/spreadsheetDrawing" xmlns:a="http://schemas.openxmlformats.org/drawingml/2006/main">
  <xdr:twoCellAnchor editAs="oneCell">
    <xdr:from>
      <xdr:col>1</xdr:col>
      <xdr:colOff>304800</xdr:colOff>
      <xdr:row>19</xdr:row>
      <xdr:rowOff>163286</xdr:rowOff>
    </xdr:from>
    <xdr:to>
      <xdr:col>6</xdr:col>
      <xdr:colOff>496660</xdr:colOff>
      <xdr:row>19</xdr:row>
      <xdr:rowOff>3311616</xdr:rowOff>
    </xdr:to>
    <xdr:pic>
      <xdr:nvPicPr>
        <xdr:cNvPr id="3" name="Picture 2">
          <a:extLst>
            <a:ext uri="{FF2B5EF4-FFF2-40B4-BE49-F238E27FC236}">
              <a16:creationId xmlns:a16="http://schemas.microsoft.com/office/drawing/2014/main" id="{00000000-0008-0000-2E00-000003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360714" y="9274629"/>
          <a:ext cx="4219575" cy="3148330"/>
        </a:xfrm>
        <a:prstGeom prst="rect">
          <a:avLst/>
        </a:prstGeom>
        <a:noFill/>
        <a:ln>
          <a:noFill/>
        </a:ln>
      </xdr:spPr>
    </xdr:pic>
    <xdr:clientData/>
  </xdr:twoCellAnchor>
</xdr:wsDr>
</file>

<file path=xl/drawings/drawing44.xml><?xml version="1.0" encoding="utf-8"?>
<xdr:wsDr xmlns:xdr="http://schemas.openxmlformats.org/drawingml/2006/spreadsheetDrawing" xmlns:a="http://schemas.openxmlformats.org/drawingml/2006/main">
  <xdr:twoCellAnchor editAs="oneCell">
    <xdr:from>
      <xdr:col>1</xdr:col>
      <xdr:colOff>195943</xdr:colOff>
      <xdr:row>19</xdr:row>
      <xdr:rowOff>261257</xdr:rowOff>
    </xdr:from>
    <xdr:to>
      <xdr:col>6</xdr:col>
      <xdr:colOff>264613</xdr:colOff>
      <xdr:row>19</xdr:row>
      <xdr:rowOff>2090057</xdr:rowOff>
    </xdr:to>
    <xdr:pic>
      <xdr:nvPicPr>
        <xdr:cNvPr id="3" name="Picture 2">
          <a:extLst>
            <a:ext uri="{FF2B5EF4-FFF2-40B4-BE49-F238E27FC236}">
              <a16:creationId xmlns:a16="http://schemas.microsoft.com/office/drawing/2014/main" id="{00000000-0008-0000-2F00-000003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251857" y="9372600"/>
          <a:ext cx="4096385" cy="1828800"/>
        </a:xfrm>
        <a:prstGeom prst="rect">
          <a:avLst/>
        </a:prstGeom>
        <a:noFill/>
        <a:ln>
          <a:noFill/>
        </a:ln>
      </xdr:spPr>
    </xdr:pic>
    <xdr:clientData/>
  </xdr:twoCellAnchor>
</xdr:wsDr>
</file>

<file path=xl/drawings/drawing45.xml><?xml version="1.0" encoding="utf-8"?>
<xdr:wsDr xmlns:xdr="http://schemas.openxmlformats.org/drawingml/2006/spreadsheetDrawing" xmlns:a="http://schemas.openxmlformats.org/drawingml/2006/main">
  <xdr:twoCellAnchor editAs="oneCell">
    <xdr:from>
      <xdr:col>2</xdr:col>
      <xdr:colOff>370114</xdr:colOff>
      <xdr:row>19</xdr:row>
      <xdr:rowOff>141515</xdr:rowOff>
    </xdr:from>
    <xdr:to>
      <xdr:col>5</xdr:col>
      <xdr:colOff>706210</xdr:colOff>
      <xdr:row>19</xdr:row>
      <xdr:rowOff>2198915</xdr:rowOff>
    </xdr:to>
    <xdr:pic>
      <xdr:nvPicPr>
        <xdr:cNvPr id="3" name="Picture 2">
          <a:extLst>
            <a:ext uri="{FF2B5EF4-FFF2-40B4-BE49-F238E27FC236}">
              <a16:creationId xmlns:a16="http://schemas.microsoft.com/office/drawing/2014/main" id="{00000000-0008-0000-3000-000003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2231571" y="11484429"/>
          <a:ext cx="2752725" cy="2057400"/>
        </a:xfrm>
        <a:prstGeom prst="rect">
          <a:avLst/>
        </a:prstGeom>
        <a:noFill/>
        <a:ln>
          <a:noFill/>
        </a:ln>
      </xdr:spPr>
    </xdr:pic>
    <xdr:clientData/>
  </xdr:twoCellAnchor>
</xdr:wsDr>
</file>

<file path=xl/drawings/drawing46.xml><?xml version="1.0" encoding="utf-8"?>
<xdr:wsDr xmlns:xdr="http://schemas.openxmlformats.org/drawingml/2006/spreadsheetDrawing" xmlns:a="http://schemas.openxmlformats.org/drawingml/2006/main">
  <xdr:twoCellAnchor editAs="oneCell">
    <xdr:from>
      <xdr:col>1</xdr:col>
      <xdr:colOff>348342</xdr:colOff>
      <xdr:row>19</xdr:row>
      <xdr:rowOff>141514</xdr:rowOff>
    </xdr:from>
    <xdr:to>
      <xdr:col>6</xdr:col>
      <xdr:colOff>417012</xdr:colOff>
      <xdr:row>19</xdr:row>
      <xdr:rowOff>2445294</xdr:rowOff>
    </xdr:to>
    <xdr:pic>
      <xdr:nvPicPr>
        <xdr:cNvPr id="3" name="Picture 2">
          <a:extLst>
            <a:ext uri="{FF2B5EF4-FFF2-40B4-BE49-F238E27FC236}">
              <a16:creationId xmlns:a16="http://schemas.microsoft.com/office/drawing/2014/main" id="{00000000-0008-0000-3100-000003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404256" y="11484428"/>
          <a:ext cx="4096385" cy="2303780"/>
        </a:xfrm>
        <a:prstGeom prst="rect">
          <a:avLst/>
        </a:prstGeom>
        <a:noFill/>
        <a:ln>
          <a:noFill/>
        </a:ln>
      </xdr:spPr>
    </xdr:pic>
    <xdr:clientData/>
  </xdr:twoCellAnchor>
</xdr:wsDr>
</file>

<file path=xl/drawings/drawing47.xml><?xml version="1.0" encoding="utf-8"?>
<xdr:wsDr xmlns:xdr="http://schemas.openxmlformats.org/drawingml/2006/spreadsheetDrawing" xmlns:a="http://schemas.openxmlformats.org/drawingml/2006/main">
  <xdr:twoCellAnchor editAs="oneCell">
    <xdr:from>
      <xdr:col>1</xdr:col>
      <xdr:colOff>185057</xdr:colOff>
      <xdr:row>19</xdr:row>
      <xdr:rowOff>76200</xdr:rowOff>
    </xdr:from>
    <xdr:to>
      <xdr:col>6</xdr:col>
      <xdr:colOff>482327</xdr:colOff>
      <xdr:row>19</xdr:row>
      <xdr:rowOff>2508250</xdr:rowOff>
    </xdr:to>
    <xdr:pic>
      <xdr:nvPicPr>
        <xdr:cNvPr id="3" name="Picture 2">
          <a:extLst>
            <a:ext uri="{FF2B5EF4-FFF2-40B4-BE49-F238E27FC236}">
              <a16:creationId xmlns:a16="http://schemas.microsoft.com/office/drawing/2014/main" id="{00000000-0008-0000-3200-000003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240971" y="11419114"/>
          <a:ext cx="4324985" cy="2432050"/>
        </a:xfrm>
        <a:prstGeom prst="rect">
          <a:avLst/>
        </a:prstGeom>
        <a:noFill/>
        <a:ln>
          <a:noFill/>
        </a:ln>
      </xdr:spPr>
    </xdr:pic>
    <xdr:clientData/>
  </xdr:twoCellAnchor>
</xdr:wsDr>
</file>

<file path=xl/drawings/drawing48.xml><?xml version="1.0" encoding="utf-8"?>
<xdr:wsDr xmlns:xdr="http://schemas.openxmlformats.org/drawingml/2006/spreadsheetDrawing" xmlns:a="http://schemas.openxmlformats.org/drawingml/2006/main">
  <xdr:twoCellAnchor editAs="oneCell">
    <xdr:from>
      <xdr:col>1</xdr:col>
      <xdr:colOff>555172</xdr:colOff>
      <xdr:row>19</xdr:row>
      <xdr:rowOff>108857</xdr:rowOff>
    </xdr:from>
    <xdr:to>
      <xdr:col>6</xdr:col>
      <xdr:colOff>358412</xdr:colOff>
      <xdr:row>19</xdr:row>
      <xdr:rowOff>2513602</xdr:rowOff>
    </xdr:to>
    <xdr:pic>
      <xdr:nvPicPr>
        <xdr:cNvPr id="3" name="Picture 2">
          <a:extLst>
            <a:ext uri="{FF2B5EF4-FFF2-40B4-BE49-F238E27FC236}">
              <a16:creationId xmlns:a16="http://schemas.microsoft.com/office/drawing/2014/main" id="{00000000-0008-0000-3300-00000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611086" y="11451771"/>
          <a:ext cx="3830955" cy="2404745"/>
        </a:xfrm>
        <a:prstGeom prst="rect">
          <a:avLst/>
        </a:prstGeom>
        <a:noFill/>
      </xdr:spPr>
    </xdr:pic>
    <xdr:clientData/>
  </xdr:twoCellAnchor>
  <xdr:twoCellAnchor editAs="oneCell">
    <xdr:from>
      <xdr:col>8</xdr:col>
      <xdr:colOff>457200</xdr:colOff>
      <xdr:row>19</xdr:row>
      <xdr:rowOff>804182</xdr:rowOff>
    </xdr:from>
    <xdr:to>
      <xdr:col>11</xdr:col>
      <xdr:colOff>600891</xdr:colOff>
      <xdr:row>19</xdr:row>
      <xdr:rowOff>2513602</xdr:rowOff>
    </xdr:to>
    <xdr:pic>
      <xdr:nvPicPr>
        <xdr:cNvPr id="4" name="Picture 3">
          <a:extLst>
            <a:ext uri="{FF2B5EF4-FFF2-40B4-BE49-F238E27FC236}">
              <a16:creationId xmlns:a16="http://schemas.microsoft.com/office/drawing/2014/main" id="{00000000-0008-0000-3300-000004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7151914" y="12147096"/>
          <a:ext cx="2560320" cy="1709420"/>
        </a:xfrm>
        <a:prstGeom prst="rect">
          <a:avLst/>
        </a:prstGeom>
        <a:noFill/>
        <a:ln>
          <a:noFill/>
        </a:ln>
      </xdr:spPr>
    </xdr:pic>
    <xdr:clientData/>
  </xdr:twoCellAnchor>
</xdr:wsDr>
</file>

<file path=xl/drawings/drawing49.xml><?xml version="1.0" encoding="utf-8"?>
<xdr:wsDr xmlns:xdr="http://schemas.openxmlformats.org/drawingml/2006/spreadsheetDrawing" xmlns:a="http://schemas.openxmlformats.org/drawingml/2006/main">
  <xdr:twoCellAnchor editAs="oneCell">
    <xdr:from>
      <xdr:col>1</xdr:col>
      <xdr:colOff>337457</xdr:colOff>
      <xdr:row>19</xdr:row>
      <xdr:rowOff>163285</xdr:rowOff>
    </xdr:from>
    <xdr:to>
      <xdr:col>6</xdr:col>
      <xdr:colOff>565512</xdr:colOff>
      <xdr:row>19</xdr:row>
      <xdr:rowOff>3354160</xdr:rowOff>
    </xdr:to>
    <xdr:pic>
      <xdr:nvPicPr>
        <xdr:cNvPr id="4" name="Picture 3">
          <a:extLst>
            <a:ext uri="{FF2B5EF4-FFF2-40B4-BE49-F238E27FC236}">
              <a16:creationId xmlns:a16="http://schemas.microsoft.com/office/drawing/2014/main" id="{00000000-0008-0000-3400-000004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93371" y="11506199"/>
          <a:ext cx="4255770" cy="3190875"/>
        </a:xfrm>
        <a:prstGeom prst="rect">
          <a:avLst/>
        </a:prstGeom>
        <a:noFill/>
        <a:ln>
          <a:noFill/>
        </a:ln>
      </xdr:spPr>
    </xdr:pic>
    <xdr:clientData/>
  </xdr:twoCellAnchor>
</xdr:wsDr>
</file>

<file path=xl/drawings/drawing50.xml><?xml version="1.0" encoding="utf-8"?>
<xdr:wsDr xmlns:xdr="http://schemas.openxmlformats.org/drawingml/2006/spreadsheetDrawing" xmlns:a="http://schemas.openxmlformats.org/drawingml/2006/main">
  <xdr:twoCellAnchor editAs="oneCell">
    <xdr:from>
      <xdr:col>1</xdr:col>
      <xdr:colOff>402771</xdr:colOff>
      <xdr:row>19</xdr:row>
      <xdr:rowOff>174171</xdr:rowOff>
    </xdr:from>
    <xdr:to>
      <xdr:col>6</xdr:col>
      <xdr:colOff>327931</xdr:colOff>
      <xdr:row>19</xdr:row>
      <xdr:rowOff>2752271</xdr:rowOff>
    </xdr:to>
    <xdr:pic>
      <xdr:nvPicPr>
        <xdr:cNvPr id="3" name="Picture 2">
          <a:extLst>
            <a:ext uri="{FF2B5EF4-FFF2-40B4-BE49-F238E27FC236}">
              <a16:creationId xmlns:a16="http://schemas.microsoft.com/office/drawing/2014/main" id="{00000000-0008-0000-3500-000003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458685" y="11517085"/>
          <a:ext cx="3952875" cy="2578100"/>
        </a:xfrm>
        <a:prstGeom prst="rect">
          <a:avLst/>
        </a:prstGeom>
        <a:noFill/>
        <a:ln>
          <a:noFill/>
        </a:ln>
      </xdr:spPr>
    </xdr:pic>
    <xdr:clientData/>
  </xdr:twoCellAnchor>
</xdr:wsDr>
</file>

<file path=xl/drawings/drawing51.xml><?xml version="1.0" encoding="utf-8"?>
<xdr:wsDr xmlns:xdr="http://schemas.openxmlformats.org/drawingml/2006/spreadsheetDrawing" xmlns:a="http://schemas.openxmlformats.org/drawingml/2006/main">
  <xdr:twoCellAnchor editAs="oneCell">
    <xdr:from>
      <xdr:col>1</xdr:col>
      <xdr:colOff>457200</xdr:colOff>
      <xdr:row>19</xdr:row>
      <xdr:rowOff>272143</xdr:rowOff>
    </xdr:from>
    <xdr:to>
      <xdr:col>6</xdr:col>
      <xdr:colOff>581115</xdr:colOff>
      <xdr:row>19</xdr:row>
      <xdr:rowOff>2558143</xdr:rowOff>
    </xdr:to>
    <xdr:pic>
      <xdr:nvPicPr>
        <xdr:cNvPr id="3" name="Picture 2">
          <a:extLst>
            <a:ext uri="{FF2B5EF4-FFF2-40B4-BE49-F238E27FC236}">
              <a16:creationId xmlns:a16="http://schemas.microsoft.com/office/drawing/2014/main" id="{00000000-0008-0000-3600-000003000000}"/>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2" t="6480" r="88" b="11002"/>
        <a:stretch/>
      </xdr:blipFill>
      <xdr:spPr bwMode="auto">
        <a:xfrm>
          <a:off x="1513114" y="10069286"/>
          <a:ext cx="4151630" cy="2286000"/>
        </a:xfrm>
        <a:prstGeom prst="rect">
          <a:avLst/>
        </a:prstGeom>
        <a:noFill/>
        <a:ln>
          <a:noFill/>
        </a:ln>
        <a:extLst>
          <a:ext uri="{53640926-AAD7-44D8-BBD7-CCE9431645EC}">
            <a14:shadowObscured xmlns:a14="http://schemas.microsoft.com/office/drawing/2010/main"/>
          </a:ext>
        </a:extLst>
      </xdr:spPr>
    </xdr:pic>
    <xdr:clientData/>
  </xdr:twoCellAnchor>
</xdr:wsDr>
</file>

<file path=xl/drawings/drawing52.xml><?xml version="1.0" encoding="utf-8"?>
<xdr:wsDr xmlns:xdr="http://schemas.openxmlformats.org/drawingml/2006/spreadsheetDrawing" xmlns:a="http://schemas.openxmlformats.org/drawingml/2006/main">
  <xdr:twoCellAnchor editAs="oneCell">
    <xdr:from>
      <xdr:col>1</xdr:col>
      <xdr:colOff>348343</xdr:colOff>
      <xdr:row>19</xdr:row>
      <xdr:rowOff>130628</xdr:rowOff>
    </xdr:from>
    <xdr:to>
      <xdr:col>6</xdr:col>
      <xdr:colOff>582113</xdr:colOff>
      <xdr:row>19</xdr:row>
      <xdr:rowOff>3079568</xdr:rowOff>
    </xdr:to>
    <xdr:pic>
      <xdr:nvPicPr>
        <xdr:cNvPr id="3" name="Picture 2" descr="Diagram of water supply&#10;&#10;Description automatically generated">
          <a:extLst>
            <a:ext uri="{FF2B5EF4-FFF2-40B4-BE49-F238E27FC236}">
              <a16:creationId xmlns:a16="http://schemas.microsoft.com/office/drawing/2014/main" id="{00000000-0008-0000-3700-000003000000}"/>
            </a:ext>
          </a:extLst>
        </xdr:cNvPr>
        <xdr:cNvPicPr>
          <a:picLocks noChangeAspect="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12846" b="4299"/>
        <a:stretch/>
      </xdr:blipFill>
      <xdr:spPr bwMode="auto">
        <a:xfrm>
          <a:off x="1404257" y="9927771"/>
          <a:ext cx="4261485" cy="2948940"/>
        </a:xfrm>
        <a:prstGeom prst="rect">
          <a:avLst/>
        </a:prstGeom>
        <a:ln>
          <a:noFill/>
        </a:ln>
        <a:extLst>
          <a:ext uri="{53640926-AAD7-44D8-BBD7-CCE9431645EC}">
            <a14:shadowObscured xmlns:a14="http://schemas.microsoft.com/office/drawing/2010/main"/>
          </a:ext>
        </a:extLst>
      </xdr:spPr>
    </xdr:pic>
    <xdr:clientData/>
  </xdr:twoCellAnchor>
</xdr:wsDr>
</file>

<file path=xl/drawings/drawing53.xml><?xml version="1.0" encoding="utf-8"?>
<xdr:wsDr xmlns:xdr="http://schemas.openxmlformats.org/drawingml/2006/spreadsheetDrawing" xmlns:a="http://schemas.openxmlformats.org/drawingml/2006/main">
  <xdr:twoCellAnchor editAs="oneCell">
    <xdr:from>
      <xdr:col>1</xdr:col>
      <xdr:colOff>365760</xdr:colOff>
      <xdr:row>19</xdr:row>
      <xdr:rowOff>187233</xdr:rowOff>
    </xdr:from>
    <xdr:to>
      <xdr:col>6</xdr:col>
      <xdr:colOff>653505</xdr:colOff>
      <xdr:row>20</xdr:row>
      <xdr:rowOff>892627</xdr:rowOff>
    </xdr:to>
    <xdr:pic>
      <xdr:nvPicPr>
        <xdr:cNvPr id="3" name="Picture 2">
          <a:extLst>
            <a:ext uri="{FF2B5EF4-FFF2-40B4-BE49-F238E27FC236}">
              <a16:creationId xmlns:a16="http://schemas.microsoft.com/office/drawing/2014/main" id="{00000000-0008-0000-3800-000003000000}"/>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1882" t="3327" r="1662" b="3517"/>
        <a:stretch/>
      </xdr:blipFill>
      <xdr:spPr bwMode="auto">
        <a:xfrm>
          <a:off x="1421674" y="9984376"/>
          <a:ext cx="4315460" cy="5897880"/>
        </a:xfrm>
        <a:prstGeom prst="rect">
          <a:avLst/>
        </a:prstGeom>
        <a:noFill/>
        <a:ln>
          <a:noFill/>
        </a:ln>
        <a:extLst>
          <a:ext uri="{53640926-AAD7-44D8-BBD7-CCE9431645EC}">
            <a14:shadowObscured xmlns:a14="http://schemas.microsoft.com/office/drawing/2010/main"/>
          </a:ext>
        </a:extLst>
      </xdr:spPr>
    </xdr:pic>
    <xdr:clientData/>
  </xdr:twoCellAnchor>
</xdr:wsDr>
</file>

<file path=xl/drawings/drawing54.xml><?xml version="1.0" encoding="utf-8"?>
<xdr:wsDr xmlns:xdr="http://schemas.openxmlformats.org/drawingml/2006/spreadsheetDrawing" xmlns:a="http://schemas.openxmlformats.org/drawingml/2006/main">
  <xdr:twoCellAnchor editAs="oneCell">
    <xdr:from>
      <xdr:col>1</xdr:col>
      <xdr:colOff>250372</xdr:colOff>
      <xdr:row>19</xdr:row>
      <xdr:rowOff>239486</xdr:rowOff>
    </xdr:from>
    <xdr:to>
      <xdr:col>6</xdr:col>
      <xdr:colOff>625747</xdr:colOff>
      <xdr:row>19</xdr:row>
      <xdr:rowOff>2715351</xdr:rowOff>
    </xdr:to>
    <xdr:pic>
      <xdr:nvPicPr>
        <xdr:cNvPr id="3" name="Picture 2">
          <a:extLst>
            <a:ext uri="{FF2B5EF4-FFF2-40B4-BE49-F238E27FC236}">
              <a16:creationId xmlns:a16="http://schemas.microsoft.com/office/drawing/2014/main" id="{00000000-0008-0000-3900-00000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6286" y="11179629"/>
          <a:ext cx="4403090" cy="2475865"/>
        </a:xfrm>
        <a:prstGeom prst="rect">
          <a:avLst/>
        </a:prstGeom>
        <a:noFill/>
      </xdr:spPr>
    </xdr:pic>
    <xdr:clientData/>
  </xdr:twoCellAnchor>
</xdr:wsDr>
</file>

<file path=xl/drawings/drawing55.xml><?xml version="1.0" encoding="utf-8"?>
<xdr:wsDr xmlns:xdr="http://schemas.openxmlformats.org/drawingml/2006/spreadsheetDrawing" xmlns:a="http://schemas.openxmlformats.org/drawingml/2006/main">
  <xdr:twoCellAnchor editAs="oneCell">
    <xdr:from>
      <xdr:col>1</xdr:col>
      <xdr:colOff>370114</xdr:colOff>
      <xdr:row>19</xdr:row>
      <xdr:rowOff>206829</xdr:rowOff>
    </xdr:from>
    <xdr:to>
      <xdr:col>6</xdr:col>
      <xdr:colOff>565784</xdr:colOff>
      <xdr:row>19</xdr:row>
      <xdr:rowOff>2224859</xdr:rowOff>
    </xdr:to>
    <xdr:pic>
      <xdr:nvPicPr>
        <xdr:cNvPr id="3" name="Picture 2">
          <a:extLst>
            <a:ext uri="{FF2B5EF4-FFF2-40B4-BE49-F238E27FC236}">
              <a16:creationId xmlns:a16="http://schemas.microsoft.com/office/drawing/2014/main" id="{00000000-0008-0000-3A00-000003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426028" y="11146972"/>
          <a:ext cx="4223385" cy="2018030"/>
        </a:xfrm>
        <a:prstGeom prst="rect">
          <a:avLst/>
        </a:prstGeom>
        <a:noFill/>
        <a:ln>
          <a:noFill/>
        </a:ln>
      </xdr:spPr>
    </xdr:pic>
    <xdr:clientData/>
  </xdr:twoCellAnchor>
</xdr:wsDr>
</file>

<file path=xl/drawings/drawing56.xml><?xml version="1.0" encoding="utf-8"?>
<xdr:wsDr xmlns:xdr="http://schemas.openxmlformats.org/drawingml/2006/spreadsheetDrawing" xmlns:a="http://schemas.openxmlformats.org/drawingml/2006/main">
  <xdr:twoCellAnchor editAs="oneCell">
    <xdr:from>
      <xdr:col>1</xdr:col>
      <xdr:colOff>500743</xdr:colOff>
      <xdr:row>19</xdr:row>
      <xdr:rowOff>141515</xdr:rowOff>
    </xdr:from>
    <xdr:to>
      <xdr:col>6</xdr:col>
      <xdr:colOff>382088</xdr:colOff>
      <xdr:row>19</xdr:row>
      <xdr:rowOff>2973615</xdr:rowOff>
    </xdr:to>
    <xdr:pic>
      <xdr:nvPicPr>
        <xdr:cNvPr id="3" name="Picture 2">
          <a:extLst>
            <a:ext uri="{FF2B5EF4-FFF2-40B4-BE49-F238E27FC236}">
              <a16:creationId xmlns:a16="http://schemas.microsoft.com/office/drawing/2014/main" id="{00000000-0008-0000-3B00-00000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56657" y="11081658"/>
          <a:ext cx="3909060" cy="2832100"/>
        </a:xfrm>
        <a:prstGeom prst="rect">
          <a:avLst/>
        </a:prstGeom>
        <a:noFill/>
        <a:ln>
          <a:noFill/>
        </a:ln>
      </xdr:spPr>
    </xdr:pic>
    <xdr:clientData/>
  </xdr:twoCellAnchor>
</xdr:wsDr>
</file>

<file path=xl/drawings/drawing57.xml><?xml version="1.0" encoding="utf-8"?>
<xdr:wsDr xmlns:xdr="http://schemas.openxmlformats.org/drawingml/2006/spreadsheetDrawing" xmlns:a="http://schemas.openxmlformats.org/drawingml/2006/main">
  <xdr:twoCellAnchor editAs="oneCell">
    <xdr:from>
      <xdr:col>1</xdr:col>
      <xdr:colOff>163286</xdr:colOff>
      <xdr:row>19</xdr:row>
      <xdr:rowOff>468721</xdr:rowOff>
    </xdr:from>
    <xdr:to>
      <xdr:col>5</xdr:col>
      <xdr:colOff>533944</xdr:colOff>
      <xdr:row>19</xdr:row>
      <xdr:rowOff>2868386</xdr:rowOff>
    </xdr:to>
    <xdr:pic>
      <xdr:nvPicPr>
        <xdr:cNvPr id="3" name="Picture 2">
          <a:extLst>
            <a:ext uri="{FF2B5EF4-FFF2-40B4-BE49-F238E27FC236}">
              <a16:creationId xmlns:a16="http://schemas.microsoft.com/office/drawing/2014/main" id="{00000000-0008-0000-3C00-000003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219200" y="11408864"/>
          <a:ext cx="3592830" cy="2399665"/>
        </a:xfrm>
        <a:prstGeom prst="rect">
          <a:avLst/>
        </a:prstGeom>
        <a:noFill/>
        <a:ln>
          <a:noFill/>
        </a:ln>
      </xdr:spPr>
    </xdr:pic>
    <xdr:clientData/>
  </xdr:twoCellAnchor>
  <xdr:twoCellAnchor editAs="oneCell">
    <xdr:from>
      <xdr:col>7</xdr:col>
      <xdr:colOff>598715</xdr:colOff>
      <xdr:row>19</xdr:row>
      <xdr:rowOff>163286</xdr:rowOff>
    </xdr:from>
    <xdr:to>
      <xdr:col>12</xdr:col>
      <xdr:colOff>175895</xdr:colOff>
      <xdr:row>19</xdr:row>
      <xdr:rowOff>2868386</xdr:rowOff>
    </xdr:to>
    <xdr:pic>
      <xdr:nvPicPr>
        <xdr:cNvPr id="4" name="Picture 3">
          <a:extLst>
            <a:ext uri="{FF2B5EF4-FFF2-40B4-BE49-F238E27FC236}">
              <a16:creationId xmlns:a16="http://schemas.microsoft.com/office/drawing/2014/main" id="{00000000-0008-0000-3C00-000004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6487886" y="11103429"/>
          <a:ext cx="3604895" cy="2705100"/>
        </a:xfrm>
        <a:prstGeom prst="rect">
          <a:avLst/>
        </a:prstGeom>
        <a:noFill/>
        <a:ln>
          <a:noFill/>
        </a:ln>
      </xdr:spPr>
    </xdr:pic>
    <xdr:clientData/>
  </xdr:twoCellAnchor>
</xdr:wsDr>
</file>

<file path=xl/drawings/drawing58.xml><?xml version="1.0" encoding="utf-8"?>
<xdr:wsDr xmlns:xdr="http://schemas.openxmlformats.org/drawingml/2006/spreadsheetDrawing" xmlns:a="http://schemas.openxmlformats.org/drawingml/2006/main">
  <xdr:twoCellAnchor editAs="oneCell">
    <xdr:from>
      <xdr:col>1</xdr:col>
      <xdr:colOff>163286</xdr:colOff>
      <xdr:row>19</xdr:row>
      <xdr:rowOff>115841</xdr:rowOff>
    </xdr:from>
    <xdr:to>
      <xdr:col>3</xdr:col>
      <xdr:colOff>628650</xdr:colOff>
      <xdr:row>19</xdr:row>
      <xdr:rowOff>1672861</xdr:rowOff>
    </xdr:to>
    <xdr:pic>
      <xdr:nvPicPr>
        <xdr:cNvPr id="4" name="Picture 3" descr="A house on a hill&#10;&#10;Description automatically generated">
          <a:extLst>
            <a:ext uri="{FF2B5EF4-FFF2-40B4-BE49-F238E27FC236}">
              <a16:creationId xmlns:a16="http://schemas.microsoft.com/office/drawing/2014/main" id="{00000000-0008-0000-3D00-000004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219200" y="11055984"/>
          <a:ext cx="2076450" cy="1557020"/>
        </a:xfrm>
        <a:prstGeom prst="rect">
          <a:avLst/>
        </a:prstGeom>
      </xdr:spPr>
    </xdr:pic>
    <xdr:clientData/>
  </xdr:twoCellAnchor>
  <xdr:twoCellAnchor editAs="oneCell">
    <xdr:from>
      <xdr:col>4</xdr:col>
      <xdr:colOff>152400</xdr:colOff>
      <xdr:row>19</xdr:row>
      <xdr:rowOff>108856</xdr:rowOff>
    </xdr:from>
    <xdr:to>
      <xdr:col>6</xdr:col>
      <xdr:colOff>549819</xdr:colOff>
      <xdr:row>19</xdr:row>
      <xdr:rowOff>1672861</xdr:rowOff>
    </xdr:to>
    <xdr:pic>
      <xdr:nvPicPr>
        <xdr:cNvPr id="5" name="Picture 4" descr="A dirt hill with trees and blue sky&#10;&#10;Description automatically generated">
          <a:extLst>
            <a:ext uri="{FF2B5EF4-FFF2-40B4-BE49-F238E27FC236}">
              <a16:creationId xmlns:a16="http://schemas.microsoft.com/office/drawing/2014/main" id="{00000000-0008-0000-3D00-000005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3624943" y="11048999"/>
          <a:ext cx="2008505" cy="1564005"/>
        </a:xfrm>
        <a:prstGeom prst="rect">
          <a:avLst/>
        </a:prstGeom>
      </xdr:spPr>
    </xdr:pic>
    <xdr:clientData/>
  </xdr:twoCellAnchor>
  <xdr:twoCellAnchor editAs="oneCell">
    <xdr:from>
      <xdr:col>7</xdr:col>
      <xdr:colOff>707571</xdr:colOff>
      <xdr:row>19</xdr:row>
      <xdr:rowOff>203471</xdr:rowOff>
    </xdr:from>
    <xdr:to>
      <xdr:col>10</xdr:col>
      <xdr:colOff>250552</xdr:colOff>
      <xdr:row>19</xdr:row>
      <xdr:rowOff>1672861</xdr:rowOff>
    </xdr:to>
    <xdr:pic>
      <xdr:nvPicPr>
        <xdr:cNvPr id="6" name="Picture 5" descr="A couple of people standing on a hill&#10;&#10;Description automatically generated">
          <a:extLst>
            <a:ext uri="{FF2B5EF4-FFF2-40B4-BE49-F238E27FC236}">
              <a16:creationId xmlns:a16="http://schemas.microsoft.com/office/drawing/2014/main" id="{00000000-0008-0000-3D00-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596742" y="11143614"/>
          <a:ext cx="1959610" cy="1469390"/>
        </a:xfrm>
        <a:prstGeom prst="rect">
          <a:avLst/>
        </a:prstGeom>
      </xdr:spPr>
    </xdr:pic>
    <xdr:clientData/>
  </xdr:twoCellAnchor>
</xdr:wsDr>
</file>

<file path=xl/drawings/drawing59.xml><?xml version="1.0" encoding="utf-8"?>
<xdr:wsDr xmlns:xdr="http://schemas.openxmlformats.org/drawingml/2006/spreadsheetDrawing" xmlns:a="http://schemas.openxmlformats.org/drawingml/2006/main">
  <xdr:twoCellAnchor editAs="oneCell">
    <xdr:from>
      <xdr:col>1</xdr:col>
      <xdr:colOff>185057</xdr:colOff>
      <xdr:row>19</xdr:row>
      <xdr:rowOff>174172</xdr:rowOff>
    </xdr:from>
    <xdr:to>
      <xdr:col>5</xdr:col>
      <xdr:colOff>757010</xdr:colOff>
      <xdr:row>19</xdr:row>
      <xdr:rowOff>4846502</xdr:rowOff>
    </xdr:to>
    <xdr:pic>
      <xdr:nvPicPr>
        <xdr:cNvPr id="5" name="Picture 4">
          <a:extLst>
            <a:ext uri="{FF2B5EF4-FFF2-40B4-BE49-F238E27FC236}">
              <a16:creationId xmlns:a16="http://schemas.microsoft.com/office/drawing/2014/main" id="{00000000-0008-0000-3E00-000005000000}"/>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t="22336"/>
        <a:stretch/>
      </xdr:blipFill>
      <xdr:spPr bwMode="auto">
        <a:xfrm>
          <a:off x="1240971" y="11114315"/>
          <a:ext cx="3794125" cy="4672330"/>
        </a:xfrm>
        <a:prstGeom prst="rect">
          <a:avLst/>
        </a:prstGeom>
        <a:noFill/>
        <a:ln>
          <a:noFill/>
        </a:ln>
        <a:extLst>
          <a:ext uri="{53640926-AAD7-44D8-BBD7-CCE9431645EC}">
            <a14:shadowObscured xmlns:a14="http://schemas.microsoft.com/office/drawing/2010/main"/>
          </a:ext>
        </a:extLst>
      </xdr:spPr>
    </xdr:pic>
    <xdr:clientData/>
  </xdr:twoCellAnchor>
  <xdr:twoCellAnchor editAs="oneCell">
    <xdr:from>
      <xdr:col>8</xdr:col>
      <xdr:colOff>381002</xdr:colOff>
      <xdr:row>19</xdr:row>
      <xdr:rowOff>3342822</xdr:rowOff>
    </xdr:from>
    <xdr:to>
      <xdr:col>10</xdr:col>
      <xdr:colOff>748576</xdr:colOff>
      <xdr:row>19</xdr:row>
      <xdr:rowOff>4846502</xdr:rowOff>
    </xdr:to>
    <xdr:pic>
      <xdr:nvPicPr>
        <xdr:cNvPr id="6" name="Picture 5" descr="A road with trees and bushes&#10;&#10;Description automatically generated">
          <a:extLst>
            <a:ext uri="{FF2B5EF4-FFF2-40B4-BE49-F238E27FC236}">
              <a16:creationId xmlns:a16="http://schemas.microsoft.com/office/drawing/2014/main" id="{00000000-0008-0000-3E00-000006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7075716" y="14282965"/>
          <a:ext cx="1978660" cy="1503680"/>
        </a:xfrm>
        <a:prstGeom prst="rect">
          <a:avLst/>
        </a:prstGeom>
      </xdr:spPr>
    </xdr:pic>
    <xdr:clientData/>
  </xdr:twoCellAnchor>
  <xdr:twoCellAnchor editAs="oneCell">
    <xdr:from>
      <xdr:col>1</xdr:col>
      <xdr:colOff>283028</xdr:colOff>
      <xdr:row>21</xdr:row>
      <xdr:rowOff>239485</xdr:rowOff>
    </xdr:from>
    <xdr:to>
      <xdr:col>4</xdr:col>
      <xdr:colOff>133349</xdr:colOff>
      <xdr:row>21</xdr:row>
      <xdr:rowOff>1757135</xdr:rowOff>
    </xdr:to>
    <xdr:pic>
      <xdr:nvPicPr>
        <xdr:cNvPr id="7" name="Picture 6" descr="A close-up of a rocky area&#10;&#10;Description automatically generated">
          <a:extLst>
            <a:ext uri="{FF2B5EF4-FFF2-40B4-BE49-F238E27FC236}">
              <a16:creationId xmlns:a16="http://schemas.microsoft.com/office/drawing/2014/main" id="{00000000-0008-0000-3E00-000007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338942" y="16470085"/>
          <a:ext cx="2266950" cy="1517650"/>
        </a:xfrm>
        <a:prstGeom prst="rect">
          <a:avLst/>
        </a:prstGeom>
      </xdr:spPr>
    </xdr:pic>
    <xdr:clientData/>
  </xdr:twoCellAnchor>
  <xdr:twoCellAnchor editAs="oneCell">
    <xdr:from>
      <xdr:col>4</xdr:col>
      <xdr:colOff>326570</xdr:colOff>
      <xdr:row>21</xdr:row>
      <xdr:rowOff>271235</xdr:rowOff>
    </xdr:from>
    <xdr:to>
      <xdr:col>6</xdr:col>
      <xdr:colOff>353784</xdr:colOff>
      <xdr:row>21</xdr:row>
      <xdr:rowOff>1757135</xdr:rowOff>
    </xdr:to>
    <xdr:pic>
      <xdr:nvPicPr>
        <xdr:cNvPr id="8" name="Picture 7" descr="Diagram of a tree with roots&#10;&#10;Description automatically generated">
          <a:extLst>
            <a:ext uri="{FF2B5EF4-FFF2-40B4-BE49-F238E27FC236}">
              <a16:creationId xmlns:a16="http://schemas.microsoft.com/office/drawing/2014/main" id="{00000000-0008-0000-3E00-000008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3799113" y="16501835"/>
          <a:ext cx="1638300" cy="1485900"/>
        </a:xfrm>
        <a:prstGeom prst="rect">
          <a:avLst/>
        </a:prstGeom>
      </xdr:spPr>
    </xdr:pic>
    <xdr:clientData/>
  </xdr:twoCellAnchor>
  <xdr:twoCellAnchor editAs="oneCell">
    <xdr:from>
      <xdr:col>7</xdr:col>
      <xdr:colOff>108857</xdr:colOff>
      <xdr:row>21</xdr:row>
      <xdr:rowOff>329020</xdr:rowOff>
    </xdr:from>
    <xdr:to>
      <xdr:col>9</xdr:col>
      <xdr:colOff>401501</xdr:colOff>
      <xdr:row>21</xdr:row>
      <xdr:rowOff>1757135</xdr:rowOff>
    </xdr:to>
    <xdr:pic>
      <xdr:nvPicPr>
        <xdr:cNvPr id="9" name="Picture 8" descr="A close-up of a pile of twigs&#10;&#10;Description automatically generated">
          <a:extLst>
            <a:ext uri="{FF2B5EF4-FFF2-40B4-BE49-F238E27FC236}">
              <a16:creationId xmlns:a16="http://schemas.microsoft.com/office/drawing/2014/main" id="{00000000-0008-0000-3E00-00000900000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5998028" y="16559620"/>
          <a:ext cx="1903730" cy="1428115"/>
        </a:xfrm>
        <a:prstGeom prst="rect">
          <a:avLst/>
        </a:prstGeom>
      </xdr:spPr>
    </xdr:pic>
    <xdr:clientData/>
  </xdr:twoCellAnchor>
  <xdr:twoCellAnchor editAs="oneCell">
    <xdr:from>
      <xdr:col>9</xdr:col>
      <xdr:colOff>533400</xdr:colOff>
      <xdr:row>21</xdr:row>
      <xdr:rowOff>336005</xdr:rowOff>
    </xdr:from>
    <xdr:to>
      <xdr:col>12</xdr:col>
      <xdr:colOff>11611</xdr:colOff>
      <xdr:row>21</xdr:row>
      <xdr:rowOff>1757135</xdr:rowOff>
    </xdr:to>
    <xdr:pic>
      <xdr:nvPicPr>
        <xdr:cNvPr id="10" name="Picture 9" descr="A long shot of a dirt road&#10;&#10;Description automatically generated">
          <a:extLst>
            <a:ext uri="{FF2B5EF4-FFF2-40B4-BE49-F238E27FC236}">
              <a16:creationId xmlns:a16="http://schemas.microsoft.com/office/drawing/2014/main" id="{00000000-0008-0000-3E00-00000A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8033657" y="16566605"/>
          <a:ext cx="1894840" cy="1421130"/>
        </a:xfrm>
        <a:prstGeom prst="rect">
          <a:avLst/>
        </a:prstGeom>
      </xdr:spPr>
    </xdr:pic>
    <xdr:clientData/>
  </xdr:twoCellAnchor>
  <xdr:twoCellAnchor editAs="oneCell">
    <xdr:from>
      <xdr:col>1</xdr:col>
      <xdr:colOff>472893</xdr:colOff>
      <xdr:row>23</xdr:row>
      <xdr:rowOff>161290</xdr:rowOff>
    </xdr:from>
    <xdr:to>
      <xdr:col>4</xdr:col>
      <xdr:colOff>133349</xdr:colOff>
      <xdr:row>23</xdr:row>
      <xdr:rowOff>1551940</xdr:rowOff>
    </xdr:to>
    <xdr:pic>
      <xdr:nvPicPr>
        <xdr:cNvPr id="11" name="Picture 10" descr="A rocky shore of a river&#10;&#10;Description automatically generated">
          <a:extLst>
            <a:ext uri="{FF2B5EF4-FFF2-40B4-BE49-F238E27FC236}">
              <a16:creationId xmlns:a16="http://schemas.microsoft.com/office/drawing/2014/main" id="{00000000-0008-0000-3E00-00000B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1528807" y="18634347"/>
          <a:ext cx="2077085" cy="1390650"/>
        </a:xfrm>
        <a:prstGeom prst="rect">
          <a:avLst/>
        </a:prstGeom>
      </xdr:spPr>
    </xdr:pic>
    <xdr:clientData/>
  </xdr:twoCellAnchor>
  <xdr:twoCellAnchor editAs="oneCell">
    <xdr:from>
      <xdr:col>4</xdr:col>
      <xdr:colOff>326570</xdr:colOff>
      <xdr:row>23</xdr:row>
      <xdr:rowOff>152400</xdr:rowOff>
    </xdr:from>
    <xdr:to>
      <xdr:col>6</xdr:col>
      <xdr:colOff>558254</xdr:colOff>
      <xdr:row>23</xdr:row>
      <xdr:rowOff>1551940</xdr:rowOff>
    </xdr:to>
    <xdr:pic>
      <xdr:nvPicPr>
        <xdr:cNvPr id="12" name="Picture 11" descr="A person kneeling next to a bush&#10;&#10;Description automatically generated">
          <a:extLst>
            <a:ext uri="{FF2B5EF4-FFF2-40B4-BE49-F238E27FC236}">
              <a16:creationId xmlns:a16="http://schemas.microsoft.com/office/drawing/2014/main" id="{00000000-0008-0000-3E00-00000C000000}"/>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3799113" y="18625457"/>
          <a:ext cx="1842770" cy="1399540"/>
        </a:xfrm>
        <a:prstGeom prst="rect">
          <a:avLst/>
        </a:prstGeom>
      </xdr:spPr>
    </xdr:pic>
    <xdr:clientData/>
  </xdr:twoCellAnchor>
</xdr:wsDr>
</file>

<file path=xl/drawings/drawing60.xml><?xml version="1.0" encoding="utf-8"?>
<xdr:wsDr xmlns:xdr="http://schemas.openxmlformats.org/drawingml/2006/spreadsheetDrawing" xmlns:a="http://schemas.openxmlformats.org/drawingml/2006/main">
  <xdr:twoCellAnchor editAs="oneCell">
    <xdr:from>
      <xdr:col>1</xdr:col>
      <xdr:colOff>228600</xdr:colOff>
      <xdr:row>19</xdr:row>
      <xdr:rowOff>185057</xdr:rowOff>
    </xdr:from>
    <xdr:to>
      <xdr:col>3</xdr:col>
      <xdr:colOff>608239</xdr:colOff>
      <xdr:row>19</xdr:row>
      <xdr:rowOff>1604917</xdr:rowOff>
    </xdr:to>
    <xdr:pic>
      <xdr:nvPicPr>
        <xdr:cNvPr id="10" name="Picture 9" descr="A rocky hill with bushes and a cloudy sky&#10;&#10;Description automatically generated with medium confidence">
          <a:extLst>
            <a:ext uri="{FF2B5EF4-FFF2-40B4-BE49-F238E27FC236}">
              <a16:creationId xmlns:a16="http://schemas.microsoft.com/office/drawing/2014/main" id="{00000000-0008-0000-3F00-00000A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284514" y="11125200"/>
          <a:ext cx="1990725" cy="1419860"/>
        </a:xfrm>
        <a:prstGeom prst="rect">
          <a:avLst/>
        </a:prstGeom>
      </xdr:spPr>
    </xdr:pic>
    <xdr:clientData/>
  </xdr:twoCellAnchor>
  <xdr:twoCellAnchor editAs="oneCell">
    <xdr:from>
      <xdr:col>3</xdr:col>
      <xdr:colOff>769408</xdr:colOff>
      <xdr:row>19</xdr:row>
      <xdr:rowOff>193312</xdr:rowOff>
    </xdr:from>
    <xdr:to>
      <xdr:col>6</xdr:col>
      <xdr:colOff>235554</xdr:colOff>
      <xdr:row>19</xdr:row>
      <xdr:rowOff>1604917</xdr:rowOff>
    </xdr:to>
    <xdr:pic>
      <xdr:nvPicPr>
        <xdr:cNvPr id="11" name="Picture 10" descr="A person standing in a grassy area&#10;&#10;Description automatically generated">
          <a:extLst>
            <a:ext uri="{FF2B5EF4-FFF2-40B4-BE49-F238E27FC236}">
              <a16:creationId xmlns:a16="http://schemas.microsoft.com/office/drawing/2014/main" id="{00000000-0008-0000-3F00-00000B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3436408" y="11133455"/>
          <a:ext cx="1882775" cy="1411605"/>
        </a:xfrm>
        <a:prstGeom prst="rect">
          <a:avLst/>
        </a:prstGeom>
      </xdr:spPr>
    </xdr:pic>
    <xdr:clientData/>
  </xdr:twoCellAnchor>
  <xdr:twoCellAnchor editAs="oneCell">
    <xdr:from>
      <xdr:col>1</xdr:col>
      <xdr:colOff>228600</xdr:colOff>
      <xdr:row>21</xdr:row>
      <xdr:rowOff>50255</xdr:rowOff>
    </xdr:from>
    <xdr:to>
      <xdr:col>3</xdr:col>
      <xdr:colOff>595539</xdr:colOff>
      <xdr:row>21</xdr:row>
      <xdr:rowOff>1372325</xdr:rowOff>
    </xdr:to>
    <xdr:pic>
      <xdr:nvPicPr>
        <xdr:cNvPr id="12" name="Picture 11" descr="A close-up of a trench&#10;&#10;Description automatically generated">
          <a:extLst>
            <a:ext uri="{FF2B5EF4-FFF2-40B4-BE49-F238E27FC236}">
              <a16:creationId xmlns:a16="http://schemas.microsoft.com/office/drawing/2014/main" id="{00000000-0008-0000-3F00-00000C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284514" y="13004255"/>
          <a:ext cx="1978025" cy="1322070"/>
        </a:xfrm>
        <a:prstGeom prst="rect">
          <a:avLst/>
        </a:prstGeom>
      </xdr:spPr>
    </xdr:pic>
    <xdr:clientData/>
  </xdr:twoCellAnchor>
  <xdr:twoCellAnchor editAs="oneCell">
    <xdr:from>
      <xdr:col>3</xdr:col>
      <xdr:colOff>769408</xdr:colOff>
      <xdr:row>21</xdr:row>
      <xdr:rowOff>56605</xdr:rowOff>
    </xdr:from>
    <xdr:to>
      <xdr:col>6</xdr:col>
      <xdr:colOff>324454</xdr:colOff>
      <xdr:row>21</xdr:row>
      <xdr:rowOff>1372325</xdr:rowOff>
    </xdr:to>
    <xdr:pic>
      <xdr:nvPicPr>
        <xdr:cNvPr id="13" name="Picture 12" descr="A group of people standing on a rocky hill&#10;&#10;Description automatically generated">
          <a:extLst>
            <a:ext uri="{FF2B5EF4-FFF2-40B4-BE49-F238E27FC236}">
              <a16:creationId xmlns:a16="http://schemas.microsoft.com/office/drawing/2014/main" id="{00000000-0008-0000-3F00-00000D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3436408" y="13010605"/>
          <a:ext cx="1971675" cy="1315720"/>
        </a:xfrm>
        <a:prstGeom prst="rect">
          <a:avLst/>
        </a:prstGeom>
      </xdr:spPr>
    </xdr:pic>
    <xdr:clientData/>
  </xdr:twoCellAnchor>
  <xdr:twoCellAnchor editAs="oneCell">
    <xdr:from>
      <xdr:col>6</xdr:col>
      <xdr:colOff>498323</xdr:colOff>
      <xdr:row>21</xdr:row>
      <xdr:rowOff>14060</xdr:rowOff>
    </xdr:from>
    <xdr:to>
      <xdr:col>9</xdr:col>
      <xdr:colOff>120045</xdr:colOff>
      <xdr:row>21</xdr:row>
      <xdr:rowOff>1372325</xdr:rowOff>
    </xdr:to>
    <xdr:pic>
      <xdr:nvPicPr>
        <xdr:cNvPr id="14" name="Picture 13" descr="A group of people standing around a small hole&#10;&#10;Description automatically generated">
          <a:extLst>
            <a:ext uri="{FF2B5EF4-FFF2-40B4-BE49-F238E27FC236}">
              <a16:creationId xmlns:a16="http://schemas.microsoft.com/office/drawing/2014/main" id="{00000000-0008-0000-3F00-00000E00000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5581952" y="12968060"/>
          <a:ext cx="2038350" cy="1358265"/>
        </a:xfrm>
        <a:prstGeom prst="rect">
          <a:avLst/>
        </a:prstGeom>
      </xdr:spPr>
    </xdr:pic>
    <xdr:clientData/>
  </xdr:twoCellAnchor>
  <xdr:twoCellAnchor editAs="oneCell">
    <xdr:from>
      <xdr:col>9</xdr:col>
      <xdr:colOff>293914</xdr:colOff>
      <xdr:row>21</xdr:row>
      <xdr:rowOff>10885</xdr:rowOff>
    </xdr:from>
    <xdr:to>
      <xdr:col>11</xdr:col>
      <xdr:colOff>574493</xdr:colOff>
      <xdr:row>21</xdr:row>
      <xdr:rowOff>1372325</xdr:rowOff>
    </xdr:to>
    <xdr:pic>
      <xdr:nvPicPr>
        <xdr:cNvPr id="15" name="Picture 14" descr="A pile of sticks in a forest&#10;&#10;Description automatically generated">
          <a:extLst>
            <a:ext uri="{FF2B5EF4-FFF2-40B4-BE49-F238E27FC236}">
              <a16:creationId xmlns:a16="http://schemas.microsoft.com/office/drawing/2014/main" id="{00000000-0008-0000-3F00-00000F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7794171" y="12964885"/>
          <a:ext cx="1891665" cy="1361440"/>
        </a:xfrm>
        <a:prstGeom prst="rect">
          <a:avLst/>
        </a:prstGeom>
      </xdr:spPr>
    </xdr:pic>
    <xdr:clientData/>
  </xdr:twoCellAnchor>
  <xdr:twoCellAnchor editAs="oneCell">
    <xdr:from>
      <xdr:col>2</xdr:col>
      <xdr:colOff>65314</xdr:colOff>
      <xdr:row>23</xdr:row>
      <xdr:rowOff>87087</xdr:rowOff>
    </xdr:from>
    <xdr:to>
      <xdr:col>5</xdr:col>
      <xdr:colOff>766535</xdr:colOff>
      <xdr:row>23</xdr:row>
      <xdr:rowOff>5014687</xdr:rowOff>
    </xdr:to>
    <xdr:pic>
      <xdr:nvPicPr>
        <xdr:cNvPr id="16" name="Picture 15">
          <a:extLst>
            <a:ext uri="{FF2B5EF4-FFF2-40B4-BE49-F238E27FC236}">
              <a16:creationId xmlns:a16="http://schemas.microsoft.com/office/drawing/2014/main" id="{00000000-0008-0000-3F00-000010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1926771" y="14869887"/>
          <a:ext cx="3117850" cy="4927600"/>
        </a:xfrm>
        <a:prstGeom prst="rect">
          <a:avLst/>
        </a:prstGeom>
        <a:noFill/>
        <a:ln>
          <a:noFill/>
        </a:ln>
      </xdr:spPr>
    </xdr:pic>
    <xdr:clientData/>
  </xdr:twoCellAnchor>
</xdr:wsDr>
</file>

<file path=xl/drawings/drawing61.xml><?xml version="1.0" encoding="utf-8"?>
<xdr:wsDr xmlns:xdr="http://schemas.openxmlformats.org/drawingml/2006/spreadsheetDrawing" xmlns:a="http://schemas.openxmlformats.org/drawingml/2006/main">
  <xdr:twoCellAnchor editAs="oneCell">
    <xdr:from>
      <xdr:col>1</xdr:col>
      <xdr:colOff>370114</xdr:colOff>
      <xdr:row>19</xdr:row>
      <xdr:rowOff>218530</xdr:rowOff>
    </xdr:from>
    <xdr:to>
      <xdr:col>6</xdr:col>
      <xdr:colOff>657859</xdr:colOff>
      <xdr:row>19</xdr:row>
      <xdr:rowOff>2716620</xdr:rowOff>
    </xdr:to>
    <xdr:pic>
      <xdr:nvPicPr>
        <xdr:cNvPr id="9" name="Picture 8" descr="A diagram of a road erosion&#10;&#10;Description automatically generated">
          <a:extLst>
            <a:ext uri="{FF2B5EF4-FFF2-40B4-BE49-F238E27FC236}">
              <a16:creationId xmlns:a16="http://schemas.microsoft.com/office/drawing/2014/main" id="{00000000-0008-0000-4000-000009000000}"/>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t="9786" b="37873"/>
        <a:stretch/>
      </xdr:blipFill>
      <xdr:spPr bwMode="auto">
        <a:xfrm>
          <a:off x="1426028" y="11158673"/>
          <a:ext cx="4315460" cy="2498090"/>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7</xdr:col>
      <xdr:colOff>326571</xdr:colOff>
      <xdr:row>19</xdr:row>
      <xdr:rowOff>1306285</xdr:rowOff>
    </xdr:from>
    <xdr:to>
      <xdr:col>9</xdr:col>
      <xdr:colOff>758915</xdr:colOff>
      <xdr:row>19</xdr:row>
      <xdr:rowOff>2716620</xdr:rowOff>
    </xdr:to>
    <xdr:pic>
      <xdr:nvPicPr>
        <xdr:cNvPr id="10" name="Picture 9" descr="A close-up of a rocky cliff&#10;&#10;Description automatically generated">
          <a:extLst>
            <a:ext uri="{FF2B5EF4-FFF2-40B4-BE49-F238E27FC236}">
              <a16:creationId xmlns:a16="http://schemas.microsoft.com/office/drawing/2014/main" id="{00000000-0008-0000-4000-00000A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6215742" y="12246428"/>
          <a:ext cx="2043430" cy="1410335"/>
        </a:xfrm>
        <a:prstGeom prst="rect">
          <a:avLst/>
        </a:prstGeom>
      </xdr:spPr>
    </xdr:pic>
    <xdr:clientData/>
  </xdr:twoCellAnchor>
  <xdr:twoCellAnchor editAs="oneCell">
    <xdr:from>
      <xdr:col>10</xdr:col>
      <xdr:colOff>97971</xdr:colOff>
      <xdr:row>19</xdr:row>
      <xdr:rowOff>1306920</xdr:rowOff>
    </xdr:from>
    <xdr:to>
      <xdr:col>12</xdr:col>
      <xdr:colOff>601435</xdr:colOff>
      <xdr:row>19</xdr:row>
      <xdr:rowOff>2716620</xdr:rowOff>
    </xdr:to>
    <xdr:pic>
      <xdr:nvPicPr>
        <xdr:cNvPr id="11" name="Picture 10" descr="A road with a dry brown dirt strip&#10;&#10;Description automatically generated with medium confidence">
          <a:extLst>
            <a:ext uri="{FF2B5EF4-FFF2-40B4-BE49-F238E27FC236}">
              <a16:creationId xmlns:a16="http://schemas.microsoft.com/office/drawing/2014/main" id="{00000000-0008-0000-4000-00000B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8403771" y="12247063"/>
          <a:ext cx="2114550" cy="1409700"/>
        </a:xfrm>
        <a:prstGeom prst="rect">
          <a:avLst/>
        </a:prstGeom>
      </xdr:spPr>
    </xdr:pic>
    <xdr:clientData/>
  </xdr:twoCellAnchor>
  <xdr:twoCellAnchor editAs="oneCell">
    <xdr:from>
      <xdr:col>1</xdr:col>
      <xdr:colOff>413656</xdr:colOff>
      <xdr:row>21</xdr:row>
      <xdr:rowOff>166914</xdr:rowOff>
    </xdr:from>
    <xdr:to>
      <xdr:col>4</xdr:col>
      <xdr:colOff>79192</xdr:colOff>
      <xdr:row>21</xdr:row>
      <xdr:rowOff>1729014</xdr:rowOff>
    </xdr:to>
    <xdr:pic>
      <xdr:nvPicPr>
        <xdr:cNvPr id="12" name="Picture 11" descr="A close-up of a green plant&#10;&#10;Description automatically generated">
          <a:extLst>
            <a:ext uri="{FF2B5EF4-FFF2-40B4-BE49-F238E27FC236}">
              <a16:creationId xmlns:a16="http://schemas.microsoft.com/office/drawing/2014/main" id="{00000000-0008-0000-4000-00000C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1469570" y="14220371"/>
          <a:ext cx="2082165" cy="1562100"/>
        </a:xfrm>
        <a:prstGeom prst="rect">
          <a:avLst/>
        </a:prstGeom>
      </xdr:spPr>
    </xdr:pic>
    <xdr:clientData/>
  </xdr:twoCellAnchor>
  <xdr:twoCellAnchor editAs="oneCell">
    <xdr:from>
      <xdr:col>4</xdr:col>
      <xdr:colOff>185056</xdr:colOff>
      <xdr:row>21</xdr:row>
      <xdr:rowOff>168184</xdr:rowOff>
    </xdr:from>
    <xdr:to>
      <xdr:col>6</xdr:col>
      <xdr:colOff>654865</xdr:colOff>
      <xdr:row>21</xdr:row>
      <xdr:rowOff>1729014</xdr:rowOff>
    </xdr:to>
    <xdr:pic>
      <xdr:nvPicPr>
        <xdr:cNvPr id="13" name="Picture 12" descr="A grassy hill with a road and trees&#10;&#10;Description automatically generated with medium confidence">
          <a:extLst>
            <a:ext uri="{FF2B5EF4-FFF2-40B4-BE49-F238E27FC236}">
              <a16:creationId xmlns:a16="http://schemas.microsoft.com/office/drawing/2014/main" id="{00000000-0008-0000-4000-00000D00000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3657599" y="14221641"/>
          <a:ext cx="2080895" cy="1560830"/>
        </a:xfrm>
        <a:prstGeom prst="rect">
          <a:avLst/>
        </a:prstGeom>
      </xdr:spPr>
    </xdr:pic>
    <xdr:clientData/>
  </xdr:twoCellAnchor>
  <xdr:twoCellAnchor editAs="oneCell">
    <xdr:from>
      <xdr:col>7</xdr:col>
      <xdr:colOff>255451</xdr:colOff>
      <xdr:row>21</xdr:row>
      <xdr:rowOff>144054</xdr:rowOff>
    </xdr:from>
    <xdr:to>
      <xdr:col>9</xdr:col>
      <xdr:colOff>758915</xdr:colOff>
      <xdr:row>21</xdr:row>
      <xdr:rowOff>1729014</xdr:rowOff>
    </xdr:to>
    <xdr:pic>
      <xdr:nvPicPr>
        <xdr:cNvPr id="14" name="Picture 13" descr="A close-up of a hole in a mesh&#10;&#10;Description automatically generated">
          <a:extLst>
            <a:ext uri="{FF2B5EF4-FFF2-40B4-BE49-F238E27FC236}">
              <a16:creationId xmlns:a16="http://schemas.microsoft.com/office/drawing/2014/main" id="{00000000-0008-0000-4000-00000E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6144622" y="14197511"/>
          <a:ext cx="2114550" cy="1584960"/>
        </a:xfrm>
        <a:prstGeom prst="rect">
          <a:avLst/>
        </a:prstGeom>
        <a:noFill/>
        <a:ln>
          <a:noFill/>
        </a:ln>
      </xdr:spPr>
    </xdr:pic>
    <xdr:clientData/>
  </xdr:twoCellAnchor>
  <xdr:twoCellAnchor editAs="oneCell">
    <xdr:from>
      <xdr:col>10</xdr:col>
      <xdr:colOff>97971</xdr:colOff>
      <xdr:row>21</xdr:row>
      <xdr:rowOff>141514</xdr:rowOff>
    </xdr:from>
    <xdr:to>
      <xdr:col>12</xdr:col>
      <xdr:colOff>601435</xdr:colOff>
      <xdr:row>21</xdr:row>
      <xdr:rowOff>1729014</xdr:rowOff>
    </xdr:to>
    <xdr:pic>
      <xdr:nvPicPr>
        <xdr:cNvPr id="15" name="Picture 14" descr="A black fence in the middle of a field&#10;&#10;Description automatically generated">
          <a:extLst>
            <a:ext uri="{FF2B5EF4-FFF2-40B4-BE49-F238E27FC236}">
              <a16:creationId xmlns:a16="http://schemas.microsoft.com/office/drawing/2014/main" id="{00000000-0008-0000-4000-00000F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8403771" y="14194971"/>
          <a:ext cx="2114550" cy="1587500"/>
        </a:xfrm>
        <a:prstGeom prst="rect">
          <a:avLst/>
        </a:prstGeom>
      </xdr:spPr>
    </xdr:pic>
    <xdr:clientData/>
  </xdr:twoCellAnchor>
  <xdr:twoCellAnchor editAs="oneCell">
    <xdr:from>
      <xdr:col>1</xdr:col>
      <xdr:colOff>407941</xdr:colOff>
      <xdr:row>23</xdr:row>
      <xdr:rowOff>163286</xdr:rowOff>
    </xdr:from>
    <xdr:to>
      <xdr:col>4</xdr:col>
      <xdr:colOff>79192</xdr:colOff>
      <xdr:row>23</xdr:row>
      <xdr:rowOff>1591401</xdr:rowOff>
    </xdr:to>
    <xdr:pic>
      <xdr:nvPicPr>
        <xdr:cNvPr id="16" name="Picture 15">
          <a:extLst>
            <a:ext uri="{FF2B5EF4-FFF2-40B4-BE49-F238E27FC236}">
              <a16:creationId xmlns:a16="http://schemas.microsoft.com/office/drawing/2014/main" id="{00000000-0008-0000-4000-000010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1463855" y="16426543"/>
          <a:ext cx="2087880" cy="1428115"/>
        </a:xfrm>
        <a:prstGeom prst="rect">
          <a:avLst/>
        </a:prstGeom>
        <a:noFill/>
        <a:ln>
          <a:noFill/>
        </a:ln>
      </xdr:spPr>
    </xdr:pic>
    <xdr:clientData/>
  </xdr:twoCellAnchor>
  <xdr:twoCellAnchor editAs="oneCell">
    <xdr:from>
      <xdr:col>4</xdr:col>
      <xdr:colOff>185056</xdr:colOff>
      <xdr:row>23</xdr:row>
      <xdr:rowOff>169001</xdr:rowOff>
    </xdr:from>
    <xdr:to>
      <xdr:col>6</xdr:col>
      <xdr:colOff>707570</xdr:colOff>
      <xdr:row>23</xdr:row>
      <xdr:rowOff>1591401</xdr:rowOff>
    </xdr:to>
    <xdr:pic>
      <xdr:nvPicPr>
        <xdr:cNvPr id="17" name="Picture 16" descr="A long shot of a grass field&#10;&#10;Description automatically generated">
          <a:extLst>
            <a:ext uri="{FF2B5EF4-FFF2-40B4-BE49-F238E27FC236}">
              <a16:creationId xmlns:a16="http://schemas.microsoft.com/office/drawing/2014/main" id="{00000000-0008-0000-4000-000011000000}"/>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3657599" y="16432258"/>
          <a:ext cx="2133600" cy="1422400"/>
        </a:xfrm>
        <a:prstGeom prst="rect">
          <a:avLst/>
        </a:prstGeom>
      </xdr:spPr>
    </xdr:pic>
    <xdr:clientData/>
  </xdr:twoCellAnchor>
</xdr:wsDr>
</file>

<file path=xl/drawings/drawing62.xml><?xml version="1.0" encoding="utf-8"?>
<xdr:wsDr xmlns:xdr="http://schemas.openxmlformats.org/drawingml/2006/spreadsheetDrawing" xmlns:a="http://schemas.openxmlformats.org/drawingml/2006/main">
  <xdr:twoCellAnchor editAs="oneCell">
    <xdr:from>
      <xdr:col>1</xdr:col>
      <xdr:colOff>272143</xdr:colOff>
      <xdr:row>19</xdr:row>
      <xdr:rowOff>97972</xdr:rowOff>
    </xdr:from>
    <xdr:to>
      <xdr:col>6</xdr:col>
      <xdr:colOff>504643</xdr:colOff>
      <xdr:row>19</xdr:row>
      <xdr:rowOff>2938327</xdr:rowOff>
    </xdr:to>
    <xdr:pic>
      <xdr:nvPicPr>
        <xdr:cNvPr id="11" name="Picture 10" descr="A highway with a bridge over it&#10;&#10;Description automatically generated with medium confidence">
          <a:extLst>
            <a:ext uri="{FF2B5EF4-FFF2-40B4-BE49-F238E27FC236}">
              <a16:creationId xmlns:a16="http://schemas.microsoft.com/office/drawing/2014/main" id="{00000000-0008-0000-4100-00000B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328057" y="11038115"/>
          <a:ext cx="4260215" cy="2840355"/>
        </a:xfrm>
        <a:prstGeom prst="rect">
          <a:avLst/>
        </a:prstGeom>
      </xdr:spPr>
    </xdr:pic>
    <xdr:clientData/>
  </xdr:twoCellAnchor>
</xdr:wsDr>
</file>

<file path=xl/drawings/drawing63.xml><?xml version="1.0" encoding="utf-8"?>
<xdr:wsDr xmlns:xdr="http://schemas.openxmlformats.org/drawingml/2006/spreadsheetDrawing" xmlns:a="http://schemas.openxmlformats.org/drawingml/2006/main">
  <xdr:twoCellAnchor editAs="oneCell">
    <xdr:from>
      <xdr:col>1</xdr:col>
      <xdr:colOff>217715</xdr:colOff>
      <xdr:row>19</xdr:row>
      <xdr:rowOff>517254</xdr:rowOff>
    </xdr:from>
    <xdr:to>
      <xdr:col>6</xdr:col>
      <xdr:colOff>462915</xdr:colOff>
      <xdr:row>19</xdr:row>
      <xdr:rowOff>2362564</xdr:rowOff>
    </xdr:to>
    <xdr:pic>
      <xdr:nvPicPr>
        <xdr:cNvPr id="3" name="Picture 2" descr="Long shot of a road&#10;&#10;Description automatically generated">
          <a:extLst>
            <a:ext uri="{FF2B5EF4-FFF2-40B4-BE49-F238E27FC236}">
              <a16:creationId xmlns:a16="http://schemas.microsoft.com/office/drawing/2014/main" id="{00000000-0008-0000-4200-000003000000}"/>
            </a:ext>
          </a:extLst>
        </xdr:cNvPr>
        <xdr:cNvPicPr>
          <a:picLocks noChangeAspect="1"/>
        </xdr:cNvPicPr>
      </xdr:nvPicPr>
      <xdr:blipFill rotWithShape="1">
        <a:blip xmlns:r="http://schemas.openxmlformats.org/officeDocument/2006/relationships" r:embed="rId1" cstate="print">
          <a:extLst>
            <a:ext uri="{BEBA8EAE-BF5A-486C-A8C5-ECC9F3942E4B}">
              <a14:imgProps xmlns:a14="http://schemas.microsoft.com/office/drawing/2010/main">
                <a14:imgLayer r:embed="rId2">
                  <a14:imgEffect>
                    <a14:brightnessContrast bright="28000"/>
                  </a14:imgEffect>
                </a14:imgLayer>
              </a14:imgProps>
            </a:ext>
            <a:ext uri="{28A0092B-C50C-407E-A947-70E740481C1C}">
              <a14:useLocalDpi xmlns:a14="http://schemas.microsoft.com/office/drawing/2010/main" val="0"/>
            </a:ext>
          </a:extLst>
        </a:blip>
        <a:srcRect l="4001" t="21906" r="6524" b="9389"/>
        <a:stretch/>
      </xdr:blipFill>
      <xdr:spPr bwMode="auto">
        <a:xfrm>
          <a:off x="1273629" y="11457397"/>
          <a:ext cx="4272915" cy="1845310"/>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8</xdr:col>
      <xdr:colOff>174171</xdr:colOff>
      <xdr:row>19</xdr:row>
      <xdr:rowOff>119744</xdr:rowOff>
    </xdr:from>
    <xdr:to>
      <xdr:col>12</xdr:col>
      <xdr:colOff>228599</xdr:colOff>
      <xdr:row>19</xdr:row>
      <xdr:rowOff>2362564</xdr:rowOff>
    </xdr:to>
    <xdr:pic>
      <xdr:nvPicPr>
        <xdr:cNvPr id="4" name="Picture 3" descr="A diagram of a belt&#10;&#10;Description automatically generated">
          <a:extLst>
            <a:ext uri="{FF2B5EF4-FFF2-40B4-BE49-F238E27FC236}">
              <a16:creationId xmlns:a16="http://schemas.microsoft.com/office/drawing/2014/main" id="{00000000-0008-0000-4200-000004000000}"/>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4522" t="1497" r="732" b="1953"/>
        <a:stretch/>
      </xdr:blipFill>
      <xdr:spPr bwMode="auto">
        <a:xfrm>
          <a:off x="6868885" y="11059887"/>
          <a:ext cx="3276600" cy="2242820"/>
        </a:xfrm>
        <a:prstGeom prst="rect">
          <a:avLst/>
        </a:prstGeom>
        <a:ln>
          <a:noFill/>
        </a:ln>
        <a:extLst>
          <a:ext uri="{53640926-AAD7-44D8-BBD7-CCE9431645EC}">
            <a14:shadowObscured xmlns:a14="http://schemas.microsoft.com/office/drawing/2010/main"/>
          </a:ext>
        </a:extLst>
      </xdr:spPr>
    </xdr:pic>
    <xdr:clientData/>
  </xdr:twoCellAnchor>
</xdr:wsDr>
</file>

<file path=xl/drawings/drawing64.xml><?xml version="1.0" encoding="utf-8"?>
<xdr:wsDr xmlns:xdr="http://schemas.openxmlformats.org/drawingml/2006/spreadsheetDrawing" xmlns:a="http://schemas.openxmlformats.org/drawingml/2006/main">
  <xdr:twoCellAnchor editAs="oneCell">
    <xdr:from>
      <xdr:col>2</xdr:col>
      <xdr:colOff>97972</xdr:colOff>
      <xdr:row>19</xdr:row>
      <xdr:rowOff>119743</xdr:rowOff>
    </xdr:from>
    <xdr:to>
      <xdr:col>3</xdr:col>
      <xdr:colOff>708479</xdr:colOff>
      <xdr:row>19</xdr:row>
      <xdr:rowOff>2167618</xdr:rowOff>
    </xdr:to>
    <xdr:pic>
      <xdr:nvPicPr>
        <xdr:cNvPr id="4" name="Picture 3" descr="A person spraying a tar surface&#10;&#10;Description automatically generated with medium confidence">
          <a:extLst>
            <a:ext uri="{FF2B5EF4-FFF2-40B4-BE49-F238E27FC236}">
              <a16:creationId xmlns:a16="http://schemas.microsoft.com/office/drawing/2014/main" id="{00000000-0008-0000-4300-000004000000}"/>
            </a:ext>
          </a:extLst>
        </xdr:cNvPr>
        <xdr:cNvPicPr>
          <a:picLocks noChangeAspect="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b="10815"/>
        <a:stretch/>
      </xdr:blipFill>
      <xdr:spPr bwMode="auto">
        <a:xfrm>
          <a:off x="1959429" y="11059886"/>
          <a:ext cx="1416050" cy="2047875"/>
        </a:xfrm>
        <a:prstGeom prst="rect">
          <a:avLst/>
        </a:prstGeom>
        <a:ln>
          <a:noFill/>
        </a:ln>
        <a:extLst>
          <a:ext uri="{53640926-AAD7-44D8-BBD7-CCE9431645EC}">
            <a14:shadowObscured xmlns:a14="http://schemas.microsoft.com/office/drawing/2010/main"/>
          </a:ext>
        </a:extLst>
      </xdr:spPr>
    </xdr:pic>
    <xdr:clientData/>
  </xdr:twoCellAnchor>
</xdr:wsDr>
</file>

<file path=xl/drawings/drawing65.xml><?xml version="1.0" encoding="utf-8"?>
<xdr:wsDr xmlns:xdr="http://schemas.openxmlformats.org/drawingml/2006/spreadsheetDrawing" xmlns:a="http://schemas.openxmlformats.org/drawingml/2006/main">
  <xdr:twoCellAnchor editAs="oneCell">
    <xdr:from>
      <xdr:col>1</xdr:col>
      <xdr:colOff>170544</xdr:colOff>
      <xdr:row>19</xdr:row>
      <xdr:rowOff>267698</xdr:rowOff>
    </xdr:from>
    <xdr:to>
      <xdr:col>3</xdr:col>
      <xdr:colOff>435067</xdr:colOff>
      <xdr:row>19</xdr:row>
      <xdr:rowOff>1675493</xdr:rowOff>
    </xdr:to>
    <xdr:pic>
      <xdr:nvPicPr>
        <xdr:cNvPr id="3" name="Picture 2" descr="A truck with a tank on the side of the road&#10;&#10;Description automatically generated">
          <a:extLst>
            <a:ext uri="{FF2B5EF4-FFF2-40B4-BE49-F238E27FC236}">
              <a16:creationId xmlns:a16="http://schemas.microsoft.com/office/drawing/2014/main" id="{00000000-0008-0000-4400-000003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218294" y="11262269"/>
          <a:ext cx="1893570" cy="1407795"/>
        </a:xfrm>
        <a:prstGeom prst="rect">
          <a:avLst/>
        </a:prstGeom>
      </xdr:spPr>
    </xdr:pic>
    <xdr:clientData/>
  </xdr:twoCellAnchor>
  <xdr:twoCellAnchor editAs="oneCell">
    <xdr:from>
      <xdr:col>3</xdr:col>
      <xdr:colOff>511086</xdr:colOff>
      <xdr:row>19</xdr:row>
      <xdr:rowOff>153398</xdr:rowOff>
    </xdr:from>
    <xdr:to>
      <xdr:col>6</xdr:col>
      <xdr:colOff>60145</xdr:colOff>
      <xdr:row>19</xdr:row>
      <xdr:rowOff>1675493</xdr:rowOff>
    </xdr:to>
    <xdr:pic>
      <xdr:nvPicPr>
        <xdr:cNvPr id="4" name="Picture 3" descr="A group of construction workers on a road&#10;&#10;Description automatically generated">
          <a:extLst>
            <a:ext uri="{FF2B5EF4-FFF2-40B4-BE49-F238E27FC236}">
              <a16:creationId xmlns:a16="http://schemas.microsoft.com/office/drawing/2014/main" id="{00000000-0008-0000-4400-000004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3191693" y="11147969"/>
          <a:ext cx="1994535" cy="1522095"/>
        </a:xfrm>
        <a:prstGeom prst="rect">
          <a:avLst/>
        </a:prstGeom>
      </xdr:spPr>
    </xdr:pic>
    <xdr:clientData/>
  </xdr:twoCellAnchor>
  <xdr:twoCellAnchor editAs="oneCell">
    <xdr:from>
      <xdr:col>6</xdr:col>
      <xdr:colOff>419645</xdr:colOff>
      <xdr:row>19</xdr:row>
      <xdr:rowOff>189593</xdr:rowOff>
    </xdr:from>
    <xdr:to>
      <xdr:col>8</xdr:col>
      <xdr:colOff>660673</xdr:colOff>
      <xdr:row>19</xdr:row>
      <xdr:rowOff>1675493</xdr:rowOff>
    </xdr:to>
    <xdr:pic>
      <xdr:nvPicPr>
        <xdr:cNvPr id="5" name="Picture 4" descr="A truck on a dirt road&#10;&#10;Description automatically generated">
          <a:extLst>
            <a:ext uri="{FF2B5EF4-FFF2-40B4-BE49-F238E27FC236}">
              <a16:creationId xmlns:a16="http://schemas.microsoft.com/office/drawing/2014/main" id="{00000000-0008-0000-4400-000005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5549538" y="11184164"/>
          <a:ext cx="1871980" cy="1485900"/>
        </a:xfrm>
        <a:prstGeom prst="rect">
          <a:avLst/>
        </a:prstGeom>
      </xdr:spPr>
    </xdr:pic>
    <xdr:clientData/>
  </xdr:twoCellAnchor>
  <xdr:twoCellAnchor editAs="oneCell">
    <xdr:from>
      <xdr:col>8</xdr:col>
      <xdr:colOff>742407</xdr:colOff>
      <xdr:row>19</xdr:row>
      <xdr:rowOff>171178</xdr:rowOff>
    </xdr:from>
    <xdr:to>
      <xdr:col>11</xdr:col>
      <xdr:colOff>283846</xdr:colOff>
      <xdr:row>19</xdr:row>
      <xdr:rowOff>1675493</xdr:rowOff>
    </xdr:to>
    <xdr:pic>
      <xdr:nvPicPr>
        <xdr:cNvPr id="6" name="Picture 5" descr="A truck carrying logs on a dirt road&#10;&#10;Description automatically generated">
          <a:extLst>
            <a:ext uri="{FF2B5EF4-FFF2-40B4-BE49-F238E27FC236}">
              <a16:creationId xmlns:a16="http://schemas.microsoft.com/office/drawing/2014/main" id="{00000000-0008-0000-4400-000006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7505157" y="11165749"/>
          <a:ext cx="1994535" cy="1504315"/>
        </a:xfrm>
        <a:prstGeom prst="rect">
          <a:avLst/>
        </a:prstGeom>
      </xdr:spPr>
    </xdr:pic>
    <xdr:clientData/>
  </xdr:twoCellAnchor>
</xdr:wsDr>
</file>

<file path=xl/drawings/drawing66.xml><?xml version="1.0" encoding="utf-8"?>
<xdr:wsDr xmlns:xdr="http://schemas.openxmlformats.org/drawingml/2006/spreadsheetDrawing" xmlns:a="http://schemas.openxmlformats.org/drawingml/2006/main">
  <xdr:twoCellAnchor editAs="oneCell">
    <xdr:from>
      <xdr:col>1</xdr:col>
      <xdr:colOff>192405</xdr:colOff>
      <xdr:row>19</xdr:row>
      <xdr:rowOff>145869</xdr:rowOff>
    </xdr:from>
    <xdr:to>
      <xdr:col>6</xdr:col>
      <xdr:colOff>21227</xdr:colOff>
      <xdr:row>19</xdr:row>
      <xdr:rowOff>3085919</xdr:rowOff>
    </xdr:to>
    <xdr:pic>
      <xdr:nvPicPr>
        <xdr:cNvPr id="6" name="Picture 5" descr="Close-up of a green and white bus&#10;&#10;Description automatically generated">
          <a:extLst>
            <a:ext uri="{FF2B5EF4-FFF2-40B4-BE49-F238E27FC236}">
              <a16:creationId xmlns:a16="http://schemas.microsoft.com/office/drawing/2014/main" id="{00000000-0008-0000-4500-000006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240155" y="11140440"/>
          <a:ext cx="3907155" cy="2940050"/>
        </a:xfrm>
        <a:prstGeom prst="rect">
          <a:avLst/>
        </a:prstGeom>
      </xdr:spPr>
    </xdr:pic>
    <xdr:clientData/>
  </xdr:twoCellAnchor>
</xdr:wsDr>
</file>

<file path=xl/drawings/drawing67.xml><?xml version="1.0" encoding="utf-8"?>
<xdr:wsDr xmlns:xdr="http://schemas.openxmlformats.org/drawingml/2006/spreadsheetDrawing" xmlns:a="http://schemas.openxmlformats.org/drawingml/2006/main">
  <xdr:twoCellAnchor editAs="oneCell">
    <xdr:from>
      <xdr:col>1</xdr:col>
      <xdr:colOff>204107</xdr:colOff>
      <xdr:row>19</xdr:row>
      <xdr:rowOff>122465</xdr:rowOff>
    </xdr:from>
    <xdr:to>
      <xdr:col>5</xdr:col>
      <xdr:colOff>540748</xdr:colOff>
      <xdr:row>19</xdr:row>
      <xdr:rowOff>2153195</xdr:rowOff>
    </xdr:to>
    <xdr:pic>
      <xdr:nvPicPr>
        <xdr:cNvPr id="3" name="Picture 2" descr="A collage of photos of a road and a car&#10;&#10;Description automatically generated">
          <a:extLst>
            <a:ext uri="{FF2B5EF4-FFF2-40B4-BE49-F238E27FC236}">
              <a16:creationId xmlns:a16="http://schemas.microsoft.com/office/drawing/2014/main" id="{00000000-0008-0000-4600-000003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251857" y="11117036"/>
          <a:ext cx="3600450" cy="2034540"/>
        </a:xfrm>
        <a:prstGeom prst="rect">
          <a:avLst/>
        </a:prstGeom>
      </xdr:spPr>
    </xdr:pic>
    <xdr:clientData/>
  </xdr:twoCellAnchor>
</xdr:wsDr>
</file>

<file path=xl/drawings/drawing68.xml><?xml version="1.0" encoding="utf-8"?>
<xdr:wsDr xmlns:xdr="http://schemas.openxmlformats.org/drawingml/2006/spreadsheetDrawing" xmlns:a="http://schemas.openxmlformats.org/drawingml/2006/main">
  <xdr:twoCellAnchor editAs="oneCell">
    <xdr:from>
      <xdr:col>1</xdr:col>
      <xdr:colOff>132262</xdr:colOff>
      <xdr:row>19</xdr:row>
      <xdr:rowOff>168456</xdr:rowOff>
    </xdr:from>
    <xdr:to>
      <xdr:col>3</xdr:col>
      <xdr:colOff>558710</xdr:colOff>
      <xdr:row>19</xdr:row>
      <xdr:rowOff>1544501</xdr:rowOff>
    </xdr:to>
    <xdr:pic>
      <xdr:nvPicPr>
        <xdr:cNvPr id="3" name="Picture 2" descr="A guard rail on a road&#10;&#10;Description automatically generated">
          <a:extLst>
            <a:ext uri="{FF2B5EF4-FFF2-40B4-BE49-F238E27FC236}">
              <a16:creationId xmlns:a16="http://schemas.microsoft.com/office/drawing/2014/main" id="{00000000-0008-0000-4700-000003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180012" y="11163027"/>
          <a:ext cx="2059305" cy="1376045"/>
        </a:xfrm>
        <a:prstGeom prst="rect">
          <a:avLst/>
        </a:prstGeom>
      </xdr:spPr>
    </xdr:pic>
    <xdr:clientData/>
  </xdr:twoCellAnchor>
  <xdr:twoCellAnchor editAs="oneCell">
    <xdr:from>
      <xdr:col>3</xdr:col>
      <xdr:colOff>666751</xdr:colOff>
      <xdr:row>19</xdr:row>
      <xdr:rowOff>136071</xdr:rowOff>
    </xdr:from>
    <xdr:to>
      <xdr:col>5</xdr:col>
      <xdr:colOff>694419</xdr:colOff>
      <xdr:row>19</xdr:row>
      <xdr:rowOff>1544501</xdr:rowOff>
    </xdr:to>
    <xdr:pic>
      <xdr:nvPicPr>
        <xdr:cNvPr id="4" name="Picture 3" descr="A road sign on a road&#10;&#10;Description automatically generated">
          <a:extLst>
            <a:ext uri="{FF2B5EF4-FFF2-40B4-BE49-F238E27FC236}">
              <a16:creationId xmlns:a16="http://schemas.microsoft.com/office/drawing/2014/main" id="{00000000-0008-0000-4700-000004000000}"/>
            </a:ext>
          </a:extLst>
        </xdr:cNvPr>
        <xdr:cNvPicPr>
          <a:picLocks noChangeAspect="1"/>
        </xdr:cNvPicPr>
      </xdr:nvPicPr>
      <xdr:blipFill rotWithShape="1">
        <a:blip xmlns:r="http://schemas.openxmlformats.org/officeDocument/2006/relationships" r:embed="rId2" cstate="print">
          <a:extLst>
            <a:ext uri="{BEBA8EAE-BF5A-486C-A8C5-ECC9F3942E4B}">
              <a14:imgProps xmlns:a14="http://schemas.microsoft.com/office/drawing/2010/main">
                <a14:imgLayer r:embed="rId3">
                  <a14:imgEffect>
                    <a14:brightnessContrast bright="20000" contrast="-40000"/>
                  </a14:imgEffect>
                </a14:imgLayer>
              </a14:imgProps>
            </a:ext>
            <a:ext uri="{28A0092B-C50C-407E-A947-70E740481C1C}">
              <a14:useLocalDpi xmlns:a14="http://schemas.microsoft.com/office/drawing/2010/main" val="0"/>
            </a:ext>
          </a:extLst>
        </a:blip>
        <a:srcRect l="16633" t="7798" r="12250" b="12010"/>
        <a:stretch/>
      </xdr:blipFill>
      <xdr:spPr bwMode="auto">
        <a:xfrm>
          <a:off x="3347358" y="11130642"/>
          <a:ext cx="1660525" cy="1408430"/>
        </a:xfrm>
        <a:prstGeom prst="rect">
          <a:avLst/>
        </a:prstGeom>
        <a:ln>
          <a:noFill/>
        </a:ln>
        <a:extLst>
          <a:ext uri="{53640926-AAD7-44D8-BBD7-CCE9431645EC}">
            <a14:shadowObscured xmlns:a14="http://schemas.microsoft.com/office/drawing/2010/main"/>
          </a:ext>
        </a:extLst>
      </xdr:spPr>
    </xdr:pic>
    <xdr:clientData/>
  </xdr:twoCellAnchor>
</xdr:wsDr>
</file>

<file path=xl/drawings/drawing69.xml><?xml version="1.0" encoding="utf-8"?>
<xdr:wsDr xmlns:xdr="http://schemas.openxmlformats.org/drawingml/2006/spreadsheetDrawing" xmlns:a="http://schemas.openxmlformats.org/drawingml/2006/main">
  <xdr:twoCellAnchor editAs="oneCell">
    <xdr:from>
      <xdr:col>1</xdr:col>
      <xdr:colOff>173083</xdr:colOff>
      <xdr:row>19</xdr:row>
      <xdr:rowOff>173083</xdr:rowOff>
    </xdr:from>
    <xdr:to>
      <xdr:col>5</xdr:col>
      <xdr:colOff>20139</xdr:colOff>
      <xdr:row>19</xdr:row>
      <xdr:rowOff>1921238</xdr:rowOff>
    </xdr:to>
    <xdr:pic>
      <xdr:nvPicPr>
        <xdr:cNvPr id="4" name="Picture 3" descr="A sign on a post&#10;&#10;Description automatically generated">
          <a:extLst>
            <a:ext uri="{FF2B5EF4-FFF2-40B4-BE49-F238E27FC236}">
              <a16:creationId xmlns:a16="http://schemas.microsoft.com/office/drawing/2014/main" id="{00000000-0008-0000-4800-000004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220833" y="11167654"/>
          <a:ext cx="3116580" cy="1751965"/>
        </a:xfrm>
        <a:prstGeom prst="rect">
          <a:avLst/>
        </a:prstGeom>
      </xdr:spPr>
    </xdr:pic>
    <xdr:clientData/>
  </xdr:twoCellAnchor>
</xdr:wsDr>
</file>

<file path=xl/drawings/drawing70.xml><?xml version="1.0" encoding="utf-8"?>
<xdr:wsDr xmlns:xdr="http://schemas.openxmlformats.org/drawingml/2006/spreadsheetDrawing" xmlns:a="http://schemas.openxmlformats.org/drawingml/2006/main">
  <xdr:twoCellAnchor>
    <xdr:from>
      <xdr:col>1</xdr:col>
      <xdr:colOff>95250</xdr:colOff>
      <xdr:row>19</xdr:row>
      <xdr:rowOff>108857</xdr:rowOff>
    </xdr:from>
    <xdr:to>
      <xdr:col>6</xdr:col>
      <xdr:colOff>237762</xdr:colOff>
      <xdr:row>19</xdr:row>
      <xdr:rowOff>2295797</xdr:rowOff>
    </xdr:to>
    <xdr:grpSp>
      <xdr:nvGrpSpPr>
        <xdr:cNvPr id="9" name="Group 8">
          <a:extLst>
            <a:ext uri="{FF2B5EF4-FFF2-40B4-BE49-F238E27FC236}">
              <a16:creationId xmlns:a16="http://schemas.microsoft.com/office/drawing/2014/main" id="{00000000-0008-0000-4900-000009000000}"/>
            </a:ext>
          </a:extLst>
        </xdr:cNvPr>
        <xdr:cNvGrpSpPr/>
      </xdr:nvGrpSpPr>
      <xdr:grpSpPr>
        <a:xfrm>
          <a:off x="1114425" y="11081657"/>
          <a:ext cx="4095387" cy="2186940"/>
          <a:chOff x="1047750" y="10994571"/>
          <a:chExt cx="4226560" cy="2190750"/>
        </a:xfrm>
      </xdr:grpSpPr>
      <xdr:pic>
        <xdr:nvPicPr>
          <xdr:cNvPr id="4" name="Picture 3" descr="A parking lot with water and trees&#10;&#10;Description automatically generated">
            <a:extLst>
              <a:ext uri="{FF2B5EF4-FFF2-40B4-BE49-F238E27FC236}">
                <a16:creationId xmlns:a16="http://schemas.microsoft.com/office/drawing/2014/main" id="{00000000-0008-0000-4900-000004000000}"/>
              </a:ext>
            </a:extLst>
          </xdr:cNvPr>
          <xdr:cNvPicPr>
            <a:picLocks noChangeAspect="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l="22803" t="21773" r="4826" b="27953"/>
          <a:stretch/>
        </xdr:blipFill>
        <xdr:spPr bwMode="auto">
          <a:xfrm>
            <a:off x="1047750" y="10994571"/>
            <a:ext cx="4226560" cy="2190750"/>
          </a:xfrm>
          <a:prstGeom prst="rect">
            <a:avLst/>
          </a:prstGeom>
          <a:noFill/>
          <a:ln>
            <a:noFill/>
          </a:ln>
          <a:extLst>
            <a:ext uri="{53640926-AAD7-44D8-BBD7-CCE9431645EC}">
              <a14:shadowObscured xmlns:a14="http://schemas.microsoft.com/office/drawing/2010/main"/>
            </a:ext>
          </a:extLst>
        </xdr:spPr>
      </xdr:pic>
      <xdr:grpSp>
        <xdr:nvGrpSpPr>
          <xdr:cNvPr id="6" name="Group 5">
            <a:extLst>
              <a:ext uri="{FF2B5EF4-FFF2-40B4-BE49-F238E27FC236}">
                <a16:creationId xmlns:a16="http://schemas.microsoft.com/office/drawing/2014/main" id="{00000000-0008-0000-4900-000006000000}"/>
              </a:ext>
            </a:extLst>
          </xdr:cNvPr>
          <xdr:cNvGrpSpPr/>
        </xdr:nvGrpSpPr>
        <xdr:grpSpPr>
          <a:xfrm>
            <a:off x="1174024" y="12687571"/>
            <a:ext cx="2611755" cy="270510"/>
            <a:chOff x="0" y="0"/>
            <a:chExt cx="2606040" cy="274320"/>
          </a:xfrm>
        </xdr:grpSpPr>
        <xdr:sp macro="" textlink="">
          <xdr:nvSpPr>
            <xdr:cNvPr id="7" name="Text Box 4">
              <a:extLst>
                <a:ext uri="{FF2B5EF4-FFF2-40B4-BE49-F238E27FC236}">
                  <a16:creationId xmlns:a16="http://schemas.microsoft.com/office/drawing/2014/main" id="{00000000-0008-0000-4900-000007000000}"/>
                </a:ext>
              </a:extLst>
            </xdr:cNvPr>
            <xdr:cNvSpPr txBox="1"/>
          </xdr:nvSpPr>
          <xdr:spPr>
            <a:xfrm>
              <a:off x="0" y="0"/>
              <a:ext cx="1066800" cy="274320"/>
            </a:xfrm>
            <a:prstGeom prst="rect">
              <a:avLst/>
            </a:prstGeom>
            <a:solidFill>
              <a:schemeClr val="lt1"/>
            </a:solidFill>
            <a:ln w="6350">
              <a:solidFill>
                <a:prstClr val="black"/>
              </a:solidFill>
            </a:ln>
          </xdr:spPr>
          <xdr:txBody>
            <a:bodyPr rot="0" spcFirstLastPara="0" vert="horz" wrap="square" lIns="91440" tIns="45720" rIns="91440" bIns="45720" numCol="1" spcCol="0" rtlCol="0" fromWordArt="0" anchor="t" anchorCtr="0" forceAA="0" compatLnSpc="1">
              <a:prstTxWarp prst="textNoShape">
                <a:avLst/>
              </a:prstTxWarp>
              <a:noAutofit/>
            </a:bodyPr>
            <a:lstStyle/>
            <a:p>
              <a:pPr>
                <a:lnSpc>
                  <a:spcPct val="107000"/>
                </a:lnSpc>
                <a:spcAft>
                  <a:spcPts val="800"/>
                </a:spcAft>
              </a:pPr>
              <a:r>
                <a:rPr lang="zh-CN" sz="1100">
                  <a:effectLst/>
                  <a:latin typeface="Calibri" panose="020F0502020204030204" pitchFamily="34" charset="0"/>
                  <a:ea typeface="DengXian" panose="02010600030101010101" pitchFamily="2" charset="-122"/>
                  <a:cs typeface="Times New Roman" panose="02020603050405020304" pitchFamily="18" charset="0"/>
                </a:rPr>
                <a:t>Normal asphalt</a:t>
              </a:r>
              <a:endParaRPr lang="en-GB" sz="1100">
                <a:effectLst/>
                <a:latin typeface="Calibri" panose="020F0502020204030204" pitchFamily="34" charset="0"/>
                <a:ea typeface="DengXian" panose="02010600030101010101" pitchFamily="2" charset="-122"/>
                <a:cs typeface="Times New Roman" panose="02020603050405020304" pitchFamily="18" charset="0"/>
              </a:endParaRPr>
            </a:p>
          </xdr:txBody>
        </xdr:sp>
        <xdr:sp macro="" textlink="">
          <xdr:nvSpPr>
            <xdr:cNvPr id="8" name="Text Box 4">
              <a:extLst>
                <a:ext uri="{FF2B5EF4-FFF2-40B4-BE49-F238E27FC236}">
                  <a16:creationId xmlns:a16="http://schemas.microsoft.com/office/drawing/2014/main" id="{00000000-0008-0000-4900-000008000000}"/>
                </a:ext>
              </a:extLst>
            </xdr:cNvPr>
            <xdr:cNvSpPr txBox="1"/>
          </xdr:nvSpPr>
          <xdr:spPr>
            <a:xfrm>
              <a:off x="1539240" y="0"/>
              <a:ext cx="1066800" cy="274320"/>
            </a:xfrm>
            <a:prstGeom prst="rect">
              <a:avLst/>
            </a:prstGeom>
            <a:solidFill>
              <a:schemeClr val="lt1"/>
            </a:solidFill>
            <a:ln w="6350">
              <a:solidFill>
                <a:prstClr val="black"/>
              </a:solidFill>
            </a:ln>
          </xdr:spPr>
          <xdr:txBody>
            <a:bodyPr rot="0" spcFirstLastPara="0" vert="horz" wrap="square" lIns="91440" tIns="45720" rIns="91440" bIns="45720" numCol="1" spcCol="0" rtlCol="0" fromWordArt="0" anchor="t" anchorCtr="0" forceAA="0" compatLnSpc="1">
              <a:prstTxWarp prst="textNoShape">
                <a:avLst/>
              </a:prstTxWarp>
              <a:noAutofit/>
            </a:bodyPr>
            <a:lstStyle/>
            <a:p>
              <a:pPr>
                <a:lnSpc>
                  <a:spcPct val="107000"/>
                </a:lnSpc>
                <a:spcAft>
                  <a:spcPts val="800"/>
                </a:spcAft>
              </a:pPr>
              <a:r>
                <a:rPr lang="zh-CN" sz="1100">
                  <a:effectLst/>
                  <a:latin typeface="Calibri" panose="020F0502020204030204" pitchFamily="34" charset="0"/>
                  <a:ea typeface="DengXian" panose="02010600030101010101" pitchFamily="2" charset="-122"/>
                  <a:cs typeface="Times New Roman" panose="02020603050405020304" pitchFamily="18" charset="0"/>
                </a:rPr>
                <a:t>Porous asphalt</a:t>
              </a:r>
              <a:endParaRPr lang="en-GB" sz="1100">
                <a:effectLst/>
                <a:latin typeface="Calibri" panose="020F0502020204030204" pitchFamily="34" charset="0"/>
                <a:ea typeface="DengXian" panose="02010600030101010101" pitchFamily="2" charset="-122"/>
                <a:cs typeface="Times New Roman" panose="02020603050405020304" pitchFamily="18" charset="0"/>
              </a:endParaRPr>
            </a:p>
          </xdr:txBody>
        </xdr:sp>
      </xdr:grpSp>
    </xdr:grpSp>
    <xdr:clientData/>
  </xdr:twoCellAnchor>
</xdr:wsDr>
</file>

<file path=xl/drawings/drawing71.xml><?xml version="1.0" encoding="utf-8"?>
<xdr:wsDr xmlns:xdr="http://schemas.openxmlformats.org/drawingml/2006/spreadsheetDrawing" xmlns:a="http://schemas.openxmlformats.org/drawingml/2006/main">
  <xdr:twoCellAnchor editAs="oneCell">
    <xdr:from>
      <xdr:col>1</xdr:col>
      <xdr:colOff>124369</xdr:colOff>
      <xdr:row>19</xdr:row>
      <xdr:rowOff>132261</xdr:rowOff>
    </xdr:from>
    <xdr:to>
      <xdr:col>2</xdr:col>
      <xdr:colOff>588100</xdr:colOff>
      <xdr:row>19</xdr:row>
      <xdr:rowOff>1581331</xdr:rowOff>
    </xdr:to>
    <xdr:pic>
      <xdr:nvPicPr>
        <xdr:cNvPr id="7" name="Picture 6" descr="Detention Pond">
          <a:extLst>
            <a:ext uri="{FF2B5EF4-FFF2-40B4-BE49-F238E27FC236}">
              <a16:creationId xmlns:a16="http://schemas.microsoft.com/office/drawing/2014/main" id="{00000000-0008-0000-4A00-000007000000}"/>
            </a:ext>
          </a:extLst>
        </xdr:cNvPr>
        <xdr:cNvPicPr>
          <a:picLocks noChangeAspect="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l="36918" t="-1064" r="1998" b="915"/>
        <a:stretch/>
      </xdr:blipFill>
      <xdr:spPr bwMode="auto">
        <a:xfrm>
          <a:off x="1172119" y="11235690"/>
          <a:ext cx="1280160" cy="1449070"/>
        </a:xfrm>
        <a:prstGeom prst="rect">
          <a:avLst/>
        </a:prstGeom>
        <a:noFill/>
        <a:ln>
          <a:noFill/>
        </a:ln>
        <a:extLst>
          <a:ext uri="{53640926-AAD7-44D8-BBD7-CCE9431645EC}">
            <a14:shadowObscured xmlns:a14="http://schemas.microsoft.com/office/drawing/2010/main"/>
          </a:ext>
        </a:extLst>
      </xdr:spPr>
    </xdr:pic>
    <xdr:clientData/>
  </xdr:twoCellAnchor>
  <xdr:twoCellAnchor editAs="oneCell">
    <xdr:from>
      <xdr:col>3</xdr:col>
      <xdr:colOff>147501</xdr:colOff>
      <xdr:row>19</xdr:row>
      <xdr:rowOff>151946</xdr:rowOff>
    </xdr:from>
    <xdr:to>
      <xdr:col>4</xdr:col>
      <xdr:colOff>603612</xdr:colOff>
      <xdr:row>19</xdr:row>
      <xdr:rowOff>1577521</xdr:rowOff>
    </xdr:to>
    <xdr:pic>
      <xdr:nvPicPr>
        <xdr:cNvPr id="8" name="Picture 7" descr="A pond in a park with trees and buildings in the background&#10;&#10;Description automatically generated">
          <a:extLst>
            <a:ext uri="{FF2B5EF4-FFF2-40B4-BE49-F238E27FC236}">
              <a16:creationId xmlns:a16="http://schemas.microsoft.com/office/drawing/2014/main" id="{00000000-0008-0000-4A00-000008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l="16160" r="16160"/>
        <a:stretch>
          <a:fillRect/>
        </a:stretch>
      </xdr:blipFill>
      <xdr:spPr bwMode="auto">
        <a:xfrm>
          <a:off x="2828108" y="11255375"/>
          <a:ext cx="1272540" cy="1425575"/>
        </a:xfrm>
        <a:prstGeom prst="rect">
          <a:avLst/>
        </a:prstGeom>
        <a:noFill/>
        <a:ln>
          <a:noFill/>
        </a:ln>
        <a:extLst>
          <a:ext uri="{53640926-AAD7-44D8-BBD7-CCE9431645EC}">
            <a14:shadowObscured xmlns:a14="http://schemas.microsoft.com/office/drawing/2010/main"/>
          </a:ext>
        </a:extLst>
      </xdr:spPr>
    </xdr:pic>
    <xdr:clientData/>
  </xdr:twoCellAnchor>
  <xdr:twoCellAnchor editAs="oneCell">
    <xdr:from>
      <xdr:col>5</xdr:col>
      <xdr:colOff>159203</xdr:colOff>
      <xdr:row>19</xdr:row>
      <xdr:rowOff>170996</xdr:rowOff>
    </xdr:from>
    <xdr:to>
      <xdr:col>6</xdr:col>
      <xdr:colOff>615314</xdr:colOff>
      <xdr:row>19</xdr:row>
      <xdr:rowOff>1577521</xdr:rowOff>
    </xdr:to>
    <xdr:pic>
      <xdr:nvPicPr>
        <xdr:cNvPr id="9" name="Picture 8" descr="A pond with lily pads and trees&#10;&#10;Description automatically generated">
          <a:extLst>
            <a:ext uri="{FF2B5EF4-FFF2-40B4-BE49-F238E27FC236}">
              <a16:creationId xmlns:a16="http://schemas.microsoft.com/office/drawing/2014/main" id="{00000000-0008-0000-4A00-000009000000}"/>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r="32248"/>
        <a:stretch/>
      </xdr:blipFill>
      <xdr:spPr bwMode="auto">
        <a:xfrm>
          <a:off x="4472667" y="11274425"/>
          <a:ext cx="1272540" cy="1406525"/>
        </a:xfrm>
        <a:prstGeom prst="rect">
          <a:avLst/>
        </a:prstGeom>
        <a:noFill/>
        <a:ln>
          <a:noFill/>
        </a:ln>
        <a:extLst>
          <a:ext uri="{53640926-AAD7-44D8-BBD7-CCE9431645EC}">
            <a14:shadowObscured xmlns:a14="http://schemas.microsoft.com/office/drawing/2010/main"/>
          </a:ext>
        </a:extLst>
      </xdr:spPr>
    </xdr:pic>
    <xdr:clientData/>
  </xdr:twoCellAnchor>
  <xdr:twoCellAnchor editAs="oneCell">
    <xdr:from>
      <xdr:col>7</xdr:col>
      <xdr:colOff>170905</xdr:colOff>
      <xdr:row>19</xdr:row>
      <xdr:rowOff>152581</xdr:rowOff>
    </xdr:from>
    <xdr:to>
      <xdr:col>8</xdr:col>
      <xdr:colOff>634636</xdr:colOff>
      <xdr:row>19</xdr:row>
      <xdr:rowOff>1577521</xdr:rowOff>
    </xdr:to>
    <xdr:pic>
      <xdr:nvPicPr>
        <xdr:cNvPr id="10" name="Picture 9" descr="Infiltration Trench">
          <a:extLst>
            <a:ext uri="{FF2B5EF4-FFF2-40B4-BE49-F238E27FC236}">
              <a16:creationId xmlns:a16="http://schemas.microsoft.com/office/drawing/2014/main" id="{00000000-0008-0000-4A00-00000A000000}"/>
            </a:ext>
          </a:extLst>
        </xdr:cNvPr>
        <xdr:cNvPicPr>
          <a:picLocks noChangeAspect="1"/>
        </xdr:cNvPicPr>
      </xdr:nvPicPr>
      <xdr:blipFill rotWithShape="1">
        <a:blip xmlns:r="http://schemas.openxmlformats.org/officeDocument/2006/relationships" r:embed="rId4" cstate="print">
          <a:extLst>
            <a:ext uri="{28A0092B-C50C-407E-A947-70E740481C1C}">
              <a14:useLocalDpi xmlns:a14="http://schemas.microsoft.com/office/drawing/2010/main" val="0"/>
            </a:ext>
          </a:extLst>
        </a:blip>
        <a:srcRect l="23523" t="17235" r="13130" b="29847"/>
        <a:stretch/>
      </xdr:blipFill>
      <xdr:spPr bwMode="auto">
        <a:xfrm>
          <a:off x="6117226" y="11256010"/>
          <a:ext cx="1280160" cy="1424940"/>
        </a:xfrm>
        <a:prstGeom prst="rect">
          <a:avLst/>
        </a:prstGeom>
        <a:noFill/>
        <a:ln>
          <a:noFill/>
        </a:ln>
        <a:extLst>
          <a:ext uri="{53640926-AAD7-44D8-BBD7-CCE9431645EC}">
            <a14:shadowObscured xmlns:a14="http://schemas.microsoft.com/office/drawing/2010/main"/>
          </a:ext>
        </a:extLst>
      </xdr:spPr>
    </xdr:pic>
    <xdr:clientData/>
  </xdr:twoCellAnchor>
  <xdr:twoCellAnchor editAs="oneCell">
    <xdr:from>
      <xdr:col>9</xdr:col>
      <xdr:colOff>190226</xdr:colOff>
      <xdr:row>19</xdr:row>
      <xdr:rowOff>170996</xdr:rowOff>
    </xdr:from>
    <xdr:to>
      <xdr:col>10</xdr:col>
      <xdr:colOff>633003</xdr:colOff>
      <xdr:row>19</xdr:row>
      <xdr:rowOff>1577521</xdr:rowOff>
    </xdr:to>
    <xdr:pic>
      <xdr:nvPicPr>
        <xdr:cNvPr id="11" name="Picture 10" descr="A person walking in front of a building&#10;&#10;Description automatically generated">
          <a:extLst>
            <a:ext uri="{FF2B5EF4-FFF2-40B4-BE49-F238E27FC236}">
              <a16:creationId xmlns:a16="http://schemas.microsoft.com/office/drawing/2014/main" id="{00000000-0008-0000-4A00-00000B000000}"/>
            </a:ext>
          </a:extLst>
        </xdr:cNvPr>
        <xdr:cNvPicPr>
          <a:picLocks noChangeAspect="1"/>
        </xdr:cNvPicPr>
      </xdr:nvPicPr>
      <xdr:blipFill rotWithShape="1">
        <a:blip xmlns:r="http://schemas.openxmlformats.org/officeDocument/2006/relationships" r:embed="rId5">
          <a:extLst>
            <a:ext uri="{28A0092B-C50C-407E-A947-70E740481C1C}">
              <a14:useLocalDpi xmlns:a14="http://schemas.microsoft.com/office/drawing/2010/main" val="0"/>
            </a:ext>
          </a:extLst>
        </a:blip>
        <a:srcRect l="40320" t="532" r="10594" b="-532"/>
        <a:stretch/>
      </xdr:blipFill>
      <xdr:spPr bwMode="auto">
        <a:xfrm>
          <a:off x="7769405" y="11274425"/>
          <a:ext cx="1259205" cy="1406525"/>
        </a:xfrm>
        <a:prstGeom prst="rect">
          <a:avLst/>
        </a:prstGeom>
        <a:noFill/>
        <a:ln>
          <a:noFill/>
        </a:ln>
        <a:extLst>
          <a:ext uri="{53640926-AAD7-44D8-BBD7-CCE9431645EC}">
            <a14:shadowObscured xmlns:a14="http://schemas.microsoft.com/office/drawing/2010/main"/>
          </a:ext>
        </a:extLst>
      </xdr:spPr>
    </xdr:pic>
    <xdr:clientData/>
  </xdr:twoCellAnchor>
  <xdr:twoCellAnchor editAs="oneCell">
    <xdr:from>
      <xdr:col>11</xdr:col>
      <xdr:colOff>188594</xdr:colOff>
      <xdr:row>19</xdr:row>
      <xdr:rowOff>152581</xdr:rowOff>
    </xdr:from>
    <xdr:to>
      <xdr:col>12</xdr:col>
      <xdr:colOff>663756</xdr:colOff>
      <xdr:row>19</xdr:row>
      <xdr:rowOff>1581331</xdr:rowOff>
    </xdr:to>
    <xdr:pic>
      <xdr:nvPicPr>
        <xdr:cNvPr id="12" name="Picture 11" descr="A van parked on the side of a road&#10;&#10;Description automatically generated">
          <a:extLst>
            <a:ext uri="{FF2B5EF4-FFF2-40B4-BE49-F238E27FC236}">
              <a16:creationId xmlns:a16="http://schemas.microsoft.com/office/drawing/2014/main" id="{00000000-0008-0000-4A00-00000C000000}"/>
            </a:ext>
          </a:extLst>
        </xdr:cNvPr>
        <xdr:cNvPicPr>
          <a:picLocks noChangeAspect="1"/>
        </xdr:cNvPicPr>
      </xdr:nvPicPr>
      <xdr:blipFill rotWithShape="1">
        <a:blip xmlns:r="http://schemas.openxmlformats.org/officeDocument/2006/relationships" r:embed="rId6" cstate="print">
          <a:extLst>
            <a:ext uri="{28A0092B-C50C-407E-A947-70E740481C1C}">
              <a14:useLocalDpi xmlns:a14="http://schemas.microsoft.com/office/drawing/2010/main" val="0"/>
            </a:ext>
          </a:extLst>
        </a:blip>
        <a:srcRect l="3006" t="975" r="2244" b="7963"/>
        <a:stretch/>
      </xdr:blipFill>
      <xdr:spPr bwMode="auto">
        <a:xfrm>
          <a:off x="9400630" y="11256010"/>
          <a:ext cx="1291590" cy="1428750"/>
        </a:xfrm>
        <a:prstGeom prst="rect">
          <a:avLst/>
        </a:prstGeom>
        <a:noFill/>
        <a:ln>
          <a:noFill/>
        </a:ln>
        <a:extLst>
          <a:ext uri="{53640926-AAD7-44D8-BBD7-CCE9431645EC}">
            <a14:shadowObscured xmlns:a14="http://schemas.microsoft.com/office/drawing/2010/main"/>
          </a:ext>
        </a:extLst>
      </xdr:spPr>
    </xdr:pic>
    <xdr:clientData/>
  </xdr:twoCellAnchor>
</xdr:wsDr>
</file>

<file path=xl/drawings/drawing72.xml><?xml version="1.0" encoding="utf-8"?>
<xdr:wsDr xmlns:xdr="http://schemas.openxmlformats.org/drawingml/2006/spreadsheetDrawing" xmlns:a="http://schemas.openxmlformats.org/drawingml/2006/main">
  <xdr:twoCellAnchor editAs="oneCell">
    <xdr:from>
      <xdr:col>1</xdr:col>
      <xdr:colOff>173083</xdr:colOff>
      <xdr:row>19</xdr:row>
      <xdr:rowOff>165191</xdr:rowOff>
    </xdr:from>
    <xdr:to>
      <xdr:col>6</xdr:col>
      <xdr:colOff>170815</xdr:colOff>
      <xdr:row>19</xdr:row>
      <xdr:rowOff>2417536</xdr:rowOff>
    </xdr:to>
    <xdr:pic>
      <xdr:nvPicPr>
        <xdr:cNvPr id="8" name="Picture 7">
          <a:extLst>
            <a:ext uri="{FF2B5EF4-FFF2-40B4-BE49-F238E27FC236}">
              <a16:creationId xmlns:a16="http://schemas.microsoft.com/office/drawing/2014/main" id="{00000000-0008-0000-4B00-000008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220833" y="11268620"/>
          <a:ext cx="4079875" cy="2252345"/>
        </a:xfrm>
        <a:prstGeom prst="rect">
          <a:avLst/>
        </a:prstGeom>
        <a:noFill/>
        <a:ln>
          <a:noFill/>
        </a:ln>
      </xdr:spPr>
    </xdr:pic>
    <xdr:clientData/>
  </xdr:twoCellAnchor>
  <xdr:twoCellAnchor editAs="oneCell">
    <xdr:from>
      <xdr:col>6</xdr:col>
      <xdr:colOff>517072</xdr:colOff>
      <xdr:row>19</xdr:row>
      <xdr:rowOff>411571</xdr:rowOff>
    </xdr:from>
    <xdr:to>
      <xdr:col>11</xdr:col>
      <xdr:colOff>512899</xdr:colOff>
      <xdr:row>19</xdr:row>
      <xdr:rowOff>2417536</xdr:rowOff>
    </xdr:to>
    <xdr:pic>
      <xdr:nvPicPr>
        <xdr:cNvPr id="9" name="Picture 8">
          <a:extLst>
            <a:ext uri="{FF2B5EF4-FFF2-40B4-BE49-F238E27FC236}">
              <a16:creationId xmlns:a16="http://schemas.microsoft.com/office/drawing/2014/main" id="{00000000-0008-0000-4B00-000009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5646965" y="11515000"/>
          <a:ext cx="4077970" cy="2005965"/>
        </a:xfrm>
        <a:prstGeom prst="rect">
          <a:avLst/>
        </a:prstGeom>
        <a:noFill/>
        <a:ln>
          <a:noFill/>
        </a:ln>
      </xdr:spPr>
    </xdr:pic>
    <xdr:clientData/>
  </xdr:twoCellAnchor>
</xdr:wsDr>
</file>

<file path=xl/drawings/drawing73.xml><?xml version="1.0" encoding="utf-8"?>
<xdr:wsDr xmlns:xdr="http://schemas.openxmlformats.org/drawingml/2006/spreadsheetDrawing" xmlns:a="http://schemas.openxmlformats.org/drawingml/2006/main">
  <xdr:twoCellAnchor editAs="oneCell">
    <xdr:from>
      <xdr:col>1</xdr:col>
      <xdr:colOff>174988</xdr:colOff>
      <xdr:row>19</xdr:row>
      <xdr:rowOff>128452</xdr:rowOff>
    </xdr:from>
    <xdr:to>
      <xdr:col>6</xdr:col>
      <xdr:colOff>94615</xdr:colOff>
      <xdr:row>19</xdr:row>
      <xdr:rowOff>2568757</xdr:rowOff>
    </xdr:to>
    <xdr:pic>
      <xdr:nvPicPr>
        <xdr:cNvPr id="4" name="Picture 3" descr="A truck on a road&#10;&#10;Description automatically generated">
          <a:extLst>
            <a:ext uri="{FF2B5EF4-FFF2-40B4-BE49-F238E27FC236}">
              <a16:creationId xmlns:a16="http://schemas.microsoft.com/office/drawing/2014/main" id="{00000000-0008-0000-4C00-000004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222738" y="11231881"/>
          <a:ext cx="4001770" cy="2434590"/>
        </a:xfrm>
        <a:prstGeom prst="rect">
          <a:avLst/>
        </a:prstGeom>
        <a:noFill/>
        <a:ln>
          <a:noFill/>
        </a:ln>
      </xdr:spPr>
    </xdr:pic>
    <xdr:clientData/>
  </xdr:twoCellAnchor>
</xdr:wsDr>
</file>

<file path=xl/drawings/drawing74.xml><?xml version="1.0" encoding="utf-8"?>
<xdr:wsDr xmlns:xdr="http://schemas.openxmlformats.org/drawingml/2006/spreadsheetDrawing" xmlns:a="http://schemas.openxmlformats.org/drawingml/2006/main">
  <xdr:twoCellAnchor editAs="oneCell">
    <xdr:from>
      <xdr:col>1</xdr:col>
      <xdr:colOff>563880</xdr:colOff>
      <xdr:row>19</xdr:row>
      <xdr:rowOff>151584</xdr:rowOff>
    </xdr:from>
    <xdr:to>
      <xdr:col>6</xdr:col>
      <xdr:colOff>348887</xdr:colOff>
      <xdr:row>19</xdr:row>
      <xdr:rowOff>3137354</xdr:rowOff>
    </xdr:to>
    <xdr:pic>
      <xdr:nvPicPr>
        <xdr:cNvPr id="3" name="Picture 2" descr="A grassy area with rocks and trees&#10;&#10;Description automatically generated">
          <a:extLst>
            <a:ext uri="{FF2B5EF4-FFF2-40B4-BE49-F238E27FC236}">
              <a16:creationId xmlns:a16="http://schemas.microsoft.com/office/drawing/2014/main" id="{00000000-0008-0000-4D00-000003000000}"/>
            </a:ext>
          </a:extLst>
        </xdr:cNvPr>
        <xdr:cNvPicPr>
          <a:picLocks noChangeAspect="1"/>
        </xdr:cNvPicPr>
      </xdr:nvPicPr>
      <xdr:blipFill rotWithShape="1">
        <a:blip xmlns:r="http://schemas.openxmlformats.org/officeDocument/2006/relationships" r:embed="rId1"/>
        <a:srcRect l="1212" r="2065"/>
        <a:stretch/>
      </xdr:blipFill>
      <xdr:spPr bwMode="auto">
        <a:xfrm>
          <a:off x="1611630" y="11255013"/>
          <a:ext cx="3867150" cy="2985770"/>
        </a:xfrm>
        <a:prstGeom prst="rect">
          <a:avLst/>
        </a:prstGeom>
        <a:ln>
          <a:noFill/>
        </a:ln>
        <a:extLst>
          <a:ext uri="{53640926-AAD7-44D8-BBD7-CCE9431645EC}">
            <a14:shadowObscured xmlns:a14="http://schemas.microsoft.com/office/drawing/2010/main"/>
          </a:ext>
        </a:extLst>
      </xdr:spPr>
    </xdr:pic>
    <xdr:clientData/>
  </xdr:twoCellAnchor>
</xdr:wsDr>
</file>

<file path=xl/drawings/drawing75.xml><?xml version="1.0" encoding="utf-8"?>
<xdr:wsDr xmlns:xdr="http://schemas.openxmlformats.org/drawingml/2006/spreadsheetDrawing" xmlns:a="http://schemas.openxmlformats.org/drawingml/2006/main">
  <xdr:twoCellAnchor editAs="oneCell">
    <xdr:from>
      <xdr:col>1</xdr:col>
      <xdr:colOff>244929</xdr:colOff>
      <xdr:row>19</xdr:row>
      <xdr:rowOff>231321</xdr:rowOff>
    </xdr:from>
    <xdr:to>
      <xdr:col>5</xdr:col>
      <xdr:colOff>587285</xdr:colOff>
      <xdr:row>19</xdr:row>
      <xdr:rowOff>2593521</xdr:rowOff>
    </xdr:to>
    <xdr:pic>
      <xdr:nvPicPr>
        <xdr:cNvPr id="3" name="Picture 2" descr="A road with trees on the side&#10;&#10;Description automatically generated">
          <a:extLst>
            <a:ext uri="{FF2B5EF4-FFF2-40B4-BE49-F238E27FC236}">
              <a16:creationId xmlns:a16="http://schemas.microsoft.com/office/drawing/2014/main" id="{00000000-0008-0000-4E00-000003000000}"/>
            </a:ext>
          </a:extLst>
        </xdr:cNvPr>
        <xdr:cNvPicPr>
          <a:picLocks noChangeAspect="1"/>
        </xdr:cNvPicPr>
      </xdr:nvPicPr>
      <xdr:blipFill rotWithShape="1">
        <a:blip xmlns:r="http://schemas.openxmlformats.org/officeDocument/2006/relationships" r:embed="rId1"/>
        <a:srcRect l="189" t="1635" r="63703" b="1567"/>
        <a:stretch/>
      </xdr:blipFill>
      <xdr:spPr bwMode="auto">
        <a:xfrm>
          <a:off x="1292679" y="11334750"/>
          <a:ext cx="3611880" cy="2362200"/>
        </a:xfrm>
        <a:prstGeom prst="rect">
          <a:avLst/>
        </a:prstGeom>
        <a:ln>
          <a:noFill/>
        </a:ln>
        <a:extLst>
          <a:ext uri="{53640926-AAD7-44D8-BBD7-CCE9431645EC}">
            <a14:shadowObscured xmlns:a14="http://schemas.microsoft.com/office/drawing/2010/main"/>
          </a:ext>
        </a:extLst>
      </xdr:spPr>
    </xdr:pic>
    <xdr:clientData/>
  </xdr:twoCellAnchor>
</xdr:wsDr>
</file>

<file path=xl/drawings/drawing76.xml><?xml version="1.0" encoding="utf-8"?>
<xdr:wsDr xmlns:xdr="http://schemas.openxmlformats.org/drawingml/2006/spreadsheetDrawing" xmlns:a="http://schemas.openxmlformats.org/drawingml/2006/main">
  <xdr:twoCellAnchor editAs="oneCell">
    <xdr:from>
      <xdr:col>1</xdr:col>
      <xdr:colOff>406309</xdr:colOff>
      <xdr:row>19</xdr:row>
      <xdr:rowOff>124369</xdr:rowOff>
    </xdr:from>
    <xdr:to>
      <xdr:col>5</xdr:col>
      <xdr:colOff>434340</xdr:colOff>
      <xdr:row>19</xdr:row>
      <xdr:rowOff>2648494</xdr:rowOff>
    </xdr:to>
    <xdr:pic>
      <xdr:nvPicPr>
        <xdr:cNvPr id="3" name="Picture 2" descr="A field of young trees&#10;&#10;Description automatically generated">
          <a:extLst>
            <a:ext uri="{FF2B5EF4-FFF2-40B4-BE49-F238E27FC236}">
              <a16:creationId xmlns:a16="http://schemas.microsoft.com/office/drawing/2014/main" id="{00000000-0008-0000-4F00-000003000000}"/>
            </a:ext>
          </a:extLst>
        </xdr:cNvPr>
        <xdr:cNvPicPr>
          <a:picLocks noChangeAspect="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l="8243" t="309" r="11054" b="-309"/>
        <a:stretch/>
      </xdr:blipFill>
      <xdr:spPr bwMode="auto">
        <a:xfrm>
          <a:off x="1454059" y="11227798"/>
          <a:ext cx="3293745" cy="2524125"/>
        </a:xfrm>
        <a:prstGeom prst="rect">
          <a:avLst/>
        </a:prstGeom>
        <a:noFill/>
        <a:ln>
          <a:noFill/>
        </a:ln>
        <a:extLst>
          <a:ext uri="{53640926-AAD7-44D8-BBD7-CCE9431645EC}">
            <a14:shadowObscured xmlns:a14="http://schemas.microsoft.com/office/drawing/2010/main"/>
          </a:ext>
        </a:extLst>
      </xdr:spPr>
    </xdr:pic>
    <xdr:clientData/>
  </xdr:twoCellAnchor>
</xdr:wsDr>
</file>

<file path=xl/drawings/drawing77.xml><?xml version="1.0" encoding="utf-8"?>
<xdr:wsDr xmlns:xdr="http://schemas.openxmlformats.org/drawingml/2006/spreadsheetDrawing" xmlns:a="http://schemas.openxmlformats.org/drawingml/2006/main">
  <xdr:twoCellAnchor editAs="oneCell">
    <xdr:from>
      <xdr:col>1</xdr:col>
      <xdr:colOff>89263</xdr:colOff>
      <xdr:row>19</xdr:row>
      <xdr:rowOff>56606</xdr:rowOff>
    </xdr:from>
    <xdr:to>
      <xdr:col>3</xdr:col>
      <xdr:colOff>325211</xdr:colOff>
      <xdr:row>19</xdr:row>
      <xdr:rowOff>1577431</xdr:rowOff>
    </xdr:to>
    <xdr:pic>
      <xdr:nvPicPr>
        <xdr:cNvPr id="3" name="Picture 2" descr="A person riding a motorcycle with a barrel on his back&#10;&#10;Description automatically generated">
          <a:extLst>
            <a:ext uri="{FF2B5EF4-FFF2-40B4-BE49-F238E27FC236}">
              <a16:creationId xmlns:a16="http://schemas.microsoft.com/office/drawing/2014/main" id="{00000000-0008-0000-5000-000003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137013" y="11160035"/>
          <a:ext cx="1868805" cy="1520825"/>
        </a:xfrm>
        <a:prstGeom prst="rect">
          <a:avLst/>
        </a:prstGeom>
      </xdr:spPr>
    </xdr:pic>
    <xdr:clientData/>
  </xdr:twoCellAnchor>
  <xdr:twoCellAnchor editAs="oneCell">
    <xdr:from>
      <xdr:col>3</xdr:col>
      <xdr:colOff>477883</xdr:colOff>
      <xdr:row>19</xdr:row>
      <xdr:rowOff>60416</xdr:rowOff>
    </xdr:from>
    <xdr:to>
      <xdr:col>6</xdr:col>
      <xdr:colOff>16147</xdr:colOff>
      <xdr:row>19</xdr:row>
      <xdr:rowOff>1581241</xdr:rowOff>
    </xdr:to>
    <xdr:pic>
      <xdr:nvPicPr>
        <xdr:cNvPr id="4" name="Picture 3" descr="A dirt road with a truck parked in front of a building&#10;&#10;Description automatically generated">
          <a:extLst>
            <a:ext uri="{FF2B5EF4-FFF2-40B4-BE49-F238E27FC236}">
              <a16:creationId xmlns:a16="http://schemas.microsoft.com/office/drawing/2014/main" id="{00000000-0008-0000-5000-000004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3158490" y="11163845"/>
          <a:ext cx="1987550" cy="1520825"/>
        </a:xfrm>
        <a:prstGeom prst="rect">
          <a:avLst/>
        </a:prstGeom>
      </xdr:spPr>
    </xdr:pic>
    <xdr:clientData/>
  </xdr:twoCellAnchor>
  <xdr:twoCellAnchor editAs="oneCell">
    <xdr:from>
      <xdr:col>7</xdr:col>
      <xdr:colOff>162107</xdr:colOff>
      <xdr:row>19</xdr:row>
      <xdr:rowOff>164556</xdr:rowOff>
    </xdr:from>
    <xdr:to>
      <xdr:col>9</xdr:col>
      <xdr:colOff>373924</xdr:colOff>
      <xdr:row>19</xdr:row>
      <xdr:rowOff>1581241</xdr:rowOff>
    </xdr:to>
    <xdr:pic>
      <xdr:nvPicPr>
        <xdr:cNvPr id="5" name="Picture 4" descr="A brick road with a curb and bushes&#10;&#10;Description automatically generated with medium confidence">
          <a:extLst>
            <a:ext uri="{FF2B5EF4-FFF2-40B4-BE49-F238E27FC236}">
              <a16:creationId xmlns:a16="http://schemas.microsoft.com/office/drawing/2014/main" id="{00000000-0008-0000-5000-000005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108428" y="11267985"/>
          <a:ext cx="1844675" cy="1416685"/>
        </a:xfrm>
        <a:prstGeom prst="rect">
          <a:avLst/>
        </a:prstGeom>
      </xdr:spPr>
    </xdr:pic>
    <xdr:clientData/>
  </xdr:twoCellAnchor>
  <xdr:twoCellAnchor editAs="oneCell">
    <xdr:from>
      <xdr:col>9</xdr:col>
      <xdr:colOff>513896</xdr:colOff>
      <xdr:row>19</xdr:row>
      <xdr:rowOff>156936</xdr:rowOff>
    </xdr:from>
    <xdr:to>
      <xdr:col>12</xdr:col>
      <xdr:colOff>68671</xdr:colOff>
      <xdr:row>19</xdr:row>
      <xdr:rowOff>1581241</xdr:rowOff>
    </xdr:to>
    <xdr:pic>
      <xdr:nvPicPr>
        <xdr:cNvPr id="6" name="Picture 5" descr="A car on a street&#10;&#10;Description automatically generated">
          <a:extLst>
            <a:ext uri="{FF2B5EF4-FFF2-40B4-BE49-F238E27FC236}">
              <a16:creationId xmlns:a16="http://schemas.microsoft.com/office/drawing/2014/main" id="{00000000-0008-0000-5000-000006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8093075" y="11260365"/>
          <a:ext cx="2004060" cy="1424305"/>
        </a:xfrm>
        <a:prstGeom prst="rect">
          <a:avLst/>
        </a:prstGeom>
      </xdr:spPr>
    </xdr:pic>
    <xdr:clientData/>
  </xdr:twoCellAnchor>
  <xdr:twoCellAnchor editAs="oneCell">
    <xdr:from>
      <xdr:col>1</xdr:col>
      <xdr:colOff>89263</xdr:colOff>
      <xdr:row>21</xdr:row>
      <xdr:rowOff>106952</xdr:rowOff>
    </xdr:from>
    <xdr:to>
      <xdr:col>3</xdr:col>
      <xdr:colOff>353786</xdr:colOff>
      <xdr:row>21</xdr:row>
      <xdr:rowOff>1540147</xdr:rowOff>
    </xdr:to>
    <xdr:pic>
      <xdr:nvPicPr>
        <xdr:cNvPr id="7" name="Picture 6" descr="A truck with a tank on the side of the road&#10;&#10;Description automatically generated">
          <a:extLst>
            <a:ext uri="{FF2B5EF4-FFF2-40B4-BE49-F238E27FC236}">
              <a16:creationId xmlns:a16="http://schemas.microsoft.com/office/drawing/2014/main" id="{00000000-0008-0000-5000-00000700000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1137013" y="13006523"/>
          <a:ext cx="1897380" cy="1433195"/>
        </a:xfrm>
        <a:prstGeom prst="rect">
          <a:avLst/>
        </a:prstGeom>
      </xdr:spPr>
    </xdr:pic>
    <xdr:clientData/>
  </xdr:twoCellAnchor>
  <xdr:twoCellAnchor editAs="oneCell">
    <xdr:from>
      <xdr:col>3</xdr:col>
      <xdr:colOff>477883</xdr:colOff>
      <xdr:row>21</xdr:row>
      <xdr:rowOff>103142</xdr:rowOff>
    </xdr:from>
    <xdr:to>
      <xdr:col>5</xdr:col>
      <xdr:colOff>738596</xdr:colOff>
      <xdr:row>21</xdr:row>
      <xdr:rowOff>1539512</xdr:rowOff>
    </xdr:to>
    <xdr:pic>
      <xdr:nvPicPr>
        <xdr:cNvPr id="8" name="Picture 7" descr="A dirt road with a few trees&#10;&#10;Description automatically generated with medium confidence">
          <a:extLst>
            <a:ext uri="{FF2B5EF4-FFF2-40B4-BE49-F238E27FC236}">
              <a16:creationId xmlns:a16="http://schemas.microsoft.com/office/drawing/2014/main" id="{00000000-0008-0000-5000-000008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3158490" y="13002713"/>
          <a:ext cx="1893570" cy="1436370"/>
        </a:xfrm>
        <a:prstGeom prst="rect">
          <a:avLst/>
        </a:prstGeom>
      </xdr:spPr>
    </xdr:pic>
    <xdr:clientData/>
  </xdr:twoCellAnchor>
</xdr:wsDr>
</file>

<file path=xl/drawings/drawing78.xml><?xml version="1.0" encoding="utf-8"?>
<xdr:wsDr xmlns:xdr="http://schemas.openxmlformats.org/drawingml/2006/spreadsheetDrawing" xmlns:a="http://schemas.openxmlformats.org/drawingml/2006/main">
  <xdr:twoCellAnchor editAs="oneCell">
    <xdr:from>
      <xdr:col>1</xdr:col>
      <xdr:colOff>130084</xdr:colOff>
      <xdr:row>19</xdr:row>
      <xdr:rowOff>172811</xdr:rowOff>
    </xdr:from>
    <xdr:to>
      <xdr:col>3</xdr:col>
      <xdr:colOff>400322</xdr:colOff>
      <xdr:row>19</xdr:row>
      <xdr:rowOff>1504406</xdr:rowOff>
    </xdr:to>
    <xdr:pic>
      <xdr:nvPicPr>
        <xdr:cNvPr id="8" name="Picture 7" descr="A truck carrying logs on a dirt road&#10;&#10;Description automatically generated">
          <a:extLst>
            <a:ext uri="{FF2B5EF4-FFF2-40B4-BE49-F238E27FC236}">
              <a16:creationId xmlns:a16="http://schemas.microsoft.com/office/drawing/2014/main" id="{00000000-0008-0000-5100-000008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177834" y="11276240"/>
          <a:ext cx="1903095" cy="1331595"/>
        </a:xfrm>
        <a:prstGeom prst="rect">
          <a:avLst/>
        </a:prstGeom>
      </xdr:spPr>
    </xdr:pic>
    <xdr:clientData/>
  </xdr:twoCellAnchor>
  <xdr:twoCellAnchor editAs="oneCell">
    <xdr:from>
      <xdr:col>3</xdr:col>
      <xdr:colOff>491762</xdr:colOff>
      <xdr:row>19</xdr:row>
      <xdr:rowOff>169001</xdr:rowOff>
    </xdr:from>
    <xdr:to>
      <xdr:col>6</xdr:col>
      <xdr:colOff>635</xdr:colOff>
      <xdr:row>19</xdr:row>
      <xdr:rowOff>1504406</xdr:rowOff>
    </xdr:to>
    <xdr:pic>
      <xdr:nvPicPr>
        <xdr:cNvPr id="9" name="Picture 8" descr="A dirt road with people riding motorcycles&#10;&#10;Description automatically generated">
          <a:extLst>
            <a:ext uri="{FF2B5EF4-FFF2-40B4-BE49-F238E27FC236}">
              <a16:creationId xmlns:a16="http://schemas.microsoft.com/office/drawing/2014/main" id="{00000000-0008-0000-5100-000009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3172369" y="11272430"/>
          <a:ext cx="1951355" cy="1335405"/>
        </a:xfrm>
        <a:prstGeom prst="rect">
          <a:avLst/>
        </a:prstGeom>
      </xdr:spPr>
    </xdr:pic>
    <xdr:clientData/>
  </xdr:twoCellAnchor>
  <xdr:twoCellAnchor editAs="oneCell">
    <xdr:from>
      <xdr:col>6</xdr:col>
      <xdr:colOff>403587</xdr:colOff>
      <xdr:row>19</xdr:row>
      <xdr:rowOff>123281</xdr:rowOff>
    </xdr:from>
    <xdr:to>
      <xdr:col>9</xdr:col>
      <xdr:colOff>19321</xdr:colOff>
      <xdr:row>19</xdr:row>
      <xdr:rowOff>1508216</xdr:rowOff>
    </xdr:to>
    <xdr:pic>
      <xdr:nvPicPr>
        <xdr:cNvPr id="10" name="Picture 9" descr="A tractor on a dirt road&#10;&#10;Description automatically generated">
          <a:extLst>
            <a:ext uri="{FF2B5EF4-FFF2-40B4-BE49-F238E27FC236}">
              <a16:creationId xmlns:a16="http://schemas.microsoft.com/office/drawing/2014/main" id="{00000000-0008-0000-5100-00000A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5533480" y="11226710"/>
          <a:ext cx="2065020" cy="1384935"/>
        </a:xfrm>
        <a:prstGeom prst="rect">
          <a:avLst/>
        </a:prstGeom>
      </xdr:spPr>
    </xdr:pic>
    <xdr:clientData/>
  </xdr:twoCellAnchor>
  <xdr:twoCellAnchor editAs="oneCell">
    <xdr:from>
      <xdr:col>9</xdr:col>
      <xdr:colOff>110761</xdr:colOff>
      <xdr:row>19</xdr:row>
      <xdr:rowOff>137886</xdr:rowOff>
    </xdr:from>
    <xdr:to>
      <xdr:col>11</xdr:col>
      <xdr:colOff>326389</xdr:colOff>
      <xdr:row>19</xdr:row>
      <xdr:rowOff>1508216</xdr:rowOff>
    </xdr:to>
    <xdr:pic>
      <xdr:nvPicPr>
        <xdr:cNvPr id="11" name="Picture 10" descr="A tractor on a dirt road&#10;&#10;Description automatically generated">
          <a:extLst>
            <a:ext uri="{FF2B5EF4-FFF2-40B4-BE49-F238E27FC236}">
              <a16:creationId xmlns:a16="http://schemas.microsoft.com/office/drawing/2014/main" id="{00000000-0008-0000-5100-00000B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7689940" y="11241315"/>
          <a:ext cx="1848485" cy="1370330"/>
        </a:xfrm>
        <a:prstGeom prst="rect">
          <a:avLst/>
        </a:prstGeom>
      </xdr:spPr>
    </xdr:pic>
    <xdr:clientData/>
  </xdr:twoCellAnchor>
  <xdr:twoCellAnchor editAs="oneCell">
    <xdr:from>
      <xdr:col>1</xdr:col>
      <xdr:colOff>56424</xdr:colOff>
      <xdr:row>21</xdr:row>
      <xdr:rowOff>167550</xdr:rowOff>
    </xdr:from>
    <xdr:to>
      <xdr:col>3</xdr:col>
      <xdr:colOff>396512</xdr:colOff>
      <xdr:row>21</xdr:row>
      <xdr:rowOff>1640115</xdr:rowOff>
    </xdr:to>
    <xdr:pic>
      <xdr:nvPicPr>
        <xdr:cNvPr id="12" name="Picture 11" descr="A person standing next to a tractor&#10;&#10;Description automatically generated">
          <a:extLst>
            <a:ext uri="{FF2B5EF4-FFF2-40B4-BE49-F238E27FC236}">
              <a16:creationId xmlns:a16="http://schemas.microsoft.com/office/drawing/2014/main" id="{00000000-0008-0000-5100-00000C00000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1104174" y="13067121"/>
          <a:ext cx="1972945" cy="1472565"/>
        </a:xfrm>
        <a:prstGeom prst="rect">
          <a:avLst/>
        </a:prstGeom>
      </xdr:spPr>
    </xdr:pic>
    <xdr:clientData/>
  </xdr:twoCellAnchor>
  <xdr:twoCellAnchor editAs="oneCell">
    <xdr:from>
      <xdr:col>3</xdr:col>
      <xdr:colOff>491762</xdr:colOff>
      <xdr:row>21</xdr:row>
      <xdr:rowOff>126275</xdr:rowOff>
    </xdr:from>
    <xdr:to>
      <xdr:col>6</xdr:col>
      <xdr:colOff>55426</xdr:colOff>
      <xdr:row>21</xdr:row>
      <xdr:rowOff>1640115</xdr:rowOff>
    </xdr:to>
    <xdr:pic>
      <xdr:nvPicPr>
        <xdr:cNvPr id="13" name="Picture 12" descr="A truck on a dirt road&#10;&#10;Description automatically generated">
          <a:extLst>
            <a:ext uri="{FF2B5EF4-FFF2-40B4-BE49-F238E27FC236}">
              <a16:creationId xmlns:a16="http://schemas.microsoft.com/office/drawing/2014/main" id="{00000000-0008-0000-5100-00000D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3172369" y="13025846"/>
          <a:ext cx="2020570" cy="1513840"/>
        </a:xfrm>
        <a:prstGeom prst="rect">
          <a:avLst/>
        </a:prstGeom>
      </xdr:spPr>
    </xdr:pic>
    <xdr:clientData/>
  </xdr:twoCellAnchor>
</xdr:wsDr>
</file>

<file path=xl/drawings/drawing79.xml><?xml version="1.0" encoding="utf-8"?>
<xdr:wsDr xmlns:xdr="http://schemas.openxmlformats.org/drawingml/2006/spreadsheetDrawing" xmlns:a="http://schemas.openxmlformats.org/drawingml/2006/main">
  <xdr:twoCellAnchor editAs="oneCell">
    <xdr:from>
      <xdr:col>1</xdr:col>
      <xdr:colOff>54428</xdr:colOff>
      <xdr:row>19</xdr:row>
      <xdr:rowOff>151583</xdr:rowOff>
    </xdr:from>
    <xdr:to>
      <xdr:col>3</xdr:col>
      <xdr:colOff>362766</xdr:colOff>
      <xdr:row>19</xdr:row>
      <xdr:rowOff>1599383</xdr:rowOff>
    </xdr:to>
    <xdr:pic>
      <xdr:nvPicPr>
        <xdr:cNvPr id="8" name="Picture 7" descr="A road with grass and trees&#10;&#10;Description automatically generated">
          <a:extLst>
            <a:ext uri="{FF2B5EF4-FFF2-40B4-BE49-F238E27FC236}">
              <a16:creationId xmlns:a16="http://schemas.microsoft.com/office/drawing/2014/main" id="{00000000-0008-0000-5200-000008000000}"/>
            </a:ext>
          </a:extLst>
        </xdr:cNvPr>
        <xdr:cNvPicPr>
          <a:picLocks noChangeAspect="1"/>
        </xdr:cNvPicPr>
      </xdr:nvPicPr>
      <xdr:blipFill>
        <a:blip xmlns:r="http://schemas.openxmlformats.org/officeDocument/2006/relationships" r:embed="rId1" cstate="screen">
          <a:extLst>
            <a:ext uri="{28A0092B-C50C-407E-A947-70E740481C1C}">
              <a14:useLocalDpi xmlns:a14="http://schemas.microsoft.com/office/drawing/2010/main"/>
            </a:ext>
          </a:extLst>
        </a:blip>
        <a:stretch>
          <a:fillRect/>
        </a:stretch>
      </xdr:blipFill>
      <xdr:spPr>
        <a:xfrm>
          <a:off x="1102178" y="11255012"/>
          <a:ext cx="1941195" cy="1447800"/>
        </a:xfrm>
        <a:prstGeom prst="rect">
          <a:avLst/>
        </a:prstGeom>
      </xdr:spPr>
    </xdr:pic>
    <xdr:clientData/>
  </xdr:twoCellAnchor>
  <xdr:twoCellAnchor editAs="oneCell">
    <xdr:from>
      <xdr:col>3</xdr:col>
      <xdr:colOff>591095</xdr:colOff>
      <xdr:row>19</xdr:row>
      <xdr:rowOff>149678</xdr:rowOff>
    </xdr:from>
    <xdr:to>
      <xdr:col>6</xdr:col>
      <xdr:colOff>78559</xdr:colOff>
      <xdr:row>19</xdr:row>
      <xdr:rowOff>1599383</xdr:rowOff>
    </xdr:to>
    <xdr:pic>
      <xdr:nvPicPr>
        <xdr:cNvPr id="9" name="Picture 8" descr="A road with trees and rocks&#10;&#10;Description automatically generated">
          <a:extLst>
            <a:ext uri="{FF2B5EF4-FFF2-40B4-BE49-F238E27FC236}">
              <a16:creationId xmlns:a16="http://schemas.microsoft.com/office/drawing/2014/main" id="{00000000-0008-0000-5200-000009000000}"/>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3271702" y="11253107"/>
          <a:ext cx="1936750" cy="1449705"/>
        </a:xfrm>
        <a:prstGeom prst="rect">
          <a:avLst/>
        </a:prstGeom>
      </xdr:spPr>
    </xdr:pic>
    <xdr:clientData/>
  </xdr:twoCellAnchor>
  <xdr:twoCellAnchor editAs="oneCell">
    <xdr:from>
      <xdr:col>6</xdr:col>
      <xdr:colOff>402227</xdr:colOff>
      <xdr:row>19</xdr:row>
      <xdr:rowOff>169363</xdr:rowOff>
    </xdr:from>
    <xdr:to>
      <xdr:col>8</xdr:col>
      <xdr:colOff>706755</xdr:colOff>
      <xdr:row>19</xdr:row>
      <xdr:rowOff>1599383</xdr:rowOff>
    </xdr:to>
    <xdr:pic>
      <xdr:nvPicPr>
        <xdr:cNvPr id="10" name="Picture 9" descr="A yellow caution sign on a road&#10;&#10;Description automatically generated">
          <a:extLst>
            <a:ext uri="{FF2B5EF4-FFF2-40B4-BE49-F238E27FC236}">
              <a16:creationId xmlns:a16="http://schemas.microsoft.com/office/drawing/2014/main" id="{00000000-0008-0000-5200-00000A000000}"/>
            </a:ext>
          </a:extLst>
        </xdr:cNvPr>
        <xdr:cNvPicPr>
          <a:picLocks noChangeAspect="1"/>
        </xdr:cNvPicPr>
      </xdr:nvPicPr>
      <xdr:blipFill>
        <a:blip xmlns:r="http://schemas.openxmlformats.org/officeDocument/2006/relationships" r:embed="rId3" cstate="screen">
          <a:extLst>
            <a:ext uri="{28A0092B-C50C-407E-A947-70E740481C1C}">
              <a14:useLocalDpi xmlns:a14="http://schemas.microsoft.com/office/drawing/2010/main"/>
            </a:ext>
          </a:extLst>
        </a:blip>
        <a:stretch>
          <a:fillRect/>
        </a:stretch>
      </xdr:blipFill>
      <xdr:spPr>
        <a:xfrm>
          <a:off x="5532120" y="11272792"/>
          <a:ext cx="1937385" cy="1430020"/>
        </a:xfrm>
        <a:prstGeom prst="rect">
          <a:avLst/>
        </a:prstGeom>
      </xdr:spPr>
    </xdr:pic>
    <xdr:clientData/>
  </xdr:twoCellAnchor>
  <xdr:twoCellAnchor editAs="oneCell">
    <xdr:from>
      <xdr:col>9</xdr:col>
      <xdr:colOff>111035</xdr:colOff>
      <xdr:row>19</xdr:row>
      <xdr:rowOff>146503</xdr:rowOff>
    </xdr:from>
    <xdr:to>
      <xdr:col>11</xdr:col>
      <xdr:colOff>397783</xdr:colOff>
      <xdr:row>19</xdr:row>
      <xdr:rowOff>1599383</xdr:rowOff>
    </xdr:to>
    <xdr:pic>
      <xdr:nvPicPr>
        <xdr:cNvPr id="11" name="Picture 10" descr="A sign on a pole&#10;&#10;Description automatically generated">
          <a:extLst>
            <a:ext uri="{FF2B5EF4-FFF2-40B4-BE49-F238E27FC236}">
              <a16:creationId xmlns:a16="http://schemas.microsoft.com/office/drawing/2014/main" id="{00000000-0008-0000-5200-00000B000000}"/>
            </a:ext>
          </a:extLst>
        </xdr:cNvPr>
        <xdr:cNvPicPr>
          <a:picLocks noChangeAspect="1"/>
        </xdr:cNvPicPr>
      </xdr:nvPicPr>
      <xdr:blipFill>
        <a:blip xmlns:r="http://schemas.openxmlformats.org/officeDocument/2006/relationships" r:embed="rId4" cstate="screen">
          <a:extLst>
            <a:ext uri="{28A0092B-C50C-407E-A947-70E740481C1C}">
              <a14:useLocalDpi xmlns:a14="http://schemas.microsoft.com/office/drawing/2010/main"/>
            </a:ext>
          </a:extLst>
        </a:blip>
        <a:stretch>
          <a:fillRect/>
        </a:stretch>
      </xdr:blipFill>
      <xdr:spPr>
        <a:xfrm>
          <a:off x="7690214" y="11249932"/>
          <a:ext cx="1919605" cy="1452880"/>
        </a:xfrm>
        <a:prstGeom prst="rect">
          <a:avLst/>
        </a:prstGeom>
      </xdr:spPr>
    </xdr:pic>
    <xdr:clientData/>
  </xdr:twoCellAnchor>
  <xdr:twoCellAnchor editAs="oneCell">
    <xdr:from>
      <xdr:col>1</xdr:col>
      <xdr:colOff>208733</xdr:colOff>
      <xdr:row>21</xdr:row>
      <xdr:rowOff>333828</xdr:rowOff>
    </xdr:from>
    <xdr:to>
      <xdr:col>3</xdr:col>
      <xdr:colOff>362766</xdr:colOff>
      <xdr:row>21</xdr:row>
      <xdr:rowOff>1692728</xdr:rowOff>
    </xdr:to>
    <xdr:pic>
      <xdr:nvPicPr>
        <xdr:cNvPr id="12" name="Picture 11" descr="A couple of trash cans next to a sign&#10;&#10;Description automatically generated">
          <a:extLst>
            <a:ext uri="{FF2B5EF4-FFF2-40B4-BE49-F238E27FC236}">
              <a16:creationId xmlns:a16="http://schemas.microsoft.com/office/drawing/2014/main" id="{00000000-0008-0000-5200-00000C000000}"/>
            </a:ext>
          </a:extLst>
        </xdr:cNvPr>
        <xdr:cNvPicPr>
          <a:picLocks noChangeAspect="1"/>
        </xdr:cNvPicPr>
      </xdr:nvPicPr>
      <xdr:blipFill>
        <a:blip xmlns:r="http://schemas.openxmlformats.org/officeDocument/2006/relationships" r:embed="rId5" cstate="screen">
          <a:extLst>
            <a:ext uri="{28A0092B-C50C-407E-A947-70E740481C1C}">
              <a14:useLocalDpi xmlns:a14="http://schemas.microsoft.com/office/drawing/2010/main"/>
            </a:ext>
          </a:extLst>
        </a:blip>
        <a:stretch>
          <a:fillRect/>
        </a:stretch>
      </xdr:blipFill>
      <xdr:spPr>
        <a:xfrm>
          <a:off x="1256483" y="13233399"/>
          <a:ext cx="1786890" cy="1353185"/>
        </a:xfrm>
        <a:prstGeom prst="rect">
          <a:avLst/>
        </a:prstGeom>
      </xdr:spPr>
    </xdr:pic>
    <xdr:clientData/>
  </xdr:twoCellAnchor>
  <xdr:twoCellAnchor editAs="oneCell">
    <xdr:from>
      <xdr:col>3</xdr:col>
      <xdr:colOff>591095</xdr:colOff>
      <xdr:row>21</xdr:row>
      <xdr:rowOff>354783</xdr:rowOff>
    </xdr:from>
    <xdr:to>
      <xdr:col>5</xdr:col>
      <xdr:colOff>741953</xdr:colOff>
      <xdr:row>21</xdr:row>
      <xdr:rowOff>1698443</xdr:rowOff>
    </xdr:to>
    <xdr:pic>
      <xdr:nvPicPr>
        <xdr:cNvPr id="13" name="Picture 12" descr="A white car with a charging station&#10;&#10;Description automatically generated">
          <a:extLst>
            <a:ext uri="{FF2B5EF4-FFF2-40B4-BE49-F238E27FC236}">
              <a16:creationId xmlns:a16="http://schemas.microsoft.com/office/drawing/2014/main" id="{00000000-0008-0000-5200-00000D000000}"/>
            </a:ext>
          </a:extLst>
        </xdr:cNvPr>
        <xdr:cNvPicPr>
          <a:picLocks noChangeAspect="1"/>
        </xdr:cNvPicPr>
      </xdr:nvPicPr>
      <xdr:blipFill>
        <a:blip xmlns:r="http://schemas.openxmlformats.org/officeDocument/2006/relationships" r:embed="rId6" cstate="screen">
          <a:extLst>
            <a:ext uri="{28A0092B-C50C-407E-A947-70E740481C1C}">
              <a14:useLocalDpi xmlns:a14="http://schemas.microsoft.com/office/drawing/2010/main"/>
            </a:ext>
          </a:extLst>
        </a:blip>
        <a:stretch>
          <a:fillRect/>
        </a:stretch>
      </xdr:blipFill>
      <xdr:spPr>
        <a:xfrm>
          <a:off x="3271702" y="13254354"/>
          <a:ext cx="1783715" cy="1332230"/>
        </a:xfrm>
        <a:prstGeom prst="rect">
          <a:avLst/>
        </a:prstGeom>
      </xdr:spPr>
    </xdr:pic>
    <xdr:clientData/>
  </xdr:twoCellAnchor>
  <xdr:twoCellAnchor editAs="oneCell">
    <xdr:from>
      <xdr:col>6</xdr:col>
      <xdr:colOff>419372</xdr:colOff>
      <xdr:row>21</xdr:row>
      <xdr:rowOff>250008</xdr:rowOff>
    </xdr:from>
    <xdr:to>
      <xdr:col>8</xdr:col>
      <xdr:colOff>706755</xdr:colOff>
      <xdr:row>21</xdr:row>
      <xdr:rowOff>1694633</xdr:rowOff>
    </xdr:to>
    <xdr:pic>
      <xdr:nvPicPr>
        <xdr:cNvPr id="14" name="Picture 13" descr="A building with a gold dome&#10;&#10;Description automatically generated">
          <a:extLst>
            <a:ext uri="{FF2B5EF4-FFF2-40B4-BE49-F238E27FC236}">
              <a16:creationId xmlns:a16="http://schemas.microsoft.com/office/drawing/2014/main" id="{00000000-0008-0000-5200-00000E000000}"/>
            </a:ext>
          </a:extLst>
        </xdr:cNvPr>
        <xdr:cNvPicPr>
          <a:picLocks noChangeAspect="1"/>
        </xdr:cNvPicPr>
      </xdr:nvPicPr>
      <xdr:blipFill>
        <a:blip xmlns:r="http://schemas.openxmlformats.org/officeDocument/2006/relationships" r:embed="rId7" cstate="screen">
          <a:extLst>
            <a:ext uri="{28A0092B-C50C-407E-A947-70E740481C1C}">
              <a14:useLocalDpi xmlns:a14="http://schemas.microsoft.com/office/drawing/2010/main"/>
            </a:ext>
          </a:extLst>
        </a:blip>
        <a:stretch>
          <a:fillRect/>
        </a:stretch>
      </xdr:blipFill>
      <xdr:spPr>
        <a:xfrm>
          <a:off x="5549265" y="13149579"/>
          <a:ext cx="1920240" cy="1437005"/>
        </a:xfrm>
        <a:prstGeom prst="rect">
          <a:avLst/>
        </a:prstGeom>
      </xdr:spPr>
    </xdr:pic>
    <xdr:clientData/>
  </xdr:twoCellAnchor>
  <xdr:twoCellAnchor editAs="oneCell">
    <xdr:from>
      <xdr:col>9</xdr:col>
      <xdr:colOff>111035</xdr:colOff>
      <xdr:row>21</xdr:row>
      <xdr:rowOff>235403</xdr:rowOff>
    </xdr:from>
    <xdr:to>
      <xdr:col>11</xdr:col>
      <xdr:colOff>399688</xdr:colOff>
      <xdr:row>21</xdr:row>
      <xdr:rowOff>1696538</xdr:rowOff>
    </xdr:to>
    <xdr:pic>
      <xdr:nvPicPr>
        <xdr:cNvPr id="15" name="Picture 14" descr="A sign with a map&#10;&#10;Description automatically generated">
          <a:extLst>
            <a:ext uri="{FF2B5EF4-FFF2-40B4-BE49-F238E27FC236}">
              <a16:creationId xmlns:a16="http://schemas.microsoft.com/office/drawing/2014/main" id="{00000000-0008-0000-5200-00000F000000}"/>
            </a:ext>
          </a:extLst>
        </xdr:cNvPr>
        <xdr:cNvPicPr>
          <a:picLocks noChangeAspect="1"/>
        </xdr:cNvPicPr>
      </xdr:nvPicPr>
      <xdr:blipFill>
        <a:blip xmlns:r="http://schemas.openxmlformats.org/officeDocument/2006/relationships" r:embed="rId8" cstate="screen">
          <a:extLst>
            <a:ext uri="{28A0092B-C50C-407E-A947-70E740481C1C}">
              <a14:useLocalDpi xmlns:a14="http://schemas.microsoft.com/office/drawing/2010/main"/>
            </a:ext>
          </a:extLst>
        </a:blip>
        <a:stretch>
          <a:fillRect/>
        </a:stretch>
      </xdr:blipFill>
      <xdr:spPr>
        <a:xfrm>
          <a:off x="7690214" y="13134974"/>
          <a:ext cx="1932940" cy="1451610"/>
        </a:xfrm>
        <a:prstGeom prst="rect">
          <a:avLst/>
        </a:prstGeom>
      </xdr:spPr>
    </xdr:pic>
    <xdr:clientData/>
  </xdr:twoCellAnchor>
</xdr:wsDr>
</file>

<file path=xl/drawings/drawing80.xml><?xml version="1.0" encoding="utf-8"?>
<xdr:wsDr xmlns:xdr="http://schemas.openxmlformats.org/drawingml/2006/spreadsheetDrawing" xmlns:a="http://schemas.openxmlformats.org/drawingml/2006/main">
  <xdr:twoCellAnchor editAs="oneCell">
    <xdr:from>
      <xdr:col>1</xdr:col>
      <xdr:colOff>120559</xdr:colOff>
      <xdr:row>19</xdr:row>
      <xdr:rowOff>275953</xdr:rowOff>
    </xdr:from>
    <xdr:to>
      <xdr:col>6</xdr:col>
      <xdr:colOff>124006</xdr:colOff>
      <xdr:row>19</xdr:row>
      <xdr:rowOff>3301728</xdr:rowOff>
    </xdr:to>
    <xdr:pic>
      <xdr:nvPicPr>
        <xdr:cNvPr id="10" name="Picture 9" descr="A street with people and cars&#10;&#10;Description automatically generated">
          <a:extLst>
            <a:ext uri="{FF2B5EF4-FFF2-40B4-BE49-F238E27FC236}">
              <a16:creationId xmlns:a16="http://schemas.microsoft.com/office/drawing/2014/main" id="{00000000-0008-0000-5300-00000A000000}"/>
            </a:ext>
          </a:extLst>
        </xdr:cNvPr>
        <xdr:cNvPicPr>
          <a:picLocks noChangeAspect="1"/>
        </xdr:cNvPicPr>
      </xdr:nvPicPr>
      <xdr:blipFill>
        <a:blip xmlns:r="http://schemas.openxmlformats.org/officeDocument/2006/relationships" r:embed="rId1"/>
        <a:stretch>
          <a:fillRect/>
        </a:stretch>
      </xdr:blipFill>
      <xdr:spPr>
        <a:xfrm>
          <a:off x="1168309" y="11379382"/>
          <a:ext cx="4081780" cy="3029585"/>
        </a:xfrm>
        <a:prstGeom prst="rect">
          <a:avLst/>
        </a:prstGeom>
      </xdr:spPr>
    </xdr:pic>
    <xdr:clientData/>
  </xdr:twoCellAnchor>
</xdr:wsDr>
</file>

<file path=xl/drawings/drawing81.xml><?xml version="1.0" encoding="utf-8"?>
<xdr:wsDr xmlns:xdr="http://schemas.openxmlformats.org/drawingml/2006/spreadsheetDrawing" xmlns:a="http://schemas.openxmlformats.org/drawingml/2006/main">
  <xdr:twoCellAnchor editAs="oneCell">
    <xdr:from>
      <xdr:col>1</xdr:col>
      <xdr:colOff>248738</xdr:colOff>
      <xdr:row>19</xdr:row>
      <xdr:rowOff>207917</xdr:rowOff>
    </xdr:from>
    <xdr:to>
      <xdr:col>5</xdr:col>
      <xdr:colOff>81643</xdr:colOff>
      <xdr:row>19</xdr:row>
      <xdr:rowOff>3266712</xdr:rowOff>
    </xdr:to>
    <xdr:pic>
      <xdr:nvPicPr>
        <xdr:cNvPr id="3" name="Picture 2" descr="A map of a city&#10;&#10;Description automatically generated">
          <a:extLst>
            <a:ext uri="{FF2B5EF4-FFF2-40B4-BE49-F238E27FC236}">
              <a16:creationId xmlns:a16="http://schemas.microsoft.com/office/drawing/2014/main" id="{00000000-0008-0000-5400-000003000000}"/>
            </a:ext>
          </a:extLst>
        </xdr:cNvPr>
        <xdr:cNvPicPr>
          <a:picLocks noChangeAspect="1"/>
        </xdr:cNvPicPr>
      </xdr:nvPicPr>
      <xdr:blipFill rotWithShape="1">
        <a:blip xmlns:r="http://schemas.openxmlformats.org/officeDocument/2006/relationships" r:embed="rId1"/>
        <a:srcRect r="3449"/>
        <a:stretch/>
      </xdr:blipFill>
      <xdr:spPr>
        <a:xfrm>
          <a:off x="1296488" y="11311346"/>
          <a:ext cx="3098619" cy="3058795"/>
        </a:xfrm>
        <a:prstGeom prst="rect">
          <a:avLst/>
        </a:prstGeom>
      </xdr:spPr>
    </xdr:pic>
    <xdr:clientData/>
  </xdr:twoCellAnchor>
</xdr:wsDr>
</file>

<file path=xl/drawings/drawing82.xml><?xml version="1.0" encoding="utf-8"?>
<xdr:wsDr xmlns:xdr="http://schemas.openxmlformats.org/drawingml/2006/spreadsheetDrawing" xmlns:a="http://schemas.openxmlformats.org/drawingml/2006/main">
  <xdr:twoCellAnchor editAs="oneCell">
    <xdr:from>
      <xdr:col>1</xdr:col>
      <xdr:colOff>87358</xdr:colOff>
      <xdr:row>19</xdr:row>
      <xdr:rowOff>245382</xdr:rowOff>
    </xdr:from>
    <xdr:to>
      <xdr:col>3</xdr:col>
      <xdr:colOff>170906</xdr:colOff>
      <xdr:row>19</xdr:row>
      <xdr:rowOff>1538877</xdr:rowOff>
    </xdr:to>
    <xdr:pic>
      <xdr:nvPicPr>
        <xdr:cNvPr id="3" name="Picture 2">
          <a:extLst>
            <a:ext uri="{FF2B5EF4-FFF2-40B4-BE49-F238E27FC236}">
              <a16:creationId xmlns:a16="http://schemas.microsoft.com/office/drawing/2014/main" id="{00000000-0008-0000-5500-00000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135108" y="11348811"/>
          <a:ext cx="1716405" cy="1293495"/>
        </a:xfrm>
        <a:prstGeom prst="rect">
          <a:avLst/>
        </a:prstGeom>
      </xdr:spPr>
    </xdr:pic>
    <xdr:clientData/>
  </xdr:twoCellAnchor>
  <xdr:twoCellAnchor editAs="oneCell">
    <xdr:from>
      <xdr:col>3</xdr:col>
      <xdr:colOff>400322</xdr:colOff>
      <xdr:row>19</xdr:row>
      <xdr:rowOff>204107</xdr:rowOff>
    </xdr:from>
    <xdr:to>
      <xdr:col>5</xdr:col>
      <xdr:colOff>630555</xdr:colOff>
      <xdr:row>19</xdr:row>
      <xdr:rowOff>1538877</xdr:rowOff>
    </xdr:to>
    <xdr:pic>
      <xdr:nvPicPr>
        <xdr:cNvPr id="4" name="Picture 3">
          <a:extLst>
            <a:ext uri="{FF2B5EF4-FFF2-40B4-BE49-F238E27FC236}">
              <a16:creationId xmlns:a16="http://schemas.microsoft.com/office/drawing/2014/main" id="{00000000-0008-0000-5500-000004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3080929" y="11307536"/>
          <a:ext cx="1863090" cy="1334770"/>
        </a:xfrm>
        <a:prstGeom prst="rect">
          <a:avLst/>
        </a:prstGeom>
      </xdr:spPr>
    </xdr:pic>
    <xdr:clientData/>
  </xdr:twoCellAnchor>
  <xdr:twoCellAnchor editAs="oneCell">
    <xdr:from>
      <xdr:col>6</xdr:col>
      <xdr:colOff>283755</xdr:colOff>
      <xdr:row>19</xdr:row>
      <xdr:rowOff>117747</xdr:rowOff>
    </xdr:from>
    <xdr:to>
      <xdr:col>8</xdr:col>
      <xdr:colOff>588918</xdr:colOff>
      <xdr:row>19</xdr:row>
      <xdr:rowOff>1538877</xdr:rowOff>
    </xdr:to>
    <xdr:pic>
      <xdr:nvPicPr>
        <xdr:cNvPr id="5" name="Picture 4">
          <a:extLst>
            <a:ext uri="{FF2B5EF4-FFF2-40B4-BE49-F238E27FC236}">
              <a16:creationId xmlns:a16="http://schemas.microsoft.com/office/drawing/2014/main" id="{00000000-0008-0000-5500-000005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5413648" y="11221176"/>
          <a:ext cx="1938020" cy="1421130"/>
        </a:xfrm>
        <a:prstGeom prst="rect">
          <a:avLst/>
        </a:prstGeom>
      </xdr:spPr>
    </xdr:pic>
    <xdr:clientData/>
  </xdr:twoCellAnchor>
  <xdr:twoCellAnchor editAs="oneCell">
    <xdr:from>
      <xdr:col>9</xdr:col>
      <xdr:colOff>1905</xdr:colOff>
      <xdr:row>19</xdr:row>
      <xdr:rowOff>92347</xdr:rowOff>
    </xdr:from>
    <xdr:to>
      <xdr:col>11</xdr:col>
      <xdr:colOff>286113</xdr:colOff>
      <xdr:row>19</xdr:row>
      <xdr:rowOff>1538877</xdr:rowOff>
    </xdr:to>
    <xdr:pic>
      <xdr:nvPicPr>
        <xdr:cNvPr id="6" name="Picture 5">
          <a:extLst>
            <a:ext uri="{FF2B5EF4-FFF2-40B4-BE49-F238E27FC236}">
              <a16:creationId xmlns:a16="http://schemas.microsoft.com/office/drawing/2014/main" id="{00000000-0008-0000-5500-000006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7581084" y="11195776"/>
          <a:ext cx="1917065" cy="1446530"/>
        </a:xfrm>
        <a:prstGeom prst="rect">
          <a:avLst/>
        </a:prstGeom>
      </xdr:spPr>
    </xdr:pic>
    <xdr:clientData/>
  </xdr:twoCellAnchor>
</xdr:wsDr>
</file>

<file path=xl/drawings/drawing83.xml><?xml version="1.0" encoding="utf-8"?>
<xdr:wsDr xmlns:xdr="http://schemas.openxmlformats.org/drawingml/2006/spreadsheetDrawing" xmlns:a="http://schemas.openxmlformats.org/drawingml/2006/main">
  <xdr:twoCellAnchor editAs="oneCell">
    <xdr:from>
      <xdr:col>1</xdr:col>
      <xdr:colOff>112667</xdr:colOff>
      <xdr:row>19</xdr:row>
      <xdr:rowOff>747667</xdr:rowOff>
    </xdr:from>
    <xdr:to>
      <xdr:col>3</xdr:col>
      <xdr:colOff>535305</xdr:colOff>
      <xdr:row>19</xdr:row>
      <xdr:rowOff>2398667</xdr:rowOff>
    </xdr:to>
    <xdr:pic>
      <xdr:nvPicPr>
        <xdr:cNvPr id="6" name="Picture 5">
          <a:extLst>
            <a:ext uri="{FF2B5EF4-FFF2-40B4-BE49-F238E27FC236}">
              <a16:creationId xmlns:a16="http://schemas.microsoft.com/office/drawing/2014/main" id="{00000000-0008-0000-5600-000006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a:ext>
          </a:extLst>
        </a:blip>
        <a:stretch>
          <a:fillRect/>
        </a:stretch>
      </xdr:blipFill>
      <xdr:spPr>
        <a:xfrm rot="10800000" flipV="1">
          <a:off x="1160417" y="11851096"/>
          <a:ext cx="2055495" cy="1651000"/>
        </a:xfrm>
        <a:prstGeom prst="rect">
          <a:avLst/>
        </a:prstGeom>
      </xdr:spPr>
    </xdr:pic>
    <xdr:clientData/>
  </xdr:twoCellAnchor>
  <xdr:twoCellAnchor editAs="oneCell">
    <xdr:from>
      <xdr:col>3</xdr:col>
      <xdr:colOff>668655</xdr:colOff>
      <xdr:row>19</xdr:row>
      <xdr:rowOff>730522</xdr:rowOff>
    </xdr:from>
    <xdr:to>
      <xdr:col>6</xdr:col>
      <xdr:colOff>267244</xdr:colOff>
      <xdr:row>19</xdr:row>
      <xdr:rowOff>2398667</xdr:rowOff>
    </xdr:to>
    <xdr:pic>
      <xdr:nvPicPr>
        <xdr:cNvPr id="7" name="Picture 6">
          <a:extLst>
            <a:ext uri="{FF2B5EF4-FFF2-40B4-BE49-F238E27FC236}">
              <a16:creationId xmlns:a16="http://schemas.microsoft.com/office/drawing/2014/main" id="{00000000-0008-0000-5600-000007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a:ext>
          </a:extLst>
        </a:blip>
        <a:stretch>
          <a:fillRect/>
        </a:stretch>
      </xdr:blipFill>
      <xdr:spPr>
        <a:xfrm>
          <a:off x="3349262" y="11833951"/>
          <a:ext cx="2047875" cy="1668145"/>
        </a:xfrm>
        <a:prstGeom prst="rect">
          <a:avLst/>
        </a:prstGeom>
      </xdr:spPr>
    </xdr:pic>
    <xdr:clientData/>
  </xdr:twoCellAnchor>
  <xdr:twoCellAnchor editAs="oneCell">
    <xdr:from>
      <xdr:col>7</xdr:col>
      <xdr:colOff>250644</xdr:colOff>
      <xdr:row>19</xdr:row>
      <xdr:rowOff>841012</xdr:rowOff>
    </xdr:from>
    <xdr:to>
      <xdr:col>9</xdr:col>
      <xdr:colOff>665026</xdr:colOff>
      <xdr:row>19</xdr:row>
      <xdr:rowOff>2398667</xdr:rowOff>
    </xdr:to>
    <xdr:pic>
      <xdr:nvPicPr>
        <xdr:cNvPr id="8" name="Picture 7">
          <a:extLst>
            <a:ext uri="{FF2B5EF4-FFF2-40B4-BE49-F238E27FC236}">
              <a16:creationId xmlns:a16="http://schemas.microsoft.com/office/drawing/2014/main" id="{00000000-0008-0000-5600-000008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a:ext>
          </a:extLst>
        </a:blip>
        <a:stretch>
          <a:fillRect/>
        </a:stretch>
      </xdr:blipFill>
      <xdr:spPr>
        <a:xfrm>
          <a:off x="6196965" y="11944441"/>
          <a:ext cx="2047240" cy="1557655"/>
        </a:xfrm>
        <a:prstGeom prst="rect">
          <a:avLst/>
        </a:prstGeom>
      </xdr:spPr>
    </xdr:pic>
    <xdr:clientData/>
  </xdr:twoCellAnchor>
  <xdr:twoCellAnchor editAs="oneCell">
    <xdr:from>
      <xdr:col>10</xdr:col>
      <xdr:colOff>48442</xdr:colOff>
      <xdr:row>19</xdr:row>
      <xdr:rowOff>97427</xdr:rowOff>
    </xdr:from>
    <xdr:to>
      <xdr:col>12</xdr:col>
      <xdr:colOff>171360</xdr:colOff>
      <xdr:row>19</xdr:row>
      <xdr:rowOff>2398667</xdr:rowOff>
    </xdr:to>
    <xdr:pic>
      <xdr:nvPicPr>
        <xdr:cNvPr id="9" name="Picture 8">
          <a:extLst>
            <a:ext uri="{FF2B5EF4-FFF2-40B4-BE49-F238E27FC236}">
              <a16:creationId xmlns:a16="http://schemas.microsoft.com/office/drawing/2014/main" id="{00000000-0008-0000-5600-000009000000}"/>
            </a:ext>
          </a:extLst>
        </xdr:cNvPr>
        <xdr:cNvPicPr>
          <a:picLocks noChangeAspect="1"/>
        </xdr:cNvPicPr>
      </xdr:nvPicPr>
      <xdr:blipFill>
        <a:blip xmlns:r="http://schemas.openxmlformats.org/officeDocument/2006/relationships" r:embed="rId4"/>
        <a:stretch>
          <a:fillRect/>
        </a:stretch>
      </xdr:blipFill>
      <xdr:spPr>
        <a:xfrm>
          <a:off x="8444049" y="11200856"/>
          <a:ext cx="1755775" cy="2301240"/>
        </a:xfrm>
        <a:prstGeom prst="rect">
          <a:avLst/>
        </a:prstGeom>
      </xdr:spPr>
    </xdr:pic>
    <xdr:clientData/>
  </xdr:twoCellAnchor>
</xdr:wsDr>
</file>

<file path=xl/drawings/drawing84.xml><?xml version="1.0" encoding="utf-8"?>
<xdr:wsDr xmlns:xdr="http://schemas.openxmlformats.org/drawingml/2006/spreadsheetDrawing" xmlns:a="http://schemas.openxmlformats.org/drawingml/2006/main">
  <xdr:twoCellAnchor editAs="oneCell">
    <xdr:from>
      <xdr:col>1</xdr:col>
      <xdr:colOff>106952</xdr:colOff>
      <xdr:row>19</xdr:row>
      <xdr:rowOff>54428</xdr:rowOff>
    </xdr:from>
    <xdr:to>
      <xdr:col>6</xdr:col>
      <xdr:colOff>131989</xdr:colOff>
      <xdr:row>19</xdr:row>
      <xdr:rowOff>3141163</xdr:rowOff>
    </xdr:to>
    <xdr:pic>
      <xdr:nvPicPr>
        <xdr:cNvPr id="6" name="Picture 5" descr="A sign on a pole&#10;&#10;Description automatically generated">
          <a:extLst>
            <a:ext uri="{FF2B5EF4-FFF2-40B4-BE49-F238E27FC236}">
              <a16:creationId xmlns:a16="http://schemas.microsoft.com/office/drawing/2014/main" id="{00000000-0008-0000-5700-000006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154702" y="11157857"/>
          <a:ext cx="4116705" cy="3090545"/>
        </a:xfrm>
        <a:prstGeom prst="rect">
          <a:avLst/>
        </a:prstGeom>
        <a:noFill/>
        <a:ln>
          <a:noFill/>
        </a:ln>
      </xdr:spPr>
    </xdr:pic>
    <xdr:clientData/>
  </xdr:twoCellAnchor>
</xdr:wsDr>
</file>

<file path=xl/drawings/drawing85.xml><?xml version="1.0" encoding="utf-8"?>
<xdr:wsDr xmlns:xdr="http://schemas.openxmlformats.org/drawingml/2006/spreadsheetDrawing" xmlns:a="http://schemas.openxmlformats.org/drawingml/2006/main">
  <xdr:twoCellAnchor editAs="oneCell">
    <xdr:from>
      <xdr:col>1</xdr:col>
      <xdr:colOff>139881</xdr:colOff>
      <xdr:row>19</xdr:row>
      <xdr:rowOff>207917</xdr:rowOff>
    </xdr:from>
    <xdr:to>
      <xdr:col>6</xdr:col>
      <xdr:colOff>138248</xdr:colOff>
      <xdr:row>19</xdr:row>
      <xdr:rowOff>2769507</xdr:rowOff>
    </xdr:to>
    <xdr:pic>
      <xdr:nvPicPr>
        <xdr:cNvPr id="3" name="Picture 2">
          <a:extLst>
            <a:ext uri="{FF2B5EF4-FFF2-40B4-BE49-F238E27FC236}">
              <a16:creationId xmlns:a16="http://schemas.microsoft.com/office/drawing/2014/main" id="{00000000-0008-0000-5800-000003000000}"/>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5769"/>
        <a:stretch/>
      </xdr:blipFill>
      <xdr:spPr bwMode="auto">
        <a:xfrm>
          <a:off x="1187631" y="11311346"/>
          <a:ext cx="4080510" cy="2561590"/>
        </a:xfrm>
        <a:prstGeom prst="rect">
          <a:avLst/>
        </a:prstGeom>
        <a:noFill/>
        <a:ln>
          <a:noFill/>
        </a:ln>
        <a:extLst>
          <a:ext uri="{53640926-AAD7-44D8-BBD7-CCE9431645EC}">
            <a14:shadowObscured xmlns:a14="http://schemas.microsoft.com/office/drawing/2010/main"/>
          </a:ext>
        </a:extLst>
      </xdr:spPr>
    </xdr:pic>
    <xdr:clientData/>
  </xdr:twoCellAnchor>
</xdr:wsDr>
</file>

<file path=xl/drawings/drawing86.xml><?xml version="1.0" encoding="utf-8"?>
<xdr:wsDr xmlns:xdr="http://schemas.openxmlformats.org/drawingml/2006/spreadsheetDrawing" xmlns:a="http://schemas.openxmlformats.org/drawingml/2006/main">
  <xdr:twoCellAnchor editAs="oneCell">
    <xdr:from>
      <xdr:col>1</xdr:col>
      <xdr:colOff>163286</xdr:colOff>
      <xdr:row>19</xdr:row>
      <xdr:rowOff>122464</xdr:rowOff>
    </xdr:from>
    <xdr:to>
      <xdr:col>6</xdr:col>
      <xdr:colOff>127363</xdr:colOff>
      <xdr:row>19</xdr:row>
      <xdr:rowOff>2905034</xdr:rowOff>
    </xdr:to>
    <xdr:pic>
      <xdr:nvPicPr>
        <xdr:cNvPr id="2" name="Picture 1" descr="A bridge with a butterfly on it&#10;&#10;Description automatically generated with medium confidence">
          <a:extLst>
            <a:ext uri="{FF2B5EF4-FFF2-40B4-BE49-F238E27FC236}">
              <a16:creationId xmlns:a16="http://schemas.microsoft.com/office/drawing/2014/main" id="{00000000-0008-0000-5C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11036" y="11225893"/>
          <a:ext cx="4040505" cy="2782570"/>
        </a:xfrm>
        <a:prstGeom prst="rect">
          <a:avLst/>
        </a:prstGeom>
        <a:noFill/>
        <a:ln>
          <a:noFill/>
        </a:ln>
      </xdr:spPr>
    </xdr:pic>
    <xdr:clientData/>
  </xdr:twoCellAnchor>
</xdr:wsDr>
</file>

<file path=xl/drawings/drawing87.xml><?xml version="1.0" encoding="utf-8"?>
<xdr:wsDr xmlns:xdr="http://schemas.openxmlformats.org/drawingml/2006/spreadsheetDrawing" xmlns:a="http://schemas.openxmlformats.org/drawingml/2006/main">
  <xdr:twoCellAnchor editAs="oneCell">
    <xdr:from>
      <xdr:col>1</xdr:col>
      <xdr:colOff>89263</xdr:colOff>
      <xdr:row>19</xdr:row>
      <xdr:rowOff>89263</xdr:rowOff>
    </xdr:from>
    <xdr:to>
      <xdr:col>6</xdr:col>
      <xdr:colOff>269875</xdr:colOff>
      <xdr:row>19</xdr:row>
      <xdr:rowOff>1770108</xdr:rowOff>
    </xdr:to>
    <xdr:pic>
      <xdr:nvPicPr>
        <xdr:cNvPr id="3" name="Picture 2" descr="A concrete wall with a drainage channel&#10;&#10;Description automatically generated">
          <a:extLst>
            <a:ext uri="{FF2B5EF4-FFF2-40B4-BE49-F238E27FC236}">
              <a16:creationId xmlns:a16="http://schemas.microsoft.com/office/drawing/2014/main" id="{00000000-0008-0000-5D00-00000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137013" y="11192692"/>
          <a:ext cx="4262755" cy="1680845"/>
        </a:xfrm>
        <a:prstGeom prst="rect">
          <a:avLst/>
        </a:prstGeom>
        <a:noFill/>
        <a:ln>
          <a:noFill/>
        </a:ln>
      </xdr:spPr>
    </xdr:pic>
    <xdr:clientData/>
  </xdr:twoCellAnchor>
  <xdr:twoCellAnchor editAs="oneCell">
    <xdr:from>
      <xdr:col>7</xdr:col>
      <xdr:colOff>215809</xdr:colOff>
      <xdr:row>19</xdr:row>
      <xdr:rowOff>74023</xdr:rowOff>
    </xdr:from>
    <xdr:to>
      <xdr:col>12</xdr:col>
      <xdr:colOff>402136</xdr:colOff>
      <xdr:row>19</xdr:row>
      <xdr:rowOff>1770108</xdr:rowOff>
    </xdr:to>
    <xdr:pic>
      <xdr:nvPicPr>
        <xdr:cNvPr id="4" name="Picture 3" descr="A close-up of a tunnel&#10;&#10;Description automatically generated">
          <a:extLst>
            <a:ext uri="{FF2B5EF4-FFF2-40B4-BE49-F238E27FC236}">
              <a16:creationId xmlns:a16="http://schemas.microsoft.com/office/drawing/2014/main" id="{00000000-0008-0000-5D00-000004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6162130" y="11177452"/>
          <a:ext cx="4268470" cy="1696085"/>
        </a:xfrm>
        <a:prstGeom prst="rect">
          <a:avLst/>
        </a:prstGeom>
        <a:noFill/>
        <a:ln>
          <a:noFill/>
        </a:ln>
      </xdr:spPr>
    </xdr:pic>
    <xdr:clientData/>
  </xdr:twoCellAnchor>
  <xdr:twoCellAnchor editAs="oneCell">
    <xdr:from>
      <xdr:col>1</xdr:col>
      <xdr:colOff>191135</xdr:colOff>
      <xdr:row>21</xdr:row>
      <xdr:rowOff>60416</xdr:rowOff>
    </xdr:from>
    <xdr:to>
      <xdr:col>6</xdr:col>
      <xdr:colOff>166098</xdr:colOff>
      <xdr:row>21</xdr:row>
      <xdr:rowOff>3523706</xdr:rowOff>
    </xdr:to>
    <xdr:pic>
      <xdr:nvPicPr>
        <xdr:cNvPr id="5" name="Picture 4" descr="A tunnel with rocks in it&#10;&#10;Description automatically generated">
          <a:extLst>
            <a:ext uri="{FF2B5EF4-FFF2-40B4-BE49-F238E27FC236}">
              <a16:creationId xmlns:a16="http://schemas.microsoft.com/office/drawing/2014/main" id="{00000000-0008-0000-5D00-000005000000}"/>
            </a:ext>
          </a:extLst>
        </xdr:cNvPr>
        <xdr:cNvPicPr>
          <a:picLocks noChangeAspect="1"/>
        </xdr:cNvPicPr>
      </xdr:nvPicPr>
      <xdr:blipFill rotWithShape="1">
        <a:blip xmlns:r="http://schemas.openxmlformats.org/officeDocument/2006/relationships" r:embed="rId3">
          <a:extLst>
            <a:ext uri="{28A0092B-C50C-407E-A947-70E740481C1C}">
              <a14:useLocalDpi xmlns:a14="http://schemas.microsoft.com/office/drawing/2010/main" val="0"/>
            </a:ext>
          </a:extLst>
        </a:blip>
        <a:srcRect r="1913"/>
        <a:stretch/>
      </xdr:blipFill>
      <xdr:spPr bwMode="auto">
        <a:xfrm>
          <a:off x="1238885" y="13164095"/>
          <a:ext cx="4057106" cy="3463290"/>
        </a:xfrm>
        <a:prstGeom prst="rect">
          <a:avLst/>
        </a:prstGeom>
        <a:noFill/>
        <a:ln>
          <a:noFill/>
        </a:ln>
      </xdr:spPr>
    </xdr:pic>
    <xdr:clientData/>
  </xdr:twoCellAnchor>
</xdr:wsDr>
</file>

<file path=xl/drawings/drawing88.xml><?xml version="1.0" encoding="utf-8"?>
<xdr:wsDr xmlns:xdr="http://schemas.openxmlformats.org/drawingml/2006/spreadsheetDrawing" xmlns:a="http://schemas.openxmlformats.org/drawingml/2006/main">
  <xdr:twoCellAnchor editAs="oneCell">
    <xdr:from>
      <xdr:col>1</xdr:col>
      <xdr:colOff>394607</xdr:colOff>
      <xdr:row>19</xdr:row>
      <xdr:rowOff>40822</xdr:rowOff>
    </xdr:from>
    <xdr:to>
      <xdr:col>6</xdr:col>
      <xdr:colOff>170724</xdr:colOff>
      <xdr:row>21</xdr:row>
      <xdr:rowOff>3137082</xdr:rowOff>
    </xdr:to>
    <xdr:pic>
      <xdr:nvPicPr>
        <xdr:cNvPr id="2" name="Picture 1">
          <a:extLst>
            <a:ext uri="{FF2B5EF4-FFF2-40B4-BE49-F238E27FC236}">
              <a16:creationId xmlns:a16="http://schemas.microsoft.com/office/drawing/2014/main" id="{00000000-0008-0000-5F00-000002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442357" y="11144251"/>
          <a:ext cx="3854450" cy="5094605"/>
        </a:xfrm>
        <a:prstGeom prst="rect">
          <a:avLst/>
        </a:prstGeom>
        <a:noFill/>
        <a:ln>
          <a:noFill/>
        </a:ln>
      </xdr:spPr>
    </xdr:pic>
    <xdr:clientData/>
  </xdr:twoCellAnchor>
</xdr:wsDr>
</file>

<file path=xl/drawings/drawing89.xml><?xml version="1.0" encoding="utf-8"?>
<xdr:wsDr xmlns:xdr="http://schemas.openxmlformats.org/drawingml/2006/spreadsheetDrawing" xmlns:a="http://schemas.openxmlformats.org/drawingml/2006/main">
  <xdr:twoCellAnchor editAs="oneCell">
    <xdr:from>
      <xdr:col>1</xdr:col>
      <xdr:colOff>149679</xdr:colOff>
      <xdr:row>17</xdr:row>
      <xdr:rowOff>124369</xdr:rowOff>
    </xdr:from>
    <xdr:to>
      <xdr:col>5</xdr:col>
      <xdr:colOff>782865</xdr:colOff>
      <xdr:row>17</xdr:row>
      <xdr:rowOff>2515779</xdr:rowOff>
    </xdr:to>
    <xdr:pic>
      <xdr:nvPicPr>
        <xdr:cNvPr id="3" name="Picture 2">
          <a:extLst>
            <a:ext uri="{FF2B5EF4-FFF2-40B4-BE49-F238E27FC236}">
              <a16:creationId xmlns:a16="http://schemas.microsoft.com/office/drawing/2014/main" id="{00000000-0008-0000-6000-000003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197429" y="6002655"/>
          <a:ext cx="3898900" cy="2391410"/>
        </a:xfrm>
        <a:prstGeom prst="rect">
          <a:avLst/>
        </a:prstGeom>
        <a:noFill/>
        <a:ln>
          <a:noFill/>
        </a:ln>
      </xdr:spPr>
    </xdr:pic>
    <xdr:clientData/>
  </xdr:twoCellAnchor>
  <xdr:twoCellAnchor editAs="oneCell">
    <xdr:from>
      <xdr:col>6</xdr:col>
      <xdr:colOff>289561</xdr:colOff>
      <xdr:row>17</xdr:row>
      <xdr:rowOff>105319</xdr:rowOff>
    </xdr:from>
    <xdr:to>
      <xdr:col>11</xdr:col>
      <xdr:colOff>59328</xdr:colOff>
      <xdr:row>17</xdr:row>
      <xdr:rowOff>2515779</xdr:rowOff>
    </xdr:to>
    <xdr:pic>
      <xdr:nvPicPr>
        <xdr:cNvPr id="4" name="Picture 3">
          <a:extLst>
            <a:ext uri="{FF2B5EF4-FFF2-40B4-BE49-F238E27FC236}">
              <a16:creationId xmlns:a16="http://schemas.microsoft.com/office/drawing/2014/main" id="{00000000-0008-0000-6000-000004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5419454" y="5983605"/>
          <a:ext cx="3859530" cy="2410460"/>
        </a:xfrm>
        <a:prstGeom prst="rect">
          <a:avLst/>
        </a:prstGeom>
        <a:noFill/>
        <a:ln>
          <a:noFill/>
        </a:ln>
      </xdr:spPr>
    </xdr:pic>
    <xdr:clientData/>
  </xdr:twoCellAnchor>
  <xdr:twoCellAnchor editAs="oneCell">
    <xdr:from>
      <xdr:col>1</xdr:col>
      <xdr:colOff>149679</xdr:colOff>
      <xdr:row>19</xdr:row>
      <xdr:rowOff>124369</xdr:rowOff>
    </xdr:from>
    <xdr:to>
      <xdr:col>4</xdr:col>
      <xdr:colOff>740773</xdr:colOff>
      <xdr:row>24</xdr:row>
      <xdr:rowOff>3809</xdr:rowOff>
    </xdr:to>
    <xdr:pic>
      <xdr:nvPicPr>
        <xdr:cNvPr id="5" name="Picture 4" descr="A couple of animals standing on a road next to a wall&#10;&#10;Description automatically generated">
          <a:extLst>
            <a:ext uri="{FF2B5EF4-FFF2-40B4-BE49-F238E27FC236}">
              <a16:creationId xmlns:a16="http://schemas.microsoft.com/office/drawing/2014/main" id="{00000000-0008-0000-6000-000005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1197429" y="10057583"/>
          <a:ext cx="3032760" cy="2647950"/>
        </a:xfrm>
        <a:prstGeom prst="rect">
          <a:avLst/>
        </a:prstGeom>
        <a:noFill/>
        <a:ln>
          <a:noFill/>
        </a:ln>
      </xdr:spPr>
    </xdr:pic>
    <xdr:clientData/>
  </xdr:twoCellAnchor>
  <xdr:twoCellAnchor editAs="oneCell">
    <xdr:from>
      <xdr:col>5</xdr:col>
      <xdr:colOff>398418</xdr:colOff>
      <xdr:row>19</xdr:row>
      <xdr:rowOff>905419</xdr:rowOff>
    </xdr:from>
    <xdr:to>
      <xdr:col>9</xdr:col>
      <xdr:colOff>454388</xdr:colOff>
      <xdr:row>24</xdr:row>
      <xdr:rowOff>3809</xdr:rowOff>
    </xdr:to>
    <xdr:pic>
      <xdr:nvPicPr>
        <xdr:cNvPr id="6" name="Picture 5" descr="A metal guard rail next to a fence&#10;&#10;Description automatically generated">
          <a:extLst>
            <a:ext uri="{FF2B5EF4-FFF2-40B4-BE49-F238E27FC236}">
              <a16:creationId xmlns:a16="http://schemas.microsoft.com/office/drawing/2014/main" id="{00000000-0008-0000-6000-0000060000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4711882" y="10838633"/>
          <a:ext cx="3321685" cy="1866900"/>
        </a:xfrm>
        <a:prstGeom prst="rect">
          <a:avLst/>
        </a:prstGeom>
        <a:noFill/>
        <a:ln>
          <a:noFill/>
        </a:ln>
      </xdr:spPr>
    </xdr:pic>
    <xdr:clientData/>
  </xdr:twoCellAnchor>
</xdr:wsDr>
</file>

<file path=xl/drawings/drawing90.xml><?xml version="1.0" encoding="utf-8"?>
<xdr:wsDr xmlns:xdr="http://schemas.openxmlformats.org/drawingml/2006/spreadsheetDrawing" xmlns:a="http://schemas.openxmlformats.org/drawingml/2006/main">
  <xdr:twoCellAnchor editAs="oneCell">
    <xdr:from>
      <xdr:col>1</xdr:col>
      <xdr:colOff>169000</xdr:colOff>
      <xdr:row>19</xdr:row>
      <xdr:rowOff>138430</xdr:rowOff>
    </xdr:from>
    <xdr:to>
      <xdr:col>3</xdr:col>
      <xdr:colOff>441778</xdr:colOff>
      <xdr:row>19</xdr:row>
      <xdr:rowOff>1564005</xdr:rowOff>
    </xdr:to>
    <xdr:pic>
      <xdr:nvPicPr>
        <xdr:cNvPr id="6" name="Picture 5" descr="An animal on the road&#10;&#10;Description automatically generated">
          <a:extLst>
            <a:ext uri="{FF2B5EF4-FFF2-40B4-BE49-F238E27FC236}">
              <a16:creationId xmlns:a16="http://schemas.microsoft.com/office/drawing/2014/main" id="{00000000-0008-0000-6100-000006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216750" y="10071644"/>
          <a:ext cx="1901825" cy="1425575"/>
        </a:xfrm>
        <a:prstGeom prst="rect">
          <a:avLst/>
        </a:prstGeom>
      </xdr:spPr>
    </xdr:pic>
    <xdr:clientData/>
  </xdr:twoCellAnchor>
  <xdr:twoCellAnchor editAs="oneCell">
    <xdr:from>
      <xdr:col>3</xdr:col>
      <xdr:colOff>633094</xdr:colOff>
      <xdr:row>19</xdr:row>
      <xdr:rowOff>95250</xdr:rowOff>
    </xdr:from>
    <xdr:to>
      <xdr:col>6</xdr:col>
      <xdr:colOff>134528</xdr:colOff>
      <xdr:row>19</xdr:row>
      <xdr:rowOff>1564005</xdr:rowOff>
    </xdr:to>
    <xdr:pic>
      <xdr:nvPicPr>
        <xdr:cNvPr id="7" name="Picture 6" descr="A animal lying on the side of the road&#10;&#10;Description automatically generated">
          <a:extLst>
            <a:ext uri="{FF2B5EF4-FFF2-40B4-BE49-F238E27FC236}">
              <a16:creationId xmlns:a16="http://schemas.microsoft.com/office/drawing/2014/main" id="{00000000-0008-0000-6100-000007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3313701" y="10028464"/>
          <a:ext cx="1954530" cy="1468755"/>
        </a:xfrm>
        <a:prstGeom prst="rect">
          <a:avLst/>
        </a:prstGeom>
      </xdr:spPr>
    </xdr:pic>
    <xdr:clientData/>
  </xdr:twoCellAnchor>
  <xdr:twoCellAnchor editAs="oneCell">
    <xdr:from>
      <xdr:col>6</xdr:col>
      <xdr:colOff>329654</xdr:colOff>
      <xdr:row>19</xdr:row>
      <xdr:rowOff>91440</xdr:rowOff>
    </xdr:from>
    <xdr:to>
      <xdr:col>8</xdr:col>
      <xdr:colOff>669742</xdr:colOff>
      <xdr:row>19</xdr:row>
      <xdr:rowOff>1564005</xdr:rowOff>
    </xdr:to>
    <xdr:pic>
      <xdr:nvPicPr>
        <xdr:cNvPr id="8" name="Picture 7" descr="A tunnel with a concrete wall&#10;&#10;Description automatically generated with medium confidence">
          <a:extLst>
            <a:ext uri="{FF2B5EF4-FFF2-40B4-BE49-F238E27FC236}">
              <a16:creationId xmlns:a16="http://schemas.microsoft.com/office/drawing/2014/main" id="{00000000-0008-0000-6100-000008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5459547" y="10024654"/>
          <a:ext cx="1976755" cy="1472565"/>
        </a:xfrm>
        <a:prstGeom prst="rect">
          <a:avLst/>
        </a:prstGeom>
      </xdr:spPr>
    </xdr:pic>
    <xdr:clientData/>
  </xdr:twoCellAnchor>
  <xdr:twoCellAnchor editAs="oneCell">
    <xdr:from>
      <xdr:col>9</xdr:col>
      <xdr:colOff>46534</xdr:colOff>
      <xdr:row>19</xdr:row>
      <xdr:rowOff>129540</xdr:rowOff>
    </xdr:from>
    <xdr:to>
      <xdr:col>11</xdr:col>
      <xdr:colOff>325662</xdr:colOff>
      <xdr:row>19</xdr:row>
      <xdr:rowOff>1564005</xdr:rowOff>
    </xdr:to>
    <xdr:pic>
      <xdr:nvPicPr>
        <xdr:cNvPr id="9" name="Picture 8" descr="A tunnel under a road&#10;&#10;Description automatically generated">
          <a:extLst>
            <a:ext uri="{FF2B5EF4-FFF2-40B4-BE49-F238E27FC236}">
              <a16:creationId xmlns:a16="http://schemas.microsoft.com/office/drawing/2014/main" id="{00000000-0008-0000-6100-000009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7625713" y="10062754"/>
          <a:ext cx="1902460" cy="1434465"/>
        </a:xfrm>
        <a:prstGeom prst="rect">
          <a:avLst/>
        </a:prstGeom>
      </xdr:spPr>
    </xdr:pic>
    <xdr:clientData/>
  </xdr:twoCellAnchor>
  <xdr:twoCellAnchor editAs="oneCell">
    <xdr:from>
      <xdr:col>3</xdr:col>
      <xdr:colOff>554083</xdr:colOff>
      <xdr:row>19</xdr:row>
      <xdr:rowOff>1743619</xdr:rowOff>
    </xdr:from>
    <xdr:to>
      <xdr:col>8</xdr:col>
      <xdr:colOff>687705</xdr:colOff>
      <xdr:row>19</xdr:row>
      <xdr:rowOff>4265204</xdr:rowOff>
    </xdr:to>
    <xdr:pic>
      <xdr:nvPicPr>
        <xdr:cNvPr id="10" name="Picture 9">
          <a:extLst>
            <a:ext uri="{FF2B5EF4-FFF2-40B4-BE49-F238E27FC236}">
              <a16:creationId xmlns:a16="http://schemas.microsoft.com/office/drawing/2014/main" id="{00000000-0008-0000-6100-00000A00000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3234690" y="11676833"/>
          <a:ext cx="4215765" cy="2521585"/>
        </a:xfrm>
        <a:prstGeom prst="rect">
          <a:avLst/>
        </a:prstGeom>
        <a:noFill/>
        <a:ln>
          <a:noFill/>
        </a:ln>
      </xdr:spPr>
    </xdr:pic>
    <xdr:clientData/>
  </xdr:twoCellAnchor>
</xdr:wsDr>
</file>

<file path=xl/drawings/drawing91.xml><?xml version="1.0" encoding="utf-8"?>
<xdr:wsDr xmlns:xdr="http://schemas.openxmlformats.org/drawingml/2006/spreadsheetDrawing" xmlns:a="http://schemas.openxmlformats.org/drawingml/2006/main">
  <xdr:twoCellAnchor editAs="oneCell">
    <xdr:from>
      <xdr:col>1</xdr:col>
      <xdr:colOff>91440</xdr:colOff>
      <xdr:row>19</xdr:row>
      <xdr:rowOff>149678</xdr:rowOff>
    </xdr:from>
    <xdr:to>
      <xdr:col>6</xdr:col>
      <xdr:colOff>320312</xdr:colOff>
      <xdr:row>19</xdr:row>
      <xdr:rowOff>2873828</xdr:rowOff>
    </xdr:to>
    <xdr:pic>
      <xdr:nvPicPr>
        <xdr:cNvPr id="2" name="Picture 1">
          <a:extLst>
            <a:ext uri="{FF2B5EF4-FFF2-40B4-BE49-F238E27FC236}">
              <a16:creationId xmlns:a16="http://schemas.microsoft.com/office/drawing/2014/main" id="{00000000-0008-0000-6300-000002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139190" y="10082892"/>
          <a:ext cx="4314825" cy="2727960"/>
        </a:xfrm>
        <a:prstGeom prst="rect">
          <a:avLst/>
        </a:prstGeom>
        <a:noFill/>
        <a:ln>
          <a:noFill/>
        </a:ln>
      </xdr:spPr>
    </xdr:pic>
    <xdr:clientData/>
  </xdr:twoCellAnchor>
  <xdr:twoCellAnchor editAs="oneCell">
    <xdr:from>
      <xdr:col>7</xdr:col>
      <xdr:colOff>140153</xdr:colOff>
      <xdr:row>19</xdr:row>
      <xdr:rowOff>1262833</xdr:rowOff>
    </xdr:from>
    <xdr:to>
      <xdr:col>9</xdr:col>
      <xdr:colOff>549455</xdr:colOff>
      <xdr:row>19</xdr:row>
      <xdr:rowOff>2873828</xdr:rowOff>
    </xdr:to>
    <xdr:pic>
      <xdr:nvPicPr>
        <xdr:cNvPr id="3" name="Picture 2" descr="A bridge over a stream&#10;&#10;Description automatically generated">
          <a:extLst>
            <a:ext uri="{FF2B5EF4-FFF2-40B4-BE49-F238E27FC236}">
              <a16:creationId xmlns:a16="http://schemas.microsoft.com/office/drawing/2014/main" id="{00000000-0008-0000-6300-000003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6086474" y="11196047"/>
          <a:ext cx="2045970" cy="1614805"/>
        </a:xfrm>
        <a:prstGeom prst="rect">
          <a:avLst/>
        </a:prstGeom>
      </xdr:spPr>
    </xdr:pic>
    <xdr:clientData/>
  </xdr:twoCellAnchor>
  <xdr:twoCellAnchor editAs="oneCell">
    <xdr:from>
      <xdr:col>10</xdr:col>
      <xdr:colOff>29391</xdr:colOff>
      <xdr:row>19</xdr:row>
      <xdr:rowOff>1226638</xdr:rowOff>
    </xdr:from>
    <xdr:to>
      <xdr:col>12</xdr:col>
      <xdr:colOff>248194</xdr:colOff>
      <xdr:row>19</xdr:row>
      <xdr:rowOff>2873828</xdr:rowOff>
    </xdr:to>
    <xdr:pic>
      <xdr:nvPicPr>
        <xdr:cNvPr id="4" name="Picture 3" descr="A bridge over a body of water&#10;&#10;Description automatically generated with medium confidence">
          <a:extLst>
            <a:ext uri="{FF2B5EF4-FFF2-40B4-BE49-F238E27FC236}">
              <a16:creationId xmlns:a16="http://schemas.microsoft.com/office/drawing/2014/main" id="{00000000-0008-0000-6300-000004000000}"/>
            </a:ext>
          </a:extLst>
        </xdr:cNvPr>
        <xdr:cNvPicPr>
          <a:picLocks noChangeAspect="1"/>
        </xdr:cNvPicPr>
      </xdr:nvPicPr>
      <xdr:blipFill rotWithShape="1">
        <a:blip xmlns:r="http://schemas.openxmlformats.org/officeDocument/2006/relationships" r:embed="rId3" cstate="screen">
          <a:extLst>
            <a:ext uri="{28A0092B-C50C-407E-A947-70E740481C1C}">
              <a14:useLocalDpi xmlns:a14="http://schemas.microsoft.com/office/drawing/2010/main"/>
            </a:ext>
          </a:extLst>
        </a:blip>
        <a:srcRect b="28618"/>
        <a:stretch/>
      </xdr:blipFill>
      <xdr:spPr bwMode="auto">
        <a:xfrm>
          <a:off x="8424998" y="11159852"/>
          <a:ext cx="1847850" cy="1651000"/>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1</xdr:col>
      <xdr:colOff>141787</xdr:colOff>
      <xdr:row>21</xdr:row>
      <xdr:rowOff>21227</xdr:rowOff>
    </xdr:from>
    <xdr:to>
      <xdr:col>6</xdr:col>
      <xdr:colOff>105864</xdr:colOff>
      <xdr:row>21</xdr:row>
      <xdr:rowOff>1482997</xdr:rowOff>
    </xdr:to>
    <xdr:pic>
      <xdr:nvPicPr>
        <xdr:cNvPr id="5" name="Picture 4" descr="A group of bats in a hole&#10;&#10;Description automatically generated">
          <a:extLst>
            <a:ext uri="{FF2B5EF4-FFF2-40B4-BE49-F238E27FC236}">
              <a16:creationId xmlns:a16="http://schemas.microsoft.com/office/drawing/2014/main" id="{00000000-0008-0000-6300-000005000000}"/>
            </a:ext>
          </a:extLst>
        </xdr:cNvPr>
        <xdr:cNvPicPr>
          <a:picLocks noChangeAspect="1"/>
        </xdr:cNvPicPr>
      </xdr:nvPicPr>
      <xdr:blipFill rotWithShape="1">
        <a:blip xmlns:r="http://schemas.openxmlformats.org/officeDocument/2006/relationships" r:embed="rId4">
          <a:extLst>
            <a:ext uri="{28A0092B-C50C-407E-A947-70E740481C1C}">
              <a14:useLocalDpi xmlns:a14="http://schemas.microsoft.com/office/drawing/2010/main" val="0"/>
            </a:ext>
          </a:extLst>
        </a:blip>
        <a:srcRect t="22925" b="28848"/>
        <a:stretch/>
      </xdr:blipFill>
      <xdr:spPr bwMode="auto">
        <a:xfrm>
          <a:off x="1189537" y="13451477"/>
          <a:ext cx="4048125" cy="1461770"/>
        </a:xfrm>
        <a:prstGeom prst="rect">
          <a:avLst/>
        </a:prstGeom>
        <a:ln>
          <a:noFill/>
        </a:ln>
        <a:extLst>
          <a:ext uri="{53640926-AAD7-44D8-BBD7-CCE9431645EC}">
            <a14:shadowObscured xmlns:a14="http://schemas.microsoft.com/office/drawing/2010/main"/>
          </a:ext>
        </a:extLst>
      </xdr:spPr>
    </xdr:pic>
    <xdr:clientData/>
  </xdr:twoCellAnchor>
</xdr:wsDr>
</file>

<file path=xl/drawings/drawing92.xml><?xml version="1.0" encoding="utf-8"?>
<xdr:wsDr xmlns:xdr="http://schemas.openxmlformats.org/drawingml/2006/spreadsheetDrawing" xmlns:a="http://schemas.openxmlformats.org/drawingml/2006/main">
  <xdr:twoCellAnchor editAs="oneCell">
    <xdr:from>
      <xdr:col>1</xdr:col>
      <xdr:colOff>281941</xdr:colOff>
      <xdr:row>17</xdr:row>
      <xdr:rowOff>40822</xdr:rowOff>
    </xdr:from>
    <xdr:to>
      <xdr:col>6</xdr:col>
      <xdr:colOff>308248</xdr:colOff>
      <xdr:row>18</xdr:row>
      <xdr:rowOff>20684</xdr:rowOff>
    </xdr:to>
    <xdr:pic>
      <xdr:nvPicPr>
        <xdr:cNvPr id="6" name="Picture 5">
          <a:extLst>
            <a:ext uri="{FF2B5EF4-FFF2-40B4-BE49-F238E27FC236}">
              <a16:creationId xmlns:a16="http://schemas.microsoft.com/office/drawing/2014/main" id="{00000000-0008-0000-6400-000006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329691" y="5919108"/>
          <a:ext cx="4108450" cy="5177790"/>
        </a:xfrm>
        <a:prstGeom prst="rect">
          <a:avLst/>
        </a:prstGeom>
        <a:noFill/>
        <a:ln>
          <a:noFill/>
        </a:ln>
      </xdr:spPr>
    </xdr:pic>
    <xdr:clientData/>
  </xdr:twoCellAnchor>
  <xdr:twoCellAnchor editAs="oneCell">
    <xdr:from>
      <xdr:col>1</xdr:col>
      <xdr:colOff>122464</xdr:colOff>
      <xdr:row>19</xdr:row>
      <xdr:rowOff>159476</xdr:rowOff>
    </xdr:from>
    <xdr:to>
      <xdr:col>4</xdr:col>
      <xdr:colOff>669743</xdr:colOff>
      <xdr:row>19</xdr:row>
      <xdr:rowOff>2194016</xdr:rowOff>
    </xdr:to>
    <xdr:pic>
      <xdr:nvPicPr>
        <xdr:cNvPr id="7" name="Picture 6" descr="A white bridge with black ropes on a road&#10;&#10;Description automatically generated with medium confidence">
          <a:extLst>
            <a:ext uri="{FF2B5EF4-FFF2-40B4-BE49-F238E27FC236}">
              <a16:creationId xmlns:a16="http://schemas.microsoft.com/office/drawing/2014/main" id="{00000000-0008-0000-6400-000007000000}"/>
            </a:ext>
          </a:extLst>
        </xdr:cNvPr>
        <xdr:cNvPicPr>
          <a:picLocks noChangeAspect="1"/>
        </xdr:cNvPicPr>
      </xdr:nvPicPr>
      <xdr:blipFill>
        <a:blip xmlns:r="http://schemas.openxmlformats.org/officeDocument/2006/relationships" r:embed="rId2"/>
        <a:stretch>
          <a:fillRect/>
        </a:stretch>
      </xdr:blipFill>
      <xdr:spPr>
        <a:xfrm>
          <a:off x="1170214" y="12623619"/>
          <a:ext cx="3002280" cy="2044065"/>
        </a:xfrm>
        <a:prstGeom prst="rect">
          <a:avLst/>
        </a:prstGeom>
      </xdr:spPr>
    </xdr:pic>
    <xdr:clientData/>
  </xdr:twoCellAnchor>
  <xdr:twoCellAnchor editAs="oneCell">
    <xdr:from>
      <xdr:col>4</xdr:col>
      <xdr:colOff>806767</xdr:colOff>
      <xdr:row>19</xdr:row>
      <xdr:rowOff>159476</xdr:rowOff>
    </xdr:from>
    <xdr:to>
      <xdr:col>8</xdr:col>
      <xdr:colOff>549048</xdr:colOff>
      <xdr:row>19</xdr:row>
      <xdr:rowOff>2155644</xdr:rowOff>
    </xdr:to>
    <xdr:pic>
      <xdr:nvPicPr>
        <xdr:cNvPr id="8" name="Picture 7" descr="A collage of a road in a forest&#10;&#10;Description automatically generated">
          <a:extLst>
            <a:ext uri="{FF2B5EF4-FFF2-40B4-BE49-F238E27FC236}">
              <a16:creationId xmlns:a16="http://schemas.microsoft.com/office/drawing/2014/main" id="{00000000-0008-0000-6400-000008000000}"/>
            </a:ext>
          </a:extLst>
        </xdr:cNvPr>
        <xdr:cNvPicPr>
          <a:picLocks noChangeAspect="1"/>
        </xdr:cNvPicPr>
      </xdr:nvPicPr>
      <xdr:blipFill rotWithShape="1">
        <a:blip xmlns:r="http://schemas.openxmlformats.org/officeDocument/2006/relationships" r:embed="rId3">
          <a:extLst>
            <a:ext uri="{28A0092B-C50C-407E-A947-70E740481C1C}">
              <a14:useLocalDpi xmlns:a14="http://schemas.microsoft.com/office/drawing/2010/main" val="0"/>
            </a:ext>
          </a:extLst>
        </a:blip>
        <a:srcRect b="51388"/>
        <a:stretch/>
      </xdr:blipFill>
      <xdr:spPr>
        <a:xfrm>
          <a:off x="4303803" y="12623619"/>
          <a:ext cx="2998470" cy="2001883"/>
        </a:xfrm>
        <a:prstGeom prst="rect">
          <a:avLst/>
        </a:prstGeom>
      </xdr:spPr>
    </xdr:pic>
    <xdr:clientData/>
  </xdr:twoCellAnchor>
  <xdr:twoCellAnchor editAs="oneCell">
    <xdr:from>
      <xdr:col>8</xdr:col>
      <xdr:colOff>674642</xdr:colOff>
      <xdr:row>19</xdr:row>
      <xdr:rowOff>159476</xdr:rowOff>
    </xdr:from>
    <xdr:to>
      <xdr:col>12</xdr:col>
      <xdr:colOff>397873</xdr:colOff>
      <xdr:row>19</xdr:row>
      <xdr:rowOff>2168253</xdr:rowOff>
    </xdr:to>
    <xdr:pic>
      <xdr:nvPicPr>
        <xdr:cNvPr id="9" name="Picture 8" descr="A collage of a road in a forest&#10;&#10;Description automatically generated">
          <a:extLst>
            <a:ext uri="{FF2B5EF4-FFF2-40B4-BE49-F238E27FC236}">
              <a16:creationId xmlns:a16="http://schemas.microsoft.com/office/drawing/2014/main" id="{00000000-0008-0000-6400-000009000000}"/>
            </a:ext>
          </a:extLst>
        </xdr:cNvPr>
        <xdr:cNvPicPr>
          <a:picLocks noChangeAspect="1"/>
        </xdr:cNvPicPr>
      </xdr:nvPicPr>
      <xdr:blipFill rotWithShape="1">
        <a:blip xmlns:r="http://schemas.openxmlformats.org/officeDocument/2006/relationships" r:embed="rId3">
          <a:extLst>
            <a:ext uri="{28A0092B-C50C-407E-A947-70E740481C1C}">
              <a14:useLocalDpi xmlns:a14="http://schemas.microsoft.com/office/drawing/2010/main" val="0"/>
            </a:ext>
          </a:extLst>
        </a:blip>
        <a:srcRect t="51007"/>
        <a:stretch/>
      </xdr:blipFill>
      <xdr:spPr>
        <a:xfrm>
          <a:off x="7437392" y="12623619"/>
          <a:ext cx="2996565" cy="2008777"/>
        </a:xfrm>
        <a:prstGeom prst="rect">
          <a:avLst/>
        </a:prstGeom>
      </xdr:spPr>
    </xdr:pic>
    <xdr:clientData/>
  </xdr:twoCellAnchor>
</xdr:wsDr>
</file>

<file path=xl/drawings/drawing93.xml><?xml version="1.0" encoding="utf-8"?>
<xdr:wsDr xmlns:xdr="http://schemas.openxmlformats.org/drawingml/2006/spreadsheetDrawing" xmlns:a="http://schemas.openxmlformats.org/drawingml/2006/main">
  <xdr:twoCellAnchor editAs="oneCell">
    <xdr:from>
      <xdr:col>1</xdr:col>
      <xdr:colOff>274049</xdr:colOff>
      <xdr:row>19</xdr:row>
      <xdr:rowOff>573858</xdr:rowOff>
    </xdr:from>
    <xdr:to>
      <xdr:col>5</xdr:col>
      <xdr:colOff>705305</xdr:colOff>
      <xdr:row>19</xdr:row>
      <xdr:rowOff>2226763</xdr:rowOff>
    </xdr:to>
    <xdr:pic>
      <xdr:nvPicPr>
        <xdr:cNvPr id="6" name="Picture 5" descr="A pile of fallen trees&#10;&#10;Description automatically generated">
          <a:extLst>
            <a:ext uri="{FF2B5EF4-FFF2-40B4-BE49-F238E27FC236}">
              <a16:creationId xmlns:a16="http://schemas.microsoft.com/office/drawing/2014/main" id="{00000000-0008-0000-6500-000006000000}"/>
            </a:ext>
          </a:extLst>
        </xdr:cNvPr>
        <xdr:cNvPicPr>
          <a:picLocks noChangeAspect="1"/>
        </xdr:cNvPicPr>
      </xdr:nvPicPr>
      <xdr:blipFill>
        <a:blip xmlns:r="http://schemas.openxmlformats.org/officeDocument/2006/relationships" r:embed="rId1"/>
        <a:stretch>
          <a:fillRect/>
        </a:stretch>
      </xdr:blipFill>
      <xdr:spPr>
        <a:xfrm>
          <a:off x="1321799" y="10371001"/>
          <a:ext cx="3696970" cy="1652905"/>
        </a:xfrm>
        <a:prstGeom prst="rect">
          <a:avLst/>
        </a:prstGeom>
      </xdr:spPr>
    </xdr:pic>
    <xdr:clientData/>
  </xdr:twoCellAnchor>
  <xdr:twoCellAnchor editAs="oneCell">
    <xdr:from>
      <xdr:col>7</xdr:col>
      <xdr:colOff>336371</xdr:colOff>
      <xdr:row>19</xdr:row>
      <xdr:rowOff>149678</xdr:rowOff>
    </xdr:from>
    <xdr:to>
      <xdr:col>11</xdr:col>
      <xdr:colOff>773341</xdr:colOff>
      <xdr:row>19</xdr:row>
      <xdr:rowOff>2226763</xdr:rowOff>
    </xdr:to>
    <xdr:pic>
      <xdr:nvPicPr>
        <xdr:cNvPr id="7" name="Picture 6" descr="A tunnel with a few roots&#10;&#10;Description automatically generated with medium confidence">
          <a:extLst>
            <a:ext uri="{FF2B5EF4-FFF2-40B4-BE49-F238E27FC236}">
              <a16:creationId xmlns:a16="http://schemas.microsoft.com/office/drawing/2014/main" id="{00000000-0008-0000-6500-000007000000}"/>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t="39117" b="18696"/>
        <a:stretch/>
      </xdr:blipFill>
      <xdr:spPr>
        <a:xfrm>
          <a:off x="6282692" y="9946821"/>
          <a:ext cx="3698875" cy="2077085"/>
        </a:xfrm>
        <a:prstGeom prst="rect">
          <a:avLst/>
        </a:prstGeom>
      </xdr:spPr>
    </xdr:pic>
    <xdr:clientData/>
  </xdr:twoCellAnchor>
</xdr:wsDr>
</file>

<file path=xl/drawings/drawing94.xml><?xml version="1.0" encoding="utf-8"?>
<xdr:wsDr xmlns:xdr="http://schemas.openxmlformats.org/drawingml/2006/spreadsheetDrawing" xmlns:a="http://schemas.openxmlformats.org/drawingml/2006/main">
  <xdr:twoCellAnchor editAs="oneCell">
    <xdr:from>
      <xdr:col>1</xdr:col>
      <xdr:colOff>281941</xdr:colOff>
      <xdr:row>19</xdr:row>
      <xdr:rowOff>594451</xdr:rowOff>
    </xdr:from>
    <xdr:to>
      <xdr:col>3</xdr:col>
      <xdr:colOff>514079</xdr:colOff>
      <xdr:row>19</xdr:row>
      <xdr:rowOff>1846036</xdr:rowOff>
    </xdr:to>
    <xdr:pic>
      <xdr:nvPicPr>
        <xdr:cNvPr id="4" name="Picture 3" descr="A bridge over a forest&#10;&#10;Description automatically generated">
          <a:extLst>
            <a:ext uri="{FF2B5EF4-FFF2-40B4-BE49-F238E27FC236}">
              <a16:creationId xmlns:a16="http://schemas.microsoft.com/office/drawing/2014/main" id="{00000000-0008-0000-6600-000004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329691" y="10391594"/>
          <a:ext cx="1868805" cy="1255395"/>
        </a:xfrm>
        <a:prstGeom prst="rect">
          <a:avLst/>
        </a:prstGeom>
      </xdr:spPr>
    </xdr:pic>
    <xdr:clientData/>
  </xdr:twoCellAnchor>
  <xdr:twoCellAnchor editAs="oneCell">
    <xdr:from>
      <xdr:col>4</xdr:col>
      <xdr:colOff>227195</xdr:colOff>
      <xdr:row>19</xdr:row>
      <xdr:rowOff>777966</xdr:rowOff>
    </xdr:from>
    <xdr:to>
      <xdr:col>6</xdr:col>
      <xdr:colOff>549503</xdr:colOff>
      <xdr:row>19</xdr:row>
      <xdr:rowOff>1849846</xdr:rowOff>
    </xdr:to>
    <xdr:pic>
      <xdr:nvPicPr>
        <xdr:cNvPr id="5" name="Picture 4" descr="A long shot of a bridge&#10;&#10;Description automatically generated">
          <a:extLst>
            <a:ext uri="{FF2B5EF4-FFF2-40B4-BE49-F238E27FC236}">
              <a16:creationId xmlns:a16="http://schemas.microsoft.com/office/drawing/2014/main" id="{00000000-0008-0000-6600-000005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3724231" y="10575109"/>
          <a:ext cx="1958975" cy="1068070"/>
        </a:xfrm>
        <a:prstGeom prst="rect">
          <a:avLst/>
        </a:prstGeom>
      </xdr:spPr>
    </xdr:pic>
    <xdr:clientData/>
  </xdr:twoCellAnchor>
  <xdr:twoCellAnchor editAs="oneCell">
    <xdr:from>
      <xdr:col>7</xdr:col>
      <xdr:colOff>266429</xdr:colOff>
      <xdr:row>19</xdr:row>
      <xdr:rowOff>172811</xdr:rowOff>
    </xdr:from>
    <xdr:to>
      <xdr:col>10</xdr:col>
      <xdr:colOff>171088</xdr:colOff>
      <xdr:row>19</xdr:row>
      <xdr:rowOff>1846036</xdr:rowOff>
    </xdr:to>
    <xdr:pic>
      <xdr:nvPicPr>
        <xdr:cNvPr id="6" name="Picture 5" descr="A bridge over a forest&#10;&#10;Description automatically generated">
          <a:extLst>
            <a:ext uri="{FF2B5EF4-FFF2-40B4-BE49-F238E27FC236}">
              <a16:creationId xmlns:a16="http://schemas.microsoft.com/office/drawing/2014/main" id="{00000000-0008-0000-6600-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212750" y="9969954"/>
          <a:ext cx="2357755" cy="1677035"/>
        </a:xfrm>
        <a:prstGeom prst="rect">
          <a:avLst/>
        </a:prstGeom>
      </xdr:spPr>
    </xdr:pic>
    <xdr:clientData/>
  </xdr:twoCellAnchor>
</xdr:wsDr>
</file>

<file path=xl/drawings/drawing95.xml><?xml version="1.0" encoding="utf-8"?>
<xdr:wsDr xmlns:xdr="http://schemas.openxmlformats.org/drawingml/2006/spreadsheetDrawing" xmlns:a="http://schemas.openxmlformats.org/drawingml/2006/main">
  <xdr:twoCellAnchor editAs="oneCell">
    <xdr:from>
      <xdr:col>1</xdr:col>
      <xdr:colOff>165191</xdr:colOff>
      <xdr:row>19</xdr:row>
      <xdr:rowOff>425087</xdr:rowOff>
    </xdr:from>
    <xdr:to>
      <xdr:col>3</xdr:col>
      <xdr:colOff>324939</xdr:colOff>
      <xdr:row>19</xdr:row>
      <xdr:rowOff>1771922</xdr:rowOff>
    </xdr:to>
    <xdr:pic>
      <xdr:nvPicPr>
        <xdr:cNvPr id="5" name="Picture 4" descr="A long shot of a field&#10;&#10;Description automatically generated">
          <a:extLst>
            <a:ext uri="{FF2B5EF4-FFF2-40B4-BE49-F238E27FC236}">
              <a16:creationId xmlns:a16="http://schemas.microsoft.com/office/drawing/2014/main" id="{00000000-0008-0000-6700-000005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212941" y="10222230"/>
          <a:ext cx="1792605" cy="1346835"/>
        </a:xfrm>
        <a:prstGeom prst="rect">
          <a:avLst/>
        </a:prstGeom>
      </xdr:spPr>
    </xdr:pic>
    <xdr:clientData/>
  </xdr:twoCellAnchor>
  <xdr:twoCellAnchor editAs="oneCell">
    <xdr:from>
      <xdr:col>3</xdr:col>
      <xdr:colOff>573406</xdr:colOff>
      <xdr:row>19</xdr:row>
      <xdr:rowOff>393972</xdr:rowOff>
    </xdr:from>
    <xdr:to>
      <xdr:col>5</xdr:col>
      <xdr:colOff>778874</xdr:colOff>
      <xdr:row>19</xdr:row>
      <xdr:rowOff>1771922</xdr:rowOff>
    </xdr:to>
    <xdr:pic>
      <xdr:nvPicPr>
        <xdr:cNvPr id="6" name="Picture 5" descr="A bridge over a river&#10;&#10;Description automatically generated">
          <a:extLst>
            <a:ext uri="{FF2B5EF4-FFF2-40B4-BE49-F238E27FC236}">
              <a16:creationId xmlns:a16="http://schemas.microsoft.com/office/drawing/2014/main" id="{00000000-0008-0000-6700-000006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3254013" y="10191115"/>
          <a:ext cx="1838325" cy="1377950"/>
        </a:xfrm>
        <a:prstGeom prst="rect">
          <a:avLst/>
        </a:prstGeom>
      </xdr:spPr>
    </xdr:pic>
    <xdr:clientData/>
  </xdr:twoCellAnchor>
  <xdr:twoCellAnchor editAs="oneCell">
    <xdr:from>
      <xdr:col>6</xdr:col>
      <xdr:colOff>773701</xdr:colOff>
      <xdr:row>19</xdr:row>
      <xdr:rowOff>105047</xdr:rowOff>
    </xdr:from>
    <xdr:to>
      <xdr:col>9</xdr:col>
      <xdr:colOff>250370</xdr:colOff>
      <xdr:row>19</xdr:row>
      <xdr:rowOff>1771922</xdr:rowOff>
    </xdr:to>
    <xdr:pic>
      <xdr:nvPicPr>
        <xdr:cNvPr id="7" name="Picture 6" descr="Aerial view of a road and fields&#10;&#10;Description automatically generated">
          <a:extLst>
            <a:ext uri="{FF2B5EF4-FFF2-40B4-BE49-F238E27FC236}">
              <a16:creationId xmlns:a16="http://schemas.microsoft.com/office/drawing/2014/main" id="{00000000-0008-0000-6700-000007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5903594" y="9902190"/>
          <a:ext cx="1925955" cy="1666875"/>
        </a:xfrm>
        <a:prstGeom prst="rect">
          <a:avLst/>
        </a:prstGeom>
      </xdr:spPr>
    </xdr:pic>
    <xdr:clientData/>
  </xdr:twoCellAnchor>
  <xdr:twoCellAnchor editAs="oneCell">
    <xdr:from>
      <xdr:col>9</xdr:col>
      <xdr:colOff>413293</xdr:colOff>
      <xdr:row>19</xdr:row>
      <xdr:rowOff>126002</xdr:rowOff>
    </xdr:from>
    <xdr:to>
      <xdr:col>11</xdr:col>
      <xdr:colOff>778146</xdr:colOff>
      <xdr:row>19</xdr:row>
      <xdr:rowOff>1771922</xdr:rowOff>
    </xdr:to>
    <xdr:pic>
      <xdr:nvPicPr>
        <xdr:cNvPr id="8" name="Picture 7" descr="An aerial view of a city&#10;&#10;Description automatically generated">
          <a:extLst>
            <a:ext uri="{FF2B5EF4-FFF2-40B4-BE49-F238E27FC236}">
              <a16:creationId xmlns:a16="http://schemas.microsoft.com/office/drawing/2014/main" id="{00000000-0008-0000-6700-000008000000}"/>
            </a:ext>
          </a:extLst>
        </xdr:cNvPr>
        <xdr:cNvPicPr>
          <a:picLocks noChangeAspect="1"/>
        </xdr:cNvPicPr>
      </xdr:nvPicPr>
      <xdr:blipFill rotWithShape="1">
        <a:blip xmlns:r="http://schemas.openxmlformats.org/officeDocument/2006/relationships" r:embed="rId4" cstate="print">
          <a:extLst>
            <a:ext uri="{28A0092B-C50C-407E-A947-70E740481C1C}">
              <a14:useLocalDpi xmlns:a14="http://schemas.microsoft.com/office/drawing/2010/main" val="0"/>
            </a:ext>
          </a:extLst>
        </a:blip>
        <a:srcRect l="22206" t="18269" r="24727"/>
        <a:stretch/>
      </xdr:blipFill>
      <xdr:spPr bwMode="auto">
        <a:xfrm rot="5400000">
          <a:off x="8168367" y="9747250"/>
          <a:ext cx="1645920" cy="1997710"/>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1</xdr:col>
      <xdr:colOff>746488</xdr:colOff>
      <xdr:row>21</xdr:row>
      <xdr:rowOff>210095</xdr:rowOff>
    </xdr:from>
    <xdr:to>
      <xdr:col>6</xdr:col>
      <xdr:colOff>304800</xdr:colOff>
      <xdr:row>21</xdr:row>
      <xdr:rowOff>2493555</xdr:rowOff>
    </xdr:to>
    <xdr:pic>
      <xdr:nvPicPr>
        <xdr:cNvPr id="9" name="Picture 8">
          <a:extLst>
            <a:ext uri="{FF2B5EF4-FFF2-40B4-BE49-F238E27FC236}">
              <a16:creationId xmlns:a16="http://schemas.microsoft.com/office/drawing/2014/main" id="{00000000-0008-0000-6700-00000900000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1794238" y="12266024"/>
          <a:ext cx="3640455" cy="2283460"/>
        </a:xfrm>
        <a:prstGeom prst="rect">
          <a:avLst/>
        </a:prstGeom>
        <a:noFill/>
        <a:ln>
          <a:noFill/>
        </a:ln>
      </xdr:spPr>
    </xdr:pic>
    <xdr:clientData/>
  </xdr:twoCellAnchor>
</xdr:wsDr>
</file>

<file path=xl/drawings/drawing96.xml><?xml version="1.0" encoding="utf-8"?>
<xdr:wsDr xmlns:xdr="http://schemas.openxmlformats.org/drawingml/2006/spreadsheetDrawing" xmlns:a="http://schemas.openxmlformats.org/drawingml/2006/main">
  <xdr:twoCellAnchor editAs="oneCell">
    <xdr:from>
      <xdr:col>1</xdr:col>
      <xdr:colOff>149678</xdr:colOff>
      <xdr:row>19</xdr:row>
      <xdr:rowOff>91440</xdr:rowOff>
    </xdr:from>
    <xdr:to>
      <xdr:col>6</xdr:col>
      <xdr:colOff>399505</xdr:colOff>
      <xdr:row>19</xdr:row>
      <xdr:rowOff>2038350</xdr:rowOff>
    </xdr:to>
    <xdr:pic>
      <xdr:nvPicPr>
        <xdr:cNvPr id="7" name="Picture 6">
          <a:extLst>
            <a:ext uri="{FF2B5EF4-FFF2-40B4-BE49-F238E27FC236}">
              <a16:creationId xmlns:a16="http://schemas.microsoft.com/office/drawing/2014/main" id="{00000000-0008-0000-6800-000007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197428" y="9888583"/>
          <a:ext cx="4335780" cy="1943100"/>
        </a:xfrm>
        <a:prstGeom prst="rect">
          <a:avLst/>
        </a:prstGeom>
        <a:noFill/>
        <a:ln>
          <a:noFill/>
        </a:ln>
      </xdr:spPr>
    </xdr:pic>
    <xdr:clientData/>
  </xdr:twoCellAnchor>
  <xdr:twoCellAnchor editAs="oneCell">
    <xdr:from>
      <xdr:col>7</xdr:col>
      <xdr:colOff>89535</xdr:colOff>
      <xdr:row>19</xdr:row>
      <xdr:rowOff>668020</xdr:rowOff>
    </xdr:from>
    <xdr:to>
      <xdr:col>9</xdr:col>
      <xdr:colOff>292462</xdr:colOff>
      <xdr:row>19</xdr:row>
      <xdr:rowOff>2034540</xdr:rowOff>
    </xdr:to>
    <xdr:pic>
      <xdr:nvPicPr>
        <xdr:cNvPr id="8" name="Picture 7" descr="A pipe with a hole in it&#10;&#10;Description automatically generated">
          <a:extLst>
            <a:ext uri="{FF2B5EF4-FFF2-40B4-BE49-F238E27FC236}">
              <a16:creationId xmlns:a16="http://schemas.microsoft.com/office/drawing/2014/main" id="{00000000-0008-0000-6800-000008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6035856" y="10465163"/>
          <a:ext cx="1839595" cy="1366520"/>
        </a:xfrm>
        <a:prstGeom prst="rect">
          <a:avLst/>
        </a:prstGeom>
      </xdr:spPr>
    </xdr:pic>
    <xdr:clientData/>
  </xdr:twoCellAnchor>
  <xdr:twoCellAnchor editAs="oneCell">
    <xdr:from>
      <xdr:col>9</xdr:col>
      <xdr:colOff>373379</xdr:colOff>
      <xdr:row>19</xdr:row>
      <xdr:rowOff>659764</xdr:rowOff>
    </xdr:from>
    <xdr:to>
      <xdr:col>11</xdr:col>
      <xdr:colOff>587737</xdr:colOff>
      <xdr:row>19</xdr:row>
      <xdr:rowOff>2042159</xdr:rowOff>
    </xdr:to>
    <xdr:pic>
      <xdr:nvPicPr>
        <xdr:cNvPr id="9" name="Picture 8" descr="A pipe with water flowing out of it&#10;&#10;Description automatically generated">
          <a:extLst>
            <a:ext uri="{FF2B5EF4-FFF2-40B4-BE49-F238E27FC236}">
              <a16:creationId xmlns:a16="http://schemas.microsoft.com/office/drawing/2014/main" id="{00000000-0008-0000-6800-000009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rot="10800000" flipV="1">
          <a:off x="7952558" y="10456907"/>
          <a:ext cx="1841500" cy="1382395"/>
        </a:xfrm>
        <a:prstGeom prst="rect">
          <a:avLst/>
        </a:prstGeom>
      </xdr:spPr>
    </xdr:pic>
    <xdr:clientData/>
  </xdr:twoCellAnchor>
  <xdr:twoCellAnchor editAs="oneCell">
    <xdr:from>
      <xdr:col>1</xdr:col>
      <xdr:colOff>363583</xdr:colOff>
      <xdr:row>21</xdr:row>
      <xdr:rowOff>83548</xdr:rowOff>
    </xdr:from>
    <xdr:to>
      <xdr:col>6</xdr:col>
      <xdr:colOff>186690</xdr:colOff>
      <xdr:row>21</xdr:row>
      <xdr:rowOff>2607673</xdr:rowOff>
    </xdr:to>
    <xdr:pic>
      <xdr:nvPicPr>
        <xdr:cNvPr id="10" name="Picture 9">
          <a:extLst>
            <a:ext uri="{FF2B5EF4-FFF2-40B4-BE49-F238E27FC236}">
              <a16:creationId xmlns:a16="http://schemas.microsoft.com/office/drawing/2014/main" id="{00000000-0008-0000-6800-00000A000000}"/>
            </a:ext>
          </a:extLst>
        </xdr:cNvPr>
        <xdr:cNvPicPr>
          <a:picLocks noChangeAspect="1"/>
        </xdr:cNvPicPr>
      </xdr:nvPicPr>
      <xdr:blipFill rotWithShape="1">
        <a:blip xmlns:r="http://schemas.openxmlformats.org/officeDocument/2006/relationships" r:embed="rId4" cstate="print">
          <a:extLst>
            <a:ext uri="{28A0092B-C50C-407E-A947-70E740481C1C}">
              <a14:useLocalDpi xmlns:a14="http://schemas.microsoft.com/office/drawing/2010/main" val="0"/>
            </a:ext>
          </a:extLst>
        </a:blip>
        <a:srcRect l="9692"/>
        <a:stretch/>
      </xdr:blipFill>
      <xdr:spPr bwMode="auto">
        <a:xfrm>
          <a:off x="1411333" y="12166691"/>
          <a:ext cx="3905250" cy="2524125"/>
        </a:xfrm>
        <a:prstGeom prst="rect">
          <a:avLst/>
        </a:prstGeom>
        <a:noFill/>
        <a:ln>
          <a:noFill/>
        </a:ln>
        <a:extLst>
          <a:ext uri="{53640926-AAD7-44D8-BBD7-CCE9431645EC}">
            <a14:shadowObscured xmlns:a14="http://schemas.microsoft.com/office/drawing/2010/main"/>
          </a:ext>
        </a:extLst>
      </xdr:spPr>
    </xdr:pic>
    <xdr:clientData/>
  </xdr:twoCellAnchor>
  <xdr:twoCellAnchor editAs="oneCell">
    <xdr:from>
      <xdr:col>6</xdr:col>
      <xdr:colOff>781594</xdr:colOff>
      <xdr:row>21</xdr:row>
      <xdr:rowOff>1122408</xdr:rowOff>
    </xdr:from>
    <xdr:to>
      <xdr:col>9</xdr:col>
      <xdr:colOff>324938</xdr:colOff>
      <xdr:row>21</xdr:row>
      <xdr:rowOff>2607673</xdr:rowOff>
    </xdr:to>
    <xdr:pic>
      <xdr:nvPicPr>
        <xdr:cNvPr id="11" name="Picture 10" descr="A river flowing through a tunnel&#10;&#10;Description automatically generated">
          <a:extLst>
            <a:ext uri="{FF2B5EF4-FFF2-40B4-BE49-F238E27FC236}">
              <a16:creationId xmlns:a16="http://schemas.microsoft.com/office/drawing/2014/main" id="{00000000-0008-0000-6800-00000B00000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5911487" y="13205551"/>
          <a:ext cx="1985010" cy="1485265"/>
        </a:xfrm>
        <a:prstGeom prst="rect">
          <a:avLst/>
        </a:prstGeom>
      </xdr:spPr>
    </xdr:pic>
    <xdr:clientData/>
  </xdr:twoCellAnchor>
  <xdr:twoCellAnchor editAs="oneCell">
    <xdr:from>
      <xdr:col>9</xdr:col>
      <xdr:colOff>412295</xdr:colOff>
      <xdr:row>21</xdr:row>
      <xdr:rowOff>1117963</xdr:rowOff>
    </xdr:from>
    <xdr:to>
      <xdr:col>11</xdr:col>
      <xdr:colOff>781593</xdr:colOff>
      <xdr:row>21</xdr:row>
      <xdr:rowOff>2607673</xdr:rowOff>
    </xdr:to>
    <xdr:pic>
      <xdr:nvPicPr>
        <xdr:cNvPr id="12" name="Picture 11" descr="A river flowing through a concrete tunnel&#10;&#10;Description automatically generated">
          <a:extLst>
            <a:ext uri="{FF2B5EF4-FFF2-40B4-BE49-F238E27FC236}">
              <a16:creationId xmlns:a16="http://schemas.microsoft.com/office/drawing/2014/main" id="{00000000-0008-0000-6800-00000C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7991474" y="13201106"/>
          <a:ext cx="1994535" cy="1489710"/>
        </a:xfrm>
        <a:prstGeom prst="rect">
          <a:avLst/>
        </a:prstGeom>
        <a:noFill/>
        <a:ln>
          <a:noFill/>
        </a:ln>
      </xdr:spPr>
    </xdr:pic>
    <xdr:clientData/>
  </xdr:twoCellAnchor>
</xdr:wsDr>
</file>

<file path=xl/drawings/drawing97.xml><?xml version="1.0" encoding="utf-8"?>
<xdr:wsDr xmlns:xdr="http://schemas.openxmlformats.org/drawingml/2006/spreadsheetDrawing" xmlns:a="http://schemas.openxmlformats.org/drawingml/2006/main">
  <xdr:twoCellAnchor editAs="oneCell">
    <xdr:from>
      <xdr:col>1</xdr:col>
      <xdr:colOff>173082</xdr:colOff>
      <xdr:row>19</xdr:row>
      <xdr:rowOff>141242</xdr:rowOff>
    </xdr:from>
    <xdr:to>
      <xdr:col>3</xdr:col>
      <xdr:colOff>591910</xdr:colOff>
      <xdr:row>19</xdr:row>
      <xdr:rowOff>1673497</xdr:rowOff>
    </xdr:to>
    <xdr:pic>
      <xdr:nvPicPr>
        <xdr:cNvPr id="8" name="Picture 7">
          <a:extLst>
            <a:ext uri="{FF2B5EF4-FFF2-40B4-BE49-F238E27FC236}">
              <a16:creationId xmlns:a16="http://schemas.microsoft.com/office/drawing/2014/main" id="{00000000-0008-0000-6900-000008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220832" y="10509885"/>
          <a:ext cx="2044065" cy="1532255"/>
        </a:xfrm>
        <a:prstGeom prst="rect">
          <a:avLst/>
        </a:prstGeom>
      </xdr:spPr>
    </xdr:pic>
    <xdr:clientData/>
  </xdr:twoCellAnchor>
  <xdr:twoCellAnchor editAs="oneCell">
    <xdr:from>
      <xdr:col>3</xdr:col>
      <xdr:colOff>732880</xdr:colOff>
      <xdr:row>19</xdr:row>
      <xdr:rowOff>143782</xdr:rowOff>
    </xdr:from>
    <xdr:to>
      <xdr:col>6</xdr:col>
      <xdr:colOff>401954</xdr:colOff>
      <xdr:row>19</xdr:row>
      <xdr:rowOff>1673497</xdr:rowOff>
    </xdr:to>
    <xdr:pic>
      <xdr:nvPicPr>
        <xdr:cNvPr id="9" name="Picture 8">
          <a:extLst>
            <a:ext uri="{FF2B5EF4-FFF2-40B4-BE49-F238E27FC236}">
              <a16:creationId xmlns:a16="http://schemas.microsoft.com/office/drawing/2014/main" id="{00000000-0008-0000-6900-000009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3413487" y="10512425"/>
          <a:ext cx="2118360" cy="1529715"/>
        </a:xfrm>
        <a:prstGeom prst="rect">
          <a:avLst/>
        </a:prstGeom>
      </xdr:spPr>
    </xdr:pic>
    <xdr:clientData/>
  </xdr:twoCellAnchor>
  <xdr:twoCellAnchor editAs="oneCell">
    <xdr:from>
      <xdr:col>6</xdr:col>
      <xdr:colOff>705666</xdr:colOff>
      <xdr:row>19</xdr:row>
      <xdr:rowOff>101237</xdr:rowOff>
    </xdr:from>
    <xdr:to>
      <xdr:col>9</xdr:col>
      <xdr:colOff>341085</xdr:colOff>
      <xdr:row>19</xdr:row>
      <xdr:rowOff>1673497</xdr:rowOff>
    </xdr:to>
    <xdr:pic>
      <xdr:nvPicPr>
        <xdr:cNvPr id="10" name="Picture 9">
          <a:extLst>
            <a:ext uri="{FF2B5EF4-FFF2-40B4-BE49-F238E27FC236}">
              <a16:creationId xmlns:a16="http://schemas.microsoft.com/office/drawing/2014/main" id="{00000000-0008-0000-6900-00000A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5835559" y="10469880"/>
          <a:ext cx="2084705" cy="1572260"/>
        </a:xfrm>
        <a:prstGeom prst="rect">
          <a:avLst/>
        </a:prstGeom>
      </xdr:spPr>
    </xdr:pic>
    <xdr:clientData/>
  </xdr:twoCellAnchor>
  <xdr:twoCellAnchor editAs="oneCell">
    <xdr:from>
      <xdr:col>9</xdr:col>
      <xdr:colOff>552177</xdr:colOff>
      <xdr:row>19</xdr:row>
      <xdr:rowOff>110762</xdr:rowOff>
    </xdr:from>
    <xdr:to>
      <xdr:col>12</xdr:col>
      <xdr:colOff>56787</xdr:colOff>
      <xdr:row>19</xdr:row>
      <xdr:rowOff>1673497</xdr:rowOff>
    </xdr:to>
    <xdr:pic>
      <xdr:nvPicPr>
        <xdr:cNvPr id="11" name="Picture 10">
          <a:extLst>
            <a:ext uri="{FF2B5EF4-FFF2-40B4-BE49-F238E27FC236}">
              <a16:creationId xmlns:a16="http://schemas.microsoft.com/office/drawing/2014/main" id="{00000000-0008-0000-6900-00000B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8131356" y="10479405"/>
          <a:ext cx="1953895" cy="1562735"/>
        </a:xfrm>
        <a:prstGeom prst="rect">
          <a:avLst/>
        </a:prstGeom>
        <a:noFill/>
        <a:ln>
          <a:noFill/>
        </a:ln>
      </xdr:spPr>
    </xdr:pic>
    <xdr:clientData/>
  </xdr:twoCellAnchor>
</xdr:wsDr>
</file>

<file path=xl/drawings/drawing98.xml><?xml version="1.0" encoding="utf-8"?>
<xdr:wsDr xmlns:xdr="http://schemas.openxmlformats.org/drawingml/2006/spreadsheetDrawing" xmlns:a="http://schemas.openxmlformats.org/drawingml/2006/main">
  <xdr:twoCellAnchor editAs="oneCell">
    <xdr:from>
      <xdr:col>1</xdr:col>
      <xdr:colOff>231321</xdr:colOff>
      <xdr:row>19</xdr:row>
      <xdr:rowOff>108857</xdr:rowOff>
    </xdr:from>
    <xdr:to>
      <xdr:col>6</xdr:col>
      <xdr:colOff>625928</xdr:colOff>
      <xdr:row>19</xdr:row>
      <xdr:rowOff>2617742</xdr:rowOff>
    </xdr:to>
    <xdr:pic>
      <xdr:nvPicPr>
        <xdr:cNvPr id="6" name="Picture 5">
          <a:extLst>
            <a:ext uri="{FF2B5EF4-FFF2-40B4-BE49-F238E27FC236}">
              <a16:creationId xmlns:a16="http://schemas.microsoft.com/office/drawing/2014/main" id="{00000000-0008-0000-6A00-000006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279071" y="10477500"/>
          <a:ext cx="4472940" cy="2514600"/>
        </a:xfrm>
        <a:prstGeom prst="rect">
          <a:avLst/>
        </a:prstGeom>
        <a:noFill/>
        <a:ln>
          <a:noFill/>
        </a:ln>
      </xdr:spPr>
    </xdr:pic>
    <xdr:clientData/>
  </xdr:twoCellAnchor>
</xdr:wsDr>
</file>

<file path=xl/drawings/drawing99.xml><?xml version="1.0" encoding="utf-8"?>
<xdr:wsDr xmlns:xdr="http://schemas.openxmlformats.org/drawingml/2006/spreadsheetDrawing" xmlns:a="http://schemas.openxmlformats.org/drawingml/2006/main">
  <xdr:twoCellAnchor editAs="oneCell">
    <xdr:from>
      <xdr:col>1</xdr:col>
      <xdr:colOff>198121</xdr:colOff>
      <xdr:row>19</xdr:row>
      <xdr:rowOff>917483</xdr:rowOff>
    </xdr:from>
    <xdr:to>
      <xdr:col>6</xdr:col>
      <xdr:colOff>97428</xdr:colOff>
      <xdr:row>19</xdr:row>
      <xdr:rowOff>2574833</xdr:rowOff>
    </xdr:to>
    <xdr:pic>
      <xdr:nvPicPr>
        <xdr:cNvPr id="2" name="Picture 1" descr="A screenshot of a computer screen&#10;&#10;Description automatically generated">
          <a:extLst>
            <a:ext uri="{FF2B5EF4-FFF2-40B4-BE49-F238E27FC236}">
              <a16:creationId xmlns:a16="http://schemas.microsoft.com/office/drawing/2014/main" id="{00000000-0008-0000-6C00-000002000000}"/>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382" t="4431" r="-1" b="15443"/>
        <a:stretch/>
      </xdr:blipFill>
      <xdr:spPr bwMode="auto">
        <a:xfrm>
          <a:off x="1245871" y="15980590"/>
          <a:ext cx="3981450" cy="1657350"/>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6</xdr:col>
      <xdr:colOff>544286</xdr:colOff>
      <xdr:row>19</xdr:row>
      <xdr:rowOff>122463</xdr:rowOff>
    </xdr:from>
    <xdr:to>
      <xdr:col>11</xdr:col>
      <xdr:colOff>321673</xdr:colOff>
      <xdr:row>19</xdr:row>
      <xdr:rowOff>2571023</xdr:rowOff>
    </xdr:to>
    <xdr:pic>
      <xdr:nvPicPr>
        <xdr:cNvPr id="3" name="Picture 2" descr="A map of a country&#10;&#10;Description automatically generated">
          <a:extLst>
            <a:ext uri="{FF2B5EF4-FFF2-40B4-BE49-F238E27FC236}">
              <a16:creationId xmlns:a16="http://schemas.microsoft.com/office/drawing/2014/main" id="{00000000-0008-0000-6C00-000003000000}"/>
            </a:ext>
          </a:extLst>
        </xdr:cNvPr>
        <xdr:cNvPicPr>
          <a:picLocks noChangeAspect="1"/>
        </xdr:cNvPicPr>
      </xdr:nvPicPr>
      <xdr:blipFill rotWithShape="1">
        <a:blip xmlns:r="http://schemas.openxmlformats.org/officeDocument/2006/relationships" r:embed="rId2">
          <a:extLst>
            <a:ext uri="{28A0092B-C50C-407E-A947-70E740481C1C}">
              <a14:useLocalDpi xmlns:a14="http://schemas.microsoft.com/office/drawing/2010/main" val="0"/>
            </a:ext>
          </a:extLst>
        </a:blip>
        <a:srcRect l="35727" t="8714" b="4977"/>
        <a:stretch/>
      </xdr:blipFill>
      <xdr:spPr bwMode="auto">
        <a:xfrm>
          <a:off x="5674179" y="15185570"/>
          <a:ext cx="3859530" cy="2448560"/>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1</xdr:col>
      <xdr:colOff>259716</xdr:colOff>
      <xdr:row>20</xdr:row>
      <xdr:rowOff>83548</xdr:rowOff>
    </xdr:from>
    <xdr:to>
      <xdr:col>6</xdr:col>
      <xdr:colOff>35833</xdr:colOff>
      <xdr:row>20</xdr:row>
      <xdr:rowOff>1666603</xdr:rowOff>
    </xdr:to>
    <xdr:pic>
      <xdr:nvPicPr>
        <xdr:cNvPr id="4" name="Picture 3" descr="A satellite view of a city&#10;&#10;Description automatically generated">
          <a:extLst>
            <a:ext uri="{FF2B5EF4-FFF2-40B4-BE49-F238E27FC236}">
              <a16:creationId xmlns:a16="http://schemas.microsoft.com/office/drawing/2014/main" id="{00000000-0008-0000-6C00-000004000000}"/>
            </a:ext>
          </a:extLst>
        </xdr:cNvPr>
        <xdr:cNvPicPr>
          <a:picLocks noChangeAspect="1"/>
        </xdr:cNvPicPr>
      </xdr:nvPicPr>
      <xdr:blipFill rotWithShape="1">
        <a:blip xmlns:r="http://schemas.openxmlformats.org/officeDocument/2006/relationships" r:embed="rId3">
          <a:extLst>
            <a:ext uri="{28A0092B-C50C-407E-A947-70E740481C1C}">
              <a14:useLocalDpi xmlns:a14="http://schemas.microsoft.com/office/drawing/2010/main" val="0"/>
            </a:ext>
          </a:extLst>
        </a:blip>
        <a:srcRect l="7452" t="22838" r="42309" b="26924"/>
        <a:stretch/>
      </xdr:blipFill>
      <xdr:spPr>
        <a:xfrm>
          <a:off x="1307466" y="17963334"/>
          <a:ext cx="3858260" cy="1586865"/>
        </a:xfrm>
        <a:prstGeom prst="rect">
          <a:avLst/>
        </a:prstGeom>
      </xdr:spPr>
    </xdr:pic>
    <xdr:clientData/>
  </xdr:twoCellAnchor>
</xdr:wsDr>
</file>

<file path=xl/drawings/drawing100.xml><?xml version="1.0" encoding="utf-8"?>
<xdr:wsDr xmlns:xdr="http://schemas.openxmlformats.org/drawingml/2006/spreadsheetDrawing" xmlns:a="http://schemas.openxmlformats.org/drawingml/2006/main">
  <xdr:twoCellAnchor editAs="oneCell">
    <xdr:from>
      <xdr:col>2</xdr:col>
      <xdr:colOff>312965</xdr:colOff>
      <xdr:row>19</xdr:row>
      <xdr:rowOff>124369</xdr:rowOff>
    </xdr:from>
    <xdr:to>
      <xdr:col>5</xdr:col>
      <xdr:colOff>329385</xdr:colOff>
      <xdr:row>19</xdr:row>
      <xdr:rowOff>2231299</xdr:rowOff>
    </xdr:to>
    <xdr:pic>
      <xdr:nvPicPr>
        <xdr:cNvPr id="5" name="Picture 4" descr="Map&#10;&#10;Description automatically generated">
          <a:extLst>
            <a:ext uri="{FF2B5EF4-FFF2-40B4-BE49-F238E27FC236}">
              <a16:creationId xmlns:a16="http://schemas.microsoft.com/office/drawing/2014/main" id="{00000000-0008-0000-6D00-00000500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val="0"/>
            </a:ext>
          </a:extLst>
        </a:blip>
        <a:stretch>
          <a:fillRect/>
        </a:stretch>
      </xdr:blipFill>
      <xdr:spPr>
        <a:xfrm>
          <a:off x="2177144" y="11050905"/>
          <a:ext cx="2465705" cy="2106930"/>
        </a:xfrm>
        <a:prstGeom prst="rect">
          <a:avLst/>
        </a:prstGeom>
      </xdr:spPr>
    </xdr:pic>
    <xdr:clientData/>
  </xdr:twoCellAnchor>
</xdr:wsDr>
</file>

<file path=xl/drawings/drawing101.xml><?xml version="1.0" encoding="utf-8"?>
<xdr:wsDr xmlns:xdr="http://schemas.openxmlformats.org/drawingml/2006/spreadsheetDrawing" xmlns:a="http://schemas.openxmlformats.org/drawingml/2006/main">
  <xdr:twoCellAnchor editAs="oneCell">
    <xdr:from>
      <xdr:col>1</xdr:col>
      <xdr:colOff>408214</xdr:colOff>
      <xdr:row>19</xdr:row>
      <xdr:rowOff>91440</xdr:rowOff>
    </xdr:from>
    <xdr:to>
      <xdr:col>5</xdr:col>
      <xdr:colOff>354330</xdr:colOff>
      <xdr:row>19</xdr:row>
      <xdr:rowOff>1830070</xdr:rowOff>
    </xdr:to>
    <xdr:pic>
      <xdr:nvPicPr>
        <xdr:cNvPr id="3" name="Picture 2" descr="A person in a red dress by a body of water&#10;&#10;Description automatically generated">
          <a:extLst>
            <a:ext uri="{FF2B5EF4-FFF2-40B4-BE49-F238E27FC236}">
              <a16:creationId xmlns:a16="http://schemas.microsoft.com/office/drawing/2014/main" id="{00000000-0008-0000-6E00-000003000000}"/>
            </a:ext>
          </a:extLst>
        </xdr:cNvPr>
        <xdr:cNvPicPr>
          <a:picLocks noChangeAspect="1"/>
        </xdr:cNvPicPr>
      </xdr:nvPicPr>
      <xdr:blipFill>
        <a:blip xmlns:r="http://schemas.openxmlformats.org/officeDocument/2006/relationships" r:embed="rId1" cstate="print">
          <a:extLst>
            <a:ext uri="{BEBA8EAE-BF5A-486C-A8C5-ECC9F3942E4B}">
              <a14:imgProps xmlns:a14="http://schemas.microsoft.com/office/drawing/2010/main">
                <a14:imgLayer r:embed="rId2">
                  <a14:imgEffect>
                    <a14:sharpenSoften amount="4000"/>
                  </a14:imgEffect>
                  <a14:imgEffect>
                    <a14:brightnessContrast bright="13000" contrast="-33000"/>
                  </a14:imgEffect>
                </a14:imgLayer>
              </a14:imgProps>
            </a:ext>
            <a:ext uri="{28A0092B-C50C-407E-A947-70E740481C1C}">
              <a14:useLocalDpi xmlns:a14="http://schemas.microsoft.com/office/drawing/2010/main" val="0"/>
            </a:ext>
          </a:extLst>
        </a:blip>
        <a:stretch>
          <a:fillRect/>
        </a:stretch>
      </xdr:blipFill>
      <xdr:spPr>
        <a:xfrm>
          <a:off x="1455964" y="11017976"/>
          <a:ext cx="3208020" cy="1738630"/>
        </a:xfrm>
        <a:prstGeom prst="rect">
          <a:avLst/>
        </a:prstGeom>
      </xdr:spPr>
    </xdr:pic>
    <xdr:clientData/>
  </xdr:twoCellAnchor>
</xdr:wsDr>
</file>

<file path=xl/drawings/drawing102.xml><?xml version="1.0" encoding="utf-8"?>
<xdr:wsDr xmlns:xdr="http://schemas.openxmlformats.org/drawingml/2006/spreadsheetDrawing" xmlns:a="http://schemas.openxmlformats.org/drawingml/2006/main">
  <xdr:twoCellAnchor editAs="oneCell">
    <xdr:from>
      <xdr:col>1</xdr:col>
      <xdr:colOff>87358</xdr:colOff>
      <xdr:row>19</xdr:row>
      <xdr:rowOff>98425</xdr:rowOff>
    </xdr:from>
    <xdr:to>
      <xdr:col>2</xdr:col>
      <xdr:colOff>612684</xdr:colOff>
      <xdr:row>19</xdr:row>
      <xdr:rowOff>991870</xdr:rowOff>
    </xdr:to>
    <xdr:pic>
      <xdr:nvPicPr>
        <xdr:cNvPr id="3" name="Picture 2" descr="A hand holding a small square of water&#10;&#10;Description automatically generated">
          <a:extLst>
            <a:ext uri="{FF2B5EF4-FFF2-40B4-BE49-F238E27FC236}">
              <a16:creationId xmlns:a16="http://schemas.microsoft.com/office/drawing/2014/main" id="{00000000-0008-0000-6F00-000003000000}"/>
            </a:ext>
          </a:extLst>
        </xdr:cNvPr>
        <xdr:cNvPicPr>
          <a:picLocks noChangeAspect="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l="-1696" t="-2111" r="1696" b="19749"/>
        <a:stretch/>
      </xdr:blipFill>
      <xdr:spPr bwMode="auto">
        <a:xfrm>
          <a:off x="1135108" y="11024961"/>
          <a:ext cx="1341755" cy="893445"/>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2</xdr:col>
      <xdr:colOff>746488</xdr:colOff>
      <xdr:row>19</xdr:row>
      <xdr:rowOff>97155</xdr:rowOff>
    </xdr:from>
    <xdr:to>
      <xdr:col>4</xdr:col>
      <xdr:colOff>460466</xdr:colOff>
      <xdr:row>19</xdr:row>
      <xdr:rowOff>991870</xdr:rowOff>
    </xdr:to>
    <xdr:pic>
      <xdr:nvPicPr>
        <xdr:cNvPr id="4" name="Picture 3" descr="A large truck parked in a parking lot&#10;&#10;Description automatically generated">
          <a:extLst>
            <a:ext uri="{FF2B5EF4-FFF2-40B4-BE49-F238E27FC236}">
              <a16:creationId xmlns:a16="http://schemas.microsoft.com/office/drawing/2014/main" id="{00000000-0008-0000-6F00-000004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2610667" y="11023691"/>
          <a:ext cx="1346835" cy="894715"/>
        </a:xfrm>
        <a:prstGeom prst="rect">
          <a:avLst/>
        </a:prstGeom>
      </xdr:spPr>
    </xdr:pic>
    <xdr:clientData/>
  </xdr:twoCellAnchor>
  <xdr:twoCellAnchor editAs="oneCell">
    <xdr:from>
      <xdr:col>5</xdr:col>
      <xdr:colOff>97428</xdr:colOff>
      <xdr:row>19</xdr:row>
      <xdr:rowOff>111760</xdr:rowOff>
    </xdr:from>
    <xdr:to>
      <xdr:col>6</xdr:col>
      <xdr:colOff>631009</xdr:colOff>
      <xdr:row>19</xdr:row>
      <xdr:rowOff>991870</xdr:rowOff>
    </xdr:to>
    <xdr:pic>
      <xdr:nvPicPr>
        <xdr:cNvPr id="5" name="Picture 4" descr="A close-up of a brick walkway&#10;&#10;Description automatically generated">
          <a:extLst>
            <a:ext uri="{FF2B5EF4-FFF2-40B4-BE49-F238E27FC236}">
              <a16:creationId xmlns:a16="http://schemas.microsoft.com/office/drawing/2014/main" id="{00000000-0008-0000-6F00-000005000000}"/>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b="7020"/>
        <a:stretch/>
      </xdr:blipFill>
      <xdr:spPr bwMode="auto">
        <a:xfrm>
          <a:off x="4410892" y="11038296"/>
          <a:ext cx="1350010" cy="880110"/>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7</xdr:col>
      <xdr:colOff>286476</xdr:colOff>
      <xdr:row>19</xdr:row>
      <xdr:rowOff>119380</xdr:rowOff>
    </xdr:from>
    <xdr:to>
      <xdr:col>8</xdr:col>
      <xdr:colOff>787672</xdr:colOff>
      <xdr:row>19</xdr:row>
      <xdr:rowOff>991870</xdr:rowOff>
    </xdr:to>
    <xdr:pic>
      <xdr:nvPicPr>
        <xdr:cNvPr id="6" name="Picture 5" descr="A close-up of a parking lot&#10;&#10;Description automatically generated">
          <a:extLst>
            <a:ext uri="{FF2B5EF4-FFF2-40B4-BE49-F238E27FC236}">
              <a16:creationId xmlns:a16="http://schemas.microsoft.com/office/drawing/2014/main" id="{00000000-0008-0000-6F00-000006000000}"/>
            </a:ext>
          </a:extLst>
        </xdr:cNvPr>
        <xdr:cNvPicPr>
          <a:picLocks noChangeAspect="1"/>
        </xdr:cNvPicPr>
      </xdr:nvPicPr>
      <xdr:blipFill rotWithShape="1">
        <a:blip xmlns:r="http://schemas.openxmlformats.org/officeDocument/2006/relationships" r:embed="rId4" cstate="print">
          <a:extLst>
            <a:ext uri="{28A0092B-C50C-407E-A947-70E740481C1C}">
              <a14:useLocalDpi xmlns:a14="http://schemas.microsoft.com/office/drawing/2010/main" val="0"/>
            </a:ext>
          </a:extLst>
        </a:blip>
        <a:srcRect t="-1" b="10729"/>
        <a:stretch/>
      </xdr:blipFill>
      <xdr:spPr bwMode="auto">
        <a:xfrm>
          <a:off x="6232797" y="11045916"/>
          <a:ext cx="1317625" cy="872490"/>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9</xdr:col>
      <xdr:colOff>105047</xdr:colOff>
      <xdr:row>19</xdr:row>
      <xdr:rowOff>119380</xdr:rowOff>
    </xdr:from>
    <xdr:to>
      <xdr:col>10</xdr:col>
      <xdr:colOff>612594</xdr:colOff>
      <xdr:row>19</xdr:row>
      <xdr:rowOff>991870</xdr:rowOff>
    </xdr:to>
    <xdr:pic>
      <xdr:nvPicPr>
        <xdr:cNvPr id="7" name="Picture 6" descr="A stone walkway with grass growing in it&#10;&#10;Description automatically generated">
          <a:extLst>
            <a:ext uri="{FF2B5EF4-FFF2-40B4-BE49-F238E27FC236}">
              <a16:creationId xmlns:a16="http://schemas.microsoft.com/office/drawing/2014/main" id="{00000000-0008-0000-6F00-00000700000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t="2739" b="2739"/>
        <a:stretch>
          <a:fillRect/>
        </a:stretch>
      </xdr:blipFill>
      <xdr:spPr bwMode="auto">
        <a:xfrm>
          <a:off x="7684226" y="11045916"/>
          <a:ext cx="1323975" cy="872490"/>
        </a:xfrm>
        <a:prstGeom prst="rect">
          <a:avLst/>
        </a:prstGeom>
        <a:ln>
          <a:noFill/>
        </a:ln>
        <a:extLst>
          <a:ext uri="{53640926-AAD7-44D8-BBD7-CCE9431645EC}">
            <a14:shadowObscured xmlns:a14="http://schemas.microsoft.com/office/drawing/2010/main"/>
          </a:ext>
        </a:extLst>
      </xdr:spPr>
    </xdr:pic>
    <xdr:clientData/>
  </xdr:twoCellAnchor>
</xdr:wsDr>
</file>

<file path=xl/drawings/drawing103.xml><?xml version="1.0" encoding="utf-8"?>
<xdr:wsDr xmlns:xdr="http://schemas.openxmlformats.org/drawingml/2006/spreadsheetDrawing" xmlns:a="http://schemas.openxmlformats.org/drawingml/2006/main">
  <xdr:twoCellAnchor editAs="oneCell">
    <xdr:from>
      <xdr:col>1</xdr:col>
      <xdr:colOff>204107</xdr:colOff>
      <xdr:row>19</xdr:row>
      <xdr:rowOff>190500</xdr:rowOff>
    </xdr:from>
    <xdr:to>
      <xdr:col>5</xdr:col>
      <xdr:colOff>778873</xdr:colOff>
      <xdr:row>19</xdr:row>
      <xdr:rowOff>1882140</xdr:rowOff>
    </xdr:to>
    <xdr:pic>
      <xdr:nvPicPr>
        <xdr:cNvPr id="7" name="Picture 6" descr="A construction site with a building under construction&#10;&#10;Description automatically generated">
          <a:extLst>
            <a:ext uri="{FF2B5EF4-FFF2-40B4-BE49-F238E27FC236}">
              <a16:creationId xmlns:a16="http://schemas.microsoft.com/office/drawing/2014/main" id="{00000000-0008-0000-7000-000007000000}"/>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18866" t="15298" r="1889" b="1680"/>
        <a:stretch/>
      </xdr:blipFill>
      <xdr:spPr bwMode="auto">
        <a:xfrm>
          <a:off x="1251857" y="11117036"/>
          <a:ext cx="3836670" cy="1695450"/>
        </a:xfrm>
        <a:prstGeom prst="rect">
          <a:avLst/>
        </a:prstGeom>
        <a:ln>
          <a:noFill/>
        </a:ln>
        <a:extLst>
          <a:ext uri="{53640926-AAD7-44D8-BBD7-CCE9431645EC}">
            <a14:shadowObscured xmlns:a14="http://schemas.microsoft.com/office/drawing/2010/main"/>
          </a:ext>
        </a:extLst>
      </xdr:spPr>
    </xdr:pic>
    <xdr:clientData/>
  </xdr:twoCellAnchor>
</xdr:wsDr>
</file>

<file path=xl/drawings/drawing104.xml><?xml version="1.0" encoding="utf-8"?>
<xdr:wsDr xmlns:xdr="http://schemas.openxmlformats.org/drawingml/2006/spreadsheetDrawing" xmlns:a="http://schemas.openxmlformats.org/drawingml/2006/main">
  <xdr:twoCellAnchor editAs="oneCell">
    <xdr:from>
      <xdr:col>1</xdr:col>
      <xdr:colOff>204107</xdr:colOff>
      <xdr:row>19</xdr:row>
      <xdr:rowOff>136072</xdr:rowOff>
    </xdr:from>
    <xdr:to>
      <xdr:col>5</xdr:col>
      <xdr:colOff>626473</xdr:colOff>
      <xdr:row>19</xdr:row>
      <xdr:rowOff>1654357</xdr:rowOff>
    </xdr:to>
    <xdr:pic>
      <xdr:nvPicPr>
        <xdr:cNvPr id="3" name="Picture 2" descr="A car driving through a river&#10;&#10;Description automatically generated">
          <a:extLst>
            <a:ext uri="{FF2B5EF4-FFF2-40B4-BE49-F238E27FC236}">
              <a16:creationId xmlns:a16="http://schemas.microsoft.com/office/drawing/2014/main" id="{00000000-0008-0000-7100-000003000000}"/>
            </a:ext>
          </a:extLst>
        </xdr:cNvPr>
        <xdr:cNvPicPr>
          <a:picLocks noChangeAspect="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31101" b="8237"/>
        <a:stretch/>
      </xdr:blipFill>
      <xdr:spPr bwMode="auto">
        <a:xfrm>
          <a:off x="1260021" y="11021786"/>
          <a:ext cx="3644538" cy="1518285"/>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6</xdr:col>
      <xdr:colOff>391885</xdr:colOff>
      <xdr:row>19</xdr:row>
      <xdr:rowOff>196397</xdr:rowOff>
    </xdr:from>
    <xdr:to>
      <xdr:col>9</xdr:col>
      <xdr:colOff>162197</xdr:colOff>
      <xdr:row>19</xdr:row>
      <xdr:rowOff>1654357</xdr:rowOff>
    </xdr:to>
    <xdr:pic>
      <xdr:nvPicPr>
        <xdr:cNvPr id="2" name="Picture 1">
          <a:extLst>
            <a:ext uri="{FF2B5EF4-FFF2-40B4-BE49-F238E27FC236}">
              <a16:creationId xmlns:a16="http://schemas.microsoft.com/office/drawing/2014/main" id="{00000000-0008-0000-7100-000002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5475514" y="11082111"/>
          <a:ext cx="2186940" cy="1457960"/>
        </a:xfrm>
        <a:prstGeom prst="rect">
          <a:avLst/>
        </a:prstGeom>
      </xdr:spPr>
    </xdr:pic>
    <xdr:clientData/>
  </xdr:twoCellAnchor>
  <xdr:twoCellAnchor editAs="oneCell">
    <xdr:from>
      <xdr:col>9</xdr:col>
      <xdr:colOff>304800</xdr:colOff>
      <xdr:row>19</xdr:row>
      <xdr:rowOff>211637</xdr:rowOff>
    </xdr:from>
    <xdr:to>
      <xdr:col>11</xdr:col>
      <xdr:colOff>617764</xdr:colOff>
      <xdr:row>19</xdr:row>
      <xdr:rowOff>1654357</xdr:rowOff>
    </xdr:to>
    <xdr:pic>
      <xdr:nvPicPr>
        <xdr:cNvPr id="4" name="Picture 3">
          <a:extLst>
            <a:ext uri="{FF2B5EF4-FFF2-40B4-BE49-F238E27FC236}">
              <a16:creationId xmlns:a16="http://schemas.microsoft.com/office/drawing/2014/main" id="{00000000-0008-0000-7100-000004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7805057" y="11097351"/>
          <a:ext cx="1924050" cy="1442720"/>
        </a:xfrm>
        <a:prstGeom prst="rect">
          <a:avLst/>
        </a:prstGeom>
      </xdr:spPr>
    </xdr:pic>
    <xdr:clientData/>
  </xdr:twoCellAnchor>
  <xdr:twoCellAnchor editAs="oneCell">
    <xdr:from>
      <xdr:col>1</xdr:col>
      <xdr:colOff>751614</xdr:colOff>
      <xdr:row>21</xdr:row>
      <xdr:rowOff>152400</xdr:rowOff>
    </xdr:from>
    <xdr:to>
      <xdr:col>5</xdr:col>
      <xdr:colOff>78967</xdr:colOff>
      <xdr:row>21</xdr:row>
      <xdr:rowOff>1998345</xdr:rowOff>
    </xdr:to>
    <xdr:pic>
      <xdr:nvPicPr>
        <xdr:cNvPr id="5" name="Picture 4">
          <a:extLst>
            <a:ext uri="{FF2B5EF4-FFF2-40B4-BE49-F238E27FC236}">
              <a16:creationId xmlns:a16="http://schemas.microsoft.com/office/drawing/2014/main" id="{00000000-0008-0000-7100-000005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1807528" y="12954000"/>
          <a:ext cx="2549525" cy="1845945"/>
        </a:xfrm>
        <a:prstGeom prst="rect">
          <a:avLst/>
        </a:prstGeom>
      </xdr:spPr>
    </xdr:pic>
    <xdr:clientData/>
  </xdr:twoCellAnchor>
</xdr:wsDr>
</file>

<file path=xl/drawings/drawing105.xml><?xml version="1.0" encoding="utf-8"?>
<xdr:wsDr xmlns:xdr="http://schemas.openxmlformats.org/drawingml/2006/spreadsheetDrawing" xmlns:a="http://schemas.openxmlformats.org/drawingml/2006/main">
  <xdr:twoCellAnchor editAs="oneCell">
    <xdr:from>
      <xdr:col>1</xdr:col>
      <xdr:colOff>93344</xdr:colOff>
      <xdr:row>19</xdr:row>
      <xdr:rowOff>172267</xdr:rowOff>
    </xdr:from>
    <xdr:to>
      <xdr:col>5</xdr:col>
      <xdr:colOff>701765</xdr:colOff>
      <xdr:row>19</xdr:row>
      <xdr:rowOff>1774372</xdr:rowOff>
    </xdr:to>
    <xdr:pic>
      <xdr:nvPicPr>
        <xdr:cNvPr id="2" name="Picture 1" descr="Businessman hand working modern laptop computer and smartphone dashboard vitual innovation insurance online for car, travel, family and life, financial and health insurance. Insurance concept. Businessman hand working modern laptop computer and smartphone dashboard vitual innovation insurance online for car, travel, family and life, financial and health insurance. Insurance concept. images of disaster management stock pictures, royalty-free photos &amp; images">
          <a:extLst>
            <a:ext uri="{FF2B5EF4-FFF2-40B4-BE49-F238E27FC236}">
              <a16:creationId xmlns:a16="http://schemas.microsoft.com/office/drawing/2014/main" id="{00000000-0008-0000-73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141094" y="12377874"/>
          <a:ext cx="3874135" cy="1594485"/>
        </a:xfrm>
        <a:prstGeom prst="rect">
          <a:avLst/>
        </a:prstGeom>
        <a:noFill/>
        <a:ln>
          <a:noFill/>
        </a:ln>
      </xdr:spPr>
    </xdr:pic>
    <xdr:clientData/>
  </xdr:twoCellAnchor>
  <xdr:twoCellAnchor editAs="oneCell">
    <xdr:from>
      <xdr:col>6</xdr:col>
      <xdr:colOff>1906</xdr:colOff>
      <xdr:row>19</xdr:row>
      <xdr:rowOff>606607</xdr:rowOff>
    </xdr:from>
    <xdr:to>
      <xdr:col>10</xdr:col>
      <xdr:colOff>513807</xdr:colOff>
      <xdr:row>19</xdr:row>
      <xdr:rowOff>3578407</xdr:rowOff>
    </xdr:to>
    <xdr:pic>
      <xdr:nvPicPr>
        <xdr:cNvPr id="3" name="Picture 2" descr="A diagram of disaster management&#10;&#10;Description automatically generated">
          <a:extLst>
            <a:ext uri="{FF2B5EF4-FFF2-40B4-BE49-F238E27FC236}">
              <a16:creationId xmlns:a16="http://schemas.microsoft.com/office/drawing/2014/main" id="{00000000-0008-0000-7300-000003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5131799" y="12812214"/>
          <a:ext cx="3777615" cy="2969895"/>
        </a:xfrm>
        <a:prstGeom prst="rect">
          <a:avLst/>
        </a:prstGeom>
        <a:noFill/>
        <a:ln>
          <a:noFill/>
        </a:ln>
      </xdr:spPr>
    </xdr:pic>
    <xdr:clientData/>
  </xdr:twoCellAnchor>
  <xdr:twoCellAnchor editAs="oneCell">
    <xdr:from>
      <xdr:col>1</xdr:col>
      <xdr:colOff>342357</xdr:colOff>
      <xdr:row>19</xdr:row>
      <xdr:rowOff>2061753</xdr:rowOff>
    </xdr:from>
    <xdr:to>
      <xdr:col>5</xdr:col>
      <xdr:colOff>514624</xdr:colOff>
      <xdr:row>19</xdr:row>
      <xdr:rowOff>3449954</xdr:rowOff>
    </xdr:to>
    <xdr:pic>
      <xdr:nvPicPr>
        <xdr:cNvPr id="4" name="Picture 3" descr="A screenshot of a computer screen&#10;&#10;Description automatically generated">
          <a:extLst>
            <a:ext uri="{FF2B5EF4-FFF2-40B4-BE49-F238E27FC236}">
              <a16:creationId xmlns:a16="http://schemas.microsoft.com/office/drawing/2014/main" id="{00000000-0008-0000-7300-000004000000}"/>
            </a:ext>
          </a:extLst>
        </xdr:cNvPr>
        <xdr:cNvPicPr>
          <a:picLocks noChangeAspect="1"/>
        </xdr:cNvPicPr>
      </xdr:nvPicPr>
      <xdr:blipFill rotWithShape="1">
        <a:blip xmlns:r="http://schemas.openxmlformats.org/officeDocument/2006/relationships" r:embed="rId3"/>
        <a:srcRect l="17451" t="18463" r="25820" b="29573"/>
        <a:stretch/>
      </xdr:blipFill>
      <xdr:spPr bwMode="auto">
        <a:xfrm>
          <a:off x="1390107" y="14267360"/>
          <a:ext cx="3437981" cy="1392011"/>
        </a:xfrm>
        <a:prstGeom prst="rect">
          <a:avLst/>
        </a:prstGeom>
        <a:ln>
          <a:noFill/>
        </a:ln>
        <a:extLst>
          <a:ext uri="{53640926-AAD7-44D8-BBD7-CCE9431645EC}">
            <a14:shadowObscured xmlns:a14="http://schemas.microsoft.com/office/drawing/2010/main"/>
          </a:ext>
        </a:extLst>
      </xdr:spPr>
    </xdr:pic>
    <xdr:clientData/>
  </xdr:twoCellAnchor>
</xdr:wsDr>
</file>

<file path=xl/drawings/drawing106.xml><?xml version="1.0" encoding="utf-8"?>
<xdr:wsDr xmlns:xdr="http://schemas.openxmlformats.org/drawingml/2006/spreadsheetDrawing" xmlns:a="http://schemas.openxmlformats.org/drawingml/2006/main">
  <xdr:twoCellAnchor editAs="oneCell">
    <xdr:from>
      <xdr:col>1</xdr:col>
      <xdr:colOff>149679</xdr:colOff>
      <xdr:row>19</xdr:row>
      <xdr:rowOff>122464</xdr:rowOff>
    </xdr:from>
    <xdr:to>
      <xdr:col>4</xdr:col>
      <xdr:colOff>2722</xdr:colOff>
      <xdr:row>19</xdr:row>
      <xdr:rowOff>1661069</xdr:rowOff>
    </xdr:to>
    <xdr:pic>
      <xdr:nvPicPr>
        <xdr:cNvPr id="5" name="Picture 4" descr="A blue sign with white text&#10;&#10;Description automatically generated">
          <a:extLst>
            <a:ext uri="{FF2B5EF4-FFF2-40B4-BE49-F238E27FC236}">
              <a16:creationId xmlns:a16="http://schemas.microsoft.com/office/drawing/2014/main" id="{00000000-0008-0000-7400-000005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197429" y="12328071"/>
          <a:ext cx="2297430" cy="1534795"/>
        </a:xfrm>
        <a:prstGeom prst="rect">
          <a:avLst/>
        </a:prstGeom>
      </xdr:spPr>
    </xdr:pic>
    <xdr:clientData/>
  </xdr:twoCellAnchor>
</xdr:wsDr>
</file>

<file path=xl/drawings/drawing107.xml><?xml version="1.0" encoding="utf-8"?>
<xdr:wsDr xmlns:xdr="http://schemas.openxmlformats.org/drawingml/2006/spreadsheetDrawing" xmlns:a="http://schemas.openxmlformats.org/drawingml/2006/main">
  <xdr:twoCellAnchor editAs="oneCell">
    <xdr:from>
      <xdr:col>1</xdr:col>
      <xdr:colOff>340179</xdr:colOff>
      <xdr:row>19</xdr:row>
      <xdr:rowOff>95250</xdr:rowOff>
    </xdr:from>
    <xdr:to>
      <xdr:col>5</xdr:col>
      <xdr:colOff>324395</xdr:colOff>
      <xdr:row>19</xdr:row>
      <xdr:rowOff>2077720</xdr:rowOff>
    </xdr:to>
    <xdr:pic>
      <xdr:nvPicPr>
        <xdr:cNvPr id="3" name="Picture 2" descr="A car in a flooded road&#10;&#10;Description automatically generated">
          <a:extLst>
            <a:ext uri="{FF2B5EF4-FFF2-40B4-BE49-F238E27FC236}">
              <a16:creationId xmlns:a16="http://schemas.microsoft.com/office/drawing/2014/main" id="{00000000-0008-0000-7500-000003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387929" y="12300857"/>
          <a:ext cx="3240405" cy="1972945"/>
        </a:xfrm>
        <a:prstGeom prst="rect">
          <a:avLst/>
        </a:prstGeom>
      </xdr:spPr>
    </xdr:pic>
    <xdr:clientData/>
  </xdr:twoCellAnchor>
</xdr:wsDr>
</file>

<file path=xl/drawings/drawing108.xml><?xml version="1.0" encoding="utf-8"?>
<xdr:wsDr xmlns:xdr="http://schemas.openxmlformats.org/drawingml/2006/spreadsheetDrawing" xmlns:a="http://schemas.openxmlformats.org/drawingml/2006/main">
  <xdr:twoCellAnchor editAs="oneCell">
    <xdr:from>
      <xdr:col>1</xdr:col>
      <xdr:colOff>95250</xdr:colOff>
      <xdr:row>19</xdr:row>
      <xdr:rowOff>95250</xdr:rowOff>
    </xdr:from>
    <xdr:to>
      <xdr:col>6</xdr:col>
      <xdr:colOff>379367</xdr:colOff>
      <xdr:row>19</xdr:row>
      <xdr:rowOff>3980815</xdr:rowOff>
    </xdr:to>
    <xdr:pic>
      <xdr:nvPicPr>
        <xdr:cNvPr id="3" name="Picture 2" descr="A close-up of a chart&#10;&#10;Description automatically generated">
          <a:extLst>
            <a:ext uri="{FF2B5EF4-FFF2-40B4-BE49-F238E27FC236}">
              <a16:creationId xmlns:a16="http://schemas.microsoft.com/office/drawing/2014/main" id="{00000000-0008-0000-7600-000003000000}"/>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8075" t="24914" r="7878" b="21884"/>
        <a:stretch/>
      </xdr:blipFill>
      <xdr:spPr bwMode="auto">
        <a:xfrm>
          <a:off x="1143000" y="16940893"/>
          <a:ext cx="4366260" cy="3885565"/>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7</xdr:col>
      <xdr:colOff>0</xdr:colOff>
      <xdr:row>19</xdr:row>
      <xdr:rowOff>2443480</xdr:rowOff>
    </xdr:from>
    <xdr:to>
      <xdr:col>9</xdr:col>
      <xdr:colOff>434702</xdr:colOff>
      <xdr:row>19</xdr:row>
      <xdr:rowOff>3984625</xdr:rowOff>
    </xdr:to>
    <xdr:pic>
      <xdr:nvPicPr>
        <xdr:cNvPr id="4" name="Picture 3">
          <a:extLst>
            <a:ext uri="{FF2B5EF4-FFF2-40B4-BE49-F238E27FC236}">
              <a16:creationId xmlns:a16="http://schemas.microsoft.com/office/drawing/2014/main" id="{00000000-0008-0000-7600-000004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5946321" y="14812373"/>
          <a:ext cx="2067560" cy="1541145"/>
        </a:xfrm>
        <a:prstGeom prst="rect">
          <a:avLst/>
        </a:prstGeom>
        <a:noFill/>
        <a:ln>
          <a:noFill/>
        </a:ln>
      </xdr:spPr>
    </xdr:pic>
    <xdr:clientData/>
  </xdr:twoCellAnchor>
  <xdr:twoCellAnchor editAs="oneCell">
    <xdr:from>
      <xdr:col>9</xdr:col>
      <xdr:colOff>546190</xdr:colOff>
      <xdr:row>19</xdr:row>
      <xdr:rowOff>2438400</xdr:rowOff>
    </xdr:from>
    <xdr:to>
      <xdr:col>12</xdr:col>
      <xdr:colOff>55880</xdr:colOff>
      <xdr:row>19</xdr:row>
      <xdr:rowOff>3984625</xdr:rowOff>
    </xdr:to>
    <xdr:pic>
      <xdr:nvPicPr>
        <xdr:cNvPr id="5" name="Picture 4">
          <a:extLst>
            <a:ext uri="{FF2B5EF4-FFF2-40B4-BE49-F238E27FC236}">
              <a16:creationId xmlns:a16="http://schemas.microsoft.com/office/drawing/2014/main" id="{00000000-0008-0000-7600-000005000000}"/>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18617" r="7236"/>
        <a:stretch/>
      </xdr:blipFill>
      <xdr:spPr bwMode="auto">
        <a:xfrm>
          <a:off x="8125369" y="14807293"/>
          <a:ext cx="1958975" cy="1546225"/>
        </a:xfrm>
        <a:prstGeom prst="rect">
          <a:avLst/>
        </a:prstGeom>
        <a:noFill/>
        <a:ln>
          <a:noFill/>
        </a:ln>
        <a:extLst>
          <a:ext uri="{53640926-AAD7-44D8-BBD7-CCE9431645EC}">
            <a14:shadowObscured xmlns:a14="http://schemas.microsoft.com/office/drawing/2010/main"/>
          </a:ext>
        </a:extLst>
      </xdr:spPr>
    </xdr:pic>
    <xdr:clientData/>
  </xdr:twoCellAnchor>
  <xdr:twoCellAnchor editAs="oneCell">
    <xdr:from>
      <xdr:col>1</xdr:col>
      <xdr:colOff>95250</xdr:colOff>
      <xdr:row>21</xdr:row>
      <xdr:rowOff>211999</xdr:rowOff>
    </xdr:from>
    <xdr:to>
      <xdr:col>6</xdr:col>
      <xdr:colOff>246017</xdr:colOff>
      <xdr:row>21</xdr:row>
      <xdr:rowOff>2993934</xdr:rowOff>
    </xdr:to>
    <xdr:pic>
      <xdr:nvPicPr>
        <xdr:cNvPr id="2" name="Picture 1">
          <a:extLst>
            <a:ext uri="{FF2B5EF4-FFF2-40B4-BE49-F238E27FC236}">
              <a16:creationId xmlns:a16="http://schemas.microsoft.com/office/drawing/2014/main" id="{00000000-0008-0000-7600-000002000000}"/>
            </a:ext>
          </a:extLst>
        </xdr:cNvPr>
        <xdr:cNvPicPr>
          <a:picLocks noChangeAspect="1"/>
        </xdr:cNvPicPr>
      </xdr:nvPicPr>
      <xdr:blipFill>
        <a:blip xmlns:r="http://schemas.openxmlformats.org/officeDocument/2006/relationships" r:embed="rId4"/>
        <a:stretch>
          <a:fillRect/>
        </a:stretch>
      </xdr:blipFill>
      <xdr:spPr>
        <a:xfrm>
          <a:off x="1143000" y="21670463"/>
          <a:ext cx="4248150" cy="2781935"/>
        </a:xfrm>
        <a:prstGeom prst="rect">
          <a:avLst/>
        </a:prstGeom>
      </xdr:spPr>
    </xdr:pic>
    <xdr:clientData/>
  </xdr:twoCellAnchor>
</xdr:wsDr>
</file>

<file path=xl/drawings/drawing109.xml><?xml version="1.0" encoding="utf-8"?>
<xdr:wsDr xmlns:xdr="http://schemas.openxmlformats.org/drawingml/2006/spreadsheetDrawing" xmlns:a="http://schemas.openxmlformats.org/drawingml/2006/main">
  <xdr:twoCellAnchor editAs="oneCell">
    <xdr:from>
      <xdr:col>1</xdr:col>
      <xdr:colOff>126275</xdr:colOff>
      <xdr:row>19</xdr:row>
      <xdr:rowOff>134982</xdr:rowOff>
    </xdr:from>
    <xdr:to>
      <xdr:col>3</xdr:col>
      <xdr:colOff>420008</xdr:colOff>
      <xdr:row>19</xdr:row>
      <xdr:rowOff>1584052</xdr:rowOff>
    </xdr:to>
    <xdr:pic>
      <xdr:nvPicPr>
        <xdr:cNvPr id="5" name="Picture 4" descr="A map of a forest&#10;&#10;Description automatically generated">
          <a:extLst>
            <a:ext uri="{FF2B5EF4-FFF2-40B4-BE49-F238E27FC236}">
              <a16:creationId xmlns:a16="http://schemas.microsoft.com/office/drawing/2014/main" id="{00000000-0008-0000-7700-000005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174025" y="12503875"/>
          <a:ext cx="1926590" cy="1449070"/>
        </a:xfrm>
        <a:prstGeom prst="rect">
          <a:avLst/>
        </a:prstGeom>
      </xdr:spPr>
    </xdr:pic>
    <xdr:clientData/>
  </xdr:twoCellAnchor>
  <xdr:twoCellAnchor editAs="oneCell">
    <xdr:from>
      <xdr:col>3</xdr:col>
      <xdr:colOff>631917</xdr:colOff>
      <xdr:row>19</xdr:row>
      <xdr:rowOff>136252</xdr:rowOff>
    </xdr:from>
    <xdr:to>
      <xdr:col>6</xdr:col>
      <xdr:colOff>130811</xdr:colOff>
      <xdr:row>19</xdr:row>
      <xdr:rowOff>1584052</xdr:rowOff>
    </xdr:to>
    <xdr:pic>
      <xdr:nvPicPr>
        <xdr:cNvPr id="6" name="Picture 5" descr="Aerial view of a winding road&#10;&#10;Description automatically generated">
          <a:extLst>
            <a:ext uri="{FF2B5EF4-FFF2-40B4-BE49-F238E27FC236}">
              <a16:creationId xmlns:a16="http://schemas.microsoft.com/office/drawing/2014/main" id="{00000000-0008-0000-7700-000006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3312524" y="12505145"/>
          <a:ext cx="1948180" cy="1447800"/>
        </a:xfrm>
        <a:prstGeom prst="rect">
          <a:avLst/>
        </a:prstGeom>
      </xdr:spPr>
    </xdr:pic>
    <xdr:clientData/>
  </xdr:twoCellAnchor>
  <xdr:twoCellAnchor editAs="oneCell">
    <xdr:from>
      <xdr:col>7</xdr:col>
      <xdr:colOff>56697</xdr:colOff>
      <xdr:row>19</xdr:row>
      <xdr:rowOff>178797</xdr:rowOff>
    </xdr:from>
    <xdr:to>
      <xdr:col>9</xdr:col>
      <xdr:colOff>336459</xdr:colOff>
      <xdr:row>19</xdr:row>
      <xdr:rowOff>1584052</xdr:rowOff>
    </xdr:to>
    <xdr:pic>
      <xdr:nvPicPr>
        <xdr:cNvPr id="7" name="Picture 6" descr="A map of the forest fires&#10;&#10;Description automatically generated">
          <a:extLst>
            <a:ext uri="{FF2B5EF4-FFF2-40B4-BE49-F238E27FC236}">
              <a16:creationId xmlns:a16="http://schemas.microsoft.com/office/drawing/2014/main" id="{00000000-0008-0000-7700-000007000000}"/>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r="21921" b="22886"/>
        <a:stretch/>
      </xdr:blipFill>
      <xdr:spPr bwMode="auto">
        <a:xfrm>
          <a:off x="6003018" y="12547690"/>
          <a:ext cx="1912620" cy="1405255"/>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9</xdr:col>
      <xdr:colOff>554083</xdr:colOff>
      <xdr:row>19</xdr:row>
      <xdr:rowOff>239757</xdr:rowOff>
    </xdr:from>
    <xdr:to>
      <xdr:col>12</xdr:col>
      <xdr:colOff>16783</xdr:colOff>
      <xdr:row>19</xdr:row>
      <xdr:rowOff>1584052</xdr:rowOff>
    </xdr:to>
    <xdr:pic>
      <xdr:nvPicPr>
        <xdr:cNvPr id="8" name="Picture 7" descr="A bulldozer digging a hole in the dirt&#10;&#10;Description automatically generated">
          <a:extLst>
            <a:ext uri="{FF2B5EF4-FFF2-40B4-BE49-F238E27FC236}">
              <a16:creationId xmlns:a16="http://schemas.microsoft.com/office/drawing/2014/main" id="{00000000-0008-0000-7700-000008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8133262" y="12608650"/>
          <a:ext cx="1911985" cy="1344295"/>
        </a:xfrm>
        <a:prstGeom prst="rect">
          <a:avLst/>
        </a:prstGeom>
      </xdr:spPr>
    </xdr:pic>
    <xdr:clientData/>
  </xdr:twoCellAnchor>
  <xdr:twoCellAnchor editAs="oneCell">
    <xdr:from>
      <xdr:col>1</xdr:col>
      <xdr:colOff>131355</xdr:colOff>
      <xdr:row>21</xdr:row>
      <xdr:rowOff>130358</xdr:rowOff>
    </xdr:from>
    <xdr:to>
      <xdr:col>3</xdr:col>
      <xdr:colOff>420008</xdr:colOff>
      <xdr:row>21</xdr:row>
      <xdr:rowOff>1541328</xdr:rowOff>
    </xdr:to>
    <xdr:pic>
      <xdr:nvPicPr>
        <xdr:cNvPr id="9" name="Picture 8" descr="A firefighter standing in front of a white truck&#10;&#10;Description automatically generated">
          <a:extLst>
            <a:ext uri="{FF2B5EF4-FFF2-40B4-BE49-F238E27FC236}">
              <a16:creationId xmlns:a16="http://schemas.microsoft.com/office/drawing/2014/main" id="{00000000-0008-0000-7700-00000900000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1179105" y="14553929"/>
          <a:ext cx="1921510" cy="1410970"/>
        </a:xfrm>
        <a:prstGeom prst="rect">
          <a:avLst/>
        </a:prstGeom>
      </xdr:spPr>
    </xdr:pic>
    <xdr:clientData/>
  </xdr:twoCellAnchor>
  <xdr:twoCellAnchor editAs="oneCell">
    <xdr:from>
      <xdr:col>3</xdr:col>
      <xdr:colOff>628107</xdr:colOff>
      <xdr:row>21</xdr:row>
      <xdr:rowOff>145598</xdr:rowOff>
    </xdr:from>
    <xdr:to>
      <xdr:col>6</xdr:col>
      <xdr:colOff>53341</xdr:colOff>
      <xdr:row>21</xdr:row>
      <xdr:rowOff>1541328</xdr:rowOff>
    </xdr:to>
    <xdr:pic>
      <xdr:nvPicPr>
        <xdr:cNvPr id="10" name="Picture 9" descr="A group of firefighters standing in front of a red truck&#10;&#10;Description automatically generated">
          <a:extLst>
            <a:ext uri="{FF2B5EF4-FFF2-40B4-BE49-F238E27FC236}">
              <a16:creationId xmlns:a16="http://schemas.microsoft.com/office/drawing/2014/main" id="{00000000-0008-0000-7700-00000A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3308714" y="14569169"/>
          <a:ext cx="1874520" cy="1395730"/>
        </a:xfrm>
        <a:prstGeom prst="rect">
          <a:avLst/>
        </a:prstGeom>
      </xdr:spPr>
    </xdr:pic>
    <xdr:clientData/>
  </xdr:twoCellAnchor>
  <xdr:twoCellAnchor editAs="oneCell">
    <xdr:from>
      <xdr:col>7</xdr:col>
      <xdr:colOff>151131</xdr:colOff>
      <xdr:row>21</xdr:row>
      <xdr:rowOff>430713</xdr:rowOff>
    </xdr:from>
    <xdr:to>
      <xdr:col>9</xdr:col>
      <xdr:colOff>486138</xdr:colOff>
      <xdr:row>21</xdr:row>
      <xdr:rowOff>1541328</xdr:rowOff>
    </xdr:to>
    <xdr:pic>
      <xdr:nvPicPr>
        <xdr:cNvPr id="11" name="Picture 10" descr="A group of soldiers standing next to a fallen tree&#10;&#10;Description automatically generated">
          <a:extLst>
            <a:ext uri="{FF2B5EF4-FFF2-40B4-BE49-F238E27FC236}">
              <a16:creationId xmlns:a16="http://schemas.microsoft.com/office/drawing/2014/main" id="{00000000-0008-0000-7700-00000B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6097452" y="14854284"/>
          <a:ext cx="1967865" cy="1110615"/>
        </a:xfrm>
        <a:prstGeom prst="rect">
          <a:avLst/>
        </a:prstGeom>
      </xdr:spPr>
    </xdr:pic>
    <xdr:clientData/>
  </xdr:twoCellAnchor>
  <xdr:twoCellAnchor editAs="oneCell">
    <xdr:from>
      <xdr:col>9</xdr:col>
      <xdr:colOff>698047</xdr:colOff>
      <xdr:row>21</xdr:row>
      <xdr:rowOff>496118</xdr:rowOff>
    </xdr:from>
    <xdr:to>
      <xdr:col>12</xdr:col>
      <xdr:colOff>141697</xdr:colOff>
      <xdr:row>21</xdr:row>
      <xdr:rowOff>1541328</xdr:rowOff>
    </xdr:to>
    <xdr:pic>
      <xdr:nvPicPr>
        <xdr:cNvPr id="12" name="Picture 11" descr="A group of people walking next to a bus&#10;&#10;Description automatically generated">
          <a:extLst>
            <a:ext uri="{FF2B5EF4-FFF2-40B4-BE49-F238E27FC236}">
              <a16:creationId xmlns:a16="http://schemas.microsoft.com/office/drawing/2014/main" id="{00000000-0008-0000-7700-00000C000000}"/>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8277226" y="14919689"/>
          <a:ext cx="1892935" cy="1045210"/>
        </a:xfrm>
        <a:prstGeom prst="rect">
          <a:avLst/>
        </a:prstGeom>
      </xdr:spPr>
    </xdr:pic>
    <xdr:clientData/>
  </xdr:twoCellAnchor>
</xdr:wsDr>
</file>

<file path=xl/drawings/drawing110.xml><?xml version="1.0" encoding="utf-8"?>
<xdr:wsDr xmlns:xdr="http://schemas.openxmlformats.org/drawingml/2006/spreadsheetDrawing" xmlns:a="http://schemas.openxmlformats.org/drawingml/2006/main">
  <xdr:twoCellAnchor editAs="oneCell">
    <xdr:from>
      <xdr:col>1</xdr:col>
      <xdr:colOff>124369</xdr:colOff>
      <xdr:row>19</xdr:row>
      <xdr:rowOff>126274</xdr:rowOff>
    </xdr:from>
    <xdr:to>
      <xdr:col>3</xdr:col>
      <xdr:colOff>787037</xdr:colOff>
      <xdr:row>20</xdr:row>
      <xdr:rowOff>173083</xdr:rowOff>
    </xdr:to>
    <xdr:pic>
      <xdr:nvPicPr>
        <xdr:cNvPr id="10" name="Picture 9" descr="A dirt road through a forest&#10;&#10;Description automatically generated">
          <a:extLst>
            <a:ext uri="{FF2B5EF4-FFF2-40B4-BE49-F238E27FC236}">
              <a16:creationId xmlns:a16="http://schemas.microsoft.com/office/drawing/2014/main" id="{00000000-0008-0000-7800-00000A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172119" y="12495167"/>
          <a:ext cx="2305050" cy="1706880"/>
        </a:xfrm>
        <a:prstGeom prst="rect">
          <a:avLst/>
        </a:prstGeom>
      </xdr:spPr>
    </xdr:pic>
    <xdr:clientData/>
  </xdr:twoCellAnchor>
  <xdr:twoCellAnchor editAs="oneCell">
    <xdr:from>
      <xdr:col>4</xdr:col>
      <xdr:colOff>188595</xdr:colOff>
      <xdr:row>19</xdr:row>
      <xdr:rowOff>124369</xdr:rowOff>
    </xdr:from>
    <xdr:to>
      <xdr:col>6</xdr:col>
      <xdr:colOff>789668</xdr:colOff>
      <xdr:row>20</xdr:row>
      <xdr:rowOff>173083</xdr:rowOff>
    </xdr:to>
    <xdr:pic>
      <xdr:nvPicPr>
        <xdr:cNvPr id="11" name="Picture 10" descr="A fire on a dirt road&#10;&#10;Description automatically generated">
          <a:extLst>
            <a:ext uri="{FF2B5EF4-FFF2-40B4-BE49-F238E27FC236}">
              <a16:creationId xmlns:a16="http://schemas.microsoft.com/office/drawing/2014/main" id="{00000000-0008-0000-7800-00000B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3685631" y="12493262"/>
          <a:ext cx="2252980" cy="1708785"/>
        </a:xfrm>
        <a:prstGeom prst="rect">
          <a:avLst/>
        </a:prstGeom>
      </xdr:spPr>
    </xdr:pic>
    <xdr:clientData/>
  </xdr:twoCellAnchor>
</xdr:wsDr>
</file>

<file path=xl/drawings/drawing111.xml><?xml version="1.0" encoding="utf-8"?>
<xdr:wsDr xmlns:xdr="http://schemas.openxmlformats.org/drawingml/2006/spreadsheetDrawing" xmlns:a="http://schemas.openxmlformats.org/drawingml/2006/main">
  <xdr:twoCellAnchor editAs="oneCell">
    <xdr:from>
      <xdr:col>1</xdr:col>
      <xdr:colOff>136072</xdr:colOff>
      <xdr:row>19</xdr:row>
      <xdr:rowOff>95250</xdr:rowOff>
    </xdr:from>
    <xdr:to>
      <xdr:col>3</xdr:col>
      <xdr:colOff>458380</xdr:colOff>
      <xdr:row>21</xdr:row>
      <xdr:rowOff>143057</xdr:rowOff>
    </xdr:to>
    <xdr:pic>
      <xdr:nvPicPr>
        <xdr:cNvPr id="4" name="Picture 3" descr="A group of buildings on fire&#10;&#10;Description automatically generated">
          <a:extLst>
            <a:ext uri="{FF2B5EF4-FFF2-40B4-BE49-F238E27FC236}">
              <a16:creationId xmlns:a16="http://schemas.microsoft.com/office/drawing/2014/main" id="{00000000-0008-0000-7900-000004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183822" y="12464143"/>
          <a:ext cx="1955165" cy="2102485"/>
        </a:xfrm>
        <a:prstGeom prst="rect">
          <a:avLst/>
        </a:prstGeom>
      </xdr:spPr>
    </xdr:pic>
    <xdr:clientData/>
  </xdr:twoCellAnchor>
  <xdr:twoCellAnchor editAs="oneCell">
    <xdr:from>
      <xdr:col>3</xdr:col>
      <xdr:colOff>535215</xdr:colOff>
      <xdr:row>19</xdr:row>
      <xdr:rowOff>95250</xdr:rowOff>
    </xdr:from>
    <xdr:to>
      <xdr:col>6</xdr:col>
      <xdr:colOff>36014</xdr:colOff>
      <xdr:row>21</xdr:row>
      <xdr:rowOff>143057</xdr:rowOff>
    </xdr:to>
    <xdr:pic>
      <xdr:nvPicPr>
        <xdr:cNvPr id="5" name="Picture 4" descr="A construction site with construction equipment&#10;&#10;Description automatically generated">
          <a:extLst>
            <a:ext uri="{FF2B5EF4-FFF2-40B4-BE49-F238E27FC236}">
              <a16:creationId xmlns:a16="http://schemas.microsoft.com/office/drawing/2014/main" id="{00000000-0008-0000-7900-000005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3215822" y="12464143"/>
          <a:ext cx="1950085" cy="2102485"/>
        </a:xfrm>
        <a:prstGeom prst="rect">
          <a:avLst/>
        </a:prstGeom>
      </xdr:spPr>
    </xdr:pic>
    <xdr:clientData/>
  </xdr:twoCellAnchor>
</xdr:wsDr>
</file>

<file path=xl/drawings/drawing112.xml><?xml version="1.0" encoding="utf-8"?>
<xdr:wsDr xmlns:xdr="http://schemas.openxmlformats.org/drawingml/2006/spreadsheetDrawing" xmlns:a="http://schemas.openxmlformats.org/drawingml/2006/main">
  <xdr:twoCellAnchor editAs="oneCell">
    <xdr:from>
      <xdr:col>1</xdr:col>
      <xdr:colOff>204107</xdr:colOff>
      <xdr:row>19</xdr:row>
      <xdr:rowOff>81643</xdr:rowOff>
    </xdr:from>
    <xdr:to>
      <xdr:col>5</xdr:col>
      <xdr:colOff>361678</xdr:colOff>
      <xdr:row>19</xdr:row>
      <xdr:rowOff>1581513</xdr:rowOff>
    </xdr:to>
    <xdr:pic>
      <xdr:nvPicPr>
        <xdr:cNvPr id="4" name="Picture 3" descr="A group of men in orange jackets&#10;&#10;Description automatically generated">
          <a:extLst>
            <a:ext uri="{FF2B5EF4-FFF2-40B4-BE49-F238E27FC236}">
              <a16:creationId xmlns:a16="http://schemas.microsoft.com/office/drawing/2014/main" id="{00000000-0008-0000-7A00-000004000000}"/>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8166" t="22548" r="1198" b="18324"/>
        <a:stretch/>
      </xdr:blipFill>
      <xdr:spPr bwMode="auto">
        <a:xfrm>
          <a:off x="1251857" y="12450536"/>
          <a:ext cx="3430905" cy="1492250"/>
        </a:xfrm>
        <a:prstGeom prst="rect">
          <a:avLst/>
        </a:prstGeom>
        <a:ln>
          <a:noFill/>
        </a:ln>
        <a:extLst>
          <a:ext uri="{53640926-AAD7-44D8-BBD7-CCE9431645EC}">
            <a14:shadowObscured xmlns:a14="http://schemas.microsoft.com/office/drawing/2010/main"/>
          </a:ext>
        </a:extLst>
      </xdr:spPr>
    </xdr:pic>
    <xdr:clientData/>
  </xdr:twoCellAnchor>
</xdr:wsDr>
</file>

<file path=xl/drawings/drawing113.xml><?xml version="1.0" encoding="utf-8"?>
<xdr:wsDr xmlns:xdr="http://schemas.openxmlformats.org/drawingml/2006/spreadsheetDrawing" xmlns:a="http://schemas.openxmlformats.org/drawingml/2006/main">
  <xdr:twoCellAnchor editAs="oneCell">
    <xdr:from>
      <xdr:col>1</xdr:col>
      <xdr:colOff>95250</xdr:colOff>
      <xdr:row>19</xdr:row>
      <xdr:rowOff>68036</xdr:rowOff>
    </xdr:from>
    <xdr:to>
      <xdr:col>6</xdr:col>
      <xdr:colOff>269512</xdr:colOff>
      <xdr:row>19</xdr:row>
      <xdr:rowOff>2447381</xdr:rowOff>
    </xdr:to>
    <xdr:pic>
      <xdr:nvPicPr>
        <xdr:cNvPr id="3" name="Picture 2" descr="A construction vehicle on a road&#10;&#10;Description automatically generated">
          <a:extLst>
            <a:ext uri="{FF2B5EF4-FFF2-40B4-BE49-F238E27FC236}">
              <a16:creationId xmlns:a16="http://schemas.microsoft.com/office/drawing/2014/main" id="{00000000-0008-0000-7B00-000003000000}"/>
            </a:ext>
          </a:extLst>
        </xdr:cNvPr>
        <xdr:cNvPicPr>
          <a:picLocks noChangeAspect="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16216" b="9380"/>
        <a:stretch/>
      </xdr:blipFill>
      <xdr:spPr bwMode="auto">
        <a:xfrm>
          <a:off x="1143000" y="12436929"/>
          <a:ext cx="4256405" cy="2379345"/>
        </a:xfrm>
        <a:prstGeom prst="rect">
          <a:avLst/>
        </a:prstGeom>
        <a:ln>
          <a:noFill/>
        </a:ln>
        <a:extLst>
          <a:ext uri="{53640926-AAD7-44D8-BBD7-CCE9431645EC}">
            <a14:shadowObscured xmlns:a14="http://schemas.microsoft.com/office/drawing/2010/main"/>
          </a:ext>
        </a:extLst>
      </xdr:spPr>
    </xdr:pic>
    <xdr:clientData/>
  </xdr:twoCellAnchor>
</xdr:wsDr>
</file>

<file path=xl/drawings/drawing114.xml><?xml version="1.0" encoding="utf-8"?>
<xdr:wsDr xmlns:xdr="http://schemas.openxmlformats.org/drawingml/2006/spreadsheetDrawing" xmlns:a="http://schemas.openxmlformats.org/drawingml/2006/main">
  <xdr:twoCellAnchor editAs="oneCell">
    <xdr:from>
      <xdr:col>1</xdr:col>
      <xdr:colOff>256631</xdr:colOff>
      <xdr:row>19</xdr:row>
      <xdr:rowOff>682262</xdr:rowOff>
    </xdr:from>
    <xdr:to>
      <xdr:col>5</xdr:col>
      <xdr:colOff>434522</xdr:colOff>
      <xdr:row>19</xdr:row>
      <xdr:rowOff>2418352</xdr:rowOff>
    </xdr:to>
    <xdr:pic>
      <xdr:nvPicPr>
        <xdr:cNvPr id="3" name="Picture 2">
          <a:extLst>
            <a:ext uri="{FF2B5EF4-FFF2-40B4-BE49-F238E27FC236}">
              <a16:creationId xmlns:a16="http://schemas.microsoft.com/office/drawing/2014/main" id="{00000000-0008-0000-7C00-000003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304381" y="13051155"/>
          <a:ext cx="3439795" cy="1739900"/>
        </a:xfrm>
        <a:prstGeom prst="rect">
          <a:avLst/>
        </a:prstGeom>
        <a:noFill/>
        <a:ln>
          <a:noFill/>
        </a:ln>
      </xdr:spPr>
    </xdr:pic>
    <xdr:clientData/>
  </xdr:twoCellAnchor>
  <xdr:twoCellAnchor editAs="oneCell">
    <xdr:from>
      <xdr:col>7</xdr:col>
      <xdr:colOff>171179</xdr:colOff>
      <xdr:row>19</xdr:row>
      <xdr:rowOff>105047</xdr:rowOff>
    </xdr:from>
    <xdr:to>
      <xdr:col>11</xdr:col>
      <xdr:colOff>256994</xdr:colOff>
      <xdr:row>19</xdr:row>
      <xdr:rowOff>2418352</xdr:rowOff>
    </xdr:to>
    <xdr:pic>
      <xdr:nvPicPr>
        <xdr:cNvPr id="4" name="Picture 3">
          <a:extLst>
            <a:ext uri="{FF2B5EF4-FFF2-40B4-BE49-F238E27FC236}">
              <a16:creationId xmlns:a16="http://schemas.microsoft.com/office/drawing/2014/main" id="{00000000-0008-0000-7C00-000004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6117500" y="12473940"/>
          <a:ext cx="3353435" cy="2317115"/>
        </a:xfrm>
        <a:prstGeom prst="rect">
          <a:avLst/>
        </a:prstGeom>
        <a:noFill/>
        <a:ln>
          <a:noFill/>
        </a:ln>
      </xdr:spPr>
    </xdr:pic>
    <xdr:clientData/>
  </xdr:twoCellAnchor>
</xdr:wsDr>
</file>

<file path=xl/drawings/drawing115.xml><?xml version="1.0" encoding="utf-8"?>
<xdr:wsDr xmlns:xdr="http://schemas.openxmlformats.org/drawingml/2006/spreadsheetDrawing" xmlns:a="http://schemas.openxmlformats.org/drawingml/2006/main">
  <xdr:twoCellAnchor editAs="oneCell">
    <xdr:from>
      <xdr:col>1</xdr:col>
      <xdr:colOff>176893</xdr:colOff>
      <xdr:row>19</xdr:row>
      <xdr:rowOff>272143</xdr:rowOff>
    </xdr:from>
    <xdr:to>
      <xdr:col>6</xdr:col>
      <xdr:colOff>396875</xdr:colOff>
      <xdr:row>19</xdr:row>
      <xdr:rowOff>2459083</xdr:rowOff>
    </xdr:to>
    <xdr:pic>
      <xdr:nvPicPr>
        <xdr:cNvPr id="4" name="Picture 3" descr="A diagram of a mixture mixing process&#10;&#10;Description automatically generated">
          <a:extLst>
            <a:ext uri="{FF2B5EF4-FFF2-40B4-BE49-F238E27FC236}">
              <a16:creationId xmlns:a16="http://schemas.microsoft.com/office/drawing/2014/main" id="{00000000-0008-0000-7D00-000004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224643" y="12641036"/>
          <a:ext cx="4302125" cy="2186940"/>
        </a:xfrm>
        <a:prstGeom prst="rect">
          <a:avLst/>
        </a:prstGeom>
        <a:noFill/>
      </xdr:spPr>
    </xdr:pic>
    <xdr:clientData/>
  </xdr:twoCellAnchor>
</xdr:wsDr>
</file>

<file path=xl/drawings/drawing116.xml><?xml version="1.0" encoding="utf-8"?>
<xdr:wsDr xmlns:xdr="http://schemas.openxmlformats.org/drawingml/2006/spreadsheetDrawing" xmlns:a="http://schemas.openxmlformats.org/drawingml/2006/main">
  <xdr:twoCellAnchor editAs="oneCell">
    <xdr:from>
      <xdr:col>1</xdr:col>
      <xdr:colOff>101101</xdr:colOff>
      <xdr:row>2</xdr:row>
      <xdr:rowOff>1498690</xdr:rowOff>
    </xdr:from>
    <xdr:to>
      <xdr:col>6</xdr:col>
      <xdr:colOff>439828</xdr:colOff>
      <xdr:row>2</xdr:row>
      <xdr:rowOff>4172675</xdr:rowOff>
    </xdr:to>
    <xdr:pic>
      <xdr:nvPicPr>
        <xdr:cNvPr id="3" name="Graphic 1">
          <a:extLst>
            <a:ext uri="{FF2B5EF4-FFF2-40B4-BE49-F238E27FC236}">
              <a16:creationId xmlns:a16="http://schemas.microsoft.com/office/drawing/2014/main" id="{00000000-0008-0000-7E00-000003000000}"/>
            </a:ext>
          </a:extLst>
        </xdr:cNvPr>
        <xdr:cNvPicPr>
          <a:picLocks noChangeAspect="1"/>
        </xdr:cNvPicPr>
      </xdr:nvPicPr>
      <xdr:blipFill rotWithShape="1">
        <a:blip xmlns:r="http://schemas.openxmlformats.org/officeDocument/2006/relationships" r:embed="rId1">
          <a:extLst>
            <a:ext uri="{96DAC541-7B7A-43D3-8B79-37D633B846F1}">
              <asvg:svgBlip xmlns:asvg="http://schemas.microsoft.com/office/drawing/2016/SVG/main" r:embed="rId2"/>
            </a:ext>
          </a:extLst>
        </a:blip>
        <a:srcRect l="6464" t="7816" r="10154" b="2357"/>
        <a:stretch/>
      </xdr:blipFill>
      <xdr:spPr bwMode="auto">
        <a:xfrm>
          <a:off x="1148851" y="2070190"/>
          <a:ext cx="4413250" cy="2666365"/>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1</xdr:col>
      <xdr:colOff>285251</xdr:colOff>
      <xdr:row>2</xdr:row>
      <xdr:rowOff>4165690</xdr:rowOff>
    </xdr:from>
    <xdr:to>
      <xdr:col>6</xdr:col>
      <xdr:colOff>248058</xdr:colOff>
      <xdr:row>2</xdr:row>
      <xdr:rowOff>4606380</xdr:rowOff>
    </xdr:to>
    <xdr:pic>
      <xdr:nvPicPr>
        <xdr:cNvPr id="4" name="Picture 3">
          <a:extLst>
            <a:ext uri="{FF2B5EF4-FFF2-40B4-BE49-F238E27FC236}">
              <a16:creationId xmlns:a16="http://schemas.microsoft.com/office/drawing/2014/main" id="{00000000-0008-0000-7E00-000004000000}"/>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r="33726"/>
        <a:stretch/>
      </xdr:blipFill>
      <xdr:spPr bwMode="auto">
        <a:xfrm>
          <a:off x="1333001" y="4737190"/>
          <a:ext cx="4044950" cy="440690"/>
        </a:xfrm>
        <a:prstGeom prst="rect">
          <a:avLst/>
        </a:prstGeom>
        <a:noFill/>
        <a:ln>
          <a:noFill/>
        </a:ln>
        <a:extLst>
          <a:ext uri="{53640926-AAD7-44D8-BBD7-CCE9431645EC}">
            <a14:shadowObscured xmlns:a14="http://schemas.microsoft.com/office/drawing/2010/main"/>
          </a:ext>
        </a:extLst>
      </xdr:spPr>
    </xdr:pic>
    <xdr:clientData/>
  </xdr:twoCellAnchor>
  <xdr:twoCellAnchor editAs="oneCell">
    <xdr:from>
      <xdr:col>1</xdr:col>
      <xdr:colOff>85452</xdr:colOff>
      <xdr:row>17</xdr:row>
      <xdr:rowOff>254726</xdr:rowOff>
    </xdr:from>
    <xdr:to>
      <xdr:col>6</xdr:col>
      <xdr:colOff>365759</xdr:colOff>
      <xdr:row>17</xdr:row>
      <xdr:rowOff>2496911</xdr:rowOff>
    </xdr:to>
    <xdr:pic>
      <xdr:nvPicPr>
        <xdr:cNvPr id="5" name="Picture 4">
          <a:extLst>
            <a:ext uri="{FF2B5EF4-FFF2-40B4-BE49-F238E27FC236}">
              <a16:creationId xmlns:a16="http://schemas.microsoft.com/office/drawing/2014/main" id="{00000000-0008-0000-7E00-000005000000}"/>
            </a:ext>
          </a:extLst>
        </xdr:cNvPr>
        <xdr:cNvPicPr>
          <a:picLocks noChangeAspect="1"/>
        </xdr:cNvPicPr>
      </xdr:nvPicPr>
      <xdr:blipFill rotWithShape="1">
        <a:blip xmlns:r="http://schemas.openxmlformats.org/officeDocument/2006/relationships" r:embed="rId4" cstate="print">
          <a:extLst>
            <a:ext uri="{28A0092B-C50C-407E-A947-70E740481C1C}">
              <a14:useLocalDpi xmlns:a14="http://schemas.microsoft.com/office/drawing/2010/main" val="0"/>
            </a:ext>
          </a:extLst>
        </a:blip>
        <a:srcRect r="14009" b="10155"/>
        <a:stretch/>
      </xdr:blipFill>
      <xdr:spPr bwMode="auto">
        <a:xfrm>
          <a:off x="1133202" y="8840833"/>
          <a:ext cx="4366260" cy="2232660"/>
        </a:xfrm>
        <a:prstGeom prst="rect">
          <a:avLst/>
        </a:prstGeom>
        <a:noFill/>
        <a:ln>
          <a:noFill/>
        </a:ln>
        <a:extLst>
          <a:ext uri="{53640926-AAD7-44D8-BBD7-CCE9431645EC}">
            <a14:shadowObscured xmlns:a14="http://schemas.microsoft.com/office/drawing/2010/main"/>
          </a:ext>
        </a:extLst>
      </xdr:spPr>
    </xdr:pic>
    <xdr:clientData/>
  </xdr:twoCellAnchor>
  <xdr:twoCellAnchor editAs="oneCell">
    <xdr:from>
      <xdr:col>1</xdr:col>
      <xdr:colOff>85452</xdr:colOff>
      <xdr:row>17</xdr:row>
      <xdr:rowOff>3782786</xdr:rowOff>
    </xdr:from>
    <xdr:to>
      <xdr:col>6</xdr:col>
      <xdr:colOff>362584</xdr:colOff>
      <xdr:row>18</xdr:row>
      <xdr:rowOff>1317353</xdr:rowOff>
    </xdr:to>
    <xdr:pic>
      <xdr:nvPicPr>
        <xdr:cNvPr id="6" name="Picture 5">
          <a:extLst>
            <a:ext uri="{FF2B5EF4-FFF2-40B4-BE49-F238E27FC236}">
              <a16:creationId xmlns:a16="http://schemas.microsoft.com/office/drawing/2014/main" id="{00000000-0008-0000-7E00-000006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1133202" y="12368893"/>
          <a:ext cx="4349750" cy="1906270"/>
        </a:xfrm>
        <a:prstGeom prst="rect">
          <a:avLst/>
        </a:prstGeom>
        <a:noFill/>
      </xdr:spPr>
    </xdr:pic>
    <xdr:clientData/>
  </xdr:twoCellAnchor>
  <xdr:twoCellAnchor editAs="oneCell">
    <xdr:from>
      <xdr:col>1</xdr:col>
      <xdr:colOff>149678</xdr:colOff>
      <xdr:row>19</xdr:row>
      <xdr:rowOff>50618</xdr:rowOff>
    </xdr:from>
    <xdr:to>
      <xdr:col>2</xdr:col>
      <xdr:colOff>628649</xdr:colOff>
      <xdr:row>19</xdr:row>
      <xdr:rowOff>1163773</xdr:rowOff>
    </xdr:to>
    <xdr:pic>
      <xdr:nvPicPr>
        <xdr:cNvPr id="7" name="Picture 6">
          <a:extLst>
            <a:ext uri="{FF2B5EF4-FFF2-40B4-BE49-F238E27FC236}">
              <a16:creationId xmlns:a16="http://schemas.microsoft.com/office/drawing/2014/main" id="{00000000-0008-0000-7E00-000007000000}"/>
            </a:ext>
          </a:extLst>
        </xdr:cNvPr>
        <xdr:cNvPicPr>
          <a:picLocks noChangeAspect="1"/>
        </xdr:cNvPicPr>
      </xdr:nvPicPr>
      <xdr:blipFill rotWithShape="1">
        <a:blip xmlns:r="http://schemas.openxmlformats.org/officeDocument/2006/relationships" r:embed="rId6" cstate="print">
          <a:extLst>
            <a:ext uri="{28A0092B-C50C-407E-A947-70E740481C1C}">
              <a14:useLocalDpi xmlns:a14="http://schemas.microsoft.com/office/drawing/2010/main" val="0"/>
            </a:ext>
          </a:extLst>
        </a:blip>
        <a:srcRect l="13322" t="12016" r="26364" b="11090"/>
        <a:stretch/>
      </xdr:blipFill>
      <xdr:spPr>
        <a:xfrm>
          <a:off x="1197428" y="15780475"/>
          <a:ext cx="1295400" cy="1105535"/>
        </a:xfrm>
        <a:prstGeom prst="rect">
          <a:avLst/>
        </a:prstGeom>
        <a:solidFill>
          <a:schemeClr val="tx2"/>
        </a:solidFill>
      </xdr:spPr>
    </xdr:pic>
    <xdr:clientData/>
  </xdr:twoCellAnchor>
  <xdr:twoCellAnchor editAs="oneCell">
    <xdr:from>
      <xdr:col>1</xdr:col>
      <xdr:colOff>149678</xdr:colOff>
      <xdr:row>19</xdr:row>
      <xdr:rowOff>1423034</xdr:rowOff>
    </xdr:from>
    <xdr:to>
      <xdr:col>2</xdr:col>
      <xdr:colOff>632459</xdr:colOff>
      <xdr:row>19</xdr:row>
      <xdr:rowOff>2686049</xdr:rowOff>
    </xdr:to>
    <xdr:pic>
      <xdr:nvPicPr>
        <xdr:cNvPr id="8" name="Picture 7" descr="Railway to lay 575km optical fiber in 16 districts">
          <a:extLst>
            <a:ext uri="{FF2B5EF4-FFF2-40B4-BE49-F238E27FC236}">
              <a16:creationId xmlns:a16="http://schemas.microsoft.com/office/drawing/2014/main" id="{00000000-0008-0000-7E00-000008000000}"/>
            </a:ext>
          </a:extLst>
        </xdr:cNvPr>
        <xdr:cNvPicPr>
          <a:picLocks noChangeAspect="1"/>
        </xdr:cNvPicPr>
      </xdr:nvPicPr>
      <xdr:blipFill rotWithShape="1">
        <a:blip xmlns:r="http://schemas.openxmlformats.org/officeDocument/2006/relationships" r:embed="rId7">
          <a:extLst>
            <a:ext uri="{28A0092B-C50C-407E-A947-70E740481C1C}">
              <a14:useLocalDpi xmlns:a14="http://schemas.microsoft.com/office/drawing/2010/main" val="0"/>
            </a:ext>
          </a:extLst>
        </a:blip>
        <a:srcRect r="43322"/>
        <a:stretch/>
      </xdr:blipFill>
      <xdr:spPr bwMode="auto">
        <a:xfrm>
          <a:off x="1197428" y="17152891"/>
          <a:ext cx="1299210" cy="1263015"/>
        </a:xfrm>
        <a:prstGeom prst="rect">
          <a:avLst/>
        </a:prstGeom>
        <a:noFill/>
        <a:ln>
          <a:noFill/>
        </a:ln>
        <a:extLst>
          <a:ext uri="{53640926-AAD7-44D8-BBD7-CCE9431645EC}">
            <a14:shadowObscured xmlns:a14="http://schemas.microsoft.com/office/drawing/2010/main"/>
          </a:ext>
        </a:extLst>
      </xdr:spPr>
    </xdr:pic>
    <xdr:clientData/>
  </xdr:twoCellAnchor>
  <xdr:twoCellAnchor editAs="oneCell">
    <xdr:from>
      <xdr:col>7</xdr:col>
      <xdr:colOff>132535</xdr:colOff>
      <xdr:row>19</xdr:row>
      <xdr:rowOff>54428</xdr:rowOff>
    </xdr:from>
    <xdr:to>
      <xdr:col>8</xdr:col>
      <xdr:colOff>706121</xdr:colOff>
      <xdr:row>19</xdr:row>
      <xdr:rowOff>1582873</xdr:rowOff>
    </xdr:to>
    <xdr:pic>
      <xdr:nvPicPr>
        <xdr:cNvPr id="9" name="Picture 8">
          <a:extLst>
            <a:ext uri="{FF2B5EF4-FFF2-40B4-BE49-F238E27FC236}">
              <a16:creationId xmlns:a16="http://schemas.microsoft.com/office/drawing/2014/main" id="{00000000-0008-0000-7E00-000009000000}"/>
            </a:ext>
          </a:extLst>
        </xdr:cNvPr>
        <xdr:cNvPicPr>
          <a:picLocks noChangeAspect="1"/>
        </xdr:cNvPicPr>
      </xdr:nvPicPr>
      <xdr:blipFill rotWithShape="1">
        <a:blip xmlns:r="http://schemas.openxmlformats.org/officeDocument/2006/relationships" r:embed="rId8">
          <a:extLst>
            <a:ext uri="{28A0092B-C50C-407E-A947-70E740481C1C}">
              <a14:useLocalDpi xmlns:a14="http://schemas.microsoft.com/office/drawing/2010/main" val="0"/>
            </a:ext>
          </a:extLst>
        </a:blip>
        <a:srcRect l="36416" t="30088" r="36685" b="23429"/>
        <a:stretch/>
      </xdr:blipFill>
      <xdr:spPr>
        <a:xfrm>
          <a:off x="6078856" y="15784285"/>
          <a:ext cx="1390015" cy="1520825"/>
        </a:xfrm>
        <a:prstGeom prst="rect">
          <a:avLst/>
        </a:prstGeom>
        <a:solidFill>
          <a:schemeClr val="tx2"/>
        </a:solidFill>
      </xdr:spPr>
    </xdr:pic>
    <xdr:clientData/>
  </xdr:twoCellAnchor>
  <xdr:twoCellAnchor editAs="oneCell">
    <xdr:from>
      <xdr:col>7</xdr:col>
      <xdr:colOff>140155</xdr:colOff>
      <xdr:row>19</xdr:row>
      <xdr:rowOff>1636666</xdr:rowOff>
    </xdr:from>
    <xdr:to>
      <xdr:col>9</xdr:col>
      <xdr:colOff>325937</xdr:colOff>
      <xdr:row>19</xdr:row>
      <xdr:rowOff>3165746</xdr:rowOff>
    </xdr:to>
    <xdr:pic>
      <xdr:nvPicPr>
        <xdr:cNvPr id="10" name="Picture 9">
          <a:extLst>
            <a:ext uri="{FF2B5EF4-FFF2-40B4-BE49-F238E27FC236}">
              <a16:creationId xmlns:a16="http://schemas.microsoft.com/office/drawing/2014/main" id="{00000000-0008-0000-7E00-00000A000000}"/>
            </a:ext>
          </a:extLst>
        </xdr:cNvPr>
        <xdr:cNvPicPr>
          <a:picLocks noChangeAspect="1"/>
        </xdr:cNvPicPr>
      </xdr:nvPicPr>
      <xdr:blipFill rotWithShape="1">
        <a:blip xmlns:r="http://schemas.openxmlformats.org/officeDocument/2006/relationships" r:embed="rId9"/>
        <a:srcRect l="39786" r="-20447"/>
        <a:stretch/>
      </xdr:blipFill>
      <xdr:spPr bwMode="auto">
        <a:xfrm>
          <a:off x="6086476" y="17366523"/>
          <a:ext cx="1818640" cy="1529080"/>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1</xdr:col>
      <xdr:colOff>163286</xdr:colOff>
      <xdr:row>20</xdr:row>
      <xdr:rowOff>0</xdr:rowOff>
    </xdr:from>
    <xdr:to>
      <xdr:col>2</xdr:col>
      <xdr:colOff>702582</xdr:colOff>
      <xdr:row>20</xdr:row>
      <xdr:rowOff>1983740</xdr:rowOff>
    </xdr:to>
    <xdr:pic>
      <xdr:nvPicPr>
        <xdr:cNvPr id="11" name="Picture 10">
          <a:extLst>
            <a:ext uri="{FF2B5EF4-FFF2-40B4-BE49-F238E27FC236}">
              <a16:creationId xmlns:a16="http://schemas.microsoft.com/office/drawing/2014/main" id="{00000000-0008-0000-7E00-00000B000000}"/>
            </a:ext>
          </a:extLst>
        </xdr:cNvPr>
        <xdr:cNvPicPr>
          <a:picLocks noChangeAspect="1"/>
        </xdr:cNvPicPr>
      </xdr:nvPicPr>
      <xdr:blipFill rotWithShape="1">
        <a:blip xmlns:r="http://schemas.openxmlformats.org/officeDocument/2006/relationships" r:embed="rId10" cstate="print">
          <a:extLst>
            <a:ext uri="{28A0092B-C50C-407E-A947-70E740481C1C}">
              <a14:useLocalDpi xmlns:a14="http://schemas.microsoft.com/office/drawing/2010/main" val="0"/>
            </a:ext>
          </a:extLst>
        </a:blip>
        <a:srcRect l="19650" t="-1" r="43179" b="3422"/>
        <a:stretch/>
      </xdr:blipFill>
      <xdr:spPr bwMode="auto">
        <a:xfrm>
          <a:off x="1211036" y="19022786"/>
          <a:ext cx="1359535" cy="1983740"/>
        </a:xfrm>
        <a:prstGeom prst="rect">
          <a:avLst/>
        </a:prstGeom>
        <a:solidFill>
          <a:schemeClr val="tx2"/>
        </a:solidFill>
        <a:ln>
          <a:noFill/>
        </a:ln>
        <a:extLst>
          <a:ext uri="{53640926-AAD7-44D8-BBD7-CCE9431645EC}">
            <a14:shadowObscured xmlns:a14="http://schemas.microsoft.com/office/drawing/2010/main"/>
          </a:ext>
        </a:extLst>
      </xdr:spPr>
    </xdr:pic>
    <xdr:clientData/>
  </xdr:twoCellAnchor>
  <xdr:twoCellAnchor editAs="oneCell">
    <xdr:from>
      <xdr:col>7</xdr:col>
      <xdr:colOff>1</xdr:colOff>
      <xdr:row>20</xdr:row>
      <xdr:rowOff>0</xdr:rowOff>
    </xdr:from>
    <xdr:to>
      <xdr:col>8</xdr:col>
      <xdr:colOff>703762</xdr:colOff>
      <xdr:row>20</xdr:row>
      <xdr:rowOff>1905000</xdr:rowOff>
    </xdr:to>
    <xdr:pic>
      <xdr:nvPicPr>
        <xdr:cNvPr id="12" name="Picture 11" descr="United States Numbered Highway System - Wikipedia">
          <a:extLst>
            <a:ext uri="{FF2B5EF4-FFF2-40B4-BE49-F238E27FC236}">
              <a16:creationId xmlns:a16="http://schemas.microsoft.com/office/drawing/2014/main" id="{00000000-0008-0000-7E00-00000C000000}"/>
            </a:ext>
          </a:extLst>
        </xdr:cNvPr>
        <xdr:cNvPicPr>
          <a:picLocks noChangeAspect="1"/>
        </xdr:cNvPicPr>
      </xdr:nvPicPr>
      <xdr:blipFill rotWithShape="1">
        <a:blip xmlns:r="http://schemas.openxmlformats.org/officeDocument/2006/relationships" r:embed="rId11" cstate="print">
          <a:extLst>
            <a:ext uri="{28A0092B-C50C-407E-A947-70E740481C1C}">
              <a14:useLocalDpi xmlns:a14="http://schemas.microsoft.com/office/drawing/2010/main" val="0"/>
            </a:ext>
          </a:extLst>
        </a:blip>
        <a:srcRect l="23307" r="26620"/>
        <a:stretch/>
      </xdr:blipFill>
      <xdr:spPr bwMode="auto">
        <a:xfrm>
          <a:off x="5946322" y="19022786"/>
          <a:ext cx="1524000" cy="1905000"/>
        </a:xfrm>
        <a:prstGeom prst="rect">
          <a:avLst/>
        </a:prstGeom>
        <a:noFill/>
        <a:ln>
          <a:noFill/>
        </a:ln>
      </xdr:spPr>
    </xdr:pic>
    <xdr:clientData/>
  </xdr:twoCellAnchor>
  <xdr:twoCellAnchor editAs="oneCell">
    <xdr:from>
      <xdr:col>1</xdr:col>
      <xdr:colOff>122464</xdr:colOff>
      <xdr:row>21</xdr:row>
      <xdr:rowOff>0</xdr:rowOff>
    </xdr:from>
    <xdr:to>
      <xdr:col>2</xdr:col>
      <xdr:colOff>703670</xdr:colOff>
      <xdr:row>21</xdr:row>
      <xdr:rowOff>1618615</xdr:rowOff>
    </xdr:to>
    <xdr:pic>
      <xdr:nvPicPr>
        <xdr:cNvPr id="13" name="Picture 12" descr="China eyes world-class utility tunnel system by 2020 - China.org.cn">
          <a:extLst>
            <a:ext uri="{FF2B5EF4-FFF2-40B4-BE49-F238E27FC236}">
              <a16:creationId xmlns:a16="http://schemas.microsoft.com/office/drawing/2014/main" id="{00000000-0008-0000-7E00-00000D000000}"/>
            </a:ext>
          </a:extLst>
        </xdr:cNvPr>
        <xdr:cNvPicPr>
          <a:picLocks noChangeAspect="1"/>
        </xdr:cNvPicPr>
      </xdr:nvPicPr>
      <xdr:blipFill rotWithShape="1">
        <a:blip xmlns:r="http://schemas.openxmlformats.org/officeDocument/2006/relationships" r:embed="rId12" cstate="print">
          <a:extLst>
            <a:ext uri="{28A0092B-C50C-407E-A947-70E740481C1C}">
              <a14:useLocalDpi xmlns:a14="http://schemas.microsoft.com/office/drawing/2010/main" val="0"/>
            </a:ext>
          </a:extLst>
        </a:blip>
        <a:srcRect r="43252"/>
        <a:stretch/>
      </xdr:blipFill>
      <xdr:spPr bwMode="auto">
        <a:xfrm>
          <a:off x="1170214" y="21798643"/>
          <a:ext cx="1393825" cy="1631950"/>
        </a:xfrm>
        <a:prstGeom prst="rect">
          <a:avLst/>
        </a:prstGeom>
        <a:noFill/>
        <a:ln>
          <a:noFill/>
        </a:ln>
        <a:extLst>
          <a:ext uri="{53640926-AAD7-44D8-BBD7-CCE9431645EC}">
            <a14:shadowObscured xmlns:a14="http://schemas.microsoft.com/office/drawing/2010/main"/>
          </a:ext>
        </a:extLst>
      </xdr:spPr>
    </xdr:pic>
    <xdr:clientData/>
  </xdr:twoCellAnchor>
  <xdr:twoCellAnchor editAs="oneCell">
    <xdr:from>
      <xdr:col>2</xdr:col>
      <xdr:colOff>206103</xdr:colOff>
      <xdr:row>22</xdr:row>
      <xdr:rowOff>169273</xdr:rowOff>
    </xdr:from>
    <xdr:to>
      <xdr:col>4</xdr:col>
      <xdr:colOff>626201</xdr:colOff>
      <xdr:row>22</xdr:row>
      <xdr:rowOff>2492738</xdr:rowOff>
    </xdr:to>
    <xdr:pic>
      <xdr:nvPicPr>
        <xdr:cNvPr id="14" name="Picture 13">
          <a:extLst>
            <a:ext uri="{FF2B5EF4-FFF2-40B4-BE49-F238E27FC236}">
              <a16:creationId xmlns:a16="http://schemas.microsoft.com/office/drawing/2014/main" id="{00000000-0008-0000-7E00-00000E000000}"/>
            </a:ext>
          </a:extLst>
        </xdr:cNvPr>
        <xdr:cNvPicPr>
          <a:picLocks noChangeAspect="1"/>
        </xdr:cNvPicPr>
      </xdr:nvPicPr>
      <xdr:blipFill rotWithShape="1">
        <a:blip xmlns:r="http://schemas.openxmlformats.org/officeDocument/2006/relationships" r:embed="rId13">
          <a:extLst>
            <a:ext uri="{28A0092B-C50C-407E-A947-70E740481C1C}">
              <a14:useLocalDpi xmlns:a14="http://schemas.microsoft.com/office/drawing/2010/main" val="0"/>
            </a:ext>
          </a:extLst>
        </a:blip>
        <a:srcRect l="19625" r="37084" b="14330"/>
        <a:stretch/>
      </xdr:blipFill>
      <xdr:spPr>
        <a:xfrm>
          <a:off x="2070282" y="23355844"/>
          <a:ext cx="2056765" cy="2327275"/>
        </a:xfrm>
        <a:prstGeom prst="rect">
          <a:avLst/>
        </a:prstGeom>
        <a:solidFill>
          <a:schemeClr val="tx2"/>
        </a:solidFill>
      </xdr:spPr>
    </xdr:pic>
    <xdr:clientData/>
  </xdr:twoCellAnchor>
  <xdr:twoCellAnchor editAs="oneCell">
    <xdr:from>
      <xdr:col>8</xdr:col>
      <xdr:colOff>316774</xdr:colOff>
      <xdr:row>22</xdr:row>
      <xdr:rowOff>173718</xdr:rowOff>
    </xdr:from>
    <xdr:to>
      <xdr:col>10</xdr:col>
      <xdr:colOff>663847</xdr:colOff>
      <xdr:row>22</xdr:row>
      <xdr:rowOff>2492738</xdr:rowOff>
    </xdr:to>
    <xdr:pic>
      <xdr:nvPicPr>
        <xdr:cNvPr id="15" name="Picture 14" descr="ev charging station in Thailand">
          <a:extLst>
            <a:ext uri="{FF2B5EF4-FFF2-40B4-BE49-F238E27FC236}">
              <a16:creationId xmlns:a16="http://schemas.microsoft.com/office/drawing/2014/main" id="{00000000-0008-0000-7E00-00000F000000}"/>
            </a:ext>
          </a:extLst>
        </xdr:cNvPr>
        <xdr:cNvPicPr>
          <a:picLocks noChangeAspect="1"/>
        </xdr:cNvPicPr>
      </xdr:nvPicPr>
      <xdr:blipFill rotWithShape="1">
        <a:blip xmlns:r="http://schemas.openxmlformats.org/officeDocument/2006/relationships" r:embed="rId14" cstate="print">
          <a:extLst>
            <a:ext uri="{28A0092B-C50C-407E-A947-70E740481C1C}">
              <a14:useLocalDpi xmlns:a14="http://schemas.microsoft.com/office/drawing/2010/main" val="0"/>
            </a:ext>
          </a:extLst>
        </a:blip>
        <a:srcRect r="51411"/>
        <a:stretch/>
      </xdr:blipFill>
      <xdr:spPr bwMode="auto">
        <a:xfrm>
          <a:off x="7079524" y="23360289"/>
          <a:ext cx="1976120" cy="2322830"/>
        </a:xfrm>
        <a:prstGeom prst="rect">
          <a:avLst/>
        </a:prstGeom>
        <a:noFill/>
        <a:ln>
          <a:noFill/>
        </a:ln>
        <a:extLst>
          <a:ext uri="{53640926-AAD7-44D8-BBD7-CCE9431645EC}">
            <a14:shadowObscured xmlns:a14="http://schemas.microsoft.com/office/drawing/2010/main"/>
          </a:ext>
        </a:extLst>
      </xdr:spPr>
    </xdr:pic>
    <xdr:clientData/>
  </xdr:twoCellAnchor>
  <xdr:twoCellAnchor editAs="oneCell">
    <xdr:from>
      <xdr:col>2</xdr:col>
      <xdr:colOff>177845</xdr:colOff>
      <xdr:row>24</xdr:row>
      <xdr:rowOff>6985</xdr:rowOff>
    </xdr:from>
    <xdr:to>
      <xdr:col>4</xdr:col>
      <xdr:colOff>663983</xdr:colOff>
      <xdr:row>24</xdr:row>
      <xdr:rowOff>1659890</xdr:rowOff>
    </xdr:to>
    <xdr:pic>
      <xdr:nvPicPr>
        <xdr:cNvPr id="16" name="Picture 15" descr="Centre working on developing electric highways powered by solar energy |  Details inside – India TV">
          <a:extLst>
            <a:ext uri="{FF2B5EF4-FFF2-40B4-BE49-F238E27FC236}">
              <a16:creationId xmlns:a16="http://schemas.microsoft.com/office/drawing/2014/main" id="{00000000-0008-0000-7E00-000010000000}"/>
            </a:ext>
          </a:extLst>
        </xdr:cNvPr>
        <xdr:cNvPicPr>
          <a:picLocks noChangeAspect="1"/>
        </xdr:cNvPicPr>
      </xdr:nvPicPr>
      <xdr:blipFill rotWithShape="1">
        <a:blip xmlns:r="http://schemas.openxmlformats.org/officeDocument/2006/relationships" r:embed="rId15">
          <a:extLst>
            <a:ext uri="{28A0092B-C50C-407E-A947-70E740481C1C}">
              <a14:useLocalDpi xmlns:a14="http://schemas.microsoft.com/office/drawing/2010/main" val="0"/>
            </a:ext>
          </a:extLst>
        </a:blip>
        <a:srcRect l="29186" r="-1"/>
        <a:stretch/>
      </xdr:blipFill>
      <xdr:spPr bwMode="auto">
        <a:xfrm>
          <a:off x="2042024" y="26350414"/>
          <a:ext cx="2111375" cy="1656715"/>
        </a:xfrm>
        <a:prstGeom prst="rect">
          <a:avLst/>
        </a:prstGeom>
        <a:noFill/>
        <a:ln>
          <a:noFill/>
        </a:ln>
        <a:extLst>
          <a:ext uri="{53640926-AAD7-44D8-BBD7-CCE9431645EC}">
            <a14:shadowObscured xmlns:a14="http://schemas.microsoft.com/office/drawing/2010/main"/>
          </a:ext>
        </a:extLst>
      </xdr:spPr>
    </xdr:pic>
    <xdr:clientData/>
  </xdr:twoCellAnchor>
  <xdr:twoCellAnchor editAs="oneCell">
    <xdr:from>
      <xdr:col>8</xdr:col>
      <xdr:colOff>231367</xdr:colOff>
      <xdr:row>24</xdr:row>
      <xdr:rowOff>0</xdr:rowOff>
    </xdr:from>
    <xdr:to>
      <xdr:col>10</xdr:col>
      <xdr:colOff>741635</xdr:colOff>
      <xdr:row>24</xdr:row>
      <xdr:rowOff>1659890</xdr:rowOff>
    </xdr:to>
    <xdr:pic>
      <xdr:nvPicPr>
        <xdr:cNvPr id="17" name="Picture 16" descr="History and recent development of multi-purpose utility tunnels -  ScienceDirect">
          <a:extLst>
            <a:ext uri="{FF2B5EF4-FFF2-40B4-BE49-F238E27FC236}">
              <a16:creationId xmlns:a16="http://schemas.microsoft.com/office/drawing/2014/main" id="{00000000-0008-0000-7E00-000011000000}"/>
            </a:ext>
          </a:extLst>
        </xdr:cNvPr>
        <xdr:cNvPicPr>
          <a:picLocks noChangeAspect="1"/>
        </xdr:cNvPicPr>
      </xdr:nvPicPr>
      <xdr:blipFill rotWithShape="1">
        <a:blip xmlns:r="http://schemas.openxmlformats.org/officeDocument/2006/relationships" r:embed="rId16">
          <a:extLst>
            <a:ext uri="{28A0092B-C50C-407E-A947-70E740481C1C}">
              <a14:useLocalDpi xmlns:a14="http://schemas.microsoft.com/office/drawing/2010/main" val="0"/>
            </a:ext>
          </a:extLst>
        </a:blip>
        <a:srcRect r="25620"/>
        <a:stretch/>
      </xdr:blipFill>
      <xdr:spPr bwMode="auto">
        <a:xfrm>
          <a:off x="6994117" y="26343429"/>
          <a:ext cx="2146935" cy="1663700"/>
        </a:xfrm>
        <a:prstGeom prst="rect">
          <a:avLst/>
        </a:prstGeom>
        <a:noFill/>
        <a:ln>
          <a:noFill/>
        </a:ln>
        <a:extLst>
          <a:ext uri="{53640926-AAD7-44D8-BBD7-CCE9431645EC}">
            <a14:shadowObscured xmlns:a14="http://schemas.microsoft.com/office/drawing/2010/main"/>
          </a:ext>
        </a:extLst>
      </xdr:spPr>
    </xdr:pic>
    <xdr:clientData/>
  </xdr:twoCellAnchor>
  <xdr:twoCellAnchor editAs="oneCell">
    <xdr:from>
      <xdr:col>1</xdr:col>
      <xdr:colOff>106952</xdr:colOff>
      <xdr:row>36</xdr:row>
      <xdr:rowOff>550272</xdr:rowOff>
    </xdr:from>
    <xdr:to>
      <xdr:col>6</xdr:col>
      <xdr:colOff>278039</xdr:colOff>
      <xdr:row>36</xdr:row>
      <xdr:rowOff>2000612</xdr:rowOff>
    </xdr:to>
    <xdr:pic>
      <xdr:nvPicPr>
        <xdr:cNvPr id="18" name="Picture 17" descr="A graph with text on it&#10;&#10;Description automatically generated">
          <a:extLst>
            <a:ext uri="{FF2B5EF4-FFF2-40B4-BE49-F238E27FC236}">
              <a16:creationId xmlns:a16="http://schemas.microsoft.com/office/drawing/2014/main" id="{00000000-0008-0000-7E00-000012000000}"/>
            </a:ext>
          </a:extLst>
        </xdr:cNvPr>
        <xdr:cNvPicPr>
          <a:picLocks noChangeAspect="1"/>
        </xdr:cNvPicPr>
      </xdr:nvPicPr>
      <xdr:blipFill rotWithShape="1">
        <a:blip xmlns:r="http://schemas.openxmlformats.org/officeDocument/2006/relationships" r:embed="rId17"/>
        <a:srcRect t="12919" b="4483"/>
        <a:stretch/>
      </xdr:blipFill>
      <xdr:spPr bwMode="auto">
        <a:xfrm>
          <a:off x="1154702" y="32023593"/>
          <a:ext cx="4253230" cy="1450340"/>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1</xdr:col>
      <xdr:colOff>106952</xdr:colOff>
      <xdr:row>36</xdr:row>
      <xdr:rowOff>3648618</xdr:rowOff>
    </xdr:from>
    <xdr:to>
      <xdr:col>6</xdr:col>
      <xdr:colOff>457744</xdr:colOff>
      <xdr:row>36</xdr:row>
      <xdr:rowOff>4842418</xdr:rowOff>
    </xdr:to>
    <xdr:pic>
      <xdr:nvPicPr>
        <xdr:cNvPr id="19" name="Picture 18">
          <a:extLst>
            <a:ext uri="{FF2B5EF4-FFF2-40B4-BE49-F238E27FC236}">
              <a16:creationId xmlns:a16="http://schemas.microsoft.com/office/drawing/2014/main" id="{00000000-0008-0000-7E00-000013000000}"/>
            </a:ext>
          </a:extLst>
        </xdr:cNvPr>
        <xdr:cNvPicPr>
          <a:picLocks noChangeAspect="1"/>
        </xdr:cNvPicPr>
      </xdr:nvPicPr>
      <xdr:blipFill>
        <a:blip xmlns:r="http://schemas.openxmlformats.org/officeDocument/2006/relationships" r:embed="rId18">
          <a:extLst>
            <a:ext uri="{28A0092B-C50C-407E-A947-70E740481C1C}">
              <a14:useLocalDpi xmlns:a14="http://schemas.microsoft.com/office/drawing/2010/main"/>
            </a:ext>
          </a:extLst>
        </a:blip>
        <a:srcRect/>
        <a:stretch>
          <a:fillRect/>
        </a:stretch>
      </xdr:blipFill>
      <xdr:spPr bwMode="auto">
        <a:xfrm>
          <a:off x="1154702" y="35121939"/>
          <a:ext cx="4432935" cy="1193800"/>
        </a:xfrm>
        <a:prstGeom prst="rect">
          <a:avLst/>
        </a:prstGeom>
        <a:noFill/>
      </xdr:spPr>
    </xdr:pic>
    <xdr:clientData/>
  </xdr:twoCellAnchor>
</xdr:wsDr>
</file>

<file path=xl/drawings/drawing117.xml><?xml version="1.0" encoding="utf-8"?>
<xdr:wsDr xmlns:xdr="http://schemas.openxmlformats.org/drawingml/2006/spreadsheetDrawing" xmlns:a="http://schemas.openxmlformats.org/drawingml/2006/main">
  <xdr:twoCellAnchor editAs="oneCell">
    <xdr:from>
      <xdr:col>1</xdr:col>
      <xdr:colOff>95250</xdr:colOff>
      <xdr:row>19</xdr:row>
      <xdr:rowOff>68036</xdr:rowOff>
    </xdr:from>
    <xdr:to>
      <xdr:col>5</xdr:col>
      <xdr:colOff>487136</xdr:colOff>
      <xdr:row>22</xdr:row>
      <xdr:rowOff>113030</xdr:rowOff>
    </xdr:to>
    <xdr:pic>
      <xdr:nvPicPr>
        <xdr:cNvPr id="3" name="Picture 2" descr="A diagram of manufacturing process&#10;&#10;Description automatically generated">
          <a:extLst>
            <a:ext uri="{FF2B5EF4-FFF2-40B4-BE49-F238E27FC236}">
              <a16:creationId xmlns:a16="http://schemas.microsoft.com/office/drawing/2014/main" id="{00000000-0008-0000-7F00-00000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143000" y="12436929"/>
          <a:ext cx="3659505" cy="2875280"/>
        </a:xfrm>
        <a:prstGeom prst="rect">
          <a:avLst/>
        </a:prstGeom>
      </xdr:spPr>
    </xdr:pic>
    <xdr:clientData/>
  </xdr:twoCellAnchor>
</xdr:wsDr>
</file>

<file path=xl/drawings/drawing118.xml><?xml version="1.0" encoding="utf-8"?>
<xdr:wsDr xmlns:xdr="http://schemas.openxmlformats.org/drawingml/2006/spreadsheetDrawing" xmlns:a="http://schemas.openxmlformats.org/drawingml/2006/main">
  <xdr:twoCellAnchor editAs="oneCell">
    <xdr:from>
      <xdr:col>1</xdr:col>
      <xdr:colOff>169001</xdr:colOff>
      <xdr:row>19</xdr:row>
      <xdr:rowOff>169001</xdr:rowOff>
    </xdr:from>
    <xdr:to>
      <xdr:col>6</xdr:col>
      <xdr:colOff>329928</xdr:colOff>
      <xdr:row>23</xdr:row>
      <xdr:rowOff>56062</xdr:rowOff>
    </xdr:to>
    <xdr:pic>
      <xdr:nvPicPr>
        <xdr:cNvPr id="3" name="Picture 2">
          <a:extLst>
            <a:ext uri="{FF2B5EF4-FFF2-40B4-BE49-F238E27FC236}">
              <a16:creationId xmlns:a16="http://schemas.microsoft.com/office/drawing/2014/main" id="{00000000-0008-0000-8000-000003000000}"/>
            </a:ext>
          </a:extLst>
        </xdr:cNvPr>
        <xdr:cNvPicPr>
          <a:picLocks noChangeAspect="1"/>
        </xdr:cNvPicPr>
      </xdr:nvPicPr>
      <xdr:blipFill rotWithShape="1">
        <a:blip xmlns:r="http://schemas.openxmlformats.org/officeDocument/2006/relationships" r:embed="rId1" cstate="screen">
          <a:extLst>
            <a:ext uri="{28A0092B-C50C-407E-A947-70E740481C1C}">
              <a14:useLocalDpi xmlns:a14="http://schemas.microsoft.com/office/drawing/2010/main"/>
            </a:ext>
          </a:extLst>
        </a:blip>
        <a:srcRect/>
        <a:stretch/>
      </xdr:blipFill>
      <xdr:spPr>
        <a:xfrm>
          <a:off x="1216751" y="12537894"/>
          <a:ext cx="4246880" cy="1727835"/>
        </a:xfrm>
        <a:prstGeom prst="rect">
          <a:avLst/>
        </a:prstGeom>
      </xdr:spPr>
    </xdr:pic>
    <xdr:clientData/>
  </xdr:twoCellAnchor>
  <xdr:twoCellAnchor editAs="oneCell">
    <xdr:from>
      <xdr:col>6</xdr:col>
      <xdr:colOff>550000</xdr:colOff>
      <xdr:row>19</xdr:row>
      <xdr:rowOff>856978</xdr:rowOff>
    </xdr:from>
    <xdr:to>
      <xdr:col>12</xdr:col>
      <xdr:colOff>684255</xdr:colOff>
      <xdr:row>23</xdr:row>
      <xdr:rowOff>56062</xdr:rowOff>
    </xdr:to>
    <xdr:pic>
      <xdr:nvPicPr>
        <xdr:cNvPr id="4" name="Picture 3">
          <a:extLst>
            <a:ext uri="{FF2B5EF4-FFF2-40B4-BE49-F238E27FC236}">
              <a16:creationId xmlns:a16="http://schemas.microsoft.com/office/drawing/2014/main" id="{00000000-0008-0000-8000-000004000000}"/>
            </a:ext>
          </a:extLst>
        </xdr:cNvPr>
        <xdr:cNvPicPr>
          <a:picLocks noChangeAspect="1"/>
        </xdr:cNvPicPr>
      </xdr:nvPicPr>
      <xdr:blipFill rotWithShape="1">
        <a:blip xmlns:r="http://schemas.openxmlformats.org/officeDocument/2006/relationships" r:embed="rId2" cstate="screen">
          <a:extLst>
            <a:ext uri="{28A0092B-C50C-407E-A947-70E740481C1C}">
              <a14:useLocalDpi xmlns:a14="http://schemas.microsoft.com/office/drawing/2010/main"/>
            </a:ext>
          </a:extLst>
        </a:blip>
        <a:srcRect b="14398"/>
        <a:stretch/>
      </xdr:blipFill>
      <xdr:spPr bwMode="auto">
        <a:xfrm>
          <a:off x="5679893" y="13225871"/>
          <a:ext cx="5032826" cy="1039858"/>
        </a:xfrm>
        <a:prstGeom prst="rect">
          <a:avLst/>
        </a:prstGeom>
        <a:ln>
          <a:noFill/>
        </a:ln>
        <a:extLst>
          <a:ext uri="{53640926-AAD7-44D8-BBD7-CCE9431645EC}">
            <a14:shadowObscured xmlns:a14="http://schemas.microsoft.com/office/drawing/2010/main"/>
          </a:ext>
        </a:extLst>
      </xdr:spPr>
    </xdr:pic>
    <xdr:clientData/>
  </xdr:twoCellAnchor>
</xdr:wsDr>
</file>

<file path=xl/drawings/drawing119.xml><?xml version="1.0" encoding="utf-8"?>
<xdr:wsDr xmlns:xdr="http://schemas.openxmlformats.org/drawingml/2006/spreadsheetDrawing" xmlns:a="http://schemas.openxmlformats.org/drawingml/2006/main">
  <xdr:twoCellAnchor editAs="oneCell">
    <xdr:from>
      <xdr:col>1</xdr:col>
      <xdr:colOff>163285</xdr:colOff>
      <xdr:row>19</xdr:row>
      <xdr:rowOff>54428</xdr:rowOff>
    </xdr:from>
    <xdr:to>
      <xdr:col>5</xdr:col>
      <xdr:colOff>703126</xdr:colOff>
      <xdr:row>22</xdr:row>
      <xdr:rowOff>426357</xdr:rowOff>
    </xdr:to>
    <xdr:pic>
      <xdr:nvPicPr>
        <xdr:cNvPr id="4" name="Picture 3" descr="A construction site with several yellow vehicles&#10;&#10;Description automatically generated with medium confidence">
          <a:extLst>
            <a:ext uri="{FF2B5EF4-FFF2-40B4-BE49-F238E27FC236}">
              <a16:creationId xmlns:a16="http://schemas.microsoft.com/office/drawing/2014/main" id="{00000000-0008-0000-8100-000004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211035" y="12423321"/>
          <a:ext cx="3809365" cy="2033905"/>
        </a:xfrm>
        <a:prstGeom prst="rect">
          <a:avLst/>
        </a:prstGeom>
      </xdr:spPr>
    </xdr:pic>
    <xdr:clientData/>
  </xdr:twoCellAnchor>
</xdr:wsDr>
</file>

<file path=xl/drawings/drawing120.xml><?xml version="1.0" encoding="utf-8"?>
<xdr:wsDr xmlns:xdr="http://schemas.openxmlformats.org/drawingml/2006/spreadsheetDrawing" xmlns:a="http://schemas.openxmlformats.org/drawingml/2006/main">
  <xdr:twoCellAnchor editAs="oneCell">
    <xdr:from>
      <xdr:col>1</xdr:col>
      <xdr:colOff>215810</xdr:colOff>
      <xdr:row>19</xdr:row>
      <xdr:rowOff>106953</xdr:rowOff>
    </xdr:from>
    <xdr:to>
      <xdr:col>6</xdr:col>
      <xdr:colOff>397692</xdr:colOff>
      <xdr:row>22</xdr:row>
      <xdr:rowOff>365489</xdr:rowOff>
    </xdr:to>
    <xdr:pic>
      <xdr:nvPicPr>
        <xdr:cNvPr id="3" name="Picture 2" descr="A roll of burlap on grass&#10;&#10;Description automatically generated">
          <a:extLst>
            <a:ext uri="{FF2B5EF4-FFF2-40B4-BE49-F238E27FC236}">
              <a16:creationId xmlns:a16="http://schemas.microsoft.com/office/drawing/2014/main" id="{00000000-0008-0000-8200-000003000000}"/>
            </a:ext>
          </a:extLst>
        </xdr:cNvPr>
        <xdr:cNvPicPr>
          <a:picLocks noChangeAspect="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3689" b="57742"/>
        <a:stretch/>
      </xdr:blipFill>
      <xdr:spPr bwMode="auto">
        <a:xfrm>
          <a:off x="1263560" y="12475846"/>
          <a:ext cx="4264025" cy="2190750"/>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7</xdr:col>
      <xdr:colOff>145870</xdr:colOff>
      <xdr:row>19</xdr:row>
      <xdr:rowOff>148863</xdr:rowOff>
    </xdr:from>
    <xdr:to>
      <xdr:col>12</xdr:col>
      <xdr:colOff>325847</xdr:colOff>
      <xdr:row>22</xdr:row>
      <xdr:rowOff>365489</xdr:rowOff>
    </xdr:to>
    <xdr:pic>
      <xdr:nvPicPr>
        <xdr:cNvPr id="4" name="Picture 3" descr="A couple of men rolling a roll of jute&#10;&#10;Description automatically generated">
          <a:extLst>
            <a:ext uri="{FF2B5EF4-FFF2-40B4-BE49-F238E27FC236}">
              <a16:creationId xmlns:a16="http://schemas.microsoft.com/office/drawing/2014/main" id="{00000000-0008-0000-8200-000004000000}"/>
            </a:ext>
          </a:extLst>
        </xdr:cNvPr>
        <xdr:cNvPicPr>
          <a:picLocks noChangeAspect="1"/>
        </xdr:cNvPicPr>
      </xdr:nvPicPr>
      <xdr:blipFill rotWithShape="1">
        <a:blip xmlns:r="http://schemas.openxmlformats.org/officeDocument/2006/relationships" r:embed="rId2">
          <a:extLst>
            <a:ext uri="{28A0092B-C50C-407E-A947-70E740481C1C}">
              <a14:useLocalDpi xmlns:a14="http://schemas.microsoft.com/office/drawing/2010/main" val="0"/>
            </a:ext>
          </a:extLst>
        </a:blip>
        <a:srcRect t="4533" b="22944"/>
        <a:stretch/>
      </xdr:blipFill>
      <xdr:spPr bwMode="auto">
        <a:xfrm>
          <a:off x="6092191" y="12517756"/>
          <a:ext cx="4262120" cy="2148840"/>
        </a:xfrm>
        <a:prstGeom prst="rect">
          <a:avLst/>
        </a:prstGeom>
        <a:ln>
          <a:noFill/>
        </a:ln>
        <a:extLst>
          <a:ext uri="{53640926-AAD7-44D8-BBD7-CCE9431645EC}">
            <a14:shadowObscured xmlns:a14="http://schemas.microsoft.com/office/drawing/2010/main"/>
          </a:ext>
        </a:extLst>
      </xdr:spPr>
    </xdr:pic>
    <xdr:clientData/>
  </xdr:twoCellAnchor>
</xdr:wsDr>
</file>

<file path=xl/drawings/drawing121.xml><?xml version="1.0" encoding="utf-8"?>
<xdr:wsDr xmlns:xdr="http://schemas.openxmlformats.org/drawingml/2006/spreadsheetDrawing" xmlns:a="http://schemas.openxmlformats.org/drawingml/2006/main">
  <xdr:twoCellAnchor editAs="oneCell">
    <xdr:from>
      <xdr:col>1</xdr:col>
      <xdr:colOff>400595</xdr:colOff>
      <xdr:row>19</xdr:row>
      <xdr:rowOff>114571</xdr:rowOff>
    </xdr:from>
    <xdr:to>
      <xdr:col>3</xdr:col>
      <xdr:colOff>703218</xdr:colOff>
      <xdr:row>19</xdr:row>
      <xdr:rowOff>1559196</xdr:rowOff>
    </xdr:to>
    <xdr:pic>
      <xdr:nvPicPr>
        <xdr:cNvPr id="4" name="Picture 3" descr="A pen on a rock&#10;&#10;Description automatically generated">
          <a:extLst>
            <a:ext uri="{FF2B5EF4-FFF2-40B4-BE49-F238E27FC236}">
              <a16:creationId xmlns:a16="http://schemas.microsoft.com/office/drawing/2014/main" id="{00000000-0008-0000-8300-000004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448345" y="12483464"/>
          <a:ext cx="1935480" cy="1444625"/>
        </a:xfrm>
        <a:prstGeom prst="rect">
          <a:avLst/>
        </a:prstGeom>
      </xdr:spPr>
    </xdr:pic>
    <xdr:clientData/>
  </xdr:twoCellAnchor>
  <xdr:twoCellAnchor editAs="oneCell">
    <xdr:from>
      <xdr:col>4</xdr:col>
      <xdr:colOff>95251</xdr:colOff>
      <xdr:row>19</xdr:row>
      <xdr:rowOff>101236</xdr:rowOff>
    </xdr:from>
    <xdr:to>
      <xdr:col>6</xdr:col>
      <xdr:colOff>401684</xdr:colOff>
      <xdr:row>19</xdr:row>
      <xdr:rowOff>1559196</xdr:rowOff>
    </xdr:to>
    <xdr:pic>
      <xdr:nvPicPr>
        <xdr:cNvPr id="5" name="Picture 4" descr="A dirt road through the forest&#10;&#10;Description automatically generated">
          <a:extLst>
            <a:ext uri="{FF2B5EF4-FFF2-40B4-BE49-F238E27FC236}">
              <a16:creationId xmlns:a16="http://schemas.microsoft.com/office/drawing/2014/main" id="{00000000-0008-0000-8300-000005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3592287" y="12470129"/>
          <a:ext cx="1939290" cy="1457960"/>
        </a:xfrm>
        <a:prstGeom prst="rect">
          <a:avLst/>
        </a:prstGeom>
      </xdr:spPr>
    </xdr:pic>
    <xdr:clientData/>
  </xdr:twoCellAnchor>
  <xdr:twoCellAnchor editAs="oneCell">
    <xdr:from>
      <xdr:col>7</xdr:col>
      <xdr:colOff>331471</xdr:colOff>
      <xdr:row>19</xdr:row>
      <xdr:rowOff>75836</xdr:rowOff>
    </xdr:from>
    <xdr:to>
      <xdr:col>9</xdr:col>
      <xdr:colOff>674098</xdr:colOff>
      <xdr:row>19</xdr:row>
      <xdr:rowOff>1559196</xdr:rowOff>
    </xdr:to>
    <xdr:pic>
      <xdr:nvPicPr>
        <xdr:cNvPr id="6" name="Picture 5" descr="A person kneeling on a pile of rocks&#10;&#10;Description automatically generated">
          <a:extLst>
            <a:ext uri="{FF2B5EF4-FFF2-40B4-BE49-F238E27FC236}">
              <a16:creationId xmlns:a16="http://schemas.microsoft.com/office/drawing/2014/main" id="{00000000-0008-0000-8300-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277792" y="12444729"/>
          <a:ext cx="1975485" cy="1483360"/>
        </a:xfrm>
        <a:prstGeom prst="rect">
          <a:avLst/>
        </a:prstGeom>
      </xdr:spPr>
    </xdr:pic>
    <xdr:clientData/>
  </xdr:twoCellAnchor>
  <xdr:twoCellAnchor editAs="oneCell">
    <xdr:from>
      <xdr:col>10</xdr:col>
      <xdr:colOff>66132</xdr:colOff>
      <xdr:row>19</xdr:row>
      <xdr:rowOff>80281</xdr:rowOff>
    </xdr:from>
    <xdr:to>
      <xdr:col>12</xdr:col>
      <xdr:colOff>401140</xdr:colOff>
      <xdr:row>19</xdr:row>
      <xdr:rowOff>1559196</xdr:rowOff>
    </xdr:to>
    <xdr:pic>
      <xdr:nvPicPr>
        <xdr:cNvPr id="7" name="Picture 6" descr="A pile of rocks and gravel&#10;&#10;Description automatically generated">
          <a:extLst>
            <a:ext uri="{FF2B5EF4-FFF2-40B4-BE49-F238E27FC236}">
              <a16:creationId xmlns:a16="http://schemas.microsoft.com/office/drawing/2014/main" id="{00000000-0008-0000-8300-000007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8461739" y="12449174"/>
          <a:ext cx="1967865" cy="1478915"/>
        </a:xfrm>
        <a:prstGeom prst="rect">
          <a:avLst/>
        </a:prstGeom>
      </xdr:spPr>
    </xdr:pic>
    <xdr:clientData/>
  </xdr:twoCellAnchor>
  <xdr:twoCellAnchor editAs="oneCell">
    <xdr:from>
      <xdr:col>1</xdr:col>
      <xdr:colOff>515530</xdr:colOff>
      <xdr:row>21</xdr:row>
      <xdr:rowOff>93073</xdr:rowOff>
    </xdr:from>
    <xdr:to>
      <xdr:col>3</xdr:col>
      <xdr:colOff>707028</xdr:colOff>
      <xdr:row>21</xdr:row>
      <xdr:rowOff>1464038</xdr:rowOff>
    </xdr:to>
    <xdr:pic>
      <xdr:nvPicPr>
        <xdr:cNvPr id="8" name="Picture 7" descr="A dirt road with trees in the background&#10;&#10;Description automatically generated">
          <a:extLst>
            <a:ext uri="{FF2B5EF4-FFF2-40B4-BE49-F238E27FC236}">
              <a16:creationId xmlns:a16="http://schemas.microsoft.com/office/drawing/2014/main" id="{00000000-0008-0000-8300-00000800000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1563280" y="14462216"/>
          <a:ext cx="1824355" cy="1370965"/>
        </a:xfrm>
        <a:prstGeom prst="rect">
          <a:avLst/>
        </a:prstGeom>
      </xdr:spPr>
    </xdr:pic>
    <xdr:clientData/>
  </xdr:twoCellAnchor>
  <xdr:twoCellAnchor editAs="oneCell">
    <xdr:from>
      <xdr:col>4</xdr:col>
      <xdr:colOff>91441</xdr:colOff>
      <xdr:row>21</xdr:row>
      <xdr:rowOff>96883</xdr:rowOff>
    </xdr:from>
    <xdr:to>
      <xdr:col>6</xdr:col>
      <xdr:colOff>304529</xdr:colOff>
      <xdr:row>21</xdr:row>
      <xdr:rowOff>1464038</xdr:rowOff>
    </xdr:to>
    <xdr:pic>
      <xdr:nvPicPr>
        <xdr:cNvPr id="9" name="Picture 8">
          <a:extLst>
            <a:ext uri="{FF2B5EF4-FFF2-40B4-BE49-F238E27FC236}">
              <a16:creationId xmlns:a16="http://schemas.microsoft.com/office/drawing/2014/main" id="{00000000-0008-0000-8300-000009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3588477" y="14466026"/>
          <a:ext cx="1845945" cy="1367155"/>
        </a:xfrm>
        <a:prstGeom prst="rect">
          <a:avLst/>
        </a:prstGeom>
      </xdr:spPr>
    </xdr:pic>
    <xdr:clientData/>
  </xdr:twoCellAnchor>
</xdr:wsDr>
</file>

<file path=xl/drawings/drawing122.xml><?xml version="1.0" encoding="utf-8"?>
<xdr:wsDr xmlns:xdr="http://schemas.openxmlformats.org/drawingml/2006/spreadsheetDrawing" xmlns:a="http://schemas.openxmlformats.org/drawingml/2006/main">
  <xdr:twoCellAnchor editAs="oneCell">
    <xdr:from>
      <xdr:col>1</xdr:col>
      <xdr:colOff>176893</xdr:colOff>
      <xdr:row>19</xdr:row>
      <xdr:rowOff>108857</xdr:rowOff>
    </xdr:from>
    <xdr:to>
      <xdr:col>6</xdr:col>
      <xdr:colOff>353060</xdr:colOff>
      <xdr:row>21</xdr:row>
      <xdr:rowOff>1311547</xdr:rowOff>
    </xdr:to>
    <xdr:pic>
      <xdr:nvPicPr>
        <xdr:cNvPr id="8" name="Picture 7" descr="A group of construction vehicles on a mountain&#10;&#10;Description automatically generated">
          <a:extLst>
            <a:ext uri="{FF2B5EF4-FFF2-40B4-BE49-F238E27FC236}">
              <a16:creationId xmlns:a16="http://schemas.microsoft.com/office/drawing/2014/main" id="{00000000-0008-0000-8400-000008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224643" y="12477750"/>
          <a:ext cx="4256405" cy="3199130"/>
        </a:xfrm>
        <a:prstGeom prst="rect">
          <a:avLst/>
        </a:prstGeom>
      </xdr:spPr>
    </xdr:pic>
    <xdr:clientData/>
  </xdr:twoCellAnchor>
</xdr:wsDr>
</file>

<file path=xl/drawings/drawing123.xml><?xml version="1.0" encoding="utf-8"?>
<xdr:wsDr xmlns:xdr="http://schemas.openxmlformats.org/drawingml/2006/spreadsheetDrawing" xmlns:a="http://schemas.openxmlformats.org/drawingml/2006/main">
  <xdr:twoCellAnchor editAs="oneCell">
    <xdr:from>
      <xdr:col>1</xdr:col>
      <xdr:colOff>235527</xdr:colOff>
      <xdr:row>19</xdr:row>
      <xdr:rowOff>124690</xdr:rowOff>
    </xdr:from>
    <xdr:to>
      <xdr:col>6</xdr:col>
      <xdr:colOff>208683</xdr:colOff>
      <xdr:row>19</xdr:row>
      <xdr:rowOff>2860270</xdr:rowOff>
    </xdr:to>
    <xdr:pic>
      <xdr:nvPicPr>
        <xdr:cNvPr id="3" name="Picture 2">
          <a:extLst>
            <a:ext uri="{FF2B5EF4-FFF2-40B4-BE49-F238E27FC236}">
              <a16:creationId xmlns:a16="http://schemas.microsoft.com/office/drawing/2014/main" id="{00000000-0008-0000-8500-000003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288472" y="12482945"/>
          <a:ext cx="3990975" cy="2735580"/>
        </a:xfrm>
        <a:prstGeom prst="rect">
          <a:avLst/>
        </a:prstGeom>
      </xdr:spPr>
    </xdr:pic>
    <xdr:clientData/>
  </xdr:twoCellAnchor>
  <xdr:twoCellAnchor editAs="oneCell">
    <xdr:from>
      <xdr:col>7</xdr:col>
      <xdr:colOff>443346</xdr:colOff>
      <xdr:row>19</xdr:row>
      <xdr:rowOff>1627100</xdr:rowOff>
    </xdr:from>
    <xdr:to>
      <xdr:col>9</xdr:col>
      <xdr:colOff>684068</xdr:colOff>
      <xdr:row>19</xdr:row>
      <xdr:rowOff>2860270</xdr:rowOff>
    </xdr:to>
    <xdr:pic>
      <xdr:nvPicPr>
        <xdr:cNvPr id="4" name="Picture 3">
          <a:extLst>
            <a:ext uri="{FF2B5EF4-FFF2-40B4-BE49-F238E27FC236}">
              <a16:creationId xmlns:a16="http://schemas.microsoft.com/office/drawing/2014/main" id="{00000000-0008-0000-8500-000004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6317673" y="13985355"/>
          <a:ext cx="1847850" cy="1233170"/>
        </a:xfrm>
        <a:prstGeom prst="rect">
          <a:avLst/>
        </a:prstGeom>
      </xdr:spPr>
    </xdr:pic>
    <xdr:clientData/>
  </xdr:twoCellAnchor>
  <xdr:twoCellAnchor editAs="oneCell">
    <xdr:from>
      <xdr:col>10</xdr:col>
      <xdr:colOff>193964</xdr:colOff>
      <xdr:row>19</xdr:row>
      <xdr:rowOff>1632180</xdr:rowOff>
    </xdr:from>
    <xdr:to>
      <xdr:col>12</xdr:col>
      <xdr:colOff>424527</xdr:colOff>
      <xdr:row>19</xdr:row>
      <xdr:rowOff>2860270</xdr:rowOff>
    </xdr:to>
    <xdr:pic>
      <xdr:nvPicPr>
        <xdr:cNvPr id="5" name="Picture 4">
          <a:extLst>
            <a:ext uri="{FF2B5EF4-FFF2-40B4-BE49-F238E27FC236}">
              <a16:creationId xmlns:a16="http://schemas.microsoft.com/office/drawing/2014/main" id="{00000000-0008-0000-8500-000005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8478982" y="13990435"/>
          <a:ext cx="1837690" cy="1228090"/>
        </a:xfrm>
        <a:prstGeom prst="rect">
          <a:avLst/>
        </a:prstGeom>
      </xdr:spPr>
    </xdr:pic>
    <xdr:clientData/>
  </xdr:twoCellAnchor>
  <xdr:twoCellAnchor editAs="oneCell">
    <xdr:from>
      <xdr:col>1</xdr:col>
      <xdr:colOff>354589</xdr:colOff>
      <xdr:row>21</xdr:row>
      <xdr:rowOff>138545</xdr:rowOff>
    </xdr:from>
    <xdr:to>
      <xdr:col>6</xdr:col>
      <xdr:colOff>89620</xdr:colOff>
      <xdr:row>21</xdr:row>
      <xdr:rowOff>2528685</xdr:rowOff>
    </xdr:to>
    <xdr:pic>
      <xdr:nvPicPr>
        <xdr:cNvPr id="6" name="Picture 5">
          <a:extLst>
            <a:ext uri="{FF2B5EF4-FFF2-40B4-BE49-F238E27FC236}">
              <a16:creationId xmlns:a16="http://schemas.microsoft.com/office/drawing/2014/main" id="{00000000-0008-0000-8500-000006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1407534" y="15780327"/>
          <a:ext cx="3752850" cy="2390140"/>
        </a:xfrm>
        <a:prstGeom prst="rect">
          <a:avLst/>
        </a:prstGeom>
        <a:noFill/>
        <a:ln>
          <a:noFill/>
        </a:ln>
      </xdr:spPr>
    </xdr:pic>
    <xdr:clientData/>
  </xdr:twoCellAnchor>
</xdr:wsDr>
</file>

<file path=xl/drawings/drawing124.xml><?xml version="1.0" encoding="utf-8"?>
<xdr:wsDr xmlns:xdr="http://schemas.openxmlformats.org/drawingml/2006/spreadsheetDrawing" xmlns:a="http://schemas.openxmlformats.org/drawingml/2006/main">
  <xdr:twoCellAnchor editAs="oneCell">
    <xdr:from>
      <xdr:col>1</xdr:col>
      <xdr:colOff>69273</xdr:colOff>
      <xdr:row>20</xdr:row>
      <xdr:rowOff>138546</xdr:rowOff>
    </xdr:from>
    <xdr:to>
      <xdr:col>6</xdr:col>
      <xdr:colOff>242454</xdr:colOff>
      <xdr:row>21</xdr:row>
      <xdr:rowOff>2134813</xdr:rowOff>
    </xdr:to>
    <xdr:pic>
      <xdr:nvPicPr>
        <xdr:cNvPr id="6" name="Picture 5">
          <a:extLst>
            <a:ext uri="{FF2B5EF4-FFF2-40B4-BE49-F238E27FC236}">
              <a16:creationId xmlns:a16="http://schemas.microsoft.com/office/drawing/2014/main" id="{00000000-0008-0000-8600-000006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122218" y="12787746"/>
          <a:ext cx="4191000" cy="2356485"/>
        </a:xfrm>
        <a:prstGeom prst="rect">
          <a:avLst/>
        </a:prstGeom>
        <a:noFill/>
        <a:ln>
          <a:noFill/>
        </a:ln>
      </xdr:spPr>
    </xdr:pic>
    <xdr:clientData/>
  </xdr:twoCellAnchor>
</xdr:wsDr>
</file>

<file path=xl/drawings/drawing125.xml><?xml version="1.0" encoding="utf-8"?>
<xdr:wsDr xmlns:xdr="http://schemas.openxmlformats.org/drawingml/2006/spreadsheetDrawing" xmlns:a="http://schemas.openxmlformats.org/drawingml/2006/main">
  <xdr:twoCellAnchor editAs="oneCell">
    <xdr:from>
      <xdr:col>1</xdr:col>
      <xdr:colOff>180109</xdr:colOff>
      <xdr:row>19</xdr:row>
      <xdr:rowOff>388736</xdr:rowOff>
    </xdr:from>
    <xdr:to>
      <xdr:col>3</xdr:col>
      <xdr:colOff>571961</xdr:colOff>
      <xdr:row>19</xdr:row>
      <xdr:rowOff>1760336</xdr:rowOff>
    </xdr:to>
    <xdr:pic>
      <xdr:nvPicPr>
        <xdr:cNvPr id="2" name="Picture 1" descr="A rocky hill with grass and bushes&#10;&#10;Description automatically generated">
          <a:extLst>
            <a:ext uri="{FF2B5EF4-FFF2-40B4-BE49-F238E27FC236}">
              <a16:creationId xmlns:a16="http://schemas.microsoft.com/office/drawing/2014/main" id="{00000000-0008-0000-8800-000002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233054" y="12746991"/>
          <a:ext cx="1998980" cy="1371600"/>
        </a:xfrm>
        <a:prstGeom prst="rect">
          <a:avLst/>
        </a:prstGeom>
      </xdr:spPr>
    </xdr:pic>
    <xdr:clientData/>
  </xdr:twoCellAnchor>
  <xdr:twoCellAnchor editAs="oneCell">
    <xdr:from>
      <xdr:col>3</xdr:col>
      <xdr:colOff>775854</xdr:colOff>
      <xdr:row>19</xdr:row>
      <xdr:rowOff>395721</xdr:rowOff>
    </xdr:from>
    <xdr:to>
      <xdr:col>6</xdr:col>
      <xdr:colOff>185073</xdr:colOff>
      <xdr:row>19</xdr:row>
      <xdr:rowOff>1760336</xdr:rowOff>
    </xdr:to>
    <xdr:pic>
      <xdr:nvPicPr>
        <xdr:cNvPr id="3" name="Picture 2" descr="A gravel road in the woods&#10;&#10;Description automatically generated">
          <a:extLst>
            <a:ext uri="{FF2B5EF4-FFF2-40B4-BE49-F238E27FC236}">
              <a16:creationId xmlns:a16="http://schemas.microsoft.com/office/drawing/2014/main" id="{00000000-0008-0000-8800-000003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3435927" y="12753976"/>
          <a:ext cx="1819910" cy="1364615"/>
        </a:xfrm>
        <a:prstGeom prst="rect">
          <a:avLst/>
        </a:prstGeom>
      </xdr:spPr>
    </xdr:pic>
    <xdr:clientData/>
  </xdr:twoCellAnchor>
  <xdr:twoCellAnchor editAs="oneCell">
    <xdr:from>
      <xdr:col>7</xdr:col>
      <xdr:colOff>413442</xdr:colOff>
      <xdr:row>19</xdr:row>
      <xdr:rowOff>290946</xdr:rowOff>
    </xdr:from>
    <xdr:to>
      <xdr:col>9</xdr:col>
      <xdr:colOff>765924</xdr:colOff>
      <xdr:row>19</xdr:row>
      <xdr:rowOff>1760336</xdr:rowOff>
    </xdr:to>
    <xdr:pic>
      <xdr:nvPicPr>
        <xdr:cNvPr id="4" name="Picture 3" descr="A large trench with a large excavator and a truck&#10;&#10;Description automatically generated">
          <a:extLst>
            <a:ext uri="{FF2B5EF4-FFF2-40B4-BE49-F238E27FC236}">
              <a16:creationId xmlns:a16="http://schemas.microsoft.com/office/drawing/2014/main" id="{00000000-0008-0000-8800-000004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287769" y="12649201"/>
          <a:ext cx="1959610" cy="1469390"/>
        </a:xfrm>
        <a:prstGeom prst="rect">
          <a:avLst/>
        </a:prstGeom>
      </xdr:spPr>
    </xdr:pic>
    <xdr:clientData/>
  </xdr:twoCellAnchor>
  <xdr:twoCellAnchor editAs="oneCell">
    <xdr:from>
      <xdr:col>10</xdr:col>
      <xdr:colOff>166254</xdr:colOff>
      <xdr:row>19</xdr:row>
      <xdr:rowOff>298566</xdr:rowOff>
    </xdr:from>
    <xdr:to>
      <xdr:col>12</xdr:col>
      <xdr:colOff>507942</xdr:colOff>
      <xdr:row>19</xdr:row>
      <xdr:rowOff>1760336</xdr:rowOff>
    </xdr:to>
    <xdr:pic>
      <xdr:nvPicPr>
        <xdr:cNvPr id="5" name="Picture 4" descr="A person walking on a rocky hill&#10;&#10;Description automatically generated">
          <a:extLst>
            <a:ext uri="{FF2B5EF4-FFF2-40B4-BE49-F238E27FC236}">
              <a16:creationId xmlns:a16="http://schemas.microsoft.com/office/drawing/2014/main" id="{00000000-0008-0000-8800-000005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8451272" y="12656821"/>
          <a:ext cx="1948815" cy="1461770"/>
        </a:xfrm>
        <a:prstGeom prst="rect">
          <a:avLst/>
        </a:prstGeom>
      </xdr:spPr>
    </xdr:pic>
    <xdr:clientData/>
  </xdr:twoCellAnchor>
</xdr:wsDr>
</file>

<file path=xl/drawings/drawing126.xml><?xml version="1.0" encoding="utf-8"?>
<xdr:wsDr xmlns:xdr="http://schemas.openxmlformats.org/drawingml/2006/spreadsheetDrawing" xmlns:a="http://schemas.openxmlformats.org/drawingml/2006/main">
  <xdr:twoCellAnchor editAs="oneCell">
    <xdr:from>
      <xdr:col>1</xdr:col>
      <xdr:colOff>193964</xdr:colOff>
      <xdr:row>19</xdr:row>
      <xdr:rowOff>265834</xdr:rowOff>
    </xdr:from>
    <xdr:to>
      <xdr:col>3</xdr:col>
      <xdr:colOff>501361</xdr:colOff>
      <xdr:row>19</xdr:row>
      <xdr:rowOff>1704109</xdr:rowOff>
    </xdr:to>
    <xdr:pic>
      <xdr:nvPicPr>
        <xdr:cNvPr id="6" name="Picture 5" descr="A road with potholes in the middle of the road&#10;&#10;Description automatically generated">
          <a:extLst>
            <a:ext uri="{FF2B5EF4-FFF2-40B4-BE49-F238E27FC236}">
              <a16:creationId xmlns:a16="http://schemas.microsoft.com/office/drawing/2014/main" id="{00000000-0008-0000-8900-000006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246909" y="12624089"/>
          <a:ext cx="1914525" cy="1438275"/>
        </a:xfrm>
        <a:prstGeom prst="rect">
          <a:avLst/>
        </a:prstGeom>
        <a:noFill/>
        <a:ln>
          <a:noFill/>
        </a:ln>
      </xdr:spPr>
    </xdr:pic>
    <xdr:clientData/>
  </xdr:twoCellAnchor>
  <xdr:twoCellAnchor editAs="oneCell">
    <xdr:from>
      <xdr:col>4</xdr:col>
      <xdr:colOff>55420</xdr:colOff>
      <xdr:row>19</xdr:row>
      <xdr:rowOff>265834</xdr:rowOff>
    </xdr:from>
    <xdr:to>
      <xdr:col>6</xdr:col>
      <xdr:colOff>362817</xdr:colOff>
      <xdr:row>19</xdr:row>
      <xdr:rowOff>1704109</xdr:rowOff>
    </xdr:to>
    <xdr:pic>
      <xdr:nvPicPr>
        <xdr:cNvPr id="7" name="Picture 6" descr="A road with dirt and grass&#10;&#10;Description automatically generated with medium confidence">
          <a:extLst>
            <a:ext uri="{FF2B5EF4-FFF2-40B4-BE49-F238E27FC236}">
              <a16:creationId xmlns:a16="http://schemas.microsoft.com/office/drawing/2014/main" id="{00000000-0008-0000-8900-000007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3519056" y="12624089"/>
          <a:ext cx="1914525" cy="1438275"/>
        </a:xfrm>
        <a:prstGeom prst="rect">
          <a:avLst/>
        </a:prstGeom>
        <a:noFill/>
        <a:ln>
          <a:noFill/>
        </a:ln>
      </xdr:spPr>
    </xdr:pic>
    <xdr:clientData/>
  </xdr:twoCellAnchor>
  <xdr:twoCellAnchor editAs="oneCell">
    <xdr:from>
      <xdr:col>7</xdr:col>
      <xdr:colOff>427759</xdr:colOff>
      <xdr:row>19</xdr:row>
      <xdr:rowOff>342034</xdr:rowOff>
    </xdr:from>
    <xdr:to>
      <xdr:col>9</xdr:col>
      <xdr:colOff>639906</xdr:colOff>
      <xdr:row>19</xdr:row>
      <xdr:rowOff>1704109</xdr:rowOff>
    </xdr:to>
    <xdr:pic>
      <xdr:nvPicPr>
        <xdr:cNvPr id="8" name="Picture 7" descr="A truck driving on a dirt road&#10;&#10;Description automatically generated">
          <a:extLst>
            <a:ext uri="{FF2B5EF4-FFF2-40B4-BE49-F238E27FC236}">
              <a16:creationId xmlns:a16="http://schemas.microsoft.com/office/drawing/2014/main" id="{00000000-0008-0000-8900-000008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6302086" y="12700289"/>
          <a:ext cx="1819275" cy="1362075"/>
        </a:xfrm>
        <a:prstGeom prst="rect">
          <a:avLst/>
        </a:prstGeom>
        <a:noFill/>
        <a:ln>
          <a:noFill/>
        </a:ln>
      </xdr:spPr>
    </xdr:pic>
    <xdr:clientData/>
  </xdr:twoCellAnchor>
  <xdr:twoCellAnchor editAs="oneCell">
    <xdr:from>
      <xdr:col>10</xdr:col>
      <xdr:colOff>193965</xdr:colOff>
      <xdr:row>19</xdr:row>
      <xdr:rowOff>332509</xdr:rowOff>
    </xdr:from>
    <xdr:to>
      <xdr:col>12</xdr:col>
      <xdr:colOff>415638</xdr:colOff>
      <xdr:row>19</xdr:row>
      <xdr:rowOff>1704109</xdr:rowOff>
    </xdr:to>
    <xdr:pic>
      <xdr:nvPicPr>
        <xdr:cNvPr id="9" name="Picture 8" descr="A construction site with a tractor&#10;&#10;Description automatically generated">
          <a:extLst>
            <a:ext uri="{FF2B5EF4-FFF2-40B4-BE49-F238E27FC236}">
              <a16:creationId xmlns:a16="http://schemas.microsoft.com/office/drawing/2014/main" id="{00000000-0008-0000-8900-000009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8478983" y="12690764"/>
          <a:ext cx="1828800" cy="1371600"/>
        </a:xfrm>
        <a:prstGeom prst="rect">
          <a:avLst/>
        </a:prstGeom>
        <a:noFill/>
        <a:ln>
          <a:noFill/>
        </a:ln>
      </xdr:spPr>
    </xdr:pic>
    <xdr:clientData/>
  </xdr:twoCellAnchor>
  <xdr:twoCellAnchor editAs="oneCell">
    <xdr:from>
      <xdr:col>1</xdr:col>
      <xdr:colOff>151535</xdr:colOff>
      <xdr:row>21</xdr:row>
      <xdr:rowOff>193963</xdr:rowOff>
    </xdr:from>
    <xdr:to>
      <xdr:col>3</xdr:col>
      <xdr:colOff>487507</xdr:colOff>
      <xdr:row>21</xdr:row>
      <xdr:rowOff>1651288</xdr:rowOff>
    </xdr:to>
    <xdr:pic>
      <xdr:nvPicPr>
        <xdr:cNvPr id="10" name="Picture 9" descr="A large rock in the woods&#10;&#10;Description automatically generated">
          <a:extLst>
            <a:ext uri="{FF2B5EF4-FFF2-40B4-BE49-F238E27FC236}">
              <a16:creationId xmlns:a16="http://schemas.microsoft.com/office/drawing/2014/main" id="{00000000-0008-0000-8900-00000A00000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1204480" y="14768945"/>
          <a:ext cx="1943100" cy="1457325"/>
        </a:xfrm>
        <a:prstGeom prst="rect">
          <a:avLst/>
        </a:prstGeom>
        <a:noFill/>
        <a:ln>
          <a:noFill/>
        </a:ln>
      </xdr:spPr>
    </xdr:pic>
    <xdr:clientData/>
  </xdr:twoCellAnchor>
  <xdr:twoCellAnchor editAs="oneCell">
    <xdr:from>
      <xdr:col>4</xdr:col>
      <xdr:colOff>41566</xdr:colOff>
      <xdr:row>21</xdr:row>
      <xdr:rowOff>193963</xdr:rowOff>
    </xdr:from>
    <xdr:to>
      <xdr:col>6</xdr:col>
      <xdr:colOff>387063</xdr:colOff>
      <xdr:row>21</xdr:row>
      <xdr:rowOff>1651288</xdr:rowOff>
    </xdr:to>
    <xdr:pic>
      <xdr:nvPicPr>
        <xdr:cNvPr id="11" name="Picture 10" descr="A dirt road through a forest&#10;&#10;Description automatically generated">
          <a:extLst>
            <a:ext uri="{FF2B5EF4-FFF2-40B4-BE49-F238E27FC236}">
              <a16:creationId xmlns:a16="http://schemas.microsoft.com/office/drawing/2014/main" id="{00000000-0008-0000-8900-00000B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3505202" y="14768945"/>
          <a:ext cx="1952625" cy="1457325"/>
        </a:xfrm>
        <a:prstGeom prst="rect">
          <a:avLst/>
        </a:prstGeom>
        <a:noFill/>
        <a:ln>
          <a:noFill/>
        </a:ln>
      </xdr:spPr>
    </xdr:pic>
    <xdr:clientData/>
  </xdr:twoCellAnchor>
</xdr:wsDr>
</file>

<file path=xl/drawings/drawing127.xml><?xml version="1.0" encoding="utf-8"?>
<xdr:wsDr xmlns:xdr="http://schemas.openxmlformats.org/drawingml/2006/spreadsheetDrawing" xmlns:a="http://schemas.openxmlformats.org/drawingml/2006/main">
  <xdr:twoCellAnchor editAs="oneCell">
    <xdr:from>
      <xdr:col>1</xdr:col>
      <xdr:colOff>387927</xdr:colOff>
      <xdr:row>19</xdr:row>
      <xdr:rowOff>166255</xdr:rowOff>
    </xdr:from>
    <xdr:to>
      <xdr:col>4</xdr:col>
      <xdr:colOff>1904</xdr:colOff>
      <xdr:row>19</xdr:row>
      <xdr:rowOff>1513090</xdr:rowOff>
    </xdr:to>
    <xdr:pic>
      <xdr:nvPicPr>
        <xdr:cNvPr id="8" name="Picture 7" descr="A tractor on the side of a road&#10;&#10;Description automatically generated">
          <a:extLst>
            <a:ext uri="{FF2B5EF4-FFF2-40B4-BE49-F238E27FC236}">
              <a16:creationId xmlns:a16="http://schemas.microsoft.com/office/drawing/2014/main" id="{00000000-0008-0000-8A00-000008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440872" y="12524510"/>
          <a:ext cx="2021205" cy="1346835"/>
        </a:xfrm>
        <a:prstGeom prst="rect">
          <a:avLst/>
        </a:prstGeom>
      </xdr:spPr>
    </xdr:pic>
    <xdr:clientData/>
  </xdr:twoCellAnchor>
  <xdr:twoCellAnchor editAs="oneCell">
    <xdr:from>
      <xdr:col>4</xdr:col>
      <xdr:colOff>207818</xdr:colOff>
      <xdr:row>19</xdr:row>
      <xdr:rowOff>134505</xdr:rowOff>
    </xdr:from>
    <xdr:to>
      <xdr:col>6</xdr:col>
      <xdr:colOff>439015</xdr:colOff>
      <xdr:row>19</xdr:row>
      <xdr:rowOff>1513090</xdr:rowOff>
    </xdr:to>
    <xdr:pic>
      <xdr:nvPicPr>
        <xdr:cNvPr id="9" name="Picture 8" descr="A dirt area with trees in the background&#10;&#10;Description automatically generated">
          <a:extLst>
            <a:ext uri="{FF2B5EF4-FFF2-40B4-BE49-F238E27FC236}">
              <a16:creationId xmlns:a16="http://schemas.microsoft.com/office/drawing/2014/main" id="{00000000-0008-0000-8A00-000009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3671454" y="12492760"/>
          <a:ext cx="1838325" cy="1378585"/>
        </a:xfrm>
        <a:prstGeom prst="rect">
          <a:avLst/>
        </a:prstGeom>
      </xdr:spPr>
    </xdr:pic>
    <xdr:clientData/>
  </xdr:twoCellAnchor>
  <xdr:twoCellAnchor editAs="oneCell">
    <xdr:from>
      <xdr:col>7</xdr:col>
      <xdr:colOff>401781</xdr:colOff>
      <xdr:row>19</xdr:row>
      <xdr:rowOff>111472</xdr:rowOff>
    </xdr:from>
    <xdr:to>
      <xdr:col>9</xdr:col>
      <xdr:colOff>718703</xdr:colOff>
      <xdr:row>19</xdr:row>
      <xdr:rowOff>1554192</xdr:rowOff>
    </xdr:to>
    <xdr:pic>
      <xdr:nvPicPr>
        <xdr:cNvPr id="10" name="Picture 9" descr="A large machine in a dirt field&#10;&#10;Description automatically generated with medium confidence">
          <a:extLst>
            <a:ext uri="{FF2B5EF4-FFF2-40B4-BE49-F238E27FC236}">
              <a16:creationId xmlns:a16="http://schemas.microsoft.com/office/drawing/2014/main" id="{00000000-0008-0000-8A00-00000A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276108" y="12469727"/>
          <a:ext cx="1924050" cy="1442720"/>
        </a:xfrm>
        <a:prstGeom prst="rect">
          <a:avLst/>
        </a:prstGeom>
      </xdr:spPr>
    </xdr:pic>
    <xdr:clientData/>
  </xdr:twoCellAnchor>
  <xdr:twoCellAnchor editAs="oneCell">
    <xdr:from>
      <xdr:col>10</xdr:col>
      <xdr:colOff>138545</xdr:colOff>
      <xdr:row>19</xdr:row>
      <xdr:rowOff>110837</xdr:rowOff>
    </xdr:from>
    <xdr:to>
      <xdr:col>12</xdr:col>
      <xdr:colOff>435148</xdr:colOff>
      <xdr:row>19</xdr:row>
      <xdr:rowOff>1554192</xdr:rowOff>
    </xdr:to>
    <xdr:pic>
      <xdr:nvPicPr>
        <xdr:cNvPr id="11" name="Picture 10" descr="A pile of logs in a forest&#10;&#10;Description automatically generated">
          <a:extLst>
            <a:ext uri="{FF2B5EF4-FFF2-40B4-BE49-F238E27FC236}">
              <a16:creationId xmlns:a16="http://schemas.microsoft.com/office/drawing/2014/main" id="{00000000-0008-0000-8A00-00000B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8423563" y="12469092"/>
          <a:ext cx="1903730" cy="1443355"/>
        </a:xfrm>
        <a:prstGeom prst="rect">
          <a:avLst/>
        </a:prstGeom>
      </xdr:spPr>
    </xdr:pic>
    <xdr:clientData/>
  </xdr:twoCellAnchor>
  <xdr:twoCellAnchor editAs="oneCell">
    <xdr:from>
      <xdr:col>1</xdr:col>
      <xdr:colOff>221673</xdr:colOff>
      <xdr:row>21</xdr:row>
      <xdr:rowOff>166255</xdr:rowOff>
    </xdr:from>
    <xdr:to>
      <xdr:col>6</xdr:col>
      <xdr:colOff>479944</xdr:colOff>
      <xdr:row>21</xdr:row>
      <xdr:rowOff>3385705</xdr:rowOff>
    </xdr:to>
    <xdr:pic>
      <xdr:nvPicPr>
        <xdr:cNvPr id="12" name="Picture 11" descr="A diagram of a field&#10;&#10;Description automatically generated with medium confidence">
          <a:extLst>
            <a:ext uri="{FF2B5EF4-FFF2-40B4-BE49-F238E27FC236}">
              <a16:creationId xmlns:a16="http://schemas.microsoft.com/office/drawing/2014/main" id="{00000000-0008-0000-8A00-00000C000000}"/>
            </a:ext>
          </a:extLst>
        </xdr:cNvPr>
        <xdr:cNvPicPr>
          <a:picLocks noChangeAspect="1"/>
        </xdr:cNvPicPr>
      </xdr:nvPicPr>
      <xdr:blipFill rotWithShape="1">
        <a:blip xmlns:r="http://schemas.openxmlformats.org/officeDocument/2006/relationships" r:embed="rId5" cstate="print">
          <a:extLst>
            <a:ext uri="{28A0092B-C50C-407E-A947-70E740481C1C}">
              <a14:useLocalDpi xmlns:a14="http://schemas.microsoft.com/office/drawing/2010/main" val="0"/>
            </a:ext>
          </a:extLst>
        </a:blip>
        <a:srcRect b="41823"/>
        <a:stretch/>
      </xdr:blipFill>
      <xdr:spPr bwMode="auto">
        <a:xfrm>
          <a:off x="1274618" y="14519564"/>
          <a:ext cx="4276090" cy="3219450"/>
        </a:xfrm>
        <a:prstGeom prst="rect">
          <a:avLst/>
        </a:prstGeom>
        <a:ln>
          <a:noFill/>
        </a:ln>
        <a:extLst>
          <a:ext uri="{53640926-AAD7-44D8-BBD7-CCE9431645EC}">
            <a14:shadowObscured xmlns:a14="http://schemas.microsoft.com/office/drawing/2010/main"/>
          </a:ext>
        </a:extLst>
      </xdr:spPr>
    </xdr:pic>
    <xdr:clientData/>
  </xdr:twoCellAnchor>
</xdr:wsDr>
</file>

<file path=xl/drawings/drawing128.xml><?xml version="1.0" encoding="utf-8"?>
<xdr:wsDr xmlns:xdr="http://schemas.openxmlformats.org/drawingml/2006/spreadsheetDrawing" xmlns:a="http://schemas.openxmlformats.org/drawingml/2006/main">
  <xdr:twoCellAnchor editAs="oneCell">
    <xdr:from>
      <xdr:col>1</xdr:col>
      <xdr:colOff>263237</xdr:colOff>
      <xdr:row>19</xdr:row>
      <xdr:rowOff>107024</xdr:rowOff>
    </xdr:from>
    <xdr:to>
      <xdr:col>3</xdr:col>
      <xdr:colOff>646199</xdr:colOff>
      <xdr:row>19</xdr:row>
      <xdr:rowOff>1627849</xdr:rowOff>
    </xdr:to>
    <xdr:pic>
      <xdr:nvPicPr>
        <xdr:cNvPr id="7" name="Picture 6" descr="A large quarry with machinery in the foreground&#10;&#10;Description automatically generated">
          <a:extLst>
            <a:ext uri="{FF2B5EF4-FFF2-40B4-BE49-F238E27FC236}">
              <a16:creationId xmlns:a16="http://schemas.microsoft.com/office/drawing/2014/main" id="{00000000-0008-0000-8B00-000007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316182" y="12465279"/>
          <a:ext cx="1990090" cy="1520825"/>
        </a:xfrm>
        <a:prstGeom prst="rect">
          <a:avLst/>
        </a:prstGeom>
      </xdr:spPr>
    </xdr:pic>
    <xdr:clientData/>
  </xdr:twoCellAnchor>
  <xdr:twoCellAnchor editAs="oneCell">
    <xdr:from>
      <xdr:col>4</xdr:col>
      <xdr:colOff>249382</xdr:colOff>
      <xdr:row>19</xdr:row>
      <xdr:rowOff>110834</xdr:rowOff>
    </xdr:from>
    <xdr:to>
      <xdr:col>6</xdr:col>
      <xdr:colOff>538364</xdr:colOff>
      <xdr:row>19</xdr:row>
      <xdr:rowOff>1627849</xdr:rowOff>
    </xdr:to>
    <xdr:pic>
      <xdr:nvPicPr>
        <xdr:cNvPr id="8" name="Picture 7" descr="A pile of sand in a pile&#10;&#10;Description automatically generated">
          <a:extLst>
            <a:ext uri="{FF2B5EF4-FFF2-40B4-BE49-F238E27FC236}">
              <a16:creationId xmlns:a16="http://schemas.microsoft.com/office/drawing/2014/main" id="{00000000-0008-0000-8B00-000008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3713018" y="12469089"/>
          <a:ext cx="1896110" cy="1517015"/>
        </a:xfrm>
        <a:prstGeom prst="rect">
          <a:avLst/>
        </a:prstGeom>
      </xdr:spPr>
    </xdr:pic>
    <xdr:clientData/>
  </xdr:twoCellAnchor>
  <xdr:twoCellAnchor editAs="oneCell">
    <xdr:from>
      <xdr:col>7</xdr:col>
      <xdr:colOff>318655</xdr:colOff>
      <xdr:row>19</xdr:row>
      <xdr:rowOff>244184</xdr:rowOff>
    </xdr:from>
    <xdr:to>
      <xdr:col>9</xdr:col>
      <xdr:colOff>701617</xdr:colOff>
      <xdr:row>19</xdr:row>
      <xdr:rowOff>1627849</xdr:rowOff>
    </xdr:to>
    <xdr:pic>
      <xdr:nvPicPr>
        <xdr:cNvPr id="9" name="Picture 8" descr="A dirt road with trees in the background&#10;&#10;Description automatically generated">
          <a:extLst>
            <a:ext uri="{FF2B5EF4-FFF2-40B4-BE49-F238E27FC236}">
              <a16:creationId xmlns:a16="http://schemas.microsoft.com/office/drawing/2014/main" id="{00000000-0008-0000-8B00-000009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192982" y="12602439"/>
          <a:ext cx="1990090" cy="1383665"/>
        </a:xfrm>
        <a:prstGeom prst="rect">
          <a:avLst/>
        </a:prstGeom>
      </xdr:spPr>
    </xdr:pic>
    <xdr:clientData/>
  </xdr:twoCellAnchor>
  <xdr:twoCellAnchor editAs="oneCell">
    <xdr:from>
      <xdr:col>10</xdr:col>
      <xdr:colOff>304800</xdr:colOff>
      <xdr:row>19</xdr:row>
      <xdr:rowOff>303874</xdr:rowOff>
    </xdr:from>
    <xdr:to>
      <xdr:col>12</xdr:col>
      <xdr:colOff>593148</xdr:colOff>
      <xdr:row>19</xdr:row>
      <xdr:rowOff>1627849</xdr:rowOff>
    </xdr:to>
    <xdr:pic>
      <xdr:nvPicPr>
        <xdr:cNvPr id="10" name="Picture 9" descr="Long shot of people sitting on benches&#10;&#10;Description automatically generated">
          <a:extLst>
            <a:ext uri="{FF2B5EF4-FFF2-40B4-BE49-F238E27FC236}">
              <a16:creationId xmlns:a16="http://schemas.microsoft.com/office/drawing/2014/main" id="{00000000-0008-0000-8B00-00000A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8589818" y="12662129"/>
          <a:ext cx="1895475" cy="1323975"/>
        </a:xfrm>
        <a:prstGeom prst="rect">
          <a:avLst/>
        </a:prstGeom>
      </xdr:spPr>
    </xdr:pic>
    <xdr:clientData/>
  </xdr:twoCellAnchor>
  <xdr:twoCellAnchor editAs="oneCell">
    <xdr:from>
      <xdr:col>1</xdr:col>
      <xdr:colOff>230217</xdr:colOff>
      <xdr:row>21</xdr:row>
      <xdr:rowOff>41564</xdr:rowOff>
    </xdr:from>
    <xdr:to>
      <xdr:col>3</xdr:col>
      <xdr:colOff>646199</xdr:colOff>
      <xdr:row>21</xdr:row>
      <xdr:rowOff>1559214</xdr:rowOff>
    </xdr:to>
    <xdr:pic>
      <xdr:nvPicPr>
        <xdr:cNvPr id="11" name="Picture 10" descr="A dirt road with trees in the background&#10;&#10;Description automatically generated">
          <a:extLst>
            <a:ext uri="{FF2B5EF4-FFF2-40B4-BE49-F238E27FC236}">
              <a16:creationId xmlns:a16="http://schemas.microsoft.com/office/drawing/2014/main" id="{00000000-0008-0000-8B00-00000B00000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1283162" y="14561128"/>
          <a:ext cx="2023110" cy="1517650"/>
        </a:xfrm>
        <a:prstGeom prst="rect">
          <a:avLst/>
        </a:prstGeom>
      </xdr:spPr>
    </xdr:pic>
    <xdr:clientData/>
  </xdr:twoCellAnchor>
  <xdr:twoCellAnchor editAs="oneCell">
    <xdr:from>
      <xdr:col>4</xdr:col>
      <xdr:colOff>249382</xdr:colOff>
      <xdr:row>21</xdr:row>
      <xdr:rowOff>41564</xdr:rowOff>
    </xdr:from>
    <xdr:to>
      <xdr:col>6</xdr:col>
      <xdr:colOff>556144</xdr:colOff>
      <xdr:row>21</xdr:row>
      <xdr:rowOff>1534449</xdr:rowOff>
    </xdr:to>
    <xdr:pic>
      <xdr:nvPicPr>
        <xdr:cNvPr id="12" name="Picture 11" descr="A beach with trees and sand&#10;&#10;Description automatically generated with medium confidence">
          <a:extLst>
            <a:ext uri="{FF2B5EF4-FFF2-40B4-BE49-F238E27FC236}">
              <a16:creationId xmlns:a16="http://schemas.microsoft.com/office/drawing/2014/main" id="{00000000-0008-0000-8B00-00000C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3713018" y="14561128"/>
          <a:ext cx="1913890" cy="1492885"/>
        </a:xfrm>
        <a:prstGeom prst="rect">
          <a:avLst/>
        </a:prstGeom>
      </xdr:spPr>
    </xdr:pic>
    <xdr:clientData/>
  </xdr:twoCellAnchor>
</xdr:wsDr>
</file>

<file path=xl/drawings/drawing129.xml><?xml version="1.0" encoding="utf-8"?>
<xdr:wsDr xmlns:xdr="http://schemas.openxmlformats.org/drawingml/2006/spreadsheetDrawing" xmlns:a="http://schemas.openxmlformats.org/drawingml/2006/main">
  <xdr:twoCellAnchor editAs="oneCell">
    <xdr:from>
      <xdr:col>1</xdr:col>
      <xdr:colOff>360218</xdr:colOff>
      <xdr:row>19</xdr:row>
      <xdr:rowOff>162156</xdr:rowOff>
    </xdr:from>
    <xdr:to>
      <xdr:col>3</xdr:col>
      <xdr:colOff>588875</xdr:colOff>
      <xdr:row>19</xdr:row>
      <xdr:rowOff>1538836</xdr:rowOff>
    </xdr:to>
    <xdr:pic>
      <xdr:nvPicPr>
        <xdr:cNvPr id="8" name="Picture 7">
          <a:extLst>
            <a:ext uri="{FF2B5EF4-FFF2-40B4-BE49-F238E27FC236}">
              <a16:creationId xmlns:a16="http://schemas.microsoft.com/office/drawing/2014/main" id="{00000000-0008-0000-8C00-000008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413163" y="12520411"/>
          <a:ext cx="1835785" cy="1376680"/>
        </a:xfrm>
        <a:prstGeom prst="rect">
          <a:avLst/>
        </a:prstGeom>
      </xdr:spPr>
    </xdr:pic>
    <xdr:clientData/>
  </xdr:twoCellAnchor>
  <xdr:twoCellAnchor editAs="oneCell">
    <xdr:from>
      <xdr:col>4</xdr:col>
      <xdr:colOff>96982</xdr:colOff>
      <xdr:row>19</xdr:row>
      <xdr:rowOff>124691</xdr:rowOff>
    </xdr:from>
    <xdr:to>
      <xdr:col>6</xdr:col>
      <xdr:colOff>375804</xdr:colOff>
      <xdr:row>19</xdr:row>
      <xdr:rowOff>1538836</xdr:rowOff>
    </xdr:to>
    <xdr:pic>
      <xdr:nvPicPr>
        <xdr:cNvPr id="9" name="Picture 8">
          <a:extLst>
            <a:ext uri="{FF2B5EF4-FFF2-40B4-BE49-F238E27FC236}">
              <a16:creationId xmlns:a16="http://schemas.microsoft.com/office/drawing/2014/main" id="{00000000-0008-0000-8C00-000009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3560618" y="12482946"/>
          <a:ext cx="1885950" cy="1414145"/>
        </a:xfrm>
        <a:prstGeom prst="rect">
          <a:avLst/>
        </a:prstGeom>
      </xdr:spPr>
    </xdr:pic>
    <xdr:clientData/>
  </xdr:twoCellAnchor>
  <xdr:twoCellAnchor editAs="oneCell">
    <xdr:from>
      <xdr:col>7</xdr:col>
      <xdr:colOff>567747</xdr:colOff>
      <xdr:row>19</xdr:row>
      <xdr:rowOff>193271</xdr:rowOff>
    </xdr:from>
    <xdr:to>
      <xdr:col>9</xdr:col>
      <xdr:colOff>755129</xdr:colOff>
      <xdr:row>19</xdr:row>
      <xdr:rowOff>1538836</xdr:rowOff>
    </xdr:to>
    <xdr:pic>
      <xdr:nvPicPr>
        <xdr:cNvPr id="10" name="Picture 9">
          <a:extLst>
            <a:ext uri="{FF2B5EF4-FFF2-40B4-BE49-F238E27FC236}">
              <a16:creationId xmlns:a16="http://schemas.microsoft.com/office/drawing/2014/main" id="{00000000-0008-0000-8C00-00000A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442074" y="12551526"/>
          <a:ext cx="1794510" cy="1345565"/>
        </a:xfrm>
        <a:prstGeom prst="rect">
          <a:avLst/>
        </a:prstGeom>
      </xdr:spPr>
    </xdr:pic>
    <xdr:clientData/>
  </xdr:twoCellAnchor>
  <xdr:twoCellAnchor editAs="oneCell">
    <xdr:from>
      <xdr:col>10</xdr:col>
      <xdr:colOff>263236</xdr:colOff>
      <xdr:row>19</xdr:row>
      <xdr:rowOff>133581</xdr:rowOff>
    </xdr:from>
    <xdr:to>
      <xdr:col>12</xdr:col>
      <xdr:colOff>529994</xdr:colOff>
      <xdr:row>19</xdr:row>
      <xdr:rowOff>1538836</xdr:rowOff>
    </xdr:to>
    <xdr:pic>
      <xdr:nvPicPr>
        <xdr:cNvPr id="11" name="Picture 10">
          <a:extLst>
            <a:ext uri="{FF2B5EF4-FFF2-40B4-BE49-F238E27FC236}">
              <a16:creationId xmlns:a16="http://schemas.microsoft.com/office/drawing/2014/main" id="{00000000-0008-0000-8C00-00000B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8548254" y="12491836"/>
          <a:ext cx="1873885" cy="1405255"/>
        </a:xfrm>
        <a:prstGeom prst="rect">
          <a:avLst/>
        </a:prstGeom>
      </xdr:spPr>
    </xdr:pic>
    <xdr:clientData/>
  </xdr:twoCellAnchor>
</xdr:wsDr>
</file>

<file path=xl/drawings/drawing130.xml><?xml version="1.0" encoding="utf-8"?>
<xdr:wsDr xmlns:xdr="http://schemas.openxmlformats.org/drawingml/2006/spreadsheetDrawing" xmlns:a="http://schemas.openxmlformats.org/drawingml/2006/main">
  <xdr:twoCellAnchor editAs="oneCell">
    <xdr:from>
      <xdr:col>1</xdr:col>
      <xdr:colOff>138545</xdr:colOff>
      <xdr:row>19</xdr:row>
      <xdr:rowOff>1262553</xdr:rowOff>
    </xdr:from>
    <xdr:to>
      <xdr:col>6</xdr:col>
      <xdr:colOff>35501</xdr:colOff>
      <xdr:row>19</xdr:row>
      <xdr:rowOff>3027218</xdr:rowOff>
    </xdr:to>
    <xdr:pic>
      <xdr:nvPicPr>
        <xdr:cNvPr id="6" name="Picture 5">
          <a:extLst>
            <a:ext uri="{FF2B5EF4-FFF2-40B4-BE49-F238E27FC236}">
              <a16:creationId xmlns:a16="http://schemas.microsoft.com/office/drawing/2014/main" id="{00000000-0008-0000-8D00-000006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191490" y="13620808"/>
          <a:ext cx="3914775" cy="1764665"/>
        </a:xfrm>
        <a:prstGeom prst="rect">
          <a:avLst/>
        </a:prstGeom>
        <a:noFill/>
        <a:ln>
          <a:noFill/>
        </a:ln>
      </xdr:spPr>
    </xdr:pic>
    <xdr:clientData/>
  </xdr:twoCellAnchor>
  <xdr:twoCellAnchor editAs="oneCell">
    <xdr:from>
      <xdr:col>6</xdr:col>
      <xdr:colOff>409834</xdr:colOff>
      <xdr:row>19</xdr:row>
      <xdr:rowOff>207818</xdr:rowOff>
    </xdr:from>
    <xdr:to>
      <xdr:col>8</xdr:col>
      <xdr:colOff>387667</xdr:colOff>
      <xdr:row>19</xdr:row>
      <xdr:rowOff>3027218</xdr:rowOff>
    </xdr:to>
    <xdr:pic>
      <xdr:nvPicPr>
        <xdr:cNvPr id="7" name="Picture 6">
          <a:extLst>
            <a:ext uri="{FF2B5EF4-FFF2-40B4-BE49-F238E27FC236}">
              <a16:creationId xmlns:a16="http://schemas.microsoft.com/office/drawing/2014/main" id="{00000000-0008-0000-8D00-000007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5480598" y="12566073"/>
          <a:ext cx="1584960" cy="2819400"/>
        </a:xfrm>
        <a:prstGeom prst="rect">
          <a:avLst/>
        </a:prstGeom>
        <a:noFill/>
        <a:ln>
          <a:noFill/>
        </a:ln>
      </xdr:spPr>
    </xdr:pic>
    <xdr:clientData/>
  </xdr:twoCellAnchor>
  <xdr:twoCellAnchor editAs="oneCell">
    <xdr:from>
      <xdr:col>8</xdr:col>
      <xdr:colOff>762001</xdr:colOff>
      <xdr:row>19</xdr:row>
      <xdr:rowOff>1305098</xdr:rowOff>
    </xdr:from>
    <xdr:to>
      <xdr:col>11</xdr:col>
      <xdr:colOff>646835</xdr:colOff>
      <xdr:row>19</xdr:row>
      <xdr:rowOff>3027218</xdr:rowOff>
    </xdr:to>
    <xdr:pic>
      <xdr:nvPicPr>
        <xdr:cNvPr id="8" name="Picture 7">
          <a:extLst>
            <a:ext uri="{FF2B5EF4-FFF2-40B4-BE49-F238E27FC236}">
              <a16:creationId xmlns:a16="http://schemas.microsoft.com/office/drawing/2014/main" id="{00000000-0008-0000-8D00-000008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7439892" y="13663353"/>
          <a:ext cx="2295525" cy="1722120"/>
        </a:xfrm>
        <a:prstGeom prst="rect">
          <a:avLst/>
        </a:prstGeom>
        <a:noFill/>
        <a:ln>
          <a:noFill/>
        </a:ln>
      </xdr:spPr>
    </xdr:pic>
    <xdr:clientData/>
  </xdr:twoCellAnchor>
  <xdr:twoCellAnchor editAs="oneCell">
    <xdr:from>
      <xdr:col>1</xdr:col>
      <xdr:colOff>182418</xdr:colOff>
      <xdr:row>20</xdr:row>
      <xdr:rowOff>127000</xdr:rowOff>
    </xdr:from>
    <xdr:to>
      <xdr:col>5</xdr:col>
      <xdr:colOff>157768</xdr:colOff>
      <xdr:row>23</xdr:row>
      <xdr:rowOff>41275</xdr:rowOff>
    </xdr:to>
    <xdr:pic>
      <xdr:nvPicPr>
        <xdr:cNvPr id="9" name="Picture 8">
          <a:extLst>
            <a:ext uri="{FF2B5EF4-FFF2-40B4-BE49-F238E27FC236}">
              <a16:creationId xmlns:a16="http://schemas.microsoft.com/office/drawing/2014/main" id="{00000000-0008-0000-8D00-000009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1223818" y="15595600"/>
          <a:ext cx="3226550" cy="1463675"/>
        </a:xfrm>
        <a:prstGeom prst="rect">
          <a:avLst/>
        </a:prstGeom>
        <a:noFill/>
        <a:ln>
          <a:noFill/>
        </a:ln>
      </xdr:spPr>
    </xdr:pic>
    <xdr:clientData/>
  </xdr:twoCellAnchor>
</xdr:wsDr>
</file>

<file path=xl/drawings/drawing131.xml><?xml version="1.0" encoding="utf-8"?>
<xdr:wsDr xmlns:xdr="http://schemas.openxmlformats.org/drawingml/2006/spreadsheetDrawing" xmlns:a="http://schemas.openxmlformats.org/drawingml/2006/main">
  <xdr:twoCellAnchor editAs="oneCell">
    <xdr:from>
      <xdr:col>1</xdr:col>
      <xdr:colOff>401783</xdr:colOff>
      <xdr:row>19</xdr:row>
      <xdr:rowOff>531726</xdr:rowOff>
    </xdr:from>
    <xdr:to>
      <xdr:col>3</xdr:col>
      <xdr:colOff>761885</xdr:colOff>
      <xdr:row>19</xdr:row>
      <xdr:rowOff>1934441</xdr:rowOff>
    </xdr:to>
    <xdr:pic>
      <xdr:nvPicPr>
        <xdr:cNvPr id="6" name="Picture 5" descr="A group of men digging a hole in the ground&#10;&#10;Description automatically generated">
          <a:extLst>
            <a:ext uri="{FF2B5EF4-FFF2-40B4-BE49-F238E27FC236}">
              <a16:creationId xmlns:a16="http://schemas.microsoft.com/office/drawing/2014/main" id="{00000000-0008-0000-8E00-000006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454728" y="12889981"/>
          <a:ext cx="1967230" cy="1402715"/>
        </a:xfrm>
        <a:prstGeom prst="rect">
          <a:avLst/>
        </a:prstGeom>
      </xdr:spPr>
    </xdr:pic>
    <xdr:clientData/>
  </xdr:twoCellAnchor>
  <xdr:twoCellAnchor editAs="oneCell">
    <xdr:from>
      <xdr:col>4</xdr:col>
      <xdr:colOff>166255</xdr:colOff>
      <xdr:row>19</xdr:row>
      <xdr:rowOff>534266</xdr:rowOff>
    </xdr:from>
    <xdr:to>
      <xdr:col>6</xdr:col>
      <xdr:colOff>426027</xdr:colOff>
      <xdr:row>19</xdr:row>
      <xdr:rowOff>1934441</xdr:rowOff>
    </xdr:to>
    <xdr:pic>
      <xdr:nvPicPr>
        <xdr:cNvPr id="7" name="Picture 6" descr="A group of people digging a path&#10;&#10;Description automatically generated">
          <a:extLst>
            <a:ext uri="{FF2B5EF4-FFF2-40B4-BE49-F238E27FC236}">
              <a16:creationId xmlns:a16="http://schemas.microsoft.com/office/drawing/2014/main" id="{00000000-0008-0000-8E00-000007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3629891" y="12892521"/>
          <a:ext cx="1866900" cy="1400175"/>
        </a:xfrm>
        <a:prstGeom prst="rect">
          <a:avLst/>
        </a:prstGeom>
      </xdr:spPr>
    </xdr:pic>
    <xdr:clientData/>
  </xdr:twoCellAnchor>
  <xdr:twoCellAnchor editAs="oneCell">
    <xdr:from>
      <xdr:col>7</xdr:col>
      <xdr:colOff>471054</xdr:colOff>
      <xdr:row>19</xdr:row>
      <xdr:rowOff>124691</xdr:rowOff>
    </xdr:from>
    <xdr:to>
      <xdr:col>10</xdr:col>
      <xdr:colOff>27593</xdr:colOff>
      <xdr:row>19</xdr:row>
      <xdr:rowOff>1934441</xdr:rowOff>
    </xdr:to>
    <xdr:pic>
      <xdr:nvPicPr>
        <xdr:cNvPr id="8" name="Picture 7" descr="A group of people cutting grass on the side of a road&#10;&#10;Description automatically generated">
          <a:extLst>
            <a:ext uri="{FF2B5EF4-FFF2-40B4-BE49-F238E27FC236}">
              <a16:creationId xmlns:a16="http://schemas.microsoft.com/office/drawing/2014/main" id="{00000000-0008-0000-8E00-000008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345381" y="12482946"/>
          <a:ext cx="1967230" cy="1809750"/>
        </a:xfrm>
        <a:prstGeom prst="rect">
          <a:avLst/>
        </a:prstGeom>
      </xdr:spPr>
    </xdr:pic>
    <xdr:clientData/>
  </xdr:twoCellAnchor>
  <xdr:twoCellAnchor editAs="oneCell">
    <xdr:from>
      <xdr:col>10</xdr:col>
      <xdr:colOff>235526</xdr:colOff>
      <xdr:row>19</xdr:row>
      <xdr:rowOff>127231</xdr:rowOff>
    </xdr:from>
    <xdr:to>
      <xdr:col>12</xdr:col>
      <xdr:colOff>555624</xdr:colOff>
      <xdr:row>19</xdr:row>
      <xdr:rowOff>1934441</xdr:rowOff>
    </xdr:to>
    <xdr:pic>
      <xdr:nvPicPr>
        <xdr:cNvPr id="9" name="Picture 8" descr="A group of men standing on a path&#10;&#10;Description automatically generated">
          <a:extLst>
            <a:ext uri="{FF2B5EF4-FFF2-40B4-BE49-F238E27FC236}">
              <a16:creationId xmlns:a16="http://schemas.microsoft.com/office/drawing/2014/main" id="{00000000-0008-0000-8E00-000009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8520544" y="12485486"/>
          <a:ext cx="1927225" cy="1807210"/>
        </a:xfrm>
        <a:prstGeom prst="rect">
          <a:avLst/>
        </a:prstGeom>
      </xdr:spPr>
    </xdr:pic>
    <xdr:clientData/>
  </xdr:twoCellAnchor>
</xdr:wsDr>
</file>

<file path=xl/drawings/drawing132.xml><?xml version="1.0" encoding="utf-8"?>
<xdr:wsDr xmlns:xdr="http://schemas.openxmlformats.org/drawingml/2006/spreadsheetDrawing" xmlns:a="http://schemas.openxmlformats.org/drawingml/2006/main">
  <xdr:twoCellAnchor editAs="oneCell">
    <xdr:from>
      <xdr:col>1</xdr:col>
      <xdr:colOff>180109</xdr:colOff>
      <xdr:row>19</xdr:row>
      <xdr:rowOff>190442</xdr:rowOff>
    </xdr:from>
    <xdr:to>
      <xdr:col>6</xdr:col>
      <xdr:colOff>651740</xdr:colOff>
      <xdr:row>20</xdr:row>
      <xdr:rowOff>76027</xdr:rowOff>
    </xdr:to>
    <xdr:pic>
      <xdr:nvPicPr>
        <xdr:cNvPr id="6" name="Picture 5" descr="A group of people holding poles&#10;&#10;Description automatically generated">
          <a:extLst>
            <a:ext uri="{FF2B5EF4-FFF2-40B4-BE49-F238E27FC236}">
              <a16:creationId xmlns:a16="http://schemas.microsoft.com/office/drawing/2014/main" id="{00000000-0008-0000-8F00-000006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233054" y="12548697"/>
          <a:ext cx="4489450" cy="2005330"/>
        </a:xfrm>
        <a:prstGeom prst="rect">
          <a:avLst/>
        </a:prstGeom>
      </xdr:spPr>
    </xdr:pic>
    <xdr:clientData/>
  </xdr:twoCellAnchor>
  <xdr:twoCellAnchor editAs="oneCell">
    <xdr:from>
      <xdr:col>7</xdr:col>
      <xdr:colOff>193963</xdr:colOff>
      <xdr:row>19</xdr:row>
      <xdr:rowOff>83127</xdr:rowOff>
    </xdr:from>
    <xdr:to>
      <xdr:col>12</xdr:col>
      <xdr:colOff>633845</xdr:colOff>
      <xdr:row>20</xdr:row>
      <xdr:rowOff>76027</xdr:rowOff>
    </xdr:to>
    <xdr:pic>
      <xdr:nvPicPr>
        <xdr:cNvPr id="7" name="Picture 6" descr="A person digging a hole in red dirt&#10;&#10;Description automatically generated">
          <a:extLst>
            <a:ext uri="{FF2B5EF4-FFF2-40B4-BE49-F238E27FC236}">
              <a16:creationId xmlns:a16="http://schemas.microsoft.com/office/drawing/2014/main" id="{00000000-0008-0000-8F00-000007000000}"/>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t="20633" b="58196"/>
        <a:stretch/>
      </xdr:blipFill>
      <xdr:spPr bwMode="auto">
        <a:xfrm>
          <a:off x="6068290" y="12441382"/>
          <a:ext cx="4457700" cy="2112645"/>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1</xdr:col>
      <xdr:colOff>180109</xdr:colOff>
      <xdr:row>21</xdr:row>
      <xdr:rowOff>83127</xdr:rowOff>
    </xdr:from>
    <xdr:to>
      <xdr:col>6</xdr:col>
      <xdr:colOff>579350</xdr:colOff>
      <xdr:row>22</xdr:row>
      <xdr:rowOff>96462</xdr:rowOff>
    </xdr:to>
    <xdr:pic>
      <xdr:nvPicPr>
        <xdr:cNvPr id="8" name="Picture 7" descr="A dirt road with a pile of dirt&#10;&#10;Description automatically generated">
          <a:extLst>
            <a:ext uri="{FF2B5EF4-FFF2-40B4-BE49-F238E27FC236}">
              <a16:creationId xmlns:a16="http://schemas.microsoft.com/office/drawing/2014/main" id="{00000000-0008-0000-8F00-000008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233054" y="14741236"/>
          <a:ext cx="4417060" cy="2146935"/>
        </a:xfrm>
        <a:prstGeom prst="rect">
          <a:avLst/>
        </a:prstGeom>
      </xdr:spPr>
    </xdr:pic>
    <xdr:clientData/>
  </xdr:twoCellAnchor>
</xdr:wsDr>
</file>

<file path=xl/drawings/drawing133.xml><?xml version="1.0" encoding="utf-8"?>
<xdr:wsDr xmlns:xdr="http://schemas.openxmlformats.org/drawingml/2006/spreadsheetDrawing" xmlns:a="http://schemas.openxmlformats.org/drawingml/2006/main">
  <xdr:twoCellAnchor editAs="oneCell">
    <xdr:from>
      <xdr:col>1</xdr:col>
      <xdr:colOff>484909</xdr:colOff>
      <xdr:row>19</xdr:row>
      <xdr:rowOff>110836</xdr:rowOff>
    </xdr:from>
    <xdr:to>
      <xdr:col>5</xdr:col>
      <xdr:colOff>547254</xdr:colOff>
      <xdr:row>19</xdr:row>
      <xdr:rowOff>1871056</xdr:rowOff>
    </xdr:to>
    <xdr:pic>
      <xdr:nvPicPr>
        <xdr:cNvPr id="5" name="Picture 4" descr="A person wearing a face mask standing on a road with trees&#10;&#10;Description automatically generated">
          <a:extLst>
            <a:ext uri="{FF2B5EF4-FFF2-40B4-BE49-F238E27FC236}">
              <a16:creationId xmlns:a16="http://schemas.microsoft.com/office/drawing/2014/main" id="{00000000-0008-0000-9000-000005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t="9140" b="12883"/>
        <a:stretch>
          <a:fillRect/>
        </a:stretch>
      </xdr:blipFill>
      <xdr:spPr bwMode="auto">
        <a:xfrm>
          <a:off x="1537854" y="12469091"/>
          <a:ext cx="3276600" cy="1760220"/>
        </a:xfrm>
        <a:prstGeom prst="rect">
          <a:avLst/>
        </a:prstGeom>
        <a:noFill/>
        <a:ln>
          <a:noFill/>
        </a:ln>
      </xdr:spPr>
    </xdr:pic>
    <xdr:clientData/>
  </xdr:twoCellAnchor>
</xdr:wsDr>
</file>

<file path=xl/drawings/drawing134.xml><?xml version="1.0" encoding="utf-8"?>
<xdr:wsDr xmlns:xdr="http://schemas.openxmlformats.org/drawingml/2006/spreadsheetDrawing" xmlns:a="http://schemas.openxmlformats.org/drawingml/2006/main">
  <xdr:twoCellAnchor editAs="oneCell">
    <xdr:from>
      <xdr:col>1</xdr:col>
      <xdr:colOff>263237</xdr:colOff>
      <xdr:row>19</xdr:row>
      <xdr:rowOff>124691</xdr:rowOff>
    </xdr:from>
    <xdr:to>
      <xdr:col>5</xdr:col>
      <xdr:colOff>254462</xdr:colOff>
      <xdr:row>19</xdr:row>
      <xdr:rowOff>1927456</xdr:rowOff>
    </xdr:to>
    <xdr:pic>
      <xdr:nvPicPr>
        <xdr:cNvPr id="3" name="Picture 2">
          <a:extLst>
            <a:ext uri="{FF2B5EF4-FFF2-40B4-BE49-F238E27FC236}">
              <a16:creationId xmlns:a16="http://schemas.microsoft.com/office/drawing/2014/main" id="{00000000-0008-0000-9100-000003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316182" y="12482946"/>
          <a:ext cx="3205480" cy="1802765"/>
        </a:xfrm>
        <a:prstGeom prst="rect">
          <a:avLst/>
        </a:prstGeom>
        <a:noFill/>
        <a:ln>
          <a:noFill/>
        </a:ln>
      </xdr:spPr>
    </xdr:pic>
    <xdr:clientData/>
  </xdr:twoCellAnchor>
</xdr:wsDr>
</file>

<file path=xl/drawings/drawing135.xml><?xml version="1.0" encoding="utf-8"?>
<xdr:wsDr xmlns:xdr="http://schemas.openxmlformats.org/drawingml/2006/spreadsheetDrawing" xmlns:a="http://schemas.openxmlformats.org/drawingml/2006/main">
  <xdr:twoCellAnchor editAs="oneCell">
    <xdr:from>
      <xdr:col>1</xdr:col>
      <xdr:colOff>290945</xdr:colOff>
      <xdr:row>19</xdr:row>
      <xdr:rowOff>96981</xdr:rowOff>
    </xdr:from>
    <xdr:to>
      <xdr:col>6</xdr:col>
      <xdr:colOff>533341</xdr:colOff>
      <xdr:row>19</xdr:row>
      <xdr:rowOff>2211531</xdr:rowOff>
    </xdr:to>
    <xdr:pic>
      <xdr:nvPicPr>
        <xdr:cNvPr id="3" name="Picture 2" descr="A group of people in a street&#10;&#10;Description automatically generated">
          <a:extLst>
            <a:ext uri="{FF2B5EF4-FFF2-40B4-BE49-F238E27FC236}">
              <a16:creationId xmlns:a16="http://schemas.microsoft.com/office/drawing/2014/main" id="{00000000-0008-0000-9200-000003000000}"/>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t="18283" b="15541"/>
        <a:stretch/>
      </xdr:blipFill>
      <xdr:spPr bwMode="auto">
        <a:xfrm>
          <a:off x="1343890" y="12455236"/>
          <a:ext cx="4260215" cy="2114550"/>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7</xdr:col>
      <xdr:colOff>734291</xdr:colOff>
      <xdr:row>19</xdr:row>
      <xdr:rowOff>487506</xdr:rowOff>
    </xdr:from>
    <xdr:to>
      <xdr:col>12</xdr:col>
      <xdr:colOff>191193</xdr:colOff>
      <xdr:row>19</xdr:row>
      <xdr:rowOff>2211531</xdr:rowOff>
    </xdr:to>
    <xdr:pic>
      <xdr:nvPicPr>
        <xdr:cNvPr id="4" name="Picture 3" descr="A group of people in a street market&#10;&#10;Description automatically generated">
          <a:extLst>
            <a:ext uri="{FF2B5EF4-FFF2-40B4-BE49-F238E27FC236}">
              <a16:creationId xmlns:a16="http://schemas.microsoft.com/office/drawing/2014/main" id="{00000000-0008-0000-9200-000004000000}"/>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t="30702" b="3143"/>
        <a:stretch/>
      </xdr:blipFill>
      <xdr:spPr bwMode="auto">
        <a:xfrm>
          <a:off x="6608618" y="12845761"/>
          <a:ext cx="3474720" cy="1724025"/>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1</xdr:col>
      <xdr:colOff>360219</xdr:colOff>
      <xdr:row>21</xdr:row>
      <xdr:rowOff>80818</xdr:rowOff>
    </xdr:from>
    <xdr:to>
      <xdr:col>4</xdr:col>
      <xdr:colOff>38678</xdr:colOff>
      <xdr:row>21</xdr:row>
      <xdr:rowOff>1647998</xdr:rowOff>
    </xdr:to>
    <xdr:pic>
      <xdr:nvPicPr>
        <xdr:cNvPr id="2" name="Picture 1">
          <a:extLst>
            <a:ext uri="{FF2B5EF4-FFF2-40B4-BE49-F238E27FC236}">
              <a16:creationId xmlns:a16="http://schemas.microsoft.com/office/drawing/2014/main" id="{00000000-0008-0000-9200-000002000000}"/>
            </a:ext>
          </a:extLst>
        </xdr:cNvPr>
        <xdr:cNvPicPr>
          <a:picLocks noChangeAspect="1"/>
        </xdr:cNvPicPr>
      </xdr:nvPicPr>
      <xdr:blipFill>
        <a:blip xmlns:r="http://schemas.openxmlformats.org/officeDocument/2006/relationships" r:embed="rId3" cstate="screen">
          <a:extLst>
            <a:ext uri="{28A0092B-C50C-407E-A947-70E740481C1C}">
              <a14:useLocalDpi xmlns:a14="http://schemas.microsoft.com/office/drawing/2010/main"/>
            </a:ext>
          </a:extLst>
        </a:blip>
        <a:stretch>
          <a:fillRect/>
        </a:stretch>
      </xdr:blipFill>
      <xdr:spPr>
        <a:xfrm>
          <a:off x="1413164" y="14891327"/>
          <a:ext cx="2089150" cy="1567180"/>
        </a:xfrm>
        <a:prstGeom prst="rect">
          <a:avLst/>
        </a:prstGeom>
      </xdr:spPr>
    </xdr:pic>
    <xdr:clientData/>
  </xdr:twoCellAnchor>
  <xdr:twoCellAnchor editAs="oneCell">
    <xdr:from>
      <xdr:col>4</xdr:col>
      <xdr:colOff>249382</xdr:colOff>
      <xdr:row>21</xdr:row>
      <xdr:rowOff>55418</xdr:rowOff>
    </xdr:from>
    <xdr:to>
      <xdr:col>6</xdr:col>
      <xdr:colOff>765694</xdr:colOff>
      <xdr:row>21</xdr:row>
      <xdr:rowOff>1647998</xdr:rowOff>
    </xdr:to>
    <xdr:pic>
      <xdr:nvPicPr>
        <xdr:cNvPr id="5" name="Picture 4">
          <a:extLst>
            <a:ext uri="{FF2B5EF4-FFF2-40B4-BE49-F238E27FC236}">
              <a16:creationId xmlns:a16="http://schemas.microsoft.com/office/drawing/2014/main" id="{00000000-0008-0000-9200-000005000000}"/>
            </a:ext>
          </a:extLst>
        </xdr:cNvPr>
        <xdr:cNvPicPr>
          <a:picLocks noChangeAspect="1"/>
        </xdr:cNvPicPr>
      </xdr:nvPicPr>
      <xdr:blipFill>
        <a:blip xmlns:r="http://schemas.openxmlformats.org/officeDocument/2006/relationships" r:embed="rId4" cstate="screen">
          <a:extLst>
            <a:ext uri="{28A0092B-C50C-407E-A947-70E740481C1C}">
              <a14:useLocalDpi xmlns:a14="http://schemas.microsoft.com/office/drawing/2010/main"/>
            </a:ext>
          </a:extLst>
        </a:blip>
        <a:stretch>
          <a:fillRect/>
        </a:stretch>
      </xdr:blipFill>
      <xdr:spPr>
        <a:xfrm>
          <a:off x="3713018" y="14865927"/>
          <a:ext cx="2123440" cy="1592580"/>
        </a:xfrm>
        <a:prstGeom prst="rect">
          <a:avLst/>
        </a:prstGeom>
      </xdr:spPr>
    </xdr:pic>
    <xdr:clientData/>
  </xdr:twoCellAnchor>
</xdr:wsDr>
</file>

<file path=xl/drawings/drawing136.xml><?xml version="1.0" encoding="utf-8"?>
<xdr:wsDr xmlns:xdr="http://schemas.openxmlformats.org/drawingml/2006/spreadsheetDrawing" xmlns:a="http://schemas.openxmlformats.org/drawingml/2006/main">
  <xdr:twoCellAnchor editAs="oneCell">
    <xdr:from>
      <xdr:col>1</xdr:col>
      <xdr:colOff>124690</xdr:colOff>
      <xdr:row>19</xdr:row>
      <xdr:rowOff>110836</xdr:rowOff>
    </xdr:from>
    <xdr:to>
      <xdr:col>5</xdr:col>
      <xdr:colOff>686780</xdr:colOff>
      <xdr:row>19</xdr:row>
      <xdr:rowOff>2387311</xdr:rowOff>
    </xdr:to>
    <xdr:pic>
      <xdr:nvPicPr>
        <xdr:cNvPr id="4" name="Tijdelijke aanduiding voor inhoud 3">
          <a:extLst>
            <a:ext uri="{FF2B5EF4-FFF2-40B4-BE49-F238E27FC236}">
              <a16:creationId xmlns:a16="http://schemas.microsoft.com/office/drawing/2014/main" id="{00000000-0008-0000-9300-000004000000}"/>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8567" t="13240" b="13240"/>
        <a:stretch/>
      </xdr:blipFill>
      <xdr:spPr bwMode="auto">
        <a:xfrm>
          <a:off x="1177635" y="12469091"/>
          <a:ext cx="3776345" cy="2276475"/>
        </a:xfrm>
        <a:prstGeom prst="rect">
          <a:avLst/>
        </a:prstGeom>
        <a:ln>
          <a:noFill/>
        </a:ln>
        <a:extLst>
          <a:ext uri="{53640926-AAD7-44D8-BBD7-CCE9431645EC}">
            <a14:shadowObscured xmlns:a14="http://schemas.microsoft.com/office/drawing/2010/main"/>
          </a:ext>
        </a:extLst>
      </xdr:spPr>
    </xdr:pic>
    <xdr:clientData/>
  </xdr:twoCellAnchor>
</xdr:wsDr>
</file>

<file path=xl/drawings/drawing137.xml><?xml version="1.0" encoding="utf-8"?>
<xdr:wsDr xmlns:xdr="http://schemas.openxmlformats.org/drawingml/2006/spreadsheetDrawing" xmlns:a="http://schemas.openxmlformats.org/drawingml/2006/main">
  <xdr:twoCellAnchor editAs="oneCell">
    <xdr:from>
      <xdr:col>1</xdr:col>
      <xdr:colOff>207818</xdr:colOff>
      <xdr:row>19</xdr:row>
      <xdr:rowOff>191713</xdr:rowOff>
    </xdr:from>
    <xdr:to>
      <xdr:col>3</xdr:col>
      <xdr:colOff>456795</xdr:colOff>
      <xdr:row>23</xdr:row>
      <xdr:rowOff>32559</xdr:rowOff>
    </xdr:to>
    <xdr:pic>
      <xdr:nvPicPr>
        <xdr:cNvPr id="3" name="Picture 2" descr="A bridge over a river&#10;&#10;Description automatically generated">
          <a:extLst>
            <a:ext uri="{FF2B5EF4-FFF2-40B4-BE49-F238E27FC236}">
              <a16:creationId xmlns:a16="http://schemas.microsoft.com/office/drawing/2014/main" id="{00000000-0008-0000-9400-000003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260763" y="12549968"/>
          <a:ext cx="1856105" cy="1392555"/>
        </a:xfrm>
        <a:prstGeom prst="rect">
          <a:avLst/>
        </a:prstGeom>
      </xdr:spPr>
    </xdr:pic>
    <xdr:clientData/>
  </xdr:twoCellAnchor>
  <xdr:twoCellAnchor editAs="oneCell">
    <xdr:from>
      <xdr:col>3</xdr:col>
      <xdr:colOff>777162</xdr:colOff>
      <xdr:row>19</xdr:row>
      <xdr:rowOff>199333</xdr:rowOff>
    </xdr:from>
    <xdr:to>
      <xdr:col>6</xdr:col>
      <xdr:colOff>213051</xdr:colOff>
      <xdr:row>23</xdr:row>
      <xdr:rowOff>32559</xdr:rowOff>
    </xdr:to>
    <xdr:pic>
      <xdr:nvPicPr>
        <xdr:cNvPr id="4" name="Picture 3" descr="A person walking down a staircase in a forest&#10;&#10;Description automatically generated">
          <a:extLst>
            <a:ext uri="{FF2B5EF4-FFF2-40B4-BE49-F238E27FC236}">
              <a16:creationId xmlns:a16="http://schemas.microsoft.com/office/drawing/2014/main" id="{00000000-0008-0000-9400-000004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3437235" y="12557588"/>
          <a:ext cx="1846580" cy="1384935"/>
        </a:xfrm>
        <a:prstGeom prst="rect">
          <a:avLst/>
        </a:prstGeom>
      </xdr:spPr>
    </xdr:pic>
    <xdr:clientData/>
  </xdr:twoCellAnchor>
  <xdr:twoCellAnchor editAs="oneCell">
    <xdr:from>
      <xdr:col>6</xdr:col>
      <xdr:colOff>533418</xdr:colOff>
      <xdr:row>19</xdr:row>
      <xdr:rowOff>84398</xdr:rowOff>
    </xdr:from>
    <xdr:to>
      <xdr:col>9</xdr:col>
      <xdr:colOff>122977</xdr:colOff>
      <xdr:row>23</xdr:row>
      <xdr:rowOff>32559</xdr:rowOff>
    </xdr:to>
    <xdr:pic>
      <xdr:nvPicPr>
        <xdr:cNvPr id="5" name="Picture 4" descr="A wooden bridge over a stream&#10;&#10;Description automatically generated">
          <a:extLst>
            <a:ext uri="{FF2B5EF4-FFF2-40B4-BE49-F238E27FC236}">
              <a16:creationId xmlns:a16="http://schemas.microsoft.com/office/drawing/2014/main" id="{00000000-0008-0000-9400-000005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5604182" y="12442653"/>
          <a:ext cx="2000250" cy="1499870"/>
        </a:xfrm>
        <a:prstGeom prst="rect">
          <a:avLst/>
        </a:prstGeom>
      </xdr:spPr>
    </xdr:pic>
    <xdr:clientData/>
  </xdr:twoCellAnchor>
  <xdr:twoCellAnchor editAs="oneCell">
    <xdr:from>
      <xdr:col>9</xdr:col>
      <xdr:colOff>443345</xdr:colOff>
      <xdr:row>19</xdr:row>
      <xdr:rowOff>83128</xdr:rowOff>
    </xdr:from>
    <xdr:to>
      <xdr:col>11</xdr:col>
      <xdr:colOff>684703</xdr:colOff>
      <xdr:row>23</xdr:row>
      <xdr:rowOff>32559</xdr:rowOff>
    </xdr:to>
    <xdr:pic>
      <xdr:nvPicPr>
        <xdr:cNvPr id="6" name="Picture 5" descr="A person walking on a bridge&#10;&#10;Description automatically generated">
          <a:extLst>
            <a:ext uri="{FF2B5EF4-FFF2-40B4-BE49-F238E27FC236}">
              <a16:creationId xmlns:a16="http://schemas.microsoft.com/office/drawing/2014/main" id="{00000000-0008-0000-9400-000006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7924800" y="12441383"/>
          <a:ext cx="1848485" cy="1501140"/>
        </a:xfrm>
        <a:prstGeom prst="rect">
          <a:avLst/>
        </a:prstGeom>
      </xdr:spPr>
    </xdr:pic>
    <xdr:clientData/>
  </xdr:twoCellAnchor>
</xdr:wsDr>
</file>

<file path=xl/tables/table1.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1" xr:uid="{0FF8E91F-8800-4187-A530-1F42B080F9FF}" name="Table1" displayName="Table1" ref="A5:AR154" totalsRowShown="0" headerRowDxfId="48" dataDxfId="47" dataCellStyle="Normal 2">
  <autoFilter ref="A5:AR154" xr:uid="{0FF8E91F-8800-4187-A530-1F42B080F9FF}"/>
  <tableColumns count="44">
    <tableColumn id="2" xr3:uid="{0875C9F1-9CCC-4132-BF80-B1A9B7304850}" name="Green Road Theme" dataDxfId="46" dataCellStyle="Normal 2"/>
    <tableColumn id="3" xr3:uid="{9458F9D0-C0CC-47AA-A709-EDCEF033F02F}" name="Intervention Area" dataDxfId="45" dataCellStyle="Normal 2"/>
    <tableColumn id="4" xr3:uid="{B4D992E4-4AC1-4992-89FA-AD2DB5CCBCCD}" name="Practice no." dataDxfId="44" dataCellStyle="Normal 2"/>
    <tableColumn id="5" xr3:uid="{2C8CCEA5-CE2A-43FB-87F1-A300EFA546A2}" name="Pracitce Name" dataDxfId="43" dataCellStyle="Normal 2"/>
    <tableColumn id="6" xr3:uid="{6B1895EA-36C4-4BB8-AC91-27BE1B512F40}" name="Mt" dataDxfId="42" dataCellStyle="Normal 2"/>
    <tableColumn id="7" xr3:uid="{395A1B6E-C243-46F0-BCE0-83A9A774B117}" name="F" dataDxfId="41" dataCellStyle="Normal 2"/>
    <tableColumn id="8" xr3:uid="{C615111A-883B-4D76-9A72-05E180FA45F2}" name="A" dataDxfId="40" dataCellStyle="Normal 2"/>
    <tableColumn id="9" xr3:uid="{A2120999-7638-4865-B246-8EB7D9404B4D}" name="T" dataDxfId="39" dataCellStyle="Normal 2"/>
    <tableColumn id="10" xr3:uid="{2D6BFC0F-244F-49E0-9B05-EE6AF4CA1877}" name="PI" dataDxfId="38" dataCellStyle="Normal 2"/>
    <tableColumn id="11" xr3:uid="{497D6D09-EDEE-45F8-AFB5-50EEEECB7DE1}" name="LR" dataDxfId="37" dataCellStyle="Normal 2"/>
    <tableColumn id="12" xr3:uid="{AB06E72A-62FE-4C6B-A64C-922C15F72BEF}" name="PH" dataDxfId="36" dataCellStyle="Normal 2"/>
    <tableColumn id="13" xr3:uid="{6359F208-72CA-4A85-B6ED-6AD9DA96ACFD}" name="EH" dataDxfId="35" dataCellStyle="Normal 2"/>
    <tableColumn id="14" xr3:uid="{6575A3CC-CF30-4BF7-B6C9-08CCF5D987E0}" name="UR" dataDxfId="34" dataCellStyle="Normal 2"/>
    <tableColumn id="15" xr3:uid="{AB329B94-0950-4783-8EB7-A7817AE03E14}" name="P" dataDxfId="33" dataCellStyle="Normal 2"/>
    <tableColumn id="16" xr3:uid="{5F547729-5E14-4FAE-A1AE-39A1844E7876}" name="D" dataDxfId="32" dataCellStyle="Normal 2"/>
    <tableColumn id="17" xr3:uid="{1C85139F-9F58-4E45-83A8-32C242204EC4}" name="C" dataDxfId="31" dataCellStyle="Normal 2"/>
    <tableColumn id="18" xr3:uid="{A4BED47F-FF2B-45F9-816C-D41833331662}" name="M" dataDxfId="30" dataCellStyle="Normal 2"/>
    <tableColumn id="47" xr3:uid="{46C06564-9DAB-4D19-9042-4D5EC6FFE12D}" name="In" dataDxfId="29" dataCellStyle="Normal 2"/>
    <tableColumn id="48" xr3:uid="{8AE8D7C4-9D3B-49FB-8F25-6746D4F2E362}" name="Pr" dataDxfId="28" dataCellStyle="Normal 2"/>
    <tableColumn id="19" xr3:uid="{573119ED-EF2C-47AF-BE29-D5EDD2DF023C}" name="Tr" dataDxfId="27" dataCellStyle="Normal 2"/>
    <tableColumn id="20" xr3:uid="{EAFE8D24-5F82-4363-AFA6-4B79C20AAA25}" name=" 1 C02" dataDxfId="26" dataCellStyle="Normal 2"/>
    <tableColumn id="21" xr3:uid="{ABE1785B-7795-4069-A2E8-1D19C6DFF630}" name="2 Res" dataDxfId="25" dataCellStyle="Normal 2"/>
    <tableColumn id="22" xr3:uid="{357E494D-15B9-4730-BE9E-C6380970228F}" name="3 W&amp;L" dataDxfId="24" dataCellStyle="Normal 2"/>
    <tableColumn id="23" xr3:uid="{AE61AB53-743A-4BA9-A431-D48D13E871B7}" name="4 _x000a_Pol" dataDxfId="23" dataCellStyle="Normal 2"/>
    <tableColumn id="24" xr3:uid="{00066367-0525-4037-862E-DE3F775FF8C9}" name="5 QoL" dataDxfId="22" dataCellStyle="Normal 2"/>
    <tableColumn id="25" xr3:uid="{F3CD3E03-7322-4D1E-8FB4-F065D182C940}" name="6 _x000a_Bio" dataDxfId="21" dataCellStyle="Normal 2"/>
    <tableColumn id="26" xr3:uid="{A62A06DE-B462-4616-9BD3-47B1B587704C}" name="7 _x000a_Dis" dataDxfId="20" dataCellStyle="Normal 2"/>
    <tableColumn id="27" xr3:uid="{1C95660B-E7E9-48FD-AB43-F7C263EB209D}" name="8 _x000a_Mat" dataDxfId="19" dataCellStyle="Normal 2"/>
    <tableColumn id="28" xr3:uid="{12086626-3BA6-458D-9391-447A654D5A4D}" name="9 _x000a_Inc" dataDxfId="18" dataCellStyle="Normal 2"/>
    <tableColumn id="29" xr3:uid="{F254E5AC-EA49-4215-B56D-5E686A1EB678}" name="10 Con" dataDxfId="17" dataCellStyle="Normal 2"/>
    <tableColumn id="30" xr3:uid="{36B4B5DB-0482-4971-A52C-23DE0FA1C3F3}" name="11 Saf" dataDxfId="16" dataCellStyle="Normal 2"/>
    <tableColumn id="32" xr3:uid="{889C751B-1880-4577-89A7-8A6712703A62}" name="12 Aff" dataDxfId="15" dataCellStyle="Normal 2"/>
    <tableColumn id="31" xr3:uid="{FC997A00-2C02-4F24-9FBF-522A5331C26F}" name="1" dataDxfId="14" dataCellStyle="Normal 2"/>
    <tableColumn id="36" xr3:uid="{E2B65553-12F0-43B1-A6FC-0718B9F4D3F3}" name="2" dataDxfId="13" dataCellStyle="Normal 2"/>
    <tableColumn id="37" xr3:uid="{6590416E-E163-451C-984E-D5221C848D9E}" name="3" dataDxfId="12" dataCellStyle="Normal 2"/>
    <tableColumn id="38" xr3:uid="{BA738C4D-871B-44F4-924C-EECD86EDA0DC}" name="4" dataDxfId="11" dataCellStyle="Normal 2"/>
    <tableColumn id="39" xr3:uid="{F76D54B0-ED27-4CFD-8789-9F42F475F38D}" name="5" dataDxfId="10" dataCellStyle="Normal 2"/>
    <tableColumn id="40" xr3:uid="{C7B30EF5-99AF-4BD0-92C2-5304C0081912}" name="6" dataDxfId="9" dataCellStyle="Normal 2"/>
    <tableColumn id="41" xr3:uid="{598C497E-DAA4-42DD-B551-4875DD4ED741}" name="7" dataDxfId="8" dataCellStyle="Normal 2"/>
    <tableColumn id="42" xr3:uid="{B3B33BE9-6529-4936-BC97-F84E8FB7A139}" name="8" dataDxfId="7" dataCellStyle="Normal 2"/>
    <tableColumn id="43" xr3:uid="{AC186E6A-1927-443C-9DE5-E2A2EB605416}" name="9" dataDxfId="6" dataCellStyle="Normal 2"/>
    <tableColumn id="44" xr3:uid="{D4D3B022-4A0C-4BC5-A7AC-2245A631B39B}" name="10" dataDxfId="5" dataCellStyle="Normal 2"/>
    <tableColumn id="45" xr3:uid="{CE3D2B83-684D-4836-B492-AF00AE9957C5}" name="11" dataDxfId="4" dataCellStyle="Normal 2"/>
    <tableColumn id="46" xr3:uid="{0725C191-67BD-4743-93A1-5938A88CE50A}" name="12" dataDxfId="3" dataCellStyle="Normal 2"/>
  </tableColumns>
  <tableStyleInfo showFirstColumn="0" showLastColumn="0" showRowStripes="1" showColumnStripes="0"/>
</table>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hyperlink" Target="mailto:manyala@adb.org" TargetMode="External"/></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2.bin"/></Relationships>
</file>

<file path=xl/worksheets/_rels/sheet4.xml.rels><?xml version="1.0" encoding="UTF-8" standalone="yes"?>
<Relationships xmlns="http://schemas.openxmlformats.org/package/2006/relationships"><Relationship Id="rId8" Type="http://schemas.openxmlformats.org/officeDocument/2006/relationships/ctrlProp" Target="../ctrlProps/ctrlProp5.xml"/><Relationship Id="rId13" Type="http://schemas.openxmlformats.org/officeDocument/2006/relationships/ctrlProp" Target="../ctrlProps/ctrlProp10.xml"/><Relationship Id="rId18" Type="http://schemas.openxmlformats.org/officeDocument/2006/relationships/ctrlProp" Target="../ctrlProps/ctrlProp15.xml"/><Relationship Id="rId26" Type="http://schemas.openxmlformats.org/officeDocument/2006/relationships/ctrlProp" Target="../ctrlProps/ctrlProp23.xml"/><Relationship Id="rId3" Type="http://schemas.openxmlformats.org/officeDocument/2006/relationships/vmlDrawing" Target="../drawings/vmlDrawing1.vml"/><Relationship Id="rId21" Type="http://schemas.openxmlformats.org/officeDocument/2006/relationships/ctrlProp" Target="../ctrlProps/ctrlProp18.xml"/><Relationship Id="rId7" Type="http://schemas.openxmlformats.org/officeDocument/2006/relationships/ctrlProp" Target="../ctrlProps/ctrlProp4.xml"/><Relationship Id="rId12" Type="http://schemas.openxmlformats.org/officeDocument/2006/relationships/ctrlProp" Target="../ctrlProps/ctrlProp9.xml"/><Relationship Id="rId17" Type="http://schemas.openxmlformats.org/officeDocument/2006/relationships/ctrlProp" Target="../ctrlProps/ctrlProp14.xml"/><Relationship Id="rId25" Type="http://schemas.openxmlformats.org/officeDocument/2006/relationships/ctrlProp" Target="../ctrlProps/ctrlProp22.xml"/><Relationship Id="rId2" Type="http://schemas.openxmlformats.org/officeDocument/2006/relationships/drawing" Target="../drawings/drawing4.xml"/><Relationship Id="rId16" Type="http://schemas.openxmlformats.org/officeDocument/2006/relationships/ctrlProp" Target="../ctrlProps/ctrlProp13.xml"/><Relationship Id="rId20" Type="http://schemas.openxmlformats.org/officeDocument/2006/relationships/ctrlProp" Target="../ctrlProps/ctrlProp17.xml"/><Relationship Id="rId1" Type="http://schemas.openxmlformats.org/officeDocument/2006/relationships/printerSettings" Target="../printerSettings/printerSettings3.bin"/><Relationship Id="rId6" Type="http://schemas.openxmlformats.org/officeDocument/2006/relationships/ctrlProp" Target="../ctrlProps/ctrlProp3.xml"/><Relationship Id="rId11" Type="http://schemas.openxmlformats.org/officeDocument/2006/relationships/ctrlProp" Target="../ctrlProps/ctrlProp8.xml"/><Relationship Id="rId24" Type="http://schemas.openxmlformats.org/officeDocument/2006/relationships/ctrlProp" Target="../ctrlProps/ctrlProp21.xml"/><Relationship Id="rId5" Type="http://schemas.openxmlformats.org/officeDocument/2006/relationships/ctrlProp" Target="../ctrlProps/ctrlProp2.xml"/><Relationship Id="rId15" Type="http://schemas.openxmlformats.org/officeDocument/2006/relationships/ctrlProp" Target="../ctrlProps/ctrlProp12.xml"/><Relationship Id="rId23" Type="http://schemas.openxmlformats.org/officeDocument/2006/relationships/ctrlProp" Target="../ctrlProps/ctrlProp20.xml"/><Relationship Id="rId28" Type="http://schemas.openxmlformats.org/officeDocument/2006/relationships/comments" Target="../comments1.xml"/><Relationship Id="rId10" Type="http://schemas.openxmlformats.org/officeDocument/2006/relationships/ctrlProp" Target="../ctrlProps/ctrlProp7.xml"/><Relationship Id="rId19" Type="http://schemas.openxmlformats.org/officeDocument/2006/relationships/ctrlProp" Target="../ctrlProps/ctrlProp16.xml"/><Relationship Id="rId4" Type="http://schemas.openxmlformats.org/officeDocument/2006/relationships/ctrlProp" Target="../ctrlProps/ctrlProp1.xml"/><Relationship Id="rId9" Type="http://schemas.openxmlformats.org/officeDocument/2006/relationships/ctrlProp" Target="../ctrlProps/ctrlProp6.xml"/><Relationship Id="rId14" Type="http://schemas.openxmlformats.org/officeDocument/2006/relationships/ctrlProp" Target="../ctrlProps/ctrlProp11.xml"/><Relationship Id="rId22" Type="http://schemas.openxmlformats.org/officeDocument/2006/relationships/ctrlProp" Target="../ctrlProps/ctrlProp19.xml"/><Relationship Id="rId27" Type="http://schemas.openxmlformats.org/officeDocument/2006/relationships/ctrlProp" Target="../ctrlProps/ctrlProp24.xml"/></Relationships>
</file>

<file path=xl/worksheets/_rels/sheet5.xml.rels><?xml version="1.0" encoding="UTF-8" standalone="yes"?>
<Relationships xmlns="http://schemas.openxmlformats.org/package/2006/relationships"><Relationship Id="rId13" Type="http://schemas.openxmlformats.org/officeDocument/2006/relationships/ctrlProp" Target="../ctrlProps/ctrlProp35.xml"/><Relationship Id="rId18" Type="http://schemas.openxmlformats.org/officeDocument/2006/relationships/ctrlProp" Target="../ctrlProps/ctrlProp40.xml"/><Relationship Id="rId26" Type="http://schemas.openxmlformats.org/officeDocument/2006/relationships/ctrlProp" Target="../ctrlProps/ctrlProp48.xml"/><Relationship Id="rId39" Type="http://schemas.openxmlformats.org/officeDocument/2006/relationships/ctrlProp" Target="../ctrlProps/ctrlProp61.xml"/><Relationship Id="rId21" Type="http://schemas.openxmlformats.org/officeDocument/2006/relationships/ctrlProp" Target="../ctrlProps/ctrlProp43.xml"/><Relationship Id="rId34" Type="http://schemas.openxmlformats.org/officeDocument/2006/relationships/ctrlProp" Target="../ctrlProps/ctrlProp56.xml"/><Relationship Id="rId42" Type="http://schemas.openxmlformats.org/officeDocument/2006/relationships/ctrlProp" Target="../ctrlProps/ctrlProp64.xml"/><Relationship Id="rId7" Type="http://schemas.openxmlformats.org/officeDocument/2006/relationships/ctrlProp" Target="../ctrlProps/ctrlProp29.xml"/><Relationship Id="rId2" Type="http://schemas.openxmlformats.org/officeDocument/2006/relationships/vmlDrawing" Target="../drawings/vmlDrawing2.vml"/><Relationship Id="rId16" Type="http://schemas.openxmlformats.org/officeDocument/2006/relationships/ctrlProp" Target="../ctrlProps/ctrlProp38.xml"/><Relationship Id="rId20" Type="http://schemas.openxmlformats.org/officeDocument/2006/relationships/ctrlProp" Target="../ctrlProps/ctrlProp42.xml"/><Relationship Id="rId29" Type="http://schemas.openxmlformats.org/officeDocument/2006/relationships/ctrlProp" Target="../ctrlProps/ctrlProp51.xml"/><Relationship Id="rId41" Type="http://schemas.openxmlformats.org/officeDocument/2006/relationships/ctrlProp" Target="../ctrlProps/ctrlProp63.xml"/><Relationship Id="rId1" Type="http://schemas.openxmlformats.org/officeDocument/2006/relationships/drawing" Target="../drawings/drawing5.xml"/><Relationship Id="rId6" Type="http://schemas.openxmlformats.org/officeDocument/2006/relationships/ctrlProp" Target="../ctrlProps/ctrlProp28.xml"/><Relationship Id="rId11" Type="http://schemas.openxmlformats.org/officeDocument/2006/relationships/ctrlProp" Target="../ctrlProps/ctrlProp33.xml"/><Relationship Id="rId24" Type="http://schemas.openxmlformats.org/officeDocument/2006/relationships/ctrlProp" Target="../ctrlProps/ctrlProp46.xml"/><Relationship Id="rId32" Type="http://schemas.openxmlformats.org/officeDocument/2006/relationships/ctrlProp" Target="../ctrlProps/ctrlProp54.xml"/><Relationship Id="rId37" Type="http://schemas.openxmlformats.org/officeDocument/2006/relationships/ctrlProp" Target="../ctrlProps/ctrlProp59.xml"/><Relationship Id="rId40" Type="http://schemas.openxmlformats.org/officeDocument/2006/relationships/ctrlProp" Target="../ctrlProps/ctrlProp62.xml"/><Relationship Id="rId5" Type="http://schemas.openxmlformats.org/officeDocument/2006/relationships/ctrlProp" Target="../ctrlProps/ctrlProp27.xml"/><Relationship Id="rId15" Type="http://schemas.openxmlformats.org/officeDocument/2006/relationships/ctrlProp" Target="../ctrlProps/ctrlProp37.xml"/><Relationship Id="rId23" Type="http://schemas.openxmlformats.org/officeDocument/2006/relationships/ctrlProp" Target="../ctrlProps/ctrlProp45.xml"/><Relationship Id="rId28" Type="http://schemas.openxmlformats.org/officeDocument/2006/relationships/ctrlProp" Target="../ctrlProps/ctrlProp50.xml"/><Relationship Id="rId36" Type="http://schemas.openxmlformats.org/officeDocument/2006/relationships/ctrlProp" Target="../ctrlProps/ctrlProp58.xml"/><Relationship Id="rId10" Type="http://schemas.openxmlformats.org/officeDocument/2006/relationships/ctrlProp" Target="../ctrlProps/ctrlProp32.xml"/><Relationship Id="rId19" Type="http://schemas.openxmlformats.org/officeDocument/2006/relationships/ctrlProp" Target="../ctrlProps/ctrlProp41.xml"/><Relationship Id="rId31" Type="http://schemas.openxmlformats.org/officeDocument/2006/relationships/ctrlProp" Target="../ctrlProps/ctrlProp53.xml"/><Relationship Id="rId4" Type="http://schemas.openxmlformats.org/officeDocument/2006/relationships/ctrlProp" Target="../ctrlProps/ctrlProp26.xml"/><Relationship Id="rId9" Type="http://schemas.openxmlformats.org/officeDocument/2006/relationships/ctrlProp" Target="../ctrlProps/ctrlProp31.xml"/><Relationship Id="rId14" Type="http://schemas.openxmlformats.org/officeDocument/2006/relationships/ctrlProp" Target="../ctrlProps/ctrlProp36.xml"/><Relationship Id="rId22" Type="http://schemas.openxmlformats.org/officeDocument/2006/relationships/ctrlProp" Target="../ctrlProps/ctrlProp44.xml"/><Relationship Id="rId27" Type="http://schemas.openxmlformats.org/officeDocument/2006/relationships/ctrlProp" Target="../ctrlProps/ctrlProp49.xml"/><Relationship Id="rId30" Type="http://schemas.openxmlformats.org/officeDocument/2006/relationships/ctrlProp" Target="../ctrlProps/ctrlProp52.xml"/><Relationship Id="rId35" Type="http://schemas.openxmlformats.org/officeDocument/2006/relationships/ctrlProp" Target="../ctrlProps/ctrlProp57.xml"/><Relationship Id="rId43" Type="http://schemas.openxmlformats.org/officeDocument/2006/relationships/comments" Target="../comments2.xml"/><Relationship Id="rId8" Type="http://schemas.openxmlformats.org/officeDocument/2006/relationships/ctrlProp" Target="../ctrlProps/ctrlProp30.xml"/><Relationship Id="rId3" Type="http://schemas.openxmlformats.org/officeDocument/2006/relationships/ctrlProp" Target="../ctrlProps/ctrlProp25.xml"/><Relationship Id="rId12" Type="http://schemas.openxmlformats.org/officeDocument/2006/relationships/ctrlProp" Target="../ctrlProps/ctrlProp34.xml"/><Relationship Id="rId17" Type="http://schemas.openxmlformats.org/officeDocument/2006/relationships/ctrlProp" Target="../ctrlProps/ctrlProp39.xml"/><Relationship Id="rId25" Type="http://schemas.openxmlformats.org/officeDocument/2006/relationships/ctrlProp" Target="../ctrlProps/ctrlProp47.xml"/><Relationship Id="rId33" Type="http://schemas.openxmlformats.org/officeDocument/2006/relationships/ctrlProp" Target="../ctrlProps/ctrlProp55.xml"/><Relationship Id="rId38" Type="http://schemas.openxmlformats.org/officeDocument/2006/relationships/ctrlProp" Target="../ctrlProps/ctrlProp60.xml"/></Relationships>
</file>

<file path=xl/worksheets/_rels/sheet6.xml.rels><?xml version="1.0" encoding="UTF-8" standalone="yes"?>
<Relationships xmlns="http://schemas.openxmlformats.org/package/2006/relationships"><Relationship Id="rId2" Type="http://schemas.openxmlformats.org/officeDocument/2006/relationships/table" Target="../tables/table1.xml"/><Relationship Id="rId1" Type="http://schemas.openxmlformats.org/officeDocument/2006/relationships/drawing" Target="../drawings/drawing6.xml"/></Relationships>
</file>

<file path=xl/worksheets/_rels/sheet7.xml.rels><?xml version="1.0" encoding="UTF-8" standalone="yes"?>
<Relationships xmlns="http://schemas.openxmlformats.org/package/2006/relationships"><Relationship Id="rId2" Type="http://schemas.openxmlformats.org/officeDocument/2006/relationships/comments" Target="../comments3.xml"/><Relationship Id="rId1" Type="http://schemas.openxmlformats.org/officeDocument/2006/relationships/vmlDrawing" Target="../drawings/vmlDrawing3.v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3.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19.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20.xml.rels><?xml version="1.0" encoding="UTF-8" standalone="yes"?>
<Relationships xmlns="http://schemas.openxmlformats.org/package/2006/relationships"><Relationship Id="rId1" Type="http://schemas.openxmlformats.org/officeDocument/2006/relationships/drawing" Target="../drawings/drawing16.xml"/></Relationships>
</file>

<file path=xl/worksheets/_rels/sheet21.xml.rels><?xml version="1.0" encoding="UTF-8" standalone="yes"?>
<Relationships xmlns="http://schemas.openxmlformats.org/package/2006/relationships"><Relationship Id="rId2" Type="http://schemas.openxmlformats.org/officeDocument/2006/relationships/drawing" Target="../drawings/drawing17.xml"/><Relationship Id="rId1" Type="http://schemas.openxmlformats.org/officeDocument/2006/relationships/printerSettings" Target="../printerSettings/printerSettings4.bin"/></Relationships>
</file>

<file path=xl/worksheets/_rels/sheet22.xml.rels><?xml version="1.0" encoding="UTF-8" standalone="yes"?>
<Relationships xmlns="http://schemas.openxmlformats.org/package/2006/relationships"><Relationship Id="rId1" Type="http://schemas.openxmlformats.org/officeDocument/2006/relationships/drawing" Target="../drawings/drawing18.xml"/></Relationships>
</file>

<file path=xl/worksheets/_rels/sheet23.xml.rels><?xml version="1.0" encoding="UTF-8" standalone="yes"?>
<Relationships xmlns="http://schemas.openxmlformats.org/package/2006/relationships"><Relationship Id="rId1" Type="http://schemas.openxmlformats.org/officeDocument/2006/relationships/drawing" Target="../drawings/drawing19.xml"/></Relationships>
</file>

<file path=xl/worksheets/_rels/sheet24.xml.rels><?xml version="1.0" encoding="UTF-8" standalone="yes"?>
<Relationships xmlns="http://schemas.openxmlformats.org/package/2006/relationships"><Relationship Id="rId1" Type="http://schemas.openxmlformats.org/officeDocument/2006/relationships/drawing" Target="../drawings/drawing20.xml"/></Relationships>
</file>

<file path=xl/worksheets/_rels/sheet25.xml.rels><?xml version="1.0" encoding="UTF-8" standalone="yes"?>
<Relationships xmlns="http://schemas.openxmlformats.org/package/2006/relationships"><Relationship Id="rId1" Type="http://schemas.openxmlformats.org/officeDocument/2006/relationships/drawing" Target="../drawings/drawing21.xml"/></Relationships>
</file>

<file path=xl/worksheets/_rels/sheet26.xml.rels><?xml version="1.0" encoding="UTF-8" standalone="yes"?>
<Relationships xmlns="http://schemas.openxmlformats.org/package/2006/relationships"><Relationship Id="rId1" Type="http://schemas.openxmlformats.org/officeDocument/2006/relationships/drawing" Target="../drawings/drawing22.xml"/></Relationships>
</file>

<file path=xl/worksheets/_rels/sheet27.xml.rels><?xml version="1.0" encoding="UTF-8" standalone="yes"?>
<Relationships xmlns="http://schemas.openxmlformats.org/package/2006/relationships"><Relationship Id="rId1" Type="http://schemas.openxmlformats.org/officeDocument/2006/relationships/drawing" Target="../drawings/drawing23.xml"/></Relationships>
</file>

<file path=xl/worksheets/_rels/sheet28.xml.rels><?xml version="1.0" encoding="UTF-8" standalone="yes"?>
<Relationships xmlns="http://schemas.openxmlformats.org/package/2006/relationships"><Relationship Id="rId1" Type="http://schemas.openxmlformats.org/officeDocument/2006/relationships/drawing" Target="../drawings/drawing24.xml"/></Relationships>
</file>

<file path=xl/worksheets/_rels/sheet29.xml.rels><?xml version="1.0" encoding="UTF-8" standalone="yes"?>
<Relationships xmlns="http://schemas.openxmlformats.org/package/2006/relationships"><Relationship Id="rId1" Type="http://schemas.openxmlformats.org/officeDocument/2006/relationships/drawing" Target="../drawings/drawing25.xml"/></Relationships>
</file>

<file path=xl/worksheets/_rels/sheet30.xml.rels><?xml version="1.0" encoding="UTF-8" standalone="yes"?>
<Relationships xmlns="http://schemas.openxmlformats.org/package/2006/relationships"><Relationship Id="rId1" Type="http://schemas.openxmlformats.org/officeDocument/2006/relationships/drawing" Target="../drawings/drawing26.xml"/></Relationships>
</file>

<file path=xl/worksheets/_rels/sheet31.xml.rels><?xml version="1.0" encoding="UTF-8" standalone="yes"?>
<Relationships xmlns="http://schemas.openxmlformats.org/package/2006/relationships"><Relationship Id="rId1" Type="http://schemas.openxmlformats.org/officeDocument/2006/relationships/drawing" Target="../drawings/drawing27.xml"/></Relationships>
</file>

<file path=xl/worksheets/_rels/sheet32.xml.rels><?xml version="1.0" encoding="UTF-8" standalone="yes"?>
<Relationships xmlns="http://schemas.openxmlformats.org/package/2006/relationships"><Relationship Id="rId1" Type="http://schemas.openxmlformats.org/officeDocument/2006/relationships/drawing" Target="../drawings/drawing28.xml"/></Relationships>
</file>

<file path=xl/worksheets/_rels/sheet33.xml.rels><?xml version="1.0" encoding="UTF-8" standalone="yes"?>
<Relationships xmlns="http://schemas.openxmlformats.org/package/2006/relationships"><Relationship Id="rId1" Type="http://schemas.openxmlformats.org/officeDocument/2006/relationships/drawing" Target="../drawings/drawing29.xml"/></Relationships>
</file>

<file path=xl/worksheets/_rels/sheet34.xml.rels><?xml version="1.0" encoding="UTF-8" standalone="yes"?>
<Relationships xmlns="http://schemas.openxmlformats.org/package/2006/relationships"><Relationship Id="rId1" Type="http://schemas.openxmlformats.org/officeDocument/2006/relationships/drawing" Target="../drawings/drawing30.xml"/></Relationships>
</file>

<file path=xl/worksheets/_rels/sheet35.xml.rels><?xml version="1.0" encoding="UTF-8" standalone="yes"?>
<Relationships xmlns="http://schemas.openxmlformats.org/package/2006/relationships"><Relationship Id="rId1" Type="http://schemas.openxmlformats.org/officeDocument/2006/relationships/drawing" Target="../drawings/drawing31.xml"/></Relationships>
</file>

<file path=xl/worksheets/_rels/sheet36.xml.rels><?xml version="1.0" encoding="UTF-8" standalone="yes"?>
<Relationships xmlns="http://schemas.openxmlformats.org/package/2006/relationships"><Relationship Id="rId1" Type="http://schemas.openxmlformats.org/officeDocument/2006/relationships/drawing" Target="../drawings/drawing32.xml"/></Relationships>
</file>

<file path=xl/worksheets/_rels/sheet37.xml.rels><?xml version="1.0" encoding="UTF-8" standalone="yes"?>
<Relationships xmlns="http://schemas.openxmlformats.org/package/2006/relationships"><Relationship Id="rId1" Type="http://schemas.openxmlformats.org/officeDocument/2006/relationships/drawing" Target="../drawings/drawing33.xml"/></Relationships>
</file>

<file path=xl/worksheets/_rels/sheet38.xml.rels><?xml version="1.0" encoding="UTF-8" standalone="yes"?>
<Relationships xmlns="http://schemas.openxmlformats.org/package/2006/relationships"><Relationship Id="rId1" Type="http://schemas.openxmlformats.org/officeDocument/2006/relationships/drawing" Target="../drawings/drawing34.xml"/></Relationships>
</file>

<file path=xl/worksheets/_rels/sheet39.xml.rels><?xml version="1.0" encoding="UTF-8" standalone="yes"?>
<Relationships xmlns="http://schemas.openxmlformats.org/package/2006/relationships"><Relationship Id="rId2" Type="http://schemas.openxmlformats.org/officeDocument/2006/relationships/drawing" Target="../drawings/drawing35.xml"/><Relationship Id="rId1" Type="http://schemas.openxmlformats.org/officeDocument/2006/relationships/printerSettings" Target="../printerSettings/printerSettings5.bin"/></Relationships>
</file>

<file path=xl/worksheets/_rels/sheet40.xml.rels><?xml version="1.0" encoding="UTF-8" standalone="yes"?>
<Relationships xmlns="http://schemas.openxmlformats.org/package/2006/relationships"><Relationship Id="rId1" Type="http://schemas.openxmlformats.org/officeDocument/2006/relationships/drawing" Target="../drawings/drawing36.xml"/></Relationships>
</file>

<file path=xl/worksheets/_rels/sheet41.xml.rels><?xml version="1.0" encoding="UTF-8" standalone="yes"?>
<Relationships xmlns="http://schemas.openxmlformats.org/package/2006/relationships"><Relationship Id="rId1" Type="http://schemas.openxmlformats.org/officeDocument/2006/relationships/drawing" Target="../drawings/drawing37.xml"/></Relationships>
</file>

<file path=xl/worksheets/_rels/sheet42.xml.rels><?xml version="1.0" encoding="UTF-8" standalone="yes"?>
<Relationships xmlns="http://schemas.openxmlformats.org/package/2006/relationships"><Relationship Id="rId1" Type="http://schemas.openxmlformats.org/officeDocument/2006/relationships/drawing" Target="../drawings/drawing38.xml"/></Relationships>
</file>

<file path=xl/worksheets/_rels/sheet43.xml.rels><?xml version="1.0" encoding="UTF-8" standalone="yes"?>
<Relationships xmlns="http://schemas.openxmlformats.org/package/2006/relationships"><Relationship Id="rId1" Type="http://schemas.openxmlformats.org/officeDocument/2006/relationships/drawing" Target="../drawings/drawing39.xml"/></Relationships>
</file>

<file path=xl/worksheets/_rels/sheet44.xml.rels><?xml version="1.0" encoding="UTF-8" standalone="yes"?>
<Relationships xmlns="http://schemas.openxmlformats.org/package/2006/relationships"><Relationship Id="rId1" Type="http://schemas.openxmlformats.org/officeDocument/2006/relationships/drawing" Target="../drawings/drawing40.xml"/></Relationships>
</file>

<file path=xl/worksheets/_rels/sheet45.xml.rels><?xml version="1.0" encoding="UTF-8" standalone="yes"?>
<Relationships xmlns="http://schemas.openxmlformats.org/package/2006/relationships"><Relationship Id="rId1" Type="http://schemas.openxmlformats.org/officeDocument/2006/relationships/drawing" Target="../drawings/drawing41.xml"/></Relationships>
</file>

<file path=xl/worksheets/_rels/sheet46.xml.rels><?xml version="1.0" encoding="UTF-8" standalone="yes"?>
<Relationships xmlns="http://schemas.openxmlformats.org/package/2006/relationships"><Relationship Id="rId1" Type="http://schemas.openxmlformats.org/officeDocument/2006/relationships/drawing" Target="../drawings/drawing42.xml"/></Relationships>
</file>

<file path=xl/worksheets/_rels/sheet47.xml.rels><?xml version="1.0" encoding="UTF-8" standalone="yes"?>
<Relationships xmlns="http://schemas.openxmlformats.org/package/2006/relationships"><Relationship Id="rId1" Type="http://schemas.openxmlformats.org/officeDocument/2006/relationships/drawing" Target="../drawings/drawing43.xml"/></Relationships>
</file>

<file path=xl/worksheets/_rels/sheet48.xml.rels><?xml version="1.0" encoding="UTF-8" standalone="yes"?>
<Relationships xmlns="http://schemas.openxmlformats.org/package/2006/relationships"><Relationship Id="rId1" Type="http://schemas.openxmlformats.org/officeDocument/2006/relationships/drawing" Target="../drawings/drawing44.xml"/></Relationships>
</file>

<file path=xl/worksheets/_rels/sheet49.xml.rels><?xml version="1.0" encoding="UTF-8" standalone="yes"?>
<Relationships xmlns="http://schemas.openxmlformats.org/package/2006/relationships"><Relationship Id="rId1" Type="http://schemas.openxmlformats.org/officeDocument/2006/relationships/drawing" Target="../drawings/drawing45.xml"/></Relationships>
</file>

<file path=xl/worksheets/_rels/sheet50.xml.rels><?xml version="1.0" encoding="UTF-8" standalone="yes"?>
<Relationships xmlns="http://schemas.openxmlformats.org/package/2006/relationships"><Relationship Id="rId1" Type="http://schemas.openxmlformats.org/officeDocument/2006/relationships/drawing" Target="../drawings/drawing46.xml"/></Relationships>
</file>

<file path=xl/worksheets/_rels/sheet51.xml.rels><?xml version="1.0" encoding="UTF-8" standalone="yes"?>
<Relationships xmlns="http://schemas.openxmlformats.org/package/2006/relationships"><Relationship Id="rId1" Type="http://schemas.openxmlformats.org/officeDocument/2006/relationships/drawing" Target="../drawings/drawing47.xml"/></Relationships>
</file>

<file path=xl/worksheets/_rels/sheet52.xml.rels><?xml version="1.0" encoding="UTF-8" standalone="yes"?>
<Relationships xmlns="http://schemas.openxmlformats.org/package/2006/relationships"><Relationship Id="rId1" Type="http://schemas.openxmlformats.org/officeDocument/2006/relationships/drawing" Target="../drawings/drawing48.xml"/></Relationships>
</file>

<file path=xl/worksheets/_rels/sheet53.xml.rels><?xml version="1.0" encoding="UTF-8" standalone="yes"?>
<Relationships xmlns="http://schemas.openxmlformats.org/package/2006/relationships"><Relationship Id="rId1" Type="http://schemas.openxmlformats.org/officeDocument/2006/relationships/drawing" Target="../drawings/drawing49.xml"/></Relationships>
</file>

<file path=xl/worksheets/_rels/sheet54.xml.rels><?xml version="1.0" encoding="UTF-8" standalone="yes"?>
<Relationships xmlns="http://schemas.openxmlformats.org/package/2006/relationships"><Relationship Id="rId1" Type="http://schemas.openxmlformats.org/officeDocument/2006/relationships/drawing" Target="../drawings/drawing50.xml"/></Relationships>
</file>

<file path=xl/worksheets/_rels/sheet55.xml.rels><?xml version="1.0" encoding="UTF-8" standalone="yes"?>
<Relationships xmlns="http://schemas.openxmlformats.org/package/2006/relationships"><Relationship Id="rId1" Type="http://schemas.openxmlformats.org/officeDocument/2006/relationships/drawing" Target="../drawings/drawing51.xml"/></Relationships>
</file>

<file path=xl/worksheets/_rels/sheet56.xml.rels><?xml version="1.0" encoding="UTF-8" standalone="yes"?>
<Relationships xmlns="http://schemas.openxmlformats.org/package/2006/relationships"><Relationship Id="rId1" Type="http://schemas.openxmlformats.org/officeDocument/2006/relationships/drawing" Target="../drawings/drawing52.xml"/></Relationships>
</file>

<file path=xl/worksheets/_rels/sheet57.xml.rels><?xml version="1.0" encoding="UTF-8" standalone="yes"?>
<Relationships xmlns="http://schemas.openxmlformats.org/package/2006/relationships"><Relationship Id="rId1" Type="http://schemas.openxmlformats.org/officeDocument/2006/relationships/drawing" Target="../drawings/drawing53.xml"/></Relationships>
</file>

<file path=xl/worksheets/_rels/sheet58.xml.rels><?xml version="1.0" encoding="UTF-8" standalone="yes"?>
<Relationships xmlns="http://schemas.openxmlformats.org/package/2006/relationships"><Relationship Id="rId1" Type="http://schemas.openxmlformats.org/officeDocument/2006/relationships/drawing" Target="../drawings/drawing54.xml"/></Relationships>
</file>

<file path=xl/worksheets/_rels/sheet59.xml.rels><?xml version="1.0" encoding="UTF-8" standalone="yes"?>
<Relationships xmlns="http://schemas.openxmlformats.org/package/2006/relationships"><Relationship Id="rId1" Type="http://schemas.openxmlformats.org/officeDocument/2006/relationships/drawing" Target="../drawings/drawing55.xml"/></Relationships>
</file>

<file path=xl/worksheets/_rels/sheet60.xml.rels><?xml version="1.0" encoding="UTF-8" standalone="yes"?>
<Relationships xmlns="http://schemas.openxmlformats.org/package/2006/relationships"><Relationship Id="rId1" Type="http://schemas.openxmlformats.org/officeDocument/2006/relationships/drawing" Target="../drawings/drawing56.xml"/></Relationships>
</file>

<file path=xl/worksheets/_rels/sheet61.xml.rels><?xml version="1.0" encoding="UTF-8" standalone="yes"?>
<Relationships xmlns="http://schemas.openxmlformats.org/package/2006/relationships"><Relationship Id="rId1" Type="http://schemas.openxmlformats.org/officeDocument/2006/relationships/drawing" Target="../drawings/drawing57.xml"/></Relationships>
</file>

<file path=xl/worksheets/_rels/sheet62.xml.rels><?xml version="1.0" encoding="UTF-8" standalone="yes"?>
<Relationships xmlns="http://schemas.openxmlformats.org/package/2006/relationships"><Relationship Id="rId1" Type="http://schemas.openxmlformats.org/officeDocument/2006/relationships/drawing" Target="../drawings/drawing58.xml"/></Relationships>
</file>

<file path=xl/worksheets/_rels/sheet63.xml.rels><?xml version="1.0" encoding="UTF-8" standalone="yes"?>
<Relationships xmlns="http://schemas.openxmlformats.org/package/2006/relationships"><Relationship Id="rId1" Type="http://schemas.openxmlformats.org/officeDocument/2006/relationships/drawing" Target="../drawings/drawing59.xml"/></Relationships>
</file>

<file path=xl/worksheets/_rels/sheet64.xml.rels><?xml version="1.0" encoding="UTF-8" standalone="yes"?>
<Relationships xmlns="http://schemas.openxmlformats.org/package/2006/relationships"><Relationship Id="rId1" Type="http://schemas.openxmlformats.org/officeDocument/2006/relationships/drawing" Target="../drawings/drawing60.xml"/></Relationships>
</file>

<file path=xl/worksheets/_rels/sheet65.xml.rels><?xml version="1.0" encoding="UTF-8" standalone="yes"?>
<Relationships xmlns="http://schemas.openxmlformats.org/package/2006/relationships"><Relationship Id="rId1" Type="http://schemas.openxmlformats.org/officeDocument/2006/relationships/drawing" Target="../drawings/drawing61.xml"/></Relationships>
</file>

<file path=xl/worksheets/_rels/sheet66.xml.rels><?xml version="1.0" encoding="UTF-8" standalone="yes"?>
<Relationships xmlns="http://schemas.openxmlformats.org/package/2006/relationships"><Relationship Id="rId1" Type="http://schemas.openxmlformats.org/officeDocument/2006/relationships/drawing" Target="../drawings/drawing62.xml"/></Relationships>
</file>

<file path=xl/worksheets/_rels/sheet67.xml.rels><?xml version="1.0" encoding="UTF-8" standalone="yes"?>
<Relationships xmlns="http://schemas.openxmlformats.org/package/2006/relationships"><Relationship Id="rId1" Type="http://schemas.openxmlformats.org/officeDocument/2006/relationships/drawing" Target="../drawings/drawing63.xml"/></Relationships>
</file>

<file path=xl/worksheets/_rels/sheet68.xml.rels><?xml version="1.0" encoding="UTF-8" standalone="yes"?>
<Relationships xmlns="http://schemas.openxmlformats.org/package/2006/relationships"><Relationship Id="rId1" Type="http://schemas.openxmlformats.org/officeDocument/2006/relationships/drawing" Target="../drawings/drawing64.xml"/></Relationships>
</file>

<file path=xl/worksheets/_rels/sheet69.xml.rels><?xml version="1.0" encoding="UTF-8" standalone="yes"?>
<Relationships xmlns="http://schemas.openxmlformats.org/package/2006/relationships"><Relationship Id="rId1" Type="http://schemas.openxmlformats.org/officeDocument/2006/relationships/drawing" Target="../drawings/drawing65.xml"/></Relationships>
</file>

<file path=xl/worksheets/_rels/sheet70.xml.rels><?xml version="1.0" encoding="UTF-8" standalone="yes"?>
<Relationships xmlns="http://schemas.openxmlformats.org/package/2006/relationships"><Relationship Id="rId1" Type="http://schemas.openxmlformats.org/officeDocument/2006/relationships/drawing" Target="../drawings/drawing66.xml"/></Relationships>
</file>

<file path=xl/worksheets/_rels/sheet71.xml.rels><?xml version="1.0" encoding="UTF-8" standalone="yes"?>
<Relationships xmlns="http://schemas.openxmlformats.org/package/2006/relationships"><Relationship Id="rId1" Type="http://schemas.openxmlformats.org/officeDocument/2006/relationships/drawing" Target="../drawings/drawing67.xml"/></Relationships>
</file>

<file path=xl/worksheets/_rels/sheet72.xml.rels><?xml version="1.0" encoding="UTF-8" standalone="yes"?>
<Relationships xmlns="http://schemas.openxmlformats.org/package/2006/relationships"><Relationship Id="rId1" Type="http://schemas.openxmlformats.org/officeDocument/2006/relationships/drawing" Target="../drawings/drawing68.xml"/></Relationships>
</file>

<file path=xl/worksheets/_rels/sheet73.xml.rels><?xml version="1.0" encoding="UTF-8" standalone="yes"?>
<Relationships xmlns="http://schemas.openxmlformats.org/package/2006/relationships"><Relationship Id="rId1" Type="http://schemas.openxmlformats.org/officeDocument/2006/relationships/drawing" Target="../drawings/drawing69.xml"/></Relationships>
</file>

<file path=xl/worksheets/_rels/sheet74.xml.rels><?xml version="1.0" encoding="UTF-8" standalone="yes"?>
<Relationships xmlns="http://schemas.openxmlformats.org/package/2006/relationships"><Relationship Id="rId1" Type="http://schemas.openxmlformats.org/officeDocument/2006/relationships/drawing" Target="../drawings/drawing70.xml"/></Relationships>
</file>

<file path=xl/worksheets/_rels/sheet75.xml.rels><?xml version="1.0" encoding="UTF-8" standalone="yes"?>
<Relationships xmlns="http://schemas.openxmlformats.org/package/2006/relationships"><Relationship Id="rId1" Type="http://schemas.openxmlformats.org/officeDocument/2006/relationships/drawing" Target="../drawings/drawing71.xml"/></Relationships>
</file>

<file path=xl/worksheets/_rels/sheet76.xml.rels><?xml version="1.0" encoding="UTF-8" standalone="yes"?>
<Relationships xmlns="http://schemas.openxmlformats.org/package/2006/relationships"><Relationship Id="rId1" Type="http://schemas.openxmlformats.org/officeDocument/2006/relationships/drawing" Target="../drawings/drawing72.xml"/></Relationships>
</file>

<file path=xl/worksheets/_rels/sheet77.xml.rels><?xml version="1.0" encoding="UTF-8" standalone="yes"?>
<Relationships xmlns="http://schemas.openxmlformats.org/package/2006/relationships"><Relationship Id="rId1" Type="http://schemas.openxmlformats.org/officeDocument/2006/relationships/drawing" Target="../drawings/drawing73.xml"/></Relationships>
</file>

<file path=xl/worksheets/_rels/sheet78.xml.rels><?xml version="1.0" encoding="UTF-8" standalone="yes"?>
<Relationships xmlns="http://schemas.openxmlformats.org/package/2006/relationships"><Relationship Id="rId1" Type="http://schemas.openxmlformats.org/officeDocument/2006/relationships/drawing" Target="../drawings/drawing74.xml"/></Relationships>
</file>

<file path=xl/worksheets/_rels/sheet79.xml.rels><?xml version="1.0" encoding="UTF-8" standalone="yes"?>
<Relationships xmlns="http://schemas.openxmlformats.org/package/2006/relationships"><Relationship Id="rId1" Type="http://schemas.openxmlformats.org/officeDocument/2006/relationships/drawing" Target="../drawings/drawing75.xml"/></Relationships>
</file>

<file path=xl/worksheets/_rels/sheet80.xml.rels><?xml version="1.0" encoding="UTF-8" standalone="yes"?>
<Relationships xmlns="http://schemas.openxmlformats.org/package/2006/relationships"><Relationship Id="rId1" Type="http://schemas.openxmlformats.org/officeDocument/2006/relationships/drawing" Target="../drawings/drawing76.xml"/></Relationships>
</file>

<file path=xl/worksheets/_rels/sheet81.xml.rels><?xml version="1.0" encoding="UTF-8" standalone="yes"?>
<Relationships xmlns="http://schemas.openxmlformats.org/package/2006/relationships"><Relationship Id="rId1" Type="http://schemas.openxmlformats.org/officeDocument/2006/relationships/drawing" Target="../drawings/drawing77.xml"/></Relationships>
</file>

<file path=xl/worksheets/_rels/sheet82.xml.rels><?xml version="1.0" encoding="UTF-8" standalone="yes"?>
<Relationships xmlns="http://schemas.openxmlformats.org/package/2006/relationships"><Relationship Id="rId1" Type="http://schemas.openxmlformats.org/officeDocument/2006/relationships/drawing" Target="../drawings/drawing78.xml"/></Relationships>
</file>

<file path=xl/worksheets/_rels/sheet83.xml.rels><?xml version="1.0" encoding="UTF-8" standalone="yes"?>
<Relationships xmlns="http://schemas.openxmlformats.org/package/2006/relationships"><Relationship Id="rId1" Type="http://schemas.openxmlformats.org/officeDocument/2006/relationships/drawing" Target="../drawings/drawing79.xml"/></Relationships>
</file>

<file path=xl/worksheets/_rels/sheet84.xml.rels><?xml version="1.0" encoding="UTF-8" standalone="yes"?>
<Relationships xmlns="http://schemas.openxmlformats.org/package/2006/relationships"><Relationship Id="rId1" Type="http://schemas.openxmlformats.org/officeDocument/2006/relationships/drawing" Target="../drawings/drawing80.xml"/></Relationships>
</file>

<file path=xl/worksheets/_rels/sheet85.xml.rels><?xml version="1.0" encoding="UTF-8" standalone="yes"?>
<Relationships xmlns="http://schemas.openxmlformats.org/package/2006/relationships"><Relationship Id="rId1" Type="http://schemas.openxmlformats.org/officeDocument/2006/relationships/drawing" Target="../drawings/drawing81.xml"/></Relationships>
</file>

<file path=xl/worksheets/_rels/sheet86.xml.rels><?xml version="1.0" encoding="UTF-8" standalone="yes"?>
<Relationships xmlns="http://schemas.openxmlformats.org/package/2006/relationships"><Relationship Id="rId1" Type="http://schemas.openxmlformats.org/officeDocument/2006/relationships/drawing" Target="../drawings/drawing82.xml"/></Relationships>
</file>

<file path=xl/worksheets/_rels/sheet87.xml.rels><?xml version="1.0" encoding="UTF-8" standalone="yes"?>
<Relationships xmlns="http://schemas.openxmlformats.org/package/2006/relationships"><Relationship Id="rId1" Type="http://schemas.openxmlformats.org/officeDocument/2006/relationships/drawing" Target="../drawings/drawing83.xml"/></Relationships>
</file>

<file path=xl/worksheets/_rels/sheet88.xml.rels><?xml version="1.0" encoding="UTF-8" standalone="yes"?>
<Relationships xmlns="http://schemas.openxmlformats.org/package/2006/relationships"><Relationship Id="rId1" Type="http://schemas.openxmlformats.org/officeDocument/2006/relationships/drawing" Target="../drawings/drawing84.xml"/></Relationships>
</file>

<file path=xl/worksheets/_rels/sheet89.xml.rels><?xml version="1.0" encoding="UTF-8" standalone="yes"?>
<Relationships xmlns="http://schemas.openxmlformats.org/package/2006/relationships"><Relationship Id="rId1" Type="http://schemas.openxmlformats.org/officeDocument/2006/relationships/drawing" Target="../drawings/drawing85.xml"/></Relationships>
</file>

<file path=xl/worksheets/_rels/sheet93.xml.rels><?xml version="1.0" encoding="UTF-8" standalone="yes"?>
<Relationships xmlns="http://schemas.openxmlformats.org/package/2006/relationships"><Relationship Id="rId1" Type="http://schemas.openxmlformats.org/officeDocument/2006/relationships/drawing" Target="../drawings/drawing86.xml"/></Relationships>
</file>

<file path=xl/worksheets/_rels/sheet94.xml.rels><?xml version="1.0" encoding="UTF-8" standalone="yes"?>
<Relationships xmlns="http://schemas.openxmlformats.org/package/2006/relationships"><Relationship Id="rId1" Type="http://schemas.openxmlformats.org/officeDocument/2006/relationships/drawing" Target="../drawings/drawing87.xml"/></Relationships>
</file>

<file path=xl/worksheets/_rels/sheet96.xml.rels><?xml version="1.0" encoding="UTF-8" standalone="yes"?>
<Relationships xmlns="http://schemas.openxmlformats.org/package/2006/relationships"><Relationship Id="rId1" Type="http://schemas.openxmlformats.org/officeDocument/2006/relationships/drawing" Target="../drawings/drawing88.xml"/></Relationships>
</file>

<file path=xl/worksheets/_rels/sheet97.xml.rels><?xml version="1.0" encoding="UTF-8" standalone="yes"?>
<Relationships xmlns="http://schemas.openxmlformats.org/package/2006/relationships"><Relationship Id="rId1" Type="http://schemas.openxmlformats.org/officeDocument/2006/relationships/drawing" Target="../drawings/drawing89.xml"/></Relationships>
</file>

<file path=xl/worksheets/_rels/sheet98.xml.rels><?xml version="1.0" encoding="UTF-8" standalone="yes"?>
<Relationships xmlns="http://schemas.openxmlformats.org/package/2006/relationships"><Relationship Id="rId1" Type="http://schemas.openxmlformats.org/officeDocument/2006/relationships/drawing" Target="../drawings/drawing90.xml"/></Relationships>
</file>

<file path=xl/worksheets/_rels/sheet100.xml.rels><?xml version="1.0" encoding="UTF-8" standalone="yes"?>
<Relationships xmlns="http://schemas.openxmlformats.org/package/2006/relationships"><Relationship Id="rId1" Type="http://schemas.openxmlformats.org/officeDocument/2006/relationships/drawing" Target="../drawings/drawing91.xml"/></Relationships>
</file>

<file path=xl/worksheets/_rels/sheet101.xml.rels><?xml version="1.0" encoding="UTF-8" standalone="yes"?>
<Relationships xmlns="http://schemas.openxmlformats.org/package/2006/relationships"><Relationship Id="rId1" Type="http://schemas.openxmlformats.org/officeDocument/2006/relationships/drawing" Target="../drawings/drawing92.xml"/></Relationships>
</file>

<file path=xl/worksheets/_rels/sheet102.xml.rels><?xml version="1.0" encoding="UTF-8" standalone="yes"?>
<Relationships xmlns="http://schemas.openxmlformats.org/package/2006/relationships"><Relationship Id="rId1" Type="http://schemas.openxmlformats.org/officeDocument/2006/relationships/drawing" Target="../drawings/drawing93.xml"/></Relationships>
</file>

<file path=xl/worksheets/_rels/sheet103.xml.rels><?xml version="1.0" encoding="UTF-8" standalone="yes"?>
<Relationships xmlns="http://schemas.openxmlformats.org/package/2006/relationships"><Relationship Id="rId1" Type="http://schemas.openxmlformats.org/officeDocument/2006/relationships/drawing" Target="../drawings/drawing94.xml"/></Relationships>
</file>

<file path=xl/worksheets/_rels/sheet104.xml.rels><?xml version="1.0" encoding="UTF-8" standalone="yes"?>
<Relationships xmlns="http://schemas.openxmlformats.org/package/2006/relationships"><Relationship Id="rId1" Type="http://schemas.openxmlformats.org/officeDocument/2006/relationships/drawing" Target="../drawings/drawing95.xml"/></Relationships>
</file>

<file path=xl/worksheets/_rels/sheet105.xml.rels><?xml version="1.0" encoding="UTF-8" standalone="yes"?>
<Relationships xmlns="http://schemas.openxmlformats.org/package/2006/relationships"><Relationship Id="rId1" Type="http://schemas.openxmlformats.org/officeDocument/2006/relationships/drawing" Target="../drawings/drawing96.xml"/></Relationships>
</file>

<file path=xl/worksheets/_rels/sheet106.xml.rels><?xml version="1.0" encoding="UTF-8" standalone="yes"?>
<Relationships xmlns="http://schemas.openxmlformats.org/package/2006/relationships"><Relationship Id="rId1" Type="http://schemas.openxmlformats.org/officeDocument/2006/relationships/drawing" Target="../drawings/drawing97.xml"/></Relationships>
</file>

<file path=xl/worksheets/_rels/sheet107.xml.rels><?xml version="1.0" encoding="UTF-8" standalone="yes"?>
<Relationships xmlns="http://schemas.openxmlformats.org/package/2006/relationships"><Relationship Id="rId1" Type="http://schemas.openxmlformats.org/officeDocument/2006/relationships/drawing" Target="../drawings/drawing98.xml"/></Relationships>
</file>

<file path=xl/worksheets/_rels/sheet109.xml.rels><?xml version="1.0" encoding="UTF-8" standalone="yes"?>
<Relationships xmlns="http://schemas.openxmlformats.org/package/2006/relationships"><Relationship Id="rId1" Type="http://schemas.openxmlformats.org/officeDocument/2006/relationships/drawing" Target="../drawings/drawing99.xml"/></Relationships>
</file>

<file path=xl/worksheets/_rels/sheet110.xml.rels><?xml version="1.0" encoding="UTF-8" standalone="yes"?>
<Relationships xmlns="http://schemas.openxmlformats.org/package/2006/relationships"><Relationship Id="rId1" Type="http://schemas.openxmlformats.org/officeDocument/2006/relationships/drawing" Target="../drawings/drawing100.xml"/></Relationships>
</file>

<file path=xl/worksheets/_rels/sheet111.xml.rels><?xml version="1.0" encoding="UTF-8" standalone="yes"?>
<Relationships xmlns="http://schemas.openxmlformats.org/package/2006/relationships"><Relationship Id="rId1" Type="http://schemas.openxmlformats.org/officeDocument/2006/relationships/drawing" Target="../drawings/drawing101.xml"/></Relationships>
</file>

<file path=xl/worksheets/_rels/sheet112.xml.rels><?xml version="1.0" encoding="UTF-8" standalone="yes"?>
<Relationships xmlns="http://schemas.openxmlformats.org/package/2006/relationships"><Relationship Id="rId1" Type="http://schemas.openxmlformats.org/officeDocument/2006/relationships/drawing" Target="../drawings/drawing102.xml"/></Relationships>
</file>

<file path=xl/worksheets/_rels/sheet113.xml.rels><?xml version="1.0" encoding="UTF-8" standalone="yes"?>
<Relationships xmlns="http://schemas.openxmlformats.org/package/2006/relationships"><Relationship Id="rId1" Type="http://schemas.openxmlformats.org/officeDocument/2006/relationships/drawing" Target="../drawings/drawing103.xml"/></Relationships>
</file>

<file path=xl/worksheets/_rels/sheet114.xml.rels><?xml version="1.0" encoding="UTF-8" standalone="yes"?>
<Relationships xmlns="http://schemas.openxmlformats.org/package/2006/relationships"><Relationship Id="rId1" Type="http://schemas.openxmlformats.org/officeDocument/2006/relationships/drawing" Target="../drawings/drawing104.xml"/></Relationships>
</file>

<file path=xl/worksheets/_rels/sheet116.xml.rels><?xml version="1.0" encoding="UTF-8" standalone="yes"?>
<Relationships xmlns="http://schemas.openxmlformats.org/package/2006/relationships"><Relationship Id="rId1" Type="http://schemas.openxmlformats.org/officeDocument/2006/relationships/drawing" Target="../drawings/drawing105.xml"/></Relationships>
</file>

<file path=xl/worksheets/_rels/sheet117.xml.rels><?xml version="1.0" encoding="UTF-8" standalone="yes"?>
<Relationships xmlns="http://schemas.openxmlformats.org/package/2006/relationships"><Relationship Id="rId1" Type="http://schemas.openxmlformats.org/officeDocument/2006/relationships/drawing" Target="../drawings/drawing106.xml"/></Relationships>
</file>

<file path=xl/worksheets/_rels/sheet118.xml.rels><?xml version="1.0" encoding="UTF-8" standalone="yes"?>
<Relationships xmlns="http://schemas.openxmlformats.org/package/2006/relationships"><Relationship Id="rId1" Type="http://schemas.openxmlformats.org/officeDocument/2006/relationships/drawing" Target="../drawings/drawing107.xml"/></Relationships>
</file>

<file path=xl/worksheets/_rels/sheet119.xml.rels><?xml version="1.0" encoding="UTF-8" standalone="yes"?>
<Relationships xmlns="http://schemas.openxmlformats.org/package/2006/relationships"><Relationship Id="rId1" Type="http://schemas.openxmlformats.org/officeDocument/2006/relationships/drawing" Target="../drawings/drawing108.xml"/></Relationships>
</file>

<file path=xl/worksheets/_rels/sheet120.xml.rels><?xml version="1.0" encoding="UTF-8" standalone="yes"?>
<Relationships xmlns="http://schemas.openxmlformats.org/package/2006/relationships"><Relationship Id="rId1" Type="http://schemas.openxmlformats.org/officeDocument/2006/relationships/drawing" Target="../drawings/drawing109.xml"/></Relationships>
</file>

<file path=xl/worksheets/_rels/sheet121.xml.rels><?xml version="1.0" encoding="UTF-8" standalone="yes"?>
<Relationships xmlns="http://schemas.openxmlformats.org/package/2006/relationships"><Relationship Id="rId1" Type="http://schemas.openxmlformats.org/officeDocument/2006/relationships/drawing" Target="../drawings/drawing110.xml"/></Relationships>
</file>

<file path=xl/worksheets/_rels/sheet122.xml.rels><?xml version="1.0" encoding="UTF-8" standalone="yes"?>
<Relationships xmlns="http://schemas.openxmlformats.org/package/2006/relationships"><Relationship Id="rId1" Type="http://schemas.openxmlformats.org/officeDocument/2006/relationships/drawing" Target="../drawings/drawing111.xml"/></Relationships>
</file>

<file path=xl/worksheets/_rels/sheet123.xml.rels><?xml version="1.0" encoding="UTF-8" standalone="yes"?>
<Relationships xmlns="http://schemas.openxmlformats.org/package/2006/relationships"><Relationship Id="rId1" Type="http://schemas.openxmlformats.org/officeDocument/2006/relationships/drawing" Target="../drawings/drawing112.xml"/></Relationships>
</file>

<file path=xl/worksheets/_rels/sheet124.xml.rels><?xml version="1.0" encoding="UTF-8" standalone="yes"?>
<Relationships xmlns="http://schemas.openxmlformats.org/package/2006/relationships"><Relationship Id="rId1" Type="http://schemas.openxmlformats.org/officeDocument/2006/relationships/drawing" Target="../drawings/drawing113.xml"/></Relationships>
</file>

<file path=xl/worksheets/_rels/sheet125.xml.rels><?xml version="1.0" encoding="UTF-8" standalone="yes"?>
<Relationships xmlns="http://schemas.openxmlformats.org/package/2006/relationships"><Relationship Id="rId1" Type="http://schemas.openxmlformats.org/officeDocument/2006/relationships/drawing" Target="../drawings/drawing114.xml"/></Relationships>
</file>

<file path=xl/worksheets/_rels/sheet126.xml.rels><?xml version="1.0" encoding="UTF-8" standalone="yes"?>
<Relationships xmlns="http://schemas.openxmlformats.org/package/2006/relationships"><Relationship Id="rId1" Type="http://schemas.openxmlformats.org/officeDocument/2006/relationships/drawing" Target="../drawings/drawing115.xml"/></Relationships>
</file>

<file path=xl/worksheets/_rels/sheet127.xml.rels><?xml version="1.0" encoding="UTF-8" standalone="yes"?>
<Relationships xmlns="http://schemas.openxmlformats.org/package/2006/relationships"><Relationship Id="rId1" Type="http://schemas.openxmlformats.org/officeDocument/2006/relationships/drawing" Target="../drawings/drawing116.xml"/></Relationships>
</file>

<file path=xl/worksheets/_rels/sheet128.xml.rels><?xml version="1.0" encoding="UTF-8" standalone="yes"?>
<Relationships xmlns="http://schemas.openxmlformats.org/package/2006/relationships"><Relationship Id="rId1" Type="http://schemas.openxmlformats.org/officeDocument/2006/relationships/drawing" Target="../drawings/drawing117.xml"/></Relationships>
</file>

<file path=xl/worksheets/_rels/sheet129.xml.rels><?xml version="1.0" encoding="UTF-8" standalone="yes"?>
<Relationships xmlns="http://schemas.openxmlformats.org/package/2006/relationships"><Relationship Id="rId1" Type="http://schemas.openxmlformats.org/officeDocument/2006/relationships/drawing" Target="../drawings/drawing118.xml"/></Relationships>
</file>

<file path=xl/worksheets/_rels/sheet130.xml.rels><?xml version="1.0" encoding="UTF-8" standalone="yes"?>
<Relationships xmlns="http://schemas.openxmlformats.org/package/2006/relationships"><Relationship Id="rId1" Type="http://schemas.openxmlformats.org/officeDocument/2006/relationships/drawing" Target="../drawings/drawing119.xml"/></Relationships>
</file>

<file path=xl/worksheets/_rels/sheet131.xml.rels><?xml version="1.0" encoding="UTF-8" standalone="yes"?>
<Relationships xmlns="http://schemas.openxmlformats.org/package/2006/relationships"><Relationship Id="rId1" Type="http://schemas.openxmlformats.org/officeDocument/2006/relationships/drawing" Target="../drawings/drawing120.xml"/></Relationships>
</file>

<file path=xl/worksheets/_rels/sheet132.xml.rels><?xml version="1.0" encoding="UTF-8" standalone="yes"?>
<Relationships xmlns="http://schemas.openxmlformats.org/package/2006/relationships"><Relationship Id="rId1" Type="http://schemas.openxmlformats.org/officeDocument/2006/relationships/drawing" Target="../drawings/drawing121.xml"/></Relationships>
</file>

<file path=xl/worksheets/_rels/sheet133.xml.rels><?xml version="1.0" encoding="UTF-8" standalone="yes"?>
<Relationships xmlns="http://schemas.openxmlformats.org/package/2006/relationships"><Relationship Id="rId1" Type="http://schemas.openxmlformats.org/officeDocument/2006/relationships/drawing" Target="../drawings/drawing122.xml"/></Relationships>
</file>

<file path=xl/worksheets/_rels/sheet134.xml.rels><?xml version="1.0" encoding="UTF-8" standalone="yes"?>
<Relationships xmlns="http://schemas.openxmlformats.org/package/2006/relationships"><Relationship Id="rId1" Type="http://schemas.openxmlformats.org/officeDocument/2006/relationships/drawing" Target="../drawings/drawing123.xml"/></Relationships>
</file>

<file path=xl/worksheets/_rels/sheet135.xml.rels><?xml version="1.0" encoding="UTF-8" standalone="yes"?>
<Relationships xmlns="http://schemas.openxmlformats.org/package/2006/relationships"><Relationship Id="rId1" Type="http://schemas.openxmlformats.org/officeDocument/2006/relationships/drawing" Target="../drawings/drawing124.xml"/></Relationships>
</file>

<file path=xl/worksheets/_rels/sheet137.xml.rels><?xml version="1.0" encoding="UTF-8" standalone="yes"?>
<Relationships xmlns="http://schemas.openxmlformats.org/package/2006/relationships"><Relationship Id="rId1" Type="http://schemas.openxmlformats.org/officeDocument/2006/relationships/drawing" Target="../drawings/drawing125.xml"/></Relationships>
</file>

<file path=xl/worksheets/_rels/sheet138.xml.rels><?xml version="1.0" encoding="UTF-8" standalone="yes"?>
<Relationships xmlns="http://schemas.openxmlformats.org/package/2006/relationships"><Relationship Id="rId1" Type="http://schemas.openxmlformats.org/officeDocument/2006/relationships/drawing" Target="../drawings/drawing126.xml"/></Relationships>
</file>

<file path=xl/worksheets/_rels/sheet139.xml.rels><?xml version="1.0" encoding="UTF-8" standalone="yes"?>
<Relationships xmlns="http://schemas.openxmlformats.org/package/2006/relationships"><Relationship Id="rId1" Type="http://schemas.openxmlformats.org/officeDocument/2006/relationships/drawing" Target="../drawings/drawing127.xml"/></Relationships>
</file>

<file path=xl/worksheets/_rels/sheet140.xml.rels><?xml version="1.0" encoding="UTF-8" standalone="yes"?>
<Relationships xmlns="http://schemas.openxmlformats.org/package/2006/relationships"><Relationship Id="rId1" Type="http://schemas.openxmlformats.org/officeDocument/2006/relationships/drawing" Target="../drawings/drawing128.xml"/></Relationships>
</file>

<file path=xl/worksheets/_rels/sheet141.xml.rels><?xml version="1.0" encoding="UTF-8" standalone="yes"?>
<Relationships xmlns="http://schemas.openxmlformats.org/package/2006/relationships"><Relationship Id="rId1" Type="http://schemas.openxmlformats.org/officeDocument/2006/relationships/drawing" Target="../drawings/drawing129.xml"/></Relationships>
</file>

<file path=xl/worksheets/_rels/sheet142.xml.rels><?xml version="1.0" encoding="UTF-8" standalone="yes"?>
<Relationships xmlns="http://schemas.openxmlformats.org/package/2006/relationships"><Relationship Id="rId1" Type="http://schemas.openxmlformats.org/officeDocument/2006/relationships/drawing" Target="../drawings/drawing130.xml"/></Relationships>
</file>

<file path=xl/worksheets/_rels/sheet143.xml.rels><?xml version="1.0" encoding="UTF-8" standalone="yes"?>
<Relationships xmlns="http://schemas.openxmlformats.org/package/2006/relationships"><Relationship Id="rId1" Type="http://schemas.openxmlformats.org/officeDocument/2006/relationships/drawing" Target="../drawings/drawing131.xml"/></Relationships>
</file>

<file path=xl/worksheets/_rels/sheet144.xml.rels><?xml version="1.0" encoding="UTF-8" standalone="yes"?>
<Relationships xmlns="http://schemas.openxmlformats.org/package/2006/relationships"><Relationship Id="rId1" Type="http://schemas.openxmlformats.org/officeDocument/2006/relationships/drawing" Target="../drawings/drawing132.xml"/></Relationships>
</file>

<file path=xl/worksheets/_rels/sheet145.xml.rels><?xml version="1.0" encoding="UTF-8" standalone="yes"?>
<Relationships xmlns="http://schemas.openxmlformats.org/package/2006/relationships"><Relationship Id="rId1" Type="http://schemas.openxmlformats.org/officeDocument/2006/relationships/drawing" Target="../drawings/drawing133.xml"/></Relationships>
</file>

<file path=xl/worksheets/_rels/sheet146.xml.rels><?xml version="1.0" encoding="UTF-8" standalone="yes"?>
<Relationships xmlns="http://schemas.openxmlformats.org/package/2006/relationships"><Relationship Id="rId1" Type="http://schemas.openxmlformats.org/officeDocument/2006/relationships/drawing" Target="../drawings/drawing134.xml"/></Relationships>
</file>

<file path=xl/worksheets/_rels/sheet147.xml.rels><?xml version="1.0" encoding="UTF-8" standalone="yes"?>
<Relationships xmlns="http://schemas.openxmlformats.org/package/2006/relationships"><Relationship Id="rId1" Type="http://schemas.openxmlformats.org/officeDocument/2006/relationships/drawing" Target="../drawings/drawing135.xml"/></Relationships>
</file>

<file path=xl/worksheets/_rels/sheet148.xml.rels><?xml version="1.0" encoding="UTF-8" standalone="yes"?>
<Relationships xmlns="http://schemas.openxmlformats.org/package/2006/relationships"><Relationship Id="rId1" Type="http://schemas.openxmlformats.org/officeDocument/2006/relationships/drawing" Target="../drawings/drawing136.xml"/></Relationships>
</file>

<file path=xl/worksheets/_rels/sheet149.xml.rels><?xml version="1.0" encoding="UTF-8" standalone="yes"?>
<Relationships xmlns="http://schemas.openxmlformats.org/package/2006/relationships"><Relationship Id="rId1" Type="http://schemas.openxmlformats.org/officeDocument/2006/relationships/drawing" Target="../drawings/drawing137.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8D02248-47FA-44FB-B65B-9A57EDFD3DBC}">
  <sheetPr codeName="Sheet1"/>
  <dimension ref="B2:N37"/>
  <sheetViews>
    <sheetView tabSelected="1" topLeftCell="A9" zoomScale="284" zoomScaleNormal="115" workbookViewId="0">
      <selection activeCell="B20" sqref="B20:N25"/>
    </sheetView>
  </sheetViews>
  <sheetFormatPr defaultColWidth="8.85546875" defaultRowHeight="14.1"/>
  <cols>
    <col min="1" max="16384" width="8.85546875" style="40"/>
  </cols>
  <sheetData>
    <row r="2" spans="2:14" ht="15.95">
      <c r="B2" s="159"/>
      <c r="C2" s="159"/>
      <c r="D2" s="159"/>
      <c r="E2" s="159"/>
      <c r="F2" s="159"/>
      <c r="G2" s="159"/>
      <c r="H2" s="159"/>
      <c r="I2" s="159"/>
      <c r="J2" s="159"/>
    </row>
    <row r="3" spans="2:14" ht="21.75" customHeight="1">
      <c r="B3" s="226" t="s">
        <v>0</v>
      </c>
      <c r="C3" s="227"/>
      <c r="D3" s="227"/>
      <c r="E3" s="227"/>
      <c r="F3" s="227"/>
      <c r="G3" s="227"/>
      <c r="H3" s="227"/>
      <c r="I3" s="227"/>
      <c r="J3" s="227"/>
      <c r="K3" s="227"/>
      <c r="L3" s="227"/>
      <c r="M3" s="227"/>
      <c r="N3" s="227"/>
    </row>
    <row r="4" spans="2:14" ht="14.1" customHeight="1">
      <c r="B4" s="227"/>
      <c r="C4" s="227"/>
      <c r="D4" s="227"/>
      <c r="E4" s="227"/>
      <c r="F4" s="227"/>
      <c r="G4" s="227"/>
      <c r="H4" s="227"/>
      <c r="I4" s="227"/>
      <c r="J4" s="227"/>
      <c r="K4" s="227"/>
      <c r="L4" s="227"/>
      <c r="M4" s="227"/>
      <c r="N4" s="227"/>
    </row>
    <row r="5" spans="2:14" ht="15.75" customHeight="1">
      <c r="B5" s="227"/>
      <c r="C5" s="227"/>
      <c r="D5" s="227"/>
      <c r="E5" s="227"/>
      <c r="F5" s="227"/>
      <c r="G5" s="227"/>
      <c r="H5" s="227"/>
      <c r="I5" s="227"/>
      <c r="J5" s="227"/>
      <c r="K5" s="227"/>
      <c r="L5" s="227"/>
      <c r="M5" s="227"/>
      <c r="N5" s="227"/>
    </row>
    <row r="6" spans="2:14" ht="15.95">
      <c r="B6" s="159"/>
      <c r="C6" s="159"/>
      <c r="D6" s="159"/>
      <c r="E6" s="159"/>
      <c r="F6" s="159"/>
      <c r="G6" s="159"/>
      <c r="H6" s="159"/>
      <c r="I6" s="159"/>
      <c r="J6" s="159"/>
    </row>
    <row r="10" spans="2:14">
      <c r="B10" s="185" t="s">
        <v>1</v>
      </c>
      <c r="C10" s="21"/>
      <c r="D10" s="21"/>
      <c r="E10" s="21"/>
      <c r="F10" s="21"/>
      <c r="G10" s="21"/>
      <c r="H10" s="21"/>
      <c r="I10" s="21"/>
      <c r="J10" s="21"/>
      <c r="K10" s="21"/>
      <c r="L10" s="21"/>
      <c r="M10" s="21"/>
      <c r="N10" s="21"/>
    </row>
    <row r="11" spans="2:14" ht="20.100000000000001" customHeight="1">
      <c r="B11" s="228" t="s">
        <v>2</v>
      </c>
      <c r="C11" s="228"/>
      <c r="D11" s="228" t="s">
        <v>3</v>
      </c>
      <c r="E11" s="228"/>
      <c r="F11" s="228" t="s">
        <v>4</v>
      </c>
      <c r="G11" s="228"/>
      <c r="H11" s="228"/>
      <c r="I11" s="228"/>
      <c r="J11" s="228"/>
      <c r="K11" s="228"/>
      <c r="L11" s="228"/>
      <c r="M11" s="228"/>
      <c r="N11" s="228"/>
    </row>
    <row r="12" spans="2:14">
      <c r="B12" s="223" t="s">
        <v>5</v>
      </c>
      <c r="C12" s="223"/>
      <c r="D12" s="229" t="s">
        <v>6</v>
      </c>
      <c r="E12" s="223"/>
      <c r="F12" s="225" t="s">
        <v>7</v>
      </c>
      <c r="G12" s="225"/>
      <c r="H12" s="225"/>
      <c r="I12" s="225"/>
      <c r="J12" s="225"/>
      <c r="K12" s="225"/>
      <c r="L12" s="225"/>
      <c r="M12" s="225"/>
      <c r="N12" s="225"/>
    </row>
    <row r="13" spans="2:14">
      <c r="B13" s="223"/>
      <c r="C13" s="223"/>
      <c r="D13" s="223"/>
      <c r="E13" s="223"/>
      <c r="F13" s="225"/>
      <c r="G13" s="225"/>
      <c r="H13" s="225"/>
      <c r="I13" s="225"/>
      <c r="J13" s="225"/>
      <c r="K13" s="225"/>
      <c r="L13" s="225"/>
      <c r="M13" s="225"/>
      <c r="N13" s="225"/>
    </row>
    <row r="14" spans="2:14">
      <c r="B14" s="223"/>
      <c r="C14" s="223"/>
      <c r="D14" s="223"/>
      <c r="E14" s="223"/>
      <c r="F14" s="223"/>
      <c r="G14" s="223"/>
      <c r="H14" s="223"/>
      <c r="I14" s="223"/>
      <c r="J14" s="223"/>
      <c r="K14" s="223"/>
      <c r="L14" s="223"/>
      <c r="M14" s="223"/>
      <c r="N14" s="223"/>
    </row>
    <row r="15" spans="2:14">
      <c r="B15" s="223"/>
      <c r="C15" s="223"/>
      <c r="D15" s="223"/>
      <c r="E15" s="223"/>
      <c r="F15" s="223"/>
      <c r="G15" s="223"/>
      <c r="H15" s="223"/>
      <c r="I15" s="223"/>
      <c r="J15" s="223"/>
      <c r="K15" s="223"/>
      <c r="L15" s="223"/>
      <c r="M15" s="223"/>
      <c r="N15" s="223"/>
    </row>
    <row r="16" spans="2:14">
      <c r="B16" s="223"/>
      <c r="C16" s="223"/>
      <c r="D16" s="223"/>
      <c r="E16" s="223"/>
      <c r="F16" s="223"/>
      <c r="G16" s="223"/>
      <c r="H16" s="223"/>
      <c r="I16" s="223"/>
      <c r="J16" s="223"/>
      <c r="K16" s="223"/>
      <c r="L16" s="223"/>
      <c r="M16" s="223"/>
      <c r="N16" s="223"/>
    </row>
    <row r="17" spans="2:14">
      <c r="B17" s="223"/>
      <c r="C17" s="223"/>
      <c r="D17" s="223"/>
      <c r="E17" s="223"/>
      <c r="F17" s="223"/>
      <c r="G17" s="223"/>
      <c r="H17" s="223"/>
      <c r="I17" s="223"/>
      <c r="J17" s="223"/>
      <c r="K17" s="223"/>
      <c r="L17" s="223"/>
      <c r="M17" s="223"/>
      <c r="N17" s="223"/>
    </row>
    <row r="18" spans="2:14" ht="7.35" customHeight="1"/>
    <row r="19" spans="2:14" ht="23.1" customHeight="1">
      <c r="B19" s="185" t="s">
        <v>8</v>
      </c>
      <c r="C19" s="21"/>
      <c r="D19" s="21"/>
      <c r="E19" s="21"/>
      <c r="F19" s="21"/>
      <c r="G19" s="21"/>
      <c r="H19" s="21"/>
      <c r="I19" s="21"/>
      <c r="J19" s="21"/>
      <c r="K19" s="21"/>
      <c r="L19" s="21"/>
      <c r="M19" s="21"/>
      <c r="N19" s="21"/>
    </row>
    <row r="20" spans="2:14">
      <c r="B20" s="224" t="s">
        <v>9</v>
      </c>
      <c r="C20" s="224"/>
      <c r="D20" s="224"/>
      <c r="E20" s="224"/>
      <c r="F20" s="224"/>
      <c r="G20" s="224"/>
      <c r="H20" s="224"/>
      <c r="I20" s="224"/>
      <c r="J20" s="224"/>
      <c r="K20" s="224"/>
      <c r="L20" s="224"/>
      <c r="M20" s="224"/>
      <c r="N20" s="224"/>
    </row>
    <row r="21" spans="2:14">
      <c r="B21" s="224"/>
      <c r="C21" s="224"/>
      <c r="D21" s="224"/>
      <c r="E21" s="224"/>
      <c r="F21" s="224"/>
      <c r="G21" s="224"/>
      <c r="H21" s="224"/>
      <c r="I21" s="224"/>
      <c r="J21" s="224"/>
      <c r="K21" s="224"/>
      <c r="L21" s="224"/>
      <c r="M21" s="224"/>
      <c r="N21" s="224"/>
    </row>
    <row r="22" spans="2:14">
      <c r="B22" s="224"/>
      <c r="C22" s="224"/>
      <c r="D22" s="224"/>
      <c r="E22" s="224"/>
      <c r="F22" s="224"/>
      <c r="G22" s="224"/>
      <c r="H22" s="224"/>
      <c r="I22" s="224"/>
      <c r="J22" s="224"/>
      <c r="K22" s="224"/>
      <c r="L22" s="224"/>
      <c r="M22" s="224"/>
      <c r="N22" s="224"/>
    </row>
    <row r="23" spans="2:14">
      <c r="B23" s="224"/>
      <c r="C23" s="224"/>
      <c r="D23" s="224"/>
      <c r="E23" s="224"/>
      <c r="F23" s="224"/>
      <c r="G23" s="224"/>
      <c r="H23" s="224"/>
      <c r="I23" s="224"/>
      <c r="J23" s="224"/>
      <c r="K23" s="224"/>
      <c r="L23" s="224"/>
      <c r="M23" s="224"/>
      <c r="N23" s="224"/>
    </row>
    <row r="24" spans="2:14">
      <c r="B24" s="224"/>
      <c r="C24" s="224"/>
      <c r="D24" s="224"/>
      <c r="E24" s="224"/>
      <c r="F24" s="224"/>
      <c r="G24" s="224"/>
      <c r="H24" s="224"/>
      <c r="I24" s="224"/>
      <c r="J24" s="224"/>
      <c r="K24" s="224"/>
      <c r="L24" s="224"/>
      <c r="M24" s="224"/>
      <c r="N24" s="224"/>
    </row>
    <row r="25" spans="2:14" ht="162.94999999999999" customHeight="1">
      <c r="B25" s="224"/>
      <c r="C25" s="224"/>
      <c r="D25" s="224"/>
      <c r="E25" s="224"/>
      <c r="F25" s="224"/>
      <c r="G25" s="224"/>
      <c r="H25" s="224"/>
      <c r="I25" s="224"/>
      <c r="J25" s="224"/>
      <c r="K25" s="224"/>
      <c r="L25" s="224"/>
      <c r="M25" s="224"/>
      <c r="N25" s="224"/>
    </row>
    <row r="26" spans="2:14" hidden="1"/>
    <row r="27" spans="2:14" hidden="1"/>
    <row r="28" spans="2:14" hidden="1"/>
    <row r="29" spans="2:14">
      <c r="B29" s="185" t="s">
        <v>10</v>
      </c>
      <c r="C29" s="21"/>
      <c r="D29" s="21"/>
      <c r="E29" s="21"/>
      <c r="F29" s="21"/>
      <c r="G29" s="21"/>
      <c r="H29" s="21"/>
      <c r="I29" s="21"/>
      <c r="J29" s="21"/>
      <c r="K29" s="21"/>
      <c r="L29" s="21"/>
      <c r="M29" s="21"/>
      <c r="N29" s="21"/>
    </row>
    <row r="30" spans="2:14" ht="5.0999999999999996" customHeight="1"/>
    <row r="31" spans="2:14">
      <c r="B31" s="40" t="s">
        <v>11</v>
      </c>
      <c r="I31" s="216" t="s">
        <v>12</v>
      </c>
    </row>
    <row r="37" spans="2:13" ht="301.35000000000002" customHeight="1">
      <c r="B37" s="41"/>
      <c r="C37" s="41"/>
      <c r="D37" s="41"/>
      <c r="E37" s="41"/>
      <c r="F37" s="41"/>
      <c r="G37" s="41"/>
      <c r="H37" s="41"/>
      <c r="I37" s="41"/>
      <c r="J37" s="41"/>
      <c r="K37" s="41"/>
      <c r="L37" s="41"/>
      <c r="M37" s="41"/>
    </row>
  </sheetData>
  <sheetProtection algorithmName="SHA-512" hashValue="RD5foVo0osSnvX8n2p7E5s92RR2dpap6Jt3aQZZZyDWbgx0AE6TAFCLVPb4s+cLWzBkcvqTmG87pDdZ3uBDhDA==" saltValue="U8rm9yzGvhv6n4/6fNwQhQ==" spinCount="100000" sheet="1" objects="1" scenarios="1"/>
  <mergeCells count="23">
    <mergeCell ref="B3:N5"/>
    <mergeCell ref="B11:C11"/>
    <mergeCell ref="D11:E11"/>
    <mergeCell ref="F11:N11"/>
    <mergeCell ref="B12:C12"/>
    <mergeCell ref="D12:E12"/>
    <mergeCell ref="F12:N12"/>
    <mergeCell ref="B13:C13"/>
    <mergeCell ref="D13:E13"/>
    <mergeCell ref="F13:N13"/>
    <mergeCell ref="B14:C14"/>
    <mergeCell ref="D14:E14"/>
    <mergeCell ref="F14:N14"/>
    <mergeCell ref="B15:C15"/>
    <mergeCell ref="D15:E15"/>
    <mergeCell ref="F15:N15"/>
    <mergeCell ref="B20:N25"/>
    <mergeCell ref="B16:C16"/>
    <mergeCell ref="D16:E16"/>
    <mergeCell ref="F16:N16"/>
    <mergeCell ref="B17:C17"/>
    <mergeCell ref="D17:E17"/>
    <mergeCell ref="F17:N17"/>
  </mergeCells>
  <hyperlinks>
    <hyperlink ref="I31" r:id="rId1" xr:uid="{4E5B3934-F1EB-49B8-8EA7-6492CE5F0E74}"/>
  </hyperlinks>
  <pageMargins left="0.7" right="0.7" top="0.75" bottom="0.75" header="0.3" footer="0.3"/>
  <headerFooter>
    <oddFooter>&amp;C_x000D_&amp;1#&amp;"Calibri"&amp;8&amp;K000000 INTERNAL. This information is accessible to ADB Management and staff. It may be shared outside ADB with appropriate permission.</oddFooter>
  </headerFooter>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F4CA7A5-65AD-48A1-99F6-2DB602074ED2}">
  <sheetPr codeName="Sheet2"/>
  <dimension ref="B2:J30"/>
  <sheetViews>
    <sheetView topLeftCell="A13" zoomScale="150" zoomScaleNormal="100" workbookViewId="0">
      <selection activeCell="E35" sqref="E35"/>
    </sheetView>
  </sheetViews>
  <sheetFormatPr defaultColWidth="8.85546875" defaultRowHeight="15"/>
  <cols>
    <col min="1" max="9" width="8.85546875" style="148"/>
    <col min="10" max="10" width="8.85546875" style="148" customWidth="1"/>
    <col min="11" max="16384" width="8.85546875" style="148"/>
  </cols>
  <sheetData>
    <row r="2" spans="2:10" ht="31.35" customHeight="1">
      <c r="B2" s="217"/>
      <c r="C2" s="217"/>
      <c r="D2" s="217"/>
      <c r="E2" s="217"/>
      <c r="F2" s="217"/>
      <c r="G2" s="217"/>
      <c r="H2" s="217"/>
      <c r="I2" s="217"/>
      <c r="J2" s="217"/>
    </row>
    <row r="3" spans="2:10" ht="26.1">
      <c r="B3" s="157" t="s">
        <v>13</v>
      </c>
      <c r="C3" s="217"/>
      <c r="D3" s="217"/>
      <c r="E3" s="217"/>
      <c r="F3" s="217"/>
      <c r="G3" s="217"/>
      <c r="H3" s="217"/>
      <c r="I3" s="217"/>
      <c r="J3" s="217"/>
    </row>
    <row r="4" spans="2:10" ht="7.5" customHeight="1">
      <c r="B4" s="217"/>
      <c r="C4" s="217"/>
      <c r="D4" s="217"/>
      <c r="E4" s="217"/>
      <c r="F4" s="217"/>
      <c r="G4" s="217"/>
      <c r="H4" s="217"/>
      <c r="I4" s="217"/>
      <c r="J4" s="217"/>
    </row>
    <row r="5" spans="2:10">
      <c r="B5" s="230" t="s">
        <v>14</v>
      </c>
      <c r="C5" s="230"/>
      <c r="D5" s="230"/>
      <c r="E5" s="230"/>
      <c r="F5" s="230"/>
      <c r="G5" s="230"/>
      <c r="H5" s="230"/>
      <c r="I5" s="230"/>
      <c r="J5" s="230"/>
    </row>
    <row r="6" spans="2:10">
      <c r="B6" s="230"/>
      <c r="C6" s="230"/>
      <c r="D6" s="230"/>
      <c r="E6" s="230"/>
      <c r="F6" s="230"/>
      <c r="G6" s="230"/>
      <c r="H6" s="230"/>
      <c r="I6" s="230"/>
      <c r="J6" s="230"/>
    </row>
    <row r="7" spans="2:10">
      <c r="B7" s="230"/>
      <c r="C7" s="230"/>
      <c r="D7" s="230"/>
      <c r="E7" s="230"/>
      <c r="F7" s="230"/>
      <c r="G7" s="230"/>
      <c r="H7" s="230"/>
      <c r="I7" s="230"/>
      <c r="J7" s="230"/>
    </row>
    <row r="8" spans="2:10">
      <c r="B8" s="230"/>
      <c r="C8" s="230"/>
      <c r="D8" s="230"/>
      <c r="E8" s="230"/>
      <c r="F8" s="230"/>
      <c r="G8" s="230"/>
      <c r="H8" s="230"/>
      <c r="I8" s="230"/>
      <c r="J8" s="230"/>
    </row>
    <row r="10" spans="2:10" ht="26.1">
      <c r="B10" s="157" t="s">
        <v>15</v>
      </c>
      <c r="C10" s="217"/>
      <c r="D10" s="217"/>
      <c r="E10" s="217"/>
      <c r="F10" s="217"/>
      <c r="G10" s="217"/>
      <c r="H10" s="217"/>
      <c r="I10" s="217"/>
      <c r="J10" s="217"/>
    </row>
    <row r="11" spans="2:10" ht="7.5" customHeight="1">
      <c r="B11" s="217"/>
      <c r="C11" s="217"/>
      <c r="D11" s="217"/>
      <c r="E11" s="217"/>
      <c r="F11" s="217"/>
      <c r="G11" s="217"/>
      <c r="H11" s="217"/>
      <c r="I11" s="217"/>
      <c r="J11" s="217"/>
    </row>
    <row r="12" spans="2:10" ht="296.10000000000002" customHeight="1">
      <c r="B12" s="231" t="s">
        <v>16</v>
      </c>
      <c r="C12" s="231"/>
      <c r="D12" s="231"/>
      <c r="E12" s="231"/>
      <c r="F12" s="231"/>
      <c r="G12" s="231"/>
      <c r="H12" s="231"/>
      <c r="I12" s="231"/>
      <c r="J12" s="231"/>
    </row>
    <row r="13" spans="2:10" ht="23.85" customHeight="1">
      <c r="B13" s="231" t="s">
        <v>17</v>
      </c>
      <c r="C13" s="231"/>
      <c r="D13" s="231"/>
      <c r="E13" s="231"/>
      <c r="F13" s="231"/>
      <c r="G13" s="231"/>
      <c r="H13" s="231"/>
      <c r="I13" s="231"/>
      <c r="J13" s="231"/>
    </row>
    <row r="15" spans="2:10" ht="21">
      <c r="B15" s="155" t="s">
        <v>18</v>
      </c>
      <c r="C15" s="217"/>
      <c r="D15" s="217"/>
      <c r="E15" s="217"/>
      <c r="F15" s="217"/>
      <c r="G15" s="217"/>
      <c r="H15" s="217"/>
      <c r="I15" s="217"/>
      <c r="J15" s="217"/>
    </row>
    <row r="16" spans="2:10" ht="13.35" customHeight="1">
      <c r="B16" s="230" t="s">
        <v>19</v>
      </c>
      <c r="C16" s="230"/>
      <c r="D16" s="230"/>
      <c r="E16" s="230"/>
      <c r="F16" s="230"/>
      <c r="G16" s="230"/>
      <c r="H16" s="230"/>
      <c r="I16" s="230"/>
      <c r="J16" s="230"/>
    </row>
    <row r="17" spans="2:10">
      <c r="B17" s="230"/>
      <c r="C17" s="230"/>
      <c r="D17" s="230"/>
      <c r="E17" s="230"/>
      <c r="F17" s="230"/>
      <c r="G17" s="230"/>
      <c r="H17" s="230"/>
      <c r="I17" s="230"/>
      <c r="J17" s="230"/>
    </row>
    <row r="18" spans="2:10">
      <c r="B18" s="230"/>
      <c r="C18" s="230"/>
      <c r="D18" s="230"/>
      <c r="E18" s="230"/>
      <c r="F18" s="230"/>
      <c r="G18" s="230"/>
      <c r="H18" s="230"/>
      <c r="I18" s="230"/>
      <c r="J18" s="230"/>
    </row>
    <row r="19" spans="2:10">
      <c r="B19" s="230"/>
      <c r="C19" s="230"/>
      <c r="D19" s="230"/>
      <c r="E19" s="230"/>
      <c r="F19" s="230"/>
      <c r="G19" s="230"/>
      <c r="H19" s="230"/>
      <c r="I19" s="230"/>
      <c r="J19" s="230"/>
    </row>
    <row r="20" spans="2:10">
      <c r="B20" s="230"/>
      <c r="C20" s="230"/>
      <c r="D20" s="230"/>
      <c r="E20" s="230"/>
      <c r="F20" s="230"/>
      <c r="G20" s="230"/>
      <c r="H20" s="230"/>
      <c r="I20" s="230"/>
      <c r="J20" s="230"/>
    </row>
    <row r="21" spans="2:10">
      <c r="B21" s="218"/>
      <c r="C21" s="218"/>
      <c r="D21" s="218"/>
      <c r="E21" s="218"/>
      <c r="F21" s="218"/>
      <c r="G21" s="218"/>
      <c r="H21" s="218"/>
      <c r="I21" s="218"/>
      <c r="J21" s="218"/>
    </row>
    <row r="22" spans="2:10" ht="21">
      <c r="B22" s="156" t="s">
        <v>20</v>
      </c>
      <c r="C22" s="219"/>
      <c r="D22" s="219"/>
      <c r="E22" s="219"/>
      <c r="F22" s="219"/>
      <c r="G22" s="219"/>
      <c r="H22" s="219"/>
      <c r="I22" s="219"/>
      <c r="J22" s="219"/>
    </row>
    <row r="23" spans="2:10" ht="13.35" customHeight="1">
      <c r="B23" s="230" t="s">
        <v>21</v>
      </c>
      <c r="C23" s="230"/>
      <c r="D23" s="230"/>
      <c r="E23" s="230"/>
      <c r="F23" s="230"/>
      <c r="G23" s="230"/>
      <c r="H23" s="230"/>
      <c r="I23" s="230"/>
      <c r="J23" s="230"/>
    </row>
    <row r="24" spans="2:10">
      <c r="B24" s="230"/>
      <c r="C24" s="230"/>
      <c r="D24" s="230"/>
      <c r="E24" s="230"/>
      <c r="F24" s="230"/>
      <c r="G24" s="230"/>
      <c r="H24" s="230"/>
      <c r="I24" s="230"/>
      <c r="J24" s="230"/>
    </row>
    <row r="25" spans="2:10">
      <c r="B25" s="230"/>
      <c r="C25" s="230"/>
      <c r="D25" s="230"/>
      <c r="E25" s="230"/>
      <c r="F25" s="230"/>
      <c r="G25" s="230"/>
      <c r="H25" s="230"/>
      <c r="I25" s="230"/>
      <c r="J25" s="230"/>
    </row>
    <row r="26" spans="2:10">
      <c r="B26" s="230"/>
      <c r="C26" s="230"/>
      <c r="D26" s="230"/>
      <c r="E26" s="230"/>
      <c r="F26" s="230"/>
      <c r="G26" s="230"/>
      <c r="H26" s="230"/>
      <c r="I26" s="230"/>
      <c r="J26" s="230"/>
    </row>
    <row r="27" spans="2:10">
      <c r="B27" s="219"/>
      <c r="C27" s="219"/>
      <c r="D27" s="219"/>
      <c r="E27" s="219"/>
      <c r="F27" s="219"/>
      <c r="G27" s="219"/>
      <c r="H27" s="219"/>
      <c r="I27" s="219"/>
      <c r="J27" s="219"/>
    </row>
    <row r="28" spans="2:10">
      <c r="B28" s="219"/>
      <c r="C28" s="219"/>
      <c r="D28" s="219"/>
      <c r="E28" s="219"/>
      <c r="F28" s="219"/>
      <c r="G28" s="219"/>
      <c r="H28" s="219"/>
      <c r="I28" s="219"/>
      <c r="J28" s="219"/>
    </row>
    <row r="29" spans="2:10">
      <c r="B29" s="219"/>
      <c r="C29" s="219"/>
      <c r="D29" s="219"/>
      <c r="E29" s="219"/>
      <c r="F29" s="219"/>
      <c r="G29" s="219"/>
      <c r="H29" s="219"/>
      <c r="I29" s="219"/>
      <c r="J29" s="219"/>
    </row>
    <row r="30" spans="2:10">
      <c r="B30" s="219"/>
      <c r="C30" s="219"/>
      <c r="D30" s="219"/>
      <c r="E30" s="219"/>
      <c r="F30" s="219"/>
      <c r="G30" s="219"/>
      <c r="H30" s="219"/>
      <c r="I30" s="219"/>
      <c r="J30" s="219"/>
    </row>
  </sheetData>
  <sheetProtection algorithmName="SHA-512" hashValue="T+1MHv/Q8N+4T5rFVJ1gUftlcyAqfGo0mqmM9rA4N4X0QEbvWc83inhnc2L/1boOuwgpC4UQppNePX9dTYCQgg==" saltValue="iSkWexzs4fpxyJ6Pk5Z9MQ==" spinCount="100000" sheet="1" objects="1" scenarios="1"/>
  <mergeCells count="5">
    <mergeCell ref="B16:J20"/>
    <mergeCell ref="B23:J26"/>
    <mergeCell ref="B5:J8"/>
    <mergeCell ref="B12:J12"/>
    <mergeCell ref="B13:J13"/>
  </mergeCells>
  <pageMargins left="0.7" right="0.7" top="0.75" bottom="0.75" header="0.3" footer="0.3"/>
  <pageSetup orientation="portrait" horizontalDpi="4294967293" verticalDpi="4294967293" r:id="rId1"/>
  <headerFooter>
    <oddFooter>&amp;C_x000D_&amp;1#&amp;"Calibri"&amp;8&amp;K000000 INTERNAL. This information is accessible to ADB Management and staff. It may be shared outside ADB with appropriate permission.</oddFooter>
  </headerFooter>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B3FEE98-DE07-40E3-BF4C-2BF5FC80BBB1}">
  <sheetPr codeName="Sheet3"/>
  <dimension ref="B2:V27"/>
  <sheetViews>
    <sheetView zoomScale="134" zoomScaleNormal="85" workbookViewId="0">
      <selection activeCell="A9" sqref="A9"/>
    </sheetView>
  </sheetViews>
  <sheetFormatPr defaultColWidth="8.85546875" defaultRowHeight="15"/>
  <cols>
    <col min="1" max="16384" width="8.85546875" style="148"/>
  </cols>
  <sheetData>
    <row r="2" spans="2:22" ht="29.1" customHeight="1">
      <c r="B2" s="154" t="s">
        <v>22</v>
      </c>
      <c r="C2" s="217"/>
      <c r="D2" s="217"/>
      <c r="E2" s="217"/>
      <c r="F2" s="217"/>
      <c r="G2" s="217"/>
      <c r="H2" s="217"/>
      <c r="I2" s="217"/>
      <c r="J2" s="217"/>
      <c r="K2" s="217"/>
      <c r="L2" s="217"/>
      <c r="M2" s="217"/>
      <c r="N2" s="217"/>
      <c r="O2" s="217"/>
      <c r="P2" s="217"/>
      <c r="Q2" s="217"/>
      <c r="R2" s="217"/>
      <c r="S2" s="217"/>
      <c r="T2" s="217"/>
      <c r="U2" s="217"/>
      <c r="V2" s="217"/>
    </row>
    <row r="4" spans="2:22" ht="21">
      <c r="B4" s="153" t="s">
        <v>23</v>
      </c>
      <c r="C4" s="220"/>
      <c r="D4" s="218"/>
      <c r="E4" s="218"/>
      <c r="F4" s="218"/>
      <c r="G4" s="218"/>
      <c r="H4" s="218"/>
      <c r="I4" s="218"/>
      <c r="J4" s="218"/>
      <c r="K4" s="217"/>
      <c r="L4" s="217"/>
      <c r="M4" s="153" t="s">
        <v>24</v>
      </c>
      <c r="N4" s="217"/>
      <c r="O4" s="217"/>
      <c r="P4" s="217"/>
      <c r="Q4" s="217"/>
      <c r="R4" s="217"/>
      <c r="S4" s="217"/>
      <c r="T4" s="217"/>
      <c r="U4" s="217"/>
      <c r="V4" s="217"/>
    </row>
    <row r="5" spans="2:22" ht="13.35" customHeight="1">
      <c r="B5" s="230" t="s">
        <v>25</v>
      </c>
      <c r="C5" s="230"/>
      <c r="D5" s="230"/>
      <c r="E5" s="230"/>
      <c r="F5" s="230"/>
      <c r="G5" s="230"/>
      <c r="H5" s="230"/>
      <c r="I5" s="230"/>
      <c r="J5" s="230"/>
      <c r="K5" s="230"/>
      <c r="L5" s="219"/>
      <c r="M5" s="230" t="s">
        <v>26</v>
      </c>
      <c r="N5" s="230"/>
      <c r="O5" s="230"/>
      <c r="P5" s="230"/>
      <c r="Q5" s="230"/>
      <c r="R5" s="230"/>
      <c r="S5" s="230"/>
      <c r="T5" s="230"/>
      <c r="U5" s="230"/>
      <c r="V5" s="230"/>
    </row>
    <row r="6" spans="2:22">
      <c r="B6" s="230"/>
      <c r="C6" s="230"/>
      <c r="D6" s="230"/>
      <c r="E6" s="230"/>
      <c r="F6" s="230"/>
      <c r="G6" s="230"/>
      <c r="H6" s="230"/>
      <c r="I6" s="230"/>
      <c r="J6" s="230"/>
      <c r="K6" s="230"/>
      <c r="L6" s="219"/>
      <c r="M6" s="230"/>
      <c r="N6" s="230"/>
      <c r="O6" s="230"/>
      <c r="P6" s="230"/>
      <c r="Q6" s="230"/>
      <c r="R6" s="230"/>
      <c r="S6" s="230"/>
      <c r="T6" s="230"/>
      <c r="U6" s="230"/>
      <c r="V6" s="230"/>
    </row>
    <row r="7" spans="2:22">
      <c r="B7" s="230"/>
      <c r="C7" s="230"/>
      <c r="D7" s="230"/>
      <c r="E7" s="230"/>
      <c r="F7" s="230"/>
      <c r="G7" s="230"/>
      <c r="H7" s="230"/>
      <c r="I7" s="230"/>
      <c r="J7" s="230"/>
      <c r="K7" s="230"/>
      <c r="L7" s="219"/>
      <c r="M7" s="230"/>
      <c r="N7" s="230"/>
      <c r="O7" s="230"/>
      <c r="P7" s="230"/>
      <c r="Q7" s="230"/>
      <c r="R7" s="230"/>
      <c r="S7" s="230"/>
      <c r="T7" s="230"/>
      <c r="U7" s="230"/>
      <c r="V7" s="230"/>
    </row>
    <row r="8" spans="2:22" ht="13.35" customHeight="1">
      <c r="B8" s="230"/>
      <c r="C8" s="230"/>
      <c r="D8" s="230"/>
      <c r="E8" s="230"/>
      <c r="F8" s="230"/>
      <c r="G8" s="230"/>
      <c r="H8" s="230"/>
      <c r="I8" s="230"/>
      <c r="J8" s="230"/>
      <c r="K8" s="230"/>
      <c r="L8" s="219"/>
      <c r="M8" s="230"/>
      <c r="N8" s="230"/>
      <c r="O8" s="230"/>
      <c r="P8" s="230"/>
      <c r="Q8" s="230"/>
      <c r="R8" s="230"/>
      <c r="S8" s="230"/>
      <c r="T8" s="230"/>
      <c r="U8" s="230"/>
      <c r="V8" s="230"/>
    </row>
    <row r="9" spans="2:22">
      <c r="B9" s="230"/>
      <c r="C9" s="230"/>
      <c r="D9" s="230"/>
      <c r="E9" s="230"/>
      <c r="F9" s="230"/>
      <c r="G9" s="230"/>
      <c r="H9" s="230"/>
      <c r="I9" s="230"/>
      <c r="J9" s="230"/>
      <c r="K9" s="230"/>
      <c r="L9" s="219"/>
      <c r="M9" s="230"/>
      <c r="N9" s="230"/>
      <c r="O9" s="230"/>
      <c r="P9" s="230"/>
      <c r="Q9" s="230"/>
      <c r="R9" s="230"/>
      <c r="S9" s="230"/>
      <c r="T9" s="230"/>
      <c r="U9" s="230"/>
      <c r="V9" s="230"/>
    </row>
    <row r="10" spans="2:22">
      <c r="B10" s="230"/>
      <c r="C10" s="230"/>
      <c r="D10" s="230"/>
      <c r="E10" s="230"/>
      <c r="F10" s="230"/>
      <c r="G10" s="230"/>
      <c r="H10" s="230"/>
      <c r="I10" s="230"/>
      <c r="J10" s="230"/>
      <c r="K10" s="230"/>
      <c r="L10" s="219"/>
      <c r="M10" s="230"/>
      <c r="N10" s="230"/>
      <c r="O10" s="230"/>
      <c r="P10" s="230"/>
      <c r="Q10" s="230"/>
      <c r="R10" s="230"/>
      <c r="S10" s="230"/>
      <c r="T10" s="230"/>
      <c r="U10" s="230"/>
      <c r="V10" s="230"/>
    </row>
    <row r="11" spans="2:22">
      <c r="B11" s="230"/>
      <c r="C11" s="230"/>
      <c r="D11" s="230"/>
      <c r="E11" s="230"/>
      <c r="F11" s="230"/>
      <c r="G11" s="230"/>
      <c r="H11" s="230"/>
      <c r="I11" s="230"/>
      <c r="J11" s="230"/>
      <c r="K11" s="230"/>
      <c r="L11" s="219"/>
      <c r="M11" s="230"/>
      <c r="N11" s="230"/>
      <c r="O11" s="230"/>
      <c r="P11" s="230"/>
      <c r="Q11" s="230"/>
      <c r="R11" s="230"/>
      <c r="S11" s="230"/>
      <c r="T11" s="230"/>
      <c r="U11" s="230"/>
      <c r="V11" s="230"/>
    </row>
    <row r="12" spans="2:22">
      <c r="B12" s="230"/>
      <c r="C12" s="230"/>
      <c r="D12" s="230"/>
      <c r="E12" s="230"/>
      <c r="F12" s="230"/>
      <c r="G12" s="230"/>
      <c r="H12" s="230"/>
      <c r="I12" s="230"/>
      <c r="J12" s="230"/>
      <c r="K12" s="230"/>
      <c r="L12" s="219"/>
      <c r="M12" s="230"/>
      <c r="N12" s="230"/>
      <c r="O12" s="230"/>
      <c r="P12" s="230"/>
      <c r="Q12" s="230"/>
      <c r="R12" s="230"/>
      <c r="S12" s="230"/>
      <c r="T12" s="230"/>
      <c r="U12" s="230"/>
      <c r="V12" s="230"/>
    </row>
    <row r="13" spans="2:22">
      <c r="B13" s="230"/>
      <c r="C13" s="230"/>
      <c r="D13" s="230"/>
      <c r="E13" s="230"/>
      <c r="F13" s="230"/>
      <c r="G13" s="230"/>
      <c r="H13" s="230"/>
      <c r="I13" s="230"/>
      <c r="J13" s="230"/>
      <c r="K13" s="230"/>
      <c r="L13" s="219"/>
      <c r="M13" s="230"/>
      <c r="N13" s="230"/>
      <c r="O13" s="230"/>
      <c r="P13" s="230"/>
      <c r="Q13" s="230"/>
      <c r="R13" s="230"/>
      <c r="S13" s="230"/>
      <c r="T13" s="230"/>
      <c r="U13" s="230"/>
      <c r="V13" s="230"/>
    </row>
    <row r="14" spans="2:22">
      <c r="B14" s="230"/>
      <c r="C14" s="230"/>
      <c r="D14" s="230"/>
      <c r="E14" s="230"/>
      <c r="F14" s="230"/>
      <c r="G14" s="230"/>
      <c r="H14" s="230"/>
      <c r="I14" s="230"/>
      <c r="J14" s="230"/>
      <c r="K14" s="230"/>
      <c r="L14" s="219"/>
      <c r="M14" s="230"/>
      <c r="N14" s="230"/>
      <c r="O14" s="230"/>
      <c r="P14" s="230"/>
      <c r="Q14" s="230"/>
      <c r="R14" s="230"/>
      <c r="S14" s="230"/>
      <c r="T14" s="230"/>
      <c r="U14" s="230"/>
      <c r="V14" s="230"/>
    </row>
    <row r="15" spans="2:22" ht="13.35" customHeight="1">
      <c r="B15" s="230"/>
      <c r="C15" s="230"/>
      <c r="D15" s="230"/>
      <c r="E15" s="230"/>
      <c r="F15" s="230"/>
      <c r="G15" s="230"/>
      <c r="H15" s="230"/>
      <c r="I15" s="230"/>
      <c r="J15" s="230"/>
      <c r="K15" s="230"/>
      <c r="L15" s="219"/>
      <c r="M15" s="230"/>
      <c r="N15" s="230"/>
      <c r="O15" s="230"/>
      <c r="P15" s="230"/>
      <c r="Q15" s="230"/>
      <c r="R15" s="230"/>
      <c r="S15" s="230"/>
      <c r="T15" s="230"/>
      <c r="U15" s="230"/>
      <c r="V15" s="230"/>
    </row>
    <row r="16" spans="2:22">
      <c r="B16" s="230"/>
      <c r="C16" s="230"/>
      <c r="D16" s="230"/>
      <c r="E16" s="230"/>
      <c r="F16" s="230"/>
      <c r="G16" s="230"/>
      <c r="H16" s="230"/>
      <c r="I16" s="230"/>
      <c r="J16" s="230"/>
      <c r="K16" s="230"/>
      <c r="L16" s="219"/>
      <c r="M16" s="230"/>
      <c r="N16" s="230"/>
      <c r="O16" s="230"/>
      <c r="P16" s="230"/>
      <c r="Q16" s="230"/>
      <c r="R16" s="230"/>
      <c r="S16" s="230"/>
      <c r="T16" s="230"/>
      <c r="U16" s="230"/>
      <c r="V16" s="230"/>
    </row>
    <row r="17" spans="2:22">
      <c r="B17" s="230"/>
      <c r="C17" s="230"/>
      <c r="D17" s="230"/>
      <c r="E17" s="230"/>
      <c r="F17" s="230"/>
      <c r="G17" s="230"/>
      <c r="H17" s="230"/>
      <c r="I17" s="230"/>
      <c r="J17" s="230"/>
      <c r="K17" s="230"/>
      <c r="L17" s="219"/>
      <c r="M17" s="230"/>
      <c r="N17" s="230"/>
      <c r="O17" s="230"/>
      <c r="P17" s="230"/>
      <c r="Q17" s="230"/>
      <c r="R17" s="230"/>
      <c r="S17" s="230"/>
      <c r="T17" s="230"/>
      <c r="U17" s="230"/>
      <c r="V17" s="230"/>
    </row>
    <row r="18" spans="2:22">
      <c r="B18" s="230"/>
      <c r="C18" s="230"/>
      <c r="D18" s="230"/>
      <c r="E18" s="230"/>
      <c r="F18" s="230"/>
      <c r="G18" s="230"/>
      <c r="H18" s="230"/>
      <c r="I18" s="230"/>
      <c r="J18" s="230"/>
      <c r="K18" s="230"/>
      <c r="L18" s="219"/>
      <c r="M18" s="230"/>
      <c r="N18" s="230"/>
      <c r="O18" s="230"/>
      <c r="P18" s="230"/>
      <c r="Q18" s="230"/>
      <c r="R18" s="230"/>
      <c r="S18" s="230"/>
      <c r="T18" s="230"/>
      <c r="U18" s="230"/>
      <c r="V18" s="230"/>
    </row>
    <row r="19" spans="2:22">
      <c r="B19" s="230"/>
      <c r="C19" s="230"/>
      <c r="D19" s="230"/>
      <c r="E19" s="230"/>
      <c r="F19" s="230"/>
      <c r="G19" s="230"/>
      <c r="H19" s="230"/>
      <c r="I19" s="230"/>
      <c r="J19" s="230"/>
      <c r="K19" s="230"/>
      <c r="L19" s="219"/>
      <c r="M19" s="230"/>
      <c r="N19" s="230"/>
      <c r="O19" s="230"/>
      <c r="P19" s="230"/>
      <c r="Q19" s="230"/>
      <c r="R19" s="230"/>
      <c r="S19" s="230"/>
      <c r="T19" s="230"/>
      <c r="U19" s="230"/>
      <c r="V19" s="230"/>
    </row>
    <row r="20" spans="2:22">
      <c r="B20" s="230"/>
      <c r="C20" s="230"/>
      <c r="D20" s="230"/>
      <c r="E20" s="230"/>
      <c r="F20" s="230"/>
      <c r="G20" s="230"/>
      <c r="H20" s="230"/>
      <c r="I20" s="230"/>
      <c r="J20" s="230"/>
      <c r="K20" s="230"/>
      <c r="L20" s="217"/>
      <c r="M20" s="230"/>
      <c r="N20" s="230"/>
      <c r="O20" s="230"/>
      <c r="P20" s="230"/>
      <c r="Q20" s="230"/>
      <c r="R20" s="230"/>
      <c r="S20" s="230"/>
      <c r="T20" s="230"/>
      <c r="U20" s="230"/>
      <c r="V20" s="230"/>
    </row>
    <row r="21" spans="2:22">
      <c r="B21" s="230"/>
      <c r="C21" s="230"/>
      <c r="D21" s="230"/>
      <c r="E21" s="230"/>
      <c r="F21" s="230"/>
      <c r="G21" s="230"/>
      <c r="H21" s="230"/>
      <c r="I21" s="230"/>
      <c r="J21" s="230"/>
      <c r="K21" s="230"/>
      <c r="L21" s="217"/>
      <c r="M21" s="217"/>
      <c r="N21" s="217"/>
      <c r="O21" s="217"/>
      <c r="P21" s="217"/>
      <c r="Q21" s="217"/>
      <c r="R21" s="217"/>
      <c r="S21" s="217"/>
      <c r="T21" s="217"/>
      <c r="U21" s="217"/>
      <c r="V21" s="217"/>
    </row>
    <row r="22" spans="2:22">
      <c r="B22" s="230"/>
      <c r="C22" s="230"/>
      <c r="D22" s="230"/>
      <c r="E22" s="230"/>
      <c r="F22" s="230"/>
      <c r="G22" s="230"/>
      <c r="H22" s="230"/>
      <c r="I22" s="230"/>
      <c r="J22" s="230"/>
      <c r="K22" s="230"/>
      <c r="L22" s="217"/>
      <c r="M22" s="217"/>
      <c r="N22" s="217"/>
      <c r="O22" s="217"/>
      <c r="P22" s="217"/>
      <c r="Q22" s="217"/>
      <c r="R22" s="217"/>
      <c r="S22" s="217"/>
      <c r="T22" s="217"/>
      <c r="U22" s="217"/>
      <c r="V22" s="217"/>
    </row>
    <row r="23" spans="2:22">
      <c r="B23" s="230"/>
      <c r="C23" s="230"/>
      <c r="D23" s="230"/>
      <c r="E23" s="230"/>
      <c r="F23" s="230"/>
      <c r="G23" s="230"/>
      <c r="H23" s="230"/>
      <c r="I23" s="230"/>
      <c r="J23" s="230"/>
      <c r="K23" s="230"/>
      <c r="L23" s="217"/>
      <c r="M23" s="217"/>
      <c r="N23" s="217"/>
      <c r="O23" s="217"/>
      <c r="P23" s="217"/>
      <c r="Q23" s="217"/>
      <c r="R23" s="217"/>
      <c r="S23" s="217"/>
      <c r="T23" s="217"/>
      <c r="U23" s="217"/>
      <c r="V23" s="217"/>
    </row>
    <row r="24" spans="2:22">
      <c r="B24" s="230"/>
      <c r="C24" s="230"/>
      <c r="D24" s="230"/>
      <c r="E24" s="230"/>
      <c r="F24" s="230"/>
      <c r="G24" s="230"/>
      <c r="H24" s="230"/>
      <c r="I24" s="230"/>
      <c r="J24" s="230"/>
      <c r="K24" s="230"/>
      <c r="L24" s="217"/>
      <c r="M24" s="217"/>
      <c r="N24" s="217"/>
      <c r="O24" s="217"/>
      <c r="P24" s="217"/>
      <c r="Q24" s="217"/>
      <c r="R24" s="217"/>
      <c r="S24" s="217"/>
      <c r="T24" s="217"/>
      <c r="U24" s="217"/>
      <c r="V24" s="217"/>
    </row>
    <row r="25" spans="2:22">
      <c r="B25" s="219"/>
      <c r="C25" s="219"/>
      <c r="D25" s="219"/>
      <c r="E25" s="219"/>
      <c r="F25" s="219"/>
      <c r="G25" s="219"/>
      <c r="H25" s="219"/>
      <c r="I25" s="219"/>
      <c r="J25" s="219"/>
      <c r="K25" s="217"/>
      <c r="L25" s="217"/>
      <c r="M25" s="217"/>
      <c r="N25" s="217"/>
      <c r="O25" s="217"/>
      <c r="P25" s="217"/>
      <c r="Q25" s="217"/>
      <c r="R25" s="217"/>
      <c r="S25" s="217"/>
      <c r="T25" s="217"/>
      <c r="U25" s="217"/>
      <c r="V25" s="217"/>
    </row>
    <row r="26" spans="2:22">
      <c r="B26" s="219"/>
      <c r="C26" s="219"/>
      <c r="D26" s="219"/>
      <c r="E26" s="219"/>
      <c r="F26" s="219"/>
      <c r="G26" s="219"/>
      <c r="H26" s="219"/>
      <c r="I26" s="219"/>
      <c r="J26" s="219"/>
      <c r="K26" s="217"/>
      <c r="L26" s="217"/>
      <c r="M26" s="217"/>
      <c r="N26" s="217"/>
      <c r="O26" s="217"/>
      <c r="P26" s="217"/>
      <c r="Q26" s="217"/>
      <c r="R26" s="217"/>
      <c r="S26" s="217"/>
      <c r="T26" s="217"/>
      <c r="U26" s="217"/>
      <c r="V26" s="217"/>
    </row>
    <row r="27" spans="2:22">
      <c r="B27" s="219"/>
      <c r="C27" s="219"/>
      <c r="D27" s="219"/>
      <c r="E27" s="219"/>
      <c r="F27" s="219"/>
      <c r="G27" s="219"/>
      <c r="H27" s="219"/>
      <c r="I27" s="219"/>
      <c r="J27" s="219"/>
      <c r="K27" s="217"/>
      <c r="L27" s="217"/>
      <c r="M27" s="217"/>
      <c r="N27" s="217"/>
      <c r="O27" s="217"/>
      <c r="P27" s="217"/>
      <c r="Q27" s="217"/>
      <c r="R27" s="217"/>
      <c r="S27" s="217"/>
      <c r="T27" s="217"/>
      <c r="U27" s="217"/>
      <c r="V27" s="217"/>
    </row>
  </sheetData>
  <sheetProtection sheet="1" objects="1" scenarios="1"/>
  <mergeCells count="2">
    <mergeCell ref="B5:K24"/>
    <mergeCell ref="M5:V20"/>
  </mergeCells>
  <pageMargins left="0.7" right="0.7" top="0.75" bottom="0.75" header="0.3" footer="0.3"/>
  <pageSetup orientation="portrait" horizontalDpi="200" verticalDpi="200" r:id="rId1"/>
  <headerFooter>
    <oddFooter>&amp;C_x000D_&amp;1#&amp;"Calibri"&amp;8&amp;K000000 INTERNAL. This information is accessible to ADB Management and staff. It may be shared outside ADB with appropriate permission.</oddFooter>
  </headerFooter>
  <drawing r:id="rId2"/>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629B88-D0DE-4866-9333-A5B95CE4407C}">
  <sheetPr codeName="Sheet21"/>
  <dimension ref="A1:AD510"/>
  <sheetViews>
    <sheetView zoomScale="70" zoomScaleNormal="70" workbookViewId="0">
      <pane ySplit="15" topLeftCell="A16" activePane="bottomLeft" state="frozen"/>
      <selection pane="bottomLeft" activeCell="G10" sqref="G10"/>
      <selection activeCell="A2" sqref="A2"/>
    </sheetView>
  </sheetViews>
  <sheetFormatPr defaultColWidth="8.85546875" defaultRowHeight="14.1"/>
  <cols>
    <col min="1" max="1" width="23.85546875" style="37" customWidth="1"/>
    <col min="2" max="2" width="44" style="37" customWidth="1"/>
    <col min="3" max="3" width="6.42578125" style="37" customWidth="1"/>
    <col min="4" max="4" width="48.42578125" style="37" customWidth="1"/>
    <col min="5" max="6" width="5.140625" style="42" customWidth="1"/>
    <col min="7" max="7" width="6.140625" style="42" customWidth="1"/>
    <col min="8" max="8" width="6" style="42" customWidth="1"/>
    <col min="9" max="16" width="5.140625" style="42" customWidth="1"/>
    <col min="17" max="17" width="6.140625" style="43" bestFit="1" customWidth="1"/>
    <col min="18" max="18" width="6.42578125" style="43" bestFit="1" customWidth="1"/>
    <col min="19" max="19" width="4.42578125" style="43" customWidth="1"/>
    <col min="20" max="20" width="6.140625" style="43" bestFit="1" customWidth="1"/>
    <col min="21" max="21" width="4.42578125" style="43" bestFit="1" customWidth="1"/>
    <col min="22" max="22" width="9" style="43" customWidth="1"/>
    <col min="23" max="23" width="6.42578125" style="43" bestFit="1" customWidth="1"/>
    <col min="24" max="25" width="6.140625" style="43" bestFit="1" customWidth="1"/>
    <col min="26" max="26" width="8.85546875" style="43" bestFit="1" customWidth="1"/>
    <col min="27" max="27" width="6.42578125" style="43" bestFit="1" customWidth="1"/>
    <col min="28" max="28" width="6.42578125" style="43" customWidth="1"/>
    <col min="29" max="29" width="4.85546875" style="40" customWidth="1"/>
    <col min="30" max="30" width="12.7109375" style="40" customWidth="1"/>
    <col min="31" max="16384" width="8.85546875" style="40"/>
  </cols>
  <sheetData>
    <row r="1" spans="1:30" ht="8.85" hidden="1" customHeight="1">
      <c r="A1" s="38"/>
      <c r="B1" s="39"/>
      <c r="C1" s="40"/>
      <c r="D1" s="41"/>
      <c r="E1" s="45"/>
      <c r="F1" s="45"/>
      <c r="G1" s="47"/>
      <c r="H1" s="45"/>
      <c r="I1" s="45"/>
      <c r="J1" s="45"/>
      <c r="K1" s="45"/>
      <c r="L1" s="45"/>
      <c r="M1" s="45"/>
      <c r="N1" s="45"/>
      <c r="O1" s="45"/>
      <c r="P1" s="45"/>
      <c r="Q1" s="45"/>
      <c r="R1" s="45"/>
      <c r="S1" s="45"/>
      <c r="T1" s="45"/>
      <c r="U1" s="45"/>
      <c r="V1" s="45"/>
      <c r="W1" s="45"/>
      <c r="X1" s="45"/>
      <c r="Y1" s="45"/>
      <c r="Z1" s="45"/>
      <c r="AA1" s="45"/>
      <c r="AB1" s="45"/>
    </row>
    <row r="2" spans="1:30" ht="13.35" hidden="1" customHeight="1">
      <c r="A2" s="38"/>
      <c r="B2" s="39"/>
      <c r="C2" s="40"/>
      <c r="D2" s="41"/>
      <c r="E2" s="45"/>
      <c r="F2" s="45"/>
      <c r="G2" s="47"/>
      <c r="H2" s="45"/>
      <c r="I2" s="45"/>
      <c r="J2" s="45"/>
      <c r="K2" s="45"/>
      <c r="L2" s="45"/>
      <c r="M2" s="45"/>
      <c r="N2" s="45"/>
      <c r="O2" s="45"/>
      <c r="P2" s="45"/>
      <c r="Q2" s="45"/>
      <c r="R2" s="45"/>
      <c r="S2" s="45"/>
      <c r="T2" s="45"/>
      <c r="U2" s="45"/>
      <c r="V2" s="45"/>
      <c r="W2" s="45"/>
      <c r="X2" s="45"/>
      <c r="Y2" s="45"/>
      <c r="Z2" s="45"/>
      <c r="AA2" s="45"/>
      <c r="AB2" s="45"/>
    </row>
    <row r="3" spans="1:30" ht="13.35" hidden="1" customHeight="1">
      <c r="A3" s="38"/>
      <c r="B3" s="39"/>
      <c r="C3" s="40"/>
      <c r="D3" s="41"/>
      <c r="E3" s="45"/>
      <c r="F3" s="45"/>
      <c r="G3" s="47"/>
      <c r="H3" s="45"/>
      <c r="I3" s="45"/>
      <c r="J3" s="45"/>
      <c r="K3" s="45"/>
      <c r="L3" s="45"/>
      <c r="M3" s="45"/>
      <c r="N3" s="45"/>
      <c r="O3" s="45"/>
      <c r="P3" s="45"/>
      <c r="Q3" s="45"/>
      <c r="R3" s="45"/>
      <c r="S3" s="45"/>
      <c r="T3" s="45"/>
      <c r="U3" s="45"/>
      <c r="V3" s="45"/>
      <c r="W3" s="45"/>
      <c r="X3" s="45"/>
      <c r="Y3" s="45"/>
      <c r="Z3" s="45"/>
      <c r="AA3" s="45"/>
      <c r="AB3" s="45"/>
    </row>
    <row r="4" spans="1:30" ht="15.75" customHeight="1">
      <c r="A4" s="238" t="s">
        <v>27</v>
      </c>
      <c r="B4" s="238"/>
      <c r="C4" s="22"/>
      <c r="D4" s="23"/>
      <c r="E4" s="239" t="s">
        <v>28</v>
      </c>
      <c r="F4" s="240"/>
      <c r="G4" s="240"/>
      <c r="H4" s="240"/>
      <c r="I4" s="240"/>
      <c r="J4" s="240"/>
      <c r="K4" s="240"/>
      <c r="L4" s="240"/>
      <c r="M4" s="240"/>
      <c r="N4" s="240"/>
      <c r="O4" s="240"/>
      <c r="P4" s="240"/>
      <c r="Q4" s="20"/>
      <c r="R4" s="241" t="s">
        <v>29</v>
      </c>
      <c r="S4" s="241"/>
      <c r="T4" s="241"/>
      <c r="U4" s="241"/>
      <c r="V4" s="241"/>
      <c r="W4" s="241"/>
      <c r="X4" s="241"/>
      <c r="Y4" s="241"/>
      <c r="Z4" s="241"/>
      <c r="AA4" s="241"/>
      <c r="AB4" s="241"/>
      <c r="AC4" s="241"/>
      <c r="AD4" s="21"/>
    </row>
    <row r="5" spans="1:30" ht="23.85" customHeight="1" thickBot="1">
      <c r="A5" s="238"/>
      <c r="B5" s="238"/>
      <c r="C5" s="22"/>
      <c r="D5" s="23"/>
      <c r="E5" s="240"/>
      <c r="F5" s="240"/>
      <c r="G5" s="240"/>
      <c r="H5" s="240"/>
      <c r="I5" s="240"/>
      <c r="J5" s="240"/>
      <c r="K5" s="240"/>
      <c r="L5" s="240"/>
      <c r="M5" s="240"/>
      <c r="N5" s="240"/>
      <c r="O5" s="240"/>
      <c r="P5" s="240"/>
      <c r="Q5" s="20"/>
      <c r="R5" s="241"/>
      <c r="S5" s="241"/>
      <c r="T5" s="241"/>
      <c r="U5" s="241"/>
      <c r="V5" s="241"/>
      <c r="W5" s="241"/>
      <c r="X5" s="241"/>
      <c r="Y5" s="241"/>
      <c r="Z5" s="241"/>
      <c r="AA5" s="241"/>
      <c r="AB5" s="241"/>
      <c r="AC5" s="241"/>
      <c r="AD5" s="21"/>
    </row>
    <row r="6" spans="1:30" ht="28.35" customHeight="1" thickTop="1">
      <c r="A6" s="46"/>
      <c r="B6" s="46"/>
      <c r="C6" s="18"/>
      <c r="D6" s="239"/>
      <c r="E6" s="187" t="s">
        <v>30</v>
      </c>
      <c r="F6" s="188" t="s">
        <v>31</v>
      </c>
      <c r="G6" s="188" t="s">
        <v>32</v>
      </c>
      <c r="H6" s="192" t="s">
        <v>33</v>
      </c>
      <c r="I6" s="192" t="s">
        <v>34</v>
      </c>
      <c r="J6" s="192" t="s">
        <v>35</v>
      </c>
      <c r="K6" s="191" t="s">
        <v>36</v>
      </c>
      <c r="L6" s="191" t="s">
        <v>37</v>
      </c>
      <c r="M6" s="191" t="s">
        <v>38</v>
      </c>
      <c r="N6" s="190" t="s">
        <v>39</v>
      </c>
      <c r="O6" s="190" t="s">
        <v>40</v>
      </c>
      <c r="P6" s="189" t="s">
        <v>41</v>
      </c>
      <c r="Q6" s="20"/>
      <c r="R6" s="209" t="b">
        <v>0</v>
      </c>
      <c r="S6" s="242" t="s">
        <v>42</v>
      </c>
      <c r="T6" s="242"/>
      <c r="U6" s="242"/>
      <c r="V6" s="243"/>
      <c r="W6" s="20"/>
      <c r="X6" s="209" t="b">
        <v>0</v>
      </c>
      <c r="Y6" s="242" t="s">
        <v>43</v>
      </c>
      <c r="Z6" s="242"/>
      <c r="AA6" s="242"/>
      <c r="AB6" s="242"/>
      <c r="AC6" s="243"/>
      <c r="AD6" s="21"/>
    </row>
    <row r="7" spans="1:30" ht="20.100000000000001" customHeight="1" thickBot="1">
      <c r="A7" s="46"/>
      <c r="B7" s="46"/>
      <c r="C7" s="18"/>
      <c r="D7" s="239"/>
      <c r="E7" s="205" t="b">
        <v>0</v>
      </c>
      <c r="F7" s="206" t="b">
        <v>0</v>
      </c>
      <c r="G7" s="206" t="b">
        <v>0</v>
      </c>
      <c r="H7" s="206" t="b">
        <v>0</v>
      </c>
      <c r="I7" s="207" t="b">
        <v>0</v>
      </c>
      <c r="J7" s="207" t="b">
        <v>0</v>
      </c>
      <c r="K7" s="206" t="b">
        <v>0</v>
      </c>
      <c r="L7" s="206" t="b">
        <v>0</v>
      </c>
      <c r="M7" s="206" t="b">
        <v>0</v>
      </c>
      <c r="N7" s="206" t="b">
        <v>0</v>
      </c>
      <c r="O7" s="207" t="b">
        <v>0</v>
      </c>
      <c r="P7" s="208" t="b">
        <v>0</v>
      </c>
      <c r="Q7" s="20"/>
      <c r="R7" s="210" t="b">
        <v>0</v>
      </c>
      <c r="S7" s="232" t="s">
        <v>44</v>
      </c>
      <c r="T7" s="232"/>
      <c r="U7" s="232"/>
      <c r="V7" s="233"/>
      <c r="W7" s="20"/>
      <c r="X7" s="210" t="b">
        <v>0</v>
      </c>
      <c r="Y7" s="232" t="s">
        <v>45</v>
      </c>
      <c r="Z7" s="232"/>
      <c r="AA7" s="232"/>
      <c r="AB7" s="232"/>
      <c r="AC7" s="233"/>
      <c r="AD7" s="21"/>
    </row>
    <row r="8" spans="1:30" ht="17.850000000000001" customHeight="1" thickTop="1">
      <c r="A8" s="46"/>
      <c r="B8" s="46"/>
      <c r="C8" s="18"/>
      <c r="D8" s="76"/>
      <c r="E8" s="19"/>
      <c r="F8" s="19"/>
      <c r="G8" s="19"/>
      <c r="H8" s="19"/>
      <c r="I8" s="19"/>
      <c r="J8" s="19"/>
      <c r="K8" s="19"/>
      <c r="L8" s="19"/>
      <c r="M8" s="19"/>
      <c r="N8" s="19"/>
      <c r="O8" s="19"/>
      <c r="P8" s="19"/>
      <c r="Q8" s="20"/>
      <c r="R8" s="210" t="b">
        <v>0</v>
      </c>
      <c r="S8" s="232" t="s">
        <v>46</v>
      </c>
      <c r="T8" s="232"/>
      <c r="U8" s="232"/>
      <c r="V8" s="233"/>
      <c r="W8" s="21"/>
      <c r="X8" s="210" t="b">
        <v>0</v>
      </c>
      <c r="Y8" s="232" t="s">
        <v>47</v>
      </c>
      <c r="Z8" s="232"/>
      <c r="AA8" s="232"/>
      <c r="AB8" s="232"/>
      <c r="AC8" s="233"/>
      <c r="AD8" s="21"/>
    </row>
    <row r="9" spans="1:30" ht="24.75" customHeight="1">
      <c r="A9" s="46"/>
      <c r="B9" s="46"/>
      <c r="C9" s="18"/>
      <c r="D9" s="76"/>
      <c r="E9" s="78"/>
      <c r="F9" s="79"/>
      <c r="G9" s="78"/>
      <c r="H9" s="79"/>
      <c r="I9" s="80"/>
      <c r="J9" s="81"/>
      <c r="K9" s="78"/>
      <c r="L9" s="79"/>
      <c r="M9" s="78"/>
      <c r="N9" s="79"/>
      <c r="O9" s="80"/>
      <c r="P9" s="81"/>
      <c r="Q9" s="20"/>
      <c r="R9" s="210" t="b">
        <v>0</v>
      </c>
      <c r="S9" s="232" t="s">
        <v>48</v>
      </c>
      <c r="T9" s="232"/>
      <c r="U9" s="232"/>
      <c r="V9" s="233"/>
      <c r="W9" s="21"/>
      <c r="X9" s="210" t="b">
        <v>0</v>
      </c>
      <c r="Y9" s="232" t="s">
        <v>49</v>
      </c>
      <c r="Z9" s="232"/>
      <c r="AA9" s="232"/>
      <c r="AB9" s="232"/>
      <c r="AC9" s="233"/>
      <c r="AD9" s="21"/>
    </row>
    <row r="10" spans="1:30" ht="18" customHeight="1">
      <c r="A10" s="46"/>
      <c r="B10" s="46"/>
      <c r="C10" s="18"/>
      <c r="D10" s="76"/>
      <c r="E10" s="78"/>
      <c r="F10" s="79"/>
      <c r="G10" s="78"/>
      <c r="H10" s="79"/>
      <c r="I10" s="80"/>
      <c r="J10" s="81"/>
      <c r="K10" s="78"/>
      <c r="L10" s="79"/>
      <c r="M10" s="78"/>
      <c r="N10" s="79"/>
      <c r="O10" s="80"/>
      <c r="P10" s="81"/>
      <c r="Q10" s="20"/>
      <c r="R10" s="210" t="b">
        <v>0</v>
      </c>
      <c r="S10" s="232" t="s">
        <v>50</v>
      </c>
      <c r="T10" s="232"/>
      <c r="U10" s="232"/>
      <c r="V10" s="233"/>
      <c r="W10" s="21"/>
      <c r="X10" s="210" t="b">
        <v>0</v>
      </c>
      <c r="Y10" s="232" t="s">
        <v>51</v>
      </c>
      <c r="Z10" s="232"/>
      <c r="AA10" s="232"/>
      <c r="AB10" s="232"/>
      <c r="AC10" s="233"/>
      <c r="AD10" s="21"/>
    </row>
    <row r="11" spans="1:30" ht="18" customHeight="1" thickBot="1">
      <c r="A11" s="46"/>
      <c r="B11" s="46"/>
      <c r="C11" s="18"/>
      <c r="D11" s="76"/>
      <c r="E11" s="78"/>
      <c r="F11" s="79"/>
      <c r="G11" s="78"/>
      <c r="H11" s="79"/>
      <c r="I11" s="80"/>
      <c r="J11" s="81"/>
      <c r="K11" s="78"/>
      <c r="L11" s="79"/>
      <c r="M11" s="78"/>
      <c r="N11" s="79"/>
      <c r="O11" s="80"/>
      <c r="P11" s="81"/>
      <c r="Q11" s="20"/>
      <c r="R11" s="211" t="b">
        <v>0</v>
      </c>
      <c r="S11" s="236" t="s">
        <v>52</v>
      </c>
      <c r="T11" s="236"/>
      <c r="U11" s="236"/>
      <c r="V11" s="237"/>
      <c r="W11" s="21"/>
      <c r="X11" s="211" t="b">
        <v>0</v>
      </c>
      <c r="Y11" s="236" t="s">
        <v>53</v>
      </c>
      <c r="Z11" s="236"/>
      <c r="AA11" s="236"/>
      <c r="AB11" s="236"/>
      <c r="AC11" s="237"/>
      <c r="AD11" s="21"/>
    </row>
    <row r="12" spans="1:30" ht="6.75" customHeight="1" thickTop="1">
      <c r="A12" s="22"/>
      <c r="B12" s="22"/>
      <c r="C12" s="22"/>
      <c r="D12" s="22"/>
      <c r="E12" s="19"/>
      <c r="F12" s="19"/>
      <c r="G12" s="19"/>
      <c r="H12" s="19"/>
      <c r="I12" s="19"/>
      <c r="J12" s="19"/>
      <c r="K12" s="19"/>
      <c r="L12" s="19"/>
      <c r="M12" s="19"/>
      <c r="N12" s="19"/>
      <c r="O12" s="19"/>
      <c r="P12" s="19"/>
      <c r="Q12" s="20"/>
      <c r="R12" s="82"/>
      <c r="S12" s="83"/>
      <c r="T12" s="20"/>
      <c r="U12" s="82"/>
      <c r="V12" s="83"/>
      <c r="W12" s="20"/>
      <c r="X12" s="20"/>
      <c r="Y12" s="20"/>
      <c r="Z12" s="20"/>
      <c r="AA12" s="20"/>
      <c r="AB12" s="20"/>
      <c r="AC12" s="21"/>
      <c r="AD12" s="21"/>
    </row>
    <row r="13" spans="1:30" ht="6" customHeight="1">
      <c r="Q13" s="62"/>
      <c r="R13" s="62"/>
      <c r="S13" s="62"/>
      <c r="T13" s="62"/>
      <c r="U13" s="62"/>
      <c r="V13" s="62"/>
      <c r="W13" s="62"/>
      <c r="X13" s="62"/>
      <c r="Y13" s="62"/>
      <c r="Z13" s="62"/>
      <c r="AA13" s="62"/>
      <c r="AB13" s="62"/>
    </row>
    <row r="14" spans="1:30" ht="17.100000000000001" customHeight="1">
      <c r="A14" s="234" t="s">
        <v>54</v>
      </c>
      <c r="B14" s="235"/>
      <c r="C14" s="150"/>
      <c r="D14" s="149">
        <f>IF(A16="None",0,COUNTA(A16:A505))</f>
        <v>145</v>
      </c>
      <c r="E14" s="88" t="s">
        <v>55</v>
      </c>
      <c r="F14" s="24"/>
      <c r="G14" s="24"/>
      <c r="H14" s="25"/>
      <c r="I14" s="25"/>
      <c r="J14" s="25"/>
      <c r="K14" s="26"/>
      <c r="L14" s="26"/>
      <c r="M14" s="26"/>
      <c r="N14" s="27"/>
      <c r="O14" s="27"/>
      <c r="P14" s="27"/>
      <c r="Q14" s="28"/>
      <c r="R14" s="29"/>
      <c r="S14" s="29"/>
      <c r="T14" s="56" t="s">
        <v>56</v>
      </c>
      <c r="U14" s="57"/>
      <c r="V14" s="57"/>
      <c r="W14" s="57"/>
      <c r="X14" s="61" t="s">
        <v>57</v>
      </c>
      <c r="Y14" s="57"/>
      <c r="Z14" s="57"/>
      <c r="AA14" s="57"/>
      <c r="AB14" s="57"/>
      <c r="AC14" s="58"/>
      <c r="AD14" s="59" t="s">
        <v>56</v>
      </c>
    </row>
    <row r="15" spans="1:30" ht="93">
      <c r="A15" s="140" t="s">
        <v>58</v>
      </c>
      <c r="B15" s="140" t="s">
        <v>59</v>
      </c>
      <c r="C15" s="140" t="s">
        <v>60</v>
      </c>
      <c r="D15" s="140" t="s">
        <v>61</v>
      </c>
      <c r="E15" s="129" t="s">
        <v>62</v>
      </c>
      <c r="F15" s="129" t="s">
        <v>31</v>
      </c>
      <c r="G15" s="129" t="s">
        <v>32</v>
      </c>
      <c r="H15" s="130" t="s">
        <v>63</v>
      </c>
      <c r="I15" s="130" t="s">
        <v>34</v>
      </c>
      <c r="J15" s="130" t="s">
        <v>64</v>
      </c>
      <c r="K15" s="131" t="s">
        <v>65</v>
      </c>
      <c r="L15" s="131" t="s">
        <v>66</v>
      </c>
      <c r="M15" s="131" t="s">
        <v>67</v>
      </c>
      <c r="N15" s="132" t="s">
        <v>68</v>
      </c>
      <c r="O15" s="132" t="s">
        <v>69</v>
      </c>
      <c r="P15" s="132" t="s">
        <v>70</v>
      </c>
      <c r="Q15" s="60" t="s">
        <v>42</v>
      </c>
      <c r="R15" s="70" t="s">
        <v>44</v>
      </c>
      <c r="S15" s="70" t="s">
        <v>46</v>
      </c>
      <c r="T15" s="70" t="s">
        <v>48</v>
      </c>
      <c r="U15" s="70" t="s">
        <v>50</v>
      </c>
      <c r="V15" s="70" t="s">
        <v>52</v>
      </c>
      <c r="W15" s="70" t="s">
        <v>43</v>
      </c>
      <c r="X15" s="70" t="s">
        <v>45</v>
      </c>
      <c r="Y15" s="70" t="s">
        <v>47</v>
      </c>
      <c r="Z15" s="70" t="s">
        <v>49</v>
      </c>
      <c r="AA15" s="70" t="s">
        <v>51</v>
      </c>
      <c r="AB15" s="70" t="s">
        <v>53</v>
      </c>
      <c r="AC15" s="17"/>
      <c r="AD15" s="16"/>
    </row>
    <row r="16" spans="1:30" ht="39.75" customHeight="1">
      <c r="A16" s="218" t="str" cm="1">
        <f t="array" ref="A16:C160">_xlfn._xlws.FILTER(Table1[[Green Road Theme]:[Practice no.]],ISNUMBER(SEARCH(VLOOKUP(E7,List!$D$2:$E$3,2,FALSE),Table1[[ 1 C02]]))
*ISNUMBER(SEARCH(VLOOKUP(F7,List!$D$2:$E$3,2,FALSE),Table1[2 Res]))
*ISNUMBER(SEARCH(VLOOKUP(G7,List!$D$2:$E$3,2,FALSE),Table1[3 W&amp;L]))
*ISNUMBER(SEARCH(VLOOKUP(H7,List!$D$2:$E$3,2,FALSE),Table1[4 
Pol]))
*ISNUMBER(SEARCH(VLOOKUP(I7,List!$D$2:$E$3,2,FALSE),Table1[5 QoL]))
*ISNUMBER(SEARCH(VLOOKUP(J7,List!$D$2:$E$3,2,FALSE),Table1[6 
Bio]))
*ISNUMBER(SEARCH(VLOOKUP(K7,List!$D$2:$E$3,2,FALSE),Table1[7 
Dis]))
*ISNUMBER(SEARCH(VLOOKUP(L7,List!$D$2:$E$3,2,FALSE),Table1[8 
Mat]))
*ISNUMBER(SEARCH(VLOOKUP(M7,List!$D$2:$E$3,2,FALSE),Table1[9 
Inc]))
*ISNUMBER(SEARCH(VLOOKUP(N7,List!$D$2:$E$3,2,FALSE),Table1[10 Con]))
*ISNUMBER(SEARCH(VLOOKUP(O7,List!$D$2:$E$3,2,FALSE),Table1[11 Saf]))
*ISNUMBER(SEARCH(VLOOKUP(P7,List!$D$2:$E$3,2,FALSE),Table1[12 Aff])),"None")</f>
        <v>1. Decarbonization</v>
      </c>
      <c r="B16" s="218" t="str">
        <v>1.1. Road Network Planning and Road Transport Management</v>
      </c>
      <c r="C16" s="218" t="str">
        <v>1.1.1</v>
      </c>
      <c r="D16" s="218" t="str">
        <f>IF(C16="","",HYPERLINK("#'" &amp; C16 &amp; "'!A1",VLOOKUP(C16,Table1[[Practice no.]:[Pracitce Name]],2,FALSE)))</f>
        <v>Traffic management to limit peak hour congestion</v>
      </c>
      <c r="E16" s="65" t="str">
        <f>IF(C16="","",IF(ISERROR(VLOOKUP(VLOOKUP(C16,Table1[[Practice no.]:[12]],19,FALSE),List!$A$2:$B$5,2,FALSE)),"",VLOOKUP(VLOOKUP(C16,Table1[[Practice no.]:[12]],19,FALSE),List!$A$2:$B$5,2,FALSE)))</f>
        <v>●</v>
      </c>
      <c r="F16" s="66" t="str">
        <f>IF(C16="","",IF(ISERROR(VLOOKUP(VLOOKUP(C16,Table1[[Practice no.]:[12]],20,FALSE),List!$A$2:$B$5,2,FALSE)),"",VLOOKUP(VLOOKUP(C16,Table1[[Practice no.]:[12]],20,FALSE),List!$A$2:$B$5,2,FALSE)))</f>
        <v xml:space="preserve"> </v>
      </c>
      <c r="G16" s="66" t="str">
        <f>IF(C16="","",IF(ISERROR(VLOOKUP(VLOOKUP(C16,Table1[[Practice no.]:[12]],21,FALSE),List!$A$2:$B$5,2,FALSE)),"",VLOOKUP(VLOOKUP(C16,Table1[[Practice no.]:[12]],21,FALSE),List!$A$2:$B$5,2,FALSE)))</f>
        <v xml:space="preserve"> </v>
      </c>
      <c r="H16" s="67" t="str">
        <f>IF(C16="","",IF(ISERROR(VLOOKUP(VLOOKUP(C16,Table1[[Practice no.]:[12]],22,FALSE),List!$A$2:$B$5,2,FALSE)),"",VLOOKUP(VLOOKUP(C16,Table1[[Practice no.]:[12]],22,FALSE),List!$A$2:$B$5,2,FALSE)))</f>
        <v>○</v>
      </c>
      <c r="I16" s="67" t="str">
        <f>IF(C16="","",IF(ISERROR(VLOOKUP(VLOOKUP(C16,Table1[[Practice no.]:[12]],23,FALSE),List!$A$2:$B$5,2,FALSE)),"",VLOOKUP(VLOOKUP(C16,Table1[[Practice no.]:[12]],23,FALSE),List!$A$2:$B$5,2,FALSE)))</f>
        <v xml:space="preserve"> </v>
      </c>
      <c r="J16" s="67" t="str">
        <f>IF(C16="","",IF(ISERROR(VLOOKUP(VLOOKUP(C16,Table1[[Practice no.]:[12]],24,FALSE),List!$A$2:$B$5,2,FALSE)),"",VLOOKUP(VLOOKUP(C16,Table1[[Practice no.]:[12]],24,FALSE),List!$A$2:$B$5,2,FALSE)))</f>
        <v xml:space="preserve"> </v>
      </c>
      <c r="K16" s="68" t="str">
        <f>IF(C16="","",IF(ISERROR(VLOOKUP(VLOOKUP(C16,Table1[[Practice no.]:[12]],25,FALSE),List!$A$2:$B$5,2,FALSE)),"",VLOOKUP(VLOOKUP(C16,Table1[[Practice no.]:[12]],25,FALSE),List!$A$2:$B$5,2,FALSE)))</f>
        <v xml:space="preserve"> </v>
      </c>
      <c r="L16" s="68" t="str">
        <f>IF(C16="","",IF(ISERROR(VLOOKUP(VLOOKUP(C16,Table1[[Practice no.]:[12]],26,FALSE),List!$A$2:$B$5,2,FALSE)),"",VLOOKUP(VLOOKUP(C16,Table1[[Practice no.]:[12]],26,FALSE),List!$A$2:$B$5,2,FALSE)))</f>
        <v xml:space="preserve"> </v>
      </c>
      <c r="M16" s="68" t="str">
        <f>IF(C16="","",IF(ISERROR(VLOOKUP(VLOOKUP(C16,Table1[[Practice no.]:[12]],27,FALSE),List!$A$2:$B$5,2,FALSE)),"",VLOOKUP(VLOOKUP(C16,Table1[[Practice no.]:[12]],27,FALSE),List!$A$2:$B$5,2,FALSE)))</f>
        <v xml:space="preserve"> </v>
      </c>
      <c r="N16" s="69" t="str">
        <f>IF(C16="","",IF(ISERROR(VLOOKUP(VLOOKUP(C16,Table1[[Practice no.]:[12]],28,FALSE),List!$A$2:$B$5,2,FALSE)),"",VLOOKUP(VLOOKUP(C16,Table1[[Practice no.]:[12]],28,FALSE),List!$A$2:$B$5,2,FALSE)))</f>
        <v xml:space="preserve"> </v>
      </c>
      <c r="O16" s="69" t="str">
        <f>IF(C16="","",IF(ISERROR(VLOOKUP(VLOOKUP(C16,Table1[[Practice no.]:[12]],29,FALSE),List!$A$2:$B$5,2,FALSE)),"",VLOOKUP(VLOOKUP(C16,Table1[[Practice no.]:[12]],29,FALSE),List!$A$2:$B$5,2,FALSE)))</f>
        <v xml:space="preserve"> </v>
      </c>
      <c r="P16" s="69" t="str">
        <f>IF(C16="","",IF(ISERROR(VLOOKUP(VLOOKUP(C16,Table1[[Practice no.]:[12]],30,FALSE),List!$A$2:$B$5,2,FALSE)),"",VLOOKUP(VLOOKUP(C16,Table1[[Practice no.]:[12]],30,FALSE),List!$A$2:$B$5,2,FALSE)))</f>
        <v xml:space="preserve"> </v>
      </c>
      <c r="Q16" s="55" t="str">
        <f>IF(C16="","",IF(ISERROR(VLOOKUP(VLOOKUP(C16,Table1[[Practice no.]:[12]],31,FALSE),List!$A$2:$B$5,2,FALSE)),"",VLOOKUP(VLOOKUP(C16,Table1[[Practice no.]:[12]],31,FALSE),List!$A$2:$B$5,2,FALSE)))</f>
        <v xml:space="preserve"> </v>
      </c>
      <c r="R16" s="55" t="str">
        <f>IF(C16="","",IF(ISERROR(VLOOKUP(VLOOKUP(C16,Table1[[Practice no.]:[12]],32,FALSE),List!$A$2:$B$5,2,FALSE)),"",VLOOKUP(VLOOKUP(C16,Table1[[Practice no.]:[12]],32,FALSE),List!$A$2:$B$5,2,FALSE)))</f>
        <v xml:space="preserve"> </v>
      </c>
      <c r="S16" s="55" t="str">
        <f>IF(C16="","",IF(ISERROR(VLOOKUP(VLOOKUP(C16,Table1[[Practice no.]:[12]],33,FALSE),List!$A$2:$B$5,2,FALSE)),"",VLOOKUP(VLOOKUP(C16,Table1[[Practice no.]:[12]],33,FALSE),List!$A$2:$B$5,2,FALSE)))</f>
        <v xml:space="preserve"> </v>
      </c>
      <c r="T16" s="55" t="str">
        <f>IF(C16="","",IF(ISERROR(VLOOKUP(VLOOKUP(C16,Table1[[Practice no.]:[12]],34,FALSE),List!$A$2:$B$5,2,FALSE)),"",VLOOKUP(VLOOKUP(C16,Table1[[Practice no.]:[12]],34,FALSE),List!$A$2:$B$5,2,FALSE)))</f>
        <v xml:space="preserve"> </v>
      </c>
      <c r="U16" s="55" t="str">
        <f>IF(C16="","",IF(ISERROR(VLOOKUP(VLOOKUP(C16,Table1[[Practice no.]:[12]],35,FALSE),List!$A$2:$B$5,2,FALSE)),"",VLOOKUP(VLOOKUP(C16,Table1[[Practice no.]:[12]],35,FALSE),List!$A$2:$B$5,2,FALSE)))</f>
        <v xml:space="preserve"> </v>
      </c>
      <c r="V16" s="55" t="str">
        <f>IF(C16="","",IF(ISERROR(VLOOKUP(VLOOKUP(C16,Table1[[Practice no.]:[12]],36,FALSE),List!$A$2:$B$5,2,FALSE)),"",VLOOKUP(VLOOKUP(C16,Table1[[Practice no.]:[12]],36,FALSE),List!$A$2:$B$5,2,FALSE)))</f>
        <v xml:space="preserve"> </v>
      </c>
      <c r="W16" s="55" t="str">
        <f>IF(C16="","",IF(ISERROR(VLOOKUP(VLOOKUP(C16,Table1[[Practice no.]:[12]],37,FALSE),List!$A$2:$B$5,2,FALSE)),"",VLOOKUP(VLOOKUP(C16,Table1[[Practice no.]:[12]],37,FALSE),List!$A$2:$B$5,2,FALSE)))</f>
        <v xml:space="preserve"> </v>
      </c>
      <c r="X16" s="55" t="str">
        <f>IF(C16="","",IF(ISERROR(VLOOKUP(VLOOKUP(C16,Table1[[Practice no.]:[12]],38,FALSE),List!$A$2:$B$5,2,FALSE)),"",VLOOKUP(VLOOKUP(C16,Table1[[Practice no.]:[12]],38,FALSE),List!$A$2:$B$5,2,FALSE)))</f>
        <v>○</v>
      </c>
      <c r="Y16" s="55" t="str">
        <f>IF(C16="","",IF(ISERROR(VLOOKUP(VLOOKUP(C16,Table1[[Practice no.]:[12]],39,FALSE),List!$A$2:$B$5,2,FALSE)),"",VLOOKUP(VLOOKUP(C16,Table1[[Practice no.]:[12]],39,FALSE),List!$A$2:$B$5,2,FALSE)))</f>
        <v xml:space="preserve"> </v>
      </c>
      <c r="Z16" s="55" t="str">
        <f>IF(C16="","",IF(ISERROR(VLOOKUP(VLOOKUP(C16,Table1[[Practice no.]:[12]],40,FALSE),List!$A$2:$B$5,2,FALSE)),"",VLOOKUP(VLOOKUP(C16,Table1[[Practice no.]:[12]],40,FALSE),List!$A$2:$B$5,2,FALSE)))</f>
        <v xml:space="preserve"> </v>
      </c>
      <c r="AA16" s="55" t="str">
        <f>IF(C16="","",IF(ISERROR(VLOOKUP(VLOOKUP(C16,Table1[[Practice no.]:[12]],41,FALSE),List!$A$2:$B$5,2,FALSE)),"",VLOOKUP(VLOOKUP(C16,Table1[[Practice no.]:[12]],41,FALSE),List!$A$2:$B$5,2,FALSE)))</f>
        <v>○</v>
      </c>
      <c r="AB16" s="55" t="str">
        <f>IF(C16="","",IF(ISERROR(VLOOKUP(VLOOKUP(C16,Table1[[Practice no.]:[12]],42,FALSE),List!$A$2:$B$5,2,FALSE)),"",VLOOKUP(VLOOKUP(C16,Table1[[Practice no.]:[12]],42,FALSE),List!$A$2:$B$5,2,FALSE)))</f>
        <v xml:space="preserve"> </v>
      </c>
      <c r="AC16" s="84"/>
    </row>
    <row r="17" spans="1:29" ht="39.75" customHeight="1">
      <c r="A17" s="218" t="str">
        <v>1. Decarbonization</v>
      </c>
      <c r="B17" s="218" t="str">
        <v>1.1. Road Network Planning and Road Transport Management</v>
      </c>
      <c r="C17" s="218" t="str">
        <v>1.1.2</v>
      </c>
      <c r="D17" s="218" t="str">
        <f>IF(C17="","",HYPERLINK("#'" &amp; C17 &amp; "'!A1",VLOOKUP(C17,Table1[[Practice no.]:[Pracitce Name]],2,FALSE)))</f>
        <v>Optimize traffic signal timing</v>
      </c>
      <c r="E17" s="65" t="str">
        <f>IF(C17="","",IF(ISERROR(VLOOKUP(VLOOKUP(C17,Table1[[Practice no.]:[12]],19,FALSE),List!$A$2:$B$5,2,FALSE)),"",VLOOKUP(VLOOKUP(C17,Table1[[Practice no.]:[12]],19,FALSE),List!$A$2:$B$5,2,FALSE)))</f>
        <v>●</v>
      </c>
      <c r="F17" s="66" t="str">
        <f>IF(C17="","",IF(ISERROR(VLOOKUP(VLOOKUP(C17,Table1[[Practice no.]:[12]],20,FALSE),List!$A$2:$B$5,2,FALSE)),"",VLOOKUP(VLOOKUP(C17,Table1[[Practice no.]:[12]],20,FALSE),List!$A$2:$B$5,2,FALSE)))</f>
        <v xml:space="preserve"> </v>
      </c>
      <c r="G17" s="66" t="str">
        <f>IF(C17="","",IF(ISERROR(VLOOKUP(VLOOKUP(C17,Table1[[Practice no.]:[12]],21,FALSE),List!$A$2:$B$5,2,FALSE)),"",VLOOKUP(VLOOKUP(C17,Table1[[Practice no.]:[12]],21,FALSE),List!$A$2:$B$5,2,FALSE)))</f>
        <v xml:space="preserve"> </v>
      </c>
      <c r="H17" s="67" t="str">
        <f>IF(C17="","",IF(ISERROR(VLOOKUP(VLOOKUP(C17,Table1[[Practice no.]:[12]],22,FALSE),List!$A$2:$B$5,2,FALSE)),"",VLOOKUP(VLOOKUP(C17,Table1[[Practice no.]:[12]],22,FALSE),List!$A$2:$B$5,2,FALSE)))</f>
        <v>○</v>
      </c>
      <c r="I17" s="67" t="str">
        <f>IF(C17="","",IF(ISERROR(VLOOKUP(VLOOKUP(C17,Table1[[Practice no.]:[12]],23,FALSE),List!$A$2:$B$5,2,FALSE)),"",VLOOKUP(VLOOKUP(C17,Table1[[Practice no.]:[12]],23,FALSE),List!$A$2:$B$5,2,FALSE)))</f>
        <v>○</v>
      </c>
      <c r="J17" s="67" t="str">
        <f>IF(C17="","",IF(ISERROR(VLOOKUP(VLOOKUP(C17,Table1[[Practice no.]:[12]],24,FALSE),List!$A$2:$B$5,2,FALSE)),"",VLOOKUP(VLOOKUP(C17,Table1[[Practice no.]:[12]],24,FALSE),List!$A$2:$B$5,2,FALSE)))</f>
        <v xml:space="preserve"> </v>
      </c>
      <c r="K17" s="68" t="str">
        <f>IF(C17="","",IF(ISERROR(VLOOKUP(VLOOKUP(C17,Table1[[Practice no.]:[12]],25,FALSE),List!$A$2:$B$5,2,FALSE)),"",VLOOKUP(VLOOKUP(C17,Table1[[Practice no.]:[12]],25,FALSE),List!$A$2:$B$5,2,FALSE)))</f>
        <v xml:space="preserve"> </v>
      </c>
      <c r="L17" s="68" t="str">
        <f>IF(C17="","",IF(ISERROR(VLOOKUP(VLOOKUP(C17,Table1[[Practice no.]:[12]],26,FALSE),List!$A$2:$B$5,2,FALSE)),"",VLOOKUP(VLOOKUP(C17,Table1[[Practice no.]:[12]],26,FALSE),List!$A$2:$B$5,2,FALSE)))</f>
        <v xml:space="preserve"> </v>
      </c>
      <c r="M17" s="68" t="str">
        <f>IF(C17="","",IF(ISERROR(VLOOKUP(VLOOKUP(C17,Table1[[Practice no.]:[12]],27,FALSE),List!$A$2:$B$5,2,FALSE)),"",VLOOKUP(VLOOKUP(C17,Table1[[Practice no.]:[12]],27,FALSE),List!$A$2:$B$5,2,FALSE)))</f>
        <v xml:space="preserve"> </v>
      </c>
      <c r="N17" s="69" t="str">
        <f>IF(C17="","",IF(ISERROR(VLOOKUP(VLOOKUP(C17,Table1[[Practice no.]:[12]],28,FALSE),List!$A$2:$B$5,2,FALSE)),"",VLOOKUP(VLOOKUP(C17,Table1[[Practice no.]:[12]],28,FALSE),List!$A$2:$B$5,2,FALSE)))</f>
        <v>○</v>
      </c>
      <c r="O17" s="69" t="str">
        <f>IF(C17="","",IF(ISERROR(VLOOKUP(VLOOKUP(C17,Table1[[Practice no.]:[12]],29,FALSE),List!$A$2:$B$5,2,FALSE)),"",VLOOKUP(VLOOKUP(C17,Table1[[Practice no.]:[12]],29,FALSE),List!$A$2:$B$5,2,FALSE)))</f>
        <v>○</v>
      </c>
      <c r="P17" s="69" t="str">
        <f>IF(C17="","",IF(ISERROR(VLOOKUP(VLOOKUP(C17,Table1[[Practice no.]:[12]],30,FALSE),List!$A$2:$B$5,2,FALSE)),"",VLOOKUP(VLOOKUP(C17,Table1[[Practice no.]:[12]],30,FALSE),List!$A$2:$B$5,2,FALSE)))</f>
        <v>○</v>
      </c>
      <c r="Q17" s="55" t="str">
        <f>IF(C17="","",IF(ISERROR(VLOOKUP(VLOOKUP(C17,Table1[[Practice no.]:[12]],31,FALSE),List!$A$2:$B$5,2,FALSE)),"",VLOOKUP(VLOOKUP(C17,Table1[[Practice no.]:[12]],31,FALSE),List!$A$2:$B$5,2,FALSE)))</f>
        <v>○</v>
      </c>
      <c r="R17" s="55" t="str">
        <f>IF(C17="","",IF(ISERROR(VLOOKUP(VLOOKUP(C17,Table1[[Practice no.]:[12]],32,FALSE),List!$A$2:$B$5,2,FALSE)),"",VLOOKUP(VLOOKUP(C17,Table1[[Practice no.]:[12]],32,FALSE),List!$A$2:$B$5,2,FALSE)))</f>
        <v xml:space="preserve"> </v>
      </c>
      <c r="S17" s="55" t="str">
        <f>IF(C17="","",IF(ISERROR(VLOOKUP(VLOOKUP(C17,Table1[[Practice no.]:[12]],33,FALSE),List!$A$2:$B$5,2,FALSE)),"",VLOOKUP(VLOOKUP(C17,Table1[[Practice no.]:[12]],33,FALSE),List!$A$2:$B$5,2,FALSE)))</f>
        <v>○</v>
      </c>
      <c r="T17" s="55" t="str">
        <f>IF(C17="","",IF(ISERROR(VLOOKUP(VLOOKUP(C17,Table1[[Practice no.]:[12]],34,FALSE),List!$A$2:$B$5,2,FALSE)),"",VLOOKUP(VLOOKUP(C17,Table1[[Practice no.]:[12]],34,FALSE),List!$A$2:$B$5,2,FALSE)))</f>
        <v>○</v>
      </c>
      <c r="U17" s="55" t="str">
        <f>IF(C17="","",IF(ISERROR(VLOOKUP(VLOOKUP(C17,Table1[[Practice no.]:[12]],35,FALSE),List!$A$2:$B$5,2,FALSE)),"",VLOOKUP(VLOOKUP(C17,Table1[[Practice no.]:[12]],35,FALSE),List!$A$2:$B$5,2,FALSE)))</f>
        <v>○</v>
      </c>
      <c r="V17" s="55" t="str">
        <f>IF(C17="","",IF(ISERROR(VLOOKUP(VLOOKUP(C17,Table1[[Practice no.]:[12]],36,FALSE),List!$A$2:$B$5,2,FALSE)),"",VLOOKUP(VLOOKUP(C17,Table1[[Practice no.]:[12]],36,FALSE),List!$A$2:$B$5,2,FALSE)))</f>
        <v xml:space="preserve"> </v>
      </c>
      <c r="W17" s="55" t="str">
        <f>IF(C17="","",IF(ISERROR(VLOOKUP(VLOOKUP(C17,Table1[[Practice no.]:[12]],37,FALSE),List!$A$2:$B$5,2,FALSE)),"",VLOOKUP(VLOOKUP(C17,Table1[[Practice no.]:[12]],37,FALSE),List!$A$2:$B$5,2,FALSE)))</f>
        <v xml:space="preserve"> </v>
      </c>
      <c r="X17" s="55" t="str">
        <f>IF(C17="","",IF(ISERROR(VLOOKUP(VLOOKUP(C17,Table1[[Practice no.]:[12]],38,FALSE),List!$A$2:$B$5,2,FALSE)),"",VLOOKUP(VLOOKUP(C17,Table1[[Practice no.]:[12]],38,FALSE),List!$A$2:$B$5,2,FALSE)))</f>
        <v xml:space="preserve"> </v>
      </c>
      <c r="Y17" s="55" t="str">
        <f>IF(C17="","",IF(ISERROR(VLOOKUP(VLOOKUP(C17,Table1[[Practice no.]:[12]],39,FALSE),List!$A$2:$B$5,2,FALSE)),"",VLOOKUP(VLOOKUP(C17,Table1[[Practice no.]:[12]],39,FALSE),List!$A$2:$B$5,2,FALSE)))</f>
        <v xml:space="preserve"> </v>
      </c>
      <c r="Z17" s="55" t="str">
        <f>IF(C17="","",IF(ISERROR(VLOOKUP(VLOOKUP(C17,Table1[[Practice no.]:[12]],40,FALSE),List!$A$2:$B$5,2,FALSE)),"",VLOOKUP(VLOOKUP(C17,Table1[[Practice no.]:[12]],40,FALSE),List!$A$2:$B$5,2,FALSE)))</f>
        <v xml:space="preserve"> </v>
      </c>
      <c r="AA17" s="55" t="str">
        <f>IF(C17="","",IF(ISERROR(VLOOKUP(VLOOKUP(C17,Table1[[Practice no.]:[12]],41,FALSE),List!$A$2:$B$5,2,FALSE)),"",VLOOKUP(VLOOKUP(C17,Table1[[Practice no.]:[12]],41,FALSE),List!$A$2:$B$5,2,FALSE)))</f>
        <v>○</v>
      </c>
      <c r="AB17" s="55" t="str">
        <f>IF(C17="","",IF(ISERROR(VLOOKUP(VLOOKUP(C17,Table1[[Practice no.]:[12]],42,FALSE),List!$A$2:$B$5,2,FALSE)),"",VLOOKUP(VLOOKUP(C17,Table1[[Practice no.]:[12]],42,FALSE),List!$A$2:$B$5,2,FALSE)))</f>
        <v xml:space="preserve"> </v>
      </c>
      <c r="AC17" s="84"/>
    </row>
    <row r="18" spans="1:29" ht="39.75" customHeight="1">
      <c r="A18" s="218" t="str">
        <v>1. Decarbonization</v>
      </c>
      <c r="B18" s="218" t="str">
        <v>1.1. Road Network Planning and Road Transport Management</v>
      </c>
      <c r="C18" s="218" t="str">
        <v>1.1.3</v>
      </c>
      <c r="D18" s="218" t="str">
        <f>IF(C18="","",HYPERLINK("#'" &amp; C18 &amp; "'!A1",VLOOKUP(C18,Table1[[Practice no.]:[Pracitce Name]],2,FALSE)))</f>
        <v>Low Emission Zones (LEZ)</v>
      </c>
      <c r="E18" s="65" t="str">
        <f>IF(C18="","",IF(ISERROR(VLOOKUP(VLOOKUP(C18,Table1[[Practice no.]:[12]],19,FALSE),List!$A$2:$B$5,2,FALSE)),"",VLOOKUP(VLOOKUP(C18,Table1[[Practice no.]:[12]],19,FALSE),List!$A$2:$B$5,2,FALSE)))</f>
        <v>●</v>
      </c>
      <c r="F18" s="66" t="str">
        <f>IF(C18="","",IF(ISERROR(VLOOKUP(VLOOKUP(C18,Table1[[Practice no.]:[12]],20,FALSE),List!$A$2:$B$5,2,FALSE)),"",VLOOKUP(VLOOKUP(C18,Table1[[Practice no.]:[12]],20,FALSE),List!$A$2:$B$5,2,FALSE)))</f>
        <v xml:space="preserve"> </v>
      </c>
      <c r="G18" s="66" t="str">
        <f>IF(C18="","",IF(ISERROR(VLOOKUP(VLOOKUP(C18,Table1[[Practice no.]:[12]],21,FALSE),List!$A$2:$B$5,2,FALSE)),"",VLOOKUP(VLOOKUP(C18,Table1[[Practice no.]:[12]],21,FALSE),List!$A$2:$B$5,2,FALSE)))</f>
        <v xml:space="preserve"> </v>
      </c>
      <c r="H18" s="67" t="str">
        <f>IF(C18="","",IF(ISERROR(VLOOKUP(VLOOKUP(C18,Table1[[Practice no.]:[12]],22,FALSE),List!$A$2:$B$5,2,FALSE)),"",VLOOKUP(VLOOKUP(C18,Table1[[Practice no.]:[12]],22,FALSE),List!$A$2:$B$5,2,FALSE)))</f>
        <v>○</v>
      </c>
      <c r="I18" s="67" t="str">
        <f>IF(C18="","",IF(ISERROR(VLOOKUP(VLOOKUP(C18,Table1[[Practice no.]:[12]],23,FALSE),List!$A$2:$B$5,2,FALSE)),"",VLOOKUP(VLOOKUP(C18,Table1[[Practice no.]:[12]],23,FALSE),List!$A$2:$B$5,2,FALSE)))</f>
        <v>○</v>
      </c>
      <c r="J18" s="67" t="str">
        <f>IF(C18="","",IF(ISERROR(VLOOKUP(VLOOKUP(C18,Table1[[Practice no.]:[12]],24,FALSE),List!$A$2:$B$5,2,FALSE)),"",VLOOKUP(VLOOKUP(C18,Table1[[Practice no.]:[12]],24,FALSE),List!$A$2:$B$5,2,FALSE)))</f>
        <v xml:space="preserve"> </v>
      </c>
      <c r="K18" s="68" t="str">
        <f>IF(C18="","",IF(ISERROR(VLOOKUP(VLOOKUP(C18,Table1[[Practice no.]:[12]],25,FALSE),List!$A$2:$B$5,2,FALSE)),"",VLOOKUP(VLOOKUP(C18,Table1[[Practice no.]:[12]],25,FALSE),List!$A$2:$B$5,2,FALSE)))</f>
        <v xml:space="preserve"> </v>
      </c>
      <c r="L18" s="68" t="str">
        <f>IF(C18="","",IF(ISERROR(VLOOKUP(VLOOKUP(C18,Table1[[Practice no.]:[12]],26,FALSE),List!$A$2:$B$5,2,FALSE)),"",VLOOKUP(VLOOKUP(C18,Table1[[Practice no.]:[12]],26,FALSE),List!$A$2:$B$5,2,FALSE)))</f>
        <v xml:space="preserve"> </v>
      </c>
      <c r="M18" s="68" t="str">
        <f>IF(C18="","",IF(ISERROR(VLOOKUP(VLOOKUP(C18,Table1[[Practice no.]:[12]],27,FALSE),List!$A$2:$B$5,2,FALSE)),"",VLOOKUP(VLOOKUP(C18,Table1[[Practice no.]:[12]],27,FALSE),List!$A$2:$B$5,2,FALSE)))</f>
        <v xml:space="preserve"> </v>
      </c>
      <c r="N18" s="69" t="str">
        <f>IF(C18="","",IF(ISERROR(VLOOKUP(VLOOKUP(C18,Table1[[Practice no.]:[12]],28,FALSE),List!$A$2:$B$5,2,FALSE)),"",VLOOKUP(VLOOKUP(C18,Table1[[Practice no.]:[12]],28,FALSE),List!$A$2:$B$5,2,FALSE)))</f>
        <v xml:space="preserve"> </v>
      </c>
      <c r="O18" s="69" t="str">
        <f>IF(C18="","",IF(ISERROR(VLOOKUP(VLOOKUP(C18,Table1[[Practice no.]:[12]],29,FALSE),List!$A$2:$B$5,2,FALSE)),"",VLOOKUP(VLOOKUP(C18,Table1[[Practice no.]:[12]],29,FALSE),List!$A$2:$B$5,2,FALSE)))</f>
        <v xml:space="preserve"> </v>
      </c>
      <c r="P18" s="69" t="str">
        <f>IF(C18="","",IF(ISERROR(VLOOKUP(VLOOKUP(C18,Table1[[Practice no.]:[12]],30,FALSE),List!$A$2:$B$5,2,FALSE)),"",VLOOKUP(VLOOKUP(C18,Table1[[Practice no.]:[12]],30,FALSE),List!$A$2:$B$5,2,FALSE)))</f>
        <v xml:space="preserve"> </v>
      </c>
      <c r="Q18" s="55" t="str">
        <f>IF(C18="","",IF(ISERROR(VLOOKUP(VLOOKUP(C18,Table1[[Practice no.]:[12]],31,FALSE),List!$A$2:$B$5,2,FALSE)),"",VLOOKUP(VLOOKUP(C18,Table1[[Practice no.]:[12]],31,FALSE),List!$A$2:$B$5,2,FALSE)))</f>
        <v xml:space="preserve"> </v>
      </c>
      <c r="R18" s="55" t="str">
        <f>IF(C18="","",IF(ISERROR(VLOOKUP(VLOOKUP(C18,Table1[[Practice no.]:[12]],32,FALSE),List!$A$2:$B$5,2,FALSE)),"",VLOOKUP(VLOOKUP(C18,Table1[[Practice no.]:[12]],32,FALSE),List!$A$2:$B$5,2,FALSE)))</f>
        <v xml:space="preserve"> </v>
      </c>
      <c r="S18" s="55" t="str">
        <f>IF(C18="","",IF(ISERROR(VLOOKUP(VLOOKUP(C18,Table1[[Practice no.]:[12]],33,FALSE),List!$A$2:$B$5,2,FALSE)),"",VLOOKUP(VLOOKUP(C18,Table1[[Practice no.]:[12]],33,FALSE),List!$A$2:$B$5,2,FALSE)))</f>
        <v>○</v>
      </c>
      <c r="T18" s="55" t="str">
        <f>IF(C18="","",IF(ISERROR(VLOOKUP(VLOOKUP(C18,Table1[[Practice no.]:[12]],34,FALSE),List!$A$2:$B$5,2,FALSE)),"",VLOOKUP(VLOOKUP(C18,Table1[[Practice no.]:[12]],34,FALSE),List!$A$2:$B$5,2,FALSE)))</f>
        <v>○</v>
      </c>
      <c r="U18" s="55" t="str">
        <f>IF(C18="","",IF(ISERROR(VLOOKUP(VLOOKUP(C18,Table1[[Practice no.]:[12]],35,FALSE),List!$A$2:$B$5,2,FALSE)),"",VLOOKUP(VLOOKUP(C18,Table1[[Practice no.]:[12]],35,FALSE),List!$A$2:$B$5,2,FALSE)))</f>
        <v>○</v>
      </c>
      <c r="V18" s="55" t="str">
        <f>IF(C18="","",IF(ISERROR(VLOOKUP(VLOOKUP(C18,Table1[[Practice no.]:[12]],36,FALSE),List!$A$2:$B$5,2,FALSE)),"",VLOOKUP(VLOOKUP(C18,Table1[[Practice no.]:[12]],36,FALSE),List!$A$2:$B$5,2,FALSE)))</f>
        <v>○</v>
      </c>
      <c r="W18" s="55" t="str">
        <f>IF(C18="","",IF(ISERROR(VLOOKUP(VLOOKUP(C18,Table1[[Practice no.]:[12]],37,FALSE),List!$A$2:$B$5,2,FALSE)),"",VLOOKUP(VLOOKUP(C18,Table1[[Practice no.]:[12]],37,FALSE),List!$A$2:$B$5,2,FALSE)))</f>
        <v>○</v>
      </c>
      <c r="X18" s="55" t="str">
        <f>IF(C18="","",IF(ISERROR(VLOOKUP(VLOOKUP(C18,Table1[[Practice no.]:[12]],38,FALSE),List!$A$2:$B$5,2,FALSE)),"",VLOOKUP(VLOOKUP(C18,Table1[[Practice no.]:[12]],38,FALSE),List!$A$2:$B$5,2,FALSE)))</f>
        <v>○</v>
      </c>
      <c r="Y18" s="55" t="str">
        <f>IF(C18="","",IF(ISERROR(VLOOKUP(VLOOKUP(C18,Table1[[Practice no.]:[12]],39,FALSE),List!$A$2:$B$5,2,FALSE)),"",VLOOKUP(VLOOKUP(C18,Table1[[Practice no.]:[12]],39,FALSE),List!$A$2:$B$5,2,FALSE)))</f>
        <v>○</v>
      </c>
      <c r="Z18" s="55" t="str">
        <f>IF(C18="","",IF(ISERROR(VLOOKUP(VLOOKUP(C18,Table1[[Practice no.]:[12]],40,FALSE),List!$A$2:$B$5,2,FALSE)),"",VLOOKUP(VLOOKUP(C18,Table1[[Practice no.]:[12]],40,FALSE),List!$A$2:$B$5,2,FALSE)))</f>
        <v xml:space="preserve"> </v>
      </c>
      <c r="AA18" s="55" t="str">
        <f>IF(C18="","",IF(ISERROR(VLOOKUP(VLOOKUP(C18,Table1[[Practice no.]:[12]],41,FALSE),List!$A$2:$B$5,2,FALSE)),"",VLOOKUP(VLOOKUP(C18,Table1[[Practice no.]:[12]],41,FALSE),List!$A$2:$B$5,2,FALSE)))</f>
        <v xml:space="preserve"> </v>
      </c>
      <c r="AB18" s="55" t="str">
        <f>IF(C18="","",IF(ISERROR(VLOOKUP(VLOOKUP(C18,Table1[[Practice no.]:[12]],42,FALSE),List!$A$2:$B$5,2,FALSE)),"",VLOOKUP(VLOOKUP(C18,Table1[[Practice no.]:[12]],42,FALSE),List!$A$2:$B$5,2,FALSE)))</f>
        <v>○</v>
      </c>
      <c r="AC18" s="84"/>
    </row>
    <row r="19" spans="1:29" ht="39.75" customHeight="1">
      <c r="A19" s="218" t="str">
        <v>1. Decarbonization</v>
      </c>
      <c r="B19" s="218" t="str">
        <v>1.1. Road Network Planning and Road Transport Management</v>
      </c>
      <c r="C19" s="218" t="str">
        <v>1.1.4</v>
      </c>
      <c r="D19" s="218" t="str">
        <f>IF(C19="","",HYPERLINK("#'" &amp; C19 &amp; "'!A1",VLOOKUP(C19,Table1[[Practice no.]:[Pracitce Name]],2,FALSE)))</f>
        <v>Encourage mass transit (buses and trains)</v>
      </c>
      <c r="E19" s="65" t="str">
        <f>IF(C19="","",IF(ISERROR(VLOOKUP(VLOOKUP(C19,Table1[[Practice no.]:[12]],19,FALSE),List!$A$2:$B$5,2,FALSE)),"",VLOOKUP(VLOOKUP(C19,Table1[[Practice no.]:[12]],19,FALSE),List!$A$2:$B$5,2,FALSE)))</f>
        <v>●</v>
      </c>
      <c r="F19" s="66" t="str">
        <f>IF(C19="","",IF(ISERROR(VLOOKUP(VLOOKUP(C19,Table1[[Practice no.]:[12]],20,FALSE),List!$A$2:$B$5,2,FALSE)),"",VLOOKUP(VLOOKUP(C19,Table1[[Practice no.]:[12]],20,FALSE),List!$A$2:$B$5,2,FALSE)))</f>
        <v xml:space="preserve"> </v>
      </c>
      <c r="G19" s="66" t="str">
        <f>IF(C19="","",IF(ISERROR(VLOOKUP(VLOOKUP(C19,Table1[[Practice no.]:[12]],21,FALSE),List!$A$2:$B$5,2,FALSE)),"",VLOOKUP(VLOOKUP(C19,Table1[[Practice no.]:[12]],21,FALSE),List!$A$2:$B$5,2,FALSE)))</f>
        <v xml:space="preserve"> </v>
      </c>
      <c r="H19" s="67" t="str">
        <f>IF(C19="","",IF(ISERROR(VLOOKUP(VLOOKUP(C19,Table1[[Practice no.]:[12]],22,FALSE),List!$A$2:$B$5,2,FALSE)),"",VLOOKUP(VLOOKUP(C19,Table1[[Practice no.]:[12]],22,FALSE),List!$A$2:$B$5,2,FALSE)))</f>
        <v>○</v>
      </c>
      <c r="I19" s="67" t="str">
        <f>IF(C19="","",IF(ISERROR(VLOOKUP(VLOOKUP(C19,Table1[[Practice no.]:[12]],23,FALSE),List!$A$2:$B$5,2,FALSE)),"",VLOOKUP(VLOOKUP(C19,Table1[[Practice no.]:[12]],23,FALSE),List!$A$2:$B$5,2,FALSE)))</f>
        <v>○</v>
      </c>
      <c r="J19" s="67" t="str">
        <f>IF(C19="","",IF(ISERROR(VLOOKUP(VLOOKUP(C19,Table1[[Practice no.]:[12]],24,FALSE),List!$A$2:$B$5,2,FALSE)),"",VLOOKUP(VLOOKUP(C19,Table1[[Practice no.]:[12]],24,FALSE),List!$A$2:$B$5,2,FALSE)))</f>
        <v xml:space="preserve"> </v>
      </c>
      <c r="K19" s="68" t="str">
        <f>IF(C19="","",IF(ISERROR(VLOOKUP(VLOOKUP(C19,Table1[[Practice no.]:[12]],25,FALSE),List!$A$2:$B$5,2,FALSE)),"",VLOOKUP(VLOOKUP(C19,Table1[[Practice no.]:[12]],25,FALSE),List!$A$2:$B$5,2,FALSE)))</f>
        <v xml:space="preserve"> </v>
      </c>
      <c r="L19" s="68" t="str">
        <f>IF(C19="","",IF(ISERROR(VLOOKUP(VLOOKUP(C19,Table1[[Practice no.]:[12]],26,FALSE),List!$A$2:$B$5,2,FALSE)),"",VLOOKUP(VLOOKUP(C19,Table1[[Practice no.]:[12]],26,FALSE),List!$A$2:$B$5,2,FALSE)))</f>
        <v xml:space="preserve"> </v>
      </c>
      <c r="M19" s="68" t="str">
        <f>IF(C19="","",IF(ISERROR(VLOOKUP(VLOOKUP(C19,Table1[[Practice no.]:[12]],27,FALSE),List!$A$2:$B$5,2,FALSE)),"",VLOOKUP(VLOOKUP(C19,Table1[[Practice no.]:[12]],27,FALSE),List!$A$2:$B$5,2,FALSE)))</f>
        <v xml:space="preserve"> </v>
      </c>
      <c r="N19" s="69" t="str">
        <f>IF(C19="","",IF(ISERROR(VLOOKUP(VLOOKUP(C19,Table1[[Practice no.]:[12]],28,FALSE),List!$A$2:$B$5,2,FALSE)),"",VLOOKUP(VLOOKUP(C19,Table1[[Practice no.]:[12]],28,FALSE),List!$A$2:$B$5,2,FALSE)))</f>
        <v xml:space="preserve"> </v>
      </c>
      <c r="O19" s="69" t="str">
        <f>IF(C19="","",IF(ISERROR(VLOOKUP(VLOOKUP(C19,Table1[[Practice no.]:[12]],29,FALSE),List!$A$2:$B$5,2,FALSE)),"",VLOOKUP(VLOOKUP(C19,Table1[[Practice no.]:[12]],29,FALSE),List!$A$2:$B$5,2,FALSE)))</f>
        <v xml:space="preserve"> </v>
      </c>
      <c r="P19" s="69" t="str">
        <f>IF(C19="","",IF(ISERROR(VLOOKUP(VLOOKUP(C19,Table1[[Practice no.]:[12]],30,FALSE),List!$A$2:$B$5,2,FALSE)),"",VLOOKUP(VLOOKUP(C19,Table1[[Practice no.]:[12]],30,FALSE),List!$A$2:$B$5,2,FALSE)))</f>
        <v>○</v>
      </c>
      <c r="Q19" s="55" t="str">
        <f>IF(C19="","",IF(ISERROR(VLOOKUP(VLOOKUP(C19,Table1[[Practice no.]:[12]],31,FALSE),List!$A$2:$B$5,2,FALSE)),"",VLOOKUP(VLOOKUP(C19,Table1[[Practice no.]:[12]],31,FALSE),List!$A$2:$B$5,2,FALSE)))</f>
        <v xml:space="preserve"> </v>
      </c>
      <c r="R19" s="55" t="str">
        <f>IF(C19="","",IF(ISERROR(VLOOKUP(VLOOKUP(C19,Table1[[Practice no.]:[12]],32,FALSE),List!$A$2:$B$5,2,FALSE)),"",VLOOKUP(VLOOKUP(C19,Table1[[Practice no.]:[12]],32,FALSE),List!$A$2:$B$5,2,FALSE)))</f>
        <v xml:space="preserve"> </v>
      </c>
      <c r="S19" s="55" t="str">
        <f>IF(C19="","",IF(ISERROR(VLOOKUP(VLOOKUP(C19,Table1[[Practice no.]:[12]],33,FALSE),List!$A$2:$B$5,2,FALSE)),"",VLOOKUP(VLOOKUP(C19,Table1[[Practice no.]:[12]],33,FALSE),List!$A$2:$B$5,2,FALSE)))</f>
        <v>○</v>
      </c>
      <c r="T19" s="55" t="str">
        <f>IF(C19="","",IF(ISERROR(VLOOKUP(VLOOKUP(C19,Table1[[Practice no.]:[12]],34,FALSE),List!$A$2:$B$5,2,FALSE)),"",VLOOKUP(VLOOKUP(C19,Table1[[Practice no.]:[12]],34,FALSE),List!$A$2:$B$5,2,FALSE)))</f>
        <v xml:space="preserve"> </v>
      </c>
      <c r="U19" s="55" t="str">
        <f>IF(C19="","",IF(ISERROR(VLOOKUP(VLOOKUP(C19,Table1[[Practice no.]:[12]],35,FALSE),List!$A$2:$B$5,2,FALSE)),"",VLOOKUP(VLOOKUP(C19,Table1[[Practice no.]:[12]],35,FALSE),List!$A$2:$B$5,2,FALSE)))</f>
        <v>○</v>
      </c>
      <c r="V19" s="55" t="str">
        <f>IF(C19="","",IF(ISERROR(VLOOKUP(VLOOKUP(C19,Table1[[Practice no.]:[12]],36,FALSE),List!$A$2:$B$5,2,FALSE)),"",VLOOKUP(VLOOKUP(C19,Table1[[Practice no.]:[12]],36,FALSE),List!$A$2:$B$5,2,FALSE)))</f>
        <v>○</v>
      </c>
      <c r="W19" s="55" t="str">
        <f>IF(C19="","",IF(ISERROR(VLOOKUP(VLOOKUP(C19,Table1[[Practice no.]:[12]],37,FALSE),List!$A$2:$B$5,2,FALSE)),"",VLOOKUP(VLOOKUP(C19,Table1[[Practice no.]:[12]],37,FALSE),List!$A$2:$B$5,2,FALSE)))</f>
        <v xml:space="preserve"> </v>
      </c>
      <c r="X19" s="55" t="str">
        <f>IF(C19="","",IF(ISERROR(VLOOKUP(VLOOKUP(C19,Table1[[Practice no.]:[12]],38,FALSE),List!$A$2:$B$5,2,FALSE)),"",VLOOKUP(VLOOKUP(C19,Table1[[Practice no.]:[12]],38,FALSE),List!$A$2:$B$5,2,FALSE)))</f>
        <v xml:space="preserve"> </v>
      </c>
      <c r="Y19" s="55" t="str">
        <f>IF(C19="","",IF(ISERROR(VLOOKUP(VLOOKUP(C19,Table1[[Practice no.]:[12]],39,FALSE),List!$A$2:$B$5,2,FALSE)),"",VLOOKUP(VLOOKUP(C19,Table1[[Practice no.]:[12]],39,FALSE),List!$A$2:$B$5,2,FALSE)))</f>
        <v>○</v>
      </c>
      <c r="Z19" s="55" t="str">
        <f>IF(C19="","",IF(ISERROR(VLOOKUP(VLOOKUP(C19,Table1[[Practice no.]:[12]],40,FALSE),List!$A$2:$B$5,2,FALSE)),"",VLOOKUP(VLOOKUP(C19,Table1[[Practice no.]:[12]],40,FALSE),List!$A$2:$B$5,2,FALSE)))</f>
        <v>○</v>
      </c>
      <c r="AA19" s="55" t="str">
        <f>IF(C19="","",IF(ISERROR(VLOOKUP(VLOOKUP(C19,Table1[[Practice no.]:[12]],41,FALSE),List!$A$2:$B$5,2,FALSE)),"",VLOOKUP(VLOOKUP(C19,Table1[[Practice no.]:[12]],41,FALSE),List!$A$2:$B$5,2,FALSE)))</f>
        <v>○</v>
      </c>
      <c r="AB19" s="55" t="str">
        <f>IF(C19="","",IF(ISERROR(VLOOKUP(VLOOKUP(C19,Table1[[Practice no.]:[12]],42,FALSE),List!$A$2:$B$5,2,FALSE)),"",VLOOKUP(VLOOKUP(C19,Table1[[Practice no.]:[12]],42,FALSE),List!$A$2:$B$5,2,FALSE)))</f>
        <v xml:space="preserve"> </v>
      </c>
      <c r="AC19" s="84"/>
    </row>
    <row r="20" spans="1:29" ht="40.35" customHeight="1">
      <c r="A20" s="218" t="str">
        <v>1. Decarbonization</v>
      </c>
      <c r="B20" s="218" t="str">
        <v>1.1. Road Network Planning and Road Transport Management</v>
      </c>
      <c r="C20" s="218" t="str">
        <v>1.1.5</v>
      </c>
      <c r="D20" s="218" t="str">
        <f>IF(C20="","",HYPERLINK("#'" &amp; C20 &amp; "'!A1",VLOOKUP(C20,Table1[[Practice no.]:[Pracitce Name]],2,FALSE)))</f>
        <v>Facilitate the use of fuel-efficient vehicles</v>
      </c>
      <c r="E20" s="65" t="str">
        <f>IF(C20="","",IF(ISERROR(VLOOKUP(VLOOKUP(C20,Table1[[Practice no.]:[12]],19,FALSE),List!$A$2:$B$5,2,FALSE)),"",VLOOKUP(VLOOKUP(C20,Table1[[Practice no.]:[12]],19,FALSE),List!$A$2:$B$5,2,FALSE)))</f>
        <v>●</v>
      </c>
      <c r="F20" s="66" t="str">
        <f>IF(C20="","",IF(ISERROR(VLOOKUP(VLOOKUP(C20,Table1[[Practice no.]:[12]],20,FALSE),List!$A$2:$B$5,2,FALSE)),"",VLOOKUP(VLOOKUP(C20,Table1[[Practice no.]:[12]],20,FALSE),List!$A$2:$B$5,2,FALSE)))</f>
        <v xml:space="preserve"> </v>
      </c>
      <c r="G20" s="66" t="str">
        <f>IF(C20="","",IF(ISERROR(VLOOKUP(VLOOKUP(C20,Table1[[Practice no.]:[12]],21,FALSE),List!$A$2:$B$5,2,FALSE)),"",VLOOKUP(VLOOKUP(C20,Table1[[Practice no.]:[12]],21,FALSE),List!$A$2:$B$5,2,FALSE)))</f>
        <v xml:space="preserve"> </v>
      </c>
      <c r="H20" s="67" t="str">
        <f>IF(C20="","",IF(ISERROR(VLOOKUP(VLOOKUP(C20,Table1[[Practice no.]:[12]],22,FALSE),List!$A$2:$B$5,2,FALSE)),"",VLOOKUP(VLOOKUP(C20,Table1[[Practice no.]:[12]],22,FALSE),List!$A$2:$B$5,2,FALSE)))</f>
        <v xml:space="preserve"> </v>
      </c>
      <c r="I20" s="67" t="str">
        <f>IF(C20="","",IF(ISERROR(VLOOKUP(VLOOKUP(C20,Table1[[Practice no.]:[12]],23,FALSE),List!$A$2:$B$5,2,FALSE)),"",VLOOKUP(VLOOKUP(C20,Table1[[Practice no.]:[12]],23,FALSE),List!$A$2:$B$5,2,FALSE)))</f>
        <v xml:space="preserve"> </v>
      </c>
      <c r="J20" s="67" t="str">
        <f>IF(C20="","",IF(ISERROR(VLOOKUP(VLOOKUP(C20,Table1[[Practice no.]:[12]],24,FALSE),List!$A$2:$B$5,2,FALSE)),"",VLOOKUP(VLOOKUP(C20,Table1[[Practice no.]:[12]],24,FALSE),List!$A$2:$B$5,2,FALSE)))</f>
        <v xml:space="preserve"> </v>
      </c>
      <c r="K20" s="68" t="str">
        <f>IF(C20="","",IF(ISERROR(VLOOKUP(VLOOKUP(C20,Table1[[Practice no.]:[12]],25,FALSE),List!$A$2:$B$5,2,FALSE)),"",VLOOKUP(VLOOKUP(C20,Table1[[Practice no.]:[12]],25,FALSE),List!$A$2:$B$5,2,FALSE)))</f>
        <v xml:space="preserve"> </v>
      </c>
      <c r="L20" s="68" t="str">
        <f>IF(C20="","",IF(ISERROR(VLOOKUP(VLOOKUP(C20,Table1[[Practice no.]:[12]],26,FALSE),List!$A$2:$B$5,2,FALSE)),"",VLOOKUP(VLOOKUP(C20,Table1[[Practice no.]:[12]],26,FALSE),List!$A$2:$B$5,2,FALSE)))</f>
        <v xml:space="preserve"> </v>
      </c>
      <c r="M20" s="68" t="str">
        <f>IF(C20="","",IF(ISERROR(VLOOKUP(VLOOKUP(C20,Table1[[Practice no.]:[12]],27,FALSE),List!$A$2:$B$5,2,FALSE)),"",VLOOKUP(VLOOKUP(C20,Table1[[Practice no.]:[12]],27,FALSE),List!$A$2:$B$5,2,FALSE)))</f>
        <v xml:space="preserve"> </v>
      </c>
      <c r="N20" s="69" t="str">
        <f>IF(C20="","",IF(ISERROR(VLOOKUP(VLOOKUP(C20,Table1[[Practice no.]:[12]],28,FALSE),List!$A$2:$B$5,2,FALSE)),"",VLOOKUP(VLOOKUP(C20,Table1[[Practice no.]:[12]],28,FALSE),List!$A$2:$B$5,2,FALSE)))</f>
        <v xml:space="preserve"> </v>
      </c>
      <c r="O20" s="69" t="str">
        <f>IF(C20="","",IF(ISERROR(VLOOKUP(VLOOKUP(C20,Table1[[Practice no.]:[12]],29,FALSE),List!$A$2:$B$5,2,FALSE)),"",VLOOKUP(VLOOKUP(C20,Table1[[Practice no.]:[12]],29,FALSE),List!$A$2:$B$5,2,FALSE)))</f>
        <v>○</v>
      </c>
      <c r="P20" s="69" t="str">
        <f>IF(C20="","",IF(ISERROR(VLOOKUP(VLOOKUP(C20,Table1[[Practice no.]:[12]],30,FALSE),List!$A$2:$B$5,2,FALSE)),"",VLOOKUP(VLOOKUP(C20,Table1[[Practice no.]:[12]],30,FALSE),List!$A$2:$B$5,2,FALSE)))</f>
        <v xml:space="preserve"> </v>
      </c>
      <c r="Q20" s="55" t="str">
        <f>IF(C20="","",IF(ISERROR(VLOOKUP(VLOOKUP(C20,Table1[[Practice no.]:[12]],31,FALSE),List!$A$2:$B$5,2,FALSE)),"",VLOOKUP(VLOOKUP(C20,Table1[[Practice no.]:[12]],31,FALSE),List!$A$2:$B$5,2,FALSE)))</f>
        <v xml:space="preserve"> </v>
      </c>
      <c r="R20" s="55" t="str">
        <f>IF(C20="","",IF(ISERROR(VLOOKUP(VLOOKUP(C20,Table1[[Practice no.]:[12]],32,FALSE),List!$A$2:$B$5,2,FALSE)),"",VLOOKUP(VLOOKUP(C20,Table1[[Practice no.]:[12]],32,FALSE),List!$A$2:$B$5,2,FALSE)))</f>
        <v xml:space="preserve"> </v>
      </c>
      <c r="S20" s="55" t="str">
        <f>IF(C20="","",IF(ISERROR(VLOOKUP(VLOOKUP(C20,Table1[[Practice no.]:[12]],33,FALSE),List!$A$2:$B$5,2,FALSE)),"",VLOOKUP(VLOOKUP(C20,Table1[[Practice no.]:[12]],33,FALSE),List!$A$2:$B$5,2,FALSE)))</f>
        <v>○</v>
      </c>
      <c r="T20" s="55" t="str">
        <f>IF(C20="","",IF(ISERROR(VLOOKUP(VLOOKUP(C20,Table1[[Practice no.]:[12]],34,FALSE),List!$A$2:$B$5,2,FALSE)),"",VLOOKUP(VLOOKUP(C20,Table1[[Practice no.]:[12]],34,FALSE),List!$A$2:$B$5,2,FALSE)))</f>
        <v>○</v>
      </c>
      <c r="U20" s="55" t="str">
        <f>IF(C20="","",IF(ISERROR(VLOOKUP(VLOOKUP(C20,Table1[[Practice no.]:[12]],35,FALSE),List!$A$2:$B$5,2,FALSE)),"",VLOOKUP(VLOOKUP(C20,Table1[[Practice no.]:[12]],35,FALSE),List!$A$2:$B$5,2,FALSE)))</f>
        <v>○</v>
      </c>
      <c r="V20" s="55" t="str">
        <f>IF(C20="","",IF(ISERROR(VLOOKUP(VLOOKUP(C20,Table1[[Practice no.]:[12]],36,FALSE),List!$A$2:$B$5,2,FALSE)),"",VLOOKUP(VLOOKUP(C20,Table1[[Practice no.]:[12]],36,FALSE),List!$A$2:$B$5,2,FALSE)))</f>
        <v xml:space="preserve"> </v>
      </c>
      <c r="W20" s="55" t="str">
        <f>IF(C20="","",IF(ISERROR(VLOOKUP(VLOOKUP(C20,Table1[[Practice no.]:[12]],37,FALSE),List!$A$2:$B$5,2,FALSE)),"",VLOOKUP(VLOOKUP(C20,Table1[[Practice no.]:[12]],37,FALSE),List!$A$2:$B$5,2,FALSE)))</f>
        <v>○</v>
      </c>
      <c r="X20" s="55" t="str">
        <f>IF(C20="","",IF(ISERROR(VLOOKUP(VLOOKUP(C20,Table1[[Practice no.]:[12]],38,FALSE),List!$A$2:$B$5,2,FALSE)),"",VLOOKUP(VLOOKUP(C20,Table1[[Practice no.]:[12]],38,FALSE),List!$A$2:$B$5,2,FALSE)))</f>
        <v xml:space="preserve"> </v>
      </c>
      <c r="Y20" s="55" t="str">
        <f>IF(C20="","",IF(ISERROR(VLOOKUP(VLOOKUP(C20,Table1[[Practice no.]:[12]],39,FALSE),List!$A$2:$B$5,2,FALSE)),"",VLOOKUP(VLOOKUP(C20,Table1[[Practice no.]:[12]],39,FALSE),List!$A$2:$B$5,2,FALSE)))</f>
        <v>○</v>
      </c>
      <c r="Z20" s="55" t="str">
        <f>IF(C20="","",IF(ISERROR(VLOOKUP(VLOOKUP(C20,Table1[[Practice no.]:[12]],40,FALSE),List!$A$2:$B$5,2,FALSE)),"",VLOOKUP(VLOOKUP(C20,Table1[[Practice no.]:[12]],40,FALSE),List!$A$2:$B$5,2,FALSE)))</f>
        <v>○</v>
      </c>
      <c r="AA20" s="55" t="str">
        <f>IF(C20="","",IF(ISERROR(VLOOKUP(VLOOKUP(C20,Table1[[Practice no.]:[12]],41,FALSE),List!$A$2:$B$5,2,FALSE)),"",VLOOKUP(VLOOKUP(C20,Table1[[Practice no.]:[12]],41,FALSE),List!$A$2:$B$5,2,FALSE)))</f>
        <v>○</v>
      </c>
      <c r="AB20" s="55" t="str">
        <f>IF(C20="","",IF(ISERROR(VLOOKUP(VLOOKUP(C20,Table1[[Practice no.]:[12]],42,FALSE),List!$A$2:$B$5,2,FALSE)),"",VLOOKUP(VLOOKUP(C20,Table1[[Practice no.]:[12]],42,FALSE),List!$A$2:$B$5,2,FALSE)))</f>
        <v>○</v>
      </c>
      <c r="AC20" s="84"/>
    </row>
    <row r="21" spans="1:29" ht="39.75" customHeight="1">
      <c r="A21" s="218" t="str">
        <v>1. Decarbonization</v>
      </c>
      <c r="B21" s="218" t="str">
        <v>1.1. Road Network Planning and Road Transport Management</v>
      </c>
      <c r="C21" s="218" t="str">
        <v>1.1.6</v>
      </c>
      <c r="D21" s="218" t="str">
        <f>IF(C21="","",HYPERLINK("#'" &amp; C21 &amp; "'!A1",VLOOKUP(C21,Table1[[Practice no.]:[Pracitce Name]],2,FALSE)))</f>
        <v>Implement anti-idling ordinances</v>
      </c>
      <c r="E21" s="65" t="str">
        <f>IF(C21="","",IF(ISERROR(VLOOKUP(VLOOKUP(C21,Table1[[Practice no.]:[12]],19,FALSE),List!$A$2:$B$5,2,FALSE)),"",VLOOKUP(VLOOKUP(C21,Table1[[Practice no.]:[12]],19,FALSE),List!$A$2:$B$5,2,FALSE)))</f>
        <v>●</v>
      </c>
      <c r="F21" s="66" t="str">
        <f>IF(C21="","",IF(ISERROR(VLOOKUP(VLOOKUP(C21,Table1[[Practice no.]:[12]],20,FALSE),List!$A$2:$B$5,2,FALSE)),"",VLOOKUP(VLOOKUP(C21,Table1[[Practice no.]:[12]],20,FALSE),List!$A$2:$B$5,2,FALSE)))</f>
        <v xml:space="preserve"> </v>
      </c>
      <c r="G21" s="66" t="str">
        <f>IF(C21="","",IF(ISERROR(VLOOKUP(VLOOKUP(C21,Table1[[Practice no.]:[12]],21,FALSE),List!$A$2:$B$5,2,FALSE)),"",VLOOKUP(VLOOKUP(C21,Table1[[Practice no.]:[12]],21,FALSE),List!$A$2:$B$5,2,FALSE)))</f>
        <v xml:space="preserve"> </v>
      </c>
      <c r="H21" s="67" t="str">
        <f>IF(C21="","",IF(ISERROR(VLOOKUP(VLOOKUP(C21,Table1[[Practice no.]:[12]],22,FALSE),List!$A$2:$B$5,2,FALSE)),"",VLOOKUP(VLOOKUP(C21,Table1[[Practice no.]:[12]],22,FALSE),List!$A$2:$B$5,2,FALSE)))</f>
        <v>○</v>
      </c>
      <c r="I21" s="67" t="str">
        <f>IF(C21="","",IF(ISERROR(VLOOKUP(VLOOKUP(C21,Table1[[Practice no.]:[12]],23,FALSE),List!$A$2:$B$5,2,FALSE)),"",VLOOKUP(VLOOKUP(C21,Table1[[Practice no.]:[12]],23,FALSE),List!$A$2:$B$5,2,FALSE)))</f>
        <v xml:space="preserve"> </v>
      </c>
      <c r="J21" s="67" t="str">
        <f>IF(C21="","",IF(ISERROR(VLOOKUP(VLOOKUP(C21,Table1[[Practice no.]:[12]],24,FALSE),List!$A$2:$B$5,2,FALSE)),"",VLOOKUP(VLOOKUP(C21,Table1[[Practice no.]:[12]],24,FALSE),List!$A$2:$B$5,2,FALSE)))</f>
        <v xml:space="preserve"> </v>
      </c>
      <c r="K21" s="68" t="str">
        <f>IF(C21="","",IF(ISERROR(VLOOKUP(VLOOKUP(C21,Table1[[Practice no.]:[12]],25,FALSE),List!$A$2:$B$5,2,FALSE)),"",VLOOKUP(VLOOKUP(C21,Table1[[Practice no.]:[12]],25,FALSE),List!$A$2:$B$5,2,FALSE)))</f>
        <v xml:space="preserve"> </v>
      </c>
      <c r="L21" s="68" t="str">
        <f>IF(C21="","",IF(ISERROR(VLOOKUP(VLOOKUP(C21,Table1[[Practice no.]:[12]],26,FALSE),List!$A$2:$B$5,2,FALSE)),"",VLOOKUP(VLOOKUP(C21,Table1[[Practice no.]:[12]],26,FALSE),List!$A$2:$B$5,2,FALSE)))</f>
        <v xml:space="preserve"> </v>
      </c>
      <c r="M21" s="68" t="str">
        <f>IF(C21="","",IF(ISERROR(VLOOKUP(VLOOKUP(C21,Table1[[Practice no.]:[12]],27,FALSE),List!$A$2:$B$5,2,FALSE)),"",VLOOKUP(VLOOKUP(C21,Table1[[Practice no.]:[12]],27,FALSE),List!$A$2:$B$5,2,FALSE)))</f>
        <v xml:space="preserve"> </v>
      </c>
      <c r="N21" s="69" t="str">
        <f>IF(C21="","",IF(ISERROR(VLOOKUP(VLOOKUP(C21,Table1[[Practice no.]:[12]],28,FALSE),List!$A$2:$B$5,2,FALSE)),"",VLOOKUP(VLOOKUP(C21,Table1[[Practice no.]:[12]],28,FALSE),List!$A$2:$B$5,2,FALSE)))</f>
        <v xml:space="preserve"> </v>
      </c>
      <c r="O21" s="69" t="str">
        <f>IF(C21="","",IF(ISERROR(VLOOKUP(VLOOKUP(C21,Table1[[Practice no.]:[12]],29,FALSE),List!$A$2:$B$5,2,FALSE)),"",VLOOKUP(VLOOKUP(C21,Table1[[Practice no.]:[12]],29,FALSE),List!$A$2:$B$5,2,FALSE)))</f>
        <v xml:space="preserve"> </v>
      </c>
      <c r="P21" s="69" t="str">
        <f>IF(C21="","",IF(ISERROR(VLOOKUP(VLOOKUP(C21,Table1[[Practice no.]:[12]],30,FALSE),List!$A$2:$B$5,2,FALSE)),"",VLOOKUP(VLOOKUP(C21,Table1[[Practice no.]:[12]],30,FALSE),List!$A$2:$B$5,2,FALSE)))</f>
        <v xml:space="preserve"> </v>
      </c>
      <c r="Q21" s="55" t="str">
        <f>IF(C21="","",IF(ISERROR(VLOOKUP(VLOOKUP(C21,Table1[[Practice no.]:[12]],31,FALSE),List!$A$2:$B$5,2,FALSE)),"",VLOOKUP(VLOOKUP(C21,Table1[[Practice no.]:[12]],31,FALSE),List!$A$2:$B$5,2,FALSE)))</f>
        <v xml:space="preserve"> </v>
      </c>
      <c r="R21" s="55" t="str">
        <f>IF(C21="","",IF(ISERROR(VLOOKUP(VLOOKUP(C21,Table1[[Practice no.]:[12]],32,FALSE),List!$A$2:$B$5,2,FALSE)),"",VLOOKUP(VLOOKUP(C21,Table1[[Practice no.]:[12]],32,FALSE),List!$A$2:$B$5,2,FALSE)))</f>
        <v xml:space="preserve"> </v>
      </c>
      <c r="S21" s="55" t="str">
        <f>IF(C21="","",IF(ISERROR(VLOOKUP(VLOOKUP(C21,Table1[[Practice no.]:[12]],33,FALSE),List!$A$2:$B$5,2,FALSE)),"",VLOOKUP(VLOOKUP(C21,Table1[[Practice no.]:[12]],33,FALSE),List!$A$2:$B$5,2,FALSE)))</f>
        <v xml:space="preserve"> </v>
      </c>
      <c r="T21" s="55" t="str">
        <f>IF(C21="","",IF(ISERROR(VLOOKUP(VLOOKUP(C21,Table1[[Practice no.]:[12]],34,FALSE),List!$A$2:$B$5,2,FALSE)),"",VLOOKUP(VLOOKUP(C21,Table1[[Practice no.]:[12]],34,FALSE),List!$A$2:$B$5,2,FALSE)))</f>
        <v xml:space="preserve"> </v>
      </c>
      <c r="U21" s="55" t="str">
        <f>IF(C21="","",IF(ISERROR(VLOOKUP(VLOOKUP(C21,Table1[[Practice no.]:[12]],35,FALSE),List!$A$2:$B$5,2,FALSE)),"",VLOOKUP(VLOOKUP(C21,Table1[[Practice no.]:[12]],35,FALSE),List!$A$2:$B$5,2,FALSE)))</f>
        <v xml:space="preserve"> </v>
      </c>
      <c r="V21" s="55" t="str">
        <f>IF(C21="","",IF(ISERROR(VLOOKUP(VLOOKUP(C21,Table1[[Practice no.]:[12]],36,FALSE),List!$A$2:$B$5,2,FALSE)),"",VLOOKUP(VLOOKUP(C21,Table1[[Practice no.]:[12]],36,FALSE),List!$A$2:$B$5,2,FALSE)))</f>
        <v xml:space="preserve"> </v>
      </c>
      <c r="W21" s="55" t="str">
        <f>IF(C21="","",IF(ISERROR(VLOOKUP(VLOOKUP(C21,Table1[[Practice no.]:[12]],37,FALSE),List!$A$2:$B$5,2,FALSE)),"",VLOOKUP(VLOOKUP(C21,Table1[[Practice no.]:[12]],37,FALSE),List!$A$2:$B$5,2,FALSE)))</f>
        <v>○</v>
      </c>
      <c r="X21" s="55" t="str">
        <f>IF(C21="","",IF(ISERROR(VLOOKUP(VLOOKUP(C21,Table1[[Practice no.]:[12]],38,FALSE),List!$A$2:$B$5,2,FALSE)),"",VLOOKUP(VLOOKUP(C21,Table1[[Practice no.]:[12]],38,FALSE),List!$A$2:$B$5,2,FALSE)))</f>
        <v>○</v>
      </c>
      <c r="Y21" s="55" t="str">
        <f>IF(C21="","",IF(ISERROR(VLOOKUP(VLOOKUP(C21,Table1[[Practice no.]:[12]],39,FALSE),List!$A$2:$B$5,2,FALSE)),"",VLOOKUP(VLOOKUP(C21,Table1[[Practice no.]:[12]],39,FALSE),List!$A$2:$B$5,2,FALSE)))</f>
        <v>○</v>
      </c>
      <c r="Z21" s="55" t="str">
        <f>IF(C21="","",IF(ISERROR(VLOOKUP(VLOOKUP(C21,Table1[[Practice no.]:[12]],40,FALSE),List!$A$2:$B$5,2,FALSE)),"",VLOOKUP(VLOOKUP(C21,Table1[[Practice no.]:[12]],40,FALSE),List!$A$2:$B$5,2,FALSE)))</f>
        <v xml:space="preserve"> </v>
      </c>
      <c r="AA21" s="55" t="str">
        <f>IF(C21="","",IF(ISERROR(VLOOKUP(VLOOKUP(C21,Table1[[Practice no.]:[12]],41,FALSE),List!$A$2:$B$5,2,FALSE)),"",VLOOKUP(VLOOKUP(C21,Table1[[Practice no.]:[12]],41,FALSE),List!$A$2:$B$5,2,FALSE)))</f>
        <v xml:space="preserve"> </v>
      </c>
      <c r="AB21" s="55" t="str">
        <f>IF(C21="","",IF(ISERROR(VLOOKUP(VLOOKUP(C21,Table1[[Practice no.]:[12]],42,FALSE),List!$A$2:$B$5,2,FALSE)),"",VLOOKUP(VLOOKUP(C21,Table1[[Practice no.]:[12]],42,FALSE),List!$A$2:$B$5,2,FALSE)))</f>
        <v xml:space="preserve"> </v>
      </c>
      <c r="AC21" s="84"/>
    </row>
    <row r="22" spans="1:29" ht="39.75" customHeight="1">
      <c r="A22" s="218" t="str">
        <v>1. Decarbonization</v>
      </c>
      <c r="B22" s="218" t="str">
        <v>1.1. Road Network Planning and Road Transport Management</v>
      </c>
      <c r="C22" s="218" t="str">
        <v>1.1.7</v>
      </c>
      <c r="D22" s="218" t="str">
        <f>IF(C22="","",HYPERLINK("#'" &amp; C22 &amp; "'!A1",VLOOKUP(C22,Table1[[Practice no.]:[Pracitce Name]],2,FALSE)))</f>
        <v>Introduce electric vehicles (EVs)</v>
      </c>
      <c r="E22" s="65" t="str">
        <f>IF(C22="","",IF(ISERROR(VLOOKUP(VLOOKUP(C22,Table1[[Practice no.]:[12]],19,FALSE),List!$A$2:$B$5,2,FALSE)),"",VLOOKUP(VLOOKUP(C22,Table1[[Practice no.]:[12]],19,FALSE),List!$A$2:$B$5,2,FALSE)))</f>
        <v>●</v>
      </c>
      <c r="F22" s="66" t="str">
        <f>IF(C22="","",IF(ISERROR(VLOOKUP(VLOOKUP(C22,Table1[[Practice no.]:[12]],20,FALSE),List!$A$2:$B$5,2,FALSE)),"",VLOOKUP(VLOOKUP(C22,Table1[[Practice no.]:[12]],20,FALSE),List!$A$2:$B$5,2,FALSE)))</f>
        <v xml:space="preserve"> </v>
      </c>
      <c r="G22" s="66" t="str">
        <f>IF(C22="","",IF(ISERROR(VLOOKUP(VLOOKUP(C22,Table1[[Practice no.]:[12]],21,FALSE),List!$A$2:$B$5,2,FALSE)),"",VLOOKUP(VLOOKUP(C22,Table1[[Practice no.]:[12]],21,FALSE),List!$A$2:$B$5,2,FALSE)))</f>
        <v xml:space="preserve"> </v>
      </c>
      <c r="H22" s="67" t="str">
        <f>IF(C22="","",IF(ISERROR(VLOOKUP(VLOOKUP(C22,Table1[[Practice no.]:[12]],22,FALSE),List!$A$2:$B$5,2,FALSE)),"",VLOOKUP(VLOOKUP(C22,Table1[[Practice no.]:[12]],22,FALSE),List!$A$2:$B$5,2,FALSE)))</f>
        <v>○</v>
      </c>
      <c r="I22" s="67" t="str">
        <f>IF(C22="","",IF(ISERROR(VLOOKUP(VLOOKUP(C22,Table1[[Practice no.]:[12]],23,FALSE),List!$A$2:$B$5,2,FALSE)),"",VLOOKUP(VLOOKUP(C22,Table1[[Practice no.]:[12]],23,FALSE),List!$A$2:$B$5,2,FALSE)))</f>
        <v xml:space="preserve"> </v>
      </c>
      <c r="J22" s="67" t="str">
        <f>IF(C22="","",IF(ISERROR(VLOOKUP(VLOOKUP(C22,Table1[[Practice no.]:[12]],24,FALSE),List!$A$2:$B$5,2,FALSE)),"",VLOOKUP(VLOOKUP(C22,Table1[[Practice no.]:[12]],24,FALSE),List!$A$2:$B$5,2,FALSE)))</f>
        <v xml:space="preserve"> </v>
      </c>
      <c r="K22" s="68" t="str">
        <f>IF(C22="","",IF(ISERROR(VLOOKUP(VLOOKUP(C22,Table1[[Practice no.]:[12]],25,FALSE),List!$A$2:$B$5,2,FALSE)),"",VLOOKUP(VLOOKUP(C22,Table1[[Practice no.]:[12]],25,FALSE),List!$A$2:$B$5,2,FALSE)))</f>
        <v xml:space="preserve"> </v>
      </c>
      <c r="L22" s="68" t="str">
        <f>IF(C22="","",IF(ISERROR(VLOOKUP(VLOOKUP(C22,Table1[[Practice no.]:[12]],26,FALSE),List!$A$2:$B$5,2,FALSE)),"",VLOOKUP(VLOOKUP(C22,Table1[[Practice no.]:[12]],26,FALSE),List!$A$2:$B$5,2,FALSE)))</f>
        <v xml:space="preserve"> </v>
      </c>
      <c r="M22" s="68" t="str">
        <f>IF(C22="","",IF(ISERROR(VLOOKUP(VLOOKUP(C22,Table1[[Practice no.]:[12]],27,FALSE),List!$A$2:$B$5,2,FALSE)),"",VLOOKUP(VLOOKUP(C22,Table1[[Practice no.]:[12]],27,FALSE),List!$A$2:$B$5,2,FALSE)))</f>
        <v xml:space="preserve"> </v>
      </c>
      <c r="N22" s="69" t="str">
        <f>IF(C22="","",IF(ISERROR(VLOOKUP(VLOOKUP(C22,Table1[[Practice no.]:[12]],28,FALSE),List!$A$2:$B$5,2,FALSE)),"",VLOOKUP(VLOOKUP(C22,Table1[[Practice no.]:[12]],28,FALSE),List!$A$2:$B$5,2,FALSE)))</f>
        <v xml:space="preserve"> </v>
      </c>
      <c r="O22" s="69" t="str">
        <f>IF(C22="","",IF(ISERROR(VLOOKUP(VLOOKUP(C22,Table1[[Practice no.]:[12]],29,FALSE),List!$A$2:$B$5,2,FALSE)),"",VLOOKUP(VLOOKUP(C22,Table1[[Practice no.]:[12]],29,FALSE),List!$A$2:$B$5,2,FALSE)))</f>
        <v xml:space="preserve"> </v>
      </c>
      <c r="P22" s="69" t="str">
        <f>IF(C22="","",IF(ISERROR(VLOOKUP(VLOOKUP(C22,Table1[[Practice no.]:[12]],30,FALSE),List!$A$2:$B$5,2,FALSE)),"",VLOOKUP(VLOOKUP(C22,Table1[[Practice no.]:[12]],30,FALSE),List!$A$2:$B$5,2,FALSE)))</f>
        <v xml:space="preserve"> </v>
      </c>
      <c r="Q22" s="55" t="str">
        <f>IF(C22="","",IF(ISERROR(VLOOKUP(VLOOKUP(C22,Table1[[Practice no.]:[12]],31,FALSE),List!$A$2:$B$5,2,FALSE)),"",VLOOKUP(VLOOKUP(C22,Table1[[Practice no.]:[12]],31,FALSE),List!$A$2:$B$5,2,FALSE)))</f>
        <v xml:space="preserve"> </v>
      </c>
      <c r="R22" s="55" t="str">
        <f>IF(C22="","",IF(ISERROR(VLOOKUP(VLOOKUP(C22,Table1[[Practice no.]:[12]],32,FALSE),List!$A$2:$B$5,2,FALSE)),"",VLOOKUP(VLOOKUP(C22,Table1[[Practice no.]:[12]],32,FALSE),List!$A$2:$B$5,2,FALSE)))</f>
        <v xml:space="preserve"> </v>
      </c>
      <c r="S22" s="55" t="str">
        <f>IF(C22="","",IF(ISERROR(VLOOKUP(VLOOKUP(C22,Table1[[Practice no.]:[12]],33,FALSE),List!$A$2:$B$5,2,FALSE)),"",VLOOKUP(VLOOKUP(C22,Table1[[Practice no.]:[12]],33,FALSE),List!$A$2:$B$5,2,FALSE)))</f>
        <v>○</v>
      </c>
      <c r="T22" s="55" t="str">
        <f>IF(C22="","",IF(ISERROR(VLOOKUP(VLOOKUP(C22,Table1[[Practice no.]:[12]],34,FALSE),List!$A$2:$B$5,2,FALSE)),"",VLOOKUP(VLOOKUP(C22,Table1[[Practice no.]:[12]],34,FALSE),List!$A$2:$B$5,2,FALSE)))</f>
        <v>○</v>
      </c>
      <c r="U22" s="55" t="str">
        <f>IF(C22="","",IF(ISERROR(VLOOKUP(VLOOKUP(C22,Table1[[Practice no.]:[12]],35,FALSE),List!$A$2:$B$5,2,FALSE)),"",VLOOKUP(VLOOKUP(C22,Table1[[Practice no.]:[12]],35,FALSE),List!$A$2:$B$5,2,FALSE)))</f>
        <v>○</v>
      </c>
      <c r="V22" s="55" t="str">
        <f>IF(C22="","",IF(ISERROR(VLOOKUP(VLOOKUP(C22,Table1[[Practice no.]:[12]],36,FALSE),List!$A$2:$B$5,2,FALSE)),"",VLOOKUP(VLOOKUP(C22,Table1[[Practice no.]:[12]],36,FALSE),List!$A$2:$B$5,2,FALSE)))</f>
        <v xml:space="preserve"> </v>
      </c>
      <c r="W22" s="55" t="str">
        <f>IF(C22="","",IF(ISERROR(VLOOKUP(VLOOKUP(C22,Table1[[Practice no.]:[12]],37,FALSE),List!$A$2:$B$5,2,FALSE)),"",VLOOKUP(VLOOKUP(C22,Table1[[Practice no.]:[12]],37,FALSE),List!$A$2:$B$5,2,FALSE)))</f>
        <v>○</v>
      </c>
      <c r="X22" s="55" t="str">
        <f>IF(C22="","",IF(ISERROR(VLOOKUP(VLOOKUP(C22,Table1[[Practice no.]:[12]],38,FALSE),List!$A$2:$B$5,2,FALSE)),"",VLOOKUP(VLOOKUP(C22,Table1[[Practice no.]:[12]],38,FALSE),List!$A$2:$B$5,2,FALSE)))</f>
        <v>○</v>
      </c>
      <c r="Y22" s="55" t="str">
        <f>IF(C22="","",IF(ISERROR(VLOOKUP(VLOOKUP(C22,Table1[[Practice no.]:[12]],39,FALSE),List!$A$2:$B$5,2,FALSE)),"",VLOOKUP(VLOOKUP(C22,Table1[[Practice no.]:[12]],39,FALSE),List!$A$2:$B$5,2,FALSE)))</f>
        <v>○</v>
      </c>
      <c r="Z22" s="55" t="str">
        <f>IF(C22="","",IF(ISERROR(VLOOKUP(VLOOKUP(C22,Table1[[Practice no.]:[12]],40,FALSE),List!$A$2:$B$5,2,FALSE)),"",VLOOKUP(VLOOKUP(C22,Table1[[Practice no.]:[12]],40,FALSE),List!$A$2:$B$5,2,FALSE)))</f>
        <v>○</v>
      </c>
      <c r="AA22" s="55" t="str">
        <f>IF(C22="","",IF(ISERROR(VLOOKUP(VLOOKUP(C22,Table1[[Practice no.]:[12]],41,FALSE),List!$A$2:$B$5,2,FALSE)),"",VLOOKUP(VLOOKUP(C22,Table1[[Practice no.]:[12]],41,FALSE),List!$A$2:$B$5,2,FALSE)))</f>
        <v>○</v>
      </c>
      <c r="AB22" s="55" t="str">
        <f>IF(C22="","",IF(ISERROR(VLOOKUP(VLOOKUP(C22,Table1[[Practice no.]:[12]],42,FALSE),List!$A$2:$B$5,2,FALSE)),"",VLOOKUP(VLOOKUP(C22,Table1[[Practice no.]:[12]],42,FALSE),List!$A$2:$B$5,2,FALSE)))</f>
        <v xml:space="preserve"> </v>
      </c>
      <c r="AC22" s="84"/>
    </row>
    <row r="23" spans="1:29" ht="39.75" customHeight="1">
      <c r="A23" s="218" t="str">
        <v>1. Decarbonization</v>
      </c>
      <c r="B23" s="218" t="str">
        <v>1.1. Road Network Planning and Road Transport Management</v>
      </c>
      <c r="C23" s="218" t="str">
        <v>1.1.8</v>
      </c>
      <c r="D23" s="218" t="str">
        <f>IF(C23="","",HYPERLINK("#'" &amp; C23 &amp; "'!A1",VLOOKUP(C23,Table1[[Practice no.]:[Pracitce Name]],2,FALSE)))</f>
        <v>Low carbon road network planning and alignment</v>
      </c>
      <c r="E23" s="65" t="str">
        <f>IF(C23="","",IF(ISERROR(VLOOKUP(VLOOKUP(C23,Table1[[Practice no.]:[12]],19,FALSE),List!$A$2:$B$5,2,FALSE)),"",VLOOKUP(VLOOKUP(C23,Table1[[Practice no.]:[12]],19,FALSE),List!$A$2:$B$5,2,FALSE)))</f>
        <v>●</v>
      </c>
      <c r="F23" s="66" t="str">
        <f>IF(C23="","",IF(ISERROR(VLOOKUP(VLOOKUP(C23,Table1[[Practice no.]:[12]],20,FALSE),List!$A$2:$B$5,2,FALSE)),"",VLOOKUP(VLOOKUP(C23,Table1[[Practice no.]:[12]],20,FALSE),List!$A$2:$B$5,2,FALSE)))</f>
        <v xml:space="preserve"> </v>
      </c>
      <c r="G23" s="66" t="str">
        <f>IF(C23="","",IF(ISERROR(VLOOKUP(VLOOKUP(C23,Table1[[Practice no.]:[12]],21,FALSE),List!$A$2:$B$5,2,FALSE)),"",VLOOKUP(VLOOKUP(C23,Table1[[Practice no.]:[12]],21,FALSE),List!$A$2:$B$5,2,FALSE)))</f>
        <v xml:space="preserve"> </v>
      </c>
      <c r="H23" s="67" t="str">
        <f>IF(C23="","",IF(ISERROR(VLOOKUP(VLOOKUP(C23,Table1[[Practice no.]:[12]],22,FALSE),List!$A$2:$B$5,2,FALSE)),"",VLOOKUP(VLOOKUP(C23,Table1[[Practice no.]:[12]],22,FALSE),List!$A$2:$B$5,2,FALSE)))</f>
        <v>○</v>
      </c>
      <c r="I23" s="67" t="str">
        <f>IF(C23="","",IF(ISERROR(VLOOKUP(VLOOKUP(C23,Table1[[Practice no.]:[12]],23,FALSE),List!$A$2:$B$5,2,FALSE)),"",VLOOKUP(VLOOKUP(C23,Table1[[Practice no.]:[12]],23,FALSE),List!$A$2:$B$5,2,FALSE)))</f>
        <v>○</v>
      </c>
      <c r="J23" s="67" t="str">
        <f>IF(C23="","",IF(ISERROR(VLOOKUP(VLOOKUP(C23,Table1[[Practice no.]:[12]],24,FALSE),List!$A$2:$B$5,2,FALSE)),"",VLOOKUP(VLOOKUP(C23,Table1[[Practice no.]:[12]],24,FALSE),List!$A$2:$B$5,2,FALSE)))</f>
        <v xml:space="preserve"> </v>
      </c>
      <c r="K23" s="68" t="str">
        <f>IF(C23="","",IF(ISERROR(VLOOKUP(VLOOKUP(C23,Table1[[Practice no.]:[12]],25,FALSE),List!$A$2:$B$5,2,FALSE)),"",VLOOKUP(VLOOKUP(C23,Table1[[Practice no.]:[12]],25,FALSE),List!$A$2:$B$5,2,FALSE)))</f>
        <v xml:space="preserve"> </v>
      </c>
      <c r="L23" s="68" t="str">
        <f>IF(C23="","",IF(ISERROR(VLOOKUP(VLOOKUP(C23,Table1[[Practice no.]:[12]],26,FALSE),List!$A$2:$B$5,2,FALSE)),"",VLOOKUP(VLOOKUP(C23,Table1[[Practice no.]:[12]],26,FALSE),List!$A$2:$B$5,2,FALSE)))</f>
        <v xml:space="preserve"> </v>
      </c>
      <c r="M23" s="68" t="str">
        <f>IF(C23="","",IF(ISERROR(VLOOKUP(VLOOKUP(C23,Table1[[Practice no.]:[12]],27,FALSE),List!$A$2:$B$5,2,FALSE)),"",VLOOKUP(VLOOKUP(C23,Table1[[Practice no.]:[12]],27,FALSE),List!$A$2:$B$5,2,FALSE)))</f>
        <v xml:space="preserve"> </v>
      </c>
      <c r="N23" s="69" t="str">
        <f>IF(C23="","",IF(ISERROR(VLOOKUP(VLOOKUP(C23,Table1[[Practice no.]:[12]],28,FALSE),List!$A$2:$B$5,2,FALSE)),"",VLOOKUP(VLOOKUP(C23,Table1[[Practice no.]:[12]],28,FALSE),List!$A$2:$B$5,2,FALSE)))</f>
        <v xml:space="preserve"> </v>
      </c>
      <c r="O23" s="69" t="str">
        <f>IF(C23="","",IF(ISERROR(VLOOKUP(VLOOKUP(C23,Table1[[Practice no.]:[12]],29,FALSE),List!$A$2:$B$5,2,FALSE)),"",VLOOKUP(VLOOKUP(C23,Table1[[Practice no.]:[12]],29,FALSE),List!$A$2:$B$5,2,FALSE)))</f>
        <v xml:space="preserve"> </v>
      </c>
      <c r="P23" s="69" t="str">
        <f>IF(C23="","",IF(ISERROR(VLOOKUP(VLOOKUP(C23,Table1[[Practice no.]:[12]],30,FALSE),List!$A$2:$B$5,2,FALSE)),"",VLOOKUP(VLOOKUP(C23,Table1[[Practice no.]:[12]],30,FALSE),List!$A$2:$B$5,2,FALSE)))</f>
        <v xml:space="preserve"> </v>
      </c>
      <c r="Q23" s="55" t="str">
        <f>IF(C23="","",IF(ISERROR(VLOOKUP(VLOOKUP(C23,Table1[[Practice no.]:[12]],31,FALSE),List!$A$2:$B$5,2,FALSE)),"",VLOOKUP(VLOOKUP(C23,Table1[[Practice no.]:[12]],31,FALSE),List!$A$2:$B$5,2,FALSE)))</f>
        <v xml:space="preserve"> </v>
      </c>
      <c r="R23" s="55" t="str">
        <f>IF(C23="","",IF(ISERROR(VLOOKUP(VLOOKUP(C23,Table1[[Practice no.]:[12]],32,FALSE),List!$A$2:$B$5,2,FALSE)),"",VLOOKUP(VLOOKUP(C23,Table1[[Practice no.]:[12]],32,FALSE),List!$A$2:$B$5,2,FALSE)))</f>
        <v xml:space="preserve"> </v>
      </c>
      <c r="S23" s="55" t="str">
        <f>IF(C23="","",IF(ISERROR(VLOOKUP(VLOOKUP(C23,Table1[[Practice no.]:[12]],33,FALSE),List!$A$2:$B$5,2,FALSE)),"",VLOOKUP(VLOOKUP(C23,Table1[[Practice no.]:[12]],33,FALSE),List!$A$2:$B$5,2,FALSE)))</f>
        <v>○</v>
      </c>
      <c r="T23" s="55" t="str">
        <f>IF(C23="","",IF(ISERROR(VLOOKUP(VLOOKUP(C23,Table1[[Practice no.]:[12]],34,FALSE),List!$A$2:$B$5,2,FALSE)),"",VLOOKUP(VLOOKUP(C23,Table1[[Practice no.]:[12]],34,FALSE),List!$A$2:$B$5,2,FALSE)))</f>
        <v xml:space="preserve"> </v>
      </c>
      <c r="U23" s="55" t="str">
        <f>IF(C23="","",IF(ISERROR(VLOOKUP(VLOOKUP(C23,Table1[[Practice no.]:[12]],35,FALSE),List!$A$2:$B$5,2,FALSE)),"",VLOOKUP(VLOOKUP(C23,Table1[[Practice no.]:[12]],35,FALSE),List!$A$2:$B$5,2,FALSE)))</f>
        <v xml:space="preserve"> </v>
      </c>
      <c r="V23" s="55" t="str">
        <f>IF(C23="","",IF(ISERROR(VLOOKUP(VLOOKUP(C23,Table1[[Practice no.]:[12]],36,FALSE),List!$A$2:$B$5,2,FALSE)),"",VLOOKUP(VLOOKUP(C23,Table1[[Practice no.]:[12]],36,FALSE),List!$A$2:$B$5,2,FALSE)))</f>
        <v>○</v>
      </c>
      <c r="W23" s="55" t="str">
        <f>IF(C23="","",IF(ISERROR(VLOOKUP(VLOOKUP(C23,Table1[[Practice no.]:[12]],37,FALSE),List!$A$2:$B$5,2,FALSE)),"",VLOOKUP(VLOOKUP(C23,Table1[[Practice no.]:[12]],37,FALSE),List!$A$2:$B$5,2,FALSE)))</f>
        <v xml:space="preserve"> </v>
      </c>
      <c r="X23" s="55" t="str">
        <f>IF(C23="","",IF(ISERROR(VLOOKUP(VLOOKUP(C23,Table1[[Practice no.]:[12]],38,FALSE),List!$A$2:$B$5,2,FALSE)),"",VLOOKUP(VLOOKUP(C23,Table1[[Practice no.]:[12]],38,FALSE),List!$A$2:$B$5,2,FALSE)))</f>
        <v xml:space="preserve"> </v>
      </c>
      <c r="Y23" s="55" t="str">
        <f>IF(C23="","",IF(ISERROR(VLOOKUP(VLOOKUP(C23,Table1[[Practice no.]:[12]],39,FALSE),List!$A$2:$B$5,2,FALSE)),"",VLOOKUP(VLOOKUP(C23,Table1[[Practice no.]:[12]],39,FALSE),List!$A$2:$B$5,2,FALSE)))</f>
        <v xml:space="preserve"> </v>
      </c>
      <c r="Z23" s="55" t="str">
        <f>IF(C23="","",IF(ISERROR(VLOOKUP(VLOOKUP(C23,Table1[[Practice no.]:[12]],40,FALSE),List!$A$2:$B$5,2,FALSE)),"",VLOOKUP(VLOOKUP(C23,Table1[[Practice no.]:[12]],40,FALSE),List!$A$2:$B$5,2,FALSE)))</f>
        <v xml:space="preserve"> </v>
      </c>
      <c r="AA23" s="55" t="str">
        <f>IF(C23="","",IF(ISERROR(VLOOKUP(VLOOKUP(C23,Table1[[Practice no.]:[12]],41,FALSE),List!$A$2:$B$5,2,FALSE)),"",VLOOKUP(VLOOKUP(C23,Table1[[Practice no.]:[12]],41,FALSE),List!$A$2:$B$5,2,FALSE)))</f>
        <v xml:space="preserve"> </v>
      </c>
      <c r="AB23" s="55" t="str">
        <f>IF(C23="","",IF(ISERROR(VLOOKUP(VLOOKUP(C23,Table1[[Practice no.]:[12]],42,FALSE),List!$A$2:$B$5,2,FALSE)),"",VLOOKUP(VLOOKUP(C23,Table1[[Practice no.]:[12]],42,FALSE),List!$A$2:$B$5,2,FALSE)))</f>
        <v xml:space="preserve"> </v>
      </c>
      <c r="AC23" s="84"/>
    </row>
    <row r="24" spans="1:29" ht="39.75" customHeight="1">
      <c r="A24" s="218" t="str">
        <v>1. Decarbonization</v>
      </c>
      <c r="B24" s="218" t="str">
        <v>1.1. Road Network Planning and Road Transport Management</v>
      </c>
      <c r="C24" s="218" t="str">
        <v>1.1.9</v>
      </c>
      <c r="D24" s="218" t="str">
        <f>IF(C24="","",HYPERLINK("#'" &amp; C24 &amp; "'!A1",VLOOKUP(C24,Table1[[Practice no.]:[Pracitce Name]],2,FALSE)))</f>
        <v xml:space="preserve">Avoiding roads in peatlands to minimize methane and C02 emissions </v>
      </c>
      <c r="E24" s="65" t="str">
        <f>IF(C24="","",IF(ISERROR(VLOOKUP(VLOOKUP(C24,Table1[[Practice no.]:[12]],19,FALSE),List!$A$2:$B$5,2,FALSE)),"",VLOOKUP(VLOOKUP(C24,Table1[[Practice no.]:[12]],19,FALSE),List!$A$2:$B$5,2,FALSE)))</f>
        <v>●</v>
      </c>
      <c r="F24" s="66" t="str">
        <f>IF(C24="","",IF(ISERROR(VLOOKUP(VLOOKUP(C24,Table1[[Practice no.]:[12]],20,FALSE),List!$A$2:$B$5,2,FALSE)),"",VLOOKUP(VLOOKUP(C24,Table1[[Practice no.]:[12]],20,FALSE),List!$A$2:$B$5,2,FALSE)))</f>
        <v xml:space="preserve"> </v>
      </c>
      <c r="G24" s="66" t="str">
        <f>IF(C24="","",IF(ISERROR(VLOOKUP(VLOOKUP(C24,Table1[[Practice no.]:[12]],21,FALSE),List!$A$2:$B$5,2,FALSE)),"",VLOOKUP(VLOOKUP(C24,Table1[[Practice no.]:[12]],21,FALSE),List!$A$2:$B$5,2,FALSE)))</f>
        <v>○</v>
      </c>
      <c r="H24" s="67" t="str">
        <f>IF(C24="","",IF(ISERROR(VLOOKUP(VLOOKUP(C24,Table1[[Practice no.]:[12]],22,FALSE),List!$A$2:$B$5,2,FALSE)),"",VLOOKUP(VLOOKUP(C24,Table1[[Practice no.]:[12]],22,FALSE),List!$A$2:$B$5,2,FALSE)))</f>
        <v xml:space="preserve"> </v>
      </c>
      <c r="I24" s="67" t="str">
        <f>IF(C24="","",IF(ISERROR(VLOOKUP(VLOOKUP(C24,Table1[[Practice no.]:[12]],23,FALSE),List!$A$2:$B$5,2,FALSE)),"",VLOOKUP(VLOOKUP(C24,Table1[[Practice no.]:[12]],23,FALSE),List!$A$2:$B$5,2,FALSE)))</f>
        <v xml:space="preserve"> </v>
      </c>
      <c r="J24" s="67" t="str">
        <f>IF(C24="","",IF(ISERROR(VLOOKUP(VLOOKUP(C24,Table1[[Practice no.]:[12]],24,FALSE),List!$A$2:$B$5,2,FALSE)),"",VLOOKUP(VLOOKUP(C24,Table1[[Practice no.]:[12]],24,FALSE),List!$A$2:$B$5,2,FALSE)))</f>
        <v xml:space="preserve"> </v>
      </c>
      <c r="K24" s="68" t="str">
        <f>IF(C24="","",IF(ISERROR(VLOOKUP(VLOOKUP(C24,Table1[[Practice no.]:[12]],25,FALSE),List!$A$2:$B$5,2,FALSE)),"",VLOOKUP(VLOOKUP(C24,Table1[[Practice no.]:[12]],25,FALSE),List!$A$2:$B$5,2,FALSE)))</f>
        <v xml:space="preserve"> </v>
      </c>
      <c r="L24" s="68" t="str">
        <f>IF(C24="","",IF(ISERROR(VLOOKUP(VLOOKUP(C24,Table1[[Practice no.]:[12]],26,FALSE),List!$A$2:$B$5,2,FALSE)),"",VLOOKUP(VLOOKUP(C24,Table1[[Practice no.]:[12]],26,FALSE),List!$A$2:$B$5,2,FALSE)))</f>
        <v xml:space="preserve"> </v>
      </c>
      <c r="M24" s="68" t="str">
        <f>IF(C24="","",IF(ISERROR(VLOOKUP(VLOOKUP(C24,Table1[[Practice no.]:[12]],27,FALSE),List!$A$2:$B$5,2,FALSE)),"",VLOOKUP(VLOOKUP(C24,Table1[[Practice no.]:[12]],27,FALSE),List!$A$2:$B$5,2,FALSE)))</f>
        <v xml:space="preserve"> </v>
      </c>
      <c r="N24" s="69" t="str">
        <f>IF(C24="","",IF(ISERROR(VLOOKUP(VLOOKUP(C24,Table1[[Practice no.]:[12]],28,FALSE),List!$A$2:$B$5,2,FALSE)),"",VLOOKUP(VLOOKUP(C24,Table1[[Practice no.]:[12]],28,FALSE),List!$A$2:$B$5,2,FALSE)))</f>
        <v xml:space="preserve"> </v>
      </c>
      <c r="O24" s="69" t="str">
        <f>IF(C24="","",IF(ISERROR(VLOOKUP(VLOOKUP(C24,Table1[[Practice no.]:[12]],29,FALSE),List!$A$2:$B$5,2,FALSE)),"",VLOOKUP(VLOOKUP(C24,Table1[[Practice no.]:[12]],29,FALSE),List!$A$2:$B$5,2,FALSE)))</f>
        <v xml:space="preserve"> </v>
      </c>
      <c r="P24" s="69" t="str">
        <f>IF(C24="","",IF(ISERROR(VLOOKUP(VLOOKUP(C24,Table1[[Practice no.]:[12]],30,FALSE),List!$A$2:$B$5,2,FALSE)),"",VLOOKUP(VLOOKUP(C24,Table1[[Practice no.]:[12]],30,FALSE),List!$A$2:$B$5,2,FALSE)))</f>
        <v xml:space="preserve"> </v>
      </c>
      <c r="Q24" s="55" t="str">
        <f>IF(C24="","",IF(ISERROR(VLOOKUP(VLOOKUP(C24,Table1[[Practice no.]:[12]],31,FALSE),List!$A$2:$B$5,2,FALSE)),"",VLOOKUP(VLOOKUP(C24,Table1[[Practice no.]:[12]],31,FALSE),List!$A$2:$B$5,2,FALSE)))</f>
        <v>○</v>
      </c>
      <c r="R24" s="55" t="str">
        <f>IF(C24="","",IF(ISERROR(VLOOKUP(VLOOKUP(C24,Table1[[Practice no.]:[12]],32,FALSE),List!$A$2:$B$5,2,FALSE)),"",VLOOKUP(VLOOKUP(C24,Table1[[Practice no.]:[12]],32,FALSE),List!$A$2:$B$5,2,FALSE)))</f>
        <v xml:space="preserve"> </v>
      </c>
      <c r="S24" s="55" t="str">
        <f>IF(C24="","",IF(ISERROR(VLOOKUP(VLOOKUP(C24,Table1[[Practice no.]:[12]],33,FALSE),List!$A$2:$B$5,2,FALSE)),"",VLOOKUP(VLOOKUP(C24,Table1[[Practice no.]:[12]],33,FALSE),List!$A$2:$B$5,2,FALSE)))</f>
        <v>○</v>
      </c>
      <c r="T24" s="55" t="str">
        <f>IF(C24="","",IF(ISERROR(VLOOKUP(VLOOKUP(C24,Table1[[Practice no.]:[12]],34,FALSE),List!$A$2:$B$5,2,FALSE)),"",VLOOKUP(VLOOKUP(C24,Table1[[Practice no.]:[12]],34,FALSE),List!$A$2:$B$5,2,FALSE)))</f>
        <v>○</v>
      </c>
      <c r="U24" s="55" t="str">
        <f>IF(C24="","",IF(ISERROR(VLOOKUP(VLOOKUP(C24,Table1[[Practice no.]:[12]],35,FALSE),List!$A$2:$B$5,2,FALSE)),"",VLOOKUP(VLOOKUP(C24,Table1[[Practice no.]:[12]],35,FALSE),List!$A$2:$B$5,2,FALSE)))</f>
        <v>○</v>
      </c>
      <c r="V24" s="55" t="str">
        <f>IF(C24="","",IF(ISERROR(VLOOKUP(VLOOKUP(C24,Table1[[Practice no.]:[12]],36,FALSE),List!$A$2:$B$5,2,FALSE)),"",VLOOKUP(VLOOKUP(C24,Table1[[Practice no.]:[12]],36,FALSE),List!$A$2:$B$5,2,FALSE)))</f>
        <v>○</v>
      </c>
      <c r="W24" s="55" t="str">
        <f>IF(C24="","",IF(ISERROR(VLOOKUP(VLOOKUP(C24,Table1[[Practice no.]:[12]],37,FALSE),List!$A$2:$B$5,2,FALSE)),"",VLOOKUP(VLOOKUP(C24,Table1[[Practice no.]:[12]],37,FALSE),List!$A$2:$B$5,2,FALSE)))</f>
        <v>○</v>
      </c>
      <c r="X24" s="55" t="str">
        <f>IF(C24="","",IF(ISERROR(VLOOKUP(VLOOKUP(C24,Table1[[Practice no.]:[12]],38,FALSE),List!$A$2:$B$5,2,FALSE)),"",VLOOKUP(VLOOKUP(C24,Table1[[Practice no.]:[12]],38,FALSE),List!$A$2:$B$5,2,FALSE)))</f>
        <v xml:space="preserve"> </v>
      </c>
      <c r="Y24" s="55" t="str">
        <f>IF(C24="","",IF(ISERROR(VLOOKUP(VLOOKUP(C24,Table1[[Practice no.]:[12]],39,FALSE),List!$A$2:$B$5,2,FALSE)),"",VLOOKUP(VLOOKUP(C24,Table1[[Practice no.]:[12]],39,FALSE),List!$A$2:$B$5,2,FALSE)))</f>
        <v>○</v>
      </c>
      <c r="Z24" s="55" t="str">
        <f>IF(C24="","",IF(ISERROR(VLOOKUP(VLOOKUP(C24,Table1[[Practice no.]:[12]],40,FALSE),List!$A$2:$B$5,2,FALSE)),"",VLOOKUP(VLOOKUP(C24,Table1[[Practice no.]:[12]],40,FALSE),List!$A$2:$B$5,2,FALSE)))</f>
        <v xml:space="preserve"> </v>
      </c>
      <c r="AA24" s="55" t="str">
        <f>IF(C24="","",IF(ISERROR(VLOOKUP(VLOOKUP(C24,Table1[[Practice no.]:[12]],41,FALSE),List!$A$2:$B$5,2,FALSE)),"",VLOOKUP(VLOOKUP(C24,Table1[[Practice no.]:[12]],41,FALSE),List!$A$2:$B$5,2,FALSE)))</f>
        <v xml:space="preserve"> </v>
      </c>
      <c r="AB24" s="55" t="str">
        <f>IF(C24="","",IF(ISERROR(VLOOKUP(VLOOKUP(C24,Table1[[Practice no.]:[12]],42,FALSE),List!$A$2:$B$5,2,FALSE)),"",VLOOKUP(VLOOKUP(C24,Table1[[Practice no.]:[12]],42,FALSE),List!$A$2:$B$5,2,FALSE)))</f>
        <v xml:space="preserve"> </v>
      </c>
      <c r="AC24" s="84"/>
    </row>
    <row r="25" spans="1:29" ht="39.75" customHeight="1">
      <c r="A25" s="218" t="str">
        <v>1. Decarbonization</v>
      </c>
      <c r="B25" s="218" t="str">
        <v>1.2. Design of roads and road aplliencies</v>
      </c>
      <c r="C25" s="218" t="str">
        <v>1.2.1</v>
      </c>
      <c r="D25" s="218" t="str">
        <f>IF(C25="","",HYPERLINK("#'" &amp; C25 &amp; "'!A1",VLOOKUP(C25,Table1[[Practice no.]:[Pracitce Name]],2,FALSE)))</f>
        <v>Low carbon road specifications</v>
      </c>
      <c r="E25" s="65" t="str">
        <f>IF(C25="","",IF(ISERROR(VLOOKUP(VLOOKUP(C25,Table1[[Practice no.]:[12]],19,FALSE),List!$A$2:$B$5,2,FALSE)),"",VLOOKUP(VLOOKUP(C25,Table1[[Practice no.]:[12]],19,FALSE),List!$A$2:$B$5,2,FALSE)))</f>
        <v>●</v>
      </c>
      <c r="F25" s="66" t="str">
        <f>IF(C25="","",IF(ISERROR(VLOOKUP(VLOOKUP(C25,Table1[[Practice no.]:[12]],20,FALSE),List!$A$2:$B$5,2,FALSE)),"",VLOOKUP(VLOOKUP(C25,Table1[[Practice no.]:[12]],20,FALSE),List!$A$2:$B$5,2,FALSE)))</f>
        <v xml:space="preserve"> </v>
      </c>
      <c r="G25" s="66" t="str">
        <f>IF(C25="","",IF(ISERROR(VLOOKUP(VLOOKUP(C25,Table1[[Practice no.]:[12]],21,FALSE),List!$A$2:$B$5,2,FALSE)),"",VLOOKUP(VLOOKUP(C25,Table1[[Practice no.]:[12]],21,FALSE),List!$A$2:$B$5,2,FALSE)))</f>
        <v xml:space="preserve"> </v>
      </c>
      <c r="H25" s="67" t="str">
        <f>IF(C25="","",IF(ISERROR(VLOOKUP(VLOOKUP(C25,Table1[[Practice no.]:[12]],22,FALSE),List!$A$2:$B$5,2,FALSE)),"",VLOOKUP(VLOOKUP(C25,Table1[[Practice no.]:[12]],22,FALSE),List!$A$2:$B$5,2,FALSE)))</f>
        <v xml:space="preserve"> </v>
      </c>
      <c r="I25" s="67" t="str">
        <f>IF(C25="","",IF(ISERROR(VLOOKUP(VLOOKUP(C25,Table1[[Practice no.]:[12]],23,FALSE),List!$A$2:$B$5,2,FALSE)),"",VLOOKUP(VLOOKUP(C25,Table1[[Practice no.]:[12]],23,FALSE),List!$A$2:$B$5,2,FALSE)))</f>
        <v xml:space="preserve"> </v>
      </c>
      <c r="J25" s="67" t="str">
        <f>IF(C25="","",IF(ISERROR(VLOOKUP(VLOOKUP(C25,Table1[[Practice no.]:[12]],24,FALSE),List!$A$2:$B$5,2,FALSE)),"",VLOOKUP(VLOOKUP(C25,Table1[[Practice no.]:[12]],24,FALSE),List!$A$2:$B$5,2,FALSE)))</f>
        <v xml:space="preserve"> </v>
      </c>
      <c r="K25" s="68" t="str">
        <f>IF(C25="","",IF(ISERROR(VLOOKUP(VLOOKUP(C25,Table1[[Practice no.]:[12]],25,FALSE),List!$A$2:$B$5,2,FALSE)),"",VLOOKUP(VLOOKUP(C25,Table1[[Practice no.]:[12]],25,FALSE),List!$A$2:$B$5,2,FALSE)))</f>
        <v xml:space="preserve"> </v>
      </c>
      <c r="L25" s="68" t="str">
        <f>IF(C25="","",IF(ISERROR(VLOOKUP(VLOOKUP(C25,Table1[[Practice no.]:[12]],26,FALSE),List!$A$2:$B$5,2,FALSE)),"",VLOOKUP(VLOOKUP(C25,Table1[[Practice no.]:[12]],26,FALSE),List!$A$2:$B$5,2,FALSE)))</f>
        <v>○</v>
      </c>
      <c r="M25" s="68" t="str">
        <f>IF(C25="","",IF(ISERROR(VLOOKUP(VLOOKUP(C25,Table1[[Practice no.]:[12]],27,FALSE),List!$A$2:$B$5,2,FALSE)),"",VLOOKUP(VLOOKUP(C25,Table1[[Practice no.]:[12]],27,FALSE),List!$A$2:$B$5,2,FALSE)))</f>
        <v xml:space="preserve"> </v>
      </c>
      <c r="N25" s="69" t="str">
        <f>IF(C25="","",IF(ISERROR(VLOOKUP(VLOOKUP(C25,Table1[[Practice no.]:[12]],28,FALSE),List!$A$2:$B$5,2,FALSE)),"",VLOOKUP(VLOOKUP(C25,Table1[[Practice no.]:[12]],28,FALSE),List!$A$2:$B$5,2,FALSE)))</f>
        <v xml:space="preserve"> </v>
      </c>
      <c r="O25" s="69" t="str">
        <f>IF(C25="","",IF(ISERROR(VLOOKUP(VLOOKUP(C25,Table1[[Practice no.]:[12]],29,FALSE),List!$A$2:$B$5,2,FALSE)),"",VLOOKUP(VLOOKUP(C25,Table1[[Practice no.]:[12]],29,FALSE),List!$A$2:$B$5,2,FALSE)))</f>
        <v xml:space="preserve"> </v>
      </c>
      <c r="P25" s="69" t="str">
        <f>IF(C25="","",IF(ISERROR(VLOOKUP(VLOOKUP(C25,Table1[[Practice no.]:[12]],30,FALSE),List!$A$2:$B$5,2,FALSE)),"",VLOOKUP(VLOOKUP(C25,Table1[[Practice no.]:[12]],30,FALSE),List!$A$2:$B$5,2,FALSE)))</f>
        <v xml:space="preserve"> </v>
      </c>
      <c r="Q25" s="55" t="str">
        <f>IF(C25="","",IF(ISERROR(VLOOKUP(VLOOKUP(C25,Table1[[Practice no.]:[12]],31,FALSE),List!$A$2:$B$5,2,FALSE)),"",VLOOKUP(VLOOKUP(C25,Table1[[Practice no.]:[12]],31,FALSE),List!$A$2:$B$5,2,FALSE)))</f>
        <v xml:space="preserve"> </v>
      </c>
      <c r="R25" s="55" t="str">
        <f>IF(C25="","",IF(ISERROR(VLOOKUP(VLOOKUP(C25,Table1[[Practice no.]:[12]],32,FALSE),List!$A$2:$B$5,2,FALSE)),"",VLOOKUP(VLOOKUP(C25,Table1[[Practice no.]:[12]],32,FALSE),List!$A$2:$B$5,2,FALSE)))</f>
        <v xml:space="preserve"> </v>
      </c>
      <c r="S25" s="55" t="str">
        <f>IF(C25="","",IF(ISERROR(VLOOKUP(VLOOKUP(C25,Table1[[Practice no.]:[12]],33,FALSE),List!$A$2:$B$5,2,FALSE)),"",VLOOKUP(VLOOKUP(C25,Table1[[Practice no.]:[12]],33,FALSE),List!$A$2:$B$5,2,FALSE)))</f>
        <v>○</v>
      </c>
      <c r="T25" s="55" t="str">
        <f>IF(C25="","",IF(ISERROR(VLOOKUP(VLOOKUP(C25,Table1[[Practice no.]:[12]],34,FALSE),List!$A$2:$B$5,2,FALSE)),"",VLOOKUP(VLOOKUP(C25,Table1[[Practice no.]:[12]],34,FALSE),List!$A$2:$B$5,2,FALSE)))</f>
        <v>○</v>
      </c>
      <c r="U25" s="55" t="str">
        <f>IF(C25="","",IF(ISERROR(VLOOKUP(VLOOKUP(C25,Table1[[Practice no.]:[12]],35,FALSE),List!$A$2:$B$5,2,FALSE)),"",VLOOKUP(VLOOKUP(C25,Table1[[Practice no.]:[12]],35,FALSE),List!$A$2:$B$5,2,FALSE)))</f>
        <v>○</v>
      </c>
      <c r="V25" s="55" t="str">
        <f>IF(C25="","",IF(ISERROR(VLOOKUP(VLOOKUP(C25,Table1[[Practice no.]:[12]],36,FALSE),List!$A$2:$B$5,2,FALSE)),"",VLOOKUP(VLOOKUP(C25,Table1[[Practice no.]:[12]],36,FALSE),List!$A$2:$B$5,2,FALSE)))</f>
        <v>○</v>
      </c>
      <c r="W25" s="55" t="str">
        <f>IF(C25="","",IF(ISERROR(VLOOKUP(VLOOKUP(C25,Table1[[Practice no.]:[12]],37,FALSE),List!$A$2:$B$5,2,FALSE)),"",VLOOKUP(VLOOKUP(C25,Table1[[Practice no.]:[12]],37,FALSE),List!$A$2:$B$5,2,FALSE)))</f>
        <v>○</v>
      </c>
      <c r="X25" s="55" t="str">
        <f>IF(C25="","",IF(ISERROR(VLOOKUP(VLOOKUP(C25,Table1[[Practice no.]:[12]],38,FALSE),List!$A$2:$B$5,2,FALSE)),"",VLOOKUP(VLOOKUP(C25,Table1[[Practice no.]:[12]],38,FALSE),List!$A$2:$B$5,2,FALSE)))</f>
        <v xml:space="preserve"> </v>
      </c>
      <c r="Y25" s="55" t="str">
        <f>IF(C25="","",IF(ISERROR(VLOOKUP(VLOOKUP(C25,Table1[[Practice no.]:[12]],39,FALSE),List!$A$2:$B$5,2,FALSE)),"",VLOOKUP(VLOOKUP(C25,Table1[[Practice no.]:[12]],39,FALSE),List!$A$2:$B$5,2,FALSE)))</f>
        <v xml:space="preserve"> </v>
      </c>
      <c r="Z25" s="55" t="str">
        <f>IF(C25="","",IF(ISERROR(VLOOKUP(VLOOKUP(C25,Table1[[Practice no.]:[12]],40,FALSE),List!$A$2:$B$5,2,FALSE)),"",VLOOKUP(VLOOKUP(C25,Table1[[Practice no.]:[12]],40,FALSE),List!$A$2:$B$5,2,FALSE)))</f>
        <v>○</v>
      </c>
      <c r="AA25" s="55" t="str">
        <f>IF(C25="","",IF(ISERROR(VLOOKUP(VLOOKUP(C25,Table1[[Practice no.]:[12]],41,FALSE),List!$A$2:$B$5,2,FALSE)),"",VLOOKUP(VLOOKUP(C25,Table1[[Practice no.]:[12]],41,FALSE),List!$A$2:$B$5,2,FALSE)))</f>
        <v>○</v>
      </c>
      <c r="AB25" s="55" t="str">
        <f>IF(C25="","",IF(ISERROR(VLOOKUP(VLOOKUP(C25,Table1[[Practice no.]:[12]],42,FALSE),List!$A$2:$B$5,2,FALSE)),"",VLOOKUP(VLOOKUP(C25,Table1[[Practice no.]:[12]],42,FALSE),List!$A$2:$B$5,2,FALSE)))</f>
        <v xml:space="preserve"> </v>
      </c>
      <c r="AC25" s="84"/>
    </row>
    <row r="26" spans="1:29" ht="39.75" customHeight="1">
      <c r="A26" s="218" t="str">
        <v>1. Decarbonization</v>
      </c>
      <c r="B26" s="218" t="str">
        <v>1.2. Design of roads and road aplliencies</v>
      </c>
      <c r="C26" s="218" t="str">
        <v>1.2.2</v>
      </c>
      <c r="D26" s="218" t="str">
        <f>IF(C26="","",HYPERLINK("#'" &amp; C26 &amp; "'!A1",VLOOKUP(C26,Table1[[Practice no.]:[Pracitce Name]],2,FALSE)))</f>
        <v>Using carbon sequestering road material (olivine)</v>
      </c>
      <c r="E26" s="65" t="str">
        <f>IF(C26="","",IF(ISERROR(VLOOKUP(VLOOKUP(C26,Table1[[Practice no.]:[12]],19,FALSE),List!$A$2:$B$5,2,FALSE)),"",VLOOKUP(VLOOKUP(C26,Table1[[Practice no.]:[12]],19,FALSE),List!$A$2:$B$5,2,FALSE)))</f>
        <v>●</v>
      </c>
      <c r="F26" s="66" t="str">
        <f>IF(C26="","",IF(ISERROR(VLOOKUP(VLOOKUP(C26,Table1[[Practice no.]:[12]],20,FALSE),List!$A$2:$B$5,2,FALSE)),"",VLOOKUP(VLOOKUP(C26,Table1[[Practice no.]:[12]],20,FALSE),List!$A$2:$B$5,2,FALSE)))</f>
        <v xml:space="preserve"> </v>
      </c>
      <c r="G26" s="66" t="str">
        <f>IF(C26="","",IF(ISERROR(VLOOKUP(VLOOKUP(C26,Table1[[Practice no.]:[12]],21,FALSE),List!$A$2:$B$5,2,FALSE)),"",VLOOKUP(VLOOKUP(C26,Table1[[Practice no.]:[12]],21,FALSE),List!$A$2:$B$5,2,FALSE)))</f>
        <v xml:space="preserve"> </v>
      </c>
      <c r="H26" s="67" t="str">
        <f>IF(C26="","",IF(ISERROR(VLOOKUP(VLOOKUP(C26,Table1[[Practice no.]:[12]],22,FALSE),List!$A$2:$B$5,2,FALSE)),"",VLOOKUP(VLOOKUP(C26,Table1[[Practice no.]:[12]],22,FALSE),List!$A$2:$B$5,2,FALSE)))</f>
        <v>○</v>
      </c>
      <c r="I26" s="67" t="str">
        <f>IF(C26="","",IF(ISERROR(VLOOKUP(VLOOKUP(C26,Table1[[Practice no.]:[12]],23,FALSE),List!$A$2:$B$5,2,FALSE)),"",VLOOKUP(VLOOKUP(C26,Table1[[Practice no.]:[12]],23,FALSE),List!$A$2:$B$5,2,FALSE)))</f>
        <v xml:space="preserve"> </v>
      </c>
      <c r="J26" s="67" t="str">
        <f>IF(C26="","",IF(ISERROR(VLOOKUP(VLOOKUP(C26,Table1[[Practice no.]:[12]],24,FALSE),List!$A$2:$B$5,2,FALSE)),"",VLOOKUP(VLOOKUP(C26,Table1[[Practice no.]:[12]],24,FALSE),List!$A$2:$B$5,2,FALSE)))</f>
        <v xml:space="preserve"> </v>
      </c>
      <c r="K26" s="68" t="str">
        <f>IF(C26="","",IF(ISERROR(VLOOKUP(VLOOKUP(C26,Table1[[Practice no.]:[12]],25,FALSE),List!$A$2:$B$5,2,FALSE)),"",VLOOKUP(VLOOKUP(C26,Table1[[Practice no.]:[12]],25,FALSE),List!$A$2:$B$5,2,FALSE)))</f>
        <v xml:space="preserve"> </v>
      </c>
      <c r="L26" s="68" t="str">
        <f>IF(C26="","",IF(ISERROR(VLOOKUP(VLOOKUP(C26,Table1[[Practice no.]:[12]],26,FALSE),List!$A$2:$B$5,2,FALSE)),"",VLOOKUP(VLOOKUP(C26,Table1[[Practice no.]:[12]],26,FALSE),List!$A$2:$B$5,2,FALSE)))</f>
        <v xml:space="preserve"> </v>
      </c>
      <c r="M26" s="68" t="str">
        <f>IF(C26="","",IF(ISERROR(VLOOKUP(VLOOKUP(C26,Table1[[Practice no.]:[12]],27,FALSE),List!$A$2:$B$5,2,FALSE)),"",VLOOKUP(VLOOKUP(C26,Table1[[Practice no.]:[12]],27,FALSE),List!$A$2:$B$5,2,FALSE)))</f>
        <v xml:space="preserve"> </v>
      </c>
      <c r="N26" s="69" t="str">
        <f>IF(C26="","",IF(ISERROR(VLOOKUP(VLOOKUP(C26,Table1[[Practice no.]:[12]],28,FALSE),List!$A$2:$B$5,2,FALSE)),"",VLOOKUP(VLOOKUP(C26,Table1[[Practice no.]:[12]],28,FALSE),List!$A$2:$B$5,2,FALSE)))</f>
        <v xml:space="preserve"> </v>
      </c>
      <c r="O26" s="69" t="str">
        <f>IF(C26="","",IF(ISERROR(VLOOKUP(VLOOKUP(C26,Table1[[Practice no.]:[12]],29,FALSE),List!$A$2:$B$5,2,FALSE)),"",VLOOKUP(VLOOKUP(C26,Table1[[Practice no.]:[12]],29,FALSE),List!$A$2:$B$5,2,FALSE)))</f>
        <v xml:space="preserve"> </v>
      </c>
      <c r="P26" s="69" t="str">
        <f>IF(C26="","",IF(ISERROR(VLOOKUP(VLOOKUP(C26,Table1[[Practice no.]:[12]],30,FALSE),List!$A$2:$B$5,2,FALSE)),"",VLOOKUP(VLOOKUP(C26,Table1[[Practice no.]:[12]],30,FALSE),List!$A$2:$B$5,2,FALSE)))</f>
        <v xml:space="preserve"> </v>
      </c>
      <c r="Q26" s="55" t="str">
        <f>IF(C26="","",IF(ISERROR(VLOOKUP(VLOOKUP(C26,Table1[[Practice no.]:[12]],31,FALSE),List!$A$2:$B$5,2,FALSE)),"",VLOOKUP(VLOOKUP(C26,Table1[[Practice no.]:[12]],31,FALSE),List!$A$2:$B$5,2,FALSE)))</f>
        <v xml:space="preserve"> </v>
      </c>
      <c r="R26" s="55" t="str">
        <f>IF(C26="","",IF(ISERROR(VLOOKUP(VLOOKUP(C26,Table1[[Practice no.]:[12]],32,FALSE),List!$A$2:$B$5,2,FALSE)),"",VLOOKUP(VLOOKUP(C26,Table1[[Practice no.]:[12]],32,FALSE),List!$A$2:$B$5,2,FALSE)))</f>
        <v xml:space="preserve"> </v>
      </c>
      <c r="S26" s="55" t="str">
        <f>IF(C26="","",IF(ISERROR(VLOOKUP(VLOOKUP(C26,Table1[[Practice no.]:[12]],33,FALSE),List!$A$2:$B$5,2,FALSE)),"",VLOOKUP(VLOOKUP(C26,Table1[[Practice no.]:[12]],33,FALSE),List!$A$2:$B$5,2,FALSE)))</f>
        <v>○</v>
      </c>
      <c r="T26" s="55" t="str">
        <f>IF(C26="","",IF(ISERROR(VLOOKUP(VLOOKUP(C26,Table1[[Practice no.]:[12]],34,FALSE),List!$A$2:$B$5,2,FALSE)),"",VLOOKUP(VLOOKUP(C26,Table1[[Practice no.]:[12]],34,FALSE),List!$A$2:$B$5,2,FALSE)))</f>
        <v xml:space="preserve"> </v>
      </c>
      <c r="U26" s="55" t="str">
        <f>IF(C26="","",IF(ISERROR(VLOOKUP(VLOOKUP(C26,Table1[[Practice no.]:[12]],35,FALSE),List!$A$2:$B$5,2,FALSE)),"",VLOOKUP(VLOOKUP(C26,Table1[[Practice no.]:[12]],35,FALSE),List!$A$2:$B$5,2,FALSE)))</f>
        <v>○</v>
      </c>
      <c r="V26" s="55" t="str">
        <f>IF(C26="","",IF(ISERROR(VLOOKUP(VLOOKUP(C26,Table1[[Practice no.]:[12]],36,FALSE),List!$A$2:$B$5,2,FALSE)),"",VLOOKUP(VLOOKUP(C26,Table1[[Practice no.]:[12]],36,FALSE),List!$A$2:$B$5,2,FALSE)))</f>
        <v xml:space="preserve"> </v>
      </c>
      <c r="W26" s="55" t="str">
        <f>IF(C26="","",IF(ISERROR(VLOOKUP(VLOOKUP(C26,Table1[[Practice no.]:[12]],37,FALSE),List!$A$2:$B$5,2,FALSE)),"",VLOOKUP(VLOOKUP(C26,Table1[[Practice no.]:[12]],37,FALSE),List!$A$2:$B$5,2,FALSE)))</f>
        <v xml:space="preserve"> </v>
      </c>
      <c r="X26" s="55" t="str">
        <f>IF(C26="","",IF(ISERROR(VLOOKUP(VLOOKUP(C26,Table1[[Practice no.]:[12]],38,FALSE),List!$A$2:$B$5,2,FALSE)),"",VLOOKUP(VLOOKUP(C26,Table1[[Practice no.]:[12]],38,FALSE),List!$A$2:$B$5,2,FALSE)))</f>
        <v xml:space="preserve"> </v>
      </c>
      <c r="Y26" s="55" t="str">
        <f>IF(C26="","",IF(ISERROR(VLOOKUP(VLOOKUP(C26,Table1[[Practice no.]:[12]],39,FALSE),List!$A$2:$B$5,2,FALSE)),"",VLOOKUP(VLOOKUP(C26,Table1[[Practice no.]:[12]],39,FALSE),List!$A$2:$B$5,2,FALSE)))</f>
        <v>○</v>
      </c>
      <c r="Z26" s="55" t="str">
        <f>IF(C26="","",IF(ISERROR(VLOOKUP(VLOOKUP(C26,Table1[[Practice no.]:[12]],40,FALSE),List!$A$2:$B$5,2,FALSE)),"",VLOOKUP(VLOOKUP(C26,Table1[[Practice no.]:[12]],40,FALSE),List!$A$2:$B$5,2,FALSE)))</f>
        <v>○</v>
      </c>
      <c r="AA26" s="55" t="str">
        <f>IF(C26="","",IF(ISERROR(VLOOKUP(VLOOKUP(C26,Table1[[Practice no.]:[12]],41,FALSE),List!$A$2:$B$5,2,FALSE)),"",VLOOKUP(VLOOKUP(C26,Table1[[Practice no.]:[12]],41,FALSE),List!$A$2:$B$5,2,FALSE)))</f>
        <v>○</v>
      </c>
      <c r="AB26" s="55" t="str">
        <f>IF(C26="","",IF(ISERROR(VLOOKUP(VLOOKUP(C26,Table1[[Practice no.]:[12]],42,FALSE),List!$A$2:$B$5,2,FALSE)),"",VLOOKUP(VLOOKUP(C26,Table1[[Practice no.]:[12]],42,FALSE),List!$A$2:$B$5,2,FALSE)))</f>
        <v xml:space="preserve"> </v>
      </c>
      <c r="AC26" s="84"/>
    </row>
    <row r="27" spans="1:29" ht="39.75" customHeight="1">
      <c r="A27" s="218" t="str">
        <v>1. Decarbonization</v>
      </c>
      <c r="B27" s="218" t="str">
        <v>1.2. Design of roads and road aplliencies</v>
      </c>
      <c r="C27" s="218" t="str">
        <v>1.2.3</v>
      </c>
      <c r="D27" s="218" t="str">
        <f>IF(C27="","",HYPERLINK("#'" &amp; C27 &amp; "'!A1",VLOOKUP(C27,Table1[[Practice no.]:[Pracitce Name]],2,FALSE)))</f>
        <v>Reducing road friction with smoother asphalt</v>
      </c>
      <c r="E27" s="65" t="str">
        <f>IF(C27="","",IF(ISERROR(VLOOKUP(VLOOKUP(C27,Table1[[Practice no.]:[12]],19,FALSE),List!$A$2:$B$5,2,FALSE)),"",VLOOKUP(VLOOKUP(C27,Table1[[Practice no.]:[12]],19,FALSE),List!$A$2:$B$5,2,FALSE)))</f>
        <v>●</v>
      </c>
      <c r="F27" s="66" t="str">
        <f>IF(C27="","",IF(ISERROR(VLOOKUP(VLOOKUP(C27,Table1[[Practice no.]:[12]],20,FALSE),List!$A$2:$B$5,2,FALSE)),"",VLOOKUP(VLOOKUP(C27,Table1[[Practice no.]:[12]],20,FALSE),List!$A$2:$B$5,2,FALSE)))</f>
        <v xml:space="preserve"> </v>
      </c>
      <c r="G27" s="66" t="str">
        <f>IF(C27="","",IF(ISERROR(VLOOKUP(VLOOKUP(C27,Table1[[Practice no.]:[12]],21,FALSE),List!$A$2:$B$5,2,FALSE)),"",VLOOKUP(VLOOKUP(C27,Table1[[Practice no.]:[12]],21,FALSE),List!$A$2:$B$5,2,FALSE)))</f>
        <v xml:space="preserve"> </v>
      </c>
      <c r="H27" s="67" t="str">
        <f>IF(C27="","",IF(ISERROR(VLOOKUP(VLOOKUP(C27,Table1[[Practice no.]:[12]],22,FALSE),List!$A$2:$B$5,2,FALSE)),"",VLOOKUP(VLOOKUP(C27,Table1[[Practice no.]:[12]],22,FALSE),List!$A$2:$B$5,2,FALSE)))</f>
        <v xml:space="preserve"> </v>
      </c>
      <c r="I27" s="67" t="str">
        <f>IF(C27="","",IF(ISERROR(VLOOKUP(VLOOKUP(C27,Table1[[Practice no.]:[12]],23,FALSE),List!$A$2:$B$5,2,FALSE)),"",VLOOKUP(VLOOKUP(C27,Table1[[Practice no.]:[12]],23,FALSE),List!$A$2:$B$5,2,FALSE)))</f>
        <v>○</v>
      </c>
      <c r="J27" s="67" t="str">
        <f>IF(C27="","",IF(ISERROR(VLOOKUP(VLOOKUP(C27,Table1[[Practice no.]:[12]],24,FALSE),List!$A$2:$B$5,2,FALSE)),"",VLOOKUP(VLOOKUP(C27,Table1[[Practice no.]:[12]],24,FALSE),List!$A$2:$B$5,2,FALSE)))</f>
        <v xml:space="preserve"> </v>
      </c>
      <c r="K27" s="68" t="str">
        <f>IF(C27="","",IF(ISERROR(VLOOKUP(VLOOKUP(C27,Table1[[Practice no.]:[12]],25,FALSE),List!$A$2:$B$5,2,FALSE)),"",VLOOKUP(VLOOKUP(C27,Table1[[Practice no.]:[12]],25,FALSE),List!$A$2:$B$5,2,FALSE)))</f>
        <v xml:space="preserve"> </v>
      </c>
      <c r="L27" s="68" t="str">
        <f>IF(C27="","",IF(ISERROR(VLOOKUP(VLOOKUP(C27,Table1[[Practice no.]:[12]],26,FALSE),List!$A$2:$B$5,2,FALSE)),"",VLOOKUP(VLOOKUP(C27,Table1[[Practice no.]:[12]],26,FALSE),List!$A$2:$B$5,2,FALSE)))</f>
        <v xml:space="preserve"> </v>
      </c>
      <c r="M27" s="68" t="str">
        <f>IF(C27="","",IF(ISERROR(VLOOKUP(VLOOKUP(C27,Table1[[Practice no.]:[12]],27,FALSE),List!$A$2:$B$5,2,FALSE)),"",VLOOKUP(VLOOKUP(C27,Table1[[Practice no.]:[12]],27,FALSE),List!$A$2:$B$5,2,FALSE)))</f>
        <v xml:space="preserve"> </v>
      </c>
      <c r="N27" s="69" t="str">
        <f>IF(C27="","",IF(ISERROR(VLOOKUP(VLOOKUP(C27,Table1[[Practice no.]:[12]],28,FALSE),List!$A$2:$B$5,2,FALSE)),"",VLOOKUP(VLOOKUP(C27,Table1[[Practice no.]:[12]],28,FALSE),List!$A$2:$B$5,2,FALSE)))</f>
        <v xml:space="preserve"> </v>
      </c>
      <c r="O27" s="69" t="str">
        <f>IF(C27="","",IF(ISERROR(VLOOKUP(VLOOKUP(C27,Table1[[Practice no.]:[12]],29,FALSE),List!$A$2:$B$5,2,FALSE)),"",VLOOKUP(VLOOKUP(C27,Table1[[Practice no.]:[12]],29,FALSE),List!$A$2:$B$5,2,FALSE)))</f>
        <v xml:space="preserve"> </v>
      </c>
      <c r="P27" s="69" t="str">
        <f>IF(C27="","",IF(ISERROR(VLOOKUP(VLOOKUP(C27,Table1[[Practice no.]:[12]],30,FALSE),List!$A$2:$B$5,2,FALSE)),"",VLOOKUP(VLOOKUP(C27,Table1[[Practice no.]:[12]],30,FALSE),List!$A$2:$B$5,2,FALSE)))</f>
        <v xml:space="preserve"> </v>
      </c>
      <c r="Q27" s="55" t="str">
        <f>IF(C27="","",IF(ISERROR(VLOOKUP(VLOOKUP(C27,Table1[[Practice no.]:[12]],31,FALSE),List!$A$2:$B$5,2,FALSE)),"",VLOOKUP(VLOOKUP(C27,Table1[[Practice no.]:[12]],31,FALSE),List!$A$2:$B$5,2,FALSE)))</f>
        <v>○</v>
      </c>
      <c r="R27" s="55" t="str">
        <f>IF(C27="","",IF(ISERROR(VLOOKUP(VLOOKUP(C27,Table1[[Practice no.]:[12]],32,FALSE),List!$A$2:$B$5,2,FALSE)),"",VLOOKUP(VLOOKUP(C27,Table1[[Practice no.]:[12]],32,FALSE),List!$A$2:$B$5,2,FALSE)))</f>
        <v xml:space="preserve"> </v>
      </c>
      <c r="S27" s="55" t="str">
        <f>IF(C27="","",IF(ISERROR(VLOOKUP(VLOOKUP(C27,Table1[[Practice no.]:[12]],33,FALSE),List!$A$2:$B$5,2,FALSE)),"",VLOOKUP(VLOOKUP(C27,Table1[[Practice no.]:[12]],33,FALSE),List!$A$2:$B$5,2,FALSE)))</f>
        <v>○</v>
      </c>
      <c r="T27" s="55" t="str">
        <f>IF(C27="","",IF(ISERROR(VLOOKUP(VLOOKUP(C27,Table1[[Practice no.]:[12]],34,FALSE),List!$A$2:$B$5,2,FALSE)),"",VLOOKUP(VLOOKUP(C27,Table1[[Practice no.]:[12]],34,FALSE),List!$A$2:$B$5,2,FALSE)))</f>
        <v>○</v>
      </c>
      <c r="U27" s="55" t="str">
        <f>IF(C27="","",IF(ISERROR(VLOOKUP(VLOOKUP(C27,Table1[[Practice no.]:[12]],35,FALSE),List!$A$2:$B$5,2,FALSE)),"",VLOOKUP(VLOOKUP(C27,Table1[[Practice no.]:[12]],35,FALSE),List!$A$2:$B$5,2,FALSE)))</f>
        <v>○</v>
      </c>
      <c r="V27" s="55" t="str">
        <f>IF(C27="","",IF(ISERROR(VLOOKUP(VLOOKUP(C27,Table1[[Practice no.]:[12]],36,FALSE),List!$A$2:$B$5,2,FALSE)),"",VLOOKUP(VLOOKUP(C27,Table1[[Practice no.]:[12]],36,FALSE),List!$A$2:$B$5,2,FALSE)))</f>
        <v>○</v>
      </c>
      <c r="W27" s="55" t="str">
        <f>IF(C27="","",IF(ISERROR(VLOOKUP(VLOOKUP(C27,Table1[[Practice no.]:[12]],37,FALSE),List!$A$2:$B$5,2,FALSE)),"",VLOOKUP(VLOOKUP(C27,Table1[[Practice no.]:[12]],37,FALSE),List!$A$2:$B$5,2,FALSE)))</f>
        <v xml:space="preserve"> </v>
      </c>
      <c r="X27" s="55" t="str">
        <f>IF(C27="","",IF(ISERROR(VLOOKUP(VLOOKUP(C27,Table1[[Practice no.]:[12]],38,FALSE),List!$A$2:$B$5,2,FALSE)),"",VLOOKUP(VLOOKUP(C27,Table1[[Practice no.]:[12]],38,FALSE),List!$A$2:$B$5,2,FALSE)))</f>
        <v xml:space="preserve"> </v>
      </c>
      <c r="Y27" s="55" t="str">
        <f>IF(C27="","",IF(ISERROR(VLOOKUP(VLOOKUP(C27,Table1[[Practice no.]:[12]],39,FALSE),List!$A$2:$B$5,2,FALSE)),"",VLOOKUP(VLOOKUP(C27,Table1[[Practice no.]:[12]],39,FALSE),List!$A$2:$B$5,2,FALSE)))</f>
        <v>○</v>
      </c>
      <c r="Z27" s="55" t="str">
        <f>IF(C27="","",IF(ISERROR(VLOOKUP(VLOOKUP(C27,Table1[[Practice no.]:[12]],40,FALSE),List!$A$2:$B$5,2,FALSE)),"",VLOOKUP(VLOOKUP(C27,Table1[[Practice no.]:[12]],40,FALSE),List!$A$2:$B$5,2,FALSE)))</f>
        <v>○</v>
      </c>
      <c r="AA27" s="55" t="str">
        <f>IF(C27="","",IF(ISERROR(VLOOKUP(VLOOKUP(C27,Table1[[Practice no.]:[12]],41,FALSE),List!$A$2:$B$5,2,FALSE)),"",VLOOKUP(VLOOKUP(C27,Table1[[Practice no.]:[12]],41,FALSE),List!$A$2:$B$5,2,FALSE)))</f>
        <v>○</v>
      </c>
      <c r="AB27" s="55" t="str">
        <f>IF(C27="","",IF(ISERROR(VLOOKUP(VLOOKUP(C27,Table1[[Practice no.]:[12]],42,FALSE),List!$A$2:$B$5,2,FALSE)),"",VLOOKUP(VLOOKUP(C27,Table1[[Practice no.]:[12]],42,FALSE),List!$A$2:$B$5,2,FALSE)))</f>
        <v xml:space="preserve"> </v>
      </c>
      <c r="AC27" s="84"/>
    </row>
    <row r="28" spans="1:29" ht="39.75" customHeight="1">
      <c r="A28" s="218" t="str">
        <v>1. Decarbonization</v>
      </c>
      <c r="B28" s="218" t="str">
        <v>1.2. Design of roads and road aplliencies</v>
      </c>
      <c r="C28" s="218" t="str">
        <v>1.2.4</v>
      </c>
      <c r="D28" s="218" t="str">
        <f>IF(C28="","",HYPERLINK("#'" &amp; C28 &amp; "'!A1",VLOOKUP(C28,Table1[[Practice no.]:[Pracitce Name]],2,FALSE)))</f>
        <v>Energy generation with roads (solar panels)</v>
      </c>
      <c r="E28" s="65" t="str">
        <f>IF(C28="","",IF(ISERROR(VLOOKUP(VLOOKUP(C28,Table1[[Practice no.]:[12]],19,FALSE),List!$A$2:$B$5,2,FALSE)),"",VLOOKUP(VLOOKUP(C28,Table1[[Practice no.]:[12]],19,FALSE),List!$A$2:$B$5,2,FALSE)))</f>
        <v>●</v>
      </c>
      <c r="F28" s="66" t="str">
        <f>IF(C28="","",IF(ISERROR(VLOOKUP(VLOOKUP(C28,Table1[[Practice no.]:[12]],20,FALSE),List!$A$2:$B$5,2,FALSE)),"",VLOOKUP(VLOOKUP(C28,Table1[[Practice no.]:[12]],20,FALSE),List!$A$2:$B$5,2,FALSE)))</f>
        <v xml:space="preserve"> </v>
      </c>
      <c r="G28" s="66" t="str">
        <f>IF(C28="","",IF(ISERROR(VLOOKUP(VLOOKUP(C28,Table1[[Practice no.]:[12]],21,FALSE),List!$A$2:$B$5,2,FALSE)),"",VLOOKUP(VLOOKUP(C28,Table1[[Practice no.]:[12]],21,FALSE),List!$A$2:$B$5,2,FALSE)))</f>
        <v xml:space="preserve"> </v>
      </c>
      <c r="H28" s="67" t="str">
        <f>IF(C28="","",IF(ISERROR(VLOOKUP(VLOOKUP(C28,Table1[[Practice no.]:[12]],22,FALSE),List!$A$2:$B$5,2,FALSE)),"",VLOOKUP(VLOOKUP(C28,Table1[[Practice no.]:[12]],22,FALSE),List!$A$2:$B$5,2,FALSE)))</f>
        <v xml:space="preserve"> </v>
      </c>
      <c r="I28" s="67" t="str">
        <f>IF(C28="","",IF(ISERROR(VLOOKUP(VLOOKUP(C28,Table1[[Practice no.]:[12]],23,FALSE),List!$A$2:$B$5,2,FALSE)),"",VLOOKUP(VLOOKUP(C28,Table1[[Practice no.]:[12]],23,FALSE),List!$A$2:$B$5,2,FALSE)))</f>
        <v xml:space="preserve"> </v>
      </c>
      <c r="J28" s="67" t="str">
        <f>IF(C28="","",IF(ISERROR(VLOOKUP(VLOOKUP(C28,Table1[[Practice no.]:[12]],24,FALSE),List!$A$2:$B$5,2,FALSE)),"",VLOOKUP(VLOOKUP(C28,Table1[[Practice no.]:[12]],24,FALSE),List!$A$2:$B$5,2,FALSE)))</f>
        <v xml:space="preserve"> </v>
      </c>
      <c r="K28" s="68" t="str">
        <f>IF(C28="","",IF(ISERROR(VLOOKUP(VLOOKUP(C28,Table1[[Practice no.]:[12]],25,FALSE),List!$A$2:$B$5,2,FALSE)),"",VLOOKUP(VLOOKUP(C28,Table1[[Practice no.]:[12]],25,FALSE),List!$A$2:$B$5,2,FALSE)))</f>
        <v xml:space="preserve"> </v>
      </c>
      <c r="L28" s="68" t="str">
        <f>IF(C28="","",IF(ISERROR(VLOOKUP(VLOOKUP(C28,Table1[[Practice no.]:[12]],26,FALSE),List!$A$2:$B$5,2,FALSE)),"",VLOOKUP(VLOOKUP(C28,Table1[[Practice no.]:[12]],26,FALSE),List!$A$2:$B$5,2,FALSE)))</f>
        <v xml:space="preserve"> </v>
      </c>
      <c r="M28" s="68" t="str">
        <f>IF(C28="","",IF(ISERROR(VLOOKUP(VLOOKUP(C28,Table1[[Practice no.]:[12]],27,FALSE),List!$A$2:$B$5,2,FALSE)),"",VLOOKUP(VLOOKUP(C28,Table1[[Practice no.]:[12]],27,FALSE),List!$A$2:$B$5,2,FALSE)))</f>
        <v xml:space="preserve"> </v>
      </c>
      <c r="N28" s="69" t="str">
        <f>IF(C28="","",IF(ISERROR(VLOOKUP(VLOOKUP(C28,Table1[[Practice no.]:[12]],28,FALSE),List!$A$2:$B$5,2,FALSE)),"",VLOOKUP(VLOOKUP(C28,Table1[[Practice no.]:[12]],28,FALSE),List!$A$2:$B$5,2,FALSE)))</f>
        <v xml:space="preserve"> </v>
      </c>
      <c r="O28" s="69" t="str">
        <f>IF(C28="","",IF(ISERROR(VLOOKUP(VLOOKUP(C28,Table1[[Practice no.]:[12]],29,FALSE),List!$A$2:$B$5,2,FALSE)),"",VLOOKUP(VLOOKUP(C28,Table1[[Practice no.]:[12]],29,FALSE),List!$A$2:$B$5,2,FALSE)))</f>
        <v xml:space="preserve"> </v>
      </c>
      <c r="P28" s="69" t="str">
        <f>IF(C28="","",IF(ISERROR(VLOOKUP(VLOOKUP(C28,Table1[[Practice no.]:[12]],30,FALSE),List!$A$2:$B$5,2,FALSE)),"",VLOOKUP(VLOOKUP(C28,Table1[[Practice no.]:[12]],30,FALSE),List!$A$2:$B$5,2,FALSE)))</f>
        <v xml:space="preserve"> </v>
      </c>
      <c r="Q28" s="55" t="str">
        <f>IF(C28="","",IF(ISERROR(VLOOKUP(VLOOKUP(C28,Table1[[Practice no.]:[12]],31,FALSE),List!$A$2:$B$5,2,FALSE)),"",VLOOKUP(VLOOKUP(C28,Table1[[Practice no.]:[12]],31,FALSE),List!$A$2:$B$5,2,FALSE)))</f>
        <v>○</v>
      </c>
      <c r="R28" s="55" t="str">
        <f>IF(C28="","",IF(ISERROR(VLOOKUP(VLOOKUP(C28,Table1[[Practice no.]:[12]],32,FALSE),List!$A$2:$B$5,2,FALSE)),"",VLOOKUP(VLOOKUP(C28,Table1[[Practice no.]:[12]],32,FALSE),List!$A$2:$B$5,2,FALSE)))</f>
        <v xml:space="preserve"> </v>
      </c>
      <c r="S28" s="55" t="str">
        <f>IF(C28="","",IF(ISERROR(VLOOKUP(VLOOKUP(C28,Table1[[Practice no.]:[12]],33,FALSE),List!$A$2:$B$5,2,FALSE)),"",VLOOKUP(VLOOKUP(C28,Table1[[Practice no.]:[12]],33,FALSE),List!$A$2:$B$5,2,FALSE)))</f>
        <v>○</v>
      </c>
      <c r="T28" s="55" t="str">
        <f>IF(C28="","",IF(ISERROR(VLOOKUP(VLOOKUP(C28,Table1[[Practice no.]:[12]],34,FALSE),List!$A$2:$B$5,2,FALSE)),"",VLOOKUP(VLOOKUP(C28,Table1[[Practice no.]:[12]],34,FALSE),List!$A$2:$B$5,2,FALSE)))</f>
        <v>○</v>
      </c>
      <c r="U28" s="55" t="str">
        <f>IF(C28="","",IF(ISERROR(VLOOKUP(VLOOKUP(C28,Table1[[Practice no.]:[12]],35,FALSE),List!$A$2:$B$5,2,FALSE)),"",VLOOKUP(VLOOKUP(C28,Table1[[Practice no.]:[12]],35,FALSE),List!$A$2:$B$5,2,FALSE)))</f>
        <v>○</v>
      </c>
      <c r="V28" s="55" t="str">
        <f>IF(C28="","",IF(ISERROR(VLOOKUP(VLOOKUP(C28,Table1[[Practice no.]:[12]],36,FALSE),List!$A$2:$B$5,2,FALSE)),"",VLOOKUP(VLOOKUP(C28,Table1[[Practice no.]:[12]],36,FALSE),List!$A$2:$B$5,2,FALSE)))</f>
        <v>○</v>
      </c>
      <c r="W28" s="55" t="str">
        <f>IF(C28="","",IF(ISERROR(VLOOKUP(VLOOKUP(C28,Table1[[Practice no.]:[12]],37,FALSE),List!$A$2:$B$5,2,FALSE)),"",VLOOKUP(VLOOKUP(C28,Table1[[Practice no.]:[12]],37,FALSE),List!$A$2:$B$5,2,FALSE)))</f>
        <v xml:space="preserve"> </v>
      </c>
      <c r="X28" s="55" t="str">
        <f>IF(C28="","",IF(ISERROR(VLOOKUP(VLOOKUP(C28,Table1[[Practice no.]:[12]],38,FALSE),List!$A$2:$B$5,2,FALSE)),"",VLOOKUP(VLOOKUP(C28,Table1[[Practice no.]:[12]],38,FALSE),List!$A$2:$B$5,2,FALSE)))</f>
        <v xml:space="preserve"> </v>
      </c>
      <c r="Y28" s="55" t="str">
        <f>IF(C28="","",IF(ISERROR(VLOOKUP(VLOOKUP(C28,Table1[[Practice no.]:[12]],39,FALSE),List!$A$2:$B$5,2,FALSE)),"",VLOOKUP(VLOOKUP(C28,Table1[[Practice no.]:[12]],39,FALSE),List!$A$2:$B$5,2,FALSE)))</f>
        <v>○</v>
      </c>
      <c r="Z28" s="55" t="str">
        <f>IF(C28="","",IF(ISERROR(VLOOKUP(VLOOKUP(C28,Table1[[Practice no.]:[12]],40,FALSE),List!$A$2:$B$5,2,FALSE)),"",VLOOKUP(VLOOKUP(C28,Table1[[Practice no.]:[12]],40,FALSE),List!$A$2:$B$5,2,FALSE)))</f>
        <v xml:space="preserve"> </v>
      </c>
      <c r="AA28" s="55" t="str">
        <f>IF(C28="","",IF(ISERROR(VLOOKUP(VLOOKUP(C28,Table1[[Practice no.]:[12]],41,FALSE),List!$A$2:$B$5,2,FALSE)),"",VLOOKUP(VLOOKUP(C28,Table1[[Practice no.]:[12]],41,FALSE),List!$A$2:$B$5,2,FALSE)))</f>
        <v>○</v>
      </c>
      <c r="AB28" s="55" t="str">
        <f>IF(C28="","",IF(ISERROR(VLOOKUP(VLOOKUP(C28,Table1[[Practice no.]:[12]],42,FALSE),List!$A$2:$B$5,2,FALSE)),"",VLOOKUP(VLOOKUP(C28,Table1[[Practice no.]:[12]],42,FALSE),List!$A$2:$B$5,2,FALSE)))</f>
        <v xml:space="preserve"> </v>
      </c>
      <c r="AC28" s="84"/>
    </row>
    <row r="29" spans="1:29" ht="39.75" customHeight="1">
      <c r="A29" s="218" t="str">
        <v>1. Decarbonization</v>
      </c>
      <c r="B29" s="218" t="str">
        <v>1.2. Design of roads and road aplliencies</v>
      </c>
      <c r="C29" s="218" t="str">
        <v>1.2.5</v>
      </c>
      <c r="D29" s="218" t="str">
        <f>IF(C29="","",HYPERLINK("#'" &amp; C29 &amp; "'!A1",VLOOKUP(C29,Table1[[Practice no.]:[Pracitce Name]],2,FALSE)))</f>
        <v>Use of energy-efficient lighting along roads and in tunnels</v>
      </c>
      <c r="E29" s="65" t="str">
        <f>IF(C29="","",IF(ISERROR(VLOOKUP(VLOOKUP(C29,Table1[[Practice no.]:[12]],19,FALSE),List!$A$2:$B$5,2,FALSE)),"",VLOOKUP(VLOOKUP(C29,Table1[[Practice no.]:[12]],19,FALSE),List!$A$2:$B$5,2,FALSE)))</f>
        <v>●</v>
      </c>
      <c r="F29" s="66" t="str">
        <f>IF(C29="","",IF(ISERROR(VLOOKUP(VLOOKUP(C29,Table1[[Practice no.]:[12]],20,FALSE),List!$A$2:$B$5,2,FALSE)),"",VLOOKUP(VLOOKUP(C29,Table1[[Practice no.]:[12]],20,FALSE),List!$A$2:$B$5,2,FALSE)))</f>
        <v xml:space="preserve"> </v>
      </c>
      <c r="G29" s="66" t="str">
        <f>IF(C29="","",IF(ISERROR(VLOOKUP(VLOOKUP(C29,Table1[[Practice no.]:[12]],21,FALSE),List!$A$2:$B$5,2,FALSE)),"",VLOOKUP(VLOOKUP(C29,Table1[[Practice no.]:[12]],21,FALSE),List!$A$2:$B$5,2,FALSE)))</f>
        <v xml:space="preserve"> </v>
      </c>
      <c r="H29" s="67" t="str">
        <f>IF(C29="","",IF(ISERROR(VLOOKUP(VLOOKUP(C29,Table1[[Practice no.]:[12]],22,FALSE),List!$A$2:$B$5,2,FALSE)),"",VLOOKUP(VLOOKUP(C29,Table1[[Practice no.]:[12]],22,FALSE),List!$A$2:$B$5,2,FALSE)))</f>
        <v xml:space="preserve"> </v>
      </c>
      <c r="I29" s="67" t="str">
        <f>IF(C29="","",IF(ISERROR(VLOOKUP(VLOOKUP(C29,Table1[[Practice no.]:[12]],23,FALSE),List!$A$2:$B$5,2,FALSE)),"",VLOOKUP(VLOOKUP(C29,Table1[[Practice no.]:[12]],23,FALSE),List!$A$2:$B$5,2,FALSE)))</f>
        <v xml:space="preserve"> </v>
      </c>
      <c r="J29" s="67" t="str">
        <f>IF(C29="","",IF(ISERROR(VLOOKUP(VLOOKUP(C29,Table1[[Practice no.]:[12]],24,FALSE),List!$A$2:$B$5,2,FALSE)),"",VLOOKUP(VLOOKUP(C29,Table1[[Practice no.]:[12]],24,FALSE),List!$A$2:$B$5,2,FALSE)))</f>
        <v xml:space="preserve"> </v>
      </c>
      <c r="K29" s="68" t="str">
        <f>IF(C29="","",IF(ISERROR(VLOOKUP(VLOOKUP(C29,Table1[[Practice no.]:[12]],25,FALSE),List!$A$2:$B$5,2,FALSE)),"",VLOOKUP(VLOOKUP(C29,Table1[[Practice no.]:[12]],25,FALSE),List!$A$2:$B$5,2,FALSE)))</f>
        <v xml:space="preserve"> </v>
      </c>
      <c r="L29" s="68" t="str">
        <f>IF(C29="","",IF(ISERROR(VLOOKUP(VLOOKUP(C29,Table1[[Practice no.]:[12]],26,FALSE),List!$A$2:$B$5,2,FALSE)),"",VLOOKUP(VLOOKUP(C29,Table1[[Practice no.]:[12]],26,FALSE),List!$A$2:$B$5,2,FALSE)))</f>
        <v>○</v>
      </c>
      <c r="M29" s="68" t="str">
        <f>IF(C29="","",IF(ISERROR(VLOOKUP(VLOOKUP(C29,Table1[[Practice no.]:[12]],27,FALSE),List!$A$2:$B$5,2,FALSE)),"",VLOOKUP(VLOOKUP(C29,Table1[[Practice no.]:[12]],27,FALSE),List!$A$2:$B$5,2,FALSE)))</f>
        <v xml:space="preserve"> </v>
      </c>
      <c r="N29" s="69" t="str">
        <f>IF(C29="","",IF(ISERROR(VLOOKUP(VLOOKUP(C29,Table1[[Practice no.]:[12]],28,FALSE),List!$A$2:$B$5,2,FALSE)),"",VLOOKUP(VLOOKUP(C29,Table1[[Practice no.]:[12]],28,FALSE),List!$A$2:$B$5,2,FALSE)))</f>
        <v xml:space="preserve"> </v>
      </c>
      <c r="O29" s="69" t="str">
        <f>IF(C29="","",IF(ISERROR(VLOOKUP(VLOOKUP(C29,Table1[[Practice no.]:[12]],29,FALSE),List!$A$2:$B$5,2,FALSE)),"",VLOOKUP(VLOOKUP(C29,Table1[[Practice no.]:[12]],29,FALSE),List!$A$2:$B$5,2,FALSE)))</f>
        <v>○</v>
      </c>
      <c r="P29" s="69" t="str">
        <f>IF(C29="","",IF(ISERROR(VLOOKUP(VLOOKUP(C29,Table1[[Practice no.]:[12]],30,FALSE),List!$A$2:$B$5,2,FALSE)),"",VLOOKUP(VLOOKUP(C29,Table1[[Practice no.]:[12]],30,FALSE),List!$A$2:$B$5,2,FALSE)))</f>
        <v>○</v>
      </c>
      <c r="Q29" s="55" t="str">
        <f>IF(C29="","",IF(ISERROR(VLOOKUP(VLOOKUP(C29,Table1[[Practice no.]:[12]],31,FALSE),List!$A$2:$B$5,2,FALSE)),"",VLOOKUP(VLOOKUP(C29,Table1[[Practice no.]:[12]],31,FALSE),List!$A$2:$B$5,2,FALSE)))</f>
        <v>○</v>
      </c>
      <c r="R29" s="55" t="str">
        <f>IF(C29="","",IF(ISERROR(VLOOKUP(VLOOKUP(C29,Table1[[Practice no.]:[12]],32,FALSE),List!$A$2:$B$5,2,FALSE)),"",VLOOKUP(VLOOKUP(C29,Table1[[Practice no.]:[12]],32,FALSE),List!$A$2:$B$5,2,FALSE)))</f>
        <v xml:space="preserve"> </v>
      </c>
      <c r="S29" s="55" t="str">
        <f>IF(C29="","",IF(ISERROR(VLOOKUP(VLOOKUP(C29,Table1[[Practice no.]:[12]],33,FALSE),List!$A$2:$B$5,2,FALSE)),"",VLOOKUP(VLOOKUP(C29,Table1[[Practice no.]:[12]],33,FALSE),List!$A$2:$B$5,2,FALSE)))</f>
        <v>○</v>
      </c>
      <c r="T29" s="55" t="str">
        <f>IF(C29="","",IF(ISERROR(VLOOKUP(VLOOKUP(C29,Table1[[Practice no.]:[12]],34,FALSE),List!$A$2:$B$5,2,FALSE)),"",VLOOKUP(VLOOKUP(C29,Table1[[Practice no.]:[12]],34,FALSE),List!$A$2:$B$5,2,FALSE)))</f>
        <v>○</v>
      </c>
      <c r="U29" s="55" t="str">
        <f>IF(C29="","",IF(ISERROR(VLOOKUP(VLOOKUP(C29,Table1[[Practice no.]:[12]],35,FALSE),List!$A$2:$B$5,2,FALSE)),"",VLOOKUP(VLOOKUP(C29,Table1[[Practice no.]:[12]],35,FALSE),List!$A$2:$B$5,2,FALSE)))</f>
        <v>○</v>
      </c>
      <c r="V29" s="55" t="str">
        <f>IF(C29="","",IF(ISERROR(VLOOKUP(VLOOKUP(C29,Table1[[Practice no.]:[12]],36,FALSE),List!$A$2:$B$5,2,FALSE)),"",VLOOKUP(VLOOKUP(C29,Table1[[Practice no.]:[12]],36,FALSE),List!$A$2:$B$5,2,FALSE)))</f>
        <v>○</v>
      </c>
      <c r="W29" s="55" t="str">
        <f>IF(C29="","",IF(ISERROR(VLOOKUP(VLOOKUP(C29,Table1[[Practice no.]:[12]],37,FALSE),List!$A$2:$B$5,2,FALSE)),"",VLOOKUP(VLOOKUP(C29,Table1[[Practice no.]:[12]],37,FALSE),List!$A$2:$B$5,2,FALSE)))</f>
        <v xml:space="preserve"> </v>
      </c>
      <c r="X29" s="55" t="str">
        <f>IF(C29="","",IF(ISERROR(VLOOKUP(VLOOKUP(C29,Table1[[Practice no.]:[12]],38,FALSE),List!$A$2:$B$5,2,FALSE)),"",VLOOKUP(VLOOKUP(C29,Table1[[Practice no.]:[12]],38,FALSE),List!$A$2:$B$5,2,FALSE)))</f>
        <v xml:space="preserve"> </v>
      </c>
      <c r="Y29" s="55" t="str">
        <f>IF(C29="","",IF(ISERROR(VLOOKUP(VLOOKUP(C29,Table1[[Practice no.]:[12]],39,FALSE),List!$A$2:$B$5,2,FALSE)),"",VLOOKUP(VLOOKUP(C29,Table1[[Practice no.]:[12]],39,FALSE),List!$A$2:$B$5,2,FALSE)))</f>
        <v>○</v>
      </c>
      <c r="Z29" s="55" t="str">
        <f>IF(C29="","",IF(ISERROR(VLOOKUP(VLOOKUP(C29,Table1[[Practice no.]:[12]],40,FALSE),List!$A$2:$B$5,2,FALSE)),"",VLOOKUP(VLOOKUP(C29,Table1[[Practice no.]:[12]],40,FALSE),List!$A$2:$B$5,2,FALSE)))</f>
        <v xml:space="preserve"> </v>
      </c>
      <c r="AA29" s="55" t="str">
        <f>IF(C29="","",IF(ISERROR(VLOOKUP(VLOOKUP(C29,Table1[[Practice no.]:[12]],41,FALSE),List!$A$2:$B$5,2,FALSE)),"",VLOOKUP(VLOOKUP(C29,Table1[[Practice no.]:[12]],41,FALSE),List!$A$2:$B$5,2,FALSE)))</f>
        <v>○</v>
      </c>
      <c r="AB29" s="55" t="str">
        <f>IF(C29="","",IF(ISERROR(VLOOKUP(VLOOKUP(C29,Table1[[Practice no.]:[12]],42,FALSE),List!$A$2:$B$5,2,FALSE)),"",VLOOKUP(VLOOKUP(C29,Table1[[Practice no.]:[12]],42,FALSE),List!$A$2:$B$5,2,FALSE)))</f>
        <v xml:space="preserve"> </v>
      </c>
      <c r="AC29" s="84"/>
    </row>
    <row r="30" spans="1:29" ht="39.75" customHeight="1">
      <c r="A30" s="218" t="str">
        <v>1. Decarbonization</v>
      </c>
      <c r="B30" s="218" t="str">
        <v>1.3. Road Construction</v>
      </c>
      <c r="C30" s="218" t="str">
        <v>1.3.1</v>
      </c>
      <c r="D30" s="218" t="str">
        <f>IF(C30="","",HYPERLINK("#'" &amp; C30 &amp; "'!A1",VLOOKUP(C30,Table1[[Practice no.]:[Pracitce Name]],2,FALSE)))</f>
        <v>Newly emerging asphalt mixtures and compositions</v>
      </c>
      <c r="E30" s="65" t="str">
        <f>IF(C30="","",IF(ISERROR(VLOOKUP(VLOOKUP(C30,Table1[[Practice no.]:[12]],19,FALSE),List!$A$2:$B$5,2,FALSE)),"",VLOOKUP(VLOOKUP(C30,Table1[[Practice no.]:[12]],19,FALSE),List!$A$2:$B$5,2,FALSE)))</f>
        <v>●</v>
      </c>
      <c r="F30" s="66" t="str">
        <f>IF(C30="","",IF(ISERROR(VLOOKUP(VLOOKUP(C30,Table1[[Practice no.]:[12]],20,FALSE),List!$A$2:$B$5,2,FALSE)),"",VLOOKUP(VLOOKUP(C30,Table1[[Practice no.]:[12]],20,FALSE),List!$A$2:$B$5,2,FALSE)))</f>
        <v xml:space="preserve"> </v>
      </c>
      <c r="G30" s="66" t="str">
        <f>IF(C30="","",IF(ISERROR(VLOOKUP(VLOOKUP(C30,Table1[[Practice no.]:[12]],21,FALSE),List!$A$2:$B$5,2,FALSE)),"",VLOOKUP(VLOOKUP(C30,Table1[[Practice no.]:[12]],21,FALSE),List!$A$2:$B$5,2,FALSE)))</f>
        <v xml:space="preserve"> </v>
      </c>
      <c r="H30" s="67" t="str">
        <f>IF(C30="","",IF(ISERROR(VLOOKUP(VLOOKUP(C30,Table1[[Practice no.]:[12]],22,FALSE),List!$A$2:$B$5,2,FALSE)),"",VLOOKUP(VLOOKUP(C30,Table1[[Practice no.]:[12]],22,FALSE),List!$A$2:$B$5,2,FALSE)))</f>
        <v xml:space="preserve"> </v>
      </c>
      <c r="I30" s="67" t="str">
        <f>IF(C30="","",IF(ISERROR(VLOOKUP(VLOOKUP(C30,Table1[[Practice no.]:[12]],23,FALSE),List!$A$2:$B$5,2,FALSE)),"",VLOOKUP(VLOOKUP(C30,Table1[[Practice no.]:[12]],23,FALSE),List!$A$2:$B$5,2,FALSE)))</f>
        <v xml:space="preserve"> </v>
      </c>
      <c r="J30" s="67" t="str">
        <f>IF(C30="","",IF(ISERROR(VLOOKUP(VLOOKUP(C30,Table1[[Practice no.]:[12]],24,FALSE),List!$A$2:$B$5,2,FALSE)),"",VLOOKUP(VLOOKUP(C30,Table1[[Practice no.]:[12]],24,FALSE),List!$A$2:$B$5,2,FALSE)))</f>
        <v xml:space="preserve"> </v>
      </c>
      <c r="K30" s="68" t="str">
        <f>IF(C30="","",IF(ISERROR(VLOOKUP(VLOOKUP(C30,Table1[[Practice no.]:[12]],25,FALSE),List!$A$2:$B$5,2,FALSE)),"",VLOOKUP(VLOOKUP(C30,Table1[[Practice no.]:[12]],25,FALSE),List!$A$2:$B$5,2,FALSE)))</f>
        <v xml:space="preserve"> </v>
      </c>
      <c r="L30" s="68" t="str">
        <f>IF(C30="","",IF(ISERROR(VLOOKUP(VLOOKUP(C30,Table1[[Practice no.]:[12]],26,FALSE),List!$A$2:$B$5,2,FALSE)),"",VLOOKUP(VLOOKUP(C30,Table1[[Practice no.]:[12]],26,FALSE),List!$A$2:$B$5,2,FALSE)))</f>
        <v>○</v>
      </c>
      <c r="M30" s="68" t="str">
        <f>IF(C30="","",IF(ISERROR(VLOOKUP(VLOOKUP(C30,Table1[[Practice no.]:[12]],27,FALSE),List!$A$2:$B$5,2,FALSE)),"",VLOOKUP(VLOOKUP(C30,Table1[[Practice no.]:[12]],27,FALSE),List!$A$2:$B$5,2,FALSE)))</f>
        <v xml:space="preserve"> </v>
      </c>
      <c r="N30" s="69" t="str">
        <f>IF(C30="","",IF(ISERROR(VLOOKUP(VLOOKUP(C30,Table1[[Practice no.]:[12]],28,FALSE),List!$A$2:$B$5,2,FALSE)),"",VLOOKUP(VLOOKUP(C30,Table1[[Practice no.]:[12]],28,FALSE),List!$A$2:$B$5,2,FALSE)))</f>
        <v xml:space="preserve"> </v>
      </c>
      <c r="O30" s="69" t="str">
        <f>IF(C30="","",IF(ISERROR(VLOOKUP(VLOOKUP(C30,Table1[[Practice no.]:[12]],29,FALSE),List!$A$2:$B$5,2,FALSE)),"",VLOOKUP(VLOOKUP(C30,Table1[[Practice no.]:[12]],29,FALSE),List!$A$2:$B$5,2,FALSE)))</f>
        <v xml:space="preserve"> </v>
      </c>
      <c r="P30" s="69" t="str">
        <f>IF(C30="","",IF(ISERROR(VLOOKUP(VLOOKUP(C30,Table1[[Practice no.]:[12]],30,FALSE),List!$A$2:$B$5,2,FALSE)),"",VLOOKUP(VLOOKUP(C30,Table1[[Practice no.]:[12]],30,FALSE),List!$A$2:$B$5,2,FALSE)))</f>
        <v xml:space="preserve"> </v>
      </c>
      <c r="Q30" s="55" t="str">
        <f>IF(C30="","",IF(ISERROR(VLOOKUP(VLOOKUP(C30,Table1[[Practice no.]:[12]],31,FALSE),List!$A$2:$B$5,2,FALSE)),"",VLOOKUP(VLOOKUP(C30,Table1[[Practice no.]:[12]],31,FALSE),List!$A$2:$B$5,2,FALSE)))</f>
        <v>○</v>
      </c>
      <c r="R30" s="55" t="str">
        <f>IF(C30="","",IF(ISERROR(VLOOKUP(VLOOKUP(C30,Table1[[Practice no.]:[12]],32,FALSE),List!$A$2:$B$5,2,FALSE)),"",VLOOKUP(VLOOKUP(C30,Table1[[Practice no.]:[12]],32,FALSE),List!$A$2:$B$5,2,FALSE)))</f>
        <v>○</v>
      </c>
      <c r="S30" s="55" t="str">
        <f>IF(C30="","",IF(ISERROR(VLOOKUP(VLOOKUP(C30,Table1[[Practice no.]:[12]],33,FALSE),List!$A$2:$B$5,2,FALSE)),"",VLOOKUP(VLOOKUP(C30,Table1[[Practice no.]:[12]],33,FALSE),List!$A$2:$B$5,2,FALSE)))</f>
        <v xml:space="preserve"> </v>
      </c>
      <c r="T30" s="55" t="str">
        <f>IF(C30="","",IF(ISERROR(VLOOKUP(VLOOKUP(C30,Table1[[Practice no.]:[12]],34,FALSE),List!$A$2:$B$5,2,FALSE)),"",VLOOKUP(VLOOKUP(C30,Table1[[Practice no.]:[12]],34,FALSE),List!$A$2:$B$5,2,FALSE)))</f>
        <v>○</v>
      </c>
      <c r="U30" s="55" t="str">
        <f>IF(C30="","",IF(ISERROR(VLOOKUP(VLOOKUP(C30,Table1[[Practice no.]:[12]],35,FALSE),List!$A$2:$B$5,2,FALSE)),"",VLOOKUP(VLOOKUP(C30,Table1[[Practice no.]:[12]],35,FALSE),List!$A$2:$B$5,2,FALSE)))</f>
        <v>○</v>
      </c>
      <c r="V30" s="55" t="str">
        <f>IF(C30="","",IF(ISERROR(VLOOKUP(VLOOKUP(C30,Table1[[Practice no.]:[12]],36,FALSE),List!$A$2:$B$5,2,FALSE)),"",VLOOKUP(VLOOKUP(C30,Table1[[Practice no.]:[12]],36,FALSE),List!$A$2:$B$5,2,FALSE)))</f>
        <v xml:space="preserve"> </v>
      </c>
      <c r="W30" s="55" t="str">
        <f>IF(C30="","",IF(ISERROR(VLOOKUP(VLOOKUP(C30,Table1[[Practice no.]:[12]],37,FALSE),List!$A$2:$B$5,2,FALSE)),"",VLOOKUP(VLOOKUP(C30,Table1[[Practice no.]:[12]],37,FALSE),List!$A$2:$B$5,2,FALSE)))</f>
        <v xml:space="preserve"> </v>
      </c>
      <c r="X30" s="55" t="str">
        <f>IF(C30="","",IF(ISERROR(VLOOKUP(VLOOKUP(C30,Table1[[Practice no.]:[12]],38,FALSE),List!$A$2:$B$5,2,FALSE)),"",VLOOKUP(VLOOKUP(C30,Table1[[Practice no.]:[12]],38,FALSE),List!$A$2:$B$5,2,FALSE)))</f>
        <v xml:space="preserve"> </v>
      </c>
      <c r="Y30" s="55" t="str">
        <f>IF(C30="","",IF(ISERROR(VLOOKUP(VLOOKUP(C30,Table1[[Practice no.]:[12]],39,FALSE),List!$A$2:$B$5,2,FALSE)),"",VLOOKUP(VLOOKUP(C30,Table1[[Practice no.]:[12]],39,FALSE),List!$A$2:$B$5,2,FALSE)))</f>
        <v>○</v>
      </c>
      <c r="Z30" s="55" t="str">
        <f>IF(C30="","",IF(ISERROR(VLOOKUP(VLOOKUP(C30,Table1[[Practice no.]:[12]],40,FALSE),List!$A$2:$B$5,2,FALSE)),"",VLOOKUP(VLOOKUP(C30,Table1[[Practice no.]:[12]],40,FALSE),List!$A$2:$B$5,2,FALSE)))</f>
        <v>○</v>
      </c>
      <c r="AA30" s="55" t="str">
        <f>IF(C30="","",IF(ISERROR(VLOOKUP(VLOOKUP(C30,Table1[[Practice no.]:[12]],41,FALSE),List!$A$2:$B$5,2,FALSE)),"",VLOOKUP(VLOOKUP(C30,Table1[[Practice no.]:[12]],41,FALSE),List!$A$2:$B$5,2,FALSE)))</f>
        <v>○</v>
      </c>
      <c r="AB30" s="55" t="str">
        <f>IF(C30="","",IF(ISERROR(VLOOKUP(VLOOKUP(C30,Table1[[Practice no.]:[12]],42,FALSE),List!$A$2:$B$5,2,FALSE)),"",VLOOKUP(VLOOKUP(C30,Table1[[Practice no.]:[12]],42,FALSE),List!$A$2:$B$5,2,FALSE)))</f>
        <v xml:space="preserve"> </v>
      </c>
      <c r="AC30" s="84"/>
    </row>
    <row r="31" spans="1:29" ht="39.75" customHeight="1">
      <c r="A31" s="218" t="str">
        <v>1. Decarbonization</v>
      </c>
      <c r="B31" s="218" t="str">
        <v>1.3. Road Construction</v>
      </c>
      <c r="C31" s="218" t="str">
        <v>1.3.2</v>
      </c>
      <c r="D31" s="218" t="str">
        <f>IF(C31="","",HYPERLINK("#'" &amp; C31 &amp; "'!A1",VLOOKUP(C31,Table1[[Practice no.]:[Pracitce Name]],2,FALSE)))</f>
        <v>Material recycling in road construction</v>
      </c>
      <c r="E31" s="65" t="str">
        <f>IF(C31="","",IF(ISERROR(VLOOKUP(VLOOKUP(C31,Table1[[Practice no.]:[12]],19,FALSE),List!$A$2:$B$5,2,FALSE)),"",VLOOKUP(VLOOKUP(C31,Table1[[Practice no.]:[12]],19,FALSE),List!$A$2:$B$5,2,FALSE)))</f>
        <v>●</v>
      </c>
      <c r="F31" s="66" t="str">
        <f>IF(C31="","",IF(ISERROR(VLOOKUP(VLOOKUP(C31,Table1[[Practice no.]:[12]],20,FALSE),List!$A$2:$B$5,2,FALSE)),"",VLOOKUP(VLOOKUP(C31,Table1[[Practice no.]:[12]],20,FALSE),List!$A$2:$B$5,2,FALSE)))</f>
        <v xml:space="preserve"> </v>
      </c>
      <c r="G31" s="66" t="str">
        <f>IF(C31="","",IF(ISERROR(VLOOKUP(VLOOKUP(C31,Table1[[Practice no.]:[12]],21,FALSE),List!$A$2:$B$5,2,FALSE)),"",VLOOKUP(VLOOKUP(C31,Table1[[Practice no.]:[12]],21,FALSE),List!$A$2:$B$5,2,FALSE)))</f>
        <v xml:space="preserve"> </v>
      </c>
      <c r="H31" s="67" t="str">
        <f>IF(C31="","",IF(ISERROR(VLOOKUP(VLOOKUP(C31,Table1[[Practice no.]:[12]],22,FALSE),List!$A$2:$B$5,2,FALSE)),"",VLOOKUP(VLOOKUP(C31,Table1[[Practice no.]:[12]],22,FALSE),List!$A$2:$B$5,2,FALSE)))</f>
        <v xml:space="preserve"> </v>
      </c>
      <c r="I31" s="67" t="str">
        <f>IF(C31="","",IF(ISERROR(VLOOKUP(VLOOKUP(C31,Table1[[Practice no.]:[12]],23,FALSE),List!$A$2:$B$5,2,FALSE)),"",VLOOKUP(VLOOKUP(C31,Table1[[Practice no.]:[12]],23,FALSE),List!$A$2:$B$5,2,FALSE)))</f>
        <v xml:space="preserve"> </v>
      </c>
      <c r="J31" s="67" t="str">
        <f>IF(C31="","",IF(ISERROR(VLOOKUP(VLOOKUP(C31,Table1[[Practice no.]:[12]],24,FALSE),List!$A$2:$B$5,2,FALSE)),"",VLOOKUP(VLOOKUP(C31,Table1[[Practice no.]:[12]],24,FALSE),List!$A$2:$B$5,2,FALSE)))</f>
        <v xml:space="preserve"> </v>
      </c>
      <c r="K31" s="68" t="str">
        <f>IF(C31="","",IF(ISERROR(VLOOKUP(VLOOKUP(C31,Table1[[Practice no.]:[12]],25,FALSE),List!$A$2:$B$5,2,FALSE)),"",VLOOKUP(VLOOKUP(C31,Table1[[Practice no.]:[12]],25,FALSE),List!$A$2:$B$5,2,FALSE)))</f>
        <v xml:space="preserve"> </v>
      </c>
      <c r="L31" s="68" t="str">
        <f>IF(C31="","",IF(ISERROR(VLOOKUP(VLOOKUP(C31,Table1[[Practice no.]:[12]],26,FALSE),List!$A$2:$B$5,2,FALSE)),"",VLOOKUP(VLOOKUP(C31,Table1[[Practice no.]:[12]],26,FALSE),List!$A$2:$B$5,2,FALSE)))</f>
        <v>○</v>
      </c>
      <c r="M31" s="68" t="str">
        <f>IF(C31="","",IF(ISERROR(VLOOKUP(VLOOKUP(C31,Table1[[Practice no.]:[12]],27,FALSE),List!$A$2:$B$5,2,FALSE)),"",VLOOKUP(VLOOKUP(C31,Table1[[Practice no.]:[12]],27,FALSE),List!$A$2:$B$5,2,FALSE)))</f>
        <v xml:space="preserve"> </v>
      </c>
      <c r="N31" s="69" t="str">
        <f>IF(C31="","",IF(ISERROR(VLOOKUP(VLOOKUP(C31,Table1[[Practice no.]:[12]],28,FALSE),List!$A$2:$B$5,2,FALSE)),"",VLOOKUP(VLOOKUP(C31,Table1[[Practice no.]:[12]],28,FALSE),List!$A$2:$B$5,2,FALSE)))</f>
        <v xml:space="preserve"> </v>
      </c>
      <c r="O31" s="69" t="str">
        <f>IF(C31="","",IF(ISERROR(VLOOKUP(VLOOKUP(C31,Table1[[Practice no.]:[12]],29,FALSE),List!$A$2:$B$5,2,FALSE)),"",VLOOKUP(VLOOKUP(C31,Table1[[Practice no.]:[12]],29,FALSE),List!$A$2:$B$5,2,FALSE)))</f>
        <v xml:space="preserve"> </v>
      </c>
      <c r="P31" s="69" t="str">
        <f>IF(C31="","",IF(ISERROR(VLOOKUP(VLOOKUP(C31,Table1[[Practice no.]:[12]],30,FALSE),List!$A$2:$B$5,2,FALSE)),"",VLOOKUP(VLOOKUP(C31,Table1[[Practice no.]:[12]],30,FALSE),List!$A$2:$B$5,2,FALSE)))</f>
        <v xml:space="preserve"> </v>
      </c>
      <c r="Q31" s="55" t="str">
        <f>IF(C31="","",IF(ISERROR(VLOOKUP(VLOOKUP(C31,Table1[[Practice no.]:[12]],31,FALSE),List!$A$2:$B$5,2,FALSE)),"",VLOOKUP(VLOOKUP(C31,Table1[[Practice no.]:[12]],31,FALSE),List!$A$2:$B$5,2,FALSE)))</f>
        <v>○</v>
      </c>
      <c r="R31" s="55" t="str">
        <f>IF(C31="","",IF(ISERROR(VLOOKUP(VLOOKUP(C31,Table1[[Practice no.]:[12]],32,FALSE),List!$A$2:$B$5,2,FALSE)),"",VLOOKUP(VLOOKUP(C31,Table1[[Practice no.]:[12]],32,FALSE),List!$A$2:$B$5,2,FALSE)))</f>
        <v>○</v>
      </c>
      <c r="S31" s="55" t="str">
        <f>IF(C31="","",IF(ISERROR(VLOOKUP(VLOOKUP(C31,Table1[[Practice no.]:[12]],33,FALSE),List!$A$2:$B$5,2,FALSE)),"",VLOOKUP(VLOOKUP(C31,Table1[[Practice no.]:[12]],33,FALSE),List!$A$2:$B$5,2,FALSE)))</f>
        <v xml:space="preserve"> </v>
      </c>
      <c r="T31" s="55" t="str">
        <f>IF(C31="","",IF(ISERROR(VLOOKUP(VLOOKUP(C31,Table1[[Practice no.]:[12]],34,FALSE),List!$A$2:$B$5,2,FALSE)),"",VLOOKUP(VLOOKUP(C31,Table1[[Practice no.]:[12]],34,FALSE),List!$A$2:$B$5,2,FALSE)))</f>
        <v>○</v>
      </c>
      <c r="U31" s="55" t="str">
        <f>IF(C31="","",IF(ISERROR(VLOOKUP(VLOOKUP(C31,Table1[[Practice no.]:[12]],35,FALSE),List!$A$2:$B$5,2,FALSE)),"",VLOOKUP(VLOOKUP(C31,Table1[[Practice no.]:[12]],35,FALSE),List!$A$2:$B$5,2,FALSE)))</f>
        <v>○</v>
      </c>
      <c r="V31" s="55" t="str">
        <f>IF(C31="","",IF(ISERROR(VLOOKUP(VLOOKUP(C31,Table1[[Practice no.]:[12]],36,FALSE),List!$A$2:$B$5,2,FALSE)),"",VLOOKUP(VLOOKUP(C31,Table1[[Practice no.]:[12]],36,FALSE),List!$A$2:$B$5,2,FALSE)))</f>
        <v xml:space="preserve"> </v>
      </c>
      <c r="W31" s="55" t="str">
        <f>IF(C31="","",IF(ISERROR(VLOOKUP(VLOOKUP(C31,Table1[[Practice no.]:[12]],37,FALSE),List!$A$2:$B$5,2,FALSE)),"",VLOOKUP(VLOOKUP(C31,Table1[[Practice no.]:[12]],37,FALSE),List!$A$2:$B$5,2,FALSE)))</f>
        <v xml:space="preserve"> </v>
      </c>
      <c r="X31" s="55" t="str">
        <f>IF(C31="","",IF(ISERROR(VLOOKUP(VLOOKUP(C31,Table1[[Practice no.]:[12]],38,FALSE),List!$A$2:$B$5,2,FALSE)),"",VLOOKUP(VLOOKUP(C31,Table1[[Practice no.]:[12]],38,FALSE),List!$A$2:$B$5,2,FALSE)))</f>
        <v xml:space="preserve"> </v>
      </c>
      <c r="Y31" s="55" t="str">
        <f>IF(C31="","",IF(ISERROR(VLOOKUP(VLOOKUP(C31,Table1[[Practice no.]:[12]],39,FALSE),List!$A$2:$B$5,2,FALSE)),"",VLOOKUP(VLOOKUP(C31,Table1[[Practice no.]:[12]],39,FALSE),List!$A$2:$B$5,2,FALSE)))</f>
        <v>○</v>
      </c>
      <c r="Z31" s="55" t="str">
        <f>IF(C31="","",IF(ISERROR(VLOOKUP(VLOOKUP(C31,Table1[[Practice no.]:[12]],40,FALSE),List!$A$2:$B$5,2,FALSE)),"",VLOOKUP(VLOOKUP(C31,Table1[[Practice no.]:[12]],40,FALSE),List!$A$2:$B$5,2,FALSE)))</f>
        <v>○</v>
      </c>
      <c r="AA31" s="55" t="str">
        <f>IF(C31="","",IF(ISERROR(VLOOKUP(VLOOKUP(C31,Table1[[Practice no.]:[12]],41,FALSE),List!$A$2:$B$5,2,FALSE)),"",VLOOKUP(VLOOKUP(C31,Table1[[Practice no.]:[12]],41,FALSE),List!$A$2:$B$5,2,FALSE)))</f>
        <v>○</v>
      </c>
      <c r="AB31" s="55" t="str">
        <f>IF(C31="","",IF(ISERROR(VLOOKUP(VLOOKUP(C31,Table1[[Practice no.]:[12]],42,FALSE),List!$A$2:$B$5,2,FALSE)),"",VLOOKUP(VLOOKUP(C31,Table1[[Practice no.]:[12]],42,FALSE),List!$A$2:$B$5,2,FALSE)))</f>
        <v xml:space="preserve"> </v>
      </c>
      <c r="AC31" s="84"/>
    </row>
    <row r="32" spans="1:29" ht="39.75" customHeight="1">
      <c r="A32" s="218" t="str">
        <v>1. Decarbonization</v>
      </c>
      <c r="B32" s="218" t="str">
        <v>1.3. Road Construction</v>
      </c>
      <c r="C32" s="218" t="str">
        <v>1.3.3</v>
      </c>
      <c r="D32" s="218" t="str">
        <f>IF(C32="","",HYPERLINK("#'" &amp; C32 &amp; "'!A1",VLOOKUP(C32,Table1[[Practice no.]:[Pracitce Name]],2,FALSE)))</f>
        <v>Using energy friendly “Green Cement”</v>
      </c>
      <c r="E32" s="65" t="str">
        <f>IF(C32="","",IF(ISERROR(VLOOKUP(VLOOKUP(C32,Table1[[Practice no.]:[12]],19,FALSE),List!$A$2:$B$5,2,FALSE)),"",VLOOKUP(VLOOKUP(C32,Table1[[Practice no.]:[12]],19,FALSE),List!$A$2:$B$5,2,FALSE)))</f>
        <v>●</v>
      </c>
      <c r="F32" s="66" t="str">
        <f>IF(C32="","",IF(ISERROR(VLOOKUP(VLOOKUP(C32,Table1[[Practice no.]:[12]],20,FALSE),List!$A$2:$B$5,2,FALSE)),"",VLOOKUP(VLOOKUP(C32,Table1[[Practice no.]:[12]],20,FALSE),List!$A$2:$B$5,2,FALSE)))</f>
        <v xml:space="preserve"> </v>
      </c>
      <c r="G32" s="66" t="str">
        <f>IF(C32="","",IF(ISERROR(VLOOKUP(VLOOKUP(C32,Table1[[Practice no.]:[12]],21,FALSE),List!$A$2:$B$5,2,FALSE)),"",VLOOKUP(VLOOKUP(C32,Table1[[Practice no.]:[12]],21,FALSE),List!$A$2:$B$5,2,FALSE)))</f>
        <v xml:space="preserve"> </v>
      </c>
      <c r="H32" s="67" t="str">
        <f>IF(C32="","",IF(ISERROR(VLOOKUP(VLOOKUP(C32,Table1[[Practice no.]:[12]],22,FALSE),List!$A$2:$B$5,2,FALSE)),"",VLOOKUP(VLOOKUP(C32,Table1[[Practice no.]:[12]],22,FALSE),List!$A$2:$B$5,2,FALSE)))</f>
        <v xml:space="preserve"> </v>
      </c>
      <c r="I32" s="67" t="str">
        <f>IF(C32="","",IF(ISERROR(VLOOKUP(VLOOKUP(C32,Table1[[Practice no.]:[12]],23,FALSE),List!$A$2:$B$5,2,FALSE)),"",VLOOKUP(VLOOKUP(C32,Table1[[Practice no.]:[12]],23,FALSE),List!$A$2:$B$5,2,FALSE)))</f>
        <v>○</v>
      </c>
      <c r="J32" s="67" t="str">
        <f>IF(C32="","",IF(ISERROR(VLOOKUP(VLOOKUP(C32,Table1[[Practice no.]:[12]],24,FALSE),List!$A$2:$B$5,2,FALSE)),"",VLOOKUP(VLOOKUP(C32,Table1[[Practice no.]:[12]],24,FALSE),List!$A$2:$B$5,2,FALSE)))</f>
        <v xml:space="preserve"> </v>
      </c>
      <c r="K32" s="68" t="str">
        <f>IF(C32="","",IF(ISERROR(VLOOKUP(VLOOKUP(C32,Table1[[Practice no.]:[12]],25,FALSE),List!$A$2:$B$5,2,FALSE)),"",VLOOKUP(VLOOKUP(C32,Table1[[Practice no.]:[12]],25,FALSE),List!$A$2:$B$5,2,FALSE)))</f>
        <v xml:space="preserve"> </v>
      </c>
      <c r="L32" s="68" t="str">
        <f>IF(C32="","",IF(ISERROR(VLOOKUP(VLOOKUP(C32,Table1[[Practice no.]:[12]],26,FALSE),List!$A$2:$B$5,2,FALSE)),"",VLOOKUP(VLOOKUP(C32,Table1[[Practice no.]:[12]],26,FALSE),List!$A$2:$B$5,2,FALSE)))</f>
        <v>○</v>
      </c>
      <c r="M32" s="68" t="str">
        <f>IF(C32="","",IF(ISERROR(VLOOKUP(VLOOKUP(C32,Table1[[Practice no.]:[12]],27,FALSE),List!$A$2:$B$5,2,FALSE)),"",VLOOKUP(VLOOKUP(C32,Table1[[Practice no.]:[12]],27,FALSE),List!$A$2:$B$5,2,FALSE)))</f>
        <v xml:space="preserve"> </v>
      </c>
      <c r="N32" s="69" t="str">
        <f>IF(C32="","",IF(ISERROR(VLOOKUP(VLOOKUP(C32,Table1[[Practice no.]:[12]],28,FALSE),List!$A$2:$B$5,2,FALSE)),"",VLOOKUP(VLOOKUP(C32,Table1[[Practice no.]:[12]],28,FALSE),List!$A$2:$B$5,2,FALSE)))</f>
        <v xml:space="preserve"> </v>
      </c>
      <c r="O32" s="69" t="str">
        <f>IF(C32="","",IF(ISERROR(VLOOKUP(VLOOKUP(C32,Table1[[Practice no.]:[12]],29,FALSE),List!$A$2:$B$5,2,FALSE)),"",VLOOKUP(VLOOKUP(C32,Table1[[Practice no.]:[12]],29,FALSE),List!$A$2:$B$5,2,FALSE)))</f>
        <v xml:space="preserve"> </v>
      </c>
      <c r="P32" s="69" t="str">
        <f>IF(C32="","",IF(ISERROR(VLOOKUP(VLOOKUP(C32,Table1[[Practice no.]:[12]],30,FALSE),List!$A$2:$B$5,2,FALSE)),"",VLOOKUP(VLOOKUP(C32,Table1[[Practice no.]:[12]],30,FALSE),List!$A$2:$B$5,2,FALSE)))</f>
        <v xml:space="preserve"> </v>
      </c>
      <c r="Q32" s="55" t="str">
        <f>IF(C32="","",IF(ISERROR(VLOOKUP(VLOOKUP(C32,Table1[[Practice no.]:[12]],31,FALSE),List!$A$2:$B$5,2,FALSE)),"",VLOOKUP(VLOOKUP(C32,Table1[[Practice no.]:[12]],31,FALSE),List!$A$2:$B$5,2,FALSE)))</f>
        <v xml:space="preserve"> </v>
      </c>
      <c r="R32" s="55" t="str">
        <f>IF(C32="","",IF(ISERROR(VLOOKUP(VLOOKUP(C32,Table1[[Practice no.]:[12]],32,FALSE),List!$A$2:$B$5,2,FALSE)),"",VLOOKUP(VLOOKUP(C32,Table1[[Practice no.]:[12]],32,FALSE),List!$A$2:$B$5,2,FALSE)))</f>
        <v xml:space="preserve"> </v>
      </c>
      <c r="S32" s="55" t="str">
        <f>IF(C32="","",IF(ISERROR(VLOOKUP(VLOOKUP(C32,Table1[[Practice no.]:[12]],33,FALSE),List!$A$2:$B$5,2,FALSE)),"",VLOOKUP(VLOOKUP(C32,Table1[[Practice no.]:[12]],33,FALSE),List!$A$2:$B$5,2,FALSE)))</f>
        <v>○</v>
      </c>
      <c r="T32" s="55" t="str">
        <f>IF(C32="","",IF(ISERROR(VLOOKUP(VLOOKUP(C32,Table1[[Practice no.]:[12]],34,FALSE),List!$A$2:$B$5,2,FALSE)),"",VLOOKUP(VLOOKUP(C32,Table1[[Practice no.]:[12]],34,FALSE),List!$A$2:$B$5,2,FALSE)))</f>
        <v>○</v>
      </c>
      <c r="U32" s="55" t="str">
        <f>IF(C32="","",IF(ISERROR(VLOOKUP(VLOOKUP(C32,Table1[[Practice no.]:[12]],35,FALSE),List!$A$2:$B$5,2,FALSE)),"",VLOOKUP(VLOOKUP(C32,Table1[[Practice no.]:[12]],35,FALSE),List!$A$2:$B$5,2,FALSE)))</f>
        <v xml:space="preserve"> </v>
      </c>
      <c r="V32" s="55" t="str">
        <f>IF(C32="","",IF(ISERROR(VLOOKUP(VLOOKUP(C32,Table1[[Practice no.]:[12]],36,FALSE),List!$A$2:$B$5,2,FALSE)),"",VLOOKUP(VLOOKUP(C32,Table1[[Practice no.]:[12]],36,FALSE),List!$A$2:$B$5,2,FALSE)))</f>
        <v xml:space="preserve"> </v>
      </c>
      <c r="W32" s="55" t="str">
        <f>IF(C32="","",IF(ISERROR(VLOOKUP(VLOOKUP(C32,Table1[[Practice no.]:[12]],37,FALSE),List!$A$2:$B$5,2,FALSE)),"",VLOOKUP(VLOOKUP(C32,Table1[[Practice no.]:[12]],37,FALSE),List!$A$2:$B$5,2,FALSE)))</f>
        <v>○</v>
      </c>
      <c r="X32" s="55" t="str">
        <f>IF(C32="","",IF(ISERROR(VLOOKUP(VLOOKUP(C32,Table1[[Practice no.]:[12]],38,FALSE),List!$A$2:$B$5,2,FALSE)),"",VLOOKUP(VLOOKUP(C32,Table1[[Practice no.]:[12]],38,FALSE),List!$A$2:$B$5,2,FALSE)))</f>
        <v xml:space="preserve"> </v>
      </c>
      <c r="Y32" s="55" t="str">
        <f>IF(C32="","",IF(ISERROR(VLOOKUP(VLOOKUP(C32,Table1[[Practice no.]:[12]],39,FALSE),List!$A$2:$B$5,2,FALSE)),"",VLOOKUP(VLOOKUP(C32,Table1[[Practice no.]:[12]],39,FALSE),List!$A$2:$B$5,2,FALSE)))</f>
        <v xml:space="preserve"> </v>
      </c>
      <c r="Z32" s="55" t="str">
        <f>IF(C32="","",IF(ISERROR(VLOOKUP(VLOOKUP(C32,Table1[[Practice no.]:[12]],40,FALSE),List!$A$2:$B$5,2,FALSE)),"",VLOOKUP(VLOOKUP(C32,Table1[[Practice no.]:[12]],40,FALSE),List!$A$2:$B$5,2,FALSE)))</f>
        <v>○</v>
      </c>
      <c r="AA32" s="55" t="str">
        <f>IF(C32="","",IF(ISERROR(VLOOKUP(VLOOKUP(C32,Table1[[Practice no.]:[12]],41,FALSE),List!$A$2:$B$5,2,FALSE)),"",VLOOKUP(VLOOKUP(C32,Table1[[Practice no.]:[12]],41,FALSE),List!$A$2:$B$5,2,FALSE)))</f>
        <v>○</v>
      </c>
      <c r="AB32" s="55" t="str">
        <f>IF(C32="","",IF(ISERROR(VLOOKUP(VLOOKUP(C32,Table1[[Practice no.]:[12]],42,FALSE),List!$A$2:$B$5,2,FALSE)),"",VLOOKUP(VLOOKUP(C32,Table1[[Practice no.]:[12]],42,FALSE),List!$A$2:$B$5,2,FALSE)))</f>
        <v xml:space="preserve"> </v>
      </c>
      <c r="AC32" s="84"/>
    </row>
    <row r="33" spans="1:29" ht="39.75" customHeight="1">
      <c r="A33" s="218" t="str">
        <v>1. Decarbonization</v>
      </c>
      <c r="B33" s="218" t="str">
        <v>1.4. Vegetative measures to sequester CO2</v>
      </c>
      <c r="C33" s="218" t="str">
        <v>1.4.1</v>
      </c>
      <c r="D33" s="218" t="str">
        <f>IF(C33="","",HYPERLINK("#'" &amp; C33 &amp; "'!A1",VLOOKUP(C33,Table1[[Practice no.]:[Pracitce Name]],2,FALSE)))</f>
        <v>Roadside tree planting for sequestering CO2</v>
      </c>
      <c r="E33" s="65" t="str">
        <f>IF(C33="","",IF(ISERROR(VLOOKUP(VLOOKUP(C33,Table1[[Practice no.]:[12]],19,FALSE),List!$A$2:$B$5,2,FALSE)),"",VLOOKUP(VLOOKUP(C33,Table1[[Practice no.]:[12]],19,FALSE),List!$A$2:$B$5,2,FALSE)))</f>
        <v>●</v>
      </c>
      <c r="F33" s="66" t="str">
        <f>IF(C33="","",IF(ISERROR(VLOOKUP(VLOOKUP(C33,Table1[[Practice no.]:[12]],20,FALSE),List!$A$2:$B$5,2,FALSE)),"",VLOOKUP(VLOOKUP(C33,Table1[[Practice no.]:[12]],20,FALSE),List!$A$2:$B$5,2,FALSE)))</f>
        <v>○</v>
      </c>
      <c r="G33" s="66" t="str">
        <f>IF(C33="","",IF(ISERROR(VLOOKUP(VLOOKUP(C33,Table1[[Practice no.]:[12]],21,FALSE),List!$A$2:$B$5,2,FALSE)),"",VLOOKUP(VLOOKUP(C33,Table1[[Practice no.]:[12]],21,FALSE),List!$A$2:$B$5,2,FALSE)))</f>
        <v>○</v>
      </c>
      <c r="H33" s="67" t="str">
        <f>IF(C33="","",IF(ISERROR(VLOOKUP(VLOOKUP(C33,Table1[[Practice no.]:[12]],22,FALSE),List!$A$2:$B$5,2,FALSE)),"",VLOOKUP(VLOOKUP(C33,Table1[[Practice no.]:[12]],22,FALSE),List!$A$2:$B$5,2,FALSE)))</f>
        <v>○</v>
      </c>
      <c r="I33" s="67" t="str">
        <f>IF(C33="","",IF(ISERROR(VLOOKUP(VLOOKUP(C33,Table1[[Practice no.]:[12]],23,FALSE),List!$A$2:$B$5,2,FALSE)),"",VLOOKUP(VLOOKUP(C33,Table1[[Practice no.]:[12]],23,FALSE),List!$A$2:$B$5,2,FALSE)))</f>
        <v>○</v>
      </c>
      <c r="J33" s="67" t="str">
        <f>IF(C33="","",IF(ISERROR(VLOOKUP(VLOOKUP(C33,Table1[[Practice no.]:[12]],24,FALSE),List!$A$2:$B$5,2,FALSE)),"",VLOOKUP(VLOOKUP(C33,Table1[[Practice no.]:[12]],24,FALSE),List!$A$2:$B$5,2,FALSE)))</f>
        <v>○</v>
      </c>
      <c r="K33" s="68" t="str">
        <f>IF(C33="","",IF(ISERROR(VLOOKUP(VLOOKUP(C33,Table1[[Practice no.]:[12]],25,FALSE),List!$A$2:$B$5,2,FALSE)),"",VLOOKUP(VLOOKUP(C33,Table1[[Practice no.]:[12]],25,FALSE),List!$A$2:$B$5,2,FALSE)))</f>
        <v xml:space="preserve"> </v>
      </c>
      <c r="L33" s="68" t="str">
        <f>IF(C33="","",IF(ISERROR(VLOOKUP(VLOOKUP(C33,Table1[[Practice no.]:[12]],26,FALSE),List!$A$2:$B$5,2,FALSE)),"",VLOOKUP(VLOOKUP(C33,Table1[[Practice no.]:[12]],26,FALSE),List!$A$2:$B$5,2,FALSE)))</f>
        <v xml:space="preserve"> </v>
      </c>
      <c r="M33" s="68" t="str">
        <f>IF(C33="","",IF(ISERROR(VLOOKUP(VLOOKUP(C33,Table1[[Practice no.]:[12]],27,FALSE),List!$A$2:$B$5,2,FALSE)),"",VLOOKUP(VLOOKUP(C33,Table1[[Practice no.]:[12]],27,FALSE),List!$A$2:$B$5,2,FALSE)))</f>
        <v>○</v>
      </c>
      <c r="N33" s="69" t="str">
        <f>IF(C33="","",IF(ISERROR(VLOOKUP(VLOOKUP(C33,Table1[[Practice no.]:[12]],28,FALSE),List!$A$2:$B$5,2,FALSE)),"",VLOOKUP(VLOOKUP(C33,Table1[[Practice no.]:[12]],28,FALSE),List!$A$2:$B$5,2,FALSE)))</f>
        <v xml:space="preserve"> </v>
      </c>
      <c r="O33" s="69" t="str">
        <f>IF(C33="","",IF(ISERROR(VLOOKUP(VLOOKUP(C33,Table1[[Practice no.]:[12]],29,FALSE),List!$A$2:$B$5,2,FALSE)),"",VLOOKUP(VLOOKUP(C33,Table1[[Practice no.]:[12]],29,FALSE),List!$A$2:$B$5,2,FALSE)))</f>
        <v>○</v>
      </c>
      <c r="P33" s="69" t="str">
        <f>IF(C33="","",IF(ISERROR(VLOOKUP(VLOOKUP(C33,Table1[[Practice no.]:[12]],30,FALSE),List!$A$2:$B$5,2,FALSE)),"",VLOOKUP(VLOOKUP(C33,Table1[[Practice no.]:[12]],30,FALSE),List!$A$2:$B$5,2,FALSE)))</f>
        <v xml:space="preserve"> </v>
      </c>
      <c r="Q33" s="55" t="str">
        <f>IF(C33="","",IF(ISERROR(VLOOKUP(VLOOKUP(C33,Table1[[Practice no.]:[12]],31,FALSE),List!$A$2:$B$5,2,FALSE)),"",VLOOKUP(VLOOKUP(C33,Table1[[Practice no.]:[12]],31,FALSE),List!$A$2:$B$5,2,FALSE)))</f>
        <v>○</v>
      </c>
      <c r="R33" s="55" t="str">
        <f>IF(C33="","",IF(ISERROR(VLOOKUP(VLOOKUP(C33,Table1[[Practice no.]:[12]],32,FALSE),List!$A$2:$B$5,2,FALSE)),"",VLOOKUP(VLOOKUP(C33,Table1[[Practice no.]:[12]],32,FALSE),List!$A$2:$B$5,2,FALSE)))</f>
        <v>○</v>
      </c>
      <c r="S33" s="55" t="str">
        <f>IF(C33="","",IF(ISERROR(VLOOKUP(VLOOKUP(C33,Table1[[Practice no.]:[12]],33,FALSE),List!$A$2:$B$5,2,FALSE)),"",VLOOKUP(VLOOKUP(C33,Table1[[Practice no.]:[12]],33,FALSE),List!$A$2:$B$5,2,FALSE)))</f>
        <v>○</v>
      </c>
      <c r="T33" s="55" t="str">
        <f>IF(C33="","",IF(ISERROR(VLOOKUP(VLOOKUP(C33,Table1[[Practice no.]:[12]],34,FALSE),List!$A$2:$B$5,2,FALSE)),"",VLOOKUP(VLOOKUP(C33,Table1[[Practice no.]:[12]],34,FALSE),List!$A$2:$B$5,2,FALSE)))</f>
        <v>○</v>
      </c>
      <c r="U33" s="55" t="str">
        <f>IF(C33="","",IF(ISERROR(VLOOKUP(VLOOKUP(C33,Table1[[Practice no.]:[12]],35,FALSE),List!$A$2:$B$5,2,FALSE)),"",VLOOKUP(VLOOKUP(C33,Table1[[Practice no.]:[12]],35,FALSE),List!$A$2:$B$5,2,FALSE)))</f>
        <v>○</v>
      </c>
      <c r="V33" s="55" t="str">
        <f>IF(C33="","",IF(ISERROR(VLOOKUP(VLOOKUP(C33,Table1[[Practice no.]:[12]],36,FALSE),List!$A$2:$B$5,2,FALSE)),"",VLOOKUP(VLOOKUP(C33,Table1[[Practice no.]:[12]],36,FALSE),List!$A$2:$B$5,2,FALSE)))</f>
        <v>○</v>
      </c>
      <c r="W33" s="55" t="str">
        <f>IF(C33="","",IF(ISERROR(VLOOKUP(VLOOKUP(C33,Table1[[Practice no.]:[12]],37,FALSE),List!$A$2:$B$5,2,FALSE)),"",VLOOKUP(VLOOKUP(C33,Table1[[Practice no.]:[12]],37,FALSE),List!$A$2:$B$5,2,FALSE)))</f>
        <v>○</v>
      </c>
      <c r="X33" s="55" t="str">
        <f>IF(C33="","",IF(ISERROR(VLOOKUP(VLOOKUP(C33,Table1[[Practice no.]:[12]],38,FALSE),List!$A$2:$B$5,2,FALSE)),"",VLOOKUP(VLOOKUP(C33,Table1[[Practice no.]:[12]],38,FALSE),List!$A$2:$B$5,2,FALSE)))</f>
        <v>○</v>
      </c>
      <c r="Y33" s="55" t="str">
        <f>IF(C33="","",IF(ISERROR(VLOOKUP(VLOOKUP(C33,Table1[[Practice no.]:[12]],39,FALSE),List!$A$2:$B$5,2,FALSE)),"",VLOOKUP(VLOOKUP(C33,Table1[[Practice no.]:[12]],39,FALSE),List!$A$2:$B$5,2,FALSE)))</f>
        <v>○</v>
      </c>
      <c r="Z33" s="55" t="str">
        <f>IF(C33="","",IF(ISERROR(VLOOKUP(VLOOKUP(C33,Table1[[Practice no.]:[12]],40,FALSE),List!$A$2:$B$5,2,FALSE)),"",VLOOKUP(VLOOKUP(C33,Table1[[Practice no.]:[12]],40,FALSE),List!$A$2:$B$5,2,FALSE)))</f>
        <v>○</v>
      </c>
      <c r="AA33" s="55" t="str">
        <f>IF(C33="","",IF(ISERROR(VLOOKUP(VLOOKUP(C33,Table1[[Practice no.]:[12]],41,FALSE),List!$A$2:$B$5,2,FALSE)),"",VLOOKUP(VLOOKUP(C33,Table1[[Practice no.]:[12]],41,FALSE),List!$A$2:$B$5,2,FALSE)))</f>
        <v>○</v>
      </c>
      <c r="AB33" s="55" t="str">
        <f>IF(C33="","",IF(ISERROR(VLOOKUP(VLOOKUP(C33,Table1[[Practice no.]:[12]],42,FALSE),List!$A$2:$B$5,2,FALSE)),"",VLOOKUP(VLOOKUP(C33,Table1[[Practice no.]:[12]],42,FALSE),List!$A$2:$B$5,2,FALSE)))</f>
        <v>○</v>
      </c>
      <c r="AC33" s="84"/>
    </row>
    <row r="34" spans="1:29" ht="39.75" customHeight="1">
      <c r="A34" s="218" t="str">
        <v>2. Climate Resilience</v>
      </c>
      <c r="B34" s="218" t="str">
        <v>2.1. Resilient routing/ avoiding vulnerable areas</v>
      </c>
      <c r="C34" s="218" t="str">
        <v>2.1.1</v>
      </c>
      <c r="D34" s="218" t="str">
        <f>IF(C34="","",HYPERLINK("#'" &amp; C34 &amp; "'!A1",VLOOKUP(C34,Table1[[Practice no.]:[Pracitce Name]],2,FALSE)))</f>
        <v>Moving roads out of channel migration zones</v>
      </c>
      <c r="E34" s="65" t="str">
        <f>IF(C34="","",IF(ISERROR(VLOOKUP(VLOOKUP(C34,Table1[[Practice no.]:[12]],19,FALSE),List!$A$2:$B$5,2,FALSE)),"",VLOOKUP(VLOOKUP(C34,Table1[[Practice no.]:[12]],19,FALSE),List!$A$2:$B$5,2,FALSE)))</f>
        <v xml:space="preserve"> </v>
      </c>
      <c r="F34" s="66" t="str">
        <f>IF(C34="","",IF(ISERROR(VLOOKUP(VLOOKUP(C34,Table1[[Practice no.]:[12]],20,FALSE),List!$A$2:$B$5,2,FALSE)),"",VLOOKUP(VLOOKUP(C34,Table1[[Practice no.]:[12]],20,FALSE),List!$A$2:$B$5,2,FALSE)))</f>
        <v>●</v>
      </c>
      <c r="G34" s="66" t="str">
        <f>IF(C34="","",IF(ISERROR(VLOOKUP(VLOOKUP(C34,Table1[[Practice no.]:[12]],21,FALSE),List!$A$2:$B$5,2,FALSE)),"",VLOOKUP(VLOOKUP(C34,Table1[[Practice no.]:[12]],21,FALSE),List!$A$2:$B$5,2,FALSE)))</f>
        <v>○</v>
      </c>
      <c r="H34" s="67" t="str">
        <f>IF(C34="","",IF(ISERROR(VLOOKUP(VLOOKUP(C34,Table1[[Practice no.]:[12]],22,FALSE),List!$A$2:$B$5,2,FALSE)),"",VLOOKUP(VLOOKUP(C34,Table1[[Practice no.]:[12]],22,FALSE),List!$A$2:$B$5,2,FALSE)))</f>
        <v xml:space="preserve"> </v>
      </c>
      <c r="I34" s="67" t="str">
        <f>IF(C34="","",IF(ISERROR(VLOOKUP(VLOOKUP(C34,Table1[[Practice no.]:[12]],23,FALSE),List!$A$2:$B$5,2,FALSE)),"",VLOOKUP(VLOOKUP(C34,Table1[[Practice no.]:[12]],23,FALSE),List!$A$2:$B$5,2,FALSE)))</f>
        <v xml:space="preserve"> </v>
      </c>
      <c r="J34" s="67" t="str">
        <f>IF(C34="","",IF(ISERROR(VLOOKUP(VLOOKUP(C34,Table1[[Practice no.]:[12]],24,FALSE),List!$A$2:$B$5,2,FALSE)),"",VLOOKUP(VLOOKUP(C34,Table1[[Practice no.]:[12]],24,FALSE),List!$A$2:$B$5,2,FALSE)))</f>
        <v xml:space="preserve"> </v>
      </c>
      <c r="K34" s="68" t="str">
        <f>IF(C34="","",IF(ISERROR(VLOOKUP(VLOOKUP(C34,Table1[[Practice no.]:[12]],25,FALSE),List!$A$2:$B$5,2,FALSE)),"",VLOOKUP(VLOOKUP(C34,Table1[[Practice no.]:[12]],25,FALSE),List!$A$2:$B$5,2,FALSE)))</f>
        <v xml:space="preserve"> </v>
      </c>
      <c r="L34" s="68" t="str">
        <f>IF(C34="","",IF(ISERROR(VLOOKUP(VLOOKUP(C34,Table1[[Practice no.]:[12]],26,FALSE),List!$A$2:$B$5,2,FALSE)),"",VLOOKUP(VLOOKUP(C34,Table1[[Practice no.]:[12]],26,FALSE),List!$A$2:$B$5,2,FALSE)))</f>
        <v xml:space="preserve"> </v>
      </c>
      <c r="M34" s="68" t="str">
        <f>IF(C34="","",IF(ISERROR(VLOOKUP(VLOOKUP(C34,Table1[[Practice no.]:[12]],27,FALSE),List!$A$2:$B$5,2,FALSE)),"",VLOOKUP(VLOOKUP(C34,Table1[[Practice no.]:[12]],27,FALSE),List!$A$2:$B$5,2,FALSE)))</f>
        <v xml:space="preserve"> </v>
      </c>
      <c r="N34" s="69" t="str">
        <f>IF(C34="","",IF(ISERROR(VLOOKUP(VLOOKUP(C34,Table1[[Practice no.]:[12]],28,FALSE),List!$A$2:$B$5,2,FALSE)),"",VLOOKUP(VLOOKUP(C34,Table1[[Practice no.]:[12]],28,FALSE),List!$A$2:$B$5,2,FALSE)))</f>
        <v xml:space="preserve"> </v>
      </c>
      <c r="O34" s="69" t="str">
        <f>IF(C34="","",IF(ISERROR(VLOOKUP(VLOOKUP(C34,Table1[[Practice no.]:[12]],29,FALSE),List!$A$2:$B$5,2,FALSE)),"",VLOOKUP(VLOOKUP(C34,Table1[[Practice no.]:[12]],29,FALSE),List!$A$2:$B$5,2,FALSE)))</f>
        <v xml:space="preserve"> </v>
      </c>
      <c r="P34" s="69" t="str">
        <f>IF(C34="","",IF(ISERROR(VLOOKUP(VLOOKUP(C34,Table1[[Practice no.]:[12]],30,FALSE),List!$A$2:$B$5,2,FALSE)),"",VLOOKUP(VLOOKUP(C34,Table1[[Practice no.]:[12]],30,FALSE),List!$A$2:$B$5,2,FALSE)))</f>
        <v xml:space="preserve"> </v>
      </c>
      <c r="Q34" s="55" t="str">
        <f>IF(C34="","",IF(ISERROR(VLOOKUP(VLOOKUP(C34,Table1[[Practice no.]:[12]],31,FALSE),List!$A$2:$B$5,2,FALSE)),"",VLOOKUP(VLOOKUP(C34,Table1[[Practice no.]:[12]],31,FALSE),List!$A$2:$B$5,2,FALSE)))</f>
        <v>○</v>
      </c>
      <c r="R34" s="55" t="str">
        <f>IF(C34="","",IF(ISERROR(VLOOKUP(VLOOKUP(C34,Table1[[Practice no.]:[12]],32,FALSE),List!$A$2:$B$5,2,FALSE)),"",VLOOKUP(VLOOKUP(C34,Table1[[Practice no.]:[12]],32,FALSE),List!$A$2:$B$5,2,FALSE)))</f>
        <v xml:space="preserve"> </v>
      </c>
      <c r="S34" s="55" t="str">
        <f>IF(C34="","",IF(ISERROR(VLOOKUP(VLOOKUP(C34,Table1[[Practice no.]:[12]],33,FALSE),List!$A$2:$B$5,2,FALSE)),"",VLOOKUP(VLOOKUP(C34,Table1[[Practice no.]:[12]],33,FALSE),List!$A$2:$B$5,2,FALSE)))</f>
        <v xml:space="preserve"> </v>
      </c>
      <c r="T34" s="55" t="str">
        <f>IF(C34="","",IF(ISERROR(VLOOKUP(VLOOKUP(C34,Table1[[Practice no.]:[12]],34,FALSE),List!$A$2:$B$5,2,FALSE)),"",VLOOKUP(VLOOKUP(C34,Table1[[Practice no.]:[12]],34,FALSE),List!$A$2:$B$5,2,FALSE)))</f>
        <v>○</v>
      </c>
      <c r="U34" s="55" t="str">
        <f>IF(C34="","",IF(ISERROR(VLOOKUP(VLOOKUP(C34,Table1[[Practice no.]:[12]],35,FALSE),List!$A$2:$B$5,2,FALSE)),"",VLOOKUP(VLOOKUP(C34,Table1[[Practice no.]:[12]],35,FALSE),List!$A$2:$B$5,2,FALSE)))</f>
        <v xml:space="preserve"> </v>
      </c>
      <c r="V34" s="55" t="str">
        <f>IF(C34="","",IF(ISERROR(VLOOKUP(VLOOKUP(C34,Table1[[Practice no.]:[12]],36,FALSE),List!$A$2:$B$5,2,FALSE)),"",VLOOKUP(VLOOKUP(C34,Table1[[Practice no.]:[12]],36,FALSE),List!$A$2:$B$5,2,FALSE)))</f>
        <v>○</v>
      </c>
      <c r="W34" s="55" t="str">
        <f>IF(C34="","",IF(ISERROR(VLOOKUP(VLOOKUP(C34,Table1[[Practice no.]:[12]],37,FALSE),List!$A$2:$B$5,2,FALSE)),"",VLOOKUP(VLOOKUP(C34,Table1[[Practice no.]:[12]],37,FALSE),List!$A$2:$B$5,2,FALSE)))</f>
        <v xml:space="preserve"> </v>
      </c>
      <c r="X34" s="55" t="str">
        <f>IF(C34="","",IF(ISERROR(VLOOKUP(VLOOKUP(C34,Table1[[Practice no.]:[12]],38,FALSE),List!$A$2:$B$5,2,FALSE)),"",VLOOKUP(VLOOKUP(C34,Table1[[Practice no.]:[12]],38,FALSE),List!$A$2:$B$5,2,FALSE)))</f>
        <v xml:space="preserve"> </v>
      </c>
      <c r="Y34" s="55" t="str">
        <f>IF(C34="","",IF(ISERROR(VLOOKUP(VLOOKUP(C34,Table1[[Practice no.]:[12]],39,FALSE),List!$A$2:$B$5,2,FALSE)),"",VLOOKUP(VLOOKUP(C34,Table1[[Practice no.]:[12]],39,FALSE),List!$A$2:$B$5,2,FALSE)))</f>
        <v>○</v>
      </c>
      <c r="Z34" s="55" t="str">
        <f>IF(C34="","",IF(ISERROR(VLOOKUP(VLOOKUP(C34,Table1[[Practice no.]:[12]],40,FALSE),List!$A$2:$B$5,2,FALSE)),"",VLOOKUP(VLOOKUP(C34,Table1[[Practice no.]:[12]],40,FALSE),List!$A$2:$B$5,2,FALSE)))</f>
        <v xml:space="preserve"> </v>
      </c>
      <c r="AA34" s="55" t="str">
        <f>IF(C34="","",IF(ISERROR(VLOOKUP(VLOOKUP(C34,Table1[[Practice no.]:[12]],41,FALSE),List!$A$2:$B$5,2,FALSE)),"",VLOOKUP(VLOOKUP(C34,Table1[[Practice no.]:[12]],41,FALSE),List!$A$2:$B$5,2,FALSE)))</f>
        <v xml:space="preserve"> </v>
      </c>
      <c r="AB34" s="55" t="str">
        <f>IF(C34="","",IF(ISERROR(VLOOKUP(VLOOKUP(C34,Table1[[Practice no.]:[12]],42,FALSE),List!$A$2:$B$5,2,FALSE)),"",VLOOKUP(VLOOKUP(C34,Table1[[Practice no.]:[12]],42,FALSE),List!$A$2:$B$5,2,FALSE)))</f>
        <v>○</v>
      </c>
      <c r="AC34" s="84"/>
    </row>
    <row r="35" spans="1:29" ht="39.75" customHeight="1">
      <c r="A35" s="218" t="str">
        <v>2. Climate Resilience</v>
      </c>
      <c r="B35" s="218" t="str">
        <v>2.1. Resilient routing/ avoiding vulnerable areas</v>
      </c>
      <c r="C35" s="218" t="str">
        <v>2.1.2</v>
      </c>
      <c r="D35" s="218" t="str">
        <f>IF(C35="","",HYPERLINK("#'" &amp; C35 &amp; "'!A1",VLOOKUP(C35,Table1[[Practice no.]:[Pracitce Name]],2,FALSE)))</f>
        <v>Avoid unstable and wet areas</v>
      </c>
      <c r="E35" s="65" t="str">
        <f>IF(C35="","",IF(ISERROR(VLOOKUP(VLOOKUP(C35,Table1[[Practice no.]:[12]],19,FALSE),List!$A$2:$B$5,2,FALSE)),"",VLOOKUP(VLOOKUP(C35,Table1[[Practice no.]:[12]],19,FALSE),List!$A$2:$B$5,2,FALSE)))</f>
        <v xml:space="preserve"> </v>
      </c>
      <c r="F35" s="66" t="str">
        <f>IF(C35="","",IF(ISERROR(VLOOKUP(VLOOKUP(C35,Table1[[Practice no.]:[12]],20,FALSE),List!$A$2:$B$5,2,FALSE)),"",VLOOKUP(VLOOKUP(C35,Table1[[Practice no.]:[12]],20,FALSE),List!$A$2:$B$5,2,FALSE)))</f>
        <v>●</v>
      </c>
      <c r="G35" s="66" t="str">
        <f>IF(C35="","",IF(ISERROR(VLOOKUP(VLOOKUP(C35,Table1[[Practice no.]:[12]],21,FALSE),List!$A$2:$B$5,2,FALSE)),"",VLOOKUP(VLOOKUP(C35,Table1[[Practice no.]:[12]],21,FALSE),List!$A$2:$B$5,2,FALSE)))</f>
        <v>○</v>
      </c>
      <c r="H35" s="67" t="str">
        <f>IF(C35="","",IF(ISERROR(VLOOKUP(VLOOKUP(C35,Table1[[Practice no.]:[12]],22,FALSE),List!$A$2:$B$5,2,FALSE)),"",VLOOKUP(VLOOKUP(C35,Table1[[Practice no.]:[12]],22,FALSE),List!$A$2:$B$5,2,FALSE)))</f>
        <v xml:space="preserve"> </v>
      </c>
      <c r="I35" s="67" t="str">
        <f>IF(C35="","",IF(ISERROR(VLOOKUP(VLOOKUP(C35,Table1[[Practice no.]:[12]],23,FALSE),List!$A$2:$B$5,2,FALSE)),"",VLOOKUP(VLOOKUP(C35,Table1[[Practice no.]:[12]],23,FALSE),List!$A$2:$B$5,2,FALSE)))</f>
        <v xml:space="preserve"> </v>
      </c>
      <c r="J35" s="67" t="str">
        <f>IF(C35="","",IF(ISERROR(VLOOKUP(VLOOKUP(C35,Table1[[Practice no.]:[12]],24,FALSE),List!$A$2:$B$5,2,FALSE)),"",VLOOKUP(VLOOKUP(C35,Table1[[Practice no.]:[12]],24,FALSE),List!$A$2:$B$5,2,FALSE)))</f>
        <v xml:space="preserve"> </v>
      </c>
      <c r="K35" s="68" t="str">
        <f>IF(C35="","",IF(ISERROR(VLOOKUP(VLOOKUP(C35,Table1[[Practice no.]:[12]],25,FALSE),List!$A$2:$B$5,2,FALSE)),"",VLOOKUP(VLOOKUP(C35,Table1[[Practice no.]:[12]],25,FALSE),List!$A$2:$B$5,2,FALSE)))</f>
        <v>○</v>
      </c>
      <c r="L35" s="68" t="str">
        <f>IF(C35="","",IF(ISERROR(VLOOKUP(VLOOKUP(C35,Table1[[Practice no.]:[12]],26,FALSE),List!$A$2:$B$5,2,FALSE)),"",VLOOKUP(VLOOKUP(C35,Table1[[Practice no.]:[12]],26,FALSE),List!$A$2:$B$5,2,FALSE)))</f>
        <v xml:space="preserve"> </v>
      </c>
      <c r="M35" s="68" t="str">
        <f>IF(C35="","",IF(ISERROR(VLOOKUP(VLOOKUP(C35,Table1[[Practice no.]:[12]],27,FALSE),List!$A$2:$B$5,2,FALSE)),"",VLOOKUP(VLOOKUP(C35,Table1[[Practice no.]:[12]],27,FALSE),List!$A$2:$B$5,2,FALSE)))</f>
        <v xml:space="preserve"> </v>
      </c>
      <c r="N35" s="69" t="str">
        <f>IF(C35="","",IF(ISERROR(VLOOKUP(VLOOKUP(C35,Table1[[Practice no.]:[12]],28,FALSE),List!$A$2:$B$5,2,FALSE)),"",VLOOKUP(VLOOKUP(C35,Table1[[Practice no.]:[12]],28,FALSE),List!$A$2:$B$5,2,FALSE)))</f>
        <v xml:space="preserve"> </v>
      </c>
      <c r="O35" s="69" t="str">
        <f>IF(C35="","",IF(ISERROR(VLOOKUP(VLOOKUP(C35,Table1[[Practice no.]:[12]],29,FALSE),List!$A$2:$B$5,2,FALSE)),"",VLOOKUP(VLOOKUP(C35,Table1[[Practice no.]:[12]],29,FALSE),List!$A$2:$B$5,2,FALSE)))</f>
        <v xml:space="preserve"> </v>
      </c>
      <c r="P35" s="69" t="str">
        <f>IF(C35="","",IF(ISERROR(VLOOKUP(VLOOKUP(C35,Table1[[Practice no.]:[12]],30,FALSE),List!$A$2:$B$5,2,FALSE)),"",VLOOKUP(VLOOKUP(C35,Table1[[Practice no.]:[12]],30,FALSE),List!$A$2:$B$5,2,FALSE)))</f>
        <v xml:space="preserve"> </v>
      </c>
      <c r="Q35" s="55" t="str">
        <f>IF(C35="","",IF(ISERROR(VLOOKUP(VLOOKUP(C35,Table1[[Practice no.]:[12]],31,FALSE),List!$A$2:$B$5,2,FALSE)),"",VLOOKUP(VLOOKUP(C35,Table1[[Practice no.]:[12]],31,FALSE),List!$A$2:$B$5,2,FALSE)))</f>
        <v>○</v>
      </c>
      <c r="R35" s="55" t="str">
        <f>IF(C35="","",IF(ISERROR(VLOOKUP(VLOOKUP(C35,Table1[[Practice no.]:[12]],32,FALSE),List!$A$2:$B$5,2,FALSE)),"",VLOOKUP(VLOOKUP(C35,Table1[[Practice no.]:[12]],32,FALSE),List!$A$2:$B$5,2,FALSE)))</f>
        <v xml:space="preserve"> </v>
      </c>
      <c r="S35" s="55" t="str">
        <f>IF(C35="","",IF(ISERROR(VLOOKUP(VLOOKUP(C35,Table1[[Practice no.]:[12]],33,FALSE),List!$A$2:$B$5,2,FALSE)),"",VLOOKUP(VLOOKUP(C35,Table1[[Practice no.]:[12]],33,FALSE),List!$A$2:$B$5,2,FALSE)))</f>
        <v xml:space="preserve"> </v>
      </c>
      <c r="T35" s="55" t="str">
        <f>IF(C35="","",IF(ISERROR(VLOOKUP(VLOOKUP(C35,Table1[[Practice no.]:[12]],34,FALSE),List!$A$2:$B$5,2,FALSE)),"",VLOOKUP(VLOOKUP(C35,Table1[[Practice no.]:[12]],34,FALSE),List!$A$2:$B$5,2,FALSE)))</f>
        <v>○</v>
      </c>
      <c r="U35" s="55" t="str">
        <f>IF(C35="","",IF(ISERROR(VLOOKUP(VLOOKUP(C35,Table1[[Practice no.]:[12]],35,FALSE),List!$A$2:$B$5,2,FALSE)),"",VLOOKUP(VLOOKUP(C35,Table1[[Practice no.]:[12]],35,FALSE),List!$A$2:$B$5,2,FALSE)))</f>
        <v xml:space="preserve"> </v>
      </c>
      <c r="V35" s="55" t="str">
        <f>IF(C35="","",IF(ISERROR(VLOOKUP(VLOOKUP(C35,Table1[[Practice no.]:[12]],36,FALSE),List!$A$2:$B$5,2,FALSE)),"",VLOOKUP(VLOOKUP(C35,Table1[[Practice no.]:[12]],36,FALSE),List!$A$2:$B$5,2,FALSE)))</f>
        <v>○</v>
      </c>
      <c r="W35" s="55" t="str">
        <f>IF(C35="","",IF(ISERROR(VLOOKUP(VLOOKUP(C35,Table1[[Practice no.]:[12]],37,FALSE),List!$A$2:$B$5,2,FALSE)),"",VLOOKUP(VLOOKUP(C35,Table1[[Practice no.]:[12]],37,FALSE),List!$A$2:$B$5,2,FALSE)))</f>
        <v>○</v>
      </c>
      <c r="X35" s="55" t="str">
        <f>IF(C35="","",IF(ISERROR(VLOOKUP(VLOOKUP(C35,Table1[[Practice no.]:[12]],38,FALSE),List!$A$2:$B$5,2,FALSE)),"",VLOOKUP(VLOOKUP(C35,Table1[[Practice no.]:[12]],38,FALSE),List!$A$2:$B$5,2,FALSE)))</f>
        <v xml:space="preserve"> </v>
      </c>
      <c r="Y35" s="55" t="str">
        <f>IF(C35="","",IF(ISERROR(VLOOKUP(VLOOKUP(C35,Table1[[Practice no.]:[12]],39,FALSE),List!$A$2:$B$5,2,FALSE)),"",VLOOKUP(VLOOKUP(C35,Table1[[Practice no.]:[12]],39,FALSE),List!$A$2:$B$5,2,FALSE)))</f>
        <v>○</v>
      </c>
      <c r="Z35" s="55" t="str">
        <f>IF(C35="","",IF(ISERROR(VLOOKUP(VLOOKUP(C35,Table1[[Practice no.]:[12]],40,FALSE),List!$A$2:$B$5,2,FALSE)),"",VLOOKUP(VLOOKUP(C35,Table1[[Practice no.]:[12]],40,FALSE),List!$A$2:$B$5,2,FALSE)))</f>
        <v xml:space="preserve"> </v>
      </c>
      <c r="AA35" s="55" t="str">
        <f>IF(C35="","",IF(ISERROR(VLOOKUP(VLOOKUP(C35,Table1[[Practice no.]:[12]],41,FALSE),List!$A$2:$B$5,2,FALSE)),"",VLOOKUP(VLOOKUP(C35,Table1[[Practice no.]:[12]],41,FALSE),List!$A$2:$B$5,2,FALSE)))</f>
        <v>○</v>
      </c>
      <c r="AB35" s="55" t="str">
        <f>IF(C35="","",IF(ISERROR(VLOOKUP(VLOOKUP(C35,Table1[[Practice no.]:[12]],42,FALSE),List!$A$2:$B$5,2,FALSE)),"",VLOOKUP(VLOOKUP(C35,Table1[[Practice no.]:[12]],42,FALSE),List!$A$2:$B$5,2,FALSE)))</f>
        <v>○</v>
      </c>
      <c r="AC35" s="84"/>
    </row>
    <row r="36" spans="1:29" ht="39.75" customHeight="1">
      <c r="A36" s="218" t="str">
        <v>2. Climate Resilience</v>
      </c>
      <c r="B36" s="218" t="str">
        <v>2.2. Climate resilient road drainage design</v>
      </c>
      <c r="C36" s="218" t="str">
        <v>2.2.1</v>
      </c>
      <c r="D36" s="218" t="str">
        <f>IF(C36="","",HYPERLINK("#'" &amp; C36 &amp; "'!A1",VLOOKUP(C36,Table1[[Practice no.]:[Pracitce Name]],2,FALSE)))</f>
        <v>Preventing stream diversion at road-stream crossings</v>
      </c>
      <c r="E36" s="65" t="str">
        <f>IF(C36="","",IF(ISERROR(VLOOKUP(VLOOKUP(C36,Table1[[Practice no.]:[12]],19,FALSE),List!$A$2:$B$5,2,FALSE)),"",VLOOKUP(VLOOKUP(C36,Table1[[Practice no.]:[12]],19,FALSE),List!$A$2:$B$5,2,FALSE)))</f>
        <v xml:space="preserve"> </v>
      </c>
      <c r="F36" s="66" t="str">
        <f>IF(C36="","",IF(ISERROR(VLOOKUP(VLOOKUP(C36,Table1[[Practice no.]:[12]],20,FALSE),List!$A$2:$B$5,2,FALSE)),"",VLOOKUP(VLOOKUP(C36,Table1[[Practice no.]:[12]],20,FALSE),List!$A$2:$B$5,2,FALSE)))</f>
        <v>●</v>
      </c>
      <c r="G36" s="66" t="str">
        <f>IF(C36="","",IF(ISERROR(VLOOKUP(VLOOKUP(C36,Table1[[Practice no.]:[12]],21,FALSE),List!$A$2:$B$5,2,FALSE)),"",VLOOKUP(VLOOKUP(C36,Table1[[Practice no.]:[12]],21,FALSE),List!$A$2:$B$5,2,FALSE)))</f>
        <v xml:space="preserve"> </v>
      </c>
      <c r="H36" s="67" t="str">
        <f>IF(C36="","",IF(ISERROR(VLOOKUP(VLOOKUP(C36,Table1[[Practice no.]:[12]],22,FALSE),List!$A$2:$B$5,2,FALSE)),"",VLOOKUP(VLOOKUP(C36,Table1[[Practice no.]:[12]],22,FALSE),List!$A$2:$B$5,2,FALSE)))</f>
        <v>○</v>
      </c>
      <c r="I36" s="67" t="str">
        <f>IF(C36="","",IF(ISERROR(VLOOKUP(VLOOKUP(C36,Table1[[Practice no.]:[12]],23,FALSE),List!$A$2:$B$5,2,FALSE)),"",VLOOKUP(VLOOKUP(C36,Table1[[Practice no.]:[12]],23,FALSE),List!$A$2:$B$5,2,FALSE)))</f>
        <v xml:space="preserve"> </v>
      </c>
      <c r="J36" s="67" t="str">
        <f>IF(C36="","",IF(ISERROR(VLOOKUP(VLOOKUP(C36,Table1[[Practice no.]:[12]],24,FALSE),List!$A$2:$B$5,2,FALSE)),"",VLOOKUP(VLOOKUP(C36,Table1[[Practice no.]:[12]],24,FALSE),List!$A$2:$B$5,2,FALSE)))</f>
        <v xml:space="preserve"> </v>
      </c>
      <c r="K36" s="68" t="str">
        <f>IF(C36="","",IF(ISERROR(VLOOKUP(VLOOKUP(C36,Table1[[Practice no.]:[12]],25,FALSE),List!$A$2:$B$5,2,FALSE)),"",VLOOKUP(VLOOKUP(C36,Table1[[Practice no.]:[12]],25,FALSE),List!$A$2:$B$5,2,FALSE)))</f>
        <v>○</v>
      </c>
      <c r="L36" s="68" t="str">
        <f>IF(C36="","",IF(ISERROR(VLOOKUP(VLOOKUP(C36,Table1[[Practice no.]:[12]],26,FALSE),List!$A$2:$B$5,2,FALSE)),"",VLOOKUP(VLOOKUP(C36,Table1[[Practice no.]:[12]],26,FALSE),List!$A$2:$B$5,2,FALSE)))</f>
        <v xml:space="preserve"> </v>
      </c>
      <c r="M36" s="68" t="str">
        <f>IF(C36="","",IF(ISERROR(VLOOKUP(VLOOKUP(C36,Table1[[Practice no.]:[12]],27,FALSE),List!$A$2:$B$5,2,FALSE)),"",VLOOKUP(VLOOKUP(C36,Table1[[Practice no.]:[12]],27,FALSE),List!$A$2:$B$5,2,FALSE)))</f>
        <v xml:space="preserve"> </v>
      </c>
      <c r="N36" s="69" t="str">
        <f>IF(C36="","",IF(ISERROR(VLOOKUP(VLOOKUP(C36,Table1[[Practice no.]:[12]],28,FALSE),List!$A$2:$B$5,2,FALSE)),"",VLOOKUP(VLOOKUP(C36,Table1[[Practice no.]:[12]],28,FALSE),List!$A$2:$B$5,2,FALSE)))</f>
        <v xml:space="preserve"> </v>
      </c>
      <c r="O36" s="69" t="str">
        <f>IF(C36="","",IF(ISERROR(VLOOKUP(VLOOKUP(C36,Table1[[Practice no.]:[12]],29,FALSE),List!$A$2:$B$5,2,FALSE)),"",VLOOKUP(VLOOKUP(C36,Table1[[Practice no.]:[12]],29,FALSE),List!$A$2:$B$5,2,FALSE)))</f>
        <v>○</v>
      </c>
      <c r="P36" s="69" t="str">
        <f>IF(C36="","",IF(ISERROR(VLOOKUP(VLOOKUP(C36,Table1[[Practice no.]:[12]],30,FALSE),List!$A$2:$B$5,2,FALSE)),"",VLOOKUP(VLOOKUP(C36,Table1[[Practice no.]:[12]],30,FALSE),List!$A$2:$B$5,2,FALSE)))</f>
        <v xml:space="preserve"> </v>
      </c>
      <c r="Q36" s="55" t="str">
        <f>IF(C36="","",IF(ISERROR(VLOOKUP(VLOOKUP(C36,Table1[[Practice no.]:[12]],31,FALSE),List!$A$2:$B$5,2,FALSE)),"",VLOOKUP(VLOOKUP(C36,Table1[[Practice no.]:[12]],31,FALSE),List!$A$2:$B$5,2,FALSE)))</f>
        <v>○</v>
      </c>
      <c r="R36" s="55" t="str">
        <f>IF(C36="","",IF(ISERROR(VLOOKUP(VLOOKUP(C36,Table1[[Practice no.]:[12]],32,FALSE),List!$A$2:$B$5,2,FALSE)),"",VLOOKUP(VLOOKUP(C36,Table1[[Practice no.]:[12]],32,FALSE),List!$A$2:$B$5,2,FALSE)))</f>
        <v xml:space="preserve"> </v>
      </c>
      <c r="S36" s="55" t="str">
        <f>IF(C36="","",IF(ISERROR(VLOOKUP(VLOOKUP(C36,Table1[[Practice no.]:[12]],33,FALSE),List!$A$2:$B$5,2,FALSE)),"",VLOOKUP(VLOOKUP(C36,Table1[[Practice no.]:[12]],33,FALSE),List!$A$2:$B$5,2,FALSE)))</f>
        <v xml:space="preserve"> </v>
      </c>
      <c r="T36" s="55" t="str">
        <f>IF(C36="","",IF(ISERROR(VLOOKUP(VLOOKUP(C36,Table1[[Practice no.]:[12]],34,FALSE),List!$A$2:$B$5,2,FALSE)),"",VLOOKUP(VLOOKUP(C36,Table1[[Practice no.]:[12]],34,FALSE),List!$A$2:$B$5,2,FALSE)))</f>
        <v>○</v>
      </c>
      <c r="U36" s="55" t="str">
        <f>IF(C36="","",IF(ISERROR(VLOOKUP(VLOOKUP(C36,Table1[[Practice no.]:[12]],35,FALSE),List!$A$2:$B$5,2,FALSE)),"",VLOOKUP(VLOOKUP(C36,Table1[[Practice no.]:[12]],35,FALSE),List!$A$2:$B$5,2,FALSE)))</f>
        <v xml:space="preserve"> </v>
      </c>
      <c r="V36" s="55" t="str">
        <f>IF(C36="","",IF(ISERROR(VLOOKUP(VLOOKUP(C36,Table1[[Practice no.]:[12]],36,FALSE),List!$A$2:$B$5,2,FALSE)),"",VLOOKUP(VLOOKUP(C36,Table1[[Practice no.]:[12]],36,FALSE),List!$A$2:$B$5,2,FALSE)))</f>
        <v xml:space="preserve"> </v>
      </c>
      <c r="W36" s="55" t="str">
        <f>IF(C36="","",IF(ISERROR(VLOOKUP(VLOOKUP(C36,Table1[[Practice no.]:[12]],37,FALSE),List!$A$2:$B$5,2,FALSE)),"",VLOOKUP(VLOOKUP(C36,Table1[[Practice no.]:[12]],37,FALSE),List!$A$2:$B$5,2,FALSE)))</f>
        <v xml:space="preserve"> </v>
      </c>
      <c r="X36" s="55" t="str">
        <f>IF(C36="","",IF(ISERROR(VLOOKUP(VLOOKUP(C36,Table1[[Practice no.]:[12]],38,FALSE),List!$A$2:$B$5,2,FALSE)),"",VLOOKUP(VLOOKUP(C36,Table1[[Practice no.]:[12]],38,FALSE),List!$A$2:$B$5,2,FALSE)))</f>
        <v xml:space="preserve"> </v>
      </c>
      <c r="Y36" s="55" t="str">
        <f>IF(C36="","",IF(ISERROR(VLOOKUP(VLOOKUP(C36,Table1[[Practice no.]:[12]],39,FALSE),List!$A$2:$B$5,2,FALSE)),"",VLOOKUP(VLOOKUP(C36,Table1[[Practice no.]:[12]],39,FALSE),List!$A$2:$B$5,2,FALSE)))</f>
        <v>○</v>
      </c>
      <c r="Z36" s="55" t="str">
        <f>IF(C36="","",IF(ISERROR(VLOOKUP(VLOOKUP(C36,Table1[[Practice no.]:[12]],40,FALSE),List!$A$2:$B$5,2,FALSE)),"",VLOOKUP(VLOOKUP(C36,Table1[[Practice no.]:[12]],40,FALSE),List!$A$2:$B$5,2,FALSE)))</f>
        <v xml:space="preserve"> </v>
      </c>
      <c r="AA36" s="55" t="str">
        <f>IF(C36="","",IF(ISERROR(VLOOKUP(VLOOKUP(C36,Table1[[Practice no.]:[12]],41,FALSE),List!$A$2:$B$5,2,FALSE)),"",VLOOKUP(VLOOKUP(C36,Table1[[Practice no.]:[12]],41,FALSE),List!$A$2:$B$5,2,FALSE)))</f>
        <v>○</v>
      </c>
      <c r="AB36" s="55" t="str">
        <f>IF(C36="","",IF(ISERROR(VLOOKUP(VLOOKUP(C36,Table1[[Practice no.]:[12]],42,FALSE),List!$A$2:$B$5,2,FALSE)),"",VLOOKUP(VLOOKUP(C36,Table1[[Practice no.]:[12]],42,FALSE),List!$A$2:$B$5,2,FALSE)))</f>
        <v>○</v>
      </c>
      <c r="AC36" s="84"/>
    </row>
    <row r="37" spans="1:29" ht="39.75" customHeight="1">
      <c r="A37" s="218" t="str">
        <v>2. Climate Resilience</v>
      </c>
      <c r="B37" s="218" t="str">
        <v>2.2. Climate resilient road drainage design</v>
      </c>
      <c r="C37" s="218" t="str">
        <v>2.2.2</v>
      </c>
      <c r="D37" s="218" t="str">
        <f>IF(C37="","",HYPERLINK("#'" &amp; C37 &amp; "'!A1",VLOOKUP(C37,Table1[[Practice no.]:[Pracitce Name]],2,FALSE)))</f>
        <v>Avoid using multiple small culverts</v>
      </c>
      <c r="E37" s="65" t="str">
        <f>IF(C37="","",IF(ISERROR(VLOOKUP(VLOOKUP(C37,Table1[[Practice no.]:[12]],19,FALSE),List!$A$2:$B$5,2,FALSE)),"",VLOOKUP(VLOOKUP(C37,Table1[[Practice no.]:[12]],19,FALSE),List!$A$2:$B$5,2,FALSE)))</f>
        <v xml:space="preserve"> </v>
      </c>
      <c r="F37" s="66" t="str">
        <f>IF(C37="","",IF(ISERROR(VLOOKUP(VLOOKUP(C37,Table1[[Practice no.]:[12]],20,FALSE),List!$A$2:$B$5,2,FALSE)),"",VLOOKUP(VLOOKUP(C37,Table1[[Practice no.]:[12]],20,FALSE),List!$A$2:$B$5,2,FALSE)))</f>
        <v>●</v>
      </c>
      <c r="G37" s="66" t="str">
        <f>IF(C37="","",IF(ISERROR(VLOOKUP(VLOOKUP(C37,Table1[[Practice no.]:[12]],21,FALSE),List!$A$2:$B$5,2,FALSE)),"",VLOOKUP(VLOOKUP(C37,Table1[[Practice no.]:[12]],21,FALSE),List!$A$2:$B$5,2,FALSE)))</f>
        <v xml:space="preserve"> </v>
      </c>
      <c r="H37" s="67" t="str">
        <f>IF(C37="","",IF(ISERROR(VLOOKUP(VLOOKUP(C37,Table1[[Practice no.]:[12]],22,FALSE),List!$A$2:$B$5,2,FALSE)),"",VLOOKUP(VLOOKUP(C37,Table1[[Practice no.]:[12]],22,FALSE),List!$A$2:$B$5,2,FALSE)))</f>
        <v xml:space="preserve"> </v>
      </c>
      <c r="I37" s="67" t="str">
        <f>IF(C37="","",IF(ISERROR(VLOOKUP(VLOOKUP(C37,Table1[[Practice no.]:[12]],23,FALSE),List!$A$2:$B$5,2,FALSE)),"",VLOOKUP(VLOOKUP(C37,Table1[[Practice no.]:[12]],23,FALSE),List!$A$2:$B$5,2,FALSE)))</f>
        <v xml:space="preserve"> </v>
      </c>
      <c r="J37" s="67" t="str">
        <f>IF(C37="","",IF(ISERROR(VLOOKUP(VLOOKUP(C37,Table1[[Practice no.]:[12]],24,FALSE),List!$A$2:$B$5,2,FALSE)),"",VLOOKUP(VLOOKUP(C37,Table1[[Practice no.]:[12]],24,FALSE),List!$A$2:$B$5,2,FALSE)))</f>
        <v xml:space="preserve"> </v>
      </c>
      <c r="K37" s="68" t="str">
        <f>IF(C37="","",IF(ISERROR(VLOOKUP(VLOOKUP(C37,Table1[[Practice no.]:[12]],25,FALSE),List!$A$2:$B$5,2,FALSE)),"",VLOOKUP(VLOOKUP(C37,Table1[[Practice no.]:[12]],25,FALSE),List!$A$2:$B$5,2,FALSE)))</f>
        <v xml:space="preserve"> </v>
      </c>
      <c r="L37" s="68" t="str">
        <f>IF(C37="","",IF(ISERROR(VLOOKUP(VLOOKUP(C37,Table1[[Practice no.]:[12]],26,FALSE),List!$A$2:$B$5,2,FALSE)),"",VLOOKUP(VLOOKUP(C37,Table1[[Practice no.]:[12]],26,FALSE),List!$A$2:$B$5,2,FALSE)))</f>
        <v xml:space="preserve"> </v>
      </c>
      <c r="M37" s="68" t="str">
        <f>IF(C37="","",IF(ISERROR(VLOOKUP(VLOOKUP(C37,Table1[[Practice no.]:[12]],27,FALSE),List!$A$2:$B$5,2,FALSE)),"",VLOOKUP(VLOOKUP(C37,Table1[[Practice no.]:[12]],27,FALSE),List!$A$2:$B$5,2,FALSE)))</f>
        <v xml:space="preserve"> </v>
      </c>
      <c r="N37" s="69" t="str">
        <f>IF(C37="","",IF(ISERROR(VLOOKUP(VLOOKUP(C37,Table1[[Practice no.]:[12]],28,FALSE),List!$A$2:$B$5,2,FALSE)),"",VLOOKUP(VLOOKUP(C37,Table1[[Practice no.]:[12]],28,FALSE),List!$A$2:$B$5,2,FALSE)))</f>
        <v xml:space="preserve"> </v>
      </c>
      <c r="O37" s="69" t="str">
        <f>IF(C37="","",IF(ISERROR(VLOOKUP(VLOOKUP(C37,Table1[[Practice no.]:[12]],29,FALSE),List!$A$2:$B$5,2,FALSE)),"",VLOOKUP(VLOOKUP(C37,Table1[[Practice no.]:[12]],29,FALSE),List!$A$2:$B$5,2,FALSE)))</f>
        <v xml:space="preserve"> </v>
      </c>
      <c r="P37" s="69" t="str">
        <f>IF(C37="","",IF(ISERROR(VLOOKUP(VLOOKUP(C37,Table1[[Practice no.]:[12]],30,FALSE),List!$A$2:$B$5,2,FALSE)),"",VLOOKUP(VLOOKUP(C37,Table1[[Practice no.]:[12]],30,FALSE),List!$A$2:$B$5,2,FALSE)))</f>
        <v xml:space="preserve"> </v>
      </c>
      <c r="Q37" s="55" t="str">
        <f>IF(C37="","",IF(ISERROR(VLOOKUP(VLOOKUP(C37,Table1[[Practice no.]:[12]],31,FALSE),List!$A$2:$B$5,2,FALSE)),"",VLOOKUP(VLOOKUP(C37,Table1[[Practice no.]:[12]],31,FALSE),List!$A$2:$B$5,2,FALSE)))</f>
        <v>○</v>
      </c>
      <c r="R37" s="55" t="str">
        <f>IF(C37="","",IF(ISERROR(VLOOKUP(VLOOKUP(C37,Table1[[Practice no.]:[12]],32,FALSE),List!$A$2:$B$5,2,FALSE)),"",VLOOKUP(VLOOKUP(C37,Table1[[Practice no.]:[12]],32,FALSE),List!$A$2:$B$5,2,FALSE)))</f>
        <v xml:space="preserve"> </v>
      </c>
      <c r="S37" s="55" t="str">
        <f>IF(C37="","",IF(ISERROR(VLOOKUP(VLOOKUP(C37,Table1[[Practice no.]:[12]],33,FALSE),List!$A$2:$B$5,2,FALSE)),"",VLOOKUP(VLOOKUP(C37,Table1[[Practice no.]:[12]],33,FALSE),List!$A$2:$B$5,2,FALSE)))</f>
        <v xml:space="preserve"> </v>
      </c>
      <c r="T37" s="55" t="str">
        <f>IF(C37="","",IF(ISERROR(VLOOKUP(VLOOKUP(C37,Table1[[Practice no.]:[12]],34,FALSE),List!$A$2:$B$5,2,FALSE)),"",VLOOKUP(VLOOKUP(C37,Table1[[Practice no.]:[12]],34,FALSE),List!$A$2:$B$5,2,FALSE)))</f>
        <v>○</v>
      </c>
      <c r="U37" s="55" t="str">
        <f>IF(C37="","",IF(ISERROR(VLOOKUP(VLOOKUP(C37,Table1[[Practice no.]:[12]],35,FALSE),List!$A$2:$B$5,2,FALSE)),"",VLOOKUP(VLOOKUP(C37,Table1[[Practice no.]:[12]],35,FALSE),List!$A$2:$B$5,2,FALSE)))</f>
        <v xml:space="preserve"> </v>
      </c>
      <c r="V37" s="55" t="str">
        <f>IF(C37="","",IF(ISERROR(VLOOKUP(VLOOKUP(C37,Table1[[Practice no.]:[12]],36,FALSE),List!$A$2:$B$5,2,FALSE)),"",VLOOKUP(VLOOKUP(C37,Table1[[Practice no.]:[12]],36,FALSE),List!$A$2:$B$5,2,FALSE)))</f>
        <v xml:space="preserve"> </v>
      </c>
      <c r="W37" s="55" t="str">
        <f>IF(C37="","",IF(ISERROR(VLOOKUP(VLOOKUP(C37,Table1[[Practice no.]:[12]],37,FALSE),List!$A$2:$B$5,2,FALSE)),"",VLOOKUP(VLOOKUP(C37,Table1[[Practice no.]:[12]],37,FALSE),List!$A$2:$B$5,2,FALSE)))</f>
        <v xml:space="preserve"> </v>
      </c>
      <c r="X37" s="55" t="str">
        <f>IF(C37="","",IF(ISERROR(VLOOKUP(VLOOKUP(C37,Table1[[Practice no.]:[12]],38,FALSE),List!$A$2:$B$5,2,FALSE)),"",VLOOKUP(VLOOKUP(C37,Table1[[Practice no.]:[12]],38,FALSE),List!$A$2:$B$5,2,FALSE)))</f>
        <v xml:space="preserve"> </v>
      </c>
      <c r="Y37" s="55" t="str">
        <f>IF(C37="","",IF(ISERROR(VLOOKUP(VLOOKUP(C37,Table1[[Practice no.]:[12]],39,FALSE),List!$A$2:$B$5,2,FALSE)),"",VLOOKUP(VLOOKUP(C37,Table1[[Practice no.]:[12]],39,FALSE),List!$A$2:$B$5,2,FALSE)))</f>
        <v>○</v>
      </c>
      <c r="Z37" s="55" t="str">
        <f>IF(C37="","",IF(ISERROR(VLOOKUP(VLOOKUP(C37,Table1[[Practice no.]:[12]],40,FALSE),List!$A$2:$B$5,2,FALSE)),"",VLOOKUP(VLOOKUP(C37,Table1[[Practice no.]:[12]],40,FALSE),List!$A$2:$B$5,2,FALSE)))</f>
        <v>○</v>
      </c>
      <c r="AA37" s="55" t="str">
        <f>IF(C37="","",IF(ISERROR(VLOOKUP(VLOOKUP(C37,Table1[[Practice no.]:[12]],41,FALSE),List!$A$2:$B$5,2,FALSE)),"",VLOOKUP(VLOOKUP(C37,Table1[[Practice no.]:[12]],41,FALSE),List!$A$2:$B$5,2,FALSE)))</f>
        <v>○</v>
      </c>
      <c r="AB37" s="55" t="str">
        <f>IF(C37="","",IF(ISERROR(VLOOKUP(VLOOKUP(C37,Table1[[Practice no.]:[12]],42,FALSE),List!$A$2:$B$5,2,FALSE)),"",VLOOKUP(VLOOKUP(C37,Table1[[Practice no.]:[12]],42,FALSE),List!$A$2:$B$5,2,FALSE)))</f>
        <v>○</v>
      </c>
      <c r="AC37" s="84"/>
    </row>
    <row r="38" spans="1:29" ht="39.75" customHeight="1">
      <c r="A38" s="218" t="str">
        <v>2. Climate Resilience</v>
      </c>
      <c r="B38" s="218" t="str">
        <v>2.2. Climate resilient road drainage design</v>
      </c>
      <c r="C38" s="218" t="str">
        <v>2.2.3</v>
      </c>
      <c r="D38" s="218" t="str">
        <f>IF(C38="","",HYPERLINK("#'" &amp; C38 &amp; "'!A1",VLOOKUP(C38,Table1[[Practice no.]:[Pracitce Name]],2,FALSE)))</f>
        <v>Climate resilient culvert design</v>
      </c>
      <c r="E38" s="65" t="str">
        <f>IF(C38="","",IF(ISERROR(VLOOKUP(VLOOKUP(C38,Table1[[Practice no.]:[12]],19,FALSE),List!$A$2:$B$5,2,FALSE)),"",VLOOKUP(VLOOKUP(C38,Table1[[Practice no.]:[12]],19,FALSE),List!$A$2:$B$5,2,FALSE)))</f>
        <v xml:space="preserve"> </v>
      </c>
      <c r="F38" s="66" t="str">
        <f>IF(C38="","",IF(ISERROR(VLOOKUP(VLOOKUP(C38,Table1[[Practice no.]:[12]],20,FALSE),List!$A$2:$B$5,2,FALSE)),"",VLOOKUP(VLOOKUP(C38,Table1[[Practice no.]:[12]],20,FALSE),List!$A$2:$B$5,2,FALSE)))</f>
        <v>●</v>
      </c>
      <c r="G38" s="66" t="str">
        <f>IF(C38="","",IF(ISERROR(VLOOKUP(VLOOKUP(C38,Table1[[Practice no.]:[12]],21,FALSE),List!$A$2:$B$5,2,FALSE)),"",VLOOKUP(VLOOKUP(C38,Table1[[Practice no.]:[12]],21,FALSE),List!$A$2:$B$5,2,FALSE)))</f>
        <v>○</v>
      </c>
      <c r="H38" s="67" t="str">
        <f>IF(C38="","",IF(ISERROR(VLOOKUP(VLOOKUP(C38,Table1[[Practice no.]:[12]],22,FALSE),List!$A$2:$B$5,2,FALSE)),"",VLOOKUP(VLOOKUP(C38,Table1[[Practice no.]:[12]],22,FALSE),List!$A$2:$B$5,2,FALSE)))</f>
        <v xml:space="preserve"> </v>
      </c>
      <c r="I38" s="67" t="str">
        <f>IF(C38="","",IF(ISERROR(VLOOKUP(VLOOKUP(C38,Table1[[Practice no.]:[12]],23,FALSE),List!$A$2:$B$5,2,FALSE)),"",VLOOKUP(VLOOKUP(C38,Table1[[Practice no.]:[12]],23,FALSE),List!$A$2:$B$5,2,FALSE)))</f>
        <v xml:space="preserve"> </v>
      </c>
      <c r="J38" s="67" t="str">
        <f>IF(C38="","",IF(ISERROR(VLOOKUP(VLOOKUP(C38,Table1[[Practice no.]:[12]],24,FALSE),List!$A$2:$B$5,2,FALSE)),"",VLOOKUP(VLOOKUP(C38,Table1[[Practice no.]:[12]],24,FALSE),List!$A$2:$B$5,2,FALSE)))</f>
        <v xml:space="preserve"> </v>
      </c>
      <c r="K38" s="68" t="str">
        <f>IF(C38="","",IF(ISERROR(VLOOKUP(VLOOKUP(C38,Table1[[Practice no.]:[12]],25,FALSE),List!$A$2:$B$5,2,FALSE)),"",VLOOKUP(VLOOKUP(C38,Table1[[Practice no.]:[12]],25,FALSE),List!$A$2:$B$5,2,FALSE)))</f>
        <v>○</v>
      </c>
      <c r="L38" s="68" t="str">
        <f>IF(C38="","",IF(ISERROR(VLOOKUP(VLOOKUP(C38,Table1[[Practice no.]:[12]],26,FALSE),List!$A$2:$B$5,2,FALSE)),"",VLOOKUP(VLOOKUP(C38,Table1[[Practice no.]:[12]],26,FALSE),List!$A$2:$B$5,2,FALSE)))</f>
        <v xml:space="preserve"> </v>
      </c>
      <c r="M38" s="68" t="str">
        <f>IF(C38="","",IF(ISERROR(VLOOKUP(VLOOKUP(C38,Table1[[Practice no.]:[12]],27,FALSE),List!$A$2:$B$5,2,FALSE)),"",VLOOKUP(VLOOKUP(C38,Table1[[Practice no.]:[12]],27,FALSE),List!$A$2:$B$5,2,FALSE)))</f>
        <v xml:space="preserve"> </v>
      </c>
      <c r="N38" s="69" t="str">
        <f>IF(C38="","",IF(ISERROR(VLOOKUP(VLOOKUP(C38,Table1[[Practice no.]:[12]],28,FALSE),List!$A$2:$B$5,2,FALSE)),"",VLOOKUP(VLOOKUP(C38,Table1[[Practice no.]:[12]],28,FALSE),List!$A$2:$B$5,2,FALSE)))</f>
        <v xml:space="preserve"> </v>
      </c>
      <c r="O38" s="69" t="str">
        <f>IF(C38="","",IF(ISERROR(VLOOKUP(VLOOKUP(C38,Table1[[Practice no.]:[12]],29,FALSE),List!$A$2:$B$5,2,FALSE)),"",VLOOKUP(VLOOKUP(C38,Table1[[Practice no.]:[12]],29,FALSE),List!$A$2:$B$5,2,FALSE)))</f>
        <v xml:space="preserve"> </v>
      </c>
      <c r="P38" s="69" t="str">
        <f>IF(C38="","",IF(ISERROR(VLOOKUP(VLOOKUP(C38,Table1[[Practice no.]:[12]],30,FALSE),List!$A$2:$B$5,2,FALSE)),"",VLOOKUP(VLOOKUP(C38,Table1[[Practice no.]:[12]],30,FALSE),List!$A$2:$B$5,2,FALSE)))</f>
        <v xml:space="preserve"> </v>
      </c>
      <c r="Q38" s="55" t="str">
        <f>IF(C38="","",IF(ISERROR(VLOOKUP(VLOOKUP(C38,Table1[[Practice no.]:[12]],31,FALSE),List!$A$2:$B$5,2,FALSE)),"",VLOOKUP(VLOOKUP(C38,Table1[[Practice no.]:[12]],31,FALSE),List!$A$2:$B$5,2,FALSE)))</f>
        <v>○</v>
      </c>
      <c r="R38" s="55" t="str">
        <f>IF(C38="","",IF(ISERROR(VLOOKUP(VLOOKUP(C38,Table1[[Practice no.]:[12]],32,FALSE),List!$A$2:$B$5,2,FALSE)),"",VLOOKUP(VLOOKUP(C38,Table1[[Practice no.]:[12]],32,FALSE),List!$A$2:$B$5,2,FALSE)))</f>
        <v xml:space="preserve"> </v>
      </c>
      <c r="S38" s="55" t="str">
        <f>IF(C38="","",IF(ISERROR(VLOOKUP(VLOOKUP(C38,Table1[[Practice no.]:[12]],33,FALSE),List!$A$2:$B$5,2,FALSE)),"",VLOOKUP(VLOOKUP(C38,Table1[[Practice no.]:[12]],33,FALSE),List!$A$2:$B$5,2,FALSE)))</f>
        <v>○</v>
      </c>
      <c r="T38" s="55" t="str">
        <f>IF(C38="","",IF(ISERROR(VLOOKUP(VLOOKUP(C38,Table1[[Practice no.]:[12]],34,FALSE),List!$A$2:$B$5,2,FALSE)),"",VLOOKUP(VLOOKUP(C38,Table1[[Practice no.]:[12]],34,FALSE),List!$A$2:$B$5,2,FALSE)))</f>
        <v>○</v>
      </c>
      <c r="U38" s="55" t="str">
        <f>IF(C38="","",IF(ISERROR(VLOOKUP(VLOOKUP(C38,Table1[[Practice no.]:[12]],35,FALSE),List!$A$2:$B$5,2,FALSE)),"",VLOOKUP(VLOOKUP(C38,Table1[[Practice no.]:[12]],35,FALSE),List!$A$2:$B$5,2,FALSE)))</f>
        <v>○</v>
      </c>
      <c r="V38" s="55" t="str">
        <f>IF(C38="","",IF(ISERROR(VLOOKUP(VLOOKUP(C38,Table1[[Practice no.]:[12]],36,FALSE),List!$A$2:$B$5,2,FALSE)),"",VLOOKUP(VLOOKUP(C38,Table1[[Practice no.]:[12]],36,FALSE),List!$A$2:$B$5,2,FALSE)))</f>
        <v xml:space="preserve"> </v>
      </c>
      <c r="W38" s="55" t="str">
        <f>IF(C38="","",IF(ISERROR(VLOOKUP(VLOOKUP(C38,Table1[[Practice no.]:[12]],37,FALSE),List!$A$2:$B$5,2,FALSE)),"",VLOOKUP(VLOOKUP(C38,Table1[[Practice no.]:[12]],37,FALSE),List!$A$2:$B$5,2,FALSE)))</f>
        <v xml:space="preserve"> </v>
      </c>
      <c r="X38" s="55" t="str">
        <f>IF(C38="","",IF(ISERROR(VLOOKUP(VLOOKUP(C38,Table1[[Practice no.]:[12]],38,FALSE),List!$A$2:$B$5,2,FALSE)),"",VLOOKUP(VLOOKUP(C38,Table1[[Practice no.]:[12]],38,FALSE),List!$A$2:$B$5,2,FALSE)))</f>
        <v>○</v>
      </c>
      <c r="Y38" s="55" t="str">
        <f>IF(C38="","",IF(ISERROR(VLOOKUP(VLOOKUP(C38,Table1[[Practice no.]:[12]],39,FALSE),List!$A$2:$B$5,2,FALSE)),"",VLOOKUP(VLOOKUP(C38,Table1[[Practice no.]:[12]],39,FALSE),List!$A$2:$B$5,2,FALSE)))</f>
        <v>○</v>
      </c>
      <c r="Z38" s="55" t="str">
        <f>IF(C38="","",IF(ISERROR(VLOOKUP(VLOOKUP(C38,Table1[[Practice no.]:[12]],40,FALSE),List!$A$2:$B$5,2,FALSE)),"",VLOOKUP(VLOOKUP(C38,Table1[[Practice no.]:[12]],40,FALSE),List!$A$2:$B$5,2,FALSE)))</f>
        <v xml:space="preserve"> </v>
      </c>
      <c r="AA38" s="55" t="str">
        <f>IF(C38="","",IF(ISERROR(VLOOKUP(VLOOKUP(C38,Table1[[Practice no.]:[12]],41,FALSE),List!$A$2:$B$5,2,FALSE)),"",VLOOKUP(VLOOKUP(C38,Table1[[Practice no.]:[12]],41,FALSE),List!$A$2:$B$5,2,FALSE)))</f>
        <v>○</v>
      </c>
      <c r="AB38" s="55" t="str">
        <f>IF(C38="","",IF(ISERROR(VLOOKUP(VLOOKUP(C38,Table1[[Practice no.]:[12]],42,FALSE),List!$A$2:$B$5,2,FALSE)),"",VLOOKUP(VLOOKUP(C38,Table1[[Practice no.]:[12]],42,FALSE),List!$A$2:$B$5,2,FALSE)))</f>
        <v>○</v>
      </c>
      <c r="AC38" s="84"/>
    </row>
    <row r="39" spans="1:29" ht="39.75" customHeight="1">
      <c r="A39" s="218" t="str">
        <v>2. Climate Resilience</v>
      </c>
      <c r="B39" s="218" t="str">
        <v>2.2. Climate resilient road drainage design</v>
      </c>
      <c r="C39" s="218" t="str">
        <v>2.2.4</v>
      </c>
      <c r="D39" s="218" t="str">
        <f>IF(C39="","",HYPERLINK("#'" &amp; C39 &amp; "'!A1",VLOOKUP(C39,Table1[[Practice no.]:[Pracitce Name]],2,FALSE)))</f>
        <v xml:space="preserve">Road surface drainage to prevent water concentration </v>
      </c>
      <c r="E39" s="65" t="str">
        <f>IF(C39="","",IF(ISERROR(VLOOKUP(VLOOKUP(C39,Table1[[Practice no.]:[12]],19,FALSE),List!$A$2:$B$5,2,FALSE)),"",VLOOKUP(VLOOKUP(C39,Table1[[Practice no.]:[12]],19,FALSE),List!$A$2:$B$5,2,FALSE)))</f>
        <v xml:space="preserve"> </v>
      </c>
      <c r="F39" s="66" t="str">
        <f>IF(C39="","",IF(ISERROR(VLOOKUP(VLOOKUP(C39,Table1[[Practice no.]:[12]],20,FALSE),List!$A$2:$B$5,2,FALSE)),"",VLOOKUP(VLOOKUP(C39,Table1[[Practice no.]:[12]],20,FALSE),List!$A$2:$B$5,2,FALSE)))</f>
        <v>●</v>
      </c>
      <c r="G39" s="66" t="str">
        <f>IF(C39="","",IF(ISERROR(VLOOKUP(VLOOKUP(C39,Table1[[Practice no.]:[12]],21,FALSE),List!$A$2:$B$5,2,FALSE)),"",VLOOKUP(VLOOKUP(C39,Table1[[Practice no.]:[12]],21,FALSE),List!$A$2:$B$5,2,FALSE)))</f>
        <v xml:space="preserve"> </v>
      </c>
      <c r="H39" s="67" t="str">
        <f>IF(C39="","",IF(ISERROR(VLOOKUP(VLOOKUP(C39,Table1[[Practice no.]:[12]],22,FALSE),List!$A$2:$B$5,2,FALSE)),"",VLOOKUP(VLOOKUP(C39,Table1[[Practice no.]:[12]],22,FALSE),List!$A$2:$B$5,2,FALSE)))</f>
        <v>○</v>
      </c>
      <c r="I39" s="67" t="str">
        <f>IF(C39="","",IF(ISERROR(VLOOKUP(VLOOKUP(C39,Table1[[Practice no.]:[12]],23,FALSE),List!$A$2:$B$5,2,FALSE)),"",VLOOKUP(VLOOKUP(C39,Table1[[Practice no.]:[12]],23,FALSE),List!$A$2:$B$5,2,FALSE)))</f>
        <v xml:space="preserve"> </v>
      </c>
      <c r="J39" s="67" t="str">
        <f>IF(C39="","",IF(ISERROR(VLOOKUP(VLOOKUP(C39,Table1[[Practice no.]:[12]],24,FALSE),List!$A$2:$B$5,2,FALSE)),"",VLOOKUP(VLOOKUP(C39,Table1[[Practice no.]:[12]],24,FALSE),List!$A$2:$B$5,2,FALSE)))</f>
        <v xml:space="preserve"> </v>
      </c>
      <c r="K39" s="68" t="str">
        <f>IF(C39="","",IF(ISERROR(VLOOKUP(VLOOKUP(C39,Table1[[Practice no.]:[12]],25,FALSE),List!$A$2:$B$5,2,FALSE)),"",VLOOKUP(VLOOKUP(C39,Table1[[Practice no.]:[12]],25,FALSE),List!$A$2:$B$5,2,FALSE)))</f>
        <v>○</v>
      </c>
      <c r="L39" s="68" t="str">
        <f>IF(C39="","",IF(ISERROR(VLOOKUP(VLOOKUP(C39,Table1[[Practice no.]:[12]],26,FALSE),List!$A$2:$B$5,2,FALSE)),"",VLOOKUP(VLOOKUP(C39,Table1[[Practice no.]:[12]],26,FALSE),List!$A$2:$B$5,2,FALSE)))</f>
        <v>○</v>
      </c>
      <c r="M39" s="68" t="str">
        <f>IF(C39="","",IF(ISERROR(VLOOKUP(VLOOKUP(C39,Table1[[Practice no.]:[12]],27,FALSE),List!$A$2:$B$5,2,FALSE)),"",VLOOKUP(VLOOKUP(C39,Table1[[Practice no.]:[12]],27,FALSE),List!$A$2:$B$5,2,FALSE)))</f>
        <v xml:space="preserve"> </v>
      </c>
      <c r="N39" s="69" t="str">
        <f>IF(C39="","",IF(ISERROR(VLOOKUP(VLOOKUP(C39,Table1[[Practice no.]:[12]],28,FALSE),List!$A$2:$B$5,2,FALSE)),"",VLOOKUP(VLOOKUP(C39,Table1[[Practice no.]:[12]],28,FALSE),List!$A$2:$B$5,2,FALSE)))</f>
        <v xml:space="preserve"> </v>
      </c>
      <c r="O39" s="69" t="str">
        <f>IF(C39="","",IF(ISERROR(VLOOKUP(VLOOKUP(C39,Table1[[Practice no.]:[12]],29,FALSE),List!$A$2:$B$5,2,FALSE)),"",VLOOKUP(VLOOKUP(C39,Table1[[Practice no.]:[12]],29,FALSE),List!$A$2:$B$5,2,FALSE)))</f>
        <v xml:space="preserve"> </v>
      </c>
      <c r="P39" s="69" t="str">
        <f>IF(C39="","",IF(ISERROR(VLOOKUP(VLOOKUP(C39,Table1[[Practice no.]:[12]],30,FALSE),List!$A$2:$B$5,2,FALSE)),"",VLOOKUP(VLOOKUP(C39,Table1[[Practice no.]:[12]],30,FALSE),List!$A$2:$B$5,2,FALSE)))</f>
        <v xml:space="preserve"> </v>
      </c>
      <c r="Q39" s="55" t="str">
        <f>IF(C39="","",IF(ISERROR(VLOOKUP(VLOOKUP(C39,Table1[[Practice no.]:[12]],31,FALSE),List!$A$2:$B$5,2,FALSE)),"",VLOOKUP(VLOOKUP(C39,Table1[[Practice no.]:[12]],31,FALSE),List!$A$2:$B$5,2,FALSE)))</f>
        <v>○</v>
      </c>
      <c r="R39" s="55" t="str">
        <f>IF(C39="","",IF(ISERROR(VLOOKUP(VLOOKUP(C39,Table1[[Practice no.]:[12]],32,FALSE),List!$A$2:$B$5,2,FALSE)),"",VLOOKUP(VLOOKUP(C39,Table1[[Practice no.]:[12]],32,FALSE),List!$A$2:$B$5,2,FALSE)))</f>
        <v xml:space="preserve"> </v>
      </c>
      <c r="S39" s="55" t="str">
        <f>IF(C39="","",IF(ISERROR(VLOOKUP(VLOOKUP(C39,Table1[[Practice no.]:[12]],33,FALSE),List!$A$2:$B$5,2,FALSE)),"",VLOOKUP(VLOOKUP(C39,Table1[[Practice no.]:[12]],33,FALSE),List!$A$2:$B$5,2,FALSE)))</f>
        <v xml:space="preserve"> </v>
      </c>
      <c r="T39" s="55" t="str">
        <f>IF(C39="","",IF(ISERROR(VLOOKUP(VLOOKUP(C39,Table1[[Practice no.]:[12]],34,FALSE),List!$A$2:$B$5,2,FALSE)),"",VLOOKUP(VLOOKUP(C39,Table1[[Practice no.]:[12]],34,FALSE),List!$A$2:$B$5,2,FALSE)))</f>
        <v>○</v>
      </c>
      <c r="U39" s="55" t="str">
        <f>IF(C39="","",IF(ISERROR(VLOOKUP(VLOOKUP(C39,Table1[[Practice no.]:[12]],35,FALSE),List!$A$2:$B$5,2,FALSE)),"",VLOOKUP(VLOOKUP(C39,Table1[[Practice no.]:[12]],35,FALSE),List!$A$2:$B$5,2,FALSE)))</f>
        <v>○</v>
      </c>
      <c r="V39" s="55" t="str">
        <f>IF(C39="","",IF(ISERROR(VLOOKUP(VLOOKUP(C39,Table1[[Practice no.]:[12]],36,FALSE),List!$A$2:$B$5,2,FALSE)),"",VLOOKUP(VLOOKUP(C39,Table1[[Practice no.]:[12]],36,FALSE),List!$A$2:$B$5,2,FALSE)))</f>
        <v xml:space="preserve"> </v>
      </c>
      <c r="W39" s="55" t="str">
        <f>IF(C39="","",IF(ISERROR(VLOOKUP(VLOOKUP(C39,Table1[[Practice no.]:[12]],37,FALSE),List!$A$2:$B$5,2,FALSE)),"",VLOOKUP(VLOOKUP(C39,Table1[[Practice no.]:[12]],37,FALSE),List!$A$2:$B$5,2,FALSE)))</f>
        <v>○</v>
      </c>
      <c r="X39" s="55" t="str">
        <f>IF(C39="","",IF(ISERROR(VLOOKUP(VLOOKUP(C39,Table1[[Practice no.]:[12]],38,FALSE),List!$A$2:$B$5,2,FALSE)),"",VLOOKUP(VLOOKUP(C39,Table1[[Practice no.]:[12]],38,FALSE),List!$A$2:$B$5,2,FALSE)))</f>
        <v xml:space="preserve"> </v>
      </c>
      <c r="Y39" s="55" t="str">
        <f>IF(C39="","",IF(ISERROR(VLOOKUP(VLOOKUP(C39,Table1[[Practice no.]:[12]],39,FALSE),List!$A$2:$B$5,2,FALSE)),"",VLOOKUP(VLOOKUP(C39,Table1[[Practice no.]:[12]],39,FALSE),List!$A$2:$B$5,2,FALSE)))</f>
        <v>○</v>
      </c>
      <c r="Z39" s="55" t="str">
        <f>IF(C39="","",IF(ISERROR(VLOOKUP(VLOOKUP(C39,Table1[[Practice no.]:[12]],40,FALSE),List!$A$2:$B$5,2,FALSE)),"",VLOOKUP(VLOOKUP(C39,Table1[[Practice no.]:[12]],40,FALSE),List!$A$2:$B$5,2,FALSE)))</f>
        <v xml:space="preserve"> </v>
      </c>
      <c r="AA39" s="55" t="str">
        <f>IF(C39="","",IF(ISERROR(VLOOKUP(VLOOKUP(C39,Table1[[Practice no.]:[12]],41,FALSE),List!$A$2:$B$5,2,FALSE)),"",VLOOKUP(VLOOKUP(C39,Table1[[Practice no.]:[12]],41,FALSE),List!$A$2:$B$5,2,FALSE)))</f>
        <v>○</v>
      </c>
      <c r="AB39" s="55" t="str">
        <f>IF(C39="","",IF(ISERROR(VLOOKUP(VLOOKUP(C39,Table1[[Practice no.]:[12]],42,FALSE),List!$A$2:$B$5,2,FALSE)),"",VLOOKUP(VLOOKUP(C39,Table1[[Practice no.]:[12]],42,FALSE),List!$A$2:$B$5,2,FALSE)))</f>
        <v>○</v>
      </c>
      <c r="AC39" s="84"/>
    </row>
    <row r="40" spans="1:29" ht="39.75" customHeight="1">
      <c r="A40" s="218" t="str">
        <v>2. Climate Resilience</v>
      </c>
      <c r="B40" s="218" t="str">
        <v>2.3. Increased Stabilization of road sides</v>
      </c>
      <c r="C40" s="218" t="str">
        <v>2.3.1</v>
      </c>
      <c r="D40" s="218" t="str">
        <f>IF(C40="","",HYPERLINK("#'" &amp; C40 &amp; "'!A1",VLOOKUP(C40,Table1[[Practice no.]:[Pracitce Name]],2,FALSE)))</f>
        <v>Complete ground cover in disturbed areas</v>
      </c>
      <c r="E40" s="65" t="str">
        <f>IF(C40="","",IF(ISERROR(VLOOKUP(VLOOKUP(C40,Table1[[Practice no.]:[12]],19,FALSE),List!$A$2:$B$5,2,FALSE)),"",VLOOKUP(VLOOKUP(C40,Table1[[Practice no.]:[12]],19,FALSE),List!$A$2:$B$5,2,FALSE)))</f>
        <v xml:space="preserve"> </v>
      </c>
      <c r="F40" s="66" t="str">
        <f>IF(C40="","",IF(ISERROR(VLOOKUP(VLOOKUP(C40,Table1[[Practice no.]:[12]],20,FALSE),List!$A$2:$B$5,2,FALSE)),"",VLOOKUP(VLOOKUP(C40,Table1[[Practice no.]:[12]],20,FALSE),List!$A$2:$B$5,2,FALSE)))</f>
        <v>●</v>
      </c>
      <c r="G40" s="66" t="str">
        <f>IF(C40="","",IF(ISERROR(VLOOKUP(VLOOKUP(C40,Table1[[Practice no.]:[12]],21,FALSE),List!$A$2:$B$5,2,FALSE)),"",VLOOKUP(VLOOKUP(C40,Table1[[Practice no.]:[12]],21,FALSE),List!$A$2:$B$5,2,FALSE)))</f>
        <v>○</v>
      </c>
      <c r="H40" s="67" t="str">
        <f>IF(C40="","",IF(ISERROR(VLOOKUP(VLOOKUP(C40,Table1[[Practice no.]:[12]],22,FALSE),List!$A$2:$B$5,2,FALSE)),"",VLOOKUP(VLOOKUP(C40,Table1[[Practice no.]:[12]],22,FALSE),List!$A$2:$B$5,2,FALSE)))</f>
        <v xml:space="preserve"> </v>
      </c>
      <c r="I40" s="67" t="str">
        <f>IF(C40="","",IF(ISERROR(VLOOKUP(VLOOKUP(C40,Table1[[Practice no.]:[12]],23,FALSE),List!$A$2:$B$5,2,FALSE)),"",VLOOKUP(VLOOKUP(C40,Table1[[Practice no.]:[12]],23,FALSE),List!$A$2:$B$5,2,FALSE)))</f>
        <v xml:space="preserve"> </v>
      </c>
      <c r="J40" s="67" t="str">
        <f>IF(C40="","",IF(ISERROR(VLOOKUP(VLOOKUP(C40,Table1[[Practice no.]:[12]],24,FALSE),List!$A$2:$B$5,2,FALSE)),"",VLOOKUP(VLOOKUP(C40,Table1[[Practice no.]:[12]],24,FALSE),List!$A$2:$B$5,2,FALSE)))</f>
        <v xml:space="preserve"> </v>
      </c>
      <c r="K40" s="68" t="str">
        <f>IF(C40="","",IF(ISERROR(VLOOKUP(VLOOKUP(C40,Table1[[Practice no.]:[12]],25,FALSE),List!$A$2:$B$5,2,FALSE)),"",VLOOKUP(VLOOKUP(C40,Table1[[Practice no.]:[12]],25,FALSE),List!$A$2:$B$5,2,FALSE)))</f>
        <v xml:space="preserve"> </v>
      </c>
      <c r="L40" s="68" t="str">
        <f>IF(C40="","",IF(ISERROR(VLOOKUP(VLOOKUP(C40,Table1[[Practice no.]:[12]],26,FALSE),List!$A$2:$B$5,2,FALSE)),"",VLOOKUP(VLOOKUP(C40,Table1[[Practice no.]:[12]],26,FALSE),List!$A$2:$B$5,2,FALSE)))</f>
        <v xml:space="preserve"> </v>
      </c>
      <c r="M40" s="68" t="str">
        <f>IF(C40="","",IF(ISERROR(VLOOKUP(VLOOKUP(C40,Table1[[Practice no.]:[12]],27,FALSE),List!$A$2:$B$5,2,FALSE)),"",VLOOKUP(VLOOKUP(C40,Table1[[Practice no.]:[12]],27,FALSE),List!$A$2:$B$5,2,FALSE)))</f>
        <v xml:space="preserve"> </v>
      </c>
      <c r="N40" s="69" t="str">
        <f>IF(C40="","",IF(ISERROR(VLOOKUP(VLOOKUP(C40,Table1[[Practice no.]:[12]],28,FALSE),List!$A$2:$B$5,2,FALSE)),"",VLOOKUP(VLOOKUP(C40,Table1[[Practice no.]:[12]],28,FALSE),List!$A$2:$B$5,2,FALSE)))</f>
        <v xml:space="preserve"> </v>
      </c>
      <c r="O40" s="69" t="str">
        <f>IF(C40="","",IF(ISERROR(VLOOKUP(VLOOKUP(C40,Table1[[Practice no.]:[12]],29,FALSE),List!$A$2:$B$5,2,FALSE)),"",VLOOKUP(VLOOKUP(C40,Table1[[Practice no.]:[12]],29,FALSE),List!$A$2:$B$5,2,FALSE)))</f>
        <v xml:space="preserve"> </v>
      </c>
      <c r="P40" s="69" t="str">
        <f>IF(C40="","",IF(ISERROR(VLOOKUP(VLOOKUP(C40,Table1[[Practice no.]:[12]],30,FALSE),List!$A$2:$B$5,2,FALSE)),"",VLOOKUP(VLOOKUP(C40,Table1[[Practice no.]:[12]],30,FALSE),List!$A$2:$B$5,2,FALSE)))</f>
        <v xml:space="preserve"> </v>
      </c>
      <c r="Q40" s="55" t="str">
        <f>IF(C40="","",IF(ISERROR(VLOOKUP(VLOOKUP(C40,Table1[[Practice no.]:[12]],31,FALSE),List!$A$2:$B$5,2,FALSE)),"",VLOOKUP(VLOOKUP(C40,Table1[[Practice no.]:[12]],31,FALSE),List!$A$2:$B$5,2,FALSE)))</f>
        <v>○</v>
      </c>
      <c r="R40" s="55" t="str">
        <f>IF(C40="","",IF(ISERROR(VLOOKUP(VLOOKUP(C40,Table1[[Practice no.]:[12]],32,FALSE),List!$A$2:$B$5,2,FALSE)),"",VLOOKUP(VLOOKUP(C40,Table1[[Practice no.]:[12]],32,FALSE),List!$A$2:$B$5,2,FALSE)))</f>
        <v xml:space="preserve"> </v>
      </c>
      <c r="S40" s="55" t="str">
        <f>IF(C40="","",IF(ISERROR(VLOOKUP(VLOOKUP(C40,Table1[[Practice no.]:[12]],33,FALSE),List!$A$2:$B$5,2,FALSE)),"",VLOOKUP(VLOOKUP(C40,Table1[[Practice no.]:[12]],33,FALSE),List!$A$2:$B$5,2,FALSE)))</f>
        <v xml:space="preserve"> </v>
      </c>
      <c r="T40" s="55" t="str">
        <f>IF(C40="","",IF(ISERROR(VLOOKUP(VLOOKUP(C40,Table1[[Practice no.]:[12]],34,FALSE),List!$A$2:$B$5,2,FALSE)),"",VLOOKUP(VLOOKUP(C40,Table1[[Practice no.]:[12]],34,FALSE),List!$A$2:$B$5,2,FALSE)))</f>
        <v>○</v>
      </c>
      <c r="U40" s="55" t="str">
        <f>IF(C40="","",IF(ISERROR(VLOOKUP(VLOOKUP(C40,Table1[[Practice no.]:[12]],35,FALSE),List!$A$2:$B$5,2,FALSE)),"",VLOOKUP(VLOOKUP(C40,Table1[[Practice no.]:[12]],35,FALSE),List!$A$2:$B$5,2,FALSE)))</f>
        <v>○</v>
      </c>
      <c r="V40" s="55" t="str">
        <f>IF(C40="","",IF(ISERROR(VLOOKUP(VLOOKUP(C40,Table1[[Practice no.]:[12]],36,FALSE),List!$A$2:$B$5,2,FALSE)),"",VLOOKUP(VLOOKUP(C40,Table1[[Practice no.]:[12]],36,FALSE),List!$A$2:$B$5,2,FALSE)))</f>
        <v xml:space="preserve"> </v>
      </c>
      <c r="W40" s="55" t="str">
        <f>IF(C40="","",IF(ISERROR(VLOOKUP(VLOOKUP(C40,Table1[[Practice no.]:[12]],37,FALSE),List!$A$2:$B$5,2,FALSE)),"",VLOOKUP(VLOOKUP(C40,Table1[[Practice no.]:[12]],37,FALSE),List!$A$2:$B$5,2,FALSE)))</f>
        <v>○</v>
      </c>
      <c r="X40" s="55" t="str">
        <f>IF(C40="","",IF(ISERROR(VLOOKUP(VLOOKUP(C40,Table1[[Practice no.]:[12]],38,FALSE),List!$A$2:$B$5,2,FALSE)),"",VLOOKUP(VLOOKUP(C40,Table1[[Practice no.]:[12]],38,FALSE),List!$A$2:$B$5,2,FALSE)))</f>
        <v>○</v>
      </c>
      <c r="Y40" s="55" t="str">
        <f>IF(C40="","",IF(ISERROR(VLOOKUP(VLOOKUP(C40,Table1[[Practice no.]:[12]],39,FALSE),List!$A$2:$B$5,2,FALSE)),"",VLOOKUP(VLOOKUP(C40,Table1[[Practice no.]:[12]],39,FALSE),List!$A$2:$B$5,2,FALSE)))</f>
        <v>○</v>
      </c>
      <c r="Z40" s="55" t="str">
        <f>IF(C40="","",IF(ISERROR(VLOOKUP(VLOOKUP(C40,Table1[[Practice no.]:[12]],40,FALSE),List!$A$2:$B$5,2,FALSE)),"",VLOOKUP(VLOOKUP(C40,Table1[[Practice no.]:[12]],40,FALSE),List!$A$2:$B$5,2,FALSE)))</f>
        <v>○</v>
      </c>
      <c r="AA40" s="55" t="str">
        <f>IF(C40="","",IF(ISERROR(VLOOKUP(VLOOKUP(C40,Table1[[Practice no.]:[12]],41,FALSE),List!$A$2:$B$5,2,FALSE)),"",VLOOKUP(VLOOKUP(C40,Table1[[Practice no.]:[12]],41,FALSE),List!$A$2:$B$5,2,FALSE)))</f>
        <v>○</v>
      </c>
      <c r="AB40" s="55" t="str">
        <f>IF(C40="","",IF(ISERROR(VLOOKUP(VLOOKUP(C40,Table1[[Practice no.]:[12]],42,FALSE),List!$A$2:$B$5,2,FALSE)),"",VLOOKUP(VLOOKUP(C40,Table1[[Practice no.]:[12]],42,FALSE),List!$A$2:$B$5,2,FALSE)))</f>
        <v>○</v>
      </c>
      <c r="AC40" s="84"/>
    </row>
    <row r="41" spans="1:29" ht="39.75" customHeight="1">
      <c r="A41" s="218" t="str">
        <v>2. Climate Resilience</v>
      </c>
      <c r="B41" s="218" t="str">
        <v>2.3. Increased Stabilization of road sides</v>
      </c>
      <c r="C41" s="218" t="str">
        <v>2.3.2</v>
      </c>
      <c r="D41" s="218" t="str">
        <f>IF(C41="","",HYPERLINK("#'" &amp; C41 &amp; "'!A1",VLOOKUP(C41,Table1[[Practice no.]:[Pracitce Name]],2,FALSE)))</f>
        <v>Deep-rooted vegetation for slope stabilization</v>
      </c>
      <c r="E41" s="65" t="str">
        <f>IF(C41="","",IF(ISERROR(VLOOKUP(VLOOKUP(C41,Table1[[Practice no.]:[12]],19,FALSE),List!$A$2:$B$5,2,FALSE)),"",VLOOKUP(VLOOKUP(C41,Table1[[Practice no.]:[12]],19,FALSE),List!$A$2:$B$5,2,FALSE)))</f>
        <v xml:space="preserve"> </v>
      </c>
      <c r="F41" s="66" t="str">
        <f>IF(C41="","",IF(ISERROR(VLOOKUP(VLOOKUP(C41,Table1[[Practice no.]:[12]],20,FALSE),List!$A$2:$B$5,2,FALSE)),"",VLOOKUP(VLOOKUP(C41,Table1[[Practice no.]:[12]],20,FALSE),List!$A$2:$B$5,2,FALSE)))</f>
        <v>●</v>
      </c>
      <c r="G41" s="66" t="str">
        <f>IF(C41="","",IF(ISERROR(VLOOKUP(VLOOKUP(C41,Table1[[Practice no.]:[12]],21,FALSE),List!$A$2:$B$5,2,FALSE)),"",VLOOKUP(VLOOKUP(C41,Table1[[Practice no.]:[12]],21,FALSE),List!$A$2:$B$5,2,FALSE)))</f>
        <v>○</v>
      </c>
      <c r="H41" s="67" t="str">
        <f>IF(C41="","",IF(ISERROR(VLOOKUP(VLOOKUP(C41,Table1[[Practice no.]:[12]],22,FALSE),List!$A$2:$B$5,2,FALSE)),"",VLOOKUP(VLOOKUP(C41,Table1[[Practice no.]:[12]],22,FALSE),List!$A$2:$B$5,2,FALSE)))</f>
        <v xml:space="preserve"> </v>
      </c>
      <c r="I41" s="67" t="str">
        <f>IF(C41="","",IF(ISERROR(VLOOKUP(VLOOKUP(C41,Table1[[Practice no.]:[12]],23,FALSE),List!$A$2:$B$5,2,FALSE)),"",VLOOKUP(VLOOKUP(C41,Table1[[Practice no.]:[12]],23,FALSE),List!$A$2:$B$5,2,FALSE)))</f>
        <v xml:space="preserve"> </v>
      </c>
      <c r="J41" s="67" t="str">
        <f>IF(C41="","",IF(ISERROR(VLOOKUP(VLOOKUP(C41,Table1[[Practice no.]:[12]],24,FALSE),List!$A$2:$B$5,2,FALSE)),"",VLOOKUP(VLOOKUP(C41,Table1[[Practice no.]:[12]],24,FALSE),List!$A$2:$B$5,2,FALSE)))</f>
        <v>○</v>
      </c>
      <c r="K41" s="68" t="str">
        <f>IF(C41="","",IF(ISERROR(VLOOKUP(VLOOKUP(C41,Table1[[Practice no.]:[12]],25,FALSE),List!$A$2:$B$5,2,FALSE)),"",VLOOKUP(VLOOKUP(C41,Table1[[Practice no.]:[12]],25,FALSE),List!$A$2:$B$5,2,FALSE)))</f>
        <v xml:space="preserve"> </v>
      </c>
      <c r="L41" s="68" t="str">
        <f>IF(C41="","",IF(ISERROR(VLOOKUP(VLOOKUP(C41,Table1[[Practice no.]:[12]],26,FALSE),List!$A$2:$B$5,2,FALSE)),"",VLOOKUP(VLOOKUP(C41,Table1[[Practice no.]:[12]],26,FALSE),List!$A$2:$B$5,2,FALSE)))</f>
        <v xml:space="preserve"> </v>
      </c>
      <c r="M41" s="68" t="str">
        <f>IF(C41="","",IF(ISERROR(VLOOKUP(VLOOKUP(C41,Table1[[Practice no.]:[12]],27,FALSE),List!$A$2:$B$5,2,FALSE)),"",VLOOKUP(VLOOKUP(C41,Table1[[Practice no.]:[12]],27,FALSE),List!$A$2:$B$5,2,FALSE)))</f>
        <v xml:space="preserve"> </v>
      </c>
      <c r="N41" s="69" t="str">
        <f>IF(C41="","",IF(ISERROR(VLOOKUP(VLOOKUP(C41,Table1[[Practice no.]:[12]],28,FALSE),List!$A$2:$B$5,2,FALSE)),"",VLOOKUP(VLOOKUP(C41,Table1[[Practice no.]:[12]],28,FALSE),List!$A$2:$B$5,2,FALSE)))</f>
        <v xml:space="preserve"> </v>
      </c>
      <c r="O41" s="69" t="str">
        <f>IF(C41="","",IF(ISERROR(VLOOKUP(VLOOKUP(C41,Table1[[Practice no.]:[12]],29,FALSE),List!$A$2:$B$5,2,FALSE)),"",VLOOKUP(VLOOKUP(C41,Table1[[Practice no.]:[12]],29,FALSE),List!$A$2:$B$5,2,FALSE)))</f>
        <v xml:space="preserve"> </v>
      </c>
      <c r="P41" s="69" t="str">
        <f>IF(C41="","",IF(ISERROR(VLOOKUP(VLOOKUP(C41,Table1[[Practice no.]:[12]],30,FALSE),List!$A$2:$B$5,2,FALSE)),"",VLOOKUP(VLOOKUP(C41,Table1[[Practice no.]:[12]],30,FALSE),List!$A$2:$B$5,2,FALSE)))</f>
        <v xml:space="preserve"> </v>
      </c>
      <c r="Q41" s="55" t="str">
        <f>IF(C41="","",IF(ISERROR(VLOOKUP(VLOOKUP(C41,Table1[[Practice no.]:[12]],31,FALSE),List!$A$2:$B$5,2,FALSE)),"",VLOOKUP(VLOOKUP(C41,Table1[[Practice no.]:[12]],31,FALSE),List!$A$2:$B$5,2,FALSE)))</f>
        <v>○</v>
      </c>
      <c r="R41" s="55" t="str">
        <f>IF(C41="","",IF(ISERROR(VLOOKUP(VLOOKUP(C41,Table1[[Practice no.]:[12]],32,FALSE),List!$A$2:$B$5,2,FALSE)),"",VLOOKUP(VLOOKUP(C41,Table1[[Practice no.]:[12]],32,FALSE),List!$A$2:$B$5,2,FALSE)))</f>
        <v xml:space="preserve"> </v>
      </c>
      <c r="S41" s="55" t="str">
        <f>IF(C41="","",IF(ISERROR(VLOOKUP(VLOOKUP(C41,Table1[[Practice no.]:[12]],33,FALSE),List!$A$2:$B$5,2,FALSE)),"",VLOOKUP(VLOOKUP(C41,Table1[[Practice no.]:[12]],33,FALSE),List!$A$2:$B$5,2,FALSE)))</f>
        <v xml:space="preserve"> </v>
      </c>
      <c r="T41" s="55" t="str">
        <f>IF(C41="","",IF(ISERROR(VLOOKUP(VLOOKUP(C41,Table1[[Practice no.]:[12]],34,FALSE),List!$A$2:$B$5,2,FALSE)),"",VLOOKUP(VLOOKUP(C41,Table1[[Practice no.]:[12]],34,FALSE),List!$A$2:$B$5,2,FALSE)))</f>
        <v>○</v>
      </c>
      <c r="U41" s="55" t="str">
        <f>IF(C41="","",IF(ISERROR(VLOOKUP(VLOOKUP(C41,Table1[[Practice no.]:[12]],35,FALSE),List!$A$2:$B$5,2,FALSE)),"",VLOOKUP(VLOOKUP(C41,Table1[[Practice no.]:[12]],35,FALSE),List!$A$2:$B$5,2,FALSE)))</f>
        <v xml:space="preserve"> </v>
      </c>
      <c r="V41" s="55" t="str">
        <f>IF(C41="","",IF(ISERROR(VLOOKUP(VLOOKUP(C41,Table1[[Practice no.]:[12]],36,FALSE),List!$A$2:$B$5,2,FALSE)),"",VLOOKUP(VLOOKUP(C41,Table1[[Practice no.]:[12]],36,FALSE),List!$A$2:$B$5,2,FALSE)))</f>
        <v xml:space="preserve"> </v>
      </c>
      <c r="W41" s="55" t="str">
        <f>IF(C41="","",IF(ISERROR(VLOOKUP(VLOOKUP(C41,Table1[[Practice no.]:[12]],37,FALSE),List!$A$2:$B$5,2,FALSE)),"",VLOOKUP(VLOOKUP(C41,Table1[[Practice no.]:[12]],37,FALSE),List!$A$2:$B$5,2,FALSE)))</f>
        <v xml:space="preserve"> </v>
      </c>
      <c r="X41" s="55" t="str">
        <f>IF(C41="","",IF(ISERROR(VLOOKUP(VLOOKUP(C41,Table1[[Practice no.]:[12]],38,FALSE),List!$A$2:$B$5,2,FALSE)),"",VLOOKUP(VLOOKUP(C41,Table1[[Practice no.]:[12]],38,FALSE),List!$A$2:$B$5,2,FALSE)))</f>
        <v>○</v>
      </c>
      <c r="Y41" s="55" t="str">
        <f>IF(C41="","",IF(ISERROR(VLOOKUP(VLOOKUP(C41,Table1[[Practice no.]:[12]],39,FALSE),List!$A$2:$B$5,2,FALSE)),"",VLOOKUP(VLOOKUP(C41,Table1[[Practice no.]:[12]],39,FALSE),List!$A$2:$B$5,2,FALSE)))</f>
        <v>○</v>
      </c>
      <c r="Z41" s="55" t="str">
        <f>IF(C41="","",IF(ISERROR(VLOOKUP(VLOOKUP(C41,Table1[[Practice no.]:[12]],40,FALSE),List!$A$2:$B$5,2,FALSE)),"",VLOOKUP(VLOOKUP(C41,Table1[[Practice no.]:[12]],40,FALSE),List!$A$2:$B$5,2,FALSE)))</f>
        <v xml:space="preserve"> </v>
      </c>
      <c r="AA41" s="55" t="str">
        <f>IF(C41="","",IF(ISERROR(VLOOKUP(VLOOKUP(C41,Table1[[Practice no.]:[12]],41,FALSE),List!$A$2:$B$5,2,FALSE)),"",VLOOKUP(VLOOKUP(C41,Table1[[Practice no.]:[12]],41,FALSE),List!$A$2:$B$5,2,FALSE)))</f>
        <v>○</v>
      </c>
      <c r="AB41" s="55" t="str">
        <f>IF(C41="","",IF(ISERROR(VLOOKUP(VLOOKUP(C41,Table1[[Practice no.]:[12]],42,FALSE),List!$A$2:$B$5,2,FALSE)),"",VLOOKUP(VLOOKUP(C41,Table1[[Practice no.]:[12]],42,FALSE),List!$A$2:$B$5,2,FALSE)))</f>
        <v>○</v>
      </c>
      <c r="AC41" s="84"/>
    </row>
    <row r="42" spans="1:29" ht="39.75" customHeight="1">
      <c r="A42" s="218" t="str">
        <v>2. Climate Resilience</v>
      </c>
      <c r="B42" s="218" t="str">
        <v>2.3. Increased Stabilization of road sides</v>
      </c>
      <c r="C42" s="218" t="str">
        <v>2.3.3</v>
      </c>
      <c r="D42" s="218" t="str">
        <f>IF(C42="","",HYPERLINK("#'" &amp; C42 &amp; "'!A1",VLOOKUP(C42,Table1[[Practice no.]:[Pracitce Name]],2,FALSE)))</f>
        <v>Hardening road embankments</v>
      </c>
      <c r="E42" s="65" t="str">
        <f>IF(C42="","",IF(ISERROR(VLOOKUP(VLOOKUP(C42,Table1[[Practice no.]:[12]],19,FALSE),List!$A$2:$B$5,2,FALSE)),"",VLOOKUP(VLOOKUP(C42,Table1[[Practice no.]:[12]],19,FALSE),List!$A$2:$B$5,2,FALSE)))</f>
        <v xml:space="preserve"> </v>
      </c>
      <c r="F42" s="66" t="str">
        <f>IF(C42="","",IF(ISERROR(VLOOKUP(VLOOKUP(C42,Table1[[Practice no.]:[12]],20,FALSE),List!$A$2:$B$5,2,FALSE)),"",VLOOKUP(VLOOKUP(C42,Table1[[Practice no.]:[12]],20,FALSE),List!$A$2:$B$5,2,FALSE)))</f>
        <v>●</v>
      </c>
      <c r="G42" s="66" t="str">
        <f>IF(C42="","",IF(ISERROR(VLOOKUP(VLOOKUP(C42,Table1[[Practice no.]:[12]],21,FALSE),List!$A$2:$B$5,2,FALSE)),"",VLOOKUP(VLOOKUP(C42,Table1[[Practice no.]:[12]],21,FALSE),List!$A$2:$B$5,2,FALSE)))</f>
        <v xml:space="preserve"> </v>
      </c>
      <c r="H42" s="67" t="str">
        <f>IF(C42="","",IF(ISERROR(VLOOKUP(VLOOKUP(C42,Table1[[Practice no.]:[12]],22,FALSE),List!$A$2:$B$5,2,FALSE)),"",VLOOKUP(VLOOKUP(C42,Table1[[Practice no.]:[12]],22,FALSE),List!$A$2:$B$5,2,FALSE)))</f>
        <v xml:space="preserve"> </v>
      </c>
      <c r="I42" s="67" t="str">
        <f>IF(C42="","",IF(ISERROR(VLOOKUP(VLOOKUP(C42,Table1[[Practice no.]:[12]],23,FALSE),List!$A$2:$B$5,2,FALSE)),"",VLOOKUP(VLOOKUP(C42,Table1[[Practice no.]:[12]],23,FALSE),List!$A$2:$B$5,2,FALSE)))</f>
        <v xml:space="preserve"> </v>
      </c>
      <c r="J42" s="67" t="str">
        <f>IF(C42="","",IF(ISERROR(VLOOKUP(VLOOKUP(C42,Table1[[Practice no.]:[12]],24,FALSE),List!$A$2:$B$5,2,FALSE)),"",VLOOKUP(VLOOKUP(C42,Table1[[Practice no.]:[12]],24,FALSE),List!$A$2:$B$5,2,FALSE)))</f>
        <v xml:space="preserve"> </v>
      </c>
      <c r="K42" s="68" t="str">
        <f>IF(C42="","",IF(ISERROR(VLOOKUP(VLOOKUP(C42,Table1[[Practice no.]:[12]],25,FALSE),List!$A$2:$B$5,2,FALSE)),"",VLOOKUP(VLOOKUP(C42,Table1[[Practice no.]:[12]],25,FALSE),List!$A$2:$B$5,2,FALSE)))</f>
        <v xml:space="preserve"> </v>
      </c>
      <c r="L42" s="68" t="str">
        <f>IF(C42="","",IF(ISERROR(VLOOKUP(VLOOKUP(C42,Table1[[Practice no.]:[12]],26,FALSE),List!$A$2:$B$5,2,FALSE)),"",VLOOKUP(VLOOKUP(C42,Table1[[Practice no.]:[12]],26,FALSE),List!$A$2:$B$5,2,FALSE)))</f>
        <v xml:space="preserve"> </v>
      </c>
      <c r="M42" s="68" t="str">
        <f>IF(C42="","",IF(ISERROR(VLOOKUP(VLOOKUP(C42,Table1[[Practice no.]:[12]],27,FALSE),List!$A$2:$B$5,2,FALSE)),"",VLOOKUP(VLOOKUP(C42,Table1[[Practice no.]:[12]],27,FALSE),List!$A$2:$B$5,2,FALSE)))</f>
        <v xml:space="preserve"> </v>
      </c>
      <c r="N42" s="69" t="str">
        <f>IF(C42="","",IF(ISERROR(VLOOKUP(VLOOKUP(C42,Table1[[Practice no.]:[12]],28,FALSE),List!$A$2:$B$5,2,FALSE)),"",VLOOKUP(VLOOKUP(C42,Table1[[Practice no.]:[12]],28,FALSE),List!$A$2:$B$5,2,FALSE)))</f>
        <v xml:space="preserve"> </v>
      </c>
      <c r="O42" s="69" t="str">
        <f>IF(C42="","",IF(ISERROR(VLOOKUP(VLOOKUP(C42,Table1[[Practice no.]:[12]],29,FALSE),List!$A$2:$B$5,2,FALSE)),"",VLOOKUP(VLOOKUP(C42,Table1[[Practice no.]:[12]],29,FALSE),List!$A$2:$B$5,2,FALSE)))</f>
        <v xml:space="preserve"> </v>
      </c>
      <c r="P42" s="69" t="str">
        <f>IF(C42="","",IF(ISERROR(VLOOKUP(VLOOKUP(C42,Table1[[Practice no.]:[12]],30,FALSE),List!$A$2:$B$5,2,FALSE)),"",VLOOKUP(VLOOKUP(C42,Table1[[Practice no.]:[12]],30,FALSE),List!$A$2:$B$5,2,FALSE)))</f>
        <v xml:space="preserve"> </v>
      </c>
      <c r="Q42" s="55" t="str">
        <f>IF(C42="","",IF(ISERROR(VLOOKUP(VLOOKUP(C42,Table1[[Practice no.]:[12]],31,FALSE),List!$A$2:$B$5,2,FALSE)),"",VLOOKUP(VLOOKUP(C42,Table1[[Practice no.]:[12]],31,FALSE),List!$A$2:$B$5,2,FALSE)))</f>
        <v>○</v>
      </c>
      <c r="R42" s="55" t="str">
        <f>IF(C42="","",IF(ISERROR(VLOOKUP(VLOOKUP(C42,Table1[[Practice no.]:[12]],32,FALSE),List!$A$2:$B$5,2,FALSE)),"",VLOOKUP(VLOOKUP(C42,Table1[[Practice no.]:[12]],32,FALSE),List!$A$2:$B$5,2,FALSE)))</f>
        <v xml:space="preserve"> </v>
      </c>
      <c r="S42" s="55" t="str">
        <f>IF(C42="","",IF(ISERROR(VLOOKUP(VLOOKUP(C42,Table1[[Practice no.]:[12]],33,FALSE),List!$A$2:$B$5,2,FALSE)),"",VLOOKUP(VLOOKUP(C42,Table1[[Practice no.]:[12]],33,FALSE),List!$A$2:$B$5,2,FALSE)))</f>
        <v xml:space="preserve"> </v>
      </c>
      <c r="T42" s="55" t="str">
        <f>IF(C42="","",IF(ISERROR(VLOOKUP(VLOOKUP(C42,Table1[[Practice no.]:[12]],34,FALSE),List!$A$2:$B$5,2,FALSE)),"",VLOOKUP(VLOOKUP(C42,Table1[[Practice no.]:[12]],34,FALSE),List!$A$2:$B$5,2,FALSE)))</f>
        <v>○</v>
      </c>
      <c r="U42" s="55" t="str">
        <f>IF(C42="","",IF(ISERROR(VLOOKUP(VLOOKUP(C42,Table1[[Practice no.]:[12]],35,FALSE),List!$A$2:$B$5,2,FALSE)),"",VLOOKUP(VLOOKUP(C42,Table1[[Practice no.]:[12]],35,FALSE),List!$A$2:$B$5,2,FALSE)))</f>
        <v xml:space="preserve"> </v>
      </c>
      <c r="V42" s="55" t="str">
        <f>IF(C42="","",IF(ISERROR(VLOOKUP(VLOOKUP(C42,Table1[[Practice no.]:[12]],36,FALSE),List!$A$2:$B$5,2,FALSE)),"",VLOOKUP(VLOOKUP(C42,Table1[[Practice no.]:[12]],36,FALSE),List!$A$2:$B$5,2,FALSE)))</f>
        <v>○</v>
      </c>
      <c r="W42" s="55" t="str">
        <f>IF(C42="","",IF(ISERROR(VLOOKUP(VLOOKUP(C42,Table1[[Practice no.]:[12]],37,FALSE),List!$A$2:$B$5,2,FALSE)),"",VLOOKUP(VLOOKUP(C42,Table1[[Practice no.]:[12]],37,FALSE),List!$A$2:$B$5,2,FALSE)))</f>
        <v xml:space="preserve"> </v>
      </c>
      <c r="X42" s="55" t="str">
        <f>IF(C42="","",IF(ISERROR(VLOOKUP(VLOOKUP(C42,Table1[[Practice no.]:[12]],38,FALSE),List!$A$2:$B$5,2,FALSE)),"",VLOOKUP(VLOOKUP(C42,Table1[[Practice no.]:[12]],38,FALSE),List!$A$2:$B$5,2,FALSE)))</f>
        <v>○</v>
      </c>
      <c r="Y42" s="55" t="str">
        <f>IF(C42="","",IF(ISERROR(VLOOKUP(VLOOKUP(C42,Table1[[Practice no.]:[12]],39,FALSE),List!$A$2:$B$5,2,FALSE)),"",VLOOKUP(VLOOKUP(C42,Table1[[Practice no.]:[12]],39,FALSE),List!$A$2:$B$5,2,FALSE)))</f>
        <v>○</v>
      </c>
      <c r="Z42" s="55" t="str">
        <f>IF(C42="","",IF(ISERROR(VLOOKUP(VLOOKUP(C42,Table1[[Practice no.]:[12]],40,FALSE),List!$A$2:$B$5,2,FALSE)),"",VLOOKUP(VLOOKUP(C42,Table1[[Practice no.]:[12]],40,FALSE),List!$A$2:$B$5,2,FALSE)))</f>
        <v>○</v>
      </c>
      <c r="AA42" s="55" t="str">
        <f>IF(C42="","",IF(ISERROR(VLOOKUP(VLOOKUP(C42,Table1[[Practice no.]:[12]],41,FALSE),List!$A$2:$B$5,2,FALSE)),"",VLOOKUP(VLOOKUP(C42,Table1[[Practice no.]:[12]],41,FALSE),List!$A$2:$B$5,2,FALSE)))</f>
        <v>○</v>
      </c>
      <c r="AB42" s="55" t="str">
        <f>IF(C42="","",IF(ISERROR(VLOOKUP(VLOOKUP(C42,Table1[[Practice no.]:[12]],42,FALSE),List!$A$2:$B$5,2,FALSE)),"",VLOOKUP(VLOOKUP(C42,Table1[[Practice no.]:[12]],42,FALSE),List!$A$2:$B$5,2,FALSE)))</f>
        <v xml:space="preserve"> </v>
      </c>
      <c r="AC42" s="84"/>
    </row>
    <row r="43" spans="1:29" ht="39.75" customHeight="1">
      <c r="A43" s="218" t="str">
        <v>2. Climate Resilience</v>
      </c>
      <c r="B43" s="218" t="str">
        <v>2.3. Increased Stabilization of road sides</v>
      </c>
      <c r="C43" s="218" t="str">
        <v>2.3.4</v>
      </c>
      <c r="D43" s="218" t="str">
        <f>IF(C43="","",HYPERLINK("#'" &amp; C43 &amp; "'!A1",VLOOKUP(C43,Table1[[Practice no.]:[Pracitce Name]],2,FALSE)))</f>
        <v>Preventing road surface water concentration</v>
      </c>
      <c r="E43" s="65" t="str">
        <f>IF(C43="","",IF(ISERROR(VLOOKUP(VLOOKUP(C43,Table1[[Practice no.]:[12]],19,FALSE),List!$A$2:$B$5,2,FALSE)),"",VLOOKUP(VLOOKUP(C43,Table1[[Practice no.]:[12]],19,FALSE),List!$A$2:$B$5,2,FALSE)))</f>
        <v xml:space="preserve"> </v>
      </c>
      <c r="F43" s="66" t="str">
        <f>IF(C43="","",IF(ISERROR(VLOOKUP(VLOOKUP(C43,Table1[[Practice no.]:[12]],20,FALSE),List!$A$2:$B$5,2,FALSE)),"",VLOOKUP(VLOOKUP(C43,Table1[[Practice no.]:[12]],20,FALSE),List!$A$2:$B$5,2,FALSE)))</f>
        <v>●</v>
      </c>
      <c r="G43" s="66" t="str">
        <f>IF(C43="","",IF(ISERROR(VLOOKUP(VLOOKUP(C43,Table1[[Practice no.]:[12]],21,FALSE),List!$A$2:$B$5,2,FALSE)),"",VLOOKUP(VLOOKUP(C43,Table1[[Practice no.]:[12]],21,FALSE),List!$A$2:$B$5,2,FALSE)))</f>
        <v>○</v>
      </c>
      <c r="H43" s="67" t="str">
        <f>IF(C43="","",IF(ISERROR(VLOOKUP(VLOOKUP(C43,Table1[[Practice no.]:[12]],22,FALSE),List!$A$2:$B$5,2,FALSE)),"",VLOOKUP(VLOOKUP(C43,Table1[[Practice no.]:[12]],22,FALSE),List!$A$2:$B$5,2,FALSE)))</f>
        <v xml:space="preserve"> </v>
      </c>
      <c r="I43" s="67" t="str">
        <f>IF(C43="","",IF(ISERROR(VLOOKUP(VLOOKUP(C43,Table1[[Practice no.]:[12]],23,FALSE),List!$A$2:$B$5,2,FALSE)),"",VLOOKUP(VLOOKUP(C43,Table1[[Practice no.]:[12]],23,FALSE),List!$A$2:$B$5,2,FALSE)))</f>
        <v xml:space="preserve"> </v>
      </c>
      <c r="J43" s="67" t="str">
        <f>IF(C43="","",IF(ISERROR(VLOOKUP(VLOOKUP(C43,Table1[[Practice no.]:[12]],24,FALSE),List!$A$2:$B$5,2,FALSE)),"",VLOOKUP(VLOOKUP(C43,Table1[[Practice no.]:[12]],24,FALSE),List!$A$2:$B$5,2,FALSE)))</f>
        <v xml:space="preserve"> </v>
      </c>
      <c r="K43" s="68" t="str">
        <f>IF(C43="","",IF(ISERROR(VLOOKUP(VLOOKUP(C43,Table1[[Practice no.]:[12]],25,FALSE),List!$A$2:$B$5,2,FALSE)),"",VLOOKUP(VLOOKUP(C43,Table1[[Practice no.]:[12]],25,FALSE),List!$A$2:$B$5,2,FALSE)))</f>
        <v xml:space="preserve"> </v>
      </c>
      <c r="L43" s="68" t="str">
        <f>IF(C43="","",IF(ISERROR(VLOOKUP(VLOOKUP(C43,Table1[[Practice no.]:[12]],26,FALSE),List!$A$2:$B$5,2,FALSE)),"",VLOOKUP(VLOOKUP(C43,Table1[[Practice no.]:[12]],26,FALSE),List!$A$2:$B$5,2,FALSE)))</f>
        <v xml:space="preserve"> </v>
      </c>
      <c r="M43" s="68" t="str">
        <f>IF(C43="","",IF(ISERROR(VLOOKUP(VLOOKUP(C43,Table1[[Practice no.]:[12]],27,FALSE),List!$A$2:$B$5,2,FALSE)),"",VLOOKUP(VLOOKUP(C43,Table1[[Practice no.]:[12]],27,FALSE),List!$A$2:$B$5,2,FALSE)))</f>
        <v xml:space="preserve"> </v>
      </c>
      <c r="N43" s="69" t="str">
        <f>IF(C43="","",IF(ISERROR(VLOOKUP(VLOOKUP(C43,Table1[[Practice no.]:[12]],28,FALSE),List!$A$2:$B$5,2,FALSE)),"",VLOOKUP(VLOOKUP(C43,Table1[[Practice no.]:[12]],28,FALSE),List!$A$2:$B$5,2,FALSE)))</f>
        <v xml:space="preserve"> </v>
      </c>
      <c r="O43" s="69" t="str">
        <f>IF(C43="","",IF(ISERROR(VLOOKUP(VLOOKUP(C43,Table1[[Practice no.]:[12]],29,FALSE),List!$A$2:$B$5,2,FALSE)),"",VLOOKUP(VLOOKUP(C43,Table1[[Practice no.]:[12]],29,FALSE),List!$A$2:$B$5,2,FALSE)))</f>
        <v xml:space="preserve"> </v>
      </c>
      <c r="P43" s="69" t="str">
        <f>IF(C43="","",IF(ISERROR(VLOOKUP(VLOOKUP(C43,Table1[[Practice no.]:[12]],30,FALSE),List!$A$2:$B$5,2,FALSE)),"",VLOOKUP(VLOOKUP(C43,Table1[[Practice no.]:[12]],30,FALSE),List!$A$2:$B$5,2,FALSE)))</f>
        <v xml:space="preserve"> </v>
      </c>
      <c r="Q43" s="55" t="str">
        <f>IF(C43="","",IF(ISERROR(VLOOKUP(VLOOKUP(C43,Table1[[Practice no.]:[12]],31,FALSE),List!$A$2:$B$5,2,FALSE)),"",VLOOKUP(VLOOKUP(C43,Table1[[Practice no.]:[12]],31,FALSE),List!$A$2:$B$5,2,FALSE)))</f>
        <v>○</v>
      </c>
      <c r="R43" s="55" t="str">
        <f>IF(C43="","",IF(ISERROR(VLOOKUP(VLOOKUP(C43,Table1[[Practice no.]:[12]],32,FALSE),List!$A$2:$B$5,2,FALSE)),"",VLOOKUP(VLOOKUP(C43,Table1[[Practice no.]:[12]],32,FALSE),List!$A$2:$B$5,2,FALSE)))</f>
        <v xml:space="preserve"> </v>
      </c>
      <c r="S43" s="55" t="str">
        <f>IF(C43="","",IF(ISERROR(VLOOKUP(VLOOKUP(C43,Table1[[Practice no.]:[12]],33,FALSE),List!$A$2:$B$5,2,FALSE)),"",VLOOKUP(VLOOKUP(C43,Table1[[Practice no.]:[12]],33,FALSE),List!$A$2:$B$5,2,FALSE)))</f>
        <v xml:space="preserve"> </v>
      </c>
      <c r="T43" s="55" t="str">
        <f>IF(C43="","",IF(ISERROR(VLOOKUP(VLOOKUP(C43,Table1[[Practice no.]:[12]],34,FALSE),List!$A$2:$B$5,2,FALSE)),"",VLOOKUP(VLOOKUP(C43,Table1[[Practice no.]:[12]],34,FALSE),List!$A$2:$B$5,2,FALSE)))</f>
        <v>○</v>
      </c>
      <c r="U43" s="55" t="str">
        <f>IF(C43="","",IF(ISERROR(VLOOKUP(VLOOKUP(C43,Table1[[Practice no.]:[12]],35,FALSE),List!$A$2:$B$5,2,FALSE)),"",VLOOKUP(VLOOKUP(C43,Table1[[Practice no.]:[12]],35,FALSE),List!$A$2:$B$5,2,FALSE)))</f>
        <v xml:space="preserve"> </v>
      </c>
      <c r="V43" s="55" t="str">
        <f>IF(C43="","",IF(ISERROR(VLOOKUP(VLOOKUP(C43,Table1[[Practice no.]:[12]],36,FALSE),List!$A$2:$B$5,2,FALSE)),"",VLOOKUP(VLOOKUP(C43,Table1[[Practice no.]:[12]],36,FALSE),List!$A$2:$B$5,2,FALSE)))</f>
        <v xml:space="preserve"> </v>
      </c>
      <c r="W43" s="55" t="str">
        <f>IF(C43="","",IF(ISERROR(VLOOKUP(VLOOKUP(C43,Table1[[Practice no.]:[12]],37,FALSE),List!$A$2:$B$5,2,FALSE)),"",VLOOKUP(VLOOKUP(C43,Table1[[Practice no.]:[12]],37,FALSE),List!$A$2:$B$5,2,FALSE)))</f>
        <v xml:space="preserve"> </v>
      </c>
      <c r="X43" s="55" t="str">
        <f>IF(C43="","",IF(ISERROR(VLOOKUP(VLOOKUP(C43,Table1[[Practice no.]:[12]],38,FALSE),List!$A$2:$B$5,2,FALSE)),"",VLOOKUP(VLOOKUP(C43,Table1[[Practice no.]:[12]],38,FALSE),List!$A$2:$B$5,2,FALSE)))</f>
        <v xml:space="preserve"> </v>
      </c>
      <c r="Y43" s="55" t="str">
        <f>IF(C43="","",IF(ISERROR(VLOOKUP(VLOOKUP(C43,Table1[[Practice no.]:[12]],39,FALSE),List!$A$2:$B$5,2,FALSE)),"",VLOOKUP(VLOOKUP(C43,Table1[[Practice no.]:[12]],39,FALSE),List!$A$2:$B$5,2,FALSE)))</f>
        <v>○</v>
      </c>
      <c r="Z43" s="55" t="str">
        <f>IF(C43="","",IF(ISERROR(VLOOKUP(VLOOKUP(C43,Table1[[Practice no.]:[12]],40,FALSE),List!$A$2:$B$5,2,FALSE)),"",VLOOKUP(VLOOKUP(C43,Table1[[Practice no.]:[12]],40,FALSE),List!$A$2:$B$5,2,FALSE)))</f>
        <v>○</v>
      </c>
      <c r="AA43" s="55" t="str">
        <f>IF(C43="","",IF(ISERROR(VLOOKUP(VLOOKUP(C43,Table1[[Practice no.]:[12]],41,FALSE),List!$A$2:$B$5,2,FALSE)),"",VLOOKUP(VLOOKUP(C43,Table1[[Practice no.]:[12]],41,FALSE),List!$A$2:$B$5,2,FALSE)))</f>
        <v>○</v>
      </c>
      <c r="AB43" s="55" t="str">
        <f>IF(C43="","",IF(ISERROR(VLOOKUP(VLOOKUP(C43,Table1[[Practice no.]:[12]],42,FALSE),List!$A$2:$B$5,2,FALSE)),"",VLOOKUP(VLOOKUP(C43,Table1[[Practice no.]:[12]],42,FALSE),List!$A$2:$B$5,2,FALSE)))</f>
        <v>○</v>
      </c>
      <c r="AC43" s="84"/>
    </row>
    <row r="44" spans="1:29" ht="39.75" customHeight="1">
      <c r="A44" s="218" t="str">
        <v>2. Climate Resilience</v>
      </c>
      <c r="B44" s="218" t="str">
        <v>2.3. Increased Stabilization of road sides</v>
      </c>
      <c r="C44" s="218" t="str">
        <v>2.3.5</v>
      </c>
      <c r="D44" s="218" t="str">
        <f>IF(C44="","",HYPERLINK("#'" &amp; C44 &amp; "'!A1",VLOOKUP(C44,Table1[[Practice no.]:[Pracitce Name]],2,FALSE)))</f>
        <v>Armoring the roadway driving surface</v>
      </c>
      <c r="E44" s="65" t="str">
        <f>IF(C44="","",IF(ISERROR(VLOOKUP(VLOOKUP(C44,Table1[[Practice no.]:[12]],19,FALSE),List!$A$2:$B$5,2,FALSE)),"",VLOOKUP(VLOOKUP(C44,Table1[[Practice no.]:[12]],19,FALSE),List!$A$2:$B$5,2,FALSE)))</f>
        <v xml:space="preserve"> </v>
      </c>
      <c r="F44" s="66" t="str">
        <f>IF(C44="","",IF(ISERROR(VLOOKUP(VLOOKUP(C44,Table1[[Practice no.]:[12]],20,FALSE),List!$A$2:$B$5,2,FALSE)),"",VLOOKUP(VLOOKUP(C44,Table1[[Practice no.]:[12]],20,FALSE),List!$A$2:$B$5,2,FALSE)))</f>
        <v>●</v>
      </c>
      <c r="G44" s="66" t="str">
        <f>IF(C44="","",IF(ISERROR(VLOOKUP(VLOOKUP(C44,Table1[[Practice no.]:[12]],21,FALSE),List!$A$2:$B$5,2,FALSE)),"",VLOOKUP(VLOOKUP(C44,Table1[[Practice no.]:[12]],21,FALSE),List!$A$2:$B$5,2,FALSE)))</f>
        <v>○</v>
      </c>
      <c r="H44" s="67" t="str">
        <f>IF(C44="","",IF(ISERROR(VLOOKUP(VLOOKUP(C44,Table1[[Practice no.]:[12]],22,FALSE),List!$A$2:$B$5,2,FALSE)),"",VLOOKUP(VLOOKUP(C44,Table1[[Practice no.]:[12]],22,FALSE),List!$A$2:$B$5,2,FALSE)))</f>
        <v xml:space="preserve"> </v>
      </c>
      <c r="I44" s="67" t="str">
        <f>IF(C44="","",IF(ISERROR(VLOOKUP(VLOOKUP(C44,Table1[[Practice no.]:[12]],23,FALSE),List!$A$2:$B$5,2,FALSE)),"",VLOOKUP(VLOOKUP(C44,Table1[[Practice no.]:[12]],23,FALSE),List!$A$2:$B$5,2,FALSE)))</f>
        <v xml:space="preserve"> </v>
      </c>
      <c r="J44" s="67" t="str">
        <f>IF(C44="","",IF(ISERROR(VLOOKUP(VLOOKUP(C44,Table1[[Practice no.]:[12]],24,FALSE),List!$A$2:$B$5,2,FALSE)),"",VLOOKUP(VLOOKUP(C44,Table1[[Practice no.]:[12]],24,FALSE),List!$A$2:$B$5,2,FALSE)))</f>
        <v xml:space="preserve"> </v>
      </c>
      <c r="K44" s="68" t="str">
        <f>IF(C44="","",IF(ISERROR(VLOOKUP(VLOOKUP(C44,Table1[[Practice no.]:[12]],25,FALSE),List!$A$2:$B$5,2,FALSE)),"",VLOOKUP(VLOOKUP(C44,Table1[[Practice no.]:[12]],25,FALSE),List!$A$2:$B$5,2,FALSE)))</f>
        <v xml:space="preserve"> </v>
      </c>
      <c r="L44" s="68" t="str">
        <f>IF(C44="","",IF(ISERROR(VLOOKUP(VLOOKUP(C44,Table1[[Practice no.]:[12]],26,FALSE),List!$A$2:$B$5,2,FALSE)),"",VLOOKUP(VLOOKUP(C44,Table1[[Practice no.]:[12]],26,FALSE),List!$A$2:$B$5,2,FALSE)))</f>
        <v>○</v>
      </c>
      <c r="M44" s="68" t="str">
        <f>IF(C44="","",IF(ISERROR(VLOOKUP(VLOOKUP(C44,Table1[[Practice no.]:[12]],27,FALSE),List!$A$2:$B$5,2,FALSE)),"",VLOOKUP(VLOOKUP(C44,Table1[[Practice no.]:[12]],27,FALSE),List!$A$2:$B$5,2,FALSE)))</f>
        <v xml:space="preserve"> </v>
      </c>
      <c r="N44" s="69" t="str">
        <f>IF(C44="","",IF(ISERROR(VLOOKUP(VLOOKUP(C44,Table1[[Practice no.]:[12]],28,FALSE),List!$A$2:$B$5,2,FALSE)),"",VLOOKUP(VLOOKUP(C44,Table1[[Practice no.]:[12]],28,FALSE),List!$A$2:$B$5,2,FALSE)))</f>
        <v xml:space="preserve"> </v>
      </c>
      <c r="O44" s="69" t="str">
        <f>IF(C44="","",IF(ISERROR(VLOOKUP(VLOOKUP(C44,Table1[[Practice no.]:[12]],29,FALSE),List!$A$2:$B$5,2,FALSE)),"",VLOOKUP(VLOOKUP(C44,Table1[[Practice no.]:[12]],29,FALSE),List!$A$2:$B$5,2,FALSE)))</f>
        <v xml:space="preserve"> </v>
      </c>
      <c r="P44" s="69" t="str">
        <f>IF(C44="","",IF(ISERROR(VLOOKUP(VLOOKUP(C44,Table1[[Practice no.]:[12]],30,FALSE),List!$A$2:$B$5,2,FALSE)),"",VLOOKUP(VLOOKUP(C44,Table1[[Practice no.]:[12]],30,FALSE),List!$A$2:$B$5,2,FALSE)))</f>
        <v xml:space="preserve"> </v>
      </c>
      <c r="Q44" s="55" t="str">
        <f>IF(C44="","",IF(ISERROR(VLOOKUP(VLOOKUP(C44,Table1[[Practice no.]:[12]],31,FALSE),List!$A$2:$B$5,2,FALSE)),"",VLOOKUP(VLOOKUP(C44,Table1[[Practice no.]:[12]],31,FALSE),List!$A$2:$B$5,2,FALSE)))</f>
        <v>○</v>
      </c>
      <c r="R44" s="55" t="str">
        <f>IF(C44="","",IF(ISERROR(VLOOKUP(VLOOKUP(C44,Table1[[Practice no.]:[12]],32,FALSE),List!$A$2:$B$5,2,FALSE)),"",VLOOKUP(VLOOKUP(C44,Table1[[Practice no.]:[12]],32,FALSE),List!$A$2:$B$5,2,FALSE)))</f>
        <v>○</v>
      </c>
      <c r="S44" s="55" t="str">
        <f>IF(C44="","",IF(ISERROR(VLOOKUP(VLOOKUP(C44,Table1[[Practice no.]:[12]],33,FALSE),List!$A$2:$B$5,2,FALSE)),"",VLOOKUP(VLOOKUP(C44,Table1[[Practice no.]:[12]],33,FALSE),List!$A$2:$B$5,2,FALSE)))</f>
        <v>○</v>
      </c>
      <c r="T44" s="55" t="str">
        <f>IF(C44="","",IF(ISERROR(VLOOKUP(VLOOKUP(C44,Table1[[Practice no.]:[12]],34,FALSE),List!$A$2:$B$5,2,FALSE)),"",VLOOKUP(VLOOKUP(C44,Table1[[Practice no.]:[12]],34,FALSE),List!$A$2:$B$5,2,FALSE)))</f>
        <v>○</v>
      </c>
      <c r="U44" s="55" t="str">
        <f>IF(C44="","",IF(ISERROR(VLOOKUP(VLOOKUP(C44,Table1[[Practice no.]:[12]],35,FALSE),List!$A$2:$B$5,2,FALSE)),"",VLOOKUP(VLOOKUP(C44,Table1[[Practice no.]:[12]],35,FALSE),List!$A$2:$B$5,2,FALSE)))</f>
        <v>○</v>
      </c>
      <c r="V44" s="55" t="str">
        <f>IF(C44="","",IF(ISERROR(VLOOKUP(VLOOKUP(C44,Table1[[Practice no.]:[12]],36,FALSE),List!$A$2:$B$5,2,FALSE)),"",VLOOKUP(VLOOKUP(C44,Table1[[Practice no.]:[12]],36,FALSE),List!$A$2:$B$5,2,FALSE)))</f>
        <v>○</v>
      </c>
      <c r="W44" s="55" t="str">
        <f>IF(C44="","",IF(ISERROR(VLOOKUP(VLOOKUP(C44,Table1[[Practice no.]:[12]],37,FALSE),List!$A$2:$B$5,2,FALSE)),"",VLOOKUP(VLOOKUP(C44,Table1[[Practice no.]:[12]],37,FALSE),List!$A$2:$B$5,2,FALSE)))</f>
        <v>○</v>
      </c>
      <c r="X44" s="55" t="str">
        <f>IF(C44="","",IF(ISERROR(VLOOKUP(VLOOKUP(C44,Table1[[Practice no.]:[12]],38,FALSE),List!$A$2:$B$5,2,FALSE)),"",VLOOKUP(VLOOKUP(C44,Table1[[Practice no.]:[12]],38,FALSE),List!$A$2:$B$5,2,FALSE)))</f>
        <v>○</v>
      </c>
      <c r="Y44" s="55" t="str">
        <f>IF(C44="","",IF(ISERROR(VLOOKUP(VLOOKUP(C44,Table1[[Practice no.]:[12]],39,FALSE),List!$A$2:$B$5,2,FALSE)),"",VLOOKUP(VLOOKUP(C44,Table1[[Practice no.]:[12]],39,FALSE),List!$A$2:$B$5,2,FALSE)))</f>
        <v>○</v>
      </c>
      <c r="Z44" s="55" t="str">
        <f>IF(C44="","",IF(ISERROR(VLOOKUP(VLOOKUP(C44,Table1[[Practice no.]:[12]],40,FALSE),List!$A$2:$B$5,2,FALSE)),"",VLOOKUP(VLOOKUP(C44,Table1[[Practice no.]:[12]],40,FALSE),List!$A$2:$B$5,2,FALSE)))</f>
        <v>○</v>
      </c>
      <c r="AA44" s="55" t="str">
        <f>IF(C44="","",IF(ISERROR(VLOOKUP(VLOOKUP(C44,Table1[[Practice no.]:[12]],41,FALSE),List!$A$2:$B$5,2,FALSE)),"",VLOOKUP(VLOOKUP(C44,Table1[[Practice no.]:[12]],41,FALSE),List!$A$2:$B$5,2,FALSE)))</f>
        <v>○</v>
      </c>
      <c r="AB44" s="55" t="str">
        <f>IF(C44="","",IF(ISERROR(VLOOKUP(VLOOKUP(C44,Table1[[Practice no.]:[12]],42,FALSE),List!$A$2:$B$5,2,FALSE)),"",VLOOKUP(VLOOKUP(C44,Table1[[Practice no.]:[12]],42,FALSE),List!$A$2:$B$5,2,FALSE)))</f>
        <v>○</v>
      </c>
      <c r="AC44" s="84"/>
    </row>
    <row r="45" spans="1:29" ht="39.75" customHeight="1">
      <c r="A45" s="218" t="str">
        <v>2. Climate Resilience</v>
      </c>
      <c r="B45" s="218" t="str">
        <v>2.3. Increased Stabilization of road sides</v>
      </c>
      <c r="C45" s="218" t="str">
        <v>2.3.6</v>
      </c>
      <c r="D45" s="218" t="str">
        <f>IF(C45="","",HYPERLINK("#'" &amp; C45 &amp; "'!A1",VLOOKUP(C45,Table1[[Practice no.]:[Pracitce Name]],2,FALSE)))</f>
        <v>Stabilization of unstable cut and fill slopes</v>
      </c>
      <c r="E45" s="65" t="str">
        <f>IF(C45="","",IF(ISERROR(VLOOKUP(VLOOKUP(C45,Table1[[Practice no.]:[12]],19,FALSE),List!$A$2:$B$5,2,FALSE)),"",VLOOKUP(VLOOKUP(C45,Table1[[Practice no.]:[12]],19,FALSE),List!$A$2:$B$5,2,FALSE)))</f>
        <v xml:space="preserve"> </v>
      </c>
      <c r="F45" s="66" t="str">
        <f>IF(C45="","",IF(ISERROR(VLOOKUP(VLOOKUP(C45,Table1[[Practice no.]:[12]],20,FALSE),List!$A$2:$B$5,2,FALSE)),"",VLOOKUP(VLOOKUP(C45,Table1[[Practice no.]:[12]],20,FALSE),List!$A$2:$B$5,2,FALSE)))</f>
        <v>●</v>
      </c>
      <c r="G45" s="66" t="str">
        <f>IF(C45="","",IF(ISERROR(VLOOKUP(VLOOKUP(C45,Table1[[Practice no.]:[12]],21,FALSE),List!$A$2:$B$5,2,FALSE)),"",VLOOKUP(VLOOKUP(C45,Table1[[Practice no.]:[12]],21,FALSE),List!$A$2:$B$5,2,FALSE)))</f>
        <v>○</v>
      </c>
      <c r="H45" s="67" t="str">
        <f>IF(C45="","",IF(ISERROR(VLOOKUP(VLOOKUP(C45,Table1[[Practice no.]:[12]],22,FALSE),List!$A$2:$B$5,2,FALSE)),"",VLOOKUP(VLOOKUP(C45,Table1[[Practice no.]:[12]],22,FALSE),List!$A$2:$B$5,2,FALSE)))</f>
        <v xml:space="preserve"> </v>
      </c>
      <c r="I45" s="67" t="str">
        <f>IF(C45="","",IF(ISERROR(VLOOKUP(VLOOKUP(C45,Table1[[Practice no.]:[12]],23,FALSE),List!$A$2:$B$5,2,FALSE)),"",VLOOKUP(VLOOKUP(C45,Table1[[Practice no.]:[12]],23,FALSE),List!$A$2:$B$5,2,FALSE)))</f>
        <v xml:space="preserve"> </v>
      </c>
      <c r="J45" s="67" t="str">
        <f>IF(C45="","",IF(ISERROR(VLOOKUP(VLOOKUP(C45,Table1[[Practice no.]:[12]],24,FALSE),List!$A$2:$B$5,2,FALSE)),"",VLOOKUP(VLOOKUP(C45,Table1[[Practice no.]:[12]],24,FALSE),List!$A$2:$B$5,2,FALSE)))</f>
        <v xml:space="preserve"> </v>
      </c>
      <c r="K45" s="68" t="str">
        <f>IF(C45="","",IF(ISERROR(VLOOKUP(VLOOKUP(C45,Table1[[Practice no.]:[12]],25,FALSE),List!$A$2:$B$5,2,FALSE)),"",VLOOKUP(VLOOKUP(C45,Table1[[Practice no.]:[12]],25,FALSE),List!$A$2:$B$5,2,FALSE)))</f>
        <v xml:space="preserve"> </v>
      </c>
      <c r="L45" s="68" t="str">
        <f>IF(C45="","",IF(ISERROR(VLOOKUP(VLOOKUP(C45,Table1[[Practice no.]:[12]],26,FALSE),List!$A$2:$B$5,2,FALSE)),"",VLOOKUP(VLOOKUP(C45,Table1[[Practice no.]:[12]],26,FALSE),List!$A$2:$B$5,2,FALSE)))</f>
        <v xml:space="preserve"> </v>
      </c>
      <c r="M45" s="68" t="str">
        <f>IF(C45="","",IF(ISERROR(VLOOKUP(VLOOKUP(C45,Table1[[Practice no.]:[12]],27,FALSE),List!$A$2:$B$5,2,FALSE)),"",VLOOKUP(VLOOKUP(C45,Table1[[Practice no.]:[12]],27,FALSE),List!$A$2:$B$5,2,FALSE)))</f>
        <v xml:space="preserve"> </v>
      </c>
      <c r="N45" s="69" t="str">
        <f>IF(C45="","",IF(ISERROR(VLOOKUP(VLOOKUP(C45,Table1[[Practice no.]:[12]],28,FALSE),List!$A$2:$B$5,2,FALSE)),"",VLOOKUP(VLOOKUP(C45,Table1[[Practice no.]:[12]],28,FALSE),List!$A$2:$B$5,2,FALSE)))</f>
        <v xml:space="preserve"> </v>
      </c>
      <c r="O45" s="69" t="str">
        <f>IF(C45="","",IF(ISERROR(VLOOKUP(VLOOKUP(C45,Table1[[Practice no.]:[12]],29,FALSE),List!$A$2:$B$5,2,FALSE)),"",VLOOKUP(VLOOKUP(C45,Table1[[Practice no.]:[12]],29,FALSE),List!$A$2:$B$5,2,FALSE)))</f>
        <v xml:space="preserve"> </v>
      </c>
      <c r="P45" s="69" t="str">
        <f>IF(C45="","",IF(ISERROR(VLOOKUP(VLOOKUP(C45,Table1[[Practice no.]:[12]],30,FALSE),List!$A$2:$B$5,2,FALSE)),"",VLOOKUP(VLOOKUP(C45,Table1[[Practice no.]:[12]],30,FALSE),List!$A$2:$B$5,2,FALSE)))</f>
        <v xml:space="preserve"> </v>
      </c>
      <c r="Q45" s="55" t="str">
        <f>IF(C45="","",IF(ISERROR(VLOOKUP(VLOOKUP(C45,Table1[[Practice no.]:[12]],31,FALSE),List!$A$2:$B$5,2,FALSE)),"",VLOOKUP(VLOOKUP(C45,Table1[[Practice no.]:[12]],31,FALSE),List!$A$2:$B$5,2,FALSE)))</f>
        <v>○</v>
      </c>
      <c r="R45" s="55" t="str">
        <f>IF(C45="","",IF(ISERROR(VLOOKUP(VLOOKUP(C45,Table1[[Practice no.]:[12]],32,FALSE),List!$A$2:$B$5,2,FALSE)),"",VLOOKUP(VLOOKUP(C45,Table1[[Practice no.]:[12]],32,FALSE),List!$A$2:$B$5,2,FALSE)))</f>
        <v xml:space="preserve"> </v>
      </c>
      <c r="S45" s="55" t="str">
        <f>IF(C45="","",IF(ISERROR(VLOOKUP(VLOOKUP(C45,Table1[[Practice no.]:[12]],33,FALSE),List!$A$2:$B$5,2,FALSE)),"",VLOOKUP(VLOOKUP(C45,Table1[[Practice no.]:[12]],33,FALSE),List!$A$2:$B$5,2,FALSE)))</f>
        <v xml:space="preserve"> </v>
      </c>
      <c r="T45" s="55" t="str">
        <f>IF(C45="","",IF(ISERROR(VLOOKUP(VLOOKUP(C45,Table1[[Practice no.]:[12]],34,FALSE),List!$A$2:$B$5,2,FALSE)),"",VLOOKUP(VLOOKUP(C45,Table1[[Practice no.]:[12]],34,FALSE),List!$A$2:$B$5,2,FALSE)))</f>
        <v>○</v>
      </c>
      <c r="U45" s="55" t="str">
        <f>IF(C45="","",IF(ISERROR(VLOOKUP(VLOOKUP(C45,Table1[[Practice no.]:[12]],35,FALSE),List!$A$2:$B$5,2,FALSE)),"",VLOOKUP(VLOOKUP(C45,Table1[[Practice no.]:[12]],35,FALSE),List!$A$2:$B$5,2,FALSE)))</f>
        <v xml:space="preserve"> </v>
      </c>
      <c r="V45" s="55" t="str">
        <f>IF(C45="","",IF(ISERROR(VLOOKUP(VLOOKUP(C45,Table1[[Practice no.]:[12]],36,FALSE),List!$A$2:$B$5,2,FALSE)),"",VLOOKUP(VLOOKUP(C45,Table1[[Practice no.]:[12]],36,FALSE),List!$A$2:$B$5,2,FALSE)))</f>
        <v xml:space="preserve"> </v>
      </c>
      <c r="W45" s="55" t="str">
        <f>IF(C45="","",IF(ISERROR(VLOOKUP(VLOOKUP(C45,Table1[[Practice no.]:[12]],37,FALSE),List!$A$2:$B$5,2,FALSE)),"",VLOOKUP(VLOOKUP(C45,Table1[[Practice no.]:[12]],37,FALSE),List!$A$2:$B$5,2,FALSE)))</f>
        <v>○</v>
      </c>
      <c r="X45" s="55" t="str">
        <f>IF(C45="","",IF(ISERROR(VLOOKUP(VLOOKUP(C45,Table1[[Practice no.]:[12]],38,FALSE),List!$A$2:$B$5,2,FALSE)),"",VLOOKUP(VLOOKUP(C45,Table1[[Practice no.]:[12]],38,FALSE),List!$A$2:$B$5,2,FALSE)))</f>
        <v>○</v>
      </c>
      <c r="Y45" s="55" t="str">
        <f>IF(C45="","",IF(ISERROR(VLOOKUP(VLOOKUP(C45,Table1[[Practice no.]:[12]],39,FALSE),List!$A$2:$B$5,2,FALSE)),"",VLOOKUP(VLOOKUP(C45,Table1[[Practice no.]:[12]],39,FALSE),List!$A$2:$B$5,2,FALSE)))</f>
        <v>○</v>
      </c>
      <c r="Z45" s="55" t="str">
        <f>IF(C45="","",IF(ISERROR(VLOOKUP(VLOOKUP(C45,Table1[[Practice no.]:[12]],40,FALSE),List!$A$2:$B$5,2,FALSE)),"",VLOOKUP(VLOOKUP(C45,Table1[[Practice no.]:[12]],40,FALSE),List!$A$2:$B$5,2,FALSE)))</f>
        <v>○</v>
      </c>
      <c r="AA45" s="55" t="str">
        <f>IF(C45="","",IF(ISERROR(VLOOKUP(VLOOKUP(C45,Table1[[Practice no.]:[12]],41,FALSE),List!$A$2:$B$5,2,FALSE)),"",VLOOKUP(VLOOKUP(C45,Table1[[Practice no.]:[12]],41,FALSE),List!$A$2:$B$5,2,FALSE)))</f>
        <v>○</v>
      </c>
      <c r="AB45" s="55" t="str">
        <f>IF(C45="","",IF(ISERROR(VLOOKUP(VLOOKUP(C45,Table1[[Practice no.]:[12]],42,FALSE),List!$A$2:$B$5,2,FALSE)),"",VLOOKUP(VLOOKUP(C45,Table1[[Practice no.]:[12]],42,FALSE),List!$A$2:$B$5,2,FALSE)))</f>
        <v>○</v>
      </c>
      <c r="AC45" s="84"/>
    </row>
    <row r="46" spans="1:29" ht="39.75" customHeight="1">
      <c r="A46" s="218" t="str">
        <v>2. Climate Resilience</v>
      </c>
      <c r="B46" s="218" t="str">
        <v>2.4. Enhance Climate Resilience of roads and bridges</v>
      </c>
      <c r="C46" s="218" t="str">
        <v>2.4.1</v>
      </c>
      <c r="D46" s="218" t="str">
        <f>IF(C46="","",HYPERLINK("#'" &amp; C46 &amp; "'!A1",VLOOKUP(C46,Table1[[Practice no.]:[Pracitce Name]],2,FALSE)))</f>
        <v>Need for best engineering practices for climate resilience</v>
      </c>
      <c r="E46" s="65" t="str">
        <f>IF(C46="","",IF(ISERROR(VLOOKUP(VLOOKUP(C46,Table1[[Practice no.]:[12]],19,FALSE),List!$A$2:$B$5,2,FALSE)),"",VLOOKUP(VLOOKUP(C46,Table1[[Practice no.]:[12]],19,FALSE),List!$A$2:$B$5,2,FALSE)))</f>
        <v>○</v>
      </c>
      <c r="F46" s="66" t="str">
        <f>IF(C46="","",IF(ISERROR(VLOOKUP(VLOOKUP(C46,Table1[[Practice no.]:[12]],20,FALSE),List!$A$2:$B$5,2,FALSE)),"",VLOOKUP(VLOOKUP(C46,Table1[[Practice no.]:[12]],20,FALSE),List!$A$2:$B$5,2,FALSE)))</f>
        <v>●</v>
      </c>
      <c r="G46" s="66" t="str">
        <f>IF(C46="","",IF(ISERROR(VLOOKUP(VLOOKUP(C46,Table1[[Practice no.]:[12]],21,FALSE),List!$A$2:$B$5,2,FALSE)),"",VLOOKUP(VLOOKUP(C46,Table1[[Practice no.]:[12]],21,FALSE),List!$A$2:$B$5,2,FALSE)))</f>
        <v xml:space="preserve"> </v>
      </c>
      <c r="H46" s="67" t="str">
        <f>IF(C46="","",IF(ISERROR(VLOOKUP(VLOOKUP(C46,Table1[[Practice no.]:[12]],22,FALSE),List!$A$2:$B$5,2,FALSE)),"",VLOOKUP(VLOOKUP(C46,Table1[[Practice no.]:[12]],22,FALSE),List!$A$2:$B$5,2,FALSE)))</f>
        <v xml:space="preserve"> </v>
      </c>
      <c r="I46" s="67" t="str">
        <f>IF(C46="","",IF(ISERROR(VLOOKUP(VLOOKUP(C46,Table1[[Practice no.]:[12]],23,FALSE),List!$A$2:$B$5,2,FALSE)),"",VLOOKUP(VLOOKUP(C46,Table1[[Practice no.]:[12]],23,FALSE),List!$A$2:$B$5,2,FALSE)))</f>
        <v xml:space="preserve"> </v>
      </c>
      <c r="J46" s="67" t="str">
        <f>IF(C46="","",IF(ISERROR(VLOOKUP(VLOOKUP(C46,Table1[[Practice no.]:[12]],24,FALSE),List!$A$2:$B$5,2,FALSE)),"",VLOOKUP(VLOOKUP(C46,Table1[[Practice no.]:[12]],24,FALSE),List!$A$2:$B$5,2,FALSE)))</f>
        <v xml:space="preserve"> </v>
      </c>
      <c r="K46" s="68" t="str">
        <f>IF(C46="","",IF(ISERROR(VLOOKUP(VLOOKUP(C46,Table1[[Practice no.]:[12]],25,FALSE),List!$A$2:$B$5,2,FALSE)),"",VLOOKUP(VLOOKUP(C46,Table1[[Practice no.]:[12]],25,FALSE),List!$A$2:$B$5,2,FALSE)))</f>
        <v xml:space="preserve"> </v>
      </c>
      <c r="L46" s="68" t="str">
        <f>IF(C46="","",IF(ISERROR(VLOOKUP(VLOOKUP(C46,Table1[[Practice no.]:[12]],26,FALSE),List!$A$2:$B$5,2,FALSE)),"",VLOOKUP(VLOOKUP(C46,Table1[[Practice no.]:[12]],26,FALSE),List!$A$2:$B$5,2,FALSE)))</f>
        <v>○</v>
      </c>
      <c r="M46" s="68" t="str">
        <f>IF(C46="","",IF(ISERROR(VLOOKUP(VLOOKUP(C46,Table1[[Practice no.]:[12]],27,FALSE),List!$A$2:$B$5,2,FALSE)),"",VLOOKUP(VLOOKUP(C46,Table1[[Practice no.]:[12]],27,FALSE),List!$A$2:$B$5,2,FALSE)))</f>
        <v xml:space="preserve"> </v>
      </c>
      <c r="N46" s="69" t="str">
        <f>IF(C46="","",IF(ISERROR(VLOOKUP(VLOOKUP(C46,Table1[[Practice no.]:[12]],28,FALSE),List!$A$2:$B$5,2,FALSE)),"",VLOOKUP(VLOOKUP(C46,Table1[[Practice no.]:[12]],28,FALSE),List!$A$2:$B$5,2,FALSE)))</f>
        <v xml:space="preserve"> </v>
      </c>
      <c r="O46" s="69" t="str">
        <f>IF(C46="","",IF(ISERROR(VLOOKUP(VLOOKUP(C46,Table1[[Practice no.]:[12]],29,FALSE),List!$A$2:$B$5,2,FALSE)),"",VLOOKUP(VLOOKUP(C46,Table1[[Practice no.]:[12]],29,FALSE),List!$A$2:$B$5,2,FALSE)))</f>
        <v xml:space="preserve"> </v>
      </c>
      <c r="P46" s="69" t="str">
        <f>IF(C46="","",IF(ISERROR(VLOOKUP(VLOOKUP(C46,Table1[[Practice no.]:[12]],30,FALSE),List!$A$2:$B$5,2,FALSE)),"",VLOOKUP(VLOOKUP(C46,Table1[[Practice no.]:[12]],30,FALSE),List!$A$2:$B$5,2,FALSE)))</f>
        <v xml:space="preserve"> </v>
      </c>
      <c r="Q46" s="55" t="str">
        <f>IF(C46="","",IF(ISERROR(VLOOKUP(VLOOKUP(C46,Table1[[Practice no.]:[12]],31,FALSE),List!$A$2:$B$5,2,FALSE)),"",VLOOKUP(VLOOKUP(C46,Table1[[Practice no.]:[12]],31,FALSE),List!$A$2:$B$5,2,FALSE)))</f>
        <v>○</v>
      </c>
      <c r="R46" s="55" t="str">
        <f>IF(C46="","",IF(ISERROR(VLOOKUP(VLOOKUP(C46,Table1[[Practice no.]:[12]],32,FALSE),List!$A$2:$B$5,2,FALSE)),"",VLOOKUP(VLOOKUP(C46,Table1[[Practice no.]:[12]],32,FALSE),List!$A$2:$B$5,2,FALSE)))</f>
        <v xml:space="preserve"> </v>
      </c>
      <c r="S46" s="55" t="str">
        <f>IF(C46="","",IF(ISERROR(VLOOKUP(VLOOKUP(C46,Table1[[Practice no.]:[12]],33,FALSE),List!$A$2:$B$5,2,FALSE)),"",VLOOKUP(VLOOKUP(C46,Table1[[Practice no.]:[12]],33,FALSE),List!$A$2:$B$5,2,FALSE)))</f>
        <v xml:space="preserve"> </v>
      </c>
      <c r="T46" s="55" t="str">
        <f>IF(C46="","",IF(ISERROR(VLOOKUP(VLOOKUP(C46,Table1[[Practice no.]:[12]],34,FALSE),List!$A$2:$B$5,2,FALSE)),"",VLOOKUP(VLOOKUP(C46,Table1[[Practice no.]:[12]],34,FALSE),List!$A$2:$B$5,2,FALSE)))</f>
        <v>○</v>
      </c>
      <c r="U46" s="55" t="str">
        <f>IF(C46="","",IF(ISERROR(VLOOKUP(VLOOKUP(C46,Table1[[Practice no.]:[12]],35,FALSE),List!$A$2:$B$5,2,FALSE)),"",VLOOKUP(VLOOKUP(C46,Table1[[Practice no.]:[12]],35,FALSE),List!$A$2:$B$5,2,FALSE)))</f>
        <v xml:space="preserve"> </v>
      </c>
      <c r="V46" s="55" t="str">
        <f>IF(C46="","",IF(ISERROR(VLOOKUP(VLOOKUP(C46,Table1[[Practice no.]:[12]],36,FALSE),List!$A$2:$B$5,2,FALSE)),"",VLOOKUP(VLOOKUP(C46,Table1[[Practice no.]:[12]],36,FALSE),List!$A$2:$B$5,2,FALSE)))</f>
        <v>○</v>
      </c>
      <c r="W46" s="55" t="str">
        <f>IF(C46="","",IF(ISERROR(VLOOKUP(VLOOKUP(C46,Table1[[Practice no.]:[12]],37,FALSE),List!$A$2:$B$5,2,FALSE)),"",VLOOKUP(VLOOKUP(C46,Table1[[Practice no.]:[12]],37,FALSE),List!$A$2:$B$5,2,FALSE)))</f>
        <v xml:space="preserve"> </v>
      </c>
      <c r="X46" s="55" t="str">
        <f>IF(C46="","",IF(ISERROR(VLOOKUP(VLOOKUP(C46,Table1[[Practice no.]:[12]],38,FALSE),List!$A$2:$B$5,2,FALSE)),"",VLOOKUP(VLOOKUP(C46,Table1[[Practice no.]:[12]],38,FALSE),List!$A$2:$B$5,2,FALSE)))</f>
        <v>○</v>
      </c>
      <c r="Y46" s="55" t="str">
        <f>IF(C46="","",IF(ISERROR(VLOOKUP(VLOOKUP(C46,Table1[[Practice no.]:[12]],39,FALSE),List!$A$2:$B$5,2,FALSE)),"",VLOOKUP(VLOOKUP(C46,Table1[[Practice no.]:[12]],39,FALSE),List!$A$2:$B$5,2,FALSE)))</f>
        <v>○</v>
      </c>
      <c r="Z46" s="55" t="str">
        <f>IF(C46="","",IF(ISERROR(VLOOKUP(VLOOKUP(C46,Table1[[Practice no.]:[12]],40,FALSE),List!$A$2:$B$5,2,FALSE)),"",VLOOKUP(VLOOKUP(C46,Table1[[Practice no.]:[12]],40,FALSE),List!$A$2:$B$5,2,FALSE)))</f>
        <v>○</v>
      </c>
      <c r="AA46" s="55" t="str">
        <f>IF(C46="","",IF(ISERROR(VLOOKUP(VLOOKUP(C46,Table1[[Practice no.]:[12]],41,FALSE),List!$A$2:$B$5,2,FALSE)),"",VLOOKUP(VLOOKUP(C46,Table1[[Practice no.]:[12]],41,FALSE),List!$A$2:$B$5,2,FALSE)))</f>
        <v>○</v>
      </c>
      <c r="AB46" s="55" t="str">
        <f>IF(C46="","",IF(ISERROR(VLOOKUP(VLOOKUP(C46,Table1[[Practice no.]:[12]],42,FALSE),List!$A$2:$B$5,2,FALSE)),"",VLOOKUP(VLOOKUP(C46,Table1[[Practice no.]:[12]],42,FALSE),List!$A$2:$B$5,2,FALSE)))</f>
        <v xml:space="preserve"> </v>
      </c>
      <c r="AC46" s="84"/>
    </row>
    <row r="47" spans="1:29" ht="39.75" customHeight="1">
      <c r="A47" s="218" t="str">
        <v>2. Climate Resilience</v>
      </c>
      <c r="B47" s="218" t="str">
        <v>2.4. Enhance Climate Resilience of roads and bridges</v>
      </c>
      <c r="C47" s="218" t="str">
        <v>2.4.2</v>
      </c>
      <c r="D47" s="218" t="str">
        <f>IF(C47="","",HYPERLINK("#'" &amp; C47 &amp; "'!A1",VLOOKUP(C47,Table1[[Practice no.]:[Pracitce Name]],2,FALSE)))</f>
        <v>Climate adaptation measures for bridges</v>
      </c>
      <c r="E47" s="65" t="str">
        <f>IF(C47="","",IF(ISERROR(VLOOKUP(VLOOKUP(C47,Table1[[Practice no.]:[12]],19,FALSE),List!$A$2:$B$5,2,FALSE)),"",VLOOKUP(VLOOKUP(C47,Table1[[Practice no.]:[12]],19,FALSE),List!$A$2:$B$5,2,FALSE)))</f>
        <v xml:space="preserve"> </v>
      </c>
      <c r="F47" s="66" t="str">
        <f>IF(C47="","",IF(ISERROR(VLOOKUP(VLOOKUP(C47,Table1[[Practice no.]:[12]],20,FALSE),List!$A$2:$B$5,2,FALSE)),"",VLOOKUP(VLOOKUP(C47,Table1[[Practice no.]:[12]],20,FALSE),List!$A$2:$B$5,2,FALSE)))</f>
        <v>●</v>
      </c>
      <c r="G47" s="66" t="str">
        <f>IF(C47="","",IF(ISERROR(VLOOKUP(VLOOKUP(C47,Table1[[Practice no.]:[12]],21,FALSE),List!$A$2:$B$5,2,FALSE)),"",VLOOKUP(VLOOKUP(C47,Table1[[Practice no.]:[12]],21,FALSE),List!$A$2:$B$5,2,FALSE)))</f>
        <v xml:space="preserve"> </v>
      </c>
      <c r="H47" s="67" t="str">
        <f>IF(C47="","",IF(ISERROR(VLOOKUP(VLOOKUP(C47,Table1[[Practice no.]:[12]],22,FALSE),List!$A$2:$B$5,2,FALSE)),"",VLOOKUP(VLOOKUP(C47,Table1[[Practice no.]:[12]],22,FALSE),List!$A$2:$B$5,2,FALSE)))</f>
        <v xml:space="preserve"> </v>
      </c>
      <c r="I47" s="67" t="str">
        <f>IF(C47="","",IF(ISERROR(VLOOKUP(VLOOKUP(C47,Table1[[Practice no.]:[12]],23,FALSE),List!$A$2:$B$5,2,FALSE)),"",VLOOKUP(VLOOKUP(C47,Table1[[Practice no.]:[12]],23,FALSE),List!$A$2:$B$5,2,FALSE)))</f>
        <v xml:space="preserve"> </v>
      </c>
      <c r="J47" s="67" t="str">
        <f>IF(C47="","",IF(ISERROR(VLOOKUP(VLOOKUP(C47,Table1[[Practice no.]:[12]],24,FALSE),List!$A$2:$B$5,2,FALSE)),"",VLOOKUP(VLOOKUP(C47,Table1[[Practice no.]:[12]],24,FALSE),List!$A$2:$B$5,2,FALSE)))</f>
        <v xml:space="preserve"> </v>
      </c>
      <c r="K47" s="68" t="str">
        <f>IF(C47="","",IF(ISERROR(VLOOKUP(VLOOKUP(C47,Table1[[Practice no.]:[12]],25,FALSE),List!$A$2:$B$5,2,FALSE)),"",VLOOKUP(VLOOKUP(C47,Table1[[Practice no.]:[12]],25,FALSE),List!$A$2:$B$5,2,FALSE)))</f>
        <v xml:space="preserve"> </v>
      </c>
      <c r="L47" s="68" t="str">
        <f>IF(C47="","",IF(ISERROR(VLOOKUP(VLOOKUP(C47,Table1[[Practice no.]:[12]],26,FALSE),List!$A$2:$B$5,2,FALSE)),"",VLOOKUP(VLOOKUP(C47,Table1[[Practice no.]:[12]],26,FALSE),List!$A$2:$B$5,2,FALSE)))</f>
        <v xml:space="preserve"> </v>
      </c>
      <c r="M47" s="68" t="str">
        <f>IF(C47="","",IF(ISERROR(VLOOKUP(VLOOKUP(C47,Table1[[Practice no.]:[12]],27,FALSE),List!$A$2:$B$5,2,FALSE)),"",VLOOKUP(VLOOKUP(C47,Table1[[Practice no.]:[12]],27,FALSE),List!$A$2:$B$5,2,FALSE)))</f>
        <v xml:space="preserve"> </v>
      </c>
      <c r="N47" s="69" t="str">
        <f>IF(C47="","",IF(ISERROR(VLOOKUP(VLOOKUP(C47,Table1[[Practice no.]:[12]],28,FALSE),List!$A$2:$B$5,2,FALSE)),"",VLOOKUP(VLOOKUP(C47,Table1[[Practice no.]:[12]],28,FALSE),List!$A$2:$B$5,2,FALSE)))</f>
        <v xml:space="preserve"> </v>
      </c>
      <c r="O47" s="69" t="str">
        <f>IF(C47="","",IF(ISERROR(VLOOKUP(VLOOKUP(C47,Table1[[Practice no.]:[12]],29,FALSE),List!$A$2:$B$5,2,FALSE)),"",VLOOKUP(VLOOKUP(C47,Table1[[Practice no.]:[12]],29,FALSE),List!$A$2:$B$5,2,FALSE)))</f>
        <v xml:space="preserve"> </v>
      </c>
      <c r="P47" s="69" t="str">
        <f>IF(C47="","",IF(ISERROR(VLOOKUP(VLOOKUP(C47,Table1[[Practice no.]:[12]],30,FALSE),List!$A$2:$B$5,2,FALSE)),"",VLOOKUP(VLOOKUP(C47,Table1[[Practice no.]:[12]],30,FALSE),List!$A$2:$B$5,2,FALSE)))</f>
        <v xml:space="preserve"> </v>
      </c>
      <c r="Q47" s="55" t="str">
        <f>IF(C47="","",IF(ISERROR(VLOOKUP(VLOOKUP(C47,Table1[[Practice no.]:[12]],31,FALSE),List!$A$2:$B$5,2,FALSE)),"",VLOOKUP(VLOOKUP(C47,Table1[[Practice no.]:[12]],31,FALSE),List!$A$2:$B$5,2,FALSE)))</f>
        <v>○</v>
      </c>
      <c r="R47" s="55" t="str">
        <f>IF(C47="","",IF(ISERROR(VLOOKUP(VLOOKUP(C47,Table1[[Practice no.]:[12]],32,FALSE),List!$A$2:$B$5,2,FALSE)),"",VLOOKUP(VLOOKUP(C47,Table1[[Practice no.]:[12]],32,FALSE),List!$A$2:$B$5,2,FALSE)))</f>
        <v xml:space="preserve"> </v>
      </c>
      <c r="S47" s="55" t="str">
        <f>IF(C47="","",IF(ISERROR(VLOOKUP(VLOOKUP(C47,Table1[[Practice no.]:[12]],33,FALSE),List!$A$2:$B$5,2,FALSE)),"",VLOOKUP(VLOOKUP(C47,Table1[[Practice no.]:[12]],33,FALSE),List!$A$2:$B$5,2,FALSE)))</f>
        <v>○</v>
      </c>
      <c r="T47" s="55" t="str">
        <f>IF(C47="","",IF(ISERROR(VLOOKUP(VLOOKUP(C47,Table1[[Practice no.]:[12]],34,FALSE),List!$A$2:$B$5,2,FALSE)),"",VLOOKUP(VLOOKUP(C47,Table1[[Practice no.]:[12]],34,FALSE),List!$A$2:$B$5,2,FALSE)))</f>
        <v>○</v>
      </c>
      <c r="U47" s="55" t="str">
        <f>IF(C47="","",IF(ISERROR(VLOOKUP(VLOOKUP(C47,Table1[[Practice no.]:[12]],35,FALSE),List!$A$2:$B$5,2,FALSE)),"",VLOOKUP(VLOOKUP(C47,Table1[[Practice no.]:[12]],35,FALSE),List!$A$2:$B$5,2,FALSE)))</f>
        <v>○</v>
      </c>
      <c r="V47" s="55" t="str">
        <f>IF(C47="","",IF(ISERROR(VLOOKUP(VLOOKUP(C47,Table1[[Practice no.]:[12]],36,FALSE),List!$A$2:$B$5,2,FALSE)),"",VLOOKUP(VLOOKUP(C47,Table1[[Practice no.]:[12]],36,FALSE),List!$A$2:$B$5,2,FALSE)))</f>
        <v xml:space="preserve"> </v>
      </c>
      <c r="W47" s="55" t="str">
        <f>IF(C47="","",IF(ISERROR(VLOOKUP(VLOOKUP(C47,Table1[[Practice no.]:[12]],37,FALSE),List!$A$2:$B$5,2,FALSE)),"",VLOOKUP(VLOOKUP(C47,Table1[[Practice no.]:[12]],37,FALSE),List!$A$2:$B$5,2,FALSE)))</f>
        <v xml:space="preserve"> </v>
      </c>
      <c r="X47" s="55" t="str">
        <f>IF(C47="","",IF(ISERROR(VLOOKUP(VLOOKUP(C47,Table1[[Practice no.]:[12]],38,FALSE),List!$A$2:$B$5,2,FALSE)),"",VLOOKUP(VLOOKUP(C47,Table1[[Practice no.]:[12]],38,FALSE),List!$A$2:$B$5,2,FALSE)))</f>
        <v>○</v>
      </c>
      <c r="Y47" s="55" t="str">
        <f>IF(C47="","",IF(ISERROR(VLOOKUP(VLOOKUP(C47,Table1[[Practice no.]:[12]],39,FALSE),List!$A$2:$B$5,2,FALSE)),"",VLOOKUP(VLOOKUP(C47,Table1[[Practice no.]:[12]],39,FALSE),List!$A$2:$B$5,2,FALSE)))</f>
        <v xml:space="preserve"> </v>
      </c>
      <c r="Z47" s="55" t="str">
        <f>IF(C47="","",IF(ISERROR(VLOOKUP(VLOOKUP(C47,Table1[[Practice no.]:[12]],40,FALSE),List!$A$2:$B$5,2,FALSE)),"",VLOOKUP(VLOOKUP(C47,Table1[[Practice no.]:[12]],40,FALSE),List!$A$2:$B$5,2,FALSE)))</f>
        <v>○</v>
      </c>
      <c r="AA47" s="55" t="str">
        <f>IF(C47="","",IF(ISERROR(VLOOKUP(VLOOKUP(C47,Table1[[Practice no.]:[12]],41,FALSE),List!$A$2:$B$5,2,FALSE)),"",VLOOKUP(VLOOKUP(C47,Table1[[Practice no.]:[12]],41,FALSE),List!$A$2:$B$5,2,FALSE)))</f>
        <v>○</v>
      </c>
      <c r="AB47" s="55" t="str">
        <f>IF(C47="","",IF(ISERROR(VLOOKUP(VLOOKUP(C47,Table1[[Practice no.]:[12]],42,FALSE),List!$A$2:$B$5,2,FALSE)),"",VLOOKUP(VLOOKUP(C47,Table1[[Practice no.]:[12]],42,FALSE),List!$A$2:$B$5,2,FALSE)))</f>
        <v xml:space="preserve"> </v>
      </c>
      <c r="AC47" s="84"/>
    </row>
    <row r="48" spans="1:29" ht="39.75" customHeight="1">
      <c r="A48" s="218" t="str">
        <v>2. Climate Resilience</v>
      </c>
      <c r="B48" s="218" t="str">
        <v>2.4. Enhance Climate Resilience of roads and bridges</v>
      </c>
      <c r="C48" s="218" t="str">
        <v>2.4.3</v>
      </c>
      <c r="D48" s="218" t="str">
        <f>IF(C48="","",HYPERLINK("#'" &amp; C48 &amp; "'!A1",VLOOKUP(C48,Table1[[Practice no.]:[Pracitce Name]],2,FALSE)))</f>
        <v>Asphalt pavements in high temperatures</v>
      </c>
      <c r="E48" s="65" t="str">
        <f>IF(C48="","",IF(ISERROR(VLOOKUP(VLOOKUP(C48,Table1[[Practice no.]:[12]],19,FALSE),List!$A$2:$B$5,2,FALSE)),"",VLOOKUP(VLOOKUP(C48,Table1[[Practice no.]:[12]],19,FALSE),List!$A$2:$B$5,2,FALSE)))</f>
        <v xml:space="preserve"> </v>
      </c>
      <c r="F48" s="66" t="str">
        <f>IF(C48="","",IF(ISERROR(VLOOKUP(VLOOKUP(C48,Table1[[Practice no.]:[12]],20,FALSE),List!$A$2:$B$5,2,FALSE)),"",VLOOKUP(VLOOKUP(C48,Table1[[Practice no.]:[12]],20,FALSE),List!$A$2:$B$5,2,FALSE)))</f>
        <v>●</v>
      </c>
      <c r="G48" s="66" t="str">
        <f>IF(C48="","",IF(ISERROR(VLOOKUP(VLOOKUP(C48,Table1[[Practice no.]:[12]],21,FALSE),List!$A$2:$B$5,2,FALSE)),"",VLOOKUP(VLOOKUP(C48,Table1[[Practice no.]:[12]],21,FALSE),List!$A$2:$B$5,2,FALSE)))</f>
        <v xml:space="preserve"> </v>
      </c>
      <c r="H48" s="67" t="str">
        <f>IF(C48="","",IF(ISERROR(VLOOKUP(VLOOKUP(C48,Table1[[Practice no.]:[12]],22,FALSE),List!$A$2:$B$5,2,FALSE)),"",VLOOKUP(VLOOKUP(C48,Table1[[Practice no.]:[12]],22,FALSE),List!$A$2:$B$5,2,FALSE)))</f>
        <v xml:space="preserve"> </v>
      </c>
      <c r="I48" s="67" t="str">
        <f>IF(C48="","",IF(ISERROR(VLOOKUP(VLOOKUP(C48,Table1[[Practice no.]:[12]],23,FALSE),List!$A$2:$B$5,2,FALSE)),"",VLOOKUP(VLOOKUP(C48,Table1[[Practice no.]:[12]],23,FALSE),List!$A$2:$B$5,2,FALSE)))</f>
        <v xml:space="preserve"> </v>
      </c>
      <c r="J48" s="67" t="str">
        <f>IF(C48="","",IF(ISERROR(VLOOKUP(VLOOKUP(C48,Table1[[Practice no.]:[12]],24,FALSE),List!$A$2:$B$5,2,FALSE)),"",VLOOKUP(VLOOKUP(C48,Table1[[Practice no.]:[12]],24,FALSE),List!$A$2:$B$5,2,FALSE)))</f>
        <v xml:space="preserve"> </v>
      </c>
      <c r="K48" s="68" t="str">
        <f>IF(C48="","",IF(ISERROR(VLOOKUP(VLOOKUP(C48,Table1[[Practice no.]:[12]],25,FALSE),List!$A$2:$B$5,2,FALSE)),"",VLOOKUP(VLOOKUP(C48,Table1[[Practice no.]:[12]],25,FALSE),List!$A$2:$B$5,2,FALSE)))</f>
        <v xml:space="preserve"> </v>
      </c>
      <c r="L48" s="68" t="str">
        <f>IF(C48="","",IF(ISERROR(VLOOKUP(VLOOKUP(C48,Table1[[Practice no.]:[12]],26,FALSE),List!$A$2:$B$5,2,FALSE)),"",VLOOKUP(VLOOKUP(C48,Table1[[Practice no.]:[12]],26,FALSE),List!$A$2:$B$5,2,FALSE)))</f>
        <v xml:space="preserve"> </v>
      </c>
      <c r="M48" s="68" t="str">
        <f>IF(C48="","",IF(ISERROR(VLOOKUP(VLOOKUP(C48,Table1[[Practice no.]:[12]],27,FALSE),List!$A$2:$B$5,2,FALSE)),"",VLOOKUP(VLOOKUP(C48,Table1[[Practice no.]:[12]],27,FALSE),List!$A$2:$B$5,2,FALSE)))</f>
        <v xml:space="preserve"> </v>
      </c>
      <c r="N48" s="69" t="str">
        <f>IF(C48="","",IF(ISERROR(VLOOKUP(VLOOKUP(C48,Table1[[Practice no.]:[12]],28,FALSE),List!$A$2:$B$5,2,FALSE)),"",VLOOKUP(VLOOKUP(C48,Table1[[Practice no.]:[12]],28,FALSE),List!$A$2:$B$5,2,FALSE)))</f>
        <v>○</v>
      </c>
      <c r="O48" s="69" t="str">
        <f>IF(C48="","",IF(ISERROR(VLOOKUP(VLOOKUP(C48,Table1[[Practice no.]:[12]],29,FALSE),List!$A$2:$B$5,2,FALSE)),"",VLOOKUP(VLOOKUP(C48,Table1[[Practice no.]:[12]],29,FALSE),List!$A$2:$B$5,2,FALSE)))</f>
        <v xml:space="preserve"> </v>
      </c>
      <c r="P48" s="69" t="str">
        <f>IF(C48="","",IF(ISERROR(VLOOKUP(VLOOKUP(C48,Table1[[Practice no.]:[12]],30,FALSE),List!$A$2:$B$5,2,FALSE)),"",VLOOKUP(VLOOKUP(C48,Table1[[Practice no.]:[12]],30,FALSE),List!$A$2:$B$5,2,FALSE)))</f>
        <v xml:space="preserve"> </v>
      </c>
      <c r="Q48" s="55" t="str">
        <f>IF(C48="","",IF(ISERROR(VLOOKUP(VLOOKUP(C48,Table1[[Practice no.]:[12]],31,FALSE),List!$A$2:$B$5,2,FALSE)),"",VLOOKUP(VLOOKUP(C48,Table1[[Practice no.]:[12]],31,FALSE),List!$A$2:$B$5,2,FALSE)))</f>
        <v>○</v>
      </c>
      <c r="R48" s="55" t="str">
        <f>IF(C48="","",IF(ISERROR(VLOOKUP(VLOOKUP(C48,Table1[[Practice no.]:[12]],32,FALSE),List!$A$2:$B$5,2,FALSE)),"",VLOOKUP(VLOOKUP(C48,Table1[[Practice no.]:[12]],32,FALSE),List!$A$2:$B$5,2,FALSE)))</f>
        <v>○</v>
      </c>
      <c r="S48" s="55" t="str">
        <f>IF(C48="","",IF(ISERROR(VLOOKUP(VLOOKUP(C48,Table1[[Practice no.]:[12]],33,FALSE),List!$A$2:$B$5,2,FALSE)),"",VLOOKUP(VLOOKUP(C48,Table1[[Practice no.]:[12]],33,FALSE),List!$A$2:$B$5,2,FALSE)))</f>
        <v xml:space="preserve"> </v>
      </c>
      <c r="T48" s="55" t="str">
        <f>IF(C48="","",IF(ISERROR(VLOOKUP(VLOOKUP(C48,Table1[[Practice no.]:[12]],34,FALSE),List!$A$2:$B$5,2,FALSE)),"",VLOOKUP(VLOOKUP(C48,Table1[[Practice no.]:[12]],34,FALSE),List!$A$2:$B$5,2,FALSE)))</f>
        <v>○</v>
      </c>
      <c r="U48" s="55" t="str">
        <f>IF(C48="","",IF(ISERROR(VLOOKUP(VLOOKUP(C48,Table1[[Practice no.]:[12]],35,FALSE),List!$A$2:$B$5,2,FALSE)),"",VLOOKUP(VLOOKUP(C48,Table1[[Practice no.]:[12]],35,FALSE),List!$A$2:$B$5,2,FALSE)))</f>
        <v xml:space="preserve"> </v>
      </c>
      <c r="V48" s="55" t="str">
        <f>IF(C48="","",IF(ISERROR(VLOOKUP(VLOOKUP(C48,Table1[[Practice no.]:[12]],36,FALSE),List!$A$2:$B$5,2,FALSE)),"",VLOOKUP(VLOOKUP(C48,Table1[[Practice no.]:[12]],36,FALSE),List!$A$2:$B$5,2,FALSE)))</f>
        <v xml:space="preserve"> </v>
      </c>
      <c r="W48" s="55" t="str">
        <f>IF(C48="","",IF(ISERROR(VLOOKUP(VLOOKUP(C48,Table1[[Practice no.]:[12]],37,FALSE),List!$A$2:$B$5,2,FALSE)),"",VLOOKUP(VLOOKUP(C48,Table1[[Practice no.]:[12]],37,FALSE),List!$A$2:$B$5,2,FALSE)))</f>
        <v xml:space="preserve"> </v>
      </c>
      <c r="X48" s="55" t="str">
        <f>IF(C48="","",IF(ISERROR(VLOOKUP(VLOOKUP(C48,Table1[[Practice no.]:[12]],38,FALSE),List!$A$2:$B$5,2,FALSE)),"",VLOOKUP(VLOOKUP(C48,Table1[[Practice no.]:[12]],38,FALSE),List!$A$2:$B$5,2,FALSE)))</f>
        <v xml:space="preserve"> </v>
      </c>
      <c r="Y48" s="55" t="str">
        <f>IF(C48="","",IF(ISERROR(VLOOKUP(VLOOKUP(C48,Table1[[Practice no.]:[12]],39,FALSE),List!$A$2:$B$5,2,FALSE)),"",VLOOKUP(VLOOKUP(C48,Table1[[Practice no.]:[12]],39,FALSE),List!$A$2:$B$5,2,FALSE)))</f>
        <v xml:space="preserve"> </v>
      </c>
      <c r="Z48" s="55" t="str">
        <f>IF(C48="","",IF(ISERROR(VLOOKUP(VLOOKUP(C48,Table1[[Practice no.]:[12]],40,FALSE),List!$A$2:$B$5,2,FALSE)),"",VLOOKUP(VLOOKUP(C48,Table1[[Practice no.]:[12]],40,FALSE),List!$A$2:$B$5,2,FALSE)))</f>
        <v>○</v>
      </c>
      <c r="AA48" s="55" t="str">
        <f>IF(C48="","",IF(ISERROR(VLOOKUP(VLOOKUP(C48,Table1[[Practice no.]:[12]],41,FALSE),List!$A$2:$B$5,2,FALSE)),"",VLOOKUP(VLOOKUP(C48,Table1[[Practice no.]:[12]],41,FALSE),List!$A$2:$B$5,2,FALSE)))</f>
        <v>○</v>
      </c>
      <c r="AB48" s="55" t="str">
        <f>IF(C48="","",IF(ISERROR(VLOOKUP(VLOOKUP(C48,Table1[[Practice no.]:[12]],42,FALSE),List!$A$2:$B$5,2,FALSE)),"",VLOOKUP(VLOOKUP(C48,Table1[[Practice no.]:[12]],42,FALSE),List!$A$2:$B$5,2,FALSE)))</f>
        <v xml:space="preserve"> </v>
      </c>
      <c r="AC48" s="84"/>
    </row>
    <row r="49" spans="1:29" ht="39.75" customHeight="1">
      <c r="A49" s="218" t="str">
        <v>2. Climate Resilience</v>
      </c>
      <c r="B49" s="218" t="str">
        <v>2.4. Enhance Climate Resilience of roads and bridges</v>
      </c>
      <c r="C49" s="218" t="str">
        <v>2.4.4</v>
      </c>
      <c r="D49" s="218" t="str">
        <f>IF(C49="","",HYPERLINK("#'" &amp; C49 &amp; "'!A1",VLOOKUP(C49,Table1[[Practice no.]:[Pracitce Name]],2,FALSE)))</f>
        <v>Vulnerability assessment for infrastructure</v>
      </c>
      <c r="E49" s="65" t="str">
        <f>IF(C49="","",IF(ISERROR(VLOOKUP(VLOOKUP(C49,Table1[[Practice no.]:[12]],19,FALSE),List!$A$2:$B$5,2,FALSE)),"",VLOOKUP(VLOOKUP(C49,Table1[[Practice no.]:[12]],19,FALSE),List!$A$2:$B$5,2,FALSE)))</f>
        <v xml:space="preserve"> </v>
      </c>
      <c r="F49" s="66" t="str">
        <f>IF(C49="","",IF(ISERROR(VLOOKUP(VLOOKUP(C49,Table1[[Practice no.]:[12]],20,FALSE),List!$A$2:$B$5,2,FALSE)),"",VLOOKUP(VLOOKUP(C49,Table1[[Practice no.]:[12]],20,FALSE),List!$A$2:$B$5,2,FALSE)))</f>
        <v>●</v>
      </c>
      <c r="G49" s="66" t="str">
        <f>IF(C49="","",IF(ISERROR(VLOOKUP(VLOOKUP(C49,Table1[[Practice no.]:[12]],21,FALSE),List!$A$2:$B$5,2,FALSE)),"",VLOOKUP(VLOOKUP(C49,Table1[[Practice no.]:[12]],21,FALSE),List!$A$2:$B$5,2,FALSE)))</f>
        <v xml:space="preserve"> </v>
      </c>
      <c r="H49" s="67" t="str">
        <f>IF(C49="","",IF(ISERROR(VLOOKUP(VLOOKUP(C49,Table1[[Practice no.]:[12]],22,FALSE),List!$A$2:$B$5,2,FALSE)),"",VLOOKUP(VLOOKUP(C49,Table1[[Practice no.]:[12]],22,FALSE),List!$A$2:$B$5,2,FALSE)))</f>
        <v xml:space="preserve"> </v>
      </c>
      <c r="I49" s="67" t="str">
        <f>IF(C49="","",IF(ISERROR(VLOOKUP(VLOOKUP(C49,Table1[[Practice no.]:[12]],23,FALSE),List!$A$2:$B$5,2,FALSE)),"",VLOOKUP(VLOOKUP(C49,Table1[[Practice no.]:[12]],23,FALSE),List!$A$2:$B$5,2,FALSE)))</f>
        <v xml:space="preserve"> </v>
      </c>
      <c r="J49" s="67" t="str">
        <f>IF(C49="","",IF(ISERROR(VLOOKUP(VLOOKUP(C49,Table1[[Practice no.]:[12]],24,FALSE),List!$A$2:$B$5,2,FALSE)),"",VLOOKUP(VLOOKUP(C49,Table1[[Practice no.]:[12]],24,FALSE),List!$A$2:$B$5,2,FALSE)))</f>
        <v xml:space="preserve"> </v>
      </c>
      <c r="K49" s="68" t="str">
        <f>IF(C49="","",IF(ISERROR(VLOOKUP(VLOOKUP(C49,Table1[[Practice no.]:[12]],25,FALSE),List!$A$2:$B$5,2,FALSE)),"",VLOOKUP(VLOOKUP(C49,Table1[[Practice no.]:[12]],25,FALSE),List!$A$2:$B$5,2,FALSE)))</f>
        <v>○</v>
      </c>
      <c r="L49" s="68" t="str">
        <f>IF(C49="","",IF(ISERROR(VLOOKUP(VLOOKUP(C49,Table1[[Practice no.]:[12]],26,FALSE),List!$A$2:$B$5,2,FALSE)),"",VLOOKUP(VLOOKUP(C49,Table1[[Practice no.]:[12]],26,FALSE),List!$A$2:$B$5,2,FALSE)))</f>
        <v xml:space="preserve"> </v>
      </c>
      <c r="M49" s="68" t="str">
        <f>IF(C49="","",IF(ISERROR(VLOOKUP(VLOOKUP(C49,Table1[[Practice no.]:[12]],27,FALSE),List!$A$2:$B$5,2,FALSE)),"",VLOOKUP(VLOOKUP(C49,Table1[[Practice no.]:[12]],27,FALSE),List!$A$2:$B$5,2,FALSE)))</f>
        <v xml:space="preserve"> </v>
      </c>
      <c r="N49" s="69" t="str">
        <f>IF(C49="","",IF(ISERROR(VLOOKUP(VLOOKUP(C49,Table1[[Practice no.]:[12]],28,FALSE),List!$A$2:$B$5,2,FALSE)),"",VLOOKUP(VLOOKUP(C49,Table1[[Practice no.]:[12]],28,FALSE),List!$A$2:$B$5,2,FALSE)))</f>
        <v xml:space="preserve"> </v>
      </c>
      <c r="O49" s="69" t="str">
        <f>IF(C49="","",IF(ISERROR(VLOOKUP(VLOOKUP(C49,Table1[[Practice no.]:[12]],29,FALSE),List!$A$2:$B$5,2,FALSE)),"",VLOOKUP(VLOOKUP(C49,Table1[[Practice no.]:[12]],29,FALSE),List!$A$2:$B$5,2,FALSE)))</f>
        <v xml:space="preserve"> </v>
      </c>
      <c r="P49" s="69" t="str">
        <f>IF(C49="","",IF(ISERROR(VLOOKUP(VLOOKUP(C49,Table1[[Practice no.]:[12]],30,FALSE),List!$A$2:$B$5,2,FALSE)),"",VLOOKUP(VLOOKUP(C49,Table1[[Practice no.]:[12]],30,FALSE),List!$A$2:$B$5,2,FALSE)))</f>
        <v xml:space="preserve"> </v>
      </c>
      <c r="Q49" s="55" t="str">
        <f>IF(C49="","",IF(ISERROR(VLOOKUP(VLOOKUP(C49,Table1[[Practice no.]:[12]],31,FALSE),List!$A$2:$B$5,2,FALSE)),"",VLOOKUP(VLOOKUP(C49,Table1[[Practice no.]:[12]],31,FALSE),List!$A$2:$B$5,2,FALSE)))</f>
        <v xml:space="preserve"> </v>
      </c>
      <c r="R49" s="55" t="str">
        <f>IF(C49="","",IF(ISERROR(VLOOKUP(VLOOKUP(C49,Table1[[Practice no.]:[12]],32,FALSE),List!$A$2:$B$5,2,FALSE)),"",VLOOKUP(VLOOKUP(C49,Table1[[Practice no.]:[12]],32,FALSE),List!$A$2:$B$5,2,FALSE)))</f>
        <v xml:space="preserve"> </v>
      </c>
      <c r="S49" s="55" t="str">
        <f>IF(C49="","",IF(ISERROR(VLOOKUP(VLOOKUP(C49,Table1[[Practice no.]:[12]],33,FALSE),List!$A$2:$B$5,2,FALSE)),"",VLOOKUP(VLOOKUP(C49,Table1[[Practice no.]:[12]],33,FALSE),List!$A$2:$B$5,2,FALSE)))</f>
        <v>○</v>
      </c>
      <c r="T49" s="55" t="str">
        <f>IF(C49="","",IF(ISERROR(VLOOKUP(VLOOKUP(C49,Table1[[Practice no.]:[12]],34,FALSE),List!$A$2:$B$5,2,FALSE)),"",VLOOKUP(VLOOKUP(C49,Table1[[Practice no.]:[12]],34,FALSE),List!$A$2:$B$5,2,FALSE)))</f>
        <v xml:space="preserve"> </v>
      </c>
      <c r="U49" s="55" t="str">
        <f>IF(C49="","",IF(ISERROR(VLOOKUP(VLOOKUP(C49,Table1[[Practice no.]:[12]],35,FALSE),List!$A$2:$B$5,2,FALSE)),"",VLOOKUP(VLOOKUP(C49,Table1[[Practice no.]:[12]],35,FALSE),List!$A$2:$B$5,2,FALSE)))</f>
        <v xml:space="preserve"> </v>
      </c>
      <c r="V49" s="55" t="str">
        <f>IF(C49="","",IF(ISERROR(VLOOKUP(VLOOKUP(C49,Table1[[Practice no.]:[12]],36,FALSE),List!$A$2:$B$5,2,FALSE)),"",VLOOKUP(VLOOKUP(C49,Table1[[Practice no.]:[12]],36,FALSE),List!$A$2:$B$5,2,FALSE)))</f>
        <v>○</v>
      </c>
      <c r="W49" s="55" t="str">
        <f>IF(C49="","",IF(ISERROR(VLOOKUP(VLOOKUP(C49,Table1[[Practice no.]:[12]],37,FALSE),List!$A$2:$B$5,2,FALSE)),"",VLOOKUP(VLOOKUP(C49,Table1[[Practice no.]:[12]],37,FALSE),List!$A$2:$B$5,2,FALSE)))</f>
        <v>○</v>
      </c>
      <c r="X49" s="55" t="str">
        <f>IF(C49="","",IF(ISERROR(VLOOKUP(VLOOKUP(C49,Table1[[Practice no.]:[12]],38,FALSE),List!$A$2:$B$5,2,FALSE)),"",VLOOKUP(VLOOKUP(C49,Table1[[Practice no.]:[12]],38,FALSE),List!$A$2:$B$5,2,FALSE)))</f>
        <v xml:space="preserve"> </v>
      </c>
      <c r="Y49" s="55" t="str">
        <f>IF(C49="","",IF(ISERROR(VLOOKUP(VLOOKUP(C49,Table1[[Practice no.]:[12]],39,FALSE),List!$A$2:$B$5,2,FALSE)),"",VLOOKUP(VLOOKUP(C49,Table1[[Practice no.]:[12]],39,FALSE),List!$A$2:$B$5,2,FALSE)))</f>
        <v xml:space="preserve"> </v>
      </c>
      <c r="Z49" s="55" t="str">
        <f>IF(C49="","",IF(ISERROR(VLOOKUP(VLOOKUP(C49,Table1[[Practice no.]:[12]],40,FALSE),List!$A$2:$B$5,2,FALSE)),"",VLOOKUP(VLOOKUP(C49,Table1[[Practice no.]:[12]],40,FALSE),List!$A$2:$B$5,2,FALSE)))</f>
        <v xml:space="preserve"> </v>
      </c>
      <c r="AA49" s="55" t="str">
        <f>IF(C49="","",IF(ISERROR(VLOOKUP(VLOOKUP(C49,Table1[[Practice no.]:[12]],41,FALSE),List!$A$2:$B$5,2,FALSE)),"",VLOOKUP(VLOOKUP(C49,Table1[[Practice no.]:[12]],41,FALSE),List!$A$2:$B$5,2,FALSE)))</f>
        <v xml:space="preserve"> </v>
      </c>
      <c r="AB49" s="55" t="str">
        <f>IF(C49="","",IF(ISERROR(VLOOKUP(VLOOKUP(C49,Table1[[Practice no.]:[12]],42,FALSE),List!$A$2:$B$5,2,FALSE)),"",VLOOKUP(VLOOKUP(C49,Table1[[Practice no.]:[12]],42,FALSE),List!$A$2:$B$5,2,FALSE)))</f>
        <v>○</v>
      </c>
      <c r="AC49" s="84"/>
    </row>
    <row r="50" spans="1:29" ht="39.75" customHeight="1">
      <c r="A50" s="218" t="str">
        <v>2. Climate Resilience</v>
      </c>
      <c r="B50" s="218" t="str">
        <v>2.5. Enhance climate resilience of roads in permafrost regions</v>
      </c>
      <c r="C50" s="218" t="str">
        <v>2.5.1</v>
      </c>
      <c r="D50" s="218" t="str">
        <f>IF(C50="","",HYPERLINK("#'" &amp; C50 &amp; "'!A1",VLOOKUP(C50,Table1[[Practice no.]:[Pracitce Name]],2,FALSE)))</f>
        <v>Using geocell for soil stabilization</v>
      </c>
      <c r="E50" s="65" t="str">
        <f>IF(C50="","",IF(ISERROR(VLOOKUP(VLOOKUP(C50,Table1[[Practice no.]:[12]],19,FALSE),List!$A$2:$B$5,2,FALSE)),"",VLOOKUP(VLOOKUP(C50,Table1[[Practice no.]:[12]],19,FALSE),List!$A$2:$B$5,2,FALSE)))</f>
        <v xml:space="preserve"> </v>
      </c>
      <c r="F50" s="66" t="str">
        <f>IF(C50="","",IF(ISERROR(VLOOKUP(VLOOKUP(C50,Table1[[Practice no.]:[12]],20,FALSE),List!$A$2:$B$5,2,FALSE)),"",VLOOKUP(VLOOKUP(C50,Table1[[Practice no.]:[12]],20,FALSE),List!$A$2:$B$5,2,FALSE)))</f>
        <v>●</v>
      </c>
      <c r="G50" s="66" t="str">
        <f>IF(C50="","",IF(ISERROR(VLOOKUP(VLOOKUP(C50,Table1[[Practice no.]:[12]],21,FALSE),List!$A$2:$B$5,2,FALSE)),"",VLOOKUP(VLOOKUP(C50,Table1[[Practice no.]:[12]],21,FALSE),List!$A$2:$B$5,2,FALSE)))</f>
        <v xml:space="preserve"> </v>
      </c>
      <c r="H50" s="67" t="str">
        <f>IF(C50="","",IF(ISERROR(VLOOKUP(VLOOKUP(C50,Table1[[Practice no.]:[12]],22,FALSE),List!$A$2:$B$5,2,FALSE)),"",VLOOKUP(VLOOKUP(C50,Table1[[Practice no.]:[12]],22,FALSE),List!$A$2:$B$5,2,FALSE)))</f>
        <v>○</v>
      </c>
      <c r="I50" s="67" t="str">
        <f>IF(C50="","",IF(ISERROR(VLOOKUP(VLOOKUP(C50,Table1[[Practice no.]:[12]],23,FALSE),List!$A$2:$B$5,2,FALSE)),"",VLOOKUP(VLOOKUP(C50,Table1[[Practice no.]:[12]],23,FALSE),List!$A$2:$B$5,2,FALSE)))</f>
        <v xml:space="preserve"> </v>
      </c>
      <c r="J50" s="67" t="str">
        <f>IF(C50="","",IF(ISERROR(VLOOKUP(VLOOKUP(C50,Table1[[Practice no.]:[12]],24,FALSE),List!$A$2:$B$5,2,FALSE)),"",VLOOKUP(VLOOKUP(C50,Table1[[Practice no.]:[12]],24,FALSE),List!$A$2:$B$5,2,FALSE)))</f>
        <v xml:space="preserve"> </v>
      </c>
      <c r="K50" s="68" t="str">
        <f>IF(C50="","",IF(ISERROR(VLOOKUP(VLOOKUP(C50,Table1[[Practice no.]:[12]],25,FALSE),List!$A$2:$B$5,2,FALSE)),"",VLOOKUP(VLOOKUP(C50,Table1[[Practice no.]:[12]],25,FALSE),List!$A$2:$B$5,2,FALSE)))</f>
        <v>○</v>
      </c>
      <c r="L50" s="68" t="str">
        <f>IF(C50="","",IF(ISERROR(VLOOKUP(VLOOKUP(C50,Table1[[Practice no.]:[12]],26,FALSE),List!$A$2:$B$5,2,FALSE)),"",VLOOKUP(VLOOKUP(C50,Table1[[Practice no.]:[12]],26,FALSE),List!$A$2:$B$5,2,FALSE)))</f>
        <v xml:space="preserve"> </v>
      </c>
      <c r="M50" s="68" t="str">
        <f>IF(C50="","",IF(ISERROR(VLOOKUP(VLOOKUP(C50,Table1[[Practice no.]:[12]],27,FALSE),List!$A$2:$B$5,2,FALSE)),"",VLOOKUP(VLOOKUP(C50,Table1[[Practice no.]:[12]],27,FALSE),List!$A$2:$B$5,2,FALSE)))</f>
        <v xml:space="preserve"> </v>
      </c>
      <c r="N50" s="69" t="str">
        <f>IF(C50="","",IF(ISERROR(VLOOKUP(VLOOKUP(C50,Table1[[Practice no.]:[12]],28,FALSE),List!$A$2:$B$5,2,FALSE)),"",VLOOKUP(VLOOKUP(C50,Table1[[Practice no.]:[12]],28,FALSE),List!$A$2:$B$5,2,FALSE)))</f>
        <v xml:space="preserve"> </v>
      </c>
      <c r="O50" s="69" t="str">
        <f>IF(C50="","",IF(ISERROR(VLOOKUP(VLOOKUP(C50,Table1[[Practice no.]:[12]],29,FALSE),List!$A$2:$B$5,2,FALSE)),"",VLOOKUP(VLOOKUP(C50,Table1[[Practice no.]:[12]],29,FALSE),List!$A$2:$B$5,2,FALSE)))</f>
        <v xml:space="preserve"> </v>
      </c>
      <c r="P50" s="69" t="str">
        <f>IF(C50="","",IF(ISERROR(VLOOKUP(VLOOKUP(C50,Table1[[Practice no.]:[12]],30,FALSE),List!$A$2:$B$5,2,FALSE)),"",VLOOKUP(VLOOKUP(C50,Table1[[Practice no.]:[12]],30,FALSE),List!$A$2:$B$5,2,FALSE)))</f>
        <v xml:space="preserve"> </v>
      </c>
      <c r="Q50" s="55" t="str">
        <f>IF(C50="","",IF(ISERROR(VLOOKUP(VLOOKUP(C50,Table1[[Practice no.]:[12]],31,FALSE),List!$A$2:$B$5,2,FALSE)),"",VLOOKUP(VLOOKUP(C50,Table1[[Practice no.]:[12]],31,FALSE),List!$A$2:$B$5,2,FALSE)))</f>
        <v>○</v>
      </c>
      <c r="R50" s="55" t="str">
        <f>IF(C50="","",IF(ISERROR(VLOOKUP(VLOOKUP(C50,Table1[[Practice no.]:[12]],32,FALSE),List!$A$2:$B$5,2,FALSE)),"",VLOOKUP(VLOOKUP(C50,Table1[[Practice no.]:[12]],32,FALSE),List!$A$2:$B$5,2,FALSE)))</f>
        <v xml:space="preserve"> </v>
      </c>
      <c r="S50" s="55" t="str">
        <f>IF(C50="","",IF(ISERROR(VLOOKUP(VLOOKUP(C50,Table1[[Practice no.]:[12]],33,FALSE),List!$A$2:$B$5,2,FALSE)),"",VLOOKUP(VLOOKUP(C50,Table1[[Practice no.]:[12]],33,FALSE),List!$A$2:$B$5,2,FALSE)))</f>
        <v xml:space="preserve"> </v>
      </c>
      <c r="T50" s="55" t="str">
        <f>IF(C50="","",IF(ISERROR(VLOOKUP(VLOOKUP(C50,Table1[[Practice no.]:[12]],34,FALSE),List!$A$2:$B$5,2,FALSE)),"",VLOOKUP(VLOOKUP(C50,Table1[[Practice no.]:[12]],34,FALSE),List!$A$2:$B$5,2,FALSE)))</f>
        <v xml:space="preserve"> </v>
      </c>
      <c r="U50" s="55" t="str">
        <f>IF(C50="","",IF(ISERROR(VLOOKUP(VLOOKUP(C50,Table1[[Practice no.]:[12]],35,FALSE),List!$A$2:$B$5,2,FALSE)),"",VLOOKUP(VLOOKUP(C50,Table1[[Practice no.]:[12]],35,FALSE),List!$A$2:$B$5,2,FALSE)))</f>
        <v xml:space="preserve"> </v>
      </c>
      <c r="V50" s="55" t="str">
        <f>IF(C50="","",IF(ISERROR(VLOOKUP(VLOOKUP(C50,Table1[[Practice no.]:[12]],36,FALSE),List!$A$2:$B$5,2,FALSE)),"",VLOOKUP(VLOOKUP(C50,Table1[[Practice no.]:[12]],36,FALSE),List!$A$2:$B$5,2,FALSE)))</f>
        <v xml:space="preserve"> </v>
      </c>
      <c r="W50" s="55" t="str">
        <f>IF(C50="","",IF(ISERROR(VLOOKUP(VLOOKUP(C50,Table1[[Practice no.]:[12]],37,FALSE),List!$A$2:$B$5,2,FALSE)),"",VLOOKUP(VLOOKUP(C50,Table1[[Practice no.]:[12]],37,FALSE),List!$A$2:$B$5,2,FALSE)))</f>
        <v xml:space="preserve"> </v>
      </c>
      <c r="X50" s="55" t="str">
        <f>IF(C50="","",IF(ISERROR(VLOOKUP(VLOOKUP(C50,Table1[[Practice no.]:[12]],38,FALSE),List!$A$2:$B$5,2,FALSE)),"",VLOOKUP(VLOOKUP(C50,Table1[[Practice no.]:[12]],38,FALSE),List!$A$2:$B$5,2,FALSE)))</f>
        <v xml:space="preserve"> </v>
      </c>
      <c r="Y50" s="55" t="str">
        <f>IF(C50="","",IF(ISERROR(VLOOKUP(VLOOKUP(C50,Table1[[Practice no.]:[12]],39,FALSE),List!$A$2:$B$5,2,FALSE)),"",VLOOKUP(VLOOKUP(C50,Table1[[Practice no.]:[12]],39,FALSE),List!$A$2:$B$5,2,FALSE)))</f>
        <v xml:space="preserve"> </v>
      </c>
      <c r="Z50" s="55" t="str">
        <f>IF(C50="","",IF(ISERROR(VLOOKUP(VLOOKUP(C50,Table1[[Practice no.]:[12]],40,FALSE),List!$A$2:$B$5,2,FALSE)),"",VLOOKUP(VLOOKUP(C50,Table1[[Practice no.]:[12]],40,FALSE),List!$A$2:$B$5,2,FALSE)))</f>
        <v>○</v>
      </c>
      <c r="AA50" s="55" t="str">
        <f>IF(C50="","",IF(ISERROR(VLOOKUP(VLOOKUP(C50,Table1[[Practice no.]:[12]],41,FALSE),List!$A$2:$B$5,2,FALSE)),"",VLOOKUP(VLOOKUP(C50,Table1[[Practice no.]:[12]],41,FALSE),List!$A$2:$B$5,2,FALSE)))</f>
        <v>○</v>
      </c>
      <c r="AB50" s="55" t="str">
        <f>IF(C50="","",IF(ISERROR(VLOOKUP(VLOOKUP(C50,Table1[[Practice no.]:[12]],42,FALSE),List!$A$2:$B$5,2,FALSE)),"",VLOOKUP(VLOOKUP(C50,Table1[[Practice no.]:[12]],42,FALSE),List!$A$2:$B$5,2,FALSE)))</f>
        <v xml:space="preserve"> </v>
      </c>
      <c r="AC50" s="84"/>
    </row>
    <row r="51" spans="1:29" ht="39.75" customHeight="1">
      <c r="A51" s="218" t="str">
        <v>2. Climate Resilience</v>
      </c>
      <c r="B51" s="218" t="str">
        <v>2.5. Enhance climate resilience of roads in permafrost regions</v>
      </c>
      <c r="C51" s="218" t="str">
        <v>2.5.2</v>
      </c>
      <c r="D51" s="218" t="str">
        <f>IF(C51="","",HYPERLINK("#'" &amp; C51 &amp; "'!A1",VLOOKUP(C51,Table1[[Practice no.]:[Pracitce Name]],2,FALSE)))</f>
        <v>Thermosyphon cooling under paved roads</v>
      </c>
      <c r="E51" s="65" t="str">
        <f>IF(C51="","",IF(ISERROR(VLOOKUP(VLOOKUP(C51,Table1[[Practice no.]:[12]],19,FALSE),List!$A$2:$B$5,2,FALSE)),"",VLOOKUP(VLOOKUP(C51,Table1[[Practice no.]:[12]],19,FALSE),List!$A$2:$B$5,2,FALSE)))</f>
        <v xml:space="preserve"> </v>
      </c>
      <c r="F51" s="66" t="str">
        <f>IF(C51="","",IF(ISERROR(VLOOKUP(VLOOKUP(C51,Table1[[Practice no.]:[12]],20,FALSE),List!$A$2:$B$5,2,FALSE)),"",VLOOKUP(VLOOKUP(C51,Table1[[Practice no.]:[12]],20,FALSE),List!$A$2:$B$5,2,FALSE)))</f>
        <v>●</v>
      </c>
      <c r="G51" s="66" t="str">
        <f>IF(C51="","",IF(ISERROR(VLOOKUP(VLOOKUP(C51,Table1[[Practice no.]:[12]],21,FALSE),List!$A$2:$B$5,2,FALSE)),"",VLOOKUP(VLOOKUP(C51,Table1[[Practice no.]:[12]],21,FALSE),List!$A$2:$B$5,2,FALSE)))</f>
        <v xml:space="preserve"> </v>
      </c>
      <c r="H51" s="67" t="str">
        <f>IF(C51="","",IF(ISERROR(VLOOKUP(VLOOKUP(C51,Table1[[Practice no.]:[12]],22,FALSE),List!$A$2:$B$5,2,FALSE)),"",VLOOKUP(VLOOKUP(C51,Table1[[Practice no.]:[12]],22,FALSE),List!$A$2:$B$5,2,FALSE)))</f>
        <v xml:space="preserve"> </v>
      </c>
      <c r="I51" s="67" t="str">
        <f>IF(C51="","",IF(ISERROR(VLOOKUP(VLOOKUP(C51,Table1[[Practice no.]:[12]],23,FALSE),List!$A$2:$B$5,2,FALSE)),"",VLOOKUP(VLOOKUP(C51,Table1[[Practice no.]:[12]],23,FALSE),List!$A$2:$B$5,2,FALSE)))</f>
        <v xml:space="preserve"> </v>
      </c>
      <c r="J51" s="67" t="str">
        <f>IF(C51="","",IF(ISERROR(VLOOKUP(VLOOKUP(C51,Table1[[Practice no.]:[12]],24,FALSE),List!$A$2:$B$5,2,FALSE)),"",VLOOKUP(VLOOKUP(C51,Table1[[Practice no.]:[12]],24,FALSE),List!$A$2:$B$5,2,FALSE)))</f>
        <v xml:space="preserve"> </v>
      </c>
      <c r="K51" s="68" t="str">
        <f>IF(C51="","",IF(ISERROR(VLOOKUP(VLOOKUP(C51,Table1[[Practice no.]:[12]],25,FALSE),List!$A$2:$B$5,2,FALSE)),"",VLOOKUP(VLOOKUP(C51,Table1[[Practice no.]:[12]],25,FALSE),List!$A$2:$B$5,2,FALSE)))</f>
        <v xml:space="preserve"> </v>
      </c>
      <c r="L51" s="68" t="str">
        <f>IF(C51="","",IF(ISERROR(VLOOKUP(VLOOKUP(C51,Table1[[Practice no.]:[12]],26,FALSE),List!$A$2:$B$5,2,FALSE)),"",VLOOKUP(VLOOKUP(C51,Table1[[Practice no.]:[12]],26,FALSE),List!$A$2:$B$5,2,FALSE)))</f>
        <v>○</v>
      </c>
      <c r="M51" s="68" t="str">
        <f>IF(C51="","",IF(ISERROR(VLOOKUP(VLOOKUP(C51,Table1[[Practice no.]:[12]],27,FALSE),List!$A$2:$B$5,2,FALSE)),"",VLOOKUP(VLOOKUP(C51,Table1[[Practice no.]:[12]],27,FALSE),List!$A$2:$B$5,2,FALSE)))</f>
        <v xml:space="preserve"> </v>
      </c>
      <c r="N51" s="69" t="str">
        <f>IF(C51="","",IF(ISERROR(VLOOKUP(VLOOKUP(C51,Table1[[Practice no.]:[12]],28,FALSE),List!$A$2:$B$5,2,FALSE)),"",VLOOKUP(VLOOKUP(C51,Table1[[Practice no.]:[12]],28,FALSE),List!$A$2:$B$5,2,FALSE)))</f>
        <v xml:space="preserve"> </v>
      </c>
      <c r="O51" s="69" t="str">
        <f>IF(C51="","",IF(ISERROR(VLOOKUP(VLOOKUP(C51,Table1[[Practice no.]:[12]],29,FALSE),List!$A$2:$B$5,2,FALSE)),"",VLOOKUP(VLOOKUP(C51,Table1[[Practice no.]:[12]],29,FALSE),List!$A$2:$B$5,2,FALSE)))</f>
        <v xml:space="preserve"> </v>
      </c>
      <c r="P51" s="69" t="str">
        <f>IF(C51="","",IF(ISERROR(VLOOKUP(VLOOKUP(C51,Table1[[Practice no.]:[12]],30,FALSE),List!$A$2:$B$5,2,FALSE)),"",VLOOKUP(VLOOKUP(C51,Table1[[Practice no.]:[12]],30,FALSE),List!$A$2:$B$5,2,FALSE)))</f>
        <v xml:space="preserve"> </v>
      </c>
      <c r="Q51" s="55" t="str">
        <f>IF(C51="","",IF(ISERROR(VLOOKUP(VLOOKUP(C51,Table1[[Practice no.]:[12]],31,FALSE),List!$A$2:$B$5,2,FALSE)),"",VLOOKUP(VLOOKUP(C51,Table1[[Practice no.]:[12]],31,FALSE),List!$A$2:$B$5,2,FALSE)))</f>
        <v>○</v>
      </c>
      <c r="R51" s="55" t="str">
        <f>IF(C51="","",IF(ISERROR(VLOOKUP(VLOOKUP(C51,Table1[[Practice no.]:[12]],32,FALSE),List!$A$2:$B$5,2,FALSE)),"",VLOOKUP(VLOOKUP(C51,Table1[[Practice no.]:[12]],32,FALSE),List!$A$2:$B$5,2,FALSE)))</f>
        <v xml:space="preserve"> </v>
      </c>
      <c r="S51" s="55" t="str">
        <f>IF(C51="","",IF(ISERROR(VLOOKUP(VLOOKUP(C51,Table1[[Practice no.]:[12]],33,FALSE),List!$A$2:$B$5,2,FALSE)),"",VLOOKUP(VLOOKUP(C51,Table1[[Practice no.]:[12]],33,FALSE),List!$A$2:$B$5,2,FALSE)))</f>
        <v>○</v>
      </c>
      <c r="T51" s="55" t="str">
        <f>IF(C51="","",IF(ISERROR(VLOOKUP(VLOOKUP(C51,Table1[[Practice no.]:[12]],34,FALSE),List!$A$2:$B$5,2,FALSE)),"",VLOOKUP(VLOOKUP(C51,Table1[[Practice no.]:[12]],34,FALSE),List!$A$2:$B$5,2,FALSE)))</f>
        <v>○</v>
      </c>
      <c r="U51" s="55" t="str">
        <f>IF(C51="","",IF(ISERROR(VLOOKUP(VLOOKUP(C51,Table1[[Practice no.]:[12]],35,FALSE),List!$A$2:$B$5,2,FALSE)),"",VLOOKUP(VLOOKUP(C51,Table1[[Practice no.]:[12]],35,FALSE),List!$A$2:$B$5,2,FALSE)))</f>
        <v>○</v>
      </c>
      <c r="V51" s="55" t="str">
        <f>IF(C51="","",IF(ISERROR(VLOOKUP(VLOOKUP(C51,Table1[[Practice no.]:[12]],36,FALSE),List!$A$2:$B$5,2,FALSE)),"",VLOOKUP(VLOOKUP(C51,Table1[[Practice no.]:[12]],36,FALSE),List!$A$2:$B$5,2,FALSE)))</f>
        <v>○</v>
      </c>
      <c r="W51" s="55" t="str">
        <f>IF(C51="","",IF(ISERROR(VLOOKUP(VLOOKUP(C51,Table1[[Practice no.]:[12]],37,FALSE),List!$A$2:$B$5,2,FALSE)),"",VLOOKUP(VLOOKUP(C51,Table1[[Practice no.]:[12]],37,FALSE),List!$A$2:$B$5,2,FALSE)))</f>
        <v xml:space="preserve"> </v>
      </c>
      <c r="X51" s="55" t="str">
        <f>IF(C51="","",IF(ISERROR(VLOOKUP(VLOOKUP(C51,Table1[[Practice no.]:[12]],38,FALSE),List!$A$2:$B$5,2,FALSE)),"",VLOOKUP(VLOOKUP(C51,Table1[[Practice no.]:[12]],38,FALSE),List!$A$2:$B$5,2,FALSE)))</f>
        <v xml:space="preserve"> </v>
      </c>
      <c r="Y51" s="55" t="str">
        <f>IF(C51="","",IF(ISERROR(VLOOKUP(VLOOKUP(C51,Table1[[Practice no.]:[12]],39,FALSE),List!$A$2:$B$5,2,FALSE)),"",VLOOKUP(VLOOKUP(C51,Table1[[Practice no.]:[12]],39,FALSE),List!$A$2:$B$5,2,FALSE)))</f>
        <v>○</v>
      </c>
      <c r="Z51" s="55" t="str">
        <f>IF(C51="","",IF(ISERROR(VLOOKUP(VLOOKUP(C51,Table1[[Practice no.]:[12]],40,FALSE),List!$A$2:$B$5,2,FALSE)),"",VLOOKUP(VLOOKUP(C51,Table1[[Practice no.]:[12]],40,FALSE),List!$A$2:$B$5,2,FALSE)))</f>
        <v xml:space="preserve"> </v>
      </c>
      <c r="AA51" s="55" t="str">
        <f>IF(C51="","",IF(ISERROR(VLOOKUP(VLOOKUP(C51,Table1[[Practice no.]:[12]],41,FALSE),List!$A$2:$B$5,2,FALSE)),"",VLOOKUP(VLOOKUP(C51,Table1[[Practice no.]:[12]],41,FALSE),List!$A$2:$B$5,2,FALSE)))</f>
        <v>○</v>
      </c>
      <c r="AB51" s="55" t="str">
        <f>IF(C51="","",IF(ISERROR(VLOOKUP(VLOOKUP(C51,Table1[[Practice no.]:[12]],42,FALSE),List!$A$2:$B$5,2,FALSE)),"",VLOOKUP(VLOOKUP(C51,Table1[[Practice no.]:[12]],42,FALSE),List!$A$2:$B$5,2,FALSE)))</f>
        <v xml:space="preserve"> </v>
      </c>
      <c r="AC51" s="84"/>
    </row>
    <row r="52" spans="1:29" ht="39.75" customHeight="1">
      <c r="A52" s="218" t="str">
        <v>2. Climate Resilience</v>
      </c>
      <c r="B52" s="218" t="str">
        <v>2.6. Nature-based Solutions for enhanced climate resilience of roads</v>
      </c>
      <c r="C52" s="218" t="str">
        <v>2.6.1</v>
      </c>
      <c r="D52" s="218" t="str">
        <f>IF(C52="","",HYPERLINK("#'" &amp; C52 &amp; "'!A1",VLOOKUP(C52,Table1[[Practice no.]:[Pracitce Name]],2,FALSE)))</f>
        <v>Promoting Nature-based Solutions for roads</v>
      </c>
      <c r="E52" s="65" t="str">
        <f>IF(C52="","",IF(ISERROR(VLOOKUP(VLOOKUP(C52,Table1[[Practice no.]:[12]],19,FALSE),List!$A$2:$B$5,2,FALSE)),"",VLOOKUP(VLOOKUP(C52,Table1[[Practice no.]:[12]],19,FALSE),List!$A$2:$B$5,2,FALSE)))</f>
        <v xml:space="preserve"> </v>
      </c>
      <c r="F52" s="66" t="str">
        <f>IF(C52="","",IF(ISERROR(VLOOKUP(VLOOKUP(C52,Table1[[Practice no.]:[12]],20,FALSE),List!$A$2:$B$5,2,FALSE)),"",VLOOKUP(VLOOKUP(C52,Table1[[Practice no.]:[12]],20,FALSE),List!$A$2:$B$5,2,FALSE)))</f>
        <v>●</v>
      </c>
      <c r="G52" s="66" t="str">
        <f>IF(C52="","",IF(ISERROR(VLOOKUP(VLOOKUP(C52,Table1[[Practice no.]:[12]],21,FALSE),List!$A$2:$B$5,2,FALSE)),"",VLOOKUP(VLOOKUP(C52,Table1[[Practice no.]:[12]],21,FALSE),List!$A$2:$B$5,2,FALSE)))</f>
        <v>○</v>
      </c>
      <c r="H52" s="67" t="str">
        <f>IF(C52="","",IF(ISERROR(VLOOKUP(VLOOKUP(C52,Table1[[Practice no.]:[12]],22,FALSE),List!$A$2:$B$5,2,FALSE)),"",VLOOKUP(VLOOKUP(C52,Table1[[Practice no.]:[12]],22,FALSE),List!$A$2:$B$5,2,FALSE)))</f>
        <v xml:space="preserve"> </v>
      </c>
      <c r="I52" s="67" t="str">
        <f>IF(C52="","",IF(ISERROR(VLOOKUP(VLOOKUP(C52,Table1[[Practice no.]:[12]],23,FALSE),List!$A$2:$B$5,2,FALSE)),"",VLOOKUP(VLOOKUP(C52,Table1[[Practice no.]:[12]],23,FALSE),List!$A$2:$B$5,2,FALSE)))</f>
        <v>○</v>
      </c>
      <c r="J52" s="67" t="str">
        <f>IF(C52="","",IF(ISERROR(VLOOKUP(VLOOKUP(C52,Table1[[Practice no.]:[12]],24,FALSE),List!$A$2:$B$5,2,FALSE)),"",VLOOKUP(VLOOKUP(C52,Table1[[Practice no.]:[12]],24,FALSE),List!$A$2:$B$5,2,FALSE)))</f>
        <v>○</v>
      </c>
      <c r="K52" s="68" t="str">
        <f>IF(C52="","",IF(ISERROR(VLOOKUP(VLOOKUP(C52,Table1[[Practice no.]:[12]],25,FALSE),List!$A$2:$B$5,2,FALSE)),"",VLOOKUP(VLOOKUP(C52,Table1[[Practice no.]:[12]],25,FALSE),List!$A$2:$B$5,2,FALSE)))</f>
        <v xml:space="preserve"> </v>
      </c>
      <c r="L52" s="68" t="str">
        <f>IF(C52="","",IF(ISERROR(VLOOKUP(VLOOKUP(C52,Table1[[Practice no.]:[12]],26,FALSE),List!$A$2:$B$5,2,FALSE)),"",VLOOKUP(VLOOKUP(C52,Table1[[Practice no.]:[12]],26,FALSE),List!$A$2:$B$5,2,FALSE)))</f>
        <v xml:space="preserve"> </v>
      </c>
      <c r="M52" s="68" t="str">
        <f>IF(C52="","",IF(ISERROR(VLOOKUP(VLOOKUP(C52,Table1[[Practice no.]:[12]],27,FALSE),List!$A$2:$B$5,2,FALSE)),"",VLOOKUP(VLOOKUP(C52,Table1[[Practice no.]:[12]],27,FALSE),List!$A$2:$B$5,2,FALSE)))</f>
        <v xml:space="preserve"> </v>
      </c>
      <c r="N52" s="69" t="str">
        <f>IF(C52="","",IF(ISERROR(VLOOKUP(VLOOKUP(C52,Table1[[Practice no.]:[12]],28,FALSE),List!$A$2:$B$5,2,FALSE)),"",VLOOKUP(VLOOKUP(C52,Table1[[Practice no.]:[12]],28,FALSE),List!$A$2:$B$5,2,FALSE)))</f>
        <v xml:space="preserve"> </v>
      </c>
      <c r="O52" s="69" t="str">
        <f>IF(C52="","",IF(ISERROR(VLOOKUP(VLOOKUP(C52,Table1[[Practice no.]:[12]],29,FALSE),List!$A$2:$B$5,2,FALSE)),"",VLOOKUP(VLOOKUP(C52,Table1[[Practice no.]:[12]],29,FALSE),List!$A$2:$B$5,2,FALSE)))</f>
        <v xml:space="preserve"> </v>
      </c>
      <c r="P52" s="69" t="str">
        <f>IF(C52="","",IF(ISERROR(VLOOKUP(VLOOKUP(C52,Table1[[Practice no.]:[12]],30,FALSE),List!$A$2:$B$5,2,FALSE)),"",VLOOKUP(VLOOKUP(C52,Table1[[Practice no.]:[12]],30,FALSE),List!$A$2:$B$5,2,FALSE)))</f>
        <v xml:space="preserve"> </v>
      </c>
      <c r="Q52" s="55" t="str">
        <f>IF(C52="","",IF(ISERROR(VLOOKUP(VLOOKUP(C52,Table1[[Practice no.]:[12]],31,FALSE),List!$A$2:$B$5,2,FALSE)),"",VLOOKUP(VLOOKUP(C52,Table1[[Practice no.]:[12]],31,FALSE),List!$A$2:$B$5,2,FALSE)))</f>
        <v>○</v>
      </c>
      <c r="R52" s="55" t="str">
        <f>IF(C52="","",IF(ISERROR(VLOOKUP(VLOOKUP(C52,Table1[[Practice no.]:[12]],32,FALSE),List!$A$2:$B$5,2,FALSE)),"",VLOOKUP(VLOOKUP(C52,Table1[[Practice no.]:[12]],32,FALSE),List!$A$2:$B$5,2,FALSE)))</f>
        <v>○</v>
      </c>
      <c r="S52" s="55" t="str">
        <f>IF(C52="","",IF(ISERROR(VLOOKUP(VLOOKUP(C52,Table1[[Practice no.]:[12]],33,FALSE),List!$A$2:$B$5,2,FALSE)),"",VLOOKUP(VLOOKUP(C52,Table1[[Practice no.]:[12]],33,FALSE),List!$A$2:$B$5,2,FALSE)))</f>
        <v xml:space="preserve"> </v>
      </c>
      <c r="T52" s="55" t="str">
        <f>IF(C52="","",IF(ISERROR(VLOOKUP(VLOOKUP(C52,Table1[[Practice no.]:[12]],34,FALSE),List!$A$2:$B$5,2,FALSE)),"",VLOOKUP(VLOOKUP(C52,Table1[[Practice no.]:[12]],34,FALSE),List!$A$2:$B$5,2,FALSE)))</f>
        <v>○</v>
      </c>
      <c r="U52" s="55" t="str">
        <f>IF(C52="","",IF(ISERROR(VLOOKUP(VLOOKUP(C52,Table1[[Practice no.]:[12]],35,FALSE),List!$A$2:$B$5,2,FALSE)),"",VLOOKUP(VLOOKUP(C52,Table1[[Practice no.]:[12]],35,FALSE),List!$A$2:$B$5,2,FALSE)))</f>
        <v xml:space="preserve"> </v>
      </c>
      <c r="V52" s="55" t="str">
        <f>IF(C52="","",IF(ISERROR(VLOOKUP(VLOOKUP(C52,Table1[[Practice no.]:[12]],36,FALSE),List!$A$2:$B$5,2,FALSE)),"",VLOOKUP(VLOOKUP(C52,Table1[[Practice no.]:[12]],36,FALSE),List!$A$2:$B$5,2,FALSE)))</f>
        <v xml:space="preserve"> </v>
      </c>
      <c r="W52" s="55" t="str">
        <f>IF(C52="","",IF(ISERROR(VLOOKUP(VLOOKUP(C52,Table1[[Practice no.]:[12]],37,FALSE),List!$A$2:$B$5,2,FALSE)),"",VLOOKUP(VLOOKUP(C52,Table1[[Practice no.]:[12]],37,FALSE),List!$A$2:$B$5,2,FALSE)))</f>
        <v>○</v>
      </c>
      <c r="X52" s="55" t="str">
        <f>IF(C52="","",IF(ISERROR(VLOOKUP(VLOOKUP(C52,Table1[[Practice no.]:[12]],38,FALSE),List!$A$2:$B$5,2,FALSE)),"",VLOOKUP(VLOOKUP(C52,Table1[[Practice no.]:[12]],38,FALSE),List!$A$2:$B$5,2,FALSE)))</f>
        <v>○</v>
      </c>
      <c r="Y52" s="55" t="str">
        <f>IF(C52="","",IF(ISERROR(VLOOKUP(VLOOKUP(C52,Table1[[Practice no.]:[12]],39,FALSE),List!$A$2:$B$5,2,FALSE)),"",VLOOKUP(VLOOKUP(C52,Table1[[Practice no.]:[12]],39,FALSE),List!$A$2:$B$5,2,FALSE)))</f>
        <v>○</v>
      </c>
      <c r="Z52" s="55" t="str">
        <f>IF(C52="","",IF(ISERROR(VLOOKUP(VLOOKUP(C52,Table1[[Practice no.]:[12]],40,FALSE),List!$A$2:$B$5,2,FALSE)),"",VLOOKUP(VLOOKUP(C52,Table1[[Practice no.]:[12]],40,FALSE),List!$A$2:$B$5,2,FALSE)))</f>
        <v>○</v>
      </c>
      <c r="AA52" s="55" t="str">
        <f>IF(C52="","",IF(ISERROR(VLOOKUP(VLOOKUP(C52,Table1[[Practice no.]:[12]],41,FALSE),List!$A$2:$B$5,2,FALSE)),"",VLOOKUP(VLOOKUP(C52,Table1[[Practice no.]:[12]],41,FALSE),List!$A$2:$B$5,2,FALSE)))</f>
        <v>○</v>
      </c>
      <c r="AB52" s="55" t="str">
        <f>IF(C52="","",IF(ISERROR(VLOOKUP(VLOOKUP(C52,Table1[[Practice no.]:[12]],42,FALSE),List!$A$2:$B$5,2,FALSE)),"",VLOOKUP(VLOOKUP(C52,Table1[[Practice no.]:[12]],42,FALSE),List!$A$2:$B$5,2,FALSE)))</f>
        <v>○</v>
      </c>
      <c r="AC52" s="84"/>
    </row>
    <row r="53" spans="1:29" ht="39.75" customHeight="1">
      <c r="A53" s="218" t="str">
        <v>2. Climate Resilience</v>
      </c>
      <c r="B53" s="218" t="str">
        <v>2.8. Resilient road maintenance</v>
      </c>
      <c r="C53" s="218" t="str">
        <v>2.8.1</v>
      </c>
      <c r="D53" s="218" t="str">
        <f>IF(C53="","",HYPERLINK("#'" &amp; C53 &amp; "'!A1",VLOOKUP(C53,Table1[[Practice no.]:[Pracitce Name]],2,FALSE)))</f>
        <v>Risk-informed and routine road maintenance</v>
      </c>
      <c r="E53" s="65" t="str">
        <f>IF(C53="","",IF(ISERROR(VLOOKUP(VLOOKUP(C53,Table1[[Practice no.]:[12]],19,FALSE),List!$A$2:$B$5,2,FALSE)),"",VLOOKUP(VLOOKUP(C53,Table1[[Practice no.]:[12]],19,FALSE),List!$A$2:$B$5,2,FALSE)))</f>
        <v xml:space="preserve"> </v>
      </c>
      <c r="F53" s="66" t="str">
        <f>IF(C53="","",IF(ISERROR(VLOOKUP(VLOOKUP(C53,Table1[[Practice no.]:[12]],20,FALSE),List!$A$2:$B$5,2,FALSE)),"",VLOOKUP(VLOOKUP(C53,Table1[[Practice no.]:[12]],20,FALSE),List!$A$2:$B$5,2,FALSE)))</f>
        <v>●</v>
      </c>
      <c r="G53" s="66" t="str">
        <f>IF(C53="","",IF(ISERROR(VLOOKUP(VLOOKUP(C53,Table1[[Practice no.]:[12]],21,FALSE),List!$A$2:$B$5,2,FALSE)),"",VLOOKUP(VLOOKUP(C53,Table1[[Practice no.]:[12]],21,FALSE),List!$A$2:$B$5,2,FALSE)))</f>
        <v>○</v>
      </c>
      <c r="H53" s="67" t="str">
        <f>IF(C53="","",IF(ISERROR(VLOOKUP(VLOOKUP(C53,Table1[[Practice no.]:[12]],22,FALSE),List!$A$2:$B$5,2,FALSE)),"",VLOOKUP(VLOOKUP(C53,Table1[[Practice no.]:[12]],22,FALSE),List!$A$2:$B$5,2,FALSE)))</f>
        <v xml:space="preserve"> </v>
      </c>
      <c r="I53" s="67" t="str">
        <f>IF(C53="","",IF(ISERROR(VLOOKUP(VLOOKUP(C53,Table1[[Practice no.]:[12]],23,FALSE),List!$A$2:$B$5,2,FALSE)),"",VLOOKUP(VLOOKUP(C53,Table1[[Practice no.]:[12]],23,FALSE),List!$A$2:$B$5,2,FALSE)))</f>
        <v xml:space="preserve"> </v>
      </c>
      <c r="J53" s="67" t="str">
        <f>IF(C53="","",IF(ISERROR(VLOOKUP(VLOOKUP(C53,Table1[[Practice no.]:[12]],24,FALSE),List!$A$2:$B$5,2,FALSE)),"",VLOOKUP(VLOOKUP(C53,Table1[[Practice no.]:[12]],24,FALSE),List!$A$2:$B$5,2,FALSE)))</f>
        <v xml:space="preserve"> </v>
      </c>
      <c r="K53" s="68" t="str">
        <f>IF(C53="","",IF(ISERROR(VLOOKUP(VLOOKUP(C53,Table1[[Practice no.]:[12]],25,FALSE),List!$A$2:$B$5,2,FALSE)),"",VLOOKUP(VLOOKUP(C53,Table1[[Practice no.]:[12]],25,FALSE),List!$A$2:$B$5,2,FALSE)))</f>
        <v xml:space="preserve"> </v>
      </c>
      <c r="L53" s="68" t="str">
        <f>IF(C53="","",IF(ISERROR(VLOOKUP(VLOOKUP(C53,Table1[[Practice no.]:[12]],26,FALSE),List!$A$2:$B$5,2,FALSE)),"",VLOOKUP(VLOOKUP(C53,Table1[[Practice no.]:[12]],26,FALSE),List!$A$2:$B$5,2,FALSE)))</f>
        <v>○</v>
      </c>
      <c r="M53" s="68" t="str">
        <f>IF(C53="","",IF(ISERROR(VLOOKUP(VLOOKUP(C53,Table1[[Practice no.]:[12]],27,FALSE),List!$A$2:$B$5,2,FALSE)),"",VLOOKUP(VLOOKUP(C53,Table1[[Practice no.]:[12]],27,FALSE),List!$A$2:$B$5,2,FALSE)))</f>
        <v xml:space="preserve"> </v>
      </c>
      <c r="N53" s="69" t="str">
        <f>IF(C53="","",IF(ISERROR(VLOOKUP(VLOOKUP(C53,Table1[[Practice no.]:[12]],28,FALSE),List!$A$2:$B$5,2,FALSE)),"",VLOOKUP(VLOOKUP(C53,Table1[[Practice no.]:[12]],28,FALSE),List!$A$2:$B$5,2,FALSE)))</f>
        <v xml:space="preserve"> </v>
      </c>
      <c r="O53" s="69" t="str">
        <f>IF(C53="","",IF(ISERROR(VLOOKUP(VLOOKUP(C53,Table1[[Practice no.]:[12]],29,FALSE),List!$A$2:$B$5,2,FALSE)),"",VLOOKUP(VLOOKUP(C53,Table1[[Practice no.]:[12]],29,FALSE),List!$A$2:$B$5,2,FALSE)))</f>
        <v xml:space="preserve"> </v>
      </c>
      <c r="P53" s="69" t="str">
        <f>IF(C53="","",IF(ISERROR(VLOOKUP(VLOOKUP(C53,Table1[[Practice no.]:[12]],30,FALSE),List!$A$2:$B$5,2,FALSE)),"",VLOOKUP(VLOOKUP(C53,Table1[[Practice no.]:[12]],30,FALSE),List!$A$2:$B$5,2,FALSE)))</f>
        <v xml:space="preserve"> </v>
      </c>
      <c r="Q53" s="55" t="str">
        <f>IF(C53="","",IF(ISERROR(VLOOKUP(VLOOKUP(C53,Table1[[Practice no.]:[12]],31,FALSE),List!$A$2:$B$5,2,FALSE)),"",VLOOKUP(VLOOKUP(C53,Table1[[Practice no.]:[12]],31,FALSE),List!$A$2:$B$5,2,FALSE)))</f>
        <v>○</v>
      </c>
      <c r="R53" s="55" t="str">
        <f>IF(C53="","",IF(ISERROR(VLOOKUP(VLOOKUP(C53,Table1[[Practice no.]:[12]],32,FALSE),List!$A$2:$B$5,2,FALSE)),"",VLOOKUP(VLOOKUP(C53,Table1[[Practice no.]:[12]],32,FALSE),List!$A$2:$B$5,2,FALSE)))</f>
        <v>○</v>
      </c>
      <c r="S53" s="55" t="str">
        <f>IF(C53="","",IF(ISERROR(VLOOKUP(VLOOKUP(C53,Table1[[Practice no.]:[12]],33,FALSE),List!$A$2:$B$5,2,FALSE)),"",VLOOKUP(VLOOKUP(C53,Table1[[Practice no.]:[12]],33,FALSE),List!$A$2:$B$5,2,FALSE)))</f>
        <v xml:space="preserve"> </v>
      </c>
      <c r="T53" s="55" t="str">
        <f>IF(C53="","",IF(ISERROR(VLOOKUP(VLOOKUP(C53,Table1[[Practice no.]:[12]],34,FALSE),List!$A$2:$B$5,2,FALSE)),"",VLOOKUP(VLOOKUP(C53,Table1[[Practice no.]:[12]],34,FALSE),List!$A$2:$B$5,2,FALSE)))</f>
        <v>○</v>
      </c>
      <c r="U53" s="55" t="str">
        <f>IF(C53="","",IF(ISERROR(VLOOKUP(VLOOKUP(C53,Table1[[Practice no.]:[12]],35,FALSE),List!$A$2:$B$5,2,FALSE)),"",VLOOKUP(VLOOKUP(C53,Table1[[Practice no.]:[12]],35,FALSE),List!$A$2:$B$5,2,FALSE)))</f>
        <v xml:space="preserve"> </v>
      </c>
      <c r="V53" s="55" t="str">
        <f>IF(C53="","",IF(ISERROR(VLOOKUP(VLOOKUP(C53,Table1[[Practice no.]:[12]],36,FALSE),List!$A$2:$B$5,2,FALSE)),"",VLOOKUP(VLOOKUP(C53,Table1[[Practice no.]:[12]],36,FALSE),List!$A$2:$B$5,2,FALSE)))</f>
        <v>○</v>
      </c>
      <c r="W53" s="55" t="str">
        <f>IF(C53="","",IF(ISERROR(VLOOKUP(VLOOKUP(C53,Table1[[Practice no.]:[12]],37,FALSE),List!$A$2:$B$5,2,FALSE)),"",VLOOKUP(VLOOKUP(C53,Table1[[Practice no.]:[12]],37,FALSE),List!$A$2:$B$5,2,FALSE)))</f>
        <v xml:space="preserve"> </v>
      </c>
      <c r="X53" s="55" t="str">
        <f>IF(C53="","",IF(ISERROR(VLOOKUP(VLOOKUP(C53,Table1[[Practice no.]:[12]],38,FALSE),List!$A$2:$B$5,2,FALSE)),"",VLOOKUP(VLOOKUP(C53,Table1[[Practice no.]:[12]],38,FALSE),List!$A$2:$B$5,2,FALSE)))</f>
        <v>○</v>
      </c>
      <c r="Y53" s="55" t="str">
        <f>IF(C53="","",IF(ISERROR(VLOOKUP(VLOOKUP(C53,Table1[[Practice no.]:[12]],39,FALSE),List!$A$2:$B$5,2,FALSE)),"",VLOOKUP(VLOOKUP(C53,Table1[[Practice no.]:[12]],39,FALSE),List!$A$2:$B$5,2,FALSE)))</f>
        <v>○</v>
      </c>
      <c r="Z53" s="55" t="str">
        <f>IF(C53="","",IF(ISERROR(VLOOKUP(VLOOKUP(C53,Table1[[Practice no.]:[12]],40,FALSE),List!$A$2:$B$5,2,FALSE)),"",VLOOKUP(VLOOKUP(C53,Table1[[Practice no.]:[12]],40,FALSE),List!$A$2:$B$5,2,FALSE)))</f>
        <v>○</v>
      </c>
      <c r="AA53" s="55" t="str">
        <f>IF(C53="","",IF(ISERROR(VLOOKUP(VLOOKUP(C53,Table1[[Practice no.]:[12]],41,FALSE),List!$A$2:$B$5,2,FALSE)),"",VLOOKUP(VLOOKUP(C53,Table1[[Practice no.]:[12]],41,FALSE),List!$A$2:$B$5,2,FALSE)))</f>
        <v>○</v>
      </c>
      <c r="AB53" s="55" t="str">
        <f>IF(C53="","",IF(ISERROR(VLOOKUP(VLOOKUP(C53,Table1[[Practice no.]:[12]],42,FALSE),List!$A$2:$B$5,2,FALSE)),"",VLOOKUP(VLOOKUP(C53,Table1[[Practice no.]:[12]],42,FALSE),List!$A$2:$B$5,2,FALSE)))</f>
        <v>○</v>
      </c>
      <c r="AC53" s="84"/>
    </row>
    <row r="54" spans="1:29" ht="39.75" customHeight="1">
      <c r="A54" s="218" t="str">
        <v>3. Water and Land Management</v>
      </c>
      <c r="B54" s="218" t="str">
        <v>3.1. Water harvesting and run-off storage</v>
      </c>
      <c r="C54" s="218" t="str">
        <v>3.1.1</v>
      </c>
      <c r="D54" s="218" t="str">
        <f>IF(C54="","",HYPERLINK("#'" &amp; C54 &amp; "'!A1",VLOOKUP(C54,Table1[[Practice no.]:[Pracitce Name]],2,FALSE)))</f>
        <v>Floodwater spreaders along road surfaces</v>
      </c>
      <c r="E54" s="65" t="str">
        <f>IF(C54="","",IF(ISERROR(VLOOKUP(VLOOKUP(C54,Table1[[Practice no.]:[12]],19,FALSE),List!$A$2:$B$5,2,FALSE)),"",VLOOKUP(VLOOKUP(C54,Table1[[Practice no.]:[12]],19,FALSE),List!$A$2:$B$5,2,FALSE)))</f>
        <v xml:space="preserve"> </v>
      </c>
      <c r="F54" s="66" t="str">
        <f>IF(C54="","",IF(ISERROR(VLOOKUP(VLOOKUP(C54,Table1[[Practice no.]:[12]],20,FALSE),List!$A$2:$B$5,2,FALSE)),"",VLOOKUP(VLOOKUP(C54,Table1[[Practice no.]:[12]],20,FALSE),List!$A$2:$B$5,2,FALSE)))</f>
        <v>○</v>
      </c>
      <c r="G54" s="66" t="str">
        <f>IF(C54="","",IF(ISERROR(VLOOKUP(VLOOKUP(C54,Table1[[Practice no.]:[12]],21,FALSE),List!$A$2:$B$5,2,FALSE)),"",VLOOKUP(VLOOKUP(C54,Table1[[Practice no.]:[12]],21,FALSE),List!$A$2:$B$5,2,FALSE)))</f>
        <v>●</v>
      </c>
      <c r="H54" s="67" t="str">
        <f>IF(C54="","",IF(ISERROR(VLOOKUP(VLOOKUP(C54,Table1[[Practice no.]:[12]],22,FALSE),List!$A$2:$B$5,2,FALSE)),"",VLOOKUP(VLOOKUP(C54,Table1[[Practice no.]:[12]],22,FALSE),List!$A$2:$B$5,2,FALSE)))</f>
        <v xml:space="preserve"> </v>
      </c>
      <c r="I54" s="67" t="str">
        <f>IF(C54="","",IF(ISERROR(VLOOKUP(VLOOKUP(C54,Table1[[Practice no.]:[12]],23,FALSE),List!$A$2:$B$5,2,FALSE)),"",VLOOKUP(VLOOKUP(C54,Table1[[Practice no.]:[12]],23,FALSE),List!$A$2:$B$5,2,FALSE)))</f>
        <v xml:space="preserve"> </v>
      </c>
      <c r="J54" s="67" t="str">
        <f>IF(C54="","",IF(ISERROR(VLOOKUP(VLOOKUP(C54,Table1[[Practice no.]:[12]],24,FALSE),List!$A$2:$B$5,2,FALSE)),"",VLOOKUP(VLOOKUP(C54,Table1[[Practice no.]:[12]],24,FALSE),List!$A$2:$B$5,2,FALSE)))</f>
        <v>○</v>
      </c>
      <c r="K54" s="68" t="str">
        <f>IF(C54="","",IF(ISERROR(VLOOKUP(VLOOKUP(C54,Table1[[Practice no.]:[12]],25,FALSE),List!$A$2:$B$5,2,FALSE)),"",VLOOKUP(VLOOKUP(C54,Table1[[Practice no.]:[12]],25,FALSE),List!$A$2:$B$5,2,FALSE)))</f>
        <v>○</v>
      </c>
      <c r="L54" s="68" t="str">
        <f>IF(C54="","",IF(ISERROR(VLOOKUP(VLOOKUP(C54,Table1[[Practice no.]:[12]],26,FALSE),List!$A$2:$B$5,2,FALSE)),"",VLOOKUP(VLOOKUP(C54,Table1[[Practice no.]:[12]],26,FALSE),List!$A$2:$B$5,2,FALSE)))</f>
        <v xml:space="preserve"> </v>
      </c>
      <c r="M54" s="68" t="str">
        <f>IF(C54="","",IF(ISERROR(VLOOKUP(VLOOKUP(C54,Table1[[Practice no.]:[12]],27,FALSE),List!$A$2:$B$5,2,FALSE)),"",VLOOKUP(VLOOKUP(C54,Table1[[Practice no.]:[12]],27,FALSE),List!$A$2:$B$5,2,FALSE)))</f>
        <v>○</v>
      </c>
      <c r="N54" s="69" t="str">
        <f>IF(C54="","",IF(ISERROR(VLOOKUP(VLOOKUP(C54,Table1[[Practice no.]:[12]],28,FALSE),List!$A$2:$B$5,2,FALSE)),"",VLOOKUP(VLOOKUP(C54,Table1[[Practice no.]:[12]],28,FALSE),List!$A$2:$B$5,2,FALSE)))</f>
        <v xml:space="preserve"> </v>
      </c>
      <c r="O54" s="69" t="str">
        <f>IF(C54="","",IF(ISERROR(VLOOKUP(VLOOKUP(C54,Table1[[Practice no.]:[12]],29,FALSE),List!$A$2:$B$5,2,FALSE)),"",VLOOKUP(VLOOKUP(C54,Table1[[Practice no.]:[12]],29,FALSE),List!$A$2:$B$5,2,FALSE)))</f>
        <v xml:space="preserve"> </v>
      </c>
      <c r="P54" s="69" t="str">
        <f>IF(C54="","",IF(ISERROR(VLOOKUP(VLOOKUP(C54,Table1[[Practice no.]:[12]],30,FALSE),List!$A$2:$B$5,2,FALSE)),"",VLOOKUP(VLOOKUP(C54,Table1[[Practice no.]:[12]],30,FALSE),List!$A$2:$B$5,2,FALSE)))</f>
        <v>○</v>
      </c>
      <c r="Q54" s="55" t="str">
        <f>IF(C54="","",IF(ISERROR(VLOOKUP(VLOOKUP(C54,Table1[[Practice no.]:[12]],31,FALSE),List!$A$2:$B$5,2,FALSE)),"",VLOOKUP(VLOOKUP(C54,Table1[[Practice no.]:[12]],31,FALSE),List!$A$2:$B$5,2,FALSE)))</f>
        <v>○</v>
      </c>
      <c r="R54" s="55" t="str">
        <f>IF(C54="","",IF(ISERROR(VLOOKUP(VLOOKUP(C54,Table1[[Practice no.]:[12]],32,FALSE),List!$A$2:$B$5,2,FALSE)),"",VLOOKUP(VLOOKUP(C54,Table1[[Practice no.]:[12]],32,FALSE),List!$A$2:$B$5,2,FALSE)))</f>
        <v xml:space="preserve"> </v>
      </c>
      <c r="S54" s="55" t="str">
        <f>IF(C54="","",IF(ISERROR(VLOOKUP(VLOOKUP(C54,Table1[[Practice no.]:[12]],33,FALSE),List!$A$2:$B$5,2,FALSE)),"",VLOOKUP(VLOOKUP(C54,Table1[[Practice no.]:[12]],33,FALSE),List!$A$2:$B$5,2,FALSE)))</f>
        <v>○</v>
      </c>
      <c r="T54" s="55" t="str">
        <f>IF(C54="","",IF(ISERROR(VLOOKUP(VLOOKUP(C54,Table1[[Practice no.]:[12]],34,FALSE),List!$A$2:$B$5,2,FALSE)),"",VLOOKUP(VLOOKUP(C54,Table1[[Practice no.]:[12]],34,FALSE),List!$A$2:$B$5,2,FALSE)))</f>
        <v>○</v>
      </c>
      <c r="U54" s="55" t="str">
        <f>IF(C54="","",IF(ISERROR(VLOOKUP(VLOOKUP(C54,Table1[[Practice no.]:[12]],35,FALSE),List!$A$2:$B$5,2,FALSE)),"",VLOOKUP(VLOOKUP(C54,Table1[[Practice no.]:[12]],35,FALSE),List!$A$2:$B$5,2,FALSE)))</f>
        <v>○</v>
      </c>
      <c r="V54" s="55" t="str">
        <f>IF(C54="","",IF(ISERROR(VLOOKUP(VLOOKUP(C54,Table1[[Practice no.]:[12]],36,FALSE),List!$A$2:$B$5,2,FALSE)),"",VLOOKUP(VLOOKUP(C54,Table1[[Practice no.]:[12]],36,FALSE),List!$A$2:$B$5,2,FALSE)))</f>
        <v>○</v>
      </c>
      <c r="W54" s="55" t="str">
        <f>IF(C54="","",IF(ISERROR(VLOOKUP(VLOOKUP(C54,Table1[[Practice no.]:[12]],37,FALSE),List!$A$2:$B$5,2,FALSE)),"",VLOOKUP(VLOOKUP(C54,Table1[[Practice no.]:[12]],37,FALSE),List!$A$2:$B$5,2,FALSE)))</f>
        <v>○</v>
      </c>
      <c r="X54" s="55" t="str">
        <f>IF(C54="","",IF(ISERROR(VLOOKUP(VLOOKUP(C54,Table1[[Practice no.]:[12]],38,FALSE),List!$A$2:$B$5,2,FALSE)),"",VLOOKUP(VLOOKUP(C54,Table1[[Practice no.]:[12]],38,FALSE),List!$A$2:$B$5,2,FALSE)))</f>
        <v>○</v>
      </c>
      <c r="Y54" s="55" t="str">
        <f>IF(C54="","",IF(ISERROR(VLOOKUP(VLOOKUP(C54,Table1[[Practice no.]:[12]],39,FALSE),List!$A$2:$B$5,2,FALSE)),"",VLOOKUP(VLOOKUP(C54,Table1[[Practice no.]:[12]],39,FALSE),List!$A$2:$B$5,2,FALSE)))</f>
        <v>○</v>
      </c>
      <c r="Z54" s="55" t="str">
        <f>IF(C54="","",IF(ISERROR(VLOOKUP(VLOOKUP(C54,Table1[[Practice no.]:[12]],40,FALSE),List!$A$2:$B$5,2,FALSE)),"",VLOOKUP(VLOOKUP(C54,Table1[[Practice no.]:[12]],40,FALSE),List!$A$2:$B$5,2,FALSE)))</f>
        <v xml:space="preserve"> </v>
      </c>
      <c r="AA54" s="55" t="str">
        <f>IF(C54="","",IF(ISERROR(VLOOKUP(VLOOKUP(C54,Table1[[Practice no.]:[12]],41,FALSE),List!$A$2:$B$5,2,FALSE)),"",VLOOKUP(VLOOKUP(C54,Table1[[Practice no.]:[12]],41,FALSE),List!$A$2:$B$5,2,FALSE)))</f>
        <v xml:space="preserve"> </v>
      </c>
      <c r="AB54" s="55" t="str">
        <f>IF(C54="","",IF(ISERROR(VLOOKUP(VLOOKUP(C54,Table1[[Practice no.]:[12]],42,FALSE),List!$A$2:$B$5,2,FALSE)),"",VLOOKUP(VLOOKUP(C54,Table1[[Practice no.]:[12]],42,FALSE),List!$A$2:$B$5,2,FALSE)))</f>
        <v>○</v>
      </c>
      <c r="AC54" s="84"/>
    </row>
    <row r="55" spans="1:29" ht="39.75" customHeight="1">
      <c r="A55" s="218" t="str">
        <v>3. Water and Land Management</v>
      </c>
      <c r="B55" s="218" t="str">
        <v>3.1. Water harvesting and run-off storage</v>
      </c>
      <c r="C55" s="218" t="str">
        <v>3.1.2</v>
      </c>
      <c r="D55" s="218" t="str">
        <f>IF(C55="","",HYPERLINK("#'" &amp; C55 &amp; "'!A1",VLOOKUP(C55,Table1[[Practice no.]:[Pracitce Name]],2,FALSE)))</f>
        <v>Directing water to retain ponds/ditches at the roadside</v>
      </c>
      <c r="E55" s="65" t="str">
        <f>IF(C55="","",IF(ISERROR(VLOOKUP(VLOOKUP(C55,Table1[[Practice no.]:[12]],19,FALSE),List!$A$2:$B$5,2,FALSE)),"",VLOOKUP(VLOOKUP(C55,Table1[[Practice no.]:[12]],19,FALSE),List!$A$2:$B$5,2,FALSE)))</f>
        <v xml:space="preserve"> </v>
      </c>
      <c r="F55" s="66" t="str">
        <f>IF(C55="","",IF(ISERROR(VLOOKUP(VLOOKUP(C55,Table1[[Practice no.]:[12]],20,FALSE),List!$A$2:$B$5,2,FALSE)),"",VLOOKUP(VLOOKUP(C55,Table1[[Practice no.]:[12]],20,FALSE),List!$A$2:$B$5,2,FALSE)))</f>
        <v>○</v>
      </c>
      <c r="G55" s="66" t="str">
        <f>IF(C55="","",IF(ISERROR(VLOOKUP(VLOOKUP(C55,Table1[[Practice no.]:[12]],21,FALSE),List!$A$2:$B$5,2,FALSE)),"",VLOOKUP(VLOOKUP(C55,Table1[[Practice no.]:[12]],21,FALSE),List!$A$2:$B$5,2,FALSE)))</f>
        <v>●</v>
      </c>
      <c r="H55" s="67" t="str">
        <f>IF(C55="","",IF(ISERROR(VLOOKUP(VLOOKUP(C55,Table1[[Practice no.]:[12]],22,FALSE),List!$A$2:$B$5,2,FALSE)),"",VLOOKUP(VLOOKUP(C55,Table1[[Practice no.]:[12]],22,FALSE),List!$A$2:$B$5,2,FALSE)))</f>
        <v>○</v>
      </c>
      <c r="I55" s="67" t="str">
        <f>IF(C55="","",IF(ISERROR(VLOOKUP(VLOOKUP(C55,Table1[[Practice no.]:[12]],23,FALSE),List!$A$2:$B$5,2,FALSE)),"",VLOOKUP(VLOOKUP(C55,Table1[[Practice no.]:[12]],23,FALSE),List!$A$2:$B$5,2,FALSE)))</f>
        <v xml:space="preserve"> </v>
      </c>
      <c r="J55" s="67" t="str">
        <f>IF(C55="","",IF(ISERROR(VLOOKUP(VLOOKUP(C55,Table1[[Practice no.]:[12]],24,FALSE),List!$A$2:$B$5,2,FALSE)),"",VLOOKUP(VLOOKUP(C55,Table1[[Practice no.]:[12]],24,FALSE),List!$A$2:$B$5,2,FALSE)))</f>
        <v>○</v>
      </c>
      <c r="K55" s="68" t="str">
        <f>IF(C55="","",IF(ISERROR(VLOOKUP(VLOOKUP(C55,Table1[[Practice no.]:[12]],25,FALSE),List!$A$2:$B$5,2,FALSE)),"",VLOOKUP(VLOOKUP(C55,Table1[[Practice no.]:[12]],25,FALSE),List!$A$2:$B$5,2,FALSE)))</f>
        <v>○</v>
      </c>
      <c r="L55" s="68" t="str">
        <f>IF(C55="","",IF(ISERROR(VLOOKUP(VLOOKUP(C55,Table1[[Practice no.]:[12]],26,FALSE),List!$A$2:$B$5,2,FALSE)),"",VLOOKUP(VLOOKUP(C55,Table1[[Practice no.]:[12]],26,FALSE),List!$A$2:$B$5,2,FALSE)))</f>
        <v xml:space="preserve"> </v>
      </c>
      <c r="M55" s="68" t="str">
        <f>IF(C55="","",IF(ISERROR(VLOOKUP(VLOOKUP(C55,Table1[[Practice no.]:[12]],27,FALSE),List!$A$2:$B$5,2,FALSE)),"",VLOOKUP(VLOOKUP(C55,Table1[[Practice no.]:[12]],27,FALSE),List!$A$2:$B$5,2,FALSE)))</f>
        <v>○</v>
      </c>
      <c r="N55" s="69" t="str">
        <f>IF(C55="","",IF(ISERROR(VLOOKUP(VLOOKUP(C55,Table1[[Practice no.]:[12]],28,FALSE),List!$A$2:$B$5,2,FALSE)),"",VLOOKUP(VLOOKUP(C55,Table1[[Practice no.]:[12]],28,FALSE),List!$A$2:$B$5,2,FALSE)))</f>
        <v xml:space="preserve"> </v>
      </c>
      <c r="O55" s="69" t="str">
        <f>IF(C55="","",IF(ISERROR(VLOOKUP(VLOOKUP(C55,Table1[[Practice no.]:[12]],29,FALSE),List!$A$2:$B$5,2,FALSE)),"",VLOOKUP(VLOOKUP(C55,Table1[[Practice no.]:[12]],29,FALSE),List!$A$2:$B$5,2,FALSE)))</f>
        <v xml:space="preserve"> </v>
      </c>
      <c r="P55" s="69" t="str">
        <f>IF(C55="","",IF(ISERROR(VLOOKUP(VLOOKUP(C55,Table1[[Practice no.]:[12]],30,FALSE),List!$A$2:$B$5,2,FALSE)),"",VLOOKUP(VLOOKUP(C55,Table1[[Practice no.]:[12]],30,FALSE),List!$A$2:$B$5,2,FALSE)))</f>
        <v xml:space="preserve"> </v>
      </c>
      <c r="Q55" s="55" t="str">
        <f>IF(C55="","",IF(ISERROR(VLOOKUP(VLOOKUP(C55,Table1[[Practice no.]:[12]],31,FALSE),List!$A$2:$B$5,2,FALSE)),"",VLOOKUP(VLOOKUP(C55,Table1[[Practice no.]:[12]],31,FALSE),List!$A$2:$B$5,2,FALSE)))</f>
        <v>○</v>
      </c>
      <c r="R55" s="55" t="str">
        <f>IF(C55="","",IF(ISERROR(VLOOKUP(VLOOKUP(C55,Table1[[Practice no.]:[12]],32,FALSE),List!$A$2:$B$5,2,FALSE)),"",VLOOKUP(VLOOKUP(C55,Table1[[Practice no.]:[12]],32,FALSE),List!$A$2:$B$5,2,FALSE)))</f>
        <v xml:space="preserve"> </v>
      </c>
      <c r="S55" s="55" t="str">
        <f>IF(C55="","",IF(ISERROR(VLOOKUP(VLOOKUP(C55,Table1[[Practice no.]:[12]],33,FALSE),List!$A$2:$B$5,2,FALSE)),"",VLOOKUP(VLOOKUP(C55,Table1[[Practice no.]:[12]],33,FALSE),List!$A$2:$B$5,2,FALSE)))</f>
        <v>○</v>
      </c>
      <c r="T55" s="55" t="str">
        <f>IF(C55="","",IF(ISERROR(VLOOKUP(VLOOKUP(C55,Table1[[Practice no.]:[12]],34,FALSE),List!$A$2:$B$5,2,FALSE)),"",VLOOKUP(VLOOKUP(C55,Table1[[Practice no.]:[12]],34,FALSE),List!$A$2:$B$5,2,FALSE)))</f>
        <v>○</v>
      </c>
      <c r="U55" s="55" t="str">
        <f>IF(C55="","",IF(ISERROR(VLOOKUP(VLOOKUP(C55,Table1[[Practice no.]:[12]],35,FALSE),List!$A$2:$B$5,2,FALSE)),"",VLOOKUP(VLOOKUP(C55,Table1[[Practice no.]:[12]],35,FALSE),List!$A$2:$B$5,2,FALSE)))</f>
        <v>○</v>
      </c>
      <c r="V55" s="55" t="str">
        <f>IF(C55="","",IF(ISERROR(VLOOKUP(VLOOKUP(C55,Table1[[Practice no.]:[12]],36,FALSE),List!$A$2:$B$5,2,FALSE)),"",VLOOKUP(VLOOKUP(C55,Table1[[Practice no.]:[12]],36,FALSE),List!$A$2:$B$5,2,FALSE)))</f>
        <v>○</v>
      </c>
      <c r="W55" s="55" t="str">
        <f>IF(C55="","",IF(ISERROR(VLOOKUP(VLOOKUP(C55,Table1[[Practice no.]:[12]],37,FALSE),List!$A$2:$B$5,2,FALSE)),"",VLOOKUP(VLOOKUP(C55,Table1[[Practice no.]:[12]],37,FALSE),List!$A$2:$B$5,2,FALSE)))</f>
        <v>○</v>
      </c>
      <c r="X55" s="55" t="str">
        <f>IF(C55="","",IF(ISERROR(VLOOKUP(VLOOKUP(C55,Table1[[Practice no.]:[12]],38,FALSE),List!$A$2:$B$5,2,FALSE)),"",VLOOKUP(VLOOKUP(C55,Table1[[Practice no.]:[12]],38,FALSE),List!$A$2:$B$5,2,FALSE)))</f>
        <v>○</v>
      </c>
      <c r="Y55" s="55" t="str">
        <f>IF(C55="","",IF(ISERROR(VLOOKUP(VLOOKUP(C55,Table1[[Practice no.]:[12]],39,FALSE),List!$A$2:$B$5,2,FALSE)),"",VLOOKUP(VLOOKUP(C55,Table1[[Practice no.]:[12]],39,FALSE),List!$A$2:$B$5,2,FALSE)))</f>
        <v>○</v>
      </c>
      <c r="Z55" s="55" t="str">
        <f>IF(C55="","",IF(ISERROR(VLOOKUP(VLOOKUP(C55,Table1[[Practice no.]:[12]],40,FALSE),List!$A$2:$B$5,2,FALSE)),"",VLOOKUP(VLOOKUP(C55,Table1[[Practice no.]:[12]],40,FALSE),List!$A$2:$B$5,2,FALSE)))</f>
        <v xml:space="preserve"> </v>
      </c>
      <c r="AA55" s="55" t="str">
        <f>IF(C55="","",IF(ISERROR(VLOOKUP(VLOOKUP(C55,Table1[[Practice no.]:[12]],41,FALSE),List!$A$2:$B$5,2,FALSE)),"",VLOOKUP(VLOOKUP(C55,Table1[[Practice no.]:[12]],41,FALSE),List!$A$2:$B$5,2,FALSE)))</f>
        <v xml:space="preserve"> </v>
      </c>
      <c r="AB55" s="55" t="str">
        <f>IF(C55="","",IF(ISERROR(VLOOKUP(VLOOKUP(C55,Table1[[Practice no.]:[12]],42,FALSE),List!$A$2:$B$5,2,FALSE)),"",VLOOKUP(VLOOKUP(C55,Table1[[Practice no.]:[12]],42,FALSE),List!$A$2:$B$5,2,FALSE)))</f>
        <v>○</v>
      </c>
      <c r="AC55" s="84"/>
    </row>
    <row r="56" spans="1:29" ht="39.75" customHeight="1">
      <c r="A56" s="218" t="str">
        <v>3. Water and Land Management</v>
      </c>
      <c r="B56" s="218" t="str">
        <v>3.1. Water harvesting and run-off storage</v>
      </c>
      <c r="C56" s="218" t="str">
        <v>3.1.3</v>
      </c>
      <c r="D56" s="218" t="str">
        <f>IF(C56="","",HYPERLINK("#'" &amp; C56 &amp; "'!A1",VLOOKUP(C56,Table1[[Practice no.]:[Pracitce Name]],2,FALSE)))</f>
        <v xml:space="preserve">Flow diversion from culverts and road drainage </v>
      </c>
      <c r="E56" s="65" t="str">
        <f>IF(C56="","",IF(ISERROR(VLOOKUP(VLOOKUP(C56,Table1[[Practice no.]:[12]],19,FALSE),List!$A$2:$B$5,2,FALSE)),"",VLOOKUP(VLOOKUP(C56,Table1[[Practice no.]:[12]],19,FALSE),List!$A$2:$B$5,2,FALSE)))</f>
        <v xml:space="preserve"> </v>
      </c>
      <c r="F56" s="66" t="str">
        <f>IF(C56="","",IF(ISERROR(VLOOKUP(VLOOKUP(C56,Table1[[Practice no.]:[12]],20,FALSE),List!$A$2:$B$5,2,FALSE)),"",VLOOKUP(VLOOKUP(C56,Table1[[Practice no.]:[12]],20,FALSE),List!$A$2:$B$5,2,FALSE)))</f>
        <v>○</v>
      </c>
      <c r="G56" s="66" t="str">
        <f>IF(C56="","",IF(ISERROR(VLOOKUP(VLOOKUP(C56,Table1[[Practice no.]:[12]],21,FALSE),List!$A$2:$B$5,2,FALSE)),"",VLOOKUP(VLOOKUP(C56,Table1[[Practice no.]:[12]],21,FALSE),List!$A$2:$B$5,2,FALSE)))</f>
        <v>●</v>
      </c>
      <c r="H56" s="67" t="str">
        <f>IF(C56="","",IF(ISERROR(VLOOKUP(VLOOKUP(C56,Table1[[Practice no.]:[12]],22,FALSE),List!$A$2:$B$5,2,FALSE)),"",VLOOKUP(VLOOKUP(C56,Table1[[Practice no.]:[12]],22,FALSE),List!$A$2:$B$5,2,FALSE)))</f>
        <v>○</v>
      </c>
      <c r="I56" s="67" t="str">
        <f>IF(C56="","",IF(ISERROR(VLOOKUP(VLOOKUP(C56,Table1[[Practice no.]:[12]],23,FALSE),List!$A$2:$B$5,2,FALSE)),"",VLOOKUP(VLOOKUP(C56,Table1[[Practice no.]:[12]],23,FALSE),List!$A$2:$B$5,2,FALSE)))</f>
        <v xml:space="preserve"> </v>
      </c>
      <c r="J56" s="67" t="str">
        <f>IF(C56="","",IF(ISERROR(VLOOKUP(VLOOKUP(C56,Table1[[Practice no.]:[12]],24,FALSE),List!$A$2:$B$5,2,FALSE)),"",VLOOKUP(VLOOKUP(C56,Table1[[Practice no.]:[12]],24,FALSE),List!$A$2:$B$5,2,FALSE)))</f>
        <v>○</v>
      </c>
      <c r="K56" s="68" t="str">
        <f>IF(C56="","",IF(ISERROR(VLOOKUP(VLOOKUP(C56,Table1[[Practice no.]:[12]],25,FALSE),List!$A$2:$B$5,2,FALSE)),"",VLOOKUP(VLOOKUP(C56,Table1[[Practice no.]:[12]],25,FALSE),List!$A$2:$B$5,2,FALSE)))</f>
        <v>○</v>
      </c>
      <c r="L56" s="68" t="str">
        <f>IF(C56="","",IF(ISERROR(VLOOKUP(VLOOKUP(C56,Table1[[Practice no.]:[12]],26,FALSE),List!$A$2:$B$5,2,FALSE)),"",VLOOKUP(VLOOKUP(C56,Table1[[Practice no.]:[12]],26,FALSE),List!$A$2:$B$5,2,FALSE)))</f>
        <v xml:space="preserve"> </v>
      </c>
      <c r="M56" s="68" t="str">
        <f>IF(C56="","",IF(ISERROR(VLOOKUP(VLOOKUP(C56,Table1[[Practice no.]:[12]],27,FALSE),List!$A$2:$B$5,2,FALSE)),"",VLOOKUP(VLOOKUP(C56,Table1[[Practice no.]:[12]],27,FALSE),List!$A$2:$B$5,2,FALSE)))</f>
        <v>○</v>
      </c>
      <c r="N56" s="69" t="str">
        <f>IF(C56="","",IF(ISERROR(VLOOKUP(VLOOKUP(C56,Table1[[Practice no.]:[12]],28,FALSE),List!$A$2:$B$5,2,FALSE)),"",VLOOKUP(VLOOKUP(C56,Table1[[Practice no.]:[12]],28,FALSE),List!$A$2:$B$5,2,FALSE)))</f>
        <v xml:space="preserve"> </v>
      </c>
      <c r="O56" s="69" t="str">
        <f>IF(C56="","",IF(ISERROR(VLOOKUP(VLOOKUP(C56,Table1[[Practice no.]:[12]],29,FALSE),List!$A$2:$B$5,2,FALSE)),"",VLOOKUP(VLOOKUP(C56,Table1[[Practice no.]:[12]],29,FALSE),List!$A$2:$B$5,2,FALSE)))</f>
        <v xml:space="preserve"> </v>
      </c>
      <c r="P56" s="69" t="str">
        <f>IF(C56="","",IF(ISERROR(VLOOKUP(VLOOKUP(C56,Table1[[Practice no.]:[12]],30,FALSE),List!$A$2:$B$5,2,FALSE)),"",VLOOKUP(VLOOKUP(C56,Table1[[Practice no.]:[12]],30,FALSE),List!$A$2:$B$5,2,FALSE)))</f>
        <v xml:space="preserve"> </v>
      </c>
      <c r="Q56" s="55" t="str">
        <f>IF(C56="","",IF(ISERROR(VLOOKUP(VLOOKUP(C56,Table1[[Practice no.]:[12]],31,FALSE),List!$A$2:$B$5,2,FALSE)),"",VLOOKUP(VLOOKUP(C56,Table1[[Practice no.]:[12]],31,FALSE),List!$A$2:$B$5,2,FALSE)))</f>
        <v>○</v>
      </c>
      <c r="R56" s="55" t="str">
        <f>IF(C56="","",IF(ISERROR(VLOOKUP(VLOOKUP(C56,Table1[[Practice no.]:[12]],32,FALSE),List!$A$2:$B$5,2,FALSE)),"",VLOOKUP(VLOOKUP(C56,Table1[[Practice no.]:[12]],32,FALSE),List!$A$2:$B$5,2,FALSE)))</f>
        <v xml:space="preserve"> </v>
      </c>
      <c r="S56" s="55" t="str">
        <f>IF(C56="","",IF(ISERROR(VLOOKUP(VLOOKUP(C56,Table1[[Practice no.]:[12]],33,FALSE),List!$A$2:$B$5,2,FALSE)),"",VLOOKUP(VLOOKUP(C56,Table1[[Practice no.]:[12]],33,FALSE),List!$A$2:$B$5,2,FALSE)))</f>
        <v>○</v>
      </c>
      <c r="T56" s="55" t="str">
        <f>IF(C56="","",IF(ISERROR(VLOOKUP(VLOOKUP(C56,Table1[[Practice no.]:[12]],34,FALSE),List!$A$2:$B$5,2,FALSE)),"",VLOOKUP(VLOOKUP(C56,Table1[[Practice no.]:[12]],34,FALSE),List!$A$2:$B$5,2,FALSE)))</f>
        <v>○</v>
      </c>
      <c r="U56" s="55" t="str">
        <f>IF(C56="","",IF(ISERROR(VLOOKUP(VLOOKUP(C56,Table1[[Practice no.]:[12]],35,FALSE),List!$A$2:$B$5,2,FALSE)),"",VLOOKUP(VLOOKUP(C56,Table1[[Practice no.]:[12]],35,FALSE),List!$A$2:$B$5,2,FALSE)))</f>
        <v>○</v>
      </c>
      <c r="V56" s="55" t="str">
        <f>IF(C56="","",IF(ISERROR(VLOOKUP(VLOOKUP(C56,Table1[[Practice no.]:[12]],36,FALSE),List!$A$2:$B$5,2,FALSE)),"",VLOOKUP(VLOOKUP(C56,Table1[[Practice no.]:[12]],36,FALSE),List!$A$2:$B$5,2,FALSE)))</f>
        <v>○</v>
      </c>
      <c r="W56" s="55" t="str">
        <f>IF(C56="","",IF(ISERROR(VLOOKUP(VLOOKUP(C56,Table1[[Practice no.]:[12]],37,FALSE),List!$A$2:$B$5,2,FALSE)),"",VLOOKUP(VLOOKUP(C56,Table1[[Practice no.]:[12]],37,FALSE),List!$A$2:$B$5,2,FALSE)))</f>
        <v xml:space="preserve"> </v>
      </c>
      <c r="X56" s="55" t="str">
        <f>IF(C56="","",IF(ISERROR(VLOOKUP(VLOOKUP(C56,Table1[[Practice no.]:[12]],38,FALSE),List!$A$2:$B$5,2,FALSE)),"",VLOOKUP(VLOOKUP(C56,Table1[[Practice no.]:[12]],38,FALSE),List!$A$2:$B$5,2,FALSE)))</f>
        <v>○</v>
      </c>
      <c r="Y56" s="55" t="str">
        <f>IF(C56="","",IF(ISERROR(VLOOKUP(VLOOKUP(C56,Table1[[Practice no.]:[12]],39,FALSE),List!$A$2:$B$5,2,FALSE)),"",VLOOKUP(VLOOKUP(C56,Table1[[Practice no.]:[12]],39,FALSE),List!$A$2:$B$5,2,FALSE)))</f>
        <v>○</v>
      </c>
      <c r="Z56" s="55" t="str">
        <f>IF(C56="","",IF(ISERROR(VLOOKUP(VLOOKUP(C56,Table1[[Practice no.]:[12]],40,FALSE),List!$A$2:$B$5,2,FALSE)),"",VLOOKUP(VLOOKUP(C56,Table1[[Practice no.]:[12]],40,FALSE),List!$A$2:$B$5,2,FALSE)))</f>
        <v xml:space="preserve"> </v>
      </c>
      <c r="AA56" s="55" t="str">
        <f>IF(C56="","",IF(ISERROR(VLOOKUP(VLOOKUP(C56,Table1[[Practice no.]:[12]],41,FALSE),List!$A$2:$B$5,2,FALSE)),"",VLOOKUP(VLOOKUP(C56,Table1[[Practice no.]:[12]],41,FALSE),List!$A$2:$B$5,2,FALSE)))</f>
        <v xml:space="preserve"> </v>
      </c>
      <c r="AB56" s="55" t="str">
        <f>IF(C56="","",IF(ISERROR(VLOOKUP(VLOOKUP(C56,Table1[[Practice no.]:[12]],42,FALSE),List!$A$2:$B$5,2,FALSE)),"",VLOOKUP(VLOOKUP(C56,Table1[[Practice no.]:[12]],42,FALSE),List!$A$2:$B$5,2,FALSE)))</f>
        <v>○</v>
      </c>
      <c r="AC56" s="84"/>
    </row>
    <row r="57" spans="1:29" ht="39.75" customHeight="1">
      <c r="A57" s="218" t="str">
        <v>3. Water and Land Management</v>
      </c>
      <c r="B57" s="218" t="str">
        <v>3.1. Water harvesting and run-off storage</v>
      </c>
      <c r="C57" s="218" t="str">
        <v>3.1.4</v>
      </c>
      <c r="D57" s="218" t="str">
        <f>IF(C57="","",HYPERLINK("#'" &amp; C57 &amp; "'!A1",VLOOKUP(C57,Table1[[Practice no.]:[Pracitce Name]],2,FALSE)))</f>
        <v xml:space="preserve">Infiltration structures fed from road drainage </v>
      </c>
      <c r="E57" s="65" t="str">
        <f>IF(C57="","",IF(ISERROR(VLOOKUP(VLOOKUP(C57,Table1[[Practice no.]:[12]],19,FALSE),List!$A$2:$B$5,2,FALSE)),"",VLOOKUP(VLOOKUP(C57,Table1[[Practice no.]:[12]],19,FALSE),List!$A$2:$B$5,2,FALSE)))</f>
        <v xml:space="preserve"> </v>
      </c>
      <c r="F57" s="66" t="str">
        <f>IF(C57="","",IF(ISERROR(VLOOKUP(VLOOKUP(C57,Table1[[Practice no.]:[12]],20,FALSE),List!$A$2:$B$5,2,FALSE)),"",VLOOKUP(VLOOKUP(C57,Table1[[Practice no.]:[12]],20,FALSE),List!$A$2:$B$5,2,FALSE)))</f>
        <v>○</v>
      </c>
      <c r="G57" s="66" t="str">
        <f>IF(C57="","",IF(ISERROR(VLOOKUP(VLOOKUP(C57,Table1[[Practice no.]:[12]],21,FALSE),List!$A$2:$B$5,2,FALSE)),"",VLOOKUP(VLOOKUP(C57,Table1[[Practice no.]:[12]],21,FALSE),List!$A$2:$B$5,2,FALSE)))</f>
        <v>●</v>
      </c>
      <c r="H57" s="67" t="str">
        <f>IF(C57="","",IF(ISERROR(VLOOKUP(VLOOKUP(C57,Table1[[Practice no.]:[12]],22,FALSE),List!$A$2:$B$5,2,FALSE)),"",VLOOKUP(VLOOKUP(C57,Table1[[Practice no.]:[12]],22,FALSE),List!$A$2:$B$5,2,FALSE)))</f>
        <v>○</v>
      </c>
      <c r="I57" s="67" t="str">
        <f>IF(C57="","",IF(ISERROR(VLOOKUP(VLOOKUP(C57,Table1[[Practice no.]:[12]],23,FALSE),List!$A$2:$B$5,2,FALSE)),"",VLOOKUP(VLOOKUP(C57,Table1[[Practice no.]:[12]],23,FALSE),List!$A$2:$B$5,2,FALSE)))</f>
        <v>○</v>
      </c>
      <c r="J57" s="67" t="str">
        <f>IF(C57="","",IF(ISERROR(VLOOKUP(VLOOKUP(C57,Table1[[Practice no.]:[12]],24,FALSE),List!$A$2:$B$5,2,FALSE)),"",VLOOKUP(VLOOKUP(C57,Table1[[Practice no.]:[12]],24,FALSE),List!$A$2:$B$5,2,FALSE)))</f>
        <v>○</v>
      </c>
      <c r="K57" s="68" t="str">
        <f>IF(C57="","",IF(ISERROR(VLOOKUP(VLOOKUP(C57,Table1[[Practice no.]:[12]],25,FALSE),List!$A$2:$B$5,2,FALSE)),"",VLOOKUP(VLOOKUP(C57,Table1[[Practice no.]:[12]],25,FALSE),List!$A$2:$B$5,2,FALSE)))</f>
        <v>○</v>
      </c>
      <c r="L57" s="68" t="str">
        <f>IF(C57="","",IF(ISERROR(VLOOKUP(VLOOKUP(C57,Table1[[Practice no.]:[12]],26,FALSE),List!$A$2:$B$5,2,FALSE)),"",VLOOKUP(VLOOKUP(C57,Table1[[Practice no.]:[12]],26,FALSE),List!$A$2:$B$5,2,FALSE)))</f>
        <v xml:space="preserve"> </v>
      </c>
      <c r="M57" s="68" t="str">
        <f>IF(C57="","",IF(ISERROR(VLOOKUP(VLOOKUP(C57,Table1[[Practice no.]:[12]],27,FALSE),List!$A$2:$B$5,2,FALSE)),"",VLOOKUP(VLOOKUP(C57,Table1[[Practice no.]:[12]],27,FALSE),List!$A$2:$B$5,2,FALSE)))</f>
        <v>○</v>
      </c>
      <c r="N57" s="69" t="str">
        <f>IF(C57="","",IF(ISERROR(VLOOKUP(VLOOKUP(C57,Table1[[Practice no.]:[12]],28,FALSE),List!$A$2:$B$5,2,FALSE)),"",VLOOKUP(VLOOKUP(C57,Table1[[Practice no.]:[12]],28,FALSE),List!$A$2:$B$5,2,FALSE)))</f>
        <v xml:space="preserve"> </v>
      </c>
      <c r="O57" s="69" t="str">
        <f>IF(C57="","",IF(ISERROR(VLOOKUP(VLOOKUP(C57,Table1[[Practice no.]:[12]],29,FALSE),List!$A$2:$B$5,2,FALSE)),"",VLOOKUP(VLOOKUP(C57,Table1[[Practice no.]:[12]],29,FALSE),List!$A$2:$B$5,2,FALSE)))</f>
        <v xml:space="preserve"> </v>
      </c>
      <c r="P57" s="69" t="str">
        <f>IF(C57="","",IF(ISERROR(VLOOKUP(VLOOKUP(C57,Table1[[Practice no.]:[12]],30,FALSE),List!$A$2:$B$5,2,FALSE)),"",VLOOKUP(VLOOKUP(C57,Table1[[Practice no.]:[12]],30,FALSE),List!$A$2:$B$5,2,FALSE)))</f>
        <v xml:space="preserve"> </v>
      </c>
      <c r="Q57" s="55" t="str">
        <f>IF(C57="","",IF(ISERROR(VLOOKUP(VLOOKUP(C57,Table1[[Practice no.]:[12]],31,FALSE),List!$A$2:$B$5,2,FALSE)),"",VLOOKUP(VLOOKUP(C57,Table1[[Practice no.]:[12]],31,FALSE),List!$A$2:$B$5,2,FALSE)))</f>
        <v>○</v>
      </c>
      <c r="R57" s="55" t="str">
        <f>IF(C57="","",IF(ISERROR(VLOOKUP(VLOOKUP(C57,Table1[[Practice no.]:[12]],32,FALSE),List!$A$2:$B$5,2,FALSE)),"",VLOOKUP(VLOOKUP(C57,Table1[[Practice no.]:[12]],32,FALSE),List!$A$2:$B$5,2,FALSE)))</f>
        <v xml:space="preserve"> </v>
      </c>
      <c r="S57" s="55" t="str">
        <f>IF(C57="","",IF(ISERROR(VLOOKUP(VLOOKUP(C57,Table1[[Practice no.]:[12]],33,FALSE),List!$A$2:$B$5,2,FALSE)),"",VLOOKUP(VLOOKUP(C57,Table1[[Practice no.]:[12]],33,FALSE),List!$A$2:$B$5,2,FALSE)))</f>
        <v>○</v>
      </c>
      <c r="T57" s="55" t="str">
        <f>IF(C57="","",IF(ISERROR(VLOOKUP(VLOOKUP(C57,Table1[[Practice no.]:[12]],34,FALSE),List!$A$2:$B$5,2,FALSE)),"",VLOOKUP(VLOOKUP(C57,Table1[[Practice no.]:[12]],34,FALSE),List!$A$2:$B$5,2,FALSE)))</f>
        <v>○</v>
      </c>
      <c r="U57" s="55" t="str">
        <f>IF(C57="","",IF(ISERROR(VLOOKUP(VLOOKUP(C57,Table1[[Practice no.]:[12]],35,FALSE),List!$A$2:$B$5,2,FALSE)),"",VLOOKUP(VLOOKUP(C57,Table1[[Practice no.]:[12]],35,FALSE),List!$A$2:$B$5,2,FALSE)))</f>
        <v>○</v>
      </c>
      <c r="V57" s="55" t="str">
        <f>IF(C57="","",IF(ISERROR(VLOOKUP(VLOOKUP(C57,Table1[[Practice no.]:[12]],36,FALSE),List!$A$2:$B$5,2,FALSE)),"",VLOOKUP(VLOOKUP(C57,Table1[[Practice no.]:[12]],36,FALSE),List!$A$2:$B$5,2,FALSE)))</f>
        <v>○</v>
      </c>
      <c r="W57" s="55" t="str">
        <f>IF(C57="","",IF(ISERROR(VLOOKUP(VLOOKUP(C57,Table1[[Practice no.]:[12]],37,FALSE),List!$A$2:$B$5,2,FALSE)),"",VLOOKUP(VLOOKUP(C57,Table1[[Practice no.]:[12]],37,FALSE),List!$A$2:$B$5,2,FALSE)))</f>
        <v xml:space="preserve"> </v>
      </c>
      <c r="X57" s="55" t="str">
        <f>IF(C57="","",IF(ISERROR(VLOOKUP(VLOOKUP(C57,Table1[[Practice no.]:[12]],38,FALSE),List!$A$2:$B$5,2,FALSE)),"",VLOOKUP(VLOOKUP(C57,Table1[[Practice no.]:[12]],38,FALSE),List!$A$2:$B$5,2,FALSE)))</f>
        <v>○</v>
      </c>
      <c r="Y57" s="55" t="str">
        <f>IF(C57="","",IF(ISERROR(VLOOKUP(VLOOKUP(C57,Table1[[Practice no.]:[12]],39,FALSE),List!$A$2:$B$5,2,FALSE)),"",VLOOKUP(VLOOKUP(C57,Table1[[Practice no.]:[12]],39,FALSE),List!$A$2:$B$5,2,FALSE)))</f>
        <v>○</v>
      </c>
      <c r="Z57" s="55" t="str">
        <f>IF(C57="","",IF(ISERROR(VLOOKUP(VLOOKUP(C57,Table1[[Practice no.]:[12]],40,FALSE),List!$A$2:$B$5,2,FALSE)),"",VLOOKUP(VLOOKUP(C57,Table1[[Practice no.]:[12]],40,FALSE),List!$A$2:$B$5,2,FALSE)))</f>
        <v xml:space="preserve"> </v>
      </c>
      <c r="AA57" s="55" t="str">
        <f>IF(C57="","",IF(ISERROR(VLOOKUP(VLOOKUP(C57,Table1[[Practice no.]:[12]],41,FALSE),List!$A$2:$B$5,2,FALSE)),"",VLOOKUP(VLOOKUP(C57,Table1[[Practice no.]:[12]],41,FALSE),List!$A$2:$B$5,2,FALSE)))</f>
        <v xml:space="preserve"> </v>
      </c>
      <c r="AB57" s="55" t="str">
        <f>IF(C57="","",IF(ISERROR(VLOOKUP(VLOOKUP(C57,Table1[[Practice no.]:[12]],42,FALSE),List!$A$2:$B$5,2,FALSE)),"",VLOOKUP(VLOOKUP(C57,Table1[[Practice no.]:[12]],42,FALSE),List!$A$2:$B$5,2,FALSE)))</f>
        <v>○</v>
      </c>
      <c r="AC57" s="84"/>
    </row>
    <row r="58" spans="1:29" ht="39.75" customHeight="1">
      <c r="A58" s="218" t="str">
        <v>3. Water and Land Management</v>
      </c>
      <c r="B58" s="218" t="str">
        <v>3.1. Water harvesting and run-off storage</v>
      </c>
      <c r="C58" s="218" t="str">
        <v>3.1.5</v>
      </c>
      <c r="D58" s="218" t="str">
        <f>IF(C58="","",HYPERLINK("#'" &amp; C58 &amp; "'!A1",VLOOKUP(C58,Table1[[Practice no.]:[Pracitce Name]],2,FALSE)))</f>
        <v>Surface storage fed from road drainage (repurposed borrow pits, ponds and cisterns)</v>
      </c>
      <c r="E58" s="65" t="str">
        <f>IF(C58="","",IF(ISERROR(VLOOKUP(VLOOKUP(C58,Table1[[Practice no.]:[12]],19,FALSE),List!$A$2:$B$5,2,FALSE)),"",VLOOKUP(VLOOKUP(C58,Table1[[Practice no.]:[12]],19,FALSE),List!$A$2:$B$5,2,FALSE)))</f>
        <v xml:space="preserve"> </v>
      </c>
      <c r="F58" s="66" t="str">
        <f>IF(C58="","",IF(ISERROR(VLOOKUP(VLOOKUP(C58,Table1[[Practice no.]:[12]],20,FALSE),List!$A$2:$B$5,2,FALSE)),"",VLOOKUP(VLOOKUP(C58,Table1[[Practice no.]:[12]],20,FALSE),List!$A$2:$B$5,2,FALSE)))</f>
        <v>○</v>
      </c>
      <c r="G58" s="66" t="str">
        <f>IF(C58="","",IF(ISERROR(VLOOKUP(VLOOKUP(C58,Table1[[Practice no.]:[12]],21,FALSE),List!$A$2:$B$5,2,FALSE)),"",VLOOKUP(VLOOKUP(C58,Table1[[Practice no.]:[12]],21,FALSE),List!$A$2:$B$5,2,FALSE)))</f>
        <v>●</v>
      </c>
      <c r="H58" s="67" t="str">
        <f>IF(C58="","",IF(ISERROR(VLOOKUP(VLOOKUP(C58,Table1[[Practice no.]:[12]],22,FALSE),List!$A$2:$B$5,2,FALSE)),"",VLOOKUP(VLOOKUP(C58,Table1[[Practice no.]:[12]],22,FALSE),List!$A$2:$B$5,2,FALSE)))</f>
        <v>○</v>
      </c>
      <c r="I58" s="67" t="str">
        <f>IF(C58="","",IF(ISERROR(VLOOKUP(VLOOKUP(C58,Table1[[Practice no.]:[12]],23,FALSE),List!$A$2:$B$5,2,FALSE)),"",VLOOKUP(VLOOKUP(C58,Table1[[Practice no.]:[12]],23,FALSE),List!$A$2:$B$5,2,FALSE)))</f>
        <v xml:space="preserve"> </v>
      </c>
      <c r="J58" s="67" t="str">
        <f>IF(C58="","",IF(ISERROR(VLOOKUP(VLOOKUP(C58,Table1[[Practice no.]:[12]],24,FALSE),List!$A$2:$B$5,2,FALSE)),"",VLOOKUP(VLOOKUP(C58,Table1[[Practice no.]:[12]],24,FALSE),List!$A$2:$B$5,2,FALSE)))</f>
        <v>○</v>
      </c>
      <c r="K58" s="68" t="str">
        <f>IF(C58="","",IF(ISERROR(VLOOKUP(VLOOKUP(C58,Table1[[Practice no.]:[12]],25,FALSE),List!$A$2:$B$5,2,FALSE)),"",VLOOKUP(VLOOKUP(C58,Table1[[Practice no.]:[12]],25,FALSE),List!$A$2:$B$5,2,FALSE)))</f>
        <v xml:space="preserve"> </v>
      </c>
      <c r="L58" s="68" t="str">
        <f>IF(C58="","",IF(ISERROR(VLOOKUP(VLOOKUP(C58,Table1[[Practice no.]:[12]],26,FALSE),List!$A$2:$B$5,2,FALSE)),"",VLOOKUP(VLOOKUP(C58,Table1[[Practice no.]:[12]],26,FALSE),List!$A$2:$B$5,2,FALSE)))</f>
        <v>○</v>
      </c>
      <c r="M58" s="68" t="str">
        <f>IF(C58="","",IF(ISERROR(VLOOKUP(VLOOKUP(C58,Table1[[Practice no.]:[12]],27,FALSE),List!$A$2:$B$5,2,FALSE)),"",VLOOKUP(VLOOKUP(C58,Table1[[Practice no.]:[12]],27,FALSE),List!$A$2:$B$5,2,FALSE)))</f>
        <v xml:space="preserve"> </v>
      </c>
      <c r="N58" s="69" t="str">
        <f>IF(C58="","",IF(ISERROR(VLOOKUP(VLOOKUP(C58,Table1[[Practice no.]:[12]],28,FALSE),List!$A$2:$B$5,2,FALSE)),"",VLOOKUP(VLOOKUP(C58,Table1[[Practice no.]:[12]],28,FALSE),List!$A$2:$B$5,2,FALSE)))</f>
        <v xml:space="preserve"> </v>
      </c>
      <c r="O58" s="69" t="str">
        <f>IF(C58="","",IF(ISERROR(VLOOKUP(VLOOKUP(C58,Table1[[Practice no.]:[12]],29,FALSE),List!$A$2:$B$5,2,FALSE)),"",VLOOKUP(VLOOKUP(C58,Table1[[Practice no.]:[12]],29,FALSE),List!$A$2:$B$5,2,FALSE)))</f>
        <v xml:space="preserve"> </v>
      </c>
      <c r="P58" s="69" t="str">
        <f>IF(C58="","",IF(ISERROR(VLOOKUP(VLOOKUP(C58,Table1[[Practice no.]:[12]],30,FALSE),List!$A$2:$B$5,2,FALSE)),"",VLOOKUP(VLOOKUP(C58,Table1[[Practice no.]:[12]],30,FALSE),List!$A$2:$B$5,2,FALSE)))</f>
        <v xml:space="preserve"> </v>
      </c>
      <c r="Q58" s="55" t="str">
        <f>IF(C58="","",IF(ISERROR(VLOOKUP(VLOOKUP(C58,Table1[[Practice no.]:[12]],31,FALSE),List!$A$2:$B$5,2,FALSE)),"",VLOOKUP(VLOOKUP(C58,Table1[[Practice no.]:[12]],31,FALSE),List!$A$2:$B$5,2,FALSE)))</f>
        <v>○</v>
      </c>
      <c r="R58" s="55" t="str">
        <f>IF(C58="","",IF(ISERROR(VLOOKUP(VLOOKUP(C58,Table1[[Practice no.]:[12]],32,FALSE),List!$A$2:$B$5,2,FALSE)),"",VLOOKUP(VLOOKUP(C58,Table1[[Practice no.]:[12]],32,FALSE),List!$A$2:$B$5,2,FALSE)))</f>
        <v xml:space="preserve"> </v>
      </c>
      <c r="S58" s="55" t="str">
        <f>IF(C58="","",IF(ISERROR(VLOOKUP(VLOOKUP(C58,Table1[[Practice no.]:[12]],33,FALSE),List!$A$2:$B$5,2,FALSE)),"",VLOOKUP(VLOOKUP(C58,Table1[[Practice no.]:[12]],33,FALSE),List!$A$2:$B$5,2,FALSE)))</f>
        <v>○</v>
      </c>
      <c r="T58" s="55" t="str">
        <f>IF(C58="","",IF(ISERROR(VLOOKUP(VLOOKUP(C58,Table1[[Practice no.]:[12]],34,FALSE),List!$A$2:$B$5,2,FALSE)),"",VLOOKUP(VLOOKUP(C58,Table1[[Practice no.]:[12]],34,FALSE),List!$A$2:$B$5,2,FALSE)))</f>
        <v>○</v>
      </c>
      <c r="U58" s="55" t="str">
        <f>IF(C58="","",IF(ISERROR(VLOOKUP(VLOOKUP(C58,Table1[[Practice no.]:[12]],35,FALSE),List!$A$2:$B$5,2,FALSE)),"",VLOOKUP(VLOOKUP(C58,Table1[[Practice no.]:[12]],35,FALSE),List!$A$2:$B$5,2,FALSE)))</f>
        <v>○</v>
      </c>
      <c r="V58" s="55" t="str">
        <f>IF(C58="","",IF(ISERROR(VLOOKUP(VLOOKUP(C58,Table1[[Practice no.]:[12]],36,FALSE),List!$A$2:$B$5,2,FALSE)),"",VLOOKUP(VLOOKUP(C58,Table1[[Practice no.]:[12]],36,FALSE),List!$A$2:$B$5,2,FALSE)))</f>
        <v>○</v>
      </c>
      <c r="W58" s="55" t="str">
        <f>IF(C58="","",IF(ISERROR(VLOOKUP(VLOOKUP(C58,Table1[[Practice no.]:[12]],37,FALSE),List!$A$2:$B$5,2,FALSE)),"",VLOOKUP(VLOOKUP(C58,Table1[[Practice no.]:[12]],37,FALSE),List!$A$2:$B$5,2,FALSE)))</f>
        <v xml:space="preserve"> </v>
      </c>
      <c r="X58" s="55" t="str">
        <f>IF(C58="","",IF(ISERROR(VLOOKUP(VLOOKUP(C58,Table1[[Practice no.]:[12]],38,FALSE),List!$A$2:$B$5,2,FALSE)),"",VLOOKUP(VLOOKUP(C58,Table1[[Practice no.]:[12]],38,FALSE),List!$A$2:$B$5,2,FALSE)))</f>
        <v>○</v>
      </c>
      <c r="Y58" s="55" t="str">
        <f>IF(C58="","",IF(ISERROR(VLOOKUP(VLOOKUP(C58,Table1[[Practice no.]:[12]],39,FALSE),List!$A$2:$B$5,2,FALSE)),"",VLOOKUP(VLOOKUP(C58,Table1[[Practice no.]:[12]],39,FALSE),List!$A$2:$B$5,2,FALSE)))</f>
        <v>○</v>
      </c>
      <c r="Z58" s="55" t="str">
        <f>IF(C58="","",IF(ISERROR(VLOOKUP(VLOOKUP(C58,Table1[[Practice no.]:[12]],40,FALSE),List!$A$2:$B$5,2,FALSE)),"",VLOOKUP(VLOOKUP(C58,Table1[[Practice no.]:[12]],40,FALSE),List!$A$2:$B$5,2,FALSE)))</f>
        <v xml:space="preserve"> </v>
      </c>
      <c r="AA58" s="55" t="str">
        <f>IF(C58="","",IF(ISERROR(VLOOKUP(VLOOKUP(C58,Table1[[Practice no.]:[12]],41,FALSE),List!$A$2:$B$5,2,FALSE)),"",VLOOKUP(VLOOKUP(C58,Table1[[Practice no.]:[12]],41,FALSE),List!$A$2:$B$5,2,FALSE)))</f>
        <v xml:space="preserve"> </v>
      </c>
      <c r="AB58" s="55" t="str">
        <f>IF(C58="","",IF(ISERROR(VLOOKUP(VLOOKUP(C58,Table1[[Practice no.]:[12]],42,FALSE),List!$A$2:$B$5,2,FALSE)),"",VLOOKUP(VLOOKUP(C58,Table1[[Practice no.]:[12]],42,FALSE),List!$A$2:$B$5,2,FALSE)))</f>
        <v>○</v>
      </c>
      <c r="AC58" s="84"/>
    </row>
    <row r="59" spans="1:29" ht="39.75" customHeight="1">
      <c r="A59" s="218" t="str">
        <v>3. Water and Land Management</v>
      </c>
      <c r="B59" s="218" t="str">
        <v>3.1. Water harvesting and run-off storage</v>
      </c>
      <c r="C59" s="218" t="str">
        <v>3.1.6</v>
      </c>
      <c r="D59" s="218" t="str">
        <f>IF(C59="","",HYPERLINK("#'" &amp; C59 &amp; "'!A1",VLOOKUP(C59,Table1[[Practice no.]:[Pracitce Name]],2,FALSE)))</f>
        <v>Using roads as reservoir embankments</v>
      </c>
      <c r="E59" s="65" t="str">
        <f>IF(C59="","",IF(ISERROR(VLOOKUP(VLOOKUP(C59,Table1[[Practice no.]:[12]],19,FALSE),List!$A$2:$B$5,2,FALSE)),"",VLOOKUP(VLOOKUP(C59,Table1[[Practice no.]:[12]],19,FALSE),List!$A$2:$B$5,2,FALSE)))</f>
        <v xml:space="preserve"> </v>
      </c>
      <c r="F59" s="66" t="str">
        <f>IF(C59="","",IF(ISERROR(VLOOKUP(VLOOKUP(C59,Table1[[Practice no.]:[12]],20,FALSE),List!$A$2:$B$5,2,FALSE)),"",VLOOKUP(VLOOKUP(C59,Table1[[Practice no.]:[12]],20,FALSE),List!$A$2:$B$5,2,FALSE)))</f>
        <v>○</v>
      </c>
      <c r="G59" s="66" t="str">
        <f>IF(C59="","",IF(ISERROR(VLOOKUP(VLOOKUP(C59,Table1[[Practice no.]:[12]],21,FALSE),List!$A$2:$B$5,2,FALSE)),"",VLOOKUP(VLOOKUP(C59,Table1[[Practice no.]:[12]],21,FALSE),List!$A$2:$B$5,2,FALSE)))</f>
        <v>●</v>
      </c>
      <c r="H59" s="67" t="str">
        <f>IF(C59="","",IF(ISERROR(VLOOKUP(VLOOKUP(C59,Table1[[Practice no.]:[12]],22,FALSE),List!$A$2:$B$5,2,FALSE)),"",VLOOKUP(VLOOKUP(C59,Table1[[Practice no.]:[12]],22,FALSE),List!$A$2:$B$5,2,FALSE)))</f>
        <v>○</v>
      </c>
      <c r="I59" s="67" t="str">
        <f>IF(C59="","",IF(ISERROR(VLOOKUP(VLOOKUP(C59,Table1[[Practice no.]:[12]],23,FALSE),List!$A$2:$B$5,2,FALSE)),"",VLOOKUP(VLOOKUP(C59,Table1[[Practice no.]:[12]],23,FALSE),List!$A$2:$B$5,2,FALSE)))</f>
        <v xml:space="preserve"> </v>
      </c>
      <c r="J59" s="67" t="str">
        <f>IF(C59="","",IF(ISERROR(VLOOKUP(VLOOKUP(C59,Table1[[Practice no.]:[12]],24,FALSE),List!$A$2:$B$5,2,FALSE)),"",VLOOKUP(VLOOKUP(C59,Table1[[Practice no.]:[12]],24,FALSE),List!$A$2:$B$5,2,FALSE)))</f>
        <v>○</v>
      </c>
      <c r="K59" s="68" t="str">
        <f>IF(C59="","",IF(ISERROR(VLOOKUP(VLOOKUP(C59,Table1[[Practice no.]:[12]],25,FALSE),List!$A$2:$B$5,2,FALSE)),"",VLOOKUP(VLOOKUP(C59,Table1[[Practice no.]:[12]],25,FALSE),List!$A$2:$B$5,2,FALSE)))</f>
        <v>○</v>
      </c>
      <c r="L59" s="68" t="str">
        <f>IF(C59="","",IF(ISERROR(VLOOKUP(VLOOKUP(C59,Table1[[Practice no.]:[12]],26,FALSE),List!$A$2:$B$5,2,FALSE)),"",VLOOKUP(VLOOKUP(C59,Table1[[Practice no.]:[12]],26,FALSE),List!$A$2:$B$5,2,FALSE)))</f>
        <v xml:space="preserve"> </v>
      </c>
      <c r="M59" s="68" t="str">
        <f>IF(C59="","",IF(ISERROR(VLOOKUP(VLOOKUP(C59,Table1[[Practice no.]:[12]],27,FALSE),List!$A$2:$B$5,2,FALSE)),"",VLOOKUP(VLOOKUP(C59,Table1[[Practice no.]:[12]],27,FALSE),List!$A$2:$B$5,2,FALSE)))</f>
        <v>○</v>
      </c>
      <c r="N59" s="69" t="str">
        <f>IF(C59="","",IF(ISERROR(VLOOKUP(VLOOKUP(C59,Table1[[Practice no.]:[12]],28,FALSE),List!$A$2:$B$5,2,FALSE)),"",VLOOKUP(VLOOKUP(C59,Table1[[Practice no.]:[12]],28,FALSE),List!$A$2:$B$5,2,FALSE)))</f>
        <v xml:space="preserve"> </v>
      </c>
      <c r="O59" s="69" t="str">
        <f>IF(C59="","",IF(ISERROR(VLOOKUP(VLOOKUP(C59,Table1[[Practice no.]:[12]],29,FALSE),List!$A$2:$B$5,2,FALSE)),"",VLOOKUP(VLOOKUP(C59,Table1[[Practice no.]:[12]],29,FALSE),List!$A$2:$B$5,2,FALSE)))</f>
        <v xml:space="preserve"> </v>
      </c>
      <c r="P59" s="69" t="str">
        <f>IF(C59="","",IF(ISERROR(VLOOKUP(VLOOKUP(C59,Table1[[Practice no.]:[12]],30,FALSE),List!$A$2:$B$5,2,FALSE)),"",VLOOKUP(VLOOKUP(C59,Table1[[Practice no.]:[12]],30,FALSE),List!$A$2:$B$5,2,FALSE)))</f>
        <v xml:space="preserve"> </v>
      </c>
      <c r="Q59" s="55" t="str">
        <f>IF(C59="","",IF(ISERROR(VLOOKUP(VLOOKUP(C59,Table1[[Practice no.]:[12]],31,FALSE),List!$A$2:$B$5,2,FALSE)),"",VLOOKUP(VLOOKUP(C59,Table1[[Practice no.]:[12]],31,FALSE),List!$A$2:$B$5,2,FALSE)))</f>
        <v>○</v>
      </c>
      <c r="R59" s="55" t="str">
        <f>IF(C59="","",IF(ISERROR(VLOOKUP(VLOOKUP(C59,Table1[[Practice no.]:[12]],32,FALSE),List!$A$2:$B$5,2,FALSE)),"",VLOOKUP(VLOOKUP(C59,Table1[[Practice no.]:[12]],32,FALSE),List!$A$2:$B$5,2,FALSE)))</f>
        <v xml:space="preserve"> </v>
      </c>
      <c r="S59" s="55" t="str">
        <f>IF(C59="","",IF(ISERROR(VLOOKUP(VLOOKUP(C59,Table1[[Practice no.]:[12]],33,FALSE),List!$A$2:$B$5,2,FALSE)),"",VLOOKUP(VLOOKUP(C59,Table1[[Practice no.]:[12]],33,FALSE),List!$A$2:$B$5,2,FALSE)))</f>
        <v>○</v>
      </c>
      <c r="T59" s="55" t="str">
        <f>IF(C59="","",IF(ISERROR(VLOOKUP(VLOOKUP(C59,Table1[[Practice no.]:[12]],34,FALSE),List!$A$2:$B$5,2,FALSE)),"",VLOOKUP(VLOOKUP(C59,Table1[[Practice no.]:[12]],34,FALSE),List!$A$2:$B$5,2,FALSE)))</f>
        <v>○</v>
      </c>
      <c r="U59" s="55" t="str">
        <f>IF(C59="","",IF(ISERROR(VLOOKUP(VLOOKUP(C59,Table1[[Practice no.]:[12]],35,FALSE),List!$A$2:$B$5,2,FALSE)),"",VLOOKUP(VLOOKUP(C59,Table1[[Practice no.]:[12]],35,FALSE),List!$A$2:$B$5,2,FALSE)))</f>
        <v>○</v>
      </c>
      <c r="V59" s="55" t="str">
        <f>IF(C59="","",IF(ISERROR(VLOOKUP(VLOOKUP(C59,Table1[[Practice no.]:[12]],36,FALSE),List!$A$2:$B$5,2,FALSE)),"",VLOOKUP(VLOOKUP(C59,Table1[[Practice no.]:[12]],36,FALSE),List!$A$2:$B$5,2,FALSE)))</f>
        <v>○</v>
      </c>
      <c r="W59" s="55" t="str">
        <f>IF(C59="","",IF(ISERROR(VLOOKUP(VLOOKUP(C59,Table1[[Practice no.]:[12]],37,FALSE),List!$A$2:$B$5,2,FALSE)),"",VLOOKUP(VLOOKUP(C59,Table1[[Practice no.]:[12]],37,FALSE),List!$A$2:$B$5,2,FALSE)))</f>
        <v>○</v>
      </c>
      <c r="X59" s="55" t="str">
        <f>IF(C59="","",IF(ISERROR(VLOOKUP(VLOOKUP(C59,Table1[[Practice no.]:[12]],38,FALSE),List!$A$2:$B$5,2,FALSE)),"",VLOOKUP(VLOOKUP(C59,Table1[[Practice no.]:[12]],38,FALSE),List!$A$2:$B$5,2,FALSE)))</f>
        <v>○</v>
      </c>
      <c r="Y59" s="55" t="str">
        <f>IF(C59="","",IF(ISERROR(VLOOKUP(VLOOKUP(C59,Table1[[Practice no.]:[12]],39,FALSE),List!$A$2:$B$5,2,FALSE)),"",VLOOKUP(VLOOKUP(C59,Table1[[Practice no.]:[12]],39,FALSE),List!$A$2:$B$5,2,FALSE)))</f>
        <v>○</v>
      </c>
      <c r="Z59" s="55" t="str">
        <f>IF(C59="","",IF(ISERROR(VLOOKUP(VLOOKUP(C59,Table1[[Practice no.]:[12]],40,FALSE),List!$A$2:$B$5,2,FALSE)),"",VLOOKUP(VLOOKUP(C59,Table1[[Practice no.]:[12]],40,FALSE),List!$A$2:$B$5,2,FALSE)))</f>
        <v xml:space="preserve"> </v>
      </c>
      <c r="AA59" s="55" t="str">
        <f>IF(C59="","",IF(ISERROR(VLOOKUP(VLOOKUP(C59,Table1[[Practice no.]:[12]],41,FALSE),List!$A$2:$B$5,2,FALSE)),"",VLOOKUP(VLOOKUP(C59,Table1[[Practice no.]:[12]],41,FALSE),List!$A$2:$B$5,2,FALSE)))</f>
        <v xml:space="preserve"> </v>
      </c>
      <c r="AB59" s="55" t="str">
        <f>IF(C59="","",IF(ISERROR(VLOOKUP(VLOOKUP(C59,Table1[[Practice no.]:[12]],42,FALSE),List!$A$2:$B$5,2,FALSE)),"",VLOOKUP(VLOOKUP(C59,Table1[[Practice no.]:[12]],42,FALSE),List!$A$2:$B$5,2,FALSE)))</f>
        <v>○</v>
      </c>
      <c r="AC59" s="84"/>
    </row>
    <row r="60" spans="1:29" ht="39.75" customHeight="1">
      <c r="A60" s="218" t="str">
        <v>3. Water and Land Management</v>
      </c>
      <c r="B60" s="218" t="str">
        <v>3.2. Agricultural Water management</v>
      </c>
      <c r="C60" s="218" t="str">
        <v>3.2.1</v>
      </c>
      <c r="D60" s="218" t="str">
        <f>IF(C60="","",HYPERLINK("#'" &amp; C60 &amp; "'!A1",VLOOKUP(C60,Table1[[Practice no.]:[Pracitce Name]],2,FALSE)))</f>
        <v>Cascading irrigation fed from road drainage</v>
      </c>
      <c r="E60" s="65" t="str">
        <f>IF(C60="","",IF(ISERROR(VLOOKUP(VLOOKUP(C60,Table1[[Practice no.]:[12]],19,FALSE),List!$A$2:$B$5,2,FALSE)),"",VLOOKUP(VLOOKUP(C60,Table1[[Practice no.]:[12]],19,FALSE),List!$A$2:$B$5,2,FALSE)))</f>
        <v xml:space="preserve"> </v>
      </c>
      <c r="F60" s="66" t="str">
        <f>IF(C60="","",IF(ISERROR(VLOOKUP(VLOOKUP(C60,Table1[[Practice no.]:[12]],20,FALSE),List!$A$2:$B$5,2,FALSE)),"",VLOOKUP(VLOOKUP(C60,Table1[[Practice no.]:[12]],20,FALSE),List!$A$2:$B$5,2,FALSE)))</f>
        <v>○</v>
      </c>
      <c r="G60" s="66" t="str">
        <f>IF(C60="","",IF(ISERROR(VLOOKUP(VLOOKUP(C60,Table1[[Practice no.]:[12]],21,FALSE),List!$A$2:$B$5,2,FALSE)),"",VLOOKUP(VLOOKUP(C60,Table1[[Practice no.]:[12]],21,FALSE),List!$A$2:$B$5,2,FALSE)))</f>
        <v>●</v>
      </c>
      <c r="H60" s="67" t="str">
        <f>IF(C60="","",IF(ISERROR(VLOOKUP(VLOOKUP(C60,Table1[[Practice no.]:[12]],22,FALSE),List!$A$2:$B$5,2,FALSE)),"",VLOOKUP(VLOOKUP(C60,Table1[[Practice no.]:[12]],22,FALSE),List!$A$2:$B$5,2,FALSE)))</f>
        <v>○</v>
      </c>
      <c r="I60" s="67" t="str">
        <f>IF(C60="","",IF(ISERROR(VLOOKUP(VLOOKUP(C60,Table1[[Practice no.]:[12]],23,FALSE),List!$A$2:$B$5,2,FALSE)),"",VLOOKUP(VLOOKUP(C60,Table1[[Practice no.]:[12]],23,FALSE),List!$A$2:$B$5,2,FALSE)))</f>
        <v xml:space="preserve"> </v>
      </c>
      <c r="J60" s="67" t="str">
        <f>IF(C60="","",IF(ISERROR(VLOOKUP(VLOOKUP(C60,Table1[[Practice no.]:[12]],24,FALSE),List!$A$2:$B$5,2,FALSE)),"",VLOOKUP(VLOOKUP(C60,Table1[[Practice no.]:[12]],24,FALSE),List!$A$2:$B$5,2,FALSE)))</f>
        <v>○</v>
      </c>
      <c r="K60" s="68" t="str">
        <f>IF(C60="","",IF(ISERROR(VLOOKUP(VLOOKUP(C60,Table1[[Practice no.]:[12]],25,FALSE),List!$A$2:$B$5,2,FALSE)),"",VLOOKUP(VLOOKUP(C60,Table1[[Practice no.]:[12]],25,FALSE),List!$A$2:$B$5,2,FALSE)))</f>
        <v>○</v>
      </c>
      <c r="L60" s="68" t="str">
        <f>IF(C60="","",IF(ISERROR(VLOOKUP(VLOOKUP(C60,Table1[[Practice no.]:[12]],26,FALSE),List!$A$2:$B$5,2,FALSE)),"",VLOOKUP(VLOOKUP(C60,Table1[[Practice no.]:[12]],26,FALSE),List!$A$2:$B$5,2,FALSE)))</f>
        <v xml:space="preserve"> </v>
      </c>
      <c r="M60" s="68" t="str">
        <f>IF(C60="","",IF(ISERROR(VLOOKUP(VLOOKUP(C60,Table1[[Practice no.]:[12]],27,FALSE),List!$A$2:$B$5,2,FALSE)),"",VLOOKUP(VLOOKUP(C60,Table1[[Practice no.]:[12]],27,FALSE),List!$A$2:$B$5,2,FALSE)))</f>
        <v>○</v>
      </c>
      <c r="N60" s="69" t="str">
        <f>IF(C60="","",IF(ISERROR(VLOOKUP(VLOOKUP(C60,Table1[[Practice no.]:[12]],28,FALSE),List!$A$2:$B$5,2,FALSE)),"",VLOOKUP(VLOOKUP(C60,Table1[[Practice no.]:[12]],28,FALSE),List!$A$2:$B$5,2,FALSE)))</f>
        <v xml:space="preserve"> </v>
      </c>
      <c r="O60" s="69" t="str">
        <f>IF(C60="","",IF(ISERROR(VLOOKUP(VLOOKUP(C60,Table1[[Practice no.]:[12]],29,FALSE),List!$A$2:$B$5,2,FALSE)),"",VLOOKUP(VLOOKUP(C60,Table1[[Practice no.]:[12]],29,FALSE),List!$A$2:$B$5,2,FALSE)))</f>
        <v xml:space="preserve"> </v>
      </c>
      <c r="P60" s="69" t="str">
        <f>IF(C60="","",IF(ISERROR(VLOOKUP(VLOOKUP(C60,Table1[[Practice no.]:[12]],30,FALSE),List!$A$2:$B$5,2,FALSE)),"",VLOOKUP(VLOOKUP(C60,Table1[[Practice no.]:[12]],30,FALSE),List!$A$2:$B$5,2,FALSE)))</f>
        <v xml:space="preserve"> </v>
      </c>
      <c r="Q60" s="55" t="str">
        <f>IF(C60="","",IF(ISERROR(VLOOKUP(VLOOKUP(C60,Table1[[Practice no.]:[12]],31,FALSE),List!$A$2:$B$5,2,FALSE)),"",VLOOKUP(VLOOKUP(C60,Table1[[Practice no.]:[12]],31,FALSE),List!$A$2:$B$5,2,FALSE)))</f>
        <v>○</v>
      </c>
      <c r="R60" s="55" t="str">
        <f>IF(C60="","",IF(ISERROR(VLOOKUP(VLOOKUP(C60,Table1[[Practice no.]:[12]],32,FALSE),List!$A$2:$B$5,2,FALSE)),"",VLOOKUP(VLOOKUP(C60,Table1[[Practice no.]:[12]],32,FALSE),List!$A$2:$B$5,2,FALSE)))</f>
        <v xml:space="preserve"> </v>
      </c>
      <c r="S60" s="55" t="str">
        <f>IF(C60="","",IF(ISERROR(VLOOKUP(VLOOKUP(C60,Table1[[Practice no.]:[12]],33,FALSE),List!$A$2:$B$5,2,FALSE)),"",VLOOKUP(VLOOKUP(C60,Table1[[Practice no.]:[12]],33,FALSE),List!$A$2:$B$5,2,FALSE)))</f>
        <v>○</v>
      </c>
      <c r="T60" s="55" t="str">
        <f>IF(C60="","",IF(ISERROR(VLOOKUP(VLOOKUP(C60,Table1[[Practice no.]:[12]],34,FALSE),List!$A$2:$B$5,2,FALSE)),"",VLOOKUP(VLOOKUP(C60,Table1[[Practice no.]:[12]],34,FALSE),List!$A$2:$B$5,2,FALSE)))</f>
        <v>○</v>
      </c>
      <c r="U60" s="55" t="str">
        <f>IF(C60="","",IF(ISERROR(VLOOKUP(VLOOKUP(C60,Table1[[Practice no.]:[12]],35,FALSE),List!$A$2:$B$5,2,FALSE)),"",VLOOKUP(VLOOKUP(C60,Table1[[Practice no.]:[12]],35,FALSE),List!$A$2:$B$5,2,FALSE)))</f>
        <v>○</v>
      </c>
      <c r="V60" s="55" t="str">
        <f>IF(C60="","",IF(ISERROR(VLOOKUP(VLOOKUP(C60,Table1[[Practice no.]:[12]],36,FALSE),List!$A$2:$B$5,2,FALSE)),"",VLOOKUP(VLOOKUP(C60,Table1[[Practice no.]:[12]],36,FALSE),List!$A$2:$B$5,2,FALSE)))</f>
        <v>○</v>
      </c>
      <c r="W60" s="55" t="str">
        <f>IF(C60="","",IF(ISERROR(VLOOKUP(VLOOKUP(C60,Table1[[Practice no.]:[12]],37,FALSE),List!$A$2:$B$5,2,FALSE)),"",VLOOKUP(VLOOKUP(C60,Table1[[Practice no.]:[12]],37,FALSE),List!$A$2:$B$5,2,FALSE)))</f>
        <v>○</v>
      </c>
      <c r="X60" s="55" t="str">
        <f>IF(C60="","",IF(ISERROR(VLOOKUP(VLOOKUP(C60,Table1[[Practice no.]:[12]],38,FALSE),List!$A$2:$B$5,2,FALSE)),"",VLOOKUP(VLOOKUP(C60,Table1[[Practice no.]:[12]],38,FALSE),List!$A$2:$B$5,2,FALSE)))</f>
        <v>○</v>
      </c>
      <c r="Y60" s="55" t="str">
        <f>IF(C60="","",IF(ISERROR(VLOOKUP(VLOOKUP(C60,Table1[[Practice no.]:[12]],39,FALSE),List!$A$2:$B$5,2,FALSE)),"",VLOOKUP(VLOOKUP(C60,Table1[[Practice no.]:[12]],39,FALSE),List!$A$2:$B$5,2,FALSE)))</f>
        <v>○</v>
      </c>
      <c r="Z60" s="55" t="str">
        <f>IF(C60="","",IF(ISERROR(VLOOKUP(VLOOKUP(C60,Table1[[Practice no.]:[12]],40,FALSE),List!$A$2:$B$5,2,FALSE)),"",VLOOKUP(VLOOKUP(C60,Table1[[Practice no.]:[12]],40,FALSE),List!$A$2:$B$5,2,FALSE)))</f>
        <v xml:space="preserve"> </v>
      </c>
      <c r="AA60" s="55" t="str">
        <f>IF(C60="","",IF(ISERROR(VLOOKUP(VLOOKUP(C60,Table1[[Practice no.]:[12]],41,FALSE),List!$A$2:$B$5,2,FALSE)),"",VLOOKUP(VLOOKUP(C60,Table1[[Practice no.]:[12]],41,FALSE),List!$A$2:$B$5,2,FALSE)))</f>
        <v xml:space="preserve"> </v>
      </c>
      <c r="AB60" s="55" t="str">
        <f>IF(C60="","",IF(ISERROR(VLOOKUP(VLOOKUP(C60,Table1[[Practice no.]:[12]],42,FALSE),List!$A$2:$B$5,2,FALSE)),"",VLOOKUP(VLOOKUP(C60,Table1[[Practice no.]:[12]],42,FALSE),List!$A$2:$B$5,2,FALSE)))</f>
        <v>○</v>
      </c>
      <c r="AC60" s="84"/>
    </row>
    <row r="61" spans="1:29" ht="39.75" customHeight="1">
      <c r="A61" s="218" t="str">
        <v>3. Water and Land Management</v>
      </c>
      <c r="B61" s="218" t="str">
        <v>3.2. Agricultural Water management</v>
      </c>
      <c r="C61" s="218" t="str">
        <v>3.2.2</v>
      </c>
      <c r="D61" s="218" t="str">
        <f>IF(C61="","",HYPERLINK("#'" &amp; C61 &amp; "'!A1",VLOOKUP(C61,Table1[[Practice no.]:[Pracitce Name]],2,FALSE)))</f>
        <v>Connecting road drainage cuts to farm trenches</v>
      </c>
      <c r="E61" s="65" t="str">
        <f>IF(C61="","",IF(ISERROR(VLOOKUP(VLOOKUP(C61,Table1[[Practice no.]:[12]],19,FALSE),List!$A$2:$B$5,2,FALSE)),"",VLOOKUP(VLOOKUP(C61,Table1[[Practice no.]:[12]],19,FALSE),List!$A$2:$B$5,2,FALSE)))</f>
        <v xml:space="preserve"> </v>
      </c>
      <c r="F61" s="66" t="str">
        <f>IF(C61="","",IF(ISERROR(VLOOKUP(VLOOKUP(C61,Table1[[Practice no.]:[12]],20,FALSE),List!$A$2:$B$5,2,FALSE)),"",VLOOKUP(VLOOKUP(C61,Table1[[Practice no.]:[12]],20,FALSE),List!$A$2:$B$5,2,FALSE)))</f>
        <v>○</v>
      </c>
      <c r="G61" s="66" t="str">
        <f>IF(C61="","",IF(ISERROR(VLOOKUP(VLOOKUP(C61,Table1[[Practice no.]:[12]],21,FALSE),List!$A$2:$B$5,2,FALSE)),"",VLOOKUP(VLOOKUP(C61,Table1[[Practice no.]:[12]],21,FALSE),List!$A$2:$B$5,2,FALSE)))</f>
        <v>●</v>
      </c>
      <c r="H61" s="67" t="str">
        <f>IF(C61="","",IF(ISERROR(VLOOKUP(VLOOKUP(C61,Table1[[Practice no.]:[12]],22,FALSE),List!$A$2:$B$5,2,FALSE)),"",VLOOKUP(VLOOKUP(C61,Table1[[Practice no.]:[12]],22,FALSE),List!$A$2:$B$5,2,FALSE)))</f>
        <v>○</v>
      </c>
      <c r="I61" s="67" t="str">
        <f>IF(C61="","",IF(ISERROR(VLOOKUP(VLOOKUP(C61,Table1[[Practice no.]:[12]],23,FALSE),List!$A$2:$B$5,2,FALSE)),"",VLOOKUP(VLOOKUP(C61,Table1[[Practice no.]:[12]],23,FALSE),List!$A$2:$B$5,2,FALSE)))</f>
        <v xml:space="preserve"> </v>
      </c>
      <c r="J61" s="67" t="str">
        <f>IF(C61="","",IF(ISERROR(VLOOKUP(VLOOKUP(C61,Table1[[Practice no.]:[12]],24,FALSE),List!$A$2:$B$5,2,FALSE)),"",VLOOKUP(VLOOKUP(C61,Table1[[Practice no.]:[12]],24,FALSE),List!$A$2:$B$5,2,FALSE)))</f>
        <v>○</v>
      </c>
      <c r="K61" s="68" t="str">
        <f>IF(C61="","",IF(ISERROR(VLOOKUP(VLOOKUP(C61,Table1[[Practice no.]:[12]],25,FALSE),List!$A$2:$B$5,2,FALSE)),"",VLOOKUP(VLOOKUP(C61,Table1[[Practice no.]:[12]],25,FALSE),List!$A$2:$B$5,2,FALSE)))</f>
        <v>○</v>
      </c>
      <c r="L61" s="68" t="str">
        <f>IF(C61="","",IF(ISERROR(VLOOKUP(VLOOKUP(C61,Table1[[Practice no.]:[12]],26,FALSE),List!$A$2:$B$5,2,FALSE)),"",VLOOKUP(VLOOKUP(C61,Table1[[Practice no.]:[12]],26,FALSE),List!$A$2:$B$5,2,FALSE)))</f>
        <v xml:space="preserve"> </v>
      </c>
      <c r="M61" s="68" t="str">
        <f>IF(C61="","",IF(ISERROR(VLOOKUP(VLOOKUP(C61,Table1[[Practice no.]:[12]],27,FALSE),List!$A$2:$B$5,2,FALSE)),"",VLOOKUP(VLOOKUP(C61,Table1[[Practice no.]:[12]],27,FALSE),List!$A$2:$B$5,2,FALSE)))</f>
        <v>○</v>
      </c>
      <c r="N61" s="69" t="str">
        <f>IF(C61="","",IF(ISERROR(VLOOKUP(VLOOKUP(C61,Table1[[Practice no.]:[12]],28,FALSE),List!$A$2:$B$5,2,FALSE)),"",VLOOKUP(VLOOKUP(C61,Table1[[Practice no.]:[12]],28,FALSE),List!$A$2:$B$5,2,FALSE)))</f>
        <v xml:space="preserve"> </v>
      </c>
      <c r="O61" s="69" t="str">
        <f>IF(C61="","",IF(ISERROR(VLOOKUP(VLOOKUP(C61,Table1[[Practice no.]:[12]],29,FALSE),List!$A$2:$B$5,2,FALSE)),"",VLOOKUP(VLOOKUP(C61,Table1[[Practice no.]:[12]],29,FALSE),List!$A$2:$B$5,2,FALSE)))</f>
        <v xml:space="preserve"> </v>
      </c>
      <c r="P61" s="69" t="str">
        <f>IF(C61="","",IF(ISERROR(VLOOKUP(VLOOKUP(C61,Table1[[Practice no.]:[12]],30,FALSE),List!$A$2:$B$5,2,FALSE)),"",VLOOKUP(VLOOKUP(C61,Table1[[Practice no.]:[12]],30,FALSE),List!$A$2:$B$5,2,FALSE)))</f>
        <v xml:space="preserve"> </v>
      </c>
      <c r="Q61" s="55" t="str">
        <f>IF(C61="","",IF(ISERROR(VLOOKUP(VLOOKUP(C61,Table1[[Practice no.]:[12]],31,FALSE),List!$A$2:$B$5,2,FALSE)),"",VLOOKUP(VLOOKUP(C61,Table1[[Practice no.]:[12]],31,FALSE),List!$A$2:$B$5,2,FALSE)))</f>
        <v>○</v>
      </c>
      <c r="R61" s="55" t="str">
        <f>IF(C61="","",IF(ISERROR(VLOOKUP(VLOOKUP(C61,Table1[[Practice no.]:[12]],32,FALSE),List!$A$2:$B$5,2,FALSE)),"",VLOOKUP(VLOOKUP(C61,Table1[[Practice no.]:[12]],32,FALSE),List!$A$2:$B$5,2,FALSE)))</f>
        <v xml:space="preserve"> </v>
      </c>
      <c r="S61" s="55" t="str">
        <f>IF(C61="","",IF(ISERROR(VLOOKUP(VLOOKUP(C61,Table1[[Practice no.]:[12]],33,FALSE),List!$A$2:$B$5,2,FALSE)),"",VLOOKUP(VLOOKUP(C61,Table1[[Practice no.]:[12]],33,FALSE),List!$A$2:$B$5,2,FALSE)))</f>
        <v>○</v>
      </c>
      <c r="T61" s="55" t="str">
        <f>IF(C61="","",IF(ISERROR(VLOOKUP(VLOOKUP(C61,Table1[[Practice no.]:[12]],34,FALSE),List!$A$2:$B$5,2,FALSE)),"",VLOOKUP(VLOOKUP(C61,Table1[[Practice no.]:[12]],34,FALSE),List!$A$2:$B$5,2,FALSE)))</f>
        <v xml:space="preserve"> </v>
      </c>
      <c r="U61" s="55" t="str">
        <f>IF(C61="","",IF(ISERROR(VLOOKUP(VLOOKUP(C61,Table1[[Practice no.]:[12]],35,FALSE),List!$A$2:$B$5,2,FALSE)),"",VLOOKUP(VLOOKUP(C61,Table1[[Practice no.]:[12]],35,FALSE),List!$A$2:$B$5,2,FALSE)))</f>
        <v>○</v>
      </c>
      <c r="V61" s="55" t="str">
        <f>IF(C61="","",IF(ISERROR(VLOOKUP(VLOOKUP(C61,Table1[[Practice no.]:[12]],36,FALSE),List!$A$2:$B$5,2,FALSE)),"",VLOOKUP(VLOOKUP(C61,Table1[[Practice no.]:[12]],36,FALSE),List!$A$2:$B$5,2,FALSE)))</f>
        <v>○</v>
      </c>
      <c r="W61" s="55" t="str">
        <f>IF(C61="","",IF(ISERROR(VLOOKUP(VLOOKUP(C61,Table1[[Practice no.]:[12]],37,FALSE),List!$A$2:$B$5,2,FALSE)),"",VLOOKUP(VLOOKUP(C61,Table1[[Practice no.]:[12]],37,FALSE),List!$A$2:$B$5,2,FALSE)))</f>
        <v>○</v>
      </c>
      <c r="X61" s="55" t="str">
        <f>IF(C61="","",IF(ISERROR(VLOOKUP(VLOOKUP(C61,Table1[[Practice no.]:[12]],38,FALSE),List!$A$2:$B$5,2,FALSE)),"",VLOOKUP(VLOOKUP(C61,Table1[[Practice no.]:[12]],38,FALSE),List!$A$2:$B$5,2,FALSE)))</f>
        <v>○</v>
      </c>
      <c r="Y61" s="55" t="str">
        <f>IF(C61="","",IF(ISERROR(VLOOKUP(VLOOKUP(C61,Table1[[Practice no.]:[12]],39,FALSE),List!$A$2:$B$5,2,FALSE)),"",VLOOKUP(VLOOKUP(C61,Table1[[Practice no.]:[12]],39,FALSE),List!$A$2:$B$5,2,FALSE)))</f>
        <v>○</v>
      </c>
      <c r="Z61" s="55" t="str">
        <f>IF(C61="","",IF(ISERROR(VLOOKUP(VLOOKUP(C61,Table1[[Practice no.]:[12]],40,FALSE),List!$A$2:$B$5,2,FALSE)),"",VLOOKUP(VLOOKUP(C61,Table1[[Practice no.]:[12]],40,FALSE),List!$A$2:$B$5,2,FALSE)))</f>
        <v xml:space="preserve"> </v>
      </c>
      <c r="AA61" s="55" t="str">
        <f>IF(C61="","",IF(ISERROR(VLOOKUP(VLOOKUP(C61,Table1[[Practice no.]:[12]],41,FALSE),List!$A$2:$B$5,2,FALSE)),"",VLOOKUP(VLOOKUP(C61,Table1[[Practice no.]:[12]],41,FALSE),List!$A$2:$B$5,2,FALSE)))</f>
        <v xml:space="preserve"> </v>
      </c>
      <c r="AB61" s="55" t="str">
        <f>IF(C61="","",IF(ISERROR(VLOOKUP(VLOOKUP(C61,Table1[[Practice no.]:[12]],42,FALSE),List!$A$2:$B$5,2,FALSE)),"",VLOOKUP(VLOOKUP(C61,Table1[[Practice no.]:[12]],42,FALSE),List!$A$2:$B$5,2,FALSE)))</f>
        <v>○</v>
      </c>
      <c r="AC61" s="84"/>
    </row>
    <row r="62" spans="1:29" ht="39.75" customHeight="1">
      <c r="A62" s="218" t="str">
        <v>3. Water and Land Management</v>
      </c>
      <c r="B62" s="218" t="str">
        <v>3.2. Agricultural Water management</v>
      </c>
      <c r="C62" s="218" t="str">
        <v>3.2.3</v>
      </c>
      <c r="D62" s="218" t="str">
        <f>IF(C62="","",HYPERLINK("#'" &amp; C62 &amp; "'!A1",VLOOKUP(C62,Table1[[Practice no.]:[Pracitce Name]],2,FALSE)))</f>
        <v>Controlled (gated) culverts</v>
      </c>
      <c r="E62" s="65" t="str">
        <f>IF(C62="","",IF(ISERROR(VLOOKUP(VLOOKUP(C62,Table1[[Practice no.]:[12]],19,FALSE),List!$A$2:$B$5,2,FALSE)),"",VLOOKUP(VLOOKUP(C62,Table1[[Practice no.]:[12]],19,FALSE),List!$A$2:$B$5,2,FALSE)))</f>
        <v xml:space="preserve"> </v>
      </c>
      <c r="F62" s="66" t="str">
        <f>IF(C62="","",IF(ISERROR(VLOOKUP(VLOOKUP(C62,Table1[[Practice no.]:[12]],20,FALSE),List!$A$2:$B$5,2,FALSE)),"",VLOOKUP(VLOOKUP(C62,Table1[[Practice no.]:[12]],20,FALSE),List!$A$2:$B$5,2,FALSE)))</f>
        <v>○</v>
      </c>
      <c r="G62" s="66" t="str">
        <f>IF(C62="","",IF(ISERROR(VLOOKUP(VLOOKUP(C62,Table1[[Practice no.]:[12]],21,FALSE),List!$A$2:$B$5,2,FALSE)),"",VLOOKUP(VLOOKUP(C62,Table1[[Practice no.]:[12]],21,FALSE),List!$A$2:$B$5,2,FALSE)))</f>
        <v>●</v>
      </c>
      <c r="H62" s="67" t="str">
        <f>IF(C62="","",IF(ISERROR(VLOOKUP(VLOOKUP(C62,Table1[[Practice no.]:[12]],22,FALSE),List!$A$2:$B$5,2,FALSE)),"",VLOOKUP(VLOOKUP(C62,Table1[[Practice no.]:[12]],22,FALSE),List!$A$2:$B$5,2,FALSE)))</f>
        <v xml:space="preserve"> </v>
      </c>
      <c r="I62" s="67" t="str">
        <f>IF(C62="","",IF(ISERROR(VLOOKUP(VLOOKUP(C62,Table1[[Practice no.]:[12]],23,FALSE),List!$A$2:$B$5,2,FALSE)),"",VLOOKUP(VLOOKUP(C62,Table1[[Practice no.]:[12]],23,FALSE),List!$A$2:$B$5,2,FALSE)))</f>
        <v xml:space="preserve"> </v>
      </c>
      <c r="J62" s="67" t="str">
        <f>IF(C62="","",IF(ISERROR(VLOOKUP(VLOOKUP(C62,Table1[[Practice no.]:[12]],24,FALSE),List!$A$2:$B$5,2,FALSE)),"",VLOOKUP(VLOOKUP(C62,Table1[[Practice no.]:[12]],24,FALSE),List!$A$2:$B$5,2,FALSE)))</f>
        <v xml:space="preserve"> </v>
      </c>
      <c r="K62" s="68" t="str">
        <f>IF(C62="","",IF(ISERROR(VLOOKUP(VLOOKUP(C62,Table1[[Practice no.]:[12]],25,FALSE),List!$A$2:$B$5,2,FALSE)),"",VLOOKUP(VLOOKUP(C62,Table1[[Practice no.]:[12]],25,FALSE),List!$A$2:$B$5,2,FALSE)))</f>
        <v>○</v>
      </c>
      <c r="L62" s="68" t="str">
        <f>IF(C62="","",IF(ISERROR(VLOOKUP(VLOOKUP(C62,Table1[[Practice no.]:[12]],26,FALSE),List!$A$2:$B$5,2,FALSE)),"",VLOOKUP(VLOOKUP(C62,Table1[[Practice no.]:[12]],26,FALSE),List!$A$2:$B$5,2,FALSE)))</f>
        <v xml:space="preserve"> </v>
      </c>
      <c r="M62" s="68" t="str">
        <f>IF(C62="","",IF(ISERROR(VLOOKUP(VLOOKUP(C62,Table1[[Practice no.]:[12]],27,FALSE),List!$A$2:$B$5,2,FALSE)),"",VLOOKUP(VLOOKUP(C62,Table1[[Practice no.]:[12]],27,FALSE),List!$A$2:$B$5,2,FALSE)))</f>
        <v>○</v>
      </c>
      <c r="N62" s="69" t="str">
        <f>IF(C62="","",IF(ISERROR(VLOOKUP(VLOOKUP(C62,Table1[[Practice no.]:[12]],28,FALSE),List!$A$2:$B$5,2,FALSE)),"",VLOOKUP(VLOOKUP(C62,Table1[[Practice no.]:[12]],28,FALSE),List!$A$2:$B$5,2,FALSE)))</f>
        <v xml:space="preserve"> </v>
      </c>
      <c r="O62" s="69" t="str">
        <f>IF(C62="","",IF(ISERROR(VLOOKUP(VLOOKUP(C62,Table1[[Practice no.]:[12]],29,FALSE),List!$A$2:$B$5,2,FALSE)),"",VLOOKUP(VLOOKUP(C62,Table1[[Practice no.]:[12]],29,FALSE),List!$A$2:$B$5,2,FALSE)))</f>
        <v xml:space="preserve"> </v>
      </c>
      <c r="P62" s="69" t="str">
        <f>IF(C62="","",IF(ISERROR(VLOOKUP(VLOOKUP(C62,Table1[[Practice no.]:[12]],30,FALSE),List!$A$2:$B$5,2,FALSE)),"",VLOOKUP(VLOOKUP(C62,Table1[[Practice no.]:[12]],30,FALSE),List!$A$2:$B$5,2,FALSE)))</f>
        <v xml:space="preserve"> </v>
      </c>
      <c r="Q62" s="55" t="str">
        <f>IF(C62="","",IF(ISERROR(VLOOKUP(VLOOKUP(C62,Table1[[Practice no.]:[12]],31,FALSE),List!$A$2:$B$5,2,FALSE)),"",VLOOKUP(VLOOKUP(C62,Table1[[Practice no.]:[12]],31,FALSE),List!$A$2:$B$5,2,FALSE)))</f>
        <v>○</v>
      </c>
      <c r="R62" s="55" t="str">
        <f>IF(C62="","",IF(ISERROR(VLOOKUP(VLOOKUP(C62,Table1[[Practice no.]:[12]],32,FALSE),List!$A$2:$B$5,2,FALSE)),"",VLOOKUP(VLOOKUP(C62,Table1[[Practice no.]:[12]],32,FALSE),List!$A$2:$B$5,2,FALSE)))</f>
        <v xml:space="preserve"> </v>
      </c>
      <c r="S62" s="55" t="str">
        <f>IF(C62="","",IF(ISERROR(VLOOKUP(VLOOKUP(C62,Table1[[Practice no.]:[12]],33,FALSE),List!$A$2:$B$5,2,FALSE)),"",VLOOKUP(VLOOKUP(C62,Table1[[Practice no.]:[12]],33,FALSE),List!$A$2:$B$5,2,FALSE)))</f>
        <v>○</v>
      </c>
      <c r="T62" s="55" t="str">
        <f>IF(C62="","",IF(ISERROR(VLOOKUP(VLOOKUP(C62,Table1[[Practice no.]:[12]],34,FALSE),List!$A$2:$B$5,2,FALSE)),"",VLOOKUP(VLOOKUP(C62,Table1[[Practice no.]:[12]],34,FALSE),List!$A$2:$B$5,2,FALSE)))</f>
        <v xml:space="preserve"> </v>
      </c>
      <c r="U62" s="55" t="str">
        <f>IF(C62="","",IF(ISERROR(VLOOKUP(VLOOKUP(C62,Table1[[Practice no.]:[12]],35,FALSE),List!$A$2:$B$5,2,FALSE)),"",VLOOKUP(VLOOKUP(C62,Table1[[Practice no.]:[12]],35,FALSE),List!$A$2:$B$5,2,FALSE)))</f>
        <v>○</v>
      </c>
      <c r="V62" s="55" t="str">
        <f>IF(C62="","",IF(ISERROR(VLOOKUP(VLOOKUP(C62,Table1[[Practice no.]:[12]],36,FALSE),List!$A$2:$B$5,2,FALSE)),"",VLOOKUP(VLOOKUP(C62,Table1[[Practice no.]:[12]],36,FALSE),List!$A$2:$B$5,2,FALSE)))</f>
        <v>○</v>
      </c>
      <c r="W62" s="55" t="str">
        <f>IF(C62="","",IF(ISERROR(VLOOKUP(VLOOKUP(C62,Table1[[Practice no.]:[12]],37,FALSE),List!$A$2:$B$5,2,FALSE)),"",VLOOKUP(VLOOKUP(C62,Table1[[Practice no.]:[12]],37,FALSE),List!$A$2:$B$5,2,FALSE)))</f>
        <v>○</v>
      </c>
      <c r="X62" s="55" t="str">
        <f>IF(C62="","",IF(ISERROR(VLOOKUP(VLOOKUP(C62,Table1[[Practice no.]:[12]],38,FALSE),List!$A$2:$B$5,2,FALSE)),"",VLOOKUP(VLOOKUP(C62,Table1[[Practice no.]:[12]],38,FALSE),List!$A$2:$B$5,2,FALSE)))</f>
        <v>○</v>
      </c>
      <c r="Y62" s="55" t="str">
        <f>IF(C62="","",IF(ISERROR(VLOOKUP(VLOOKUP(C62,Table1[[Practice no.]:[12]],39,FALSE),List!$A$2:$B$5,2,FALSE)),"",VLOOKUP(VLOOKUP(C62,Table1[[Practice no.]:[12]],39,FALSE),List!$A$2:$B$5,2,FALSE)))</f>
        <v>○</v>
      </c>
      <c r="Z62" s="55" t="str">
        <f>IF(C62="","",IF(ISERROR(VLOOKUP(VLOOKUP(C62,Table1[[Practice no.]:[12]],40,FALSE),List!$A$2:$B$5,2,FALSE)),"",VLOOKUP(VLOOKUP(C62,Table1[[Practice no.]:[12]],40,FALSE),List!$A$2:$B$5,2,FALSE)))</f>
        <v xml:space="preserve"> </v>
      </c>
      <c r="AA62" s="55" t="str">
        <f>IF(C62="","",IF(ISERROR(VLOOKUP(VLOOKUP(C62,Table1[[Practice no.]:[12]],41,FALSE),List!$A$2:$B$5,2,FALSE)),"",VLOOKUP(VLOOKUP(C62,Table1[[Practice no.]:[12]],41,FALSE),List!$A$2:$B$5,2,FALSE)))</f>
        <v>○</v>
      </c>
      <c r="AB62" s="55" t="str">
        <f>IF(C62="","",IF(ISERROR(VLOOKUP(VLOOKUP(C62,Table1[[Practice no.]:[12]],42,FALSE),List!$A$2:$B$5,2,FALSE)),"",VLOOKUP(VLOOKUP(C62,Table1[[Practice no.]:[12]],42,FALSE),List!$A$2:$B$5,2,FALSE)))</f>
        <v>○</v>
      </c>
      <c r="AC62" s="84"/>
    </row>
    <row r="63" spans="1:29" ht="40.35" customHeight="1">
      <c r="A63" s="218" t="str">
        <v>3. Water and Land Management</v>
      </c>
      <c r="B63" s="218" t="str">
        <v>3.2. Agricultural Water management</v>
      </c>
      <c r="C63" s="218" t="str">
        <v>3.2.4</v>
      </c>
      <c r="D63" s="218" t="str">
        <f>IF(C63="","",HYPERLINK("#'" &amp; C63 &amp; "'!A1",VLOOKUP(C63,Table1[[Practice no.]:[Pracitce Name]],2,FALSE)))</f>
        <v>Fodder plantations along culvers in arid areas</v>
      </c>
      <c r="E63" s="65" t="str">
        <f>IF(C63="","",IF(ISERROR(VLOOKUP(VLOOKUP(C63,Table1[[Practice no.]:[12]],19,FALSE),List!$A$2:$B$5,2,FALSE)),"",VLOOKUP(VLOOKUP(C63,Table1[[Practice no.]:[12]],19,FALSE),List!$A$2:$B$5,2,FALSE)))</f>
        <v>○</v>
      </c>
      <c r="F63" s="66" t="str">
        <f>IF(C63="","",IF(ISERROR(VLOOKUP(VLOOKUP(C63,Table1[[Practice no.]:[12]],20,FALSE),List!$A$2:$B$5,2,FALSE)),"",VLOOKUP(VLOOKUP(C63,Table1[[Practice no.]:[12]],20,FALSE),List!$A$2:$B$5,2,FALSE)))</f>
        <v xml:space="preserve"> </v>
      </c>
      <c r="G63" s="66" t="str">
        <f>IF(C63="","",IF(ISERROR(VLOOKUP(VLOOKUP(C63,Table1[[Practice no.]:[12]],21,FALSE),List!$A$2:$B$5,2,FALSE)),"",VLOOKUP(VLOOKUP(C63,Table1[[Practice no.]:[12]],21,FALSE),List!$A$2:$B$5,2,FALSE)))</f>
        <v>●</v>
      </c>
      <c r="H63" s="67" t="str">
        <f>IF(C63="","",IF(ISERROR(VLOOKUP(VLOOKUP(C63,Table1[[Practice no.]:[12]],22,FALSE),List!$A$2:$B$5,2,FALSE)),"",VLOOKUP(VLOOKUP(C63,Table1[[Practice no.]:[12]],22,FALSE),List!$A$2:$B$5,2,FALSE)))</f>
        <v xml:space="preserve"> </v>
      </c>
      <c r="I63" s="67" t="str">
        <f>IF(C63="","",IF(ISERROR(VLOOKUP(VLOOKUP(C63,Table1[[Practice no.]:[12]],23,FALSE),List!$A$2:$B$5,2,FALSE)),"",VLOOKUP(VLOOKUP(C63,Table1[[Practice no.]:[12]],23,FALSE),List!$A$2:$B$5,2,FALSE)))</f>
        <v xml:space="preserve"> </v>
      </c>
      <c r="J63" s="67" t="str">
        <f>IF(C63="","",IF(ISERROR(VLOOKUP(VLOOKUP(C63,Table1[[Practice no.]:[12]],24,FALSE),List!$A$2:$B$5,2,FALSE)),"",VLOOKUP(VLOOKUP(C63,Table1[[Practice no.]:[12]],24,FALSE),List!$A$2:$B$5,2,FALSE)))</f>
        <v>○</v>
      </c>
      <c r="K63" s="68" t="str">
        <f>IF(C63="","",IF(ISERROR(VLOOKUP(VLOOKUP(C63,Table1[[Practice no.]:[12]],25,FALSE),List!$A$2:$B$5,2,FALSE)),"",VLOOKUP(VLOOKUP(C63,Table1[[Practice no.]:[12]],25,FALSE),List!$A$2:$B$5,2,FALSE)))</f>
        <v xml:space="preserve"> </v>
      </c>
      <c r="L63" s="68" t="str">
        <f>IF(C63="","",IF(ISERROR(VLOOKUP(VLOOKUP(C63,Table1[[Practice no.]:[12]],26,FALSE),List!$A$2:$B$5,2,FALSE)),"",VLOOKUP(VLOOKUP(C63,Table1[[Practice no.]:[12]],26,FALSE),List!$A$2:$B$5,2,FALSE)))</f>
        <v xml:space="preserve"> </v>
      </c>
      <c r="M63" s="68" t="str">
        <f>IF(C63="","",IF(ISERROR(VLOOKUP(VLOOKUP(C63,Table1[[Practice no.]:[12]],27,FALSE),List!$A$2:$B$5,2,FALSE)),"",VLOOKUP(VLOOKUP(C63,Table1[[Practice no.]:[12]],27,FALSE),List!$A$2:$B$5,2,FALSE)))</f>
        <v>○</v>
      </c>
      <c r="N63" s="69" t="str">
        <f>IF(C63="","",IF(ISERROR(VLOOKUP(VLOOKUP(C63,Table1[[Practice no.]:[12]],28,FALSE),List!$A$2:$B$5,2,FALSE)),"",VLOOKUP(VLOOKUP(C63,Table1[[Practice no.]:[12]],28,FALSE),List!$A$2:$B$5,2,FALSE)))</f>
        <v xml:space="preserve"> </v>
      </c>
      <c r="O63" s="69" t="str">
        <f>IF(C63="","",IF(ISERROR(VLOOKUP(VLOOKUP(C63,Table1[[Practice no.]:[12]],29,FALSE),List!$A$2:$B$5,2,FALSE)),"",VLOOKUP(VLOOKUP(C63,Table1[[Practice no.]:[12]],29,FALSE),List!$A$2:$B$5,2,FALSE)))</f>
        <v xml:space="preserve"> </v>
      </c>
      <c r="P63" s="69" t="str">
        <f>IF(C63="","",IF(ISERROR(VLOOKUP(VLOOKUP(C63,Table1[[Practice no.]:[12]],30,FALSE),List!$A$2:$B$5,2,FALSE)),"",VLOOKUP(VLOOKUP(C63,Table1[[Practice no.]:[12]],30,FALSE),List!$A$2:$B$5,2,FALSE)))</f>
        <v xml:space="preserve"> </v>
      </c>
      <c r="Q63" s="55" t="str">
        <f>IF(C63="","",IF(ISERROR(VLOOKUP(VLOOKUP(C63,Table1[[Practice no.]:[12]],31,FALSE),List!$A$2:$B$5,2,FALSE)),"",VLOOKUP(VLOOKUP(C63,Table1[[Practice no.]:[12]],31,FALSE),List!$A$2:$B$5,2,FALSE)))</f>
        <v>○</v>
      </c>
      <c r="R63" s="55" t="str">
        <f>IF(C63="","",IF(ISERROR(VLOOKUP(VLOOKUP(C63,Table1[[Practice no.]:[12]],32,FALSE),List!$A$2:$B$5,2,FALSE)),"",VLOOKUP(VLOOKUP(C63,Table1[[Practice no.]:[12]],32,FALSE),List!$A$2:$B$5,2,FALSE)))</f>
        <v xml:space="preserve"> </v>
      </c>
      <c r="S63" s="55" t="str">
        <f>IF(C63="","",IF(ISERROR(VLOOKUP(VLOOKUP(C63,Table1[[Practice no.]:[12]],33,FALSE),List!$A$2:$B$5,2,FALSE)),"",VLOOKUP(VLOOKUP(C63,Table1[[Practice no.]:[12]],33,FALSE),List!$A$2:$B$5,2,FALSE)))</f>
        <v>○</v>
      </c>
      <c r="T63" s="55" t="str">
        <f>IF(C63="","",IF(ISERROR(VLOOKUP(VLOOKUP(C63,Table1[[Practice no.]:[12]],34,FALSE),List!$A$2:$B$5,2,FALSE)),"",VLOOKUP(VLOOKUP(C63,Table1[[Practice no.]:[12]],34,FALSE),List!$A$2:$B$5,2,FALSE)))</f>
        <v xml:space="preserve"> </v>
      </c>
      <c r="U63" s="55" t="str">
        <f>IF(C63="","",IF(ISERROR(VLOOKUP(VLOOKUP(C63,Table1[[Practice no.]:[12]],35,FALSE),List!$A$2:$B$5,2,FALSE)),"",VLOOKUP(VLOOKUP(C63,Table1[[Practice no.]:[12]],35,FALSE),List!$A$2:$B$5,2,FALSE)))</f>
        <v>○</v>
      </c>
      <c r="V63" s="55" t="str">
        <f>IF(C63="","",IF(ISERROR(VLOOKUP(VLOOKUP(C63,Table1[[Practice no.]:[12]],36,FALSE),List!$A$2:$B$5,2,FALSE)),"",VLOOKUP(VLOOKUP(C63,Table1[[Practice no.]:[12]],36,FALSE),List!$A$2:$B$5,2,FALSE)))</f>
        <v>○</v>
      </c>
      <c r="W63" s="55" t="str">
        <f>IF(C63="","",IF(ISERROR(VLOOKUP(VLOOKUP(C63,Table1[[Practice no.]:[12]],37,FALSE),List!$A$2:$B$5,2,FALSE)),"",VLOOKUP(VLOOKUP(C63,Table1[[Practice no.]:[12]],37,FALSE),List!$A$2:$B$5,2,FALSE)))</f>
        <v>○</v>
      </c>
      <c r="X63" s="55" t="str">
        <f>IF(C63="","",IF(ISERROR(VLOOKUP(VLOOKUP(C63,Table1[[Practice no.]:[12]],38,FALSE),List!$A$2:$B$5,2,FALSE)),"",VLOOKUP(VLOOKUP(C63,Table1[[Practice no.]:[12]],38,FALSE),List!$A$2:$B$5,2,FALSE)))</f>
        <v>○</v>
      </c>
      <c r="Y63" s="55" t="str">
        <f>IF(C63="","",IF(ISERROR(VLOOKUP(VLOOKUP(C63,Table1[[Practice no.]:[12]],39,FALSE),List!$A$2:$B$5,2,FALSE)),"",VLOOKUP(VLOOKUP(C63,Table1[[Practice no.]:[12]],39,FALSE),List!$A$2:$B$5,2,FALSE)))</f>
        <v>○</v>
      </c>
      <c r="Z63" s="55" t="str">
        <f>IF(C63="","",IF(ISERROR(VLOOKUP(VLOOKUP(C63,Table1[[Practice no.]:[12]],40,FALSE),List!$A$2:$B$5,2,FALSE)),"",VLOOKUP(VLOOKUP(C63,Table1[[Practice no.]:[12]],40,FALSE),List!$A$2:$B$5,2,FALSE)))</f>
        <v xml:space="preserve"> </v>
      </c>
      <c r="AA63" s="55" t="str">
        <f>IF(C63="","",IF(ISERROR(VLOOKUP(VLOOKUP(C63,Table1[[Practice no.]:[12]],41,FALSE),List!$A$2:$B$5,2,FALSE)),"",VLOOKUP(VLOOKUP(C63,Table1[[Practice no.]:[12]],41,FALSE),List!$A$2:$B$5,2,FALSE)))</f>
        <v xml:space="preserve"> </v>
      </c>
      <c r="AB63" s="55" t="str">
        <f>IF(C63="","",IF(ISERROR(VLOOKUP(VLOOKUP(C63,Table1[[Practice no.]:[12]],42,FALSE),List!$A$2:$B$5,2,FALSE)),"",VLOOKUP(VLOOKUP(C63,Table1[[Practice no.]:[12]],42,FALSE),List!$A$2:$B$5,2,FALSE)))</f>
        <v>○</v>
      </c>
      <c r="AC63" s="84"/>
    </row>
    <row r="64" spans="1:29" ht="40.35" customHeight="1">
      <c r="A64" s="218" t="str">
        <v>3. Water and Land Management</v>
      </c>
      <c r="B64" s="218" t="str">
        <v>3.2. Agricultural Water management</v>
      </c>
      <c r="C64" s="218" t="str">
        <v>3.2.5</v>
      </c>
      <c r="D64" s="218" t="str">
        <f>IF(C64="","",HYPERLINK("#'" &amp; C64 &amp; "'!A1",VLOOKUP(C64,Table1[[Practice no.]:[Pracitce Name]],2,FALSE)))</f>
        <v>Reuse of urban stormwater along roads in cities</v>
      </c>
      <c r="E64" s="65" t="str">
        <f>IF(C64="","",IF(ISERROR(VLOOKUP(VLOOKUP(C64,Table1[[Practice no.]:[12]],19,FALSE),List!$A$2:$B$5,2,FALSE)),"",VLOOKUP(VLOOKUP(C64,Table1[[Practice no.]:[12]],19,FALSE),List!$A$2:$B$5,2,FALSE)))</f>
        <v xml:space="preserve"> </v>
      </c>
      <c r="F64" s="66" t="str">
        <f>IF(C64="","",IF(ISERROR(VLOOKUP(VLOOKUP(C64,Table1[[Practice no.]:[12]],20,FALSE),List!$A$2:$B$5,2,FALSE)),"",VLOOKUP(VLOOKUP(C64,Table1[[Practice no.]:[12]],20,FALSE),List!$A$2:$B$5,2,FALSE)))</f>
        <v xml:space="preserve"> </v>
      </c>
      <c r="G64" s="66" t="str">
        <f>IF(C64="","",IF(ISERROR(VLOOKUP(VLOOKUP(C64,Table1[[Practice no.]:[12]],21,FALSE),List!$A$2:$B$5,2,FALSE)),"",VLOOKUP(VLOOKUP(C64,Table1[[Practice no.]:[12]],21,FALSE),List!$A$2:$B$5,2,FALSE)))</f>
        <v>●</v>
      </c>
      <c r="H64" s="67" t="str">
        <f>IF(C64="","",IF(ISERROR(VLOOKUP(VLOOKUP(C64,Table1[[Practice no.]:[12]],22,FALSE),List!$A$2:$B$5,2,FALSE)),"",VLOOKUP(VLOOKUP(C64,Table1[[Practice no.]:[12]],22,FALSE),List!$A$2:$B$5,2,FALSE)))</f>
        <v xml:space="preserve"> </v>
      </c>
      <c r="I64" s="67" t="str">
        <f>IF(C64="","",IF(ISERROR(VLOOKUP(VLOOKUP(C64,Table1[[Practice no.]:[12]],23,FALSE),List!$A$2:$B$5,2,FALSE)),"",VLOOKUP(VLOOKUP(C64,Table1[[Practice no.]:[12]],23,FALSE),List!$A$2:$B$5,2,FALSE)))</f>
        <v xml:space="preserve"> </v>
      </c>
      <c r="J64" s="67" t="str">
        <f>IF(C64="","",IF(ISERROR(VLOOKUP(VLOOKUP(C64,Table1[[Practice no.]:[12]],24,FALSE),List!$A$2:$B$5,2,FALSE)),"",VLOOKUP(VLOOKUP(C64,Table1[[Practice no.]:[12]],24,FALSE),List!$A$2:$B$5,2,FALSE)))</f>
        <v xml:space="preserve"> </v>
      </c>
      <c r="K64" s="68" t="str">
        <f>IF(C64="","",IF(ISERROR(VLOOKUP(VLOOKUP(C64,Table1[[Practice no.]:[12]],25,FALSE),List!$A$2:$B$5,2,FALSE)),"",VLOOKUP(VLOOKUP(C64,Table1[[Practice no.]:[12]],25,FALSE),List!$A$2:$B$5,2,FALSE)))</f>
        <v xml:space="preserve"> </v>
      </c>
      <c r="L64" s="68" t="str">
        <f>IF(C64="","",IF(ISERROR(VLOOKUP(VLOOKUP(C64,Table1[[Practice no.]:[12]],26,FALSE),List!$A$2:$B$5,2,FALSE)),"",VLOOKUP(VLOOKUP(C64,Table1[[Practice no.]:[12]],26,FALSE),List!$A$2:$B$5,2,FALSE)))</f>
        <v xml:space="preserve"> </v>
      </c>
      <c r="M64" s="68" t="str">
        <f>IF(C64="","",IF(ISERROR(VLOOKUP(VLOOKUP(C64,Table1[[Practice no.]:[12]],27,FALSE),List!$A$2:$B$5,2,FALSE)),"",VLOOKUP(VLOOKUP(C64,Table1[[Practice no.]:[12]],27,FALSE),List!$A$2:$B$5,2,FALSE)))</f>
        <v xml:space="preserve"> </v>
      </c>
      <c r="N64" s="69" t="str">
        <f>IF(C64="","",IF(ISERROR(VLOOKUP(VLOOKUP(C64,Table1[[Practice no.]:[12]],28,FALSE),List!$A$2:$B$5,2,FALSE)),"",VLOOKUP(VLOOKUP(C64,Table1[[Practice no.]:[12]],28,FALSE),List!$A$2:$B$5,2,FALSE)))</f>
        <v xml:space="preserve"> </v>
      </c>
      <c r="O64" s="69" t="str">
        <f>IF(C64="","",IF(ISERROR(VLOOKUP(VLOOKUP(C64,Table1[[Practice no.]:[12]],29,FALSE),List!$A$2:$B$5,2,FALSE)),"",VLOOKUP(VLOOKUP(C64,Table1[[Practice no.]:[12]],29,FALSE),List!$A$2:$B$5,2,FALSE)))</f>
        <v xml:space="preserve"> </v>
      </c>
      <c r="P64" s="69" t="str">
        <f>IF(C64="","",IF(ISERROR(VLOOKUP(VLOOKUP(C64,Table1[[Practice no.]:[12]],30,FALSE),List!$A$2:$B$5,2,FALSE)),"",VLOOKUP(VLOOKUP(C64,Table1[[Practice no.]:[12]],30,FALSE),List!$A$2:$B$5,2,FALSE)))</f>
        <v xml:space="preserve"> </v>
      </c>
      <c r="Q64" s="55" t="str">
        <f>IF(C64="","",IF(ISERROR(VLOOKUP(VLOOKUP(C64,Table1[[Practice no.]:[12]],31,FALSE),List!$A$2:$B$5,2,FALSE)),"",VLOOKUP(VLOOKUP(C64,Table1[[Practice no.]:[12]],31,FALSE),List!$A$2:$B$5,2,FALSE)))</f>
        <v>○</v>
      </c>
      <c r="R64" s="55" t="str">
        <f>IF(C64="","",IF(ISERROR(VLOOKUP(VLOOKUP(C64,Table1[[Practice no.]:[12]],32,FALSE),List!$A$2:$B$5,2,FALSE)),"",VLOOKUP(VLOOKUP(C64,Table1[[Practice no.]:[12]],32,FALSE),List!$A$2:$B$5,2,FALSE)))</f>
        <v xml:space="preserve"> </v>
      </c>
      <c r="S64" s="55" t="str">
        <f>IF(C64="","",IF(ISERROR(VLOOKUP(VLOOKUP(C64,Table1[[Practice no.]:[12]],33,FALSE),List!$A$2:$B$5,2,FALSE)),"",VLOOKUP(VLOOKUP(C64,Table1[[Practice no.]:[12]],33,FALSE),List!$A$2:$B$5,2,FALSE)))</f>
        <v>○</v>
      </c>
      <c r="T64" s="55" t="str">
        <f>IF(C64="","",IF(ISERROR(VLOOKUP(VLOOKUP(C64,Table1[[Practice no.]:[12]],34,FALSE),List!$A$2:$B$5,2,FALSE)),"",VLOOKUP(VLOOKUP(C64,Table1[[Practice no.]:[12]],34,FALSE),List!$A$2:$B$5,2,FALSE)))</f>
        <v>○</v>
      </c>
      <c r="U64" s="55" t="str">
        <f>IF(C64="","",IF(ISERROR(VLOOKUP(VLOOKUP(C64,Table1[[Practice no.]:[12]],35,FALSE),List!$A$2:$B$5,2,FALSE)),"",VLOOKUP(VLOOKUP(C64,Table1[[Practice no.]:[12]],35,FALSE),List!$A$2:$B$5,2,FALSE)))</f>
        <v>○</v>
      </c>
      <c r="V64" s="55" t="str">
        <f>IF(C64="","",IF(ISERROR(VLOOKUP(VLOOKUP(C64,Table1[[Practice no.]:[12]],36,FALSE),List!$A$2:$B$5,2,FALSE)),"",VLOOKUP(VLOOKUP(C64,Table1[[Practice no.]:[12]],36,FALSE),List!$A$2:$B$5,2,FALSE)))</f>
        <v>○</v>
      </c>
      <c r="W64" s="55" t="str">
        <f>IF(C64="","",IF(ISERROR(VLOOKUP(VLOOKUP(C64,Table1[[Practice no.]:[12]],37,FALSE),List!$A$2:$B$5,2,FALSE)),"",VLOOKUP(VLOOKUP(C64,Table1[[Practice no.]:[12]],37,FALSE),List!$A$2:$B$5,2,FALSE)))</f>
        <v>○</v>
      </c>
      <c r="X64" s="55" t="str">
        <f>IF(C64="","",IF(ISERROR(VLOOKUP(VLOOKUP(C64,Table1[[Practice no.]:[12]],38,FALSE),List!$A$2:$B$5,2,FALSE)),"",VLOOKUP(VLOOKUP(C64,Table1[[Practice no.]:[12]],38,FALSE),List!$A$2:$B$5,2,FALSE)))</f>
        <v xml:space="preserve"> </v>
      </c>
      <c r="Y64" s="55" t="str">
        <f>IF(C64="","",IF(ISERROR(VLOOKUP(VLOOKUP(C64,Table1[[Practice no.]:[12]],39,FALSE),List!$A$2:$B$5,2,FALSE)),"",VLOOKUP(VLOOKUP(C64,Table1[[Practice no.]:[12]],39,FALSE),List!$A$2:$B$5,2,FALSE)))</f>
        <v>○</v>
      </c>
      <c r="Z64" s="55" t="str">
        <f>IF(C64="","",IF(ISERROR(VLOOKUP(VLOOKUP(C64,Table1[[Practice no.]:[12]],40,FALSE),List!$A$2:$B$5,2,FALSE)),"",VLOOKUP(VLOOKUP(C64,Table1[[Practice no.]:[12]],40,FALSE),List!$A$2:$B$5,2,FALSE)))</f>
        <v xml:space="preserve"> </v>
      </c>
      <c r="AA64" s="55" t="str">
        <f>IF(C64="","",IF(ISERROR(VLOOKUP(VLOOKUP(C64,Table1[[Practice no.]:[12]],41,FALSE),List!$A$2:$B$5,2,FALSE)),"",VLOOKUP(VLOOKUP(C64,Table1[[Practice no.]:[12]],41,FALSE),List!$A$2:$B$5,2,FALSE)))</f>
        <v>○</v>
      </c>
      <c r="AB64" s="55" t="str">
        <f>IF(C64="","",IF(ISERROR(VLOOKUP(VLOOKUP(C64,Table1[[Practice no.]:[12]],42,FALSE),List!$A$2:$B$5,2,FALSE)),"",VLOOKUP(VLOOKUP(C64,Table1[[Practice no.]:[12]],42,FALSE),List!$A$2:$B$5,2,FALSE)))</f>
        <v xml:space="preserve"> </v>
      </c>
      <c r="AC64" s="84"/>
    </row>
    <row r="65" spans="1:29" ht="40.35" customHeight="1">
      <c r="A65" s="218" t="str">
        <v>3. Water and Land Management</v>
      </c>
      <c r="B65" s="218" t="str">
        <v>3.3. Groundwater management</v>
      </c>
      <c r="C65" s="218" t="str">
        <v>3.3.1</v>
      </c>
      <c r="D65" s="218" t="str">
        <f>IF(C65="","",HYPERLINK("#'" &amp; C65 &amp; "'!A1",VLOOKUP(C65,Table1[[Practice no.]:[Pracitce Name]],2,FALSE)))</f>
        <v>Use of infiltration bunds for groundwater recharge along roadsides</v>
      </c>
      <c r="E65" s="65" t="str">
        <f>IF(C65="","",IF(ISERROR(VLOOKUP(VLOOKUP(C65,Table1[[Practice no.]:[12]],19,FALSE),List!$A$2:$B$5,2,FALSE)),"",VLOOKUP(VLOOKUP(C65,Table1[[Practice no.]:[12]],19,FALSE),List!$A$2:$B$5,2,FALSE)))</f>
        <v xml:space="preserve"> </v>
      </c>
      <c r="F65" s="66" t="str">
        <f>IF(C65="","",IF(ISERROR(VLOOKUP(VLOOKUP(C65,Table1[[Practice no.]:[12]],20,FALSE),List!$A$2:$B$5,2,FALSE)),"",VLOOKUP(VLOOKUP(C65,Table1[[Practice no.]:[12]],20,FALSE),List!$A$2:$B$5,2,FALSE)))</f>
        <v>○</v>
      </c>
      <c r="G65" s="66" t="str">
        <f>IF(C65="","",IF(ISERROR(VLOOKUP(VLOOKUP(C65,Table1[[Practice no.]:[12]],21,FALSE),List!$A$2:$B$5,2,FALSE)),"",VLOOKUP(VLOOKUP(C65,Table1[[Practice no.]:[12]],21,FALSE),List!$A$2:$B$5,2,FALSE)))</f>
        <v>●</v>
      </c>
      <c r="H65" s="67" t="str">
        <f>IF(C65="","",IF(ISERROR(VLOOKUP(VLOOKUP(C65,Table1[[Practice no.]:[12]],22,FALSE),List!$A$2:$B$5,2,FALSE)),"",VLOOKUP(VLOOKUP(C65,Table1[[Practice no.]:[12]],22,FALSE),List!$A$2:$B$5,2,FALSE)))</f>
        <v>○</v>
      </c>
      <c r="I65" s="67" t="str">
        <f>IF(C65="","",IF(ISERROR(VLOOKUP(VLOOKUP(C65,Table1[[Practice no.]:[12]],23,FALSE),List!$A$2:$B$5,2,FALSE)),"",VLOOKUP(VLOOKUP(C65,Table1[[Practice no.]:[12]],23,FALSE),List!$A$2:$B$5,2,FALSE)))</f>
        <v xml:space="preserve"> </v>
      </c>
      <c r="J65" s="67" t="str">
        <f>IF(C65="","",IF(ISERROR(VLOOKUP(VLOOKUP(C65,Table1[[Practice no.]:[12]],24,FALSE),List!$A$2:$B$5,2,FALSE)),"",VLOOKUP(VLOOKUP(C65,Table1[[Practice no.]:[12]],24,FALSE),List!$A$2:$B$5,2,FALSE)))</f>
        <v>○</v>
      </c>
      <c r="K65" s="68" t="str">
        <f>IF(C65="","",IF(ISERROR(VLOOKUP(VLOOKUP(C65,Table1[[Practice no.]:[12]],25,FALSE),List!$A$2:$B$5,2,FALSE)),"",VLOOKUP(VLOOKUP(C65,Table1[[Practice no.]:[12]],25,FALSE),List!$A$2:$B$5,2,FALSE)))</f>
        <v>○</v>
      </c>
      <c r="L65" s="68" t="str">
        <f>IF(C65="","",IF(ISERROR(VLOOKUP(VLOOKUP(C65,Table1[[Practice no.]:[12]],26,FALSE),List!$A$2:$B$5,2,FALSE)),"",VLOOKUP(VLOOKUP(C65,Table1[[Practice no.]:[12]],26,FALSE),List!$A$2:$B$5,2,FALSE)))</f>
        <v xml:space="preserve"> </v>
      </c>
      <c r="M65" s="68" t="str">
        <f>IF(C65="","",IF(ISERROR(VLOOKUP(VLOOKUP(C65,Table1[[Practice no.]:[12]],27,FALSE),List!$A$2:$B$5,2,FALSE)),"",VLOOKUP(VLOOKUP(C65,Table1[[Practice no.]:[12]],27,FALSE),List!$A$2:$B$5,2,FALSE)))</f>
        <v>○</v>
      </c>
      <c r="N65" s="69" t="str">
        <f>IF(C65="","",IF(ISERROR(VLOOKUP(VLOOKUP(C65,Table1[[Practice no.]:[12]],28,FALSE),List!$A$2:$B$5,2,FALSE)),"",VLOOKUP(VLOOKUP(C65,Table1[[Practice no.]:[12]],28,FALSE),List!$A$2:$B$5,2,FALSE)))</f>
        <v xml:space="preserve"> </v>
      </c>
      <c r="O65" s="69" t="str">
        <f>IF(C65="","",IF(ISERROR(VLOOKUP(VLOOKUP(C65,Table1[[Practice no.]:[12]],29,FALSE),List!$A$2:$B$5,2,FALSE)),"",VLOOKUP(VLOOKUP(C65,Table1[[Practice no.]:[12]],29,FALSE),List!$A$2:$B$5,2,FALSE)))</f>
        <v xml:space="preserve"> </v>
      </c>
      <c r="P65" s="69" t="str">
        <f>IF(C65="","",IF(ISERROR(VLOOKUP(VLOOKUP(C65,Table1[[Practice no.]:[12]],30,FALSE),List!$A$2:$B$5,2,FALSE)),"",VLOOKUP(VLOOKUP(C65,Table1[[Practice no.]:[12]],30,FALSE),List!$A$2:$B$5,2,FALSE)))</f>
        <v xml:space="preserve"> </v>
      </c>
      <c r="Q65" s="55" t="str">
        <f>IF(C65="","",IF(ISERROR(VLOOKUP(VLOOKUP(C65,Table1[[Practice no.]:[12]],31,FALSE),List!$A$2:$B$5,2,FALSE)),"",VLOOKUP(VLOOKUP(C65,Table1[[Practice no.]:[12]],31,FALSE),List!$A$2:$B$5,2,FALSE)))</f>
        <v>○</v>
      </c>
      <c r="R65" s="55" t="str">
        <f>IF(C65="","",IF(ISERROR(VLOOKUP(VLOOKUP(C65,Table1[[Practice no.]:[12]],32,FALSE),List!$A$2:$B$5,2,FALSE)),"",VLOOKUP(VLOOKUP(C65,Table1[[Practice no.]:[12]],32,FALSE),List!$A$2:$B$5,2,FALSE)))</f>
        <v xml:space="preserve"> </v>
      </c>
      <c r="S65" s="55" t="str">
        <f>IF(C65="","",IF(ISERROR(VLOOKUP(VLOOKUP(C65,Table1[[Practice no.]:[12]],33,FALSE),List!$A$2:$B$5,2,FALSE)),"",VLOOKUP(VLOOKUP(C65,Table1[[Practice no.]:[12]],33,FALSE),List!$A$2:$B$5,2,FALSE)))</f>
        <v>○</v>
      </c>
      <c r="T65" s="55" t="str">
        <f>IF(C65="","",IF(ISERROR(VLOOKUP(VLOOKUP(C65,Table1[[Practice no.]:[12]],34,FALSE),List!$A$2:$B$5,2,FALSE)),"",VLOOKUP(VLOOKUP(C65,Table1[[Practice no.]:[12]],34,FALSE),List!$A$2:$B$5,2,FALSE)))</f>
        <v>○</v>
      </c>
      <c r="U65" s="55" t="str">
        <f>IF(C65="","",IF(ISERROR(VLOOKUP(VLOOKUP(C65,Table1[[Practice no.]:[12]],35,FALSE),List!$A$2:$B$5,2,FALSE)),"",VLOOKUP(VLOOKUP(C65,Table1[[Practice no.]:[12]],35,FALSE),List!$A$2:$B$5,2,FALSE)))</f>
        <v>○</v>
      </c>
      <c r="V65" s="55" t="str">
        <f>IF(C65="","",IF(ISERROR(VLOOKUP(VLOOKUP(C65,Table1[[Practice no.]:[12]],36,FALSE),List!$A$2:$B$5,2,FALSE)),"",VLOOKUP(VLOOKUP(C65,Table1[[Practice no.]:[12]],36,FALSE),List!$A$2:$B$5,2,FALSE)))</f>
        <v>○</v>
      </c>
      <c r="W65" s="55" t="str">
        <f>IF(C65="","",IF(ISERROR(VLOOKUP(VLOOKUP(C65,Table1[[Practice no.]:[12]],37,FALSE),List!$A$2:$B$5,2,FALSE)),"",VLOOKUP(VLOOKUP(C65,Table1[[Practice no.]:[12]],37,FALSE),List!$A$2:$B$5,2,FALSE)))</f>
        <v>○</v>
      </c>
      <c r="X65" s="55" t="str">
        <f>IF(C65="","",IF(ISERROR(VLOOKUP(VLOOKUP(C65,Table1[[Practice no.]:[12]],38,FALSE),List!$A$2:$B$5,2,FALSE)),"",VLOOKUP(VLOOKUP(C65,Table1[[Practice no.]:[12]],38,FALSE),List!$A$2:$B$5,2,FALSE)))</f>
        <v>○</v>
      </c>
      <c r="Y65" s="55" t="str">
        <f>IF(C65="","",IF(ISERROR(VLOOKUP(VLOOKUP(C65,Table1[[Practice no.]:[12]],39,FALSE),List!$A$2:$B$5,2,FALSE)),"",VLOOKUP(VLOOKUP(C65,Table1[[Practice no.]:[12]],39,FALSE),List!$A$2:$B$5,2,FALSE)))</f>
        <v xml:space="preserve"> </v>
      </c>
      <c r="Z65" s="55" t="str">
        <f>IF(C65="","",IF(ISERROR(VLOOKUP(VLOOKUP(C65,Table1[[Practice no.]:[12]],40,FALSE),List!$A$2:$B$5,2,FALSE)),"",VLOOKUP(VLOOKUP(C65,Table1[[Practice no.]:[12]],40,FALSE),List!$A$2:$B$5,2,FALSE)))</f>
        <v xml:space="preserve"> </v>
      </c>
      <c r="AA65" s="55" t="str">
        <f>IF(C65="","",IF(ISERROR(VLOOKUP(VLOOKUP(C65,Table1[[Practice no.]:[12]],41,FALSE),List!$A$2:$B$5,2,FALSE)),"",VLOOKUP(VLOOKUP(C65,Table1[[Practice no.]:[12]],41,FALSE),List!$A$2:$B$5,2,FALSE)))</f>
        <v xml:space="preserve"> </v>
      </c>
      <c r="AB65" s="55" t="str">
        <f>IF(C65="","",IF(ISERROR(VLOOKUP(VLOOKUP(C65,Table1[[Practice no.]:[12]],42,FALSE),List!$A$2:$B$5,2,FALSE)),"",VLOOKUP(VLOOKUP(C65,Table1[[Practice no.]:[12]],42,FALSE),List!$A$2:$B$5,2,FALSE)))</f>
        <v>○</v>
      </c>
      <c r="AC65" s="84"/>
    </row>
    <row r="66" spans="1:29" ht="40.35" customHeight="1">
      <c r="A66" s="218" t="str">
        <v>3. Water and Land Management</v>
      </c>
      <c r="B66" s="218" t="str">
        <v>3.3. Groundwater management</v>
      </c>
      <c r="C66" s="218" t="str">
        <v>3.3.2</v>
      </c>
      <c r="D66" s="218" t="str">
        <f>IF(C66="","",HYPERLINK("#'" &amp; C66 &amp; "'!A1",VLOOKUP(C66,Table1[[Practice no.]:[Pracitce Name]],2,FALSE)))</f>
        <v xml:space="preserve">Roadside spring protection and management </v>
      </c>
      <c r="E66" s="65" t="str">
        <f>IF(C66="","",IF(ISERROR(VLOOKUP(VLOOKUP(C66,Table1[[Practice no.]:[12]],19,FALSE),List!$A$2:$B$5,2,FALSE)),"",VLOOKUP(VLOOKUP(C66,Table1[[Practice no.]:[12]],19,FALSE),List!$A$2:$B$5,2,FALSE)))</f>
        <v xml:space="preserve"> </v>
      </c>
      <c r="F66" s="66" t="str">
        <f>IF(C66="","",IF(ISERROR(VLOOKUP(VLOOKUP(C66,Table1[[Practice no.]:[12]],20,FALSE),List!$A$2:$B$5,2,FALSE)),"",VLOOKUP(VLOOKUP(C66,Table1[[Practice no.]:[12]],20,FALSE),List!$A$2:$B$5,2,FALSE)))</f>
        <v>○</v>
      </c>
      <c r="G66" s="66" t="str">
        <f>IF(C66="","",IF(ISERROR(VLOOKUP(VLOOKUP(C66,Table1[[Practice no.]:[12]],21,FALSE),List!$A$2:$B$5,2,FALSE)),"",VLOOKUP(VLOOKUP(C66,Table1[[Practice no.]:[12]],21,FALSE),List!$A$2:$B$5,2,FALSE)))</f>
        <v>●</v>
      </c>
      <c r="H66" s="67" t="str">
        <f>IF(C66="","",IF(ISERROR(VLOOKUP(VLOOKUP(C66,Table1[[Practice no.]:[12]],22,FALSE),List!$A$2:$B$5,2,FALSE)),"",VLOOKUP(VLOOKUP(C66,Table1[[Practice no.]:[12]],22,FALSE),List!$A$2:$B$5,2,FALSE)))</f>
        <v xml:space="preserve"> </v>
      </c>
      <c r="I66" s="67" t="str">
        <f>IF(C66="","",IF(ISERROR(VLOOKUP(VLOOKUP(C66,Table1[[Practice no.]:[12]],23,FALSE),List!$A$2:$B$5,2,FALSE)),"",VLOOKUP(VLOOKUP(C66,Table1[[Practice no.]:[12]],23,FALSE),List!$A$2:$B$5,2,FALSE)))</f>
        <v xml:space="preserve"> </v>
      </c>
      <c r="J66" s="67" t="str">
        <f>IF(C66="","",IF(ISERROR(VLOOKUP(VLOOKUP(C66,Table1[[Practice no.]:[12]],24,FALSE),List!$A$2:$B$5,2,FALSE)),"",VLOOKUP(VLOOKUP(C66,Table1[[Practice no.]:[12]],24,FALSE),List!$A$2:$B$5,2,FALSE)))</f>
        <v>○</v>
      </c>
      <c r="K66" s="68" t="str">
        <f>IF(C66="","",IF(ISERROR(VLOOKUP(VLOOKUP(C66,Table1[[Practice no.]:[12]],25,FALSE),List!$A$2:$B$5,2,FALSE)),"",VLOOKUP(VLOOKUP(C66,Table1[[Practice no.]:[12]],25,FALSE),List!$A$2:$B$5,2,FALSE)))</f>
        <v xml:space="preserve"> </v>
      </c>
      <c r="L66" s="68" t="str">
        <f>IF(C66="","",IF(ISERROR(VLOOKUP(VLOOKUP(C66,Table1[[Practice no.]:[12]],26,FALSE),List!$A$2:$B$5,2,FALSE)),"",VLOOKUP(VLOOKUP(C66,Table1[[Practice no.]:[12]],26,FALSE),List!$A$2:$B$5,2,FALSE)))</f>
        <v xml:space="preserve"> </v>
      </c>
      <c r="M66" s="68" t="str">
        <f>IF(C66="","",IF(ISERROR(VLOOKUP(VLOOKUP(C66,Table1[[Practice no.]:[12]],27,FALSE),List!$A$2:$B$5,2,FALSE)),"",VLOOKUP(VLOOKUP(C66,Table1[[Practice no.]:[12]],27,FALSE),List!$A$2:$B$5,2,FALSE)))</f>
        <v>○</v>
      </c>
      <c r="N66" s="69" t="str">
        <f>IF(C66="","",IF(ISERROR(VLOOKUP(VLOOKUP(C66,Table1[[Practice no.]:[12]],28,FALSE),List!$A$2:$B$5,2,FALSE)),"",VLOOKUP(VLOOKUP(C66,Table1[[Practice no.]:[12]],28,FALSE),List!$A$2:$B$5,2,FALSE)))</f>
        <v xml:space="preserve"> </v>
      </c>
      <c r="O66" s="69" t="str">
        <f>IF(C66="","",IF(ISERROR(VLOOKUP(VLOOKUP(C66,Table1[[Practice no.]:[12]],29,FALSE),List!$A$2:$B$5,2,FALSE)),"",VLOOKUP(VLOOKUP(C66,Table1[[Practice no.]:[12]],29,FALSE),List!$A$2:$B$5,2,FALSE)))</f>
        <v xml:space="preserve"> </v>
      </c>
      <c r="P66" s="69" t="str">
        <f>IF(C66="","",IF(ISERROR(VLOOKUP(VLOOKUP(C66,Table1[[Practice no.]:[12]],30,FALSE),List!$A$2:$B$5,2,FALSE)),"",VLOOKUP(VLOOKUP(C66,Table1[[Practice no.]:[12]],30,FALSE),List!$A$2:$B$5,2,FALSE)))</f>
        <v xml:space="preserve"> </v>
      </c>
      <c r="Q66" s="55" t="str">
        <f>IF(C66="","",IF(ISERROR(VLOOKUP(VLOOKUP(C66,Table1[[Practice no.]:[12]],31,FALSE),List!$A$2:$B$5,2,FALSE)),"",VLOOKUP(VLOOKUP(C66,Table1[[Practice no.]:[12]],31,FALSE),List!$A$2:$B$5,2,FALSE)))</f>
        <v>○</v>
      </c>
      <c r="R66" s="55" t="str">
        <f>IF(C66="","",IF(ISERROR(VLOOKUP(VLOOKUP(C66,Table1[[Practice no.]:[12]],32,FALSE),List!$A$2:$B$5,2,FALSE)),"",VLOOKUP(VLOOKUP(C66,Table1[[Practice no.]:[12]],32,FALSE),List!$A$2:$B$5,2,FALSE)))</f>
        <v xml:space="preserve"> </v>
      </c>
      <c r="S66" s="55" t="str">
        <f>IF(C66="","",IF(ISERROR(VLOOKUP(VLOOKUP(C66,Table1[[Practice no.]:[12]],33,FALSE),List!$A$2:$B$5,2,FALSE)),"",VLOOKUP(VLOOKUP(C66,Table1[[Practice no.]:[12]],33,FALSE),List!$A$2:$B$5,2,FALSE)))</f>
        <v>○</v>
      </c>
      <c r="T66" s="55" t="str">
        <f>IF(C66="","",IF(ISERROR(VLOOKUP(VLOOKUP(C66,Table1[[Practice no.]:[12]],34,FALSE),List!$A$2:$B$5,2,FALSE)),"",VLOOKUP(VLOOKUP(C66,Table1[[Practice no.]:[12]],34,FALSE),List!$A$2:$B$5,2,FALSE)))</f>
        <v>○</v>
      </c>
      <c r="U66" s="55" t="str">
        <f>IF(C66="","",IF(ISERROR(VLOOKUP(VLOOKUP(C66,Table1[[Practice no.]:[12]],35,FALSE),List!$A$2:$B$5,2,FALSE)),"",VLOOKUP(VLOOKUP(C66,Table1[[Practice no.]:[12]],35,FALSE),List!$A$2:$B$5,2,FALSE)))</f>
        <v>○</v>
      </c>
      <c r="V66" s="55" t="str">
        <f>IF(C66="","",IF(ISERROR(VLOOKUP(VLOOKUP(C66,Table1[[Practice no.]:[12]],36,FALSE),List!$A$2:$B$5,2,FALSE)),"",VLOOKUP(VLOOKUP(C66,Table1[[Practice no.]:[12]],36,FALSE),List!$A$2:$B$5,2,FALSE)))</f>
        <v>○</v>
      </c>
      <c r="W66" s="55" t="str">
        <f>IF(C66="","",IF(ISERROR(VLOOKUP(VLOOKUP(C66,Table1[[Practice no.]:[12]],37,FALSE),List!$A$2:$B$5,2,FALSE)),"",VLOOKUP(VLOOKUP(C66,Table1[[Practice no.]:[12]],37,FALSE),List!$A$2:$B$5,2,FALSE)))</f>
        <v>○</v>
      </c>
      <c r="X66" s="55" t="str">
        <f>IF(C66="","",IF(ISERROR(VLOOKUP(VLOOKUP(C66,Table1[[Practice no.]:[12]],38,FALSE),List!$A$2:$B$5,2,FALSE)),"",VLOOKUP(VLOOKUP(C66,Table1[[Practice no.]:[12]],38,FALSE),List!$A$2:$B$5,2,FALSE)))</f>
        <v>○</v>
      </c>
      <c r="Y66" s="55" t="str">
        <f>IF(C66="","",IF(ISERROR(VLOOKUP(VLOOKUP(C66,Table1[[Practice no.]:[12]],39,FALSE),List!$A$2:$B$5,2,FALSE)),"",VLOOKUP(VLOOKUP(C66,Table1[[Practice no.]:[12]],39,FALSE),List!$A$2:$B$5,2,FALSE)))</f>
        <v>○</v>
      </c>
      <c r="Z66" s="55" t="str">
        <f>IF(C66="","",IF(ISERROR(VLOOKUP(VLOOKUP(C66,Table1[[Practice no.]:[12]],40,FALSE),List!$A$2:$B$5,2,FALSE)),"",VLOOKUP(VLOOKUP(C66,Table1[[Practice no.]:[12]],40,FALSE),List!$A$2:$B$5,2,FALSE)))</f>
        <v xml:space="preserve"> </v>
      </c>
      <c r="AA66" s="55" t="str">
        <f>IF(C66="","",IF(ISERROR(VLOOKUP(VLOOKUP(C66,Table1[[Practice no.]:[12]],41,FALSE),List!$A$2:$B$5,2,FALSE)),"",VLOOKUP(VLOOKUP(C66,Table1[[Practice no.]:[12]],41,FALSE),List!$A$2:$B$5,2,FALSE)))</f>
        <v>○</v>
      </c>
      <c r="AB66" s="55" t="str">
        <f>IF(C66="","",IF(ISERROR(VLOOKUP(VLOOKUP(C66,Table1[[Practice no.]:[12]],42,FALSE),List!$A$2:$B$5,2,FALSE)),"",VLOOKUP(VLOOKUP(C66,Table1[[Practice no.]:[12]],42,FALSE),List!$A$2:$B$5,2,FALSE)))</f>
        <v>○</v>
      </c>
      <c r="AC66" s="84"/>
    </row>
    <row r="67" spans="1:29" ht="40.35" customHeight="1">
      <c r="A67" s="218" t="str">
        <v>3. Water and Land Management</v>
      </c>
      <c r="B67" s="218" t="str">
        <v>3.3. Groundwater management</v>
      </c>
      <c r="C67" s="218" t="str">
        <v>3.3.3</v>
      </c>
      <c r="D67" s="218" t="str">
        <f>IF(C67="","",HYPERLINK("#'" &amp; C67 &amp; "'!A1",VLOOKUP(C67,Table1[[Practice no.]:[Pracitce Name]],2,FALSE)))</f>
        <v>Non vented road drifts as sand dams</v>
      </c>
      <c r="E67" s="65" t="str">
        <f>IF(C67="","",IF(ISERROR(VLOOKUP(VLOOKUP(C67,Table1[[Practice no.]:[12]],19,FALSE),List!$A$2:$B$5,2,FALSE)),"",VLOOKUP(VLOOKUP(C67,Table1[[Practice no.]:[12]],19,FALSE),List!$A$2:$B$5,2,FALSE)))</f>
        <v xml:space="preserve"> </v>
      </c>
      <c r="F67" s="66" t="str">
        <f>IF(C67="","",IF(ISERROR(VLOOKUP(VLOOKUP(C67,Table1[[Practice no.]:[12]],20,FALSE),List!$A$2:$B$5,2,FALSE)),"",VLOOKUP(VLOOKUP(C67,Table1[[Practice no.]:[12]],20,FALSE),List!$A$2:$B$5,2,FALSE)))</f>
        <v>○</v>
      </c>
      <c r="G67" s="66" t="str">
        <f>IF(C67="","",IF(ISERROR(VLOOKUP(VLOOKUP(C67,Table1[[Practice no.]:[12]],21,FALSE),List!$A$2:$B$5,2,FALSE)),"",VLOOKUP(VLOOKUP(C67,Table1[[Practice no.]:[12]],21,FALSE),List!$A$2:$B$5,2,FALSE)))</f>
        <v>●</v>
      </c>
      <c r="H67" s="67" t="str">
        <f>IF(C67="","",IF(ISERROR(VLOOKUP(VLOOKUP(C67,Table1[[Practice no.]:[12]],22,FALSE),List!$A$2:$B$5,2,FALSE)),"",VLOOKUP(VLOOKUP(C67,Table1[[Practice no.]:[12]],22,FALSE),List!$A$2:$B$5,2,FALSE)))</f>
        <v xml:space="preserve"> </v>
      </c>
      <c r="I67" s="67" t="str">
        <f>IF(C67="","",IF(ISERROR(VLOOKUP(VLOOKUP(C67,Table1[[Practice no.]:[12]],23,FALSE),List!$A$2:$B$5,2,FALSE)),"",VLOOKUP(VLOOKUP(C67,Table1[[Practice no.]:[12]],23,FALSE),List!$A$2:$B$5,2,FALSE)))</f>
        <v xml:space="preserve"> </v>
      </c>
      <c r="J67" s="67" t="str">
        <f>IF(C67="","",IF(ISERROR(VLOOKUP(VLOOKUP(C67,Table1[[Practice no.]:[12]],24,FALSE),List!$A$2:$B$5,2,FALSE)),"",VLOOKUP(VLOOKUP(C67,Table1[[Practice no.]:[12]],24,FALSE),List!$A$2:$B$5,2,FALSE)))</f>
        <v xml:space="preserve"> </v>
      </c>
      <c r="K67" s="68" t="str">
        <f>IF(C67="","",IF(ISERROR(VLOOKUP(VLOOKUP(C67,Table1[[Practice no.]:[12]],25,FALSE),List!$A$2:$B$5,2,FALSE)),"",VLOOKUP(VLOOKUP(C67,Table1[[Practice no.]:[12]],25,FALSE),List!$A$2:$B$5,2,FALSE)))</f>
        <v>○</v>
      </c>
      <c r="L67" s="68" t="str">
        <f>IF(C67="","",IF(ISERROR(VLOOKUP(VLOOKUP(C67,Table1[[Practice no.]:[12]],26,FALSE),List!$A$2:$B$5,2,FALSE)),"",VLOOKUP(VLOOKUP(C67,Table1[[Practice no.]:[12]],26,FALSE),List!$A$2:$B$5,2,FALSE)))</f>
        <v xml:space="preserve"> </v>
      </c>
      <c r="M67" s="68" t="str">
        <f>IF(C67="","",IF(ISERROR(VLOOKUP(VLOOKUP(C67,Table1[[Practice no.]:[12]],27,FALSE),List!$A$2:$B$5,2,FALSE)),"",VLOOKUP(VLOOKUP(C67,Table1[[Practice no.]:[12]],27,FALSE),List!$A$2:$B$5,2,FALSE)))</f>
        <v xml:space="preserve"> </v>
      </c>
      <c r="N67" s="69" t="str">
        <f>IF(C67="","",IF(ISERROR(VLOOKUP(VLOOKUP(C67,Table1[[Practice no.]:[12]],28,FALSE),List!$A$2:$B$5,2,FALSE)),"",VLOOKUP(VLOOKUP(C67,Table1[[Practice no.]:[12]],28,FALSE),List!$A$2:$B$5,2,FALSE)))</f>
        <v xml:space="preserve"> </v>
      </c>
      <c r="O67" s="69" t="str">
        <f>IF(C67="","",IF(ISERROR(VLOOKUP(VLOOKUP(C67,Table1[[Practice no.]:[12]],29,FALSE),List!$A$2:$B$5,2,FALSE)),"",VLOOKUP(VLOOKUP(C67,Table1[[Practice no.]:[12]],29,FALSE),List!$A$2:$B$5,2,FALSE)))</f>
        <v xml:space="preserve"> </v>
      </c>
      <c r="P67" s="69" t="str">
        <f>IF(C67="","",IF(ISERROR(VLOOKUP(VLOOKUP(C67,Table1[[Practice no.]:[12]],30,FALSE),List!$A$2:$B$5,2,FALSE)),"",VLOOKUP(VLOOKUP(C67,Table1[[Practice no.]:[12]],30,FALSE),List!$A$2:$B$5,2,FALSE)))</f>
        <v xml:space="preserve"> </v>
      </c>
      <c r="Q67" s="55" t="str">
        <f>IF(C67="","",IF(ISERROR(VLOOKUP(VLOOKUP(C67,Table1[[Practice no.]:[12]],31,FALSE),List!$A$2:$B$5,2,FALSE)),"",VLOOKUP(VLOOKUP(C67,Table1[[Practice no.]:[12]],31,FALSE),List!$A$2:$B$5,2,FALSE)))</f>
        <v>○</v>
      </c>
      <c r="R67" s="55" t="str">
        <f>IF(C67="","",IF(ISERROR(VLOOKUP(VLOOKUP(C67,Table1[[Practice no.]:[12]],32,FALSE),List!$A$2:$B$5,2,FALSE)),"",VLOOKUP(VLOOKUP(C67,Table1[[Practice no.]:[12]],32,FALSE),List!$A$2:$B$5,2,FALSE)))</f>
        <v xml:space="preserve"> </v>
      </c>
      <c r="S67" s="55" t="str">
        <f>IF(C67="","",IF(ISERROR(VLOOKUP(VLOOKUP(C67,Table1[[Practice no.]:[12]],33,FALSE),List!$A$2:$B$5,2,FALSE)),"",VLOOKUP(VLOOKUP(C67,Table1[[Practice no.]:[12]],33,FALSE),List!$A$2:$B$5,2,FALSE)))</f>
        <v>○</v>
      </c>
      <c r="T67" s="55" t="str">
        <f>IF(C67="","",IF(ISERROR(VLOOKUP(VLOOKUP(C67,Table1[[Practice no.]:[12]],34,FALSE),List!$A$2:$B$5,2,FALSE)),"",VLOOKUP(VLOOKUP(C67,Table1[[Practice no.]:[12]],34,FALSE),List!$A$2:$B$5,2,FALSE)))</f>
        <v>○</v>
      </c>
      <c r="U67" s="55" t="str">
        <f>IF(C67="","",IF(ISERROR(VLOOKUP(VLOOKUP(C67,Table1[[Practice no.]:[12]],35,FALSE),List!$A$2:$B$5,2,FALSE)),"",VLOOKUP(VLOOKUP(C67,Table1[[Practice no.]:[12]],35,FALSE),List!$A$2:$B$5,2,FALSE)))</f>
        <v>○</v>
      </c>
      <c r="V67" s="55" t="str">
        <f>IF(C67="","",IF(ISERROR(VLOOKUP(VLOOKUP(C67,Table1[[Practice no.]:[12]],36,FALSE),List!$A$2:$B$5,2,FALSE)),"",VLOOKUP(VLOOKUP(C67,Table1[[Practice no.]:[12]],36,FALSE),List!$A$2:$B$5,2,FALSE)))</f>
        <v>○</v>
      </c>
      <c r="W67" s="55" t="str">
        <f>IF(C67="","",IF(ISERROR(VLOOKUP(VLOOKUP(C67,Table1[[Practice no.]:[12]],37,FALSE),List!$A$2:$B$5,2,FALSE)),"",VLOOKUP(VLOOKUP(C67,Table1[[Practice no.]:[12]],37,FALSE),List!$A$2:$B$5,2,FALSE)))</f>
        <v xml:space="preserve"> </v>
      </c>
      <c r="X67" s="55" t="str">
        <f>IF(C67="","",IF(ISERROR(VLOOKUP(VLOOKUP(C67,Table1[[Practice no.]:[12]],38,FALSE),List!$A$2:$B$5,2,FALSE)),"",VLOOKUP(VLOOKUP(C67,Table1[[Practice no.]:[12]],38,FALSE),List!$A$2:$B$5,2,FALSE)))</f>
        <v>○</v>
      </c>
      <c r="Y67" s="55" t="str">
        <f>IF(C67="","",IF(ISERROR(VLOOKUP(VLOOKUP(C67,Table1[[Practice no.]:[12]],39,FALSE),List!$A$2:$B$5,2,FALSE)),"",VLOOKUP(VLOOKUP(C67,Table1[[Practice no.]:[12]],39,FALSE),List!$A$2:$B$5,2,FALSE)))</f>
        <v>○</v>
      </c>
      <c r="Z67" s="55" t="str">
        <f>IF(C67="","",IF(ISERROR(VLOOKUP(VLOOKUP(C67,Table1[[Practice no.]:[12]],40,FALSE),List!$A$2:$B$5,2,FALSE)),"",VLOOKUP(VLOOKUP(C67,Table1[[Practice no.]:[12]],40,FALSE),List!$A$2:$B$5,2,FALSE)))</f>
        <v xml:space="preserve"> </v>
      </c>
      <c r="AA67" s="55" t="str">
        <f>IF(C67="","",IF(ISERROR(VLOOKUP(VLOOKUP(C67,Table1[[Practice no.]:[12]],41,FALSE),List!$A$2:$B$5,2,FALSE)),"",VLOOKUP(VLOOKUP(C67,Table1[[Practice no.]:[12]],41,FALSE),List!$A$2:$B$5,2,FALSE)))</f>
        <v xml:space="preserve"> </v>
      </c>
      <c r="AB67" s="55" t="str">
        <f>IF(C67="","",IF(ISERROR(VLOOKUP(VLOOKUP(C67,Table1[[Practice no.]:[12]],42,FALSE),List!$A$2:$B$5,2,FALSE)),"",VLOOKUP(VLOOKUP(C67,Table1[[Practice no.]:[12]],42,FALSE),List!$A$2:$B$5,2,FALSE)))</f>
        <v>○</v>
      </c>
      <c r="AC67" s="84"/>
    </row>
    <row r="68" spans="1:29" ht="40.35" customHeight="1">
      <c r="A68" s="218" t="str">
        <v>3. Water and Land Management</v>
      </c>
      <c r="B68" s="218" t="str">
        <v>3.3. Groundwater management</v>
      </c>
      <c r="C68" s="218" t="str">
        <v>3.3.4</v>
      </c>
      <c r="D68" s="218" t="str">
        <f>IF(C68="","",HYPERLINK("#'" &amp; C68 &amp; "'!A1",VLOOKUP(C68,Table1[[Practice no.]:[Pracitce Name]],2,FALSE)))</f>
        <v>Use of water harvesting measures upstream and downstream of the road</v>
      </c>
      <c r="E68" s="65" t="str">
        <f>IF(C68="","",IF(ISERROR(VLOOKUP(VLOOKUP(C68,Table1[[Practice no.]:[12]],19,FALSE),List!$A$2:$B$5,2,FALSE)),"",VLOOKUP(VLOOKUP(C68,Table1[[Practice no.]:[12]],19,FALSE),List!$A$2:$B$5,2,FALSE)))</f>
        <v xml:space="preserve"> </v>
      </c>
      <c r="F68" s="66" t="str">
        <f>IF(C68="","",IF(ISERROR(VLOOKUP(VLOOKUP(C68,Table1[[Practice no.]:[12]],20,FALSE),List!$A$2:$B$5,2,FALSE)),"",VLOOKUP(VLOOKUP(C68,Table1[[Practice no.]:[12]],20,FALSE),List!$A$2:$B$5,2,FALSE)))</f>
        <v>○</v>
      </c>
      <c r="G68" s="66" t="str">
        <f>IF(C68="","",IF(ISERROR(VLOOKUP(VLOOKUP(C68,Table1[[Practice no.]:[12]],21,FALSE),List!$A$2:$B$5,2,FALSE)),"",VLOOKUP(VLOOKUP(C68,Table1[[Practice no.]:[12]],21,FALSE),List!$A$2:$B$5,2,FALSE)))</f>
        <v>●</v>
      </c>
      <c r="H68" s="67" t="str">
        <f>IF(C68="","",IF(ISERROR(VLOOKUP(VLOOKUP(C68,Table1[[Practice no.]:[12]],22,FALSE),List!$A$2:$B$5,2,FALSE)),"",VLOOKUP(VLOOKUP(C68,Table1[[Practice no.]:[12]],22,FALSE),List!$A$2:$B$5,2,FALSE)))</f>
        <v>○</v>
      </c>
      <c r="I68" s="67" t="str">
        <f>IF(C68="","",IF(ISERROR(VLOOKUP(VLOOKUP(C68,Table1[[Practice no.]:[12]],23,FALSE),List!$A$2:$B$5,2,FALSE)),"",VLOOKUP(VLOOKUP(C68,Table1[[Practice no.]:[12]],23,FALSE),List!$A$2:$B$5,2,FALSE)))</f>
        <v xml:space="preserve"> </v>
      </c>
      <c r="J68" s="67" t="str">
        <f>IF(C68="","",IF(ISERROR(VLOOKUP(VLOOKUP(C68,Table1[[Practice no.]:[12]],24,FALSE),List!$A$2:$B$5,2,FALSE)),"",VLOOKUP(VLOOKUP(C68,Table1[[Practice no.]:[12]],24,FALSE),List!$A$2:$B$5,2,FALSE)))</f>
        <v>○</v>
      </c>
      <c r="K68" s="68" t="str">
        <f>IF(C68="","",IF(ISERROR(VLOOKUP(VLOOKUP(C68,Table1[[Practice no.]:[12]],25,FALSE),List!$A$2:$B$5,2,FALSE)),"",VLOOKUP(VLOOKUP(C68,Table1[[Practice no.]:[12]],25,FALSE),List!$A$2:$B$5,2,FALSE)))</f>
        <v>○</v>
      </c>
      <c r="L68" s="68" t="str">
        <f>IF(C68="","",IF(ISERROR(VLOOKUP(VLOOKUP(C68,Table1[[Practice no.]:[12]],26,FALSE),List!$A$2:$B$5,2,FALSE)),"",VLOOKUP(VLOOKUP(C68,Table1[[Practice no.]:[12]],26,FALSE),List!$A$2:$B$5,2,FALSE)))</f>
        <v xml:space="preserve"> </v>
      </c>
      <c r="M68" s="68" t="str">
        <f>IF(C68="","",IF(ISERROR(VLOOKUP(VLOOKUP(C68,Table1[[Practice no.]:[12]],27,FALSE),List!$A$2:$B$5,2,FALSE)),"",VLOOKUP(VLOOKUP(C68,Table1[[Practice no.]:[12]],27,FALSE),List!$A$2:$B$5,2,FALSE)))</f>
        <v>○</v>
      </c>
      <c r="N68" s="69" t="str">
        <f>IF(C68="","",IF(ISERROR(VLOOKUP(VLOOKUP(C68,Table1[[Practice no.]:[12]],28,FALSE),List!$A$2:$B$5,2,FALSE)),"",VLOOKUP(VLOOKUP(C68,Table1[[Practice no.]:[12]],28,FALSE),List!$A$2:$B$5,2,FALSE)))</f>
        <v xml:space="preserve"> </v>
      </c>
      <c r="O68" s="69" t="str">
        <f>IF(C68="","",IF(ISERROR(VLOOKUP(VLOOKUP(C68,Table1[[Practice no.]:[12]],29,FALSE),List!$A$2:$B$5,2,FALSE)),"",VLOOKUP(VLOOKUP(C68,Table1[[Practice no.]:[12]],29,FALSE),List!$A$2:$B$5,2,FALSE)))</f>
        <v xml:space="preserve"> </v>
      </c>
      <c r="P68" s="69" t="str">
        <f>IF(C68="","",IF(ISERROR(VLOOKUP(VLOOKUP(C68,Table1[[Practice no.]:[12]],30,FALSE),List!$A$2:$B$5,2,FALSE)),"",VLOOKUP(VLOOKUP(C68,Table1[[Practice no.]:[12]],30,FALSE),List!$A$2:$B$5,2,FALSE)))</f>
        <v xml:space="preserve"> </v>
      </c>
      <c r="Q68" s="55" t="str">
        <f>IF(C68="","",IF(ISERROR(VLOOKUP(VLOOKUP(C68,Table1[[Practice no.]:[12]],31,FALSE),List!$A$2:$B$5,2,FALSE)),"",VLOOKUP(VLOOKUP(C68,Table1[[Practice no.]:[12]],31,FALSE),List!$A$2:$B$5,2,FALSE)))</f>
        <v>○</v>
      </c>
      <c r="R68" s="55" t="str">
        <f>IF(C68="","",IF(ISERROR(VLOOKUP(VLOOKUP(C68,Table1[[Practice no.]:[12]],32,FALSE),List!$A$2:$B$5,2,FALSE)),"",VLOOKUP(VLOOKUP(C68,Table1[[Practice no.]:[12]],32,FALSE),List!$A$2:$B$5,2,FALSE)))</f>
        <v xml:space="preserve"> </v>
      </c>
      <c r="S68" s="55" t="str">
        <f>IF(C68="","",IF(ISERROR(VLOOKUP(VLOOKUP(C68,Table1[[Practice no.]:[12]],33,FALSE),List!$A$2:$B$5,2,FALSE)),"",VLOOKUP(VLOOKUP(C68,Table1[[Practice no.]:[12]],33,FALSE),List!$A$2:$B$5,2,FALSE)))</f>
        <v>○</v>
      </c>
      <c r="T68" s="55" t="str">
        <f>IF(C68="","",IF(ISERROR(VLOOKUP(VLOOKUP(C68,Table1[[Practice no.]:[12]],34,FALSE),List!$A$2:$B$5,2,FALSE)),"",VLOOKUP(VLOOKUP(C68,Table1[[Practice no.]:[12]],34,FALSE),List!$A$2:$B$5,2,FALSE)))</f>
        <v>○</v>
      </c>
      <c r="U68" s="55" t="str">
        <f>IF(C68="","",IF(ISERROR(VLOOKUP(VLOOKUP(C68,Table1[[Practice no.]:[12]],35,FALSE),List!$A$2:$B$5,2,FALSE)),"",VLOOKUP(VLOOKUP(C68,Table1[[Practice no.]:[12]],35,FALSE),List!$A$2:$B$5,2,FALSE)))</f>
        <v>○</v>
      </c>
      <c r="V68" s="55" t="str">
        <f>IF(C68="","",IF(ISERROR(VLOOKUP(VLOOKUP(C68,Table1[[Practice no.]:[12]],36,FALSE),List!$A$2:$B$5,2,FALSE)),"",VLOOKUP(VLOOKUP(C68,Table1[[Practice no.]:[12]],36,FALSE),List!$A$2:$B$5,2,FALSE)))</f>
        <v>○</v>
      </c>
      <c r="W68" s="55" t="str">
        <f>IF(C68="","",IF(ISERROR(VLOOKUP(VLOOKUP(C68,Table1[[Practice no.]:[12]],37,FALSE),List!$A$2:$B$5,2,FALSE)),"",VLOOKUP(VLOOKUP(C68,Table1[[Practice no.]:[12]],37,FALSE),List!$A$2:$B$5,2,FALSE)))</f>
        <v>○</v>
      </c>
      <c r="X68" s="55" t="str">
        <f>IF(C68="","",IF(ISERROR(VLOOKUP(VLOOKUP(C68,Table1[[Practice no.]:[12]],38,FALSE),List!$A$2:$B$5,2,FALSE)),"",VLOOKUP(VLOOKUP(C68,Table1[[Practice no.]:[12]],38,FALSE),List!$A$2:$B$5,2,FALSE)))</f>
        <v>○</v>
      </c>
      <c r="Y68" s="55" t="str">
        <f>IF(C68="","",IF(ISERROR(VLOOKUP(VLOOKUP(C68,Table1[[Practice no.]:[12]],39,FALSE),List!$A$2:$B$5,2,FALSE)),"",VLOOKUP(VLOOKUP(C68,Table1[[Practice no.]:[12]],39,FALSE),List!$A$2:$B$5,2,FALSE)))</f>
        <v>○</v>
      </c>
      <c r="Z68" s="55" t="str">
        <f>IF(C68="","",IF(ISERROR(VLOOKUP(VLOOKUP(C68,Table1[[Practice no.]:[12]],40,FALSE),List!$A$2:$B$5,2,FALSE)),"",VLOOKUP(VLOOKUP(C68,Table1[[Practice no.]:[12]],40,FALSE),List!$A$2:$B$5,2,FALSE)))</f>
        <v>○</v>
      </c>
      <c r="AA68" s="55" t="str">
        <f>IF(C68="","",IF(ISERROR(VLOOKUP(VLOOKUP(C68,Table1[[Practice no.]:[12]],41,FALSE),List!$A$2:$B$5,2,FALSE)),"",VLOOKUP(VLOOKUP(C68,Table1[[Practice no.]:[12]],41,FALSE),List!$A$2:$B$5,2,FALSE)))</f>
        <v xml:space="preserve"> </v>
      </c>
      <c r="AB68" s="55" t="str">
        <f>IF(C68="","",IF(ISERROR(VLOOKUP(VLOOKUP(C68,Table1[[Practice no.]:[12]],42,FALSE),List!$A$2:$B$5,2,FALSE)),"",VLOOKUP(VLOOKUP(C68,Table1[[Practice no.]:[12]],42,FALSE),List!$A$2:$B$5,2,FALSE)))</f>
        <v>○</v>
      </c>
      <c r="AC68" s="84"/>
    </row>
    <row r="69" spans="1:29" ht="40.35" customHeight="1">
      <c r="A69" s="218" t="str">
        <v>3. Water and Land Management</v>
      </c>
      <c r="B69" s="218" t="str">
        <v>3.4. Reduced waterlogging and protecting natural channels</v>
      </c>
      <c r="C69" s="218" t="str">
        <v>3.4.1</v>
      </c>
      <c r="D69" s="218" t="str">
        <f>IF(C69="","",HYPERLINK("#'" &amp; C69 &amp; "'!A1",VLOOKUP(C69,Table1[[Practice no.]:[Pracitce Name]],2,FALSE)))</f>
        <v>Adequate cross drainage to prevent water concentration and adjusted bridge sills</v>
      </c>
      <c r="E69" s="65" t="str">
        <f>IF(C69="","",IF(ISERROR(VLOOKUP(VLOOKUP(C69,Table1[[Practice no.]:[12]],19,FALSE),List!$A$2:$B$5,2,FALSE)),"",VLOOKUP(VLOOKUP(C69,Table1[[Practice no.]:[12]],19,FALSE),List!$A$2:$B$5,2,FALSE)))</f>
        <v xml:space="preserve"> </v>
      </c>
      <c r="F69" s="66" t="str">
        <f>IF(C69="","",IF(ISERROR(VLOOKUP(VLOOKUP(C69,Table1[[Practice no.]:[12]],20,FALSE),List!$A$2:$B$5,2,FALSE)),"",VLOOKUP(VLOOKUP(C69,Table1[[Practice no.]:[12]],20,FALSE),List!$A$2:$B$5,2,FALSE)))</f>
        <v>○</v>
      </c>
      <c r="G69" s="66" t="str">
        <f>IF(C69="","",IF(ISERROR(VLOOKUP(VLOOKUP(C69,Table1[[Practice no.]:[12]],21,FALSE),List!$A$2:$B$5,2,FALSE)),"",VLOOKUP(VLOOKUP(C69,Table1[[Practice no.]:[12]],21,FALSE),List!$A$2:$B$5,2,FALSE)))</f>
        <v>●</v>
      </c>
      <c r="H69" s="67" t="str">
        <f>IF(C69="","",IF(ISERROR(VLOOKUP(VLOOKUP(C69,Table1[[Practice no.]:[12]],22,FALSE),List!$A$2:$B$5,2,FALSE)),"",VLOOKUP(VLOOKUP(C69,Table1[[Practice no.]:[12]],22,FALSE),List!$A$2:$B$5,2,FALSE)))</f>
        <v xml:space="preserve"> </v>
      </c>
      <c r="I69" s="67" t="str">
        <f>IF(C69="","",IF(ISERROR(VLOOKUP(VLOOKUP(C69,Table1[[Practice no.]:[12]],23,FALSE),List!$A$2:$B$5,2,FALSE)),"",VLOOKUP(VLOOKUP(C69,Table1[[Practice no.]:[12]],23,FALSE),List!$A$2:$B$5,2,FALSE)))</f>
        <v xml:space="preserve"> </v>
      </c>
      <c r="J69" s="67" t="str">
        <f>IF(C69="","",IF(ISERROR(VLOOKUP(VLOOKUP(C69,Table1[[Practice no.]:[12]],24,FALSE),List!$A$2:$B$5,2,FALSE)),"",VLOOKUP(VLOOKUP(C69,Table1[[Practice no.]:[12]],24,FALSE),List!$A$2:$B$5,2,FALSE)))</f>
        <v xml:space="preserve"> </v>
      </c>
      <c r="K69" s="68" t="str">
        <f>IF(C69="","",IF(ISERROR(VLOOKUP(VLOOKUP(C69,Table1[[Practice no.]:[12]],25,FALSE),List!$A$2:$B$5,2,FALSE)),"",VLOOKUP(VLOOKUP(C69,Table1[[Practice no.]:[12]],25,FALSE),List!$A$2:$B$5,2,FALSE)))</f>
        <v>○</v>
      </c>
      <c r="L69" s="68" t="str">
        <f>IF(C69="","",IF(ISERROR(VLOOKUP(VLOOKUP(C69,Table1[[Practice no.]:[12]],26,FALSE),List!$A$2:$B$5,2,FALSE)),"",VLOOKUP(VLOOKUP(C69,Table1[[Practice no.]:[12]],26,FALSE),List!$A$2:$B$5,2,FALSE)))</f>
        <v xml:space="preserve"> </v>
      </c>
      <c r="M69" s="68" t="str">
        <f>IF(C69="","",IF(ISERROR(VLOOKUP(VLOOKUP(C69,Table1[[Practice no.]:[12]],27,FALSE),List!$A$2:$B$5,2,FALSE)),"",VLOOKUP(VLOOKUP(C69,Table1[[Practice no.]:[12]],27,FALSE),List!$A$2:$B$5,2,FALSE)))</f>
        <v xml:space="preserve"> </v>
      </c>
      <c r="N69" s="69" t="str">
        <f>IF(C69="","",IF(ISERROR(VLOOKUP(VLOOKUP(C69,Table1[[Practice no.]:[12]],28,FALSE),List!$A$2:$B$5,2,FALSE)),"",VLOOKUP(VLOOKUP(C69,Table1[[Practice no.]:[12]],28,FALSE),List!$A$2:$B$5,2,FALSE)))</f>
        <v xml:space="preserve"> </v>
      </c>
      <c r="O69" s="69" t="str">
        <f>IF(C69="","",IF(ISERROR(VLOOKUP(VLOOKUP(C69,Table1[[Practice no.]:[12]],29,FALSE),List!$A$2:$B$5,2,FALSE)),"",VLOOKUP(VLOOKUP(C69,Table1[[Practice no.]:[12]],29,FALSE),List!$A$2:$B$5,2,FALSE)))</f>
        <v xml:space="preserve"> </v>
      </c>
      <c r="P69" s="69" t="str">
        <f>IF(C69="","",IF(ISERROR(VLOOKUP(VLOOKUP(C69,Table1[[Practice no.]:[12]],30,FALSE),List!$A$2:$B$5,2,FALSE)),"",VLOOKUP(VLOOKUP(C69,Table1[[Practice no.]:[12]],30,FALSE),List!$A$2:$B$5,2,FALSE)))</f>
        <v xml:space="preserve"> </v>
      </c>
      <c r="Q69" s="55" t="str">
        <f>IF(C69="","",IF(ISERROR(VLOOKUP(VLOOKUP(C69,Table1[[Practice no.]:[12]],31,FALSE),List!$A$2:$B$5,2,FALSE)),"",VLOOKUP(VLOOKUP(C69,Table1[[Practice no.]:[12]],31,FALSE),List!$A$2:$B$5,2,FALSE)))</f>
        <v>○</v>
      </c>
      <c r="R69" s="55" t="str">
        <f>IF(C69="","",IF(ISERROR(VLOOKUP(VLOOKUP(C69,Table1[[Practice no.]:[12]],32,FALSE),List!$A$2:$B$5,2,FALSE)),"",VLOOKUP(VLOOKUP(C69,Table1[[Practice no.]:[12]],32,FALSE),List!$A$2:$B$5,2,FALSE)))</f>
        <v xml:space="preserve"> </v>
      </c>
      <c r="S69" s="55" t="str">
        <f>IF(C69="","",IF(ISERROR(VLOOKUP(VLOOKUP(C69,Table1[[Practice no.]:[12]],33,FALSE),List!$A$2:$B$5,2,FALSE)),"",VLOOKUP(VLOOKUP(C69,Table1[[Practice no.]:[12]],33,FALSE),List!$A$2:$B$5,2,FALSE)))</f>
        <v>○</v>
      </c>
      <c r="T69" s="55" t="str">
        <f>IF(C69="","",IF(ISERROR(VLOOKUP(VLOOKUP(C69,Table1[[Practice no.]:[12]],34,FALSE),List!$A$2:$B$5,2,FALSE)),"",VLOOKUP(VLOOKUP(C69,Table1[[Practice no.]:[12]],34,FALSE),List!$A$2:$B$5,2,FALSE)))</f>
        <v>○</v>
      </c>
      <c r="U69" s="55" t="str">
        <f>IF(C69="","",IF(ISERROR(VLOOKUP(VLOOKUP(C69,Table1[[Practice no.]:[12]],35,FALSE),List!$A$2:$B$5,2,FALSE)),"",VLOOKUP(VLOOKUP(C69,Table1[[Practice no.]:[12]],35,FALSE),List!$A$2:$B$5,2,FALSE)))</f>
        <v>○</v>
      </c>
      <c r="V69" s="55" t="str">
        <f>IF(C69="","",IF(ISERROR(VLOOKUP(VLOOKUP(C69,Table1[[Practice no.]:[12]],36,FALSE),List!$A$2:$B$5,2,FALSE)),"",VLOOKUP(VLOOKUP(C69,Table1[[Practice no.]:[12]],36,FALSE),List!$A$2:$B$5,2,FALSE)))</f>
        <v>○</v>
      </c>
      <c r="W69" s="55" t="str">
        <f>IF(C69="","",IF(ISERROR(VLOOKUP(VLOOKUP(C69,Table1[[Practice no.]:[12]],37,FALSE),List!$A$2:$B$5,2,FALSE)),"",VLOOKUP(VLOOKUP(C69,Table1[[Practice no.]:[12]],37,FALSE),List!$A$2:$B$5,2,FALSE)))</f>
        <v xml:space="preserve"> </v>
      </c>
      <c r="X69" s="55" t="str">
        <f>IF(C69="","",IF(ISERROR(VLOOKUP(VLOOKUP(C69,Table1[[Practice no.]:[12]],38,FALSE),List!$A$2:$B$5,2,FALSE)),"",VLOOKUP(VLOOKUP(C69,Table1[[Practice no.]:[12]],38,FALSE),List!$A$2:$B$5,2,FALSE)))</f>
        <v>○</v>
      </c>
      <c r="Y69" s="55" t="str">
        <f>IF(C69="","",IF(ISERROR(VLOOKUP(VLOOKUP(C69,Table1[[Practice no.]:[12]],39,FALSE),List!$A$2:$B$5,2,FALSE)),"",VLOOKUP(VLOOKUP(C69,Table1[[Practice no.]:[12]],39,FALSE),List!$A$2:$B$5,2,FALSE)))</f>
        <v>○</v>
      </c>
      <c r="Z69" s="55" t="str">
        <f>IF(C69="","",IF(ISERROR(VLOOKUP(VLOOKUP(C69,Table1[[Practice no.]:[12]],40,FALSE),List!$A$2:$B$5,2,FALSE)),"",VLOOKUP(VLOOKUP(C69,Table1[[Practice no.]:[12]],40,FALSE),List!$A$2:$B$5,2,FALSE)))</f>
        <v xml:space="preserve"> </v>
      </c>
      <c r="AA69" s="55" t="str">
        <f>IF(C69="","",IF(ISERROR(VLOOKUP(VLOOKUP(C69,Table1[[Practice no.]:[12]],41,FALSE),List!$A$2:$B$5,2,FALSE)),"",VLOOKUP(VLOOKUP(C69,Table1[[Practice no.]:[12]],41,FALSE),List!$A$2:$B$5,2,FALSE)))</f>
        <v xml:space="preserve"> </v>
      </c>
      <c r="AB69" s="55" t="str">
        <f>IF(C69="","",IF(ISERROR(VLOOKUP(VLOOKUP(C69,Table1[[Practice no.]:[12]],42,FALSE),List!$A$2:$B$5,2,FALSE)),"",VLOOKUP(VLOOKUP(C69,Table1[[Practice no.]:[12]],42,FALSE),List!$A$2:$B$5,2,FALSE)))</f>
        <v xml:space="preserve"> </v>
      </c>
      <c r="AC69" s="84"/>
    </row>
    <row r="70" spans="1:29" ht="40.35" customHeight="1">
      <c r="A70" s="218" t="str">
        <v>3. Water and Land Management</v>
      </c>
      <c r="B70" s="218" t="str">
        <v>3.5. Preventing landslides</v>
      </c>
      <c r="C70" s="218" t="str">
        <v>3.5.1</v>
      </c>
      <c r="D70" s="218" t="str">
        <f>IF(C70="","",HYPERLINK("#'" &amp; C70 &amp; "'!A1",VLOOKUP(C70,Table1[[Practice no.]:[Pracitce Name]],2,FALSE)))</f>
        <v>Catchment management in sensitive and unstable areas</v>
      </c>
      <c r="E70" s="65" t="str">
        <f>IF(C70="","",IF(ISERROR(VLOOKUP(VLOOKUP(C70,Table1[[Practice no.]:[12]],19,FALSE),List!$A$2:$B$5,2,FALSE)),"",VLOOKUP(VLOOKUP(C70,Table1[[Practice no.]:[12]],19,FALSE),List!$A$2:$B$5,2,FALSE)))</f>
        <v xml:space="preserve"> </v>
      </c>
      <c r="F70" s="66" t="str">
        <f>IF(C70="","",IF(ISERROR(VLOOKUP(VLOOKUP(C70,Table1[[Practice no.]:[12]],20,FALSE),List!$A$2:$B$5,2,FALSE)),"",VLOOKUP(VLOOKUP(C70,Table1[[Practice no.]:[12]],20,FALSE),List!$A$2:$B$5,2,FALSE)))</f>
        <v>○</v>
      </c>
      <c r="G70" s="66" t="str">
        <f>IF(C70="","",IF(ISERROR(VLOOKUP(VLOOKUP(C70,Table1[[Practice no.]:[12]],21,FALSE),List!$A$2:$B$5,2,FALSE)),"",VLOOKUP(VLOOKUP(C70,Table1[[Practice no.]:[12]],21,FALSE),List!$A$2:$B$5,2,FALSE)))</f>
        <v>●</v>
      </c>
      <c r="H70" s="67" t="str">
        <f>IF(C70="","",IF(ISERROR(VLOOKUP(VLOOKUP(C70,Table1[[Practice no.]:[12]],22,FALSE),List!$A$2:$B$5,2,FALSE)),"",VLOOKUP(VLOOKUP(C70,Table1[[Practice no.]:[12]],22,FALSE),List!$A$2:$B$5,2,FALSE)))</f>
        <v xml:space="preserve"> </v>
      </c>
      <c r="I70" s="67" t="str">
        <f>IF(C70="","",IF(ISERROR(VLOOKUP(VLOOKUP(C70,Table1[[Practice no.]:[12]],23,FALSE),List!$A$2:$B$5,2,FALSE)),"",VLOOKUP(VLOOKUP(C70,Table1[[Practice no.]:[12]],23,FALSE),List!$A$2:$B$5,2,FALSE)))</f>
        <v xml:space="preserve"> </v>
      </c>
      <c r="J70" s="67" t="str">
        <f>IF(C70="","",IF(ISERROR(VLOOKUP(VLOOKUP(C70,Table1[[Practice no.]:[12]],24,FALSE),List!$A$2:$B$5,2,FALSE)),"",VLOOKUP(VLOOKUP(C70,Table1[[Practice no.]:[12]],24,FALSE),List!$A$2:$B$5,2,FALSE)))</f>
        <v xml:space="preserve"> </v>
      </c>
      <c r="K70" s="68" t="str">
        <f>IF(C70="","",IF(ISERROR(VLOOKUP(VLOOKUP(C70,Table1[[Practice no.]:[12]],25,FALSE),List!$A$2:$B$5,2,FALSE)),"",VLOOKUP(VLOOKUP(C70,Table1[[Practice no.]:[12]],25,FALSE),List!$A$2:$B$5,2,FALSE)))</f>
        <v xml:space="preserve"> </v>
      </c>
      <c r="L70" s="68" t="str">
        <f>IF(C70="","",IF(ISERROR(VLOOKUP(VLOOKUP(C70,Table1[[Practice no.]:[12]],26,FALSE),List!$A$2:$B$5,2,FALSE)),"",VLOOKUP(VLOOKUP(C70,Table1[[Practice no.]:[12]],26,FALSE),List!$A$2:$B$5,2,FALSE)))</f>
        <v xml:space="preserve"> </v>
      </c>
      <c r="M70" s="68" t="str">
        <f>IF(C70="","",IF(ISERROR(VLOOKUP(VLOOKUP(C70,Table1[[Practice no.]:[12]],27,FALSE),List!$A$2:$B$5,2,FALSE)),"",VLOOKUP(VLOOKUP(C70,Table1[[Practice no.]:[12]],27,FALSE),List!$A$2:$B$5,2,FALSE)))</f>
        <v xml:space="preserve"> </v>
      </c>
      <c r="N70" s="69" t="str">
        <f>IF(C70="","",IF(ISERROR(VLOOKUP(VLOOKUP(C70,Table1[[Practice no.]:[12]],28,FALSE),List!$A$2:$B$5,2,FALSE)),"",VLOOKUP(VLOOKUP(C70,Table1[[Practice no.]:[12]],28,FALSE),List!$A$2:$B$5,2,FALSE)))</f>
        <v>○</v>
      </c>
      <c r="O70" s="69" t="str">
        <f>IF(C70="","",IF(ISERROR(VLOOKUP(VLOOKUP(C70,Table1[[Practice no.]:[12]],29,FALSE),List!$A$2:$B$5,2,FALSE)),"",VLOOKUP(VLOOKUP(C70,Table1[[Practice no.]:[12]],29,FALSE),List!$A$2:$B$5,2,FALSE)))</f>
        <v>○</v>
      </c>
      <c r="P70" s="69" t="str">
        <f>IF(C70="","",IF(ISERROR(VLOOKUP(VLOOKUP(C70,Table1[[Practice no.]:[12]],30,FALSE),List!$A$2:$B$5,2,FALSE)),"",VLOOKUP(VLOOKUP(C70,Table1[[Practice no.]:[12]],30,FALSE),List!$A$2:$B$5,2,FALSE)))</f>
        <v>○</v>
      </c>
      <c r="Q70" s="55" t="str">
        <f>IF(C70="","",IF(ISERROR(VLOOKUP(VLOOKUP(C70,Table1[[Practice no.]:[12]],31,FALSE),List!$A$2:$B$5,2,FALSE)),"",VLOOKUP(VLOOKUP(C70,Table1[[Practice no.]:[12]],31,FALSE),List!$A$2:$B$5,2,FALSE)))</f>
        <v>○</v>
      </c>
      <c r="R70" s="55" t="str">
        <f>IF(C70="","",IF(ISERROR(VLOOKUP(VLOOKUP(C70,Table1[[Practice no.]:[12]],32,FALSE),List!$A$2:$B$5,2,FALSE)),"",VLOOKUP(VLOOKUP(C70,Table1[[Practice no.]:[12]],32,FALSE),List!$A$2:$B$5,2,FALSE)))</f>
        <v xml:space="preserve"> </v>
      </c>
      <c r="S70" s="55" t="str">
        <f>IF(C70="","",IF(ISERROR(VLOOKUP(VLOOKUP(C70,Table1[[Practice no.]:[12]],33,FALSE),List!$A$2:$B$5,2,FALSE)),"",VLOOKUP(VLOOKUP(C70,Table1[[Practice no.]:[12]],33,FALSE),List!$A$2:$B$5,2,FALSE)))</f>
        <v>○</v>
      </c>
      <c r="T70" s="55" t="str">
        <f>IF(C70="","",IF(ISERROR(VLOOKUP(VLOOKUP(C70,Table1[[Practice no.]:[12]],34,FALSE),List!$A$2:$B$5,2,FALSE)),"",VLOOKUP(VLOOKUP(C70,Table1[[Practice no.]:[12]],34,FALSE),List!$A$2:$B$5,2,FALSE)))</f>
        <v>○</v>
      </c>
      <c r="U70" s="55" t="str">
        <f>IF(C70="","",IF(ISERROR(VLOOKUP(VLOOKUP(C70,Table1[[Practice no.]:[12]],35,FALSE),List!$A$2:$B$5,2,FALSE)),"",VLOOKUP(VLOOKUP(C70,Table1[[Practice no.]:[12]],35,FALSE),List!$A$2:$B$5,2,FALSE)))</f>
        <v>○</v>
      </c>
      <c r="V70" s="55" t="str">
        <f>IF(C70="","",IF(ISERROR(VLOOKUP(VLOOKUP(C70,Table1[[Practice no.]:[12]],36,FALSE),List!$A$2:$B$5,2,FALSE)),"",VLOOKUP(VLOOKUP(C70,Table1[[Practice no.]:[12]],36,FALSE),List!$A$2:$B$5,2,FALSE)))</f>
        <v>○</v>
      </c>
      <c r="W70" s="55" t="str">
        <f>IF(C70="","",IF(ISERROR(VLOOKUP(VLOOKUP(C70,Table1[[Practice no.]:[12]],37,FALSE),List!$A$2:$B$5,2,FALSE)),"",VLOOKUP(VLOOKUP(C70,Table1[[Practice no.]:[12]],37,FALSE),List!$A$2:$B$5,2,FALSE)))</f>
        <v>○</v>
      </c>
      <c r="X70" s="55" t="str">
        <f>IF(C70="","",IF(ISERROR(VLOOKUP(VLOOKUP(C70,Table1[[Practice no.]:[12]],38,FALSE),List!$A$2:$B$5,2,FALSE)),"",VLOOKUP(VLOOKUP(C70,Table1[[Practice no.]:[12]],38,FALSE),List!$A$2:$B$5,2,FALSE)))</f>
        <v>○</v>
      </c>
      <c r="Y70" s="55" t="str">
        <f>IF(C70="","",IF(ISERROR(VLOOKUP(VLOOKUP(C70,Table1[[Practice no.]:[12]],39,FALSE),List!$A$2:$B$5,2,FALSE)),"",VLOOKUP(VLOOKUP(C70,Table1[[Practice no.]:[12]],39,FALSE),List!$A$2:$B$5,2,FALSE)))</f>
        <v>○</v>
      </c>
      <c r="Z70" s="55" t="str">
        <f>IF(C70="","",IF(ISERROR(VLOOKUP(VLOOKUP(C70,Table1[[Practice no.]:[12]],40,FALSE),List!$A$2:$B$5,2,FALSE)),"",VLOOKUP(VLOOKUP(C70,Table1[[Practice no.]:[12]],40,FALSE),List!$A$2:$B$5,2,FALSE)))</f>
        <v xml:space="preserve"> </v>
      </c>
      <c r="AA70" s="55" t="str">
        <f>IF(C70="","",IF(ISERROR(VLOOKUP(VLOOKUP(C70,Table1[[Practice no.]:[12]],41,FALSE),List!$A$2:$B$5,2,FALSE)),"",VLOOKUP(VLOOKUP(C70,Table1[[Practice no.]:[12]],41,FALSE),List!$A$2:$B$5,2,FALSE)))</f>
        <v xml:space="preserve"> </v>
      </c>
      <c r="AB70" s="55" t="str">
        <f>IF(C70="","",IF(ISERROR(VLOOKUP(VLOOKUP(C70,Table1[[Practice no.]:[12]],42,FALSE),List!$A$2:$B$5,2,FALSE)),"",VLOOKUP(VLOOKUP(C70,Table1[[Practice no.]:[12]],42,FALSE),List!$A$2:$B$5,2,FALSE)))</f>
        <v>○</v>
      </c>
      <c r="AC70" s="84"/>
    </row>
    <row r="71" spans="1:29" ht="40.35" customHeight="1">
      <c r="A71" s="218" t="str">
        <v>3. Water and Land Management</v>
      </c>
      <c r="B71" s="218" t="str">
        <v>3.5. Preventing landslides</v>
      </c>
      <c r="C71" s="218" t="str">
        <v>3.5.2</v>
      </c>
      <c r="D71" s="218" t="str">
        <f>IF(C71="","",HYPERLINK("#'" &amp; C71 &amp; "'!A1",VLOOKUP(C71,Table1[[Practice no.]:[Pracitce Name]],2,FALSE)))</f>
        <v>Soil bioengineering for Green Roads</v>
      </c>
      <c r="E71" s="65" t="str">
        <f>IF(C71="","",IF(ISERROR(VLOOKUP(VLOOKUP(C71,Table1[[Practice no.]:[12]],19,FALSE),List!$A$2:$B$5,2,FALSE)),"",VLOOKUP(VLOOKUP(C71,Table1[[Practice no.]:[12]],19,FALSE),List!$A$2:$B$5,2,FALSE)))</f>
        <v xml:space="preserve"> </v>
      </c>
      <c r="F71" s="66" t="str">
        <f>IF(C71="","",IF(ISERROR(VLOOKUP(VLOOKUP(C71,Table1[[Practice no.]:[12]],20,FALSE),List!$A$2:$B$5,2,FALSE)),"",VLOOKUP(VLOOKUP(C71,Table1[[Practice no.]:[12]],20,FALSE),List!$A$2:$B$5,2,FALSE)))</f>
        <v>○</v>
      </c>
      <c r="G71" s="66" t="str">
        <f>IF(C71="","",IF(ISERROR(VLOOKUP(VLOOKUP(C71,Table1[[Practice no.]:[12]],21,FALSE),List!$A$2:$B$5,2,FALSE)),"",VLOOKUP(VLOOKUP(C71,Table1[[Practice no.]:[12]],21,FALSE),List!$A$2:$B$5,2,FALSE)))</f>
        <v>●</v>
      </c>
      <c r="H71" s="67" t="str">
        <f>IF(C71="","",IF(ISERROR(VLOOKUP(VLOOKUP(C71,Table1[[Practice no.]:[12]],22,FALSE),List!$A$2:$B$5,2,FALSE)),"",VLOOKUP(VLOOKUP(C71,Table1[[Practice no.]:[12]],22,FALSE),List!$A$2:$B$5,2,FALSE)))</f>
        <v xml:space="preserve"> </v>
      </c>
      <c r="I71" s="67" t="str">
        <f>IF(C71="","",IF(ISERROR(VLOOKUP(VLOOKUP(C71,Table1[[Practice no.]:[12]],23,FALSE),List!$A$2:$B$5,2,FALSE)),"",VLOOKUP(VLOOKUP(C71,Table1[[Practice no.]:[12]],23,FALSE),List!$A$2:$B$5,2,FALSE)))</f>
        <v xml:space="preserve"> </v>
      </c>
      <c r="J71" s="67" t="str">
        <f>IF(C71="","",IF(ISERROR(VLOOKUP(VLOOKUP(C71,Table1[[Practice no.]:[12]],24,FALSE),List!$A$2:$B$5,2,FALSE)),"",VLOOKUP(VLOOKUP(C71,Table1[[Practice no.]:[12]],24,FALSE),List!$A$2:$B$5,2,FALSE)))</f>
        <v>○</v>
      </c>
      <c r="K71" s="68" t="str">
        <f>IF(C71="","",IF(ISERROR(VLOOKUP(VLOOKUP(C71,Table1[[Practice no.]:[12]],25,FALSE),List!$A$2:$B$5,2,FALSE)),"",VLOOKUP(VLOOKUP(C71,Table1[[Practice no.]:[12]],25,FALSE),List!$A$2:$B$5,2,FALSE)))</f>
        <v>○</v>
      </c>
      <c r="L71" s="68" t="str">
        <f>IF(C71="","",IF(ISERROR(VLOOKUP(VLOOKUP(C71,Table1[[Practice no.]:[12]],26,FALSE),List!$A$2:$B$5,2,FALSE)),"",VLOOKUP(VLOOKUP(C71,Table1[[Practice no.]:[12]],26,FALSE),List!$A$2:$B$5,2,FALSE)))</f>
        <v xml:space="preserve"> </v>
      </c>
      <c r="M71" s="68" t="str">
        <f>IF(C71="","",IF(ISERROR(VLOOKUP(VLOOKUP(C71,Table1[[Practice no.]:[12]],27,FALSE),List!$A$2:$B$5,2,FALSE)),"",VLOOKUP(VLOOKUP(C71,Table1[[Practice no.]:[12]],27,FALSE),List!$A$2:$B$5,2,FALSE)))</f>
        <v xml:space="preserve"> </v>
      </c>
      <c r="N71" s="69" t="str">
        <f>IF(C71="","",IF(ISERROR(VLOOKUP(VLOOKUP(C71,Table1[[Practice no.]:[12]],28,FALSE),List!$A$2:$B$5,2,FALSE)),"",VLOOKUP(VLOOKUP(C71,Table1[[Practice no.]:[12]],28,FALSE),List!$A$2:$B$5,2,FALSE)))</f>
        <v xml:space="preserve"> </v>
      </c>
      <c r="O71" s="69" t="str">
        <f>IF(C71="","",IF(ISERROR(VLOOKUP(VLOOKUP(C71,Table1[[Practice no.]:[12]],29,FALSE),List!$A$2:$B$5,2,FALSE)),"",VLOOKUP(VLOOKUP(C71,Table1[[Practice no.]:[12]],29,FALSE),List!$A$2:$B$5,2,FALSE)))</f>
        <v xml:space="preserve"> </v>
      </c>
      <c r="P71" s="69" t="str">
        <f>IF(C71="","",IF(ISERROR(VLOOKUP(VLOOKUP(C71,Table1[[Practice no.]:[12]],30,FALSE),List!$A$2:$B$5,2,FALSE)),"",VLOOKUP(VLOOKUP(C71,Table1[[Practice no.]:[12]],30,FALSE),List!$A$2:$B$5,2,FALSE)))</f>
        <v xml:space="preserve"> </v>
      </c>
      <c r="Q71" s="55" t="str">
        <f>IF(C71="","",IF(ISERROR(VLOOKUP(VLOOKUP(C71,Table1[[Practice no.]:[12]],31,FALSE),List!$A$2:$B$5,2,FALSE)),"",VLOOKUP(VLOOKUP(C71,Table1[[Practice no.]:[12]],31,FALSE),List!$A$2:$B$5,2,FALSE)))</f>
        <v>○</v>
      </c>
      <c r="R71" s="55" t="str">
        <f>IF(C71="","",IF(ISERROR(VLOOKUP(VLOOKUP(C71,Table1[[Practice no.]:[12]],32,FALSE),List!$A$2:$B$5,2,FALSE)),"",VLOOKUP(VLOOKUP(C71,Table1[[Practice no.]:[12]],32,FALSE),List!$A$2:$B$5,2,FALSE)))</f>
        <v>○</v>
      </c>
      <c r="S71" s="55" t="str">
        <f>IF(C71="","",IF(ISERROR(VLOOKUP(VLOOKUP(C71,Table1[[Practice no.]:[12]],33,FALSE),List!$A$2:$B$5,2,FALSE)),"",VLOOKUP(VLOOKUP(C71,Table1[[Practice no.]:[12]],33,FALSE),List!$A$2:$B$5,2,FALSE)))</f>
        <v xml:space="preserve"> </v>
      </c>
      <c r="T71" s="55" t="str">
        <f>IF(C71="","",IF(ISERROR(VLOOKUP(VLOOKUP(C71,Table1[[Practice no.]:[12]],34,FALSE),List!$A$2:$B$5,2,FALSE)),"",VLOOKUP(VLOOKUP(C71,Table1[[Practice no.]:[12]],34,FALSE),List!$A$2:$B$5,2,FALSE)))</f>
        <v>○</v>
      </c>
      <c r="U71" s="55" t="str">
        <f>IF(C71="","",IF(ISERROR(VLOOKUP(VLOOKUP(C71,Table1[[Practice no.]:[12]],35,FALSE),List!$A$2:$B$5,2,FALSE)),"",VLOOKUP(VLOOKUP(C71,Table1[[Practice no.]:[12]],35,FALSE),List!$A$2:$B$5,2,FALSE)))</f>
        <v xml:space="preserve"> </v>
      </c>
      <c r="V71" s="55" t="str">
        <f>IF(C71="","",IF(ISERROR(VLOOKUP(VLOOKUP(C71,Table1[[Practice no.]:[12]],36,FALSE),List!$A$2:$B$5,2,FALSE)),"",VLOOKUP(VLOOKUP(C71,Table1[[Practice no.]:[12]],36,FALSE),List!$A$2:$B$5,2,FALSE)))</f>
        <v xml:space="preserve"> </v>
      </c>
      <c r="W71" s="55" t="str">
        <f>IF(C71="","",IF(ISERROR(VLOOKUP(VLOOKUP(C71,Table1[[Practice no.]:[12]],37,FALSE),List!$A$2:$B$5,2,FALSE)),"",VLOOKUP(VLOOKUP(C71,Table1[[Practice no.]:[12]],37,FALSE),List!$A$2:$B$5,2,FALSE)))</f>
        <v xml:space="preserve"> </v>
      </c>
      <c r="X71" s="55" t="str">
        <f>IF(C71="","",IF(ISERROR(VLOOKUP(VLOOKUP(C71,Table1[[Practice no.]:[12]],38,FALSE),List!$A$2:$B$5,2,FALSE)),"",VLOOKUP(VLOOKUP(C71,Table1[[Practice no.]:[12]],38,FALSE),List!$A$2:$B$5,2,FALSE)))</f>
        <v>○</v>
      </c>
      <c r="Y71" s="55" t="str">
        <f>IF(C71="","",IF(ISERROR(VLOOKUP(VLOOKUP(C71,Table1[[Practice no.]:[12]],39,FALSE),List!$A$2:$B$5,2,FALSE)),"",VLOOKUP(VLOOKUP(C71,Table1[[Practice no.]:[12]],39,FALSE),List!$A$2:$B$5,2,FALSE)))</f>
        <v>○</v>
      </c>
      <c r="Z71" s="55" t="str">
        <f>IF(C71="","",IF(ISERROR(VLOOKUP(VLOOKUP(C71,Table1[[Practice no.]:[12]],40,FALSE),List!$A$2:$B$5,2,FALSE)),"",VLOOKUP(VLOOKUP(C71,Table1[[Practice no.]:[12]],40,FALSE),List!$A$2:$B$5,2,FALSE)))</f>
        <v>○</v>
      </c>
      <c r="AA71" s="55" t="str">
        <f>IF(C71="","",IF(ISERROR(VLOOKUP(VLOOKUP(C71,Table1[[Practice no.]:[12]],41,FALSE),List!$A$2:$B$5,2,FALSE)),"",VLOOKUP(VLOOKUP(C71,Table1[[Practice no.]:[12]],41,FALSE),List!$A$2:$B$5,2,FALSE)))</f>
        <v>○</v>
      </c>
      <c r="AB71" s="55" t="str">
        <f>IF(C71="","",IF(ISERROR(VLOOKUP(VLOOKUP(C71,Table1[[Practice no.]:[12]],42,FALSE),List!$A$2:$B$5,2,FALSE)),"",VLOOKUP(VLOOKUP(C71,Table1[[Practice no.]:[12]],42,FALSE),List!$A$2:$B$5,2,FALSE)))</f>
        <v>○</v>
      </c>
      <c r="AC71" s="84"/>
    </row>
    <row r="72" spans="1:29" ht="40.35" customHeight="1">
      <c r="A72" s="218" t="str">
        <v>3. Water and Land Management</v>
      </c>
      <c r="B72" s="218" t="str">
        <v>3.6. Erosion and Gully control</v>
      </c>
      <c r="C72" s="218" t="str">
        <v>3.6.1</v>
      </c>
      <c r="D72" s="218" t="str">
        <f>IF(C72="","",HYPERLINK("#'" &amp; C72 &amp; "'!A1",VLOOKUP(C72,Table1[[Practice no.]:[Pracitce Name]],2,FALSE)))</f>
        <v>Gully control and stabilization</v>
      </c>
      <c r="E72" s="65" t="str">
        <f>IF(C72="","",IF(ISERROR(VLOOKUP(VLOOKUP(C72,Table1[[Practice no.]:[12]],19,FALSE),List!$A$2:$B$5,2,FALSE)),"",VLOOKUP(VLOOKUP(C72,Table1[[Practice no.]:[12]],19,FALSE),List!$A$2:$B$5,2,FALSE)))</f>
        <v xml:space="preserve"> </v>
      </c>
      <c r="F72" s="66" t="str">
        <f>IF(C72="","",IF(ISERROR(VLOOKUP(VLOOKUP(C72,Table1[[Practice no.]:[12]],20,FALSE),List!$A$2:$B$5,2,FALSE)),"",VLOOKUP(VLOOKUP(C72,Table1[[Practice no.]:[12]],20,FALSE),List!$A$2:$B$5,2,FALSE)))</f>
        <v>○</v>
      </c>
      <c r="G72" s="66" t="str">
        <f>IF(C72="","",IF(ISERROR(VLOOKUP(VLOOKUP(C72,Table1[[Practice no.]:[12]],21,FALSE),List!$A$2:$B$5,2,FALSE)),"",VLOOKUP(VLOOKUP(C72,Table1[[Practice no.]:[12]],21,FALSE),List!$A$2:$B$5,2,FALSE)))</f>
        <v>●</v>
      </c>
      <c r="H72" s="67" t="str">
        <f>IF(C72="","",IF(ISERROR(VLOOKUP(VLOOKUP(C72,Table1[[Practice no.]:[12]],22,FALSE),List!$A$2:$B$5,2,FALSE)),"",VLOOKUP(VLOOKUP(C72,Table1[[Practice no.]:[12]],22,FALSE),List!$A$2:$B$5,2,FALSE)))</f>
        <v xml:space="preserve"> </v>
      </c>
      <c r="I72" s="67" t="str">
        <f>IF(C72="","",IF(ISERROR(VLOOKUP(VLOOKUP(C72,Table1[[Practice no.]:[12]],23,FALSE),List!$A$2:$B$5,2,FALSE)),"",VLOOKUP(VLOOKUP(C72,Table1[[Practice no.]:[12]],23,FALSE),List!$A$2:$B$5,2,FALSE)))</f>
        <v xml:space="preserve"> </v>
      </c>
      <c r="J72" s="67" t="str">
        <f>IF(C72="","",IF(ISERROR(VLOOKUP(VLOOKUP(C72,Table1[[Practice no.]:[12]],24,FALSE),List!$A$2:$B$5,2,FALSE)),"",VLOOKUP(VLOOKUP(C72,Table1[[Practice no.]:[12]],24,FALSE),List!$A$2:$B$5,2,FALSE)))</f>
        <v xml:space="preserve"> </v>
      </c>
      <c r="K72" s="68" t="str">
        <f>IF(C72="","",IF(ISERROR(VLOOKUP(VLOOKUP(C72,Table1[[Practice no.]:[12]],25,FALSE),List!$A$2:$B$5,2,FALSE)),"",VLOOKUP(VLOOKUP(C72,Table1[[Practice no.]:[12]],25,FALSE),List!$A$2:$B$5,2,FALSE)))</f>
        <v>○</v>
      </c>
      <c r="L72" s="68" t="str">
        <f>IF(C72="","",IF(ISERROR(VLOOKUP(VLOOKUP(C72,Table1[[Practice no.]:[12]],26,FALSE),List!$A$2:$B$5,2,FALSE)),"",VLOOKUP(VLOOKUP(C72,Table1[[Practice no.]:[12]],26,FALSE),List!$A$2:$B$5,2,FALSE)))</f>
        <v xml:space="preserve"> </v>
      </c>
      <c r="M72" s="68" t="str">
        <f>IF(C72="","",IF(ISERROR(VLOOKUP(VLOOKUP(C72,Table1[[Practice no.]:[12]],27,FALSE),List!$A$2:$B$5,2,FALSE)),"",VLOOKUP(VLOOKUP(C72,Table1[[Practice no.]:[12]],27,FALSE),List!$A$2:$B$5,2,FALSE)))</f>
        <v xml:space="preserve"> </v>
      </c>
      <c r="N72" s="69" t="str">
        <f>IF(C72="","",IF(ISERROR(VLOOKUP(VLOOKUP(C72,Table1[[Practice no.]:[12]],28,FALSE),List!$A$2:$B$5,2,FALSE)),"",VLOOKUP(VLOOKUP(C72,Table1[[Practice no.]:[12]],28,FALSE),List!$A$2:$B$5,2,FALSE)))</f>
        <v xml:space="preserve"> </v>
      </c>
      <c r="O72" s="69" t="str">
        <f>IF(C72="","",IF(ISERROR(VLOOKUP(VLOOKUP(C72,Table1[[Practice no.]:[12]],29,FALSE),List!$A$2:$B$5,2,FALSE)),"",VLOOKUP(VLOOKUP(C72,Table1[[Practice no.]:[12]],29,FALSE),List!$A$2:$B$5,2,FALSE)))</f>
        <v xml:space="preserve"> </v>
      </c>
      <c r="P72" s="69" t="str">
        <f>IF(C72="","",IF(ISERROR(VLOOKUP(VLOOKUP(C72,Table1[[Practice no.]:[12]],30,FALSE),List!$A$2:$B$5,2,FALSE)),"",VLOOKUP(VLOOKUP(C72,Table1[[Practice no.]:[12]],30,FALSE),List!$A$2:$B$5,2,FALSE)))</f>
        <v xml:space="preserve"> </v>
      </c>
      <c r="Q72" s="55" t="str">
        <f>IF(C72="","",IF(ISERROR(VLOOKUP(VLOOKUP(C72,Table1[[Practice no.]:[12]],31,FALSE),List!$A$2:$B$5,2,FALSE)),"",VLOOKUP(VLOOKUP(C72,Table1[[Practice no.]:[12]],31,FALSE),List!$A$2:$B$5,2,FALSE)))</f>
        <v>○</v>
      </c>
      <c r="R72" s="55" t="str">
        <f>IF(C72="","",IF(ISERROR(VLOOKUP(VLOOKUP(C72,Table1[[Practice no.]:[12]],32,FALSE),List!$A$2:$B$5,2,FALSE)),"",VLOOKUP(VLOOKUP(C72,Table1[[Practice no.]:[12]],32,FALSE),List!$A$2:$B$5,2,FALSE)))</f>
        <v xml:space="preserve"> </v>
      </c>
      <c r="S72" s="55" t="str">
        <f>IF(C72="","",IF(ISERROR(VLOOKUP(VLOOKUP(C72,Table1[[Practice no.]:[12]],33,FALSE),List!$A$2:$B$5,2,FALSE)),"",VLOOKUP(VLOOKUP(C72,Table1[[Practice no.]:[12]],33,FALSE),List!$A$2:$B$5,2,FALSE)))</f>
        <v xml:space="preserve"> </v>
      </c>
      <c r="T72" s="55" t="str">
        <f>IF(C72="","",IF(ISERROR(VLOOKUP(VLOOKUP(C72,Table1[[Practice no.]:[12]],34,FALSE),List!$A$2:$B$5,2,FALSE)),"",VLOOKUP(VLOOKUP(C72,Table1[[Practice no.]:[12]],34,FALSE),List!$A$2:$B$5,2,FALSE)))</f>
        <v>○</v>
      </c>
      <c r="U72" s="55" t="str">
        <f>IF(C72="","",IF(ISERROR(VLOOKUP(VLOOKUP(C72,Table1[[Practice no.]:[12]],35,FALSE),List!$A$2:$B$5,2,FALSE)),"",VLOOKUP(VLOOKUP(C72,Table1[[Practice no.]:[12]],35,FALSE),List!$A$2:$B$5,2,FALSE)))</f>
        <v xml:space="preserve"> </v>
      </c>
      <c r="V72" s="55" t="str">
        <f>IF(C72="","",IF(ISERROR(VLOOKUP(VLOOKUP(C72,Table1[[Practice no.]:[12]],36,FALSE),List!$A$2:$B$5,2,FALSE)),"",VLOOKUP(VLOOKUP(C72,Table1[[Practice no.]:[12]],36,FALSE),List!$A$2:$B$5,2,FALSE)))</f>
        <v xml:space="preserve"> </v>
      </c>
      <c r="W72" s="55" t="str">
        <f>IF(C72="","",IF(ISERROR(VLOOKUP(VLOOKUP(C72,Table1[[Practice no.]:[12]],37,FALSE),List!$A$2:$B$5,2,FALSE)),"",VLOOKUP(VLOOKUP(C72,Table1[[Practice no.]:[12]],37,FALSE),List!$A$2:$B$5,2,FALSE)))</f>
        <v xml:space="preserve"> </v>
      </c>
      <c r="X72" s="55" t="str">
        <f>IF(C72="","",IF(ISERROR(VLOOKUP(VLOOKUP(C72,Table1[[Practice no.]:[12]],38,FALSE),List!$A$2:$B$5,2,FALSE)),"",VLOOKUP(VLOOKUP(C72,Table1[[Practice no.]:[12]],38,FALSE),List!$A$2:$B$5,2,FALSE)))</f>
        <v>○</v>
      </c>
      <c r="Y72" s="55" t="str">
        <f>IF(C72="","",IF(ISERROR(VLOOKUP(VLOOKUP(C72,Table1[[Practice no.]:[12]],39,FALSE),List!$A$2:$B$5,2,FALSE)),"",VLOOKUP(VLOOKUP(C72,Table1[[Practice no.]:[12]],39,FALSE),List!$A$2:$B$5,2,FALSE)))</f>
        <v>○</v>
      </c>
      <c r="Z72" s="55" t="str">
        <f>IF(C72="","",IF(ISERROR(VLOOKUP(VLOOKUP(C72,Table1[[Practice no.]:[12]],40,FALSE),List!$A$2:$B$5,2,FALSE)),"",VLOOKUP(VLOOKUP(C72,Table1[[Practice no.]:[12]],40,FALSE),List!$A$2:$B$5,2,FALSE)))</f>
        <v xml:space="preserve"> </v>
      </c>
      <c r="AA72" s="55" t="str">
        <f>IF(C72="","",IF(ISERROR(VLOOKUP(VLOOKUP(C72,Table1[[Practice no.]:[12]],41,FALSE),List!$A$2:$B$5,2,FALSE)),"",VLOOKUP(VLOOKUP(C72,Table1[[Practice no.]:[12]],41,FALSE),List!$A$2:$B$5,2,FALSE)))</f>
        <v>○</v>
      </c>
      <c r="AB72" s="55" t="str">
        <f>IF(C72="","",IF(ISERROR(VLOOKUP(VLOOKUP(C72,Table1[[Practice no.]:[12]],42,FALSE),List!$A$2:$B$5,2,FALSE)),"",VLOOKUP(VLOOKUP(C72,Table1[[Practice no.]:[12]],42,FALSE),List!$A$2:$B$5,2,FALSE)))</f>
        <v>○</v>
      </c>
      <c r="AC72" s="84"/>
    </row>
    <row r="73" spans="1:29" ht="40.35" customHeight="1">
      <c r="A73" s="218" t="str">
        <v>3. Water and Land Management</v>
      </c>
      <c r="B73" s="218" t="str">
        <v>3.6. Erosion and Gully control</v>
      </c>
      <c r="C73" s="218" t="str">
        <v>3.6.2</v>
      </c>
      <c r="D73" s="218" t="str">
        <f>IF(C73="","",HYPERLINK("#'" &amp; C73 &amp; "'!A1",VLOOKUP(C73,Table1[[Practice no.]:[Pracitce Name]],2,FALSE)))</f>
        <v>Erosion control options for soil and water protection</v>
      </c>
      <c r="E73" s="65" t="str">
        <f>IF(C73="","",IF(ISERROR(VLOOKUP(VLOOKUP(C73,Table1[[Practice no.]:[12]],19,FALSE),List!$A$2:$B$5,2,FALSE)),"",VLOOKUP(VLOOKUP(C73,Table1[[Practice no.]:[12]],19,FALSE),List!$A$2:$B$5,2,FALSE)))</f>
        <v xml:space="preserve"> </v>
      </c>
      <c r="F73" s="66" t="str">
        <f>IF(C73="","",IF(ISERROR(VLOOKUP(VLOOKUP(C73,Table1[[Practice no.]:[12]],20,FALSE),List!$A$2:$B$5,2,FALSE)),"",VLOOKUP(VLOOKUP(C73,Table1[[Practice no.]:[12]],20,FALSE),List!$A$2:$B$5,2,FALSE)))</f>
        <v>○</v>
      </c>
      <c r="G73" s="66" t="str">
        <f>IF(C73="","",IF(ISERROR(VLOOKUP(VLOOKUP(C73,Table1[[Practice no.]:[12]],21,FALSE),List!$A$2:$B$5,2,FALSE)),"",VLOOKUP(VLOOKUP(C73,Table1[[Practice no.]:[12]],21,FALSE),List!$A$2:$B$5,2,FALSE)))</f>
        <v>●</v>
      </c>
      <c r="H73" s="67" t="str">
        <f>IF(C73="","",IF(ISERROR(VLOOKUP(VLOOKUP(C73,Table1[[Practice no.]:[12]],22,FALSE),List!$A$2:$B$5,2,FALSE)),"",VLOOKUP(VLOOKUP(C73,Table1[[Practice no.]:[12]],22,FALSE),List!$A$2:$B$5,2,FALSE)))</f>
        <v xml:space="preserve"> </v>
      </c>
      <c r="I73" s="67" t="str">
        <f>IF(C73="","",IF(ISERROR(VLOOKUP(VLOOKUP(C73,Table1[[Practice no.]:[12]],23,FALSE),List!$A$2:$B$5,2,FALSE)),"",VLOOKUP(VLOOKUP(C73,Table1[[Practice no.]:[12]],23,FALSE),List!$A$2:$B$5,2,FALSE)))</f>
        <v xml:space="preserve"> </v>
      </c>
      <c r="J73" s="67" t="str">
        <f>IF(C73="","",IF(ISERROR(VLOOKUP(VLOOKUP(C73,Table1[[Practice no.]:[12]],24,FALSE),List!$A$2:$B$5,2,FALSE)),"",VLOOKUP(VLOOKUP(C73,Table1[[Practice no.]:[12]],24,FALSE),List!$A$2:$B$5,2,FALSE)))</f>
        <v>○</v>
      </c>
      <c r="K73" s="68" t="str">
        <f>IF(C73="","",IF(ISERROR(VLOOKUP(VLOOKUP(C73,Table1[[Practice no.]:[12]],25,FALSE),List!$A$2:$B$5,2,FALSE)),"",VLOOKUP(VLOOKUP(C73,Table1[[Practice no.]:[12]],25,FALSE),List!$A$2:$B$5,2,FALSE)))</f>
        <v xml:space="preserve"> </v>
      </c>
      <c r="L73" s="68" t="str">
        <f>IF(C73="","",IF(ISERROR(VLOOKUP(VLOOKUP(C73,Table1[[Practice no.]:[12]],26,FALSE),List!$A$2:$B$5,2,FALSE)),"",VLOOKUP(VLOOKUP(C73,Table1[[Practice no.]:[12]],26,FALSE),List!$A$2:$B$5,2,FALSE)))</f>
        <v xml:space="preserve"> </v>
      </c>
      <c r="M73" s="68" t="str">
        <f>IF(C73="","",IF(ISERROR(VLOOKUP(VLOOKUP(C73,Table1[[Practice no.]:[12]],27,FALSE),List!$A$2:$B$5,2,FALSE)),"",VLOOKUP(VLOOKUP(C73,Table1[[Practice no.]:[12]],27,FALSE),List!$A$2:$B$5,2,FALSE)))</f>
        <v xml:space="preserve"> </v>
      </c>
      <c r="N73" s="69" t="str">
        <f>IF(C73="","",IF(ISERROR(VLOOKUP(VLOOKUP(C73,Table1[[Practice no.]:[12]],28,FALSE),List!$A$2:$B$5,2,FALSE)),"",VLOOKUP(VLOOKUP(C73,Table1[[Practice no.]:[12]],28,FALSE),List!$A$2:$B$5,2,FALSE)))</f>
        <v xml:space="preserve"> </v>
      </c>
      <c r="O73" s="69" t="str">
        <f>IF(C73="","",IF(ISERROR(VLOOKUP(VLOOKUP(C73,Table1[[Practice no.]:[12]],29,FALSE),List!$A$2:$B$5,2,FALSE)),"",VLOOKUP(VLOOKUP(C73,Table1[[Practice no.]:[12]],29,FALSE),List!$A$2:$B$5,2,FALSE)))</f>
        <v xml:space="preserve"> </v>
      </c>
      <c r="P73" s="69" t="str">
        <f>IF(C73="","",IF(ISERROR(VLOOKUP(VLOOKUP(C73,Table1[[Practice no.]:[12]],30,FALSE),List!$A$2:$B$5,2,FALSE)),"",VLOOKUP(VLOOKUP(C73,Table1[[Practice no.]:[12]],30,FALSE),List!$A$2:$B$5,2,FALSE)))</f>
        <v xml:space="preserve"> </v>
      </c>
      <c r="Q73" s="55" t="str">
        <f>IF(C73="","",IF(ISERROR(VLOOKUP(VLOOKUP(C73,Table1[[Practice no.]:[12]],31,FALSE),List!$A$2:$B$5,2,FALSE)),"",VLOOKUP(VLOOKUP(C73,Table1[[Practice no.]:[12]],31,FALSE),List!$A$2:$B$5,2,FALSE)))</f>
        <v>○</v>
      </c>
      <c r="R73" s="55" t="str">
        <f>IF(C73="","",IF(ISERROR(VLOOKUP(VLOOKUP(C73,Table1[[Practice no.]:[12]],32,FALSE),List!$A$2:$B$5,2,FALSE)),"",VLOOKUP(VLOOKUP(C73,Table1[[Practice no.]:[12]],32,FALSE),List!$A$2:$B$5,2,FALSE)))</f>
        <v xml:space="preserve"> </v>
      </c>
      <c r="S73" s="55" t="str">
        <f>IF(C73="","",IF(ISERROR(VLOOKUP(VLOOKUP(C73,Table1[[Practice no.]:[12]],33,FALSE),List!$A$2:$B$5,2,FALSE)),"",VLOOKUP(VLOOKUP(C73,Table1[[Practice no.]:[12]],33,FALSE),List!$A$2:$B$5,2,FALSE)))</f>
        <v xml:space="preserve"> </v>
      </c>
      <c r="T73" s="55" t="str">
        <f>IF(C73="","",IF(ISERROR(VLOOKUP(VLOOKUP(C73,Table1[[Practice no.]:[12]],34,FALSE),List!$A$2:$B$5,2,FALSE)),"",VLOOKUP(VLOOKUP(C73,Table1[[Practice no.]:[12]],34,FALSE),List!$A$2:$B$5,2,FALSE)))</f>
        <v>○</v>
      </c>
      <c r="U73" s="55" t="str">
        <f>IF(C73="","",IF(ISERROR(VLOOKUP(VLOOKUP(C73,Table1[[Practice no.]:[12]],35,FALSE),List!$A$2:$B$5,2,FALSE)),"",VLOOKUP(VLOOKUP(C73,Table1[[Practice no.]:[12]],35,FALSE),List!$A$2:$B$5,2,FALSE)))</f>
        <v xml:space="preserve"> </v>
      </c>
      <c r="V73" s="55" t="str">
        <f>IF(C73="","",IF(ISERROR(VLOOKUP(VLOOKUP(C73,Table1[[Practice no.]:[12]],36,FALSE),List!$A$2:$B$5,2,FALSE)),"",VLOOKUP(VLOOKUP(C73,Table1[[Practice no.]:[12]],36,FALSE),List!$A$2:$B$5,2,FALSE)))</f>
        <v xml:space="preserve"> </v>
      </c>
      <c r="W73" s="55" t="str">
        <f>IF(C73="","",IF(ISERROR(VLOOKUP(VLOOKUP(C73,Table1[[Practice no.]:[12]],37,FALSE),List!$A$2:$B$5,2,FALSE)),"",VLOOKUP(VLOOKUP(C73,Table1[[Practice no.]:[12]],37,FALSE),List!$A$2:$B$5,2,FALSE)))</f>
        <v>○</v>
      </c>
      <c r="X73" s="55" t="str">
        <f>IF(C73="","",IF(ISERROR(VLOOKUP(VLOOKUP(C73,Table1[[Practice no.]:[12]],38,FALSE),List!$A$2:$B$5,2,FALSE)),"",VLOOKUP(VLOOKUP(C73,Table1[[Practice no.]:[12]],38,FALSE),List!$A$2:$B$5,2,FALSE)))</f>
        <v xml:space="preserve"> </v>
      </c>
      <c r="Y73" s="55" t="str">
        <f>IF(C73="","",IF(ISERROR(VLOOKUP(VLOOKUP(C73,Table1[[Practice no.]:[12]],39,FALSE),List!$A$2:$B$5,2,FALSE)),"",VLOOKUP(VLOOKUP(C73,Table1[[Practice no.]:[12]],39,FALSE),List!$A$2:$B$5,2,FALSE)))</f>
        <v>○</v>
      </c>
      <c r="Z73" s="55" t="str">
        <f>IF(C73="","",IF(ISERROR(VLOOKUP(VLOOKUP(C73,Table1[[Practice no.]:[12]],40,FALSE),List!$A$2:$B$5,2,FALSE)),"",VLOOKUP(VLOOKUP(C73,Table1[[Practice no.]:[12]],40,FALSE),List!$A$2:$B$5,2,FALSE)))</f>
        <v>○</v>
      </c>
      <c r="AA73" s="55" t="str">
        <f>IF(C73="","",IF(ISERROR(VLOOKUP(VLOOKUP(C73,Table1[[Practice no.]:[12]],41,FALSE),List!$A$2:$B$5,2,FALSE)),"",VLOOKUP(VLOOKUP(C73,Table1[[Practice no.]:[12]],41,FALSE),List!$A$2:$B$5,2,FALSE)))</f>
        <v>○</v>
      </c>
      <c r="AB73" s="55" t="str">
        <f>IF(C73="","",IF(ISERROR(VLOOKUP(VLOOKUP(C73,Table1[[Practice no.]:[12]],42,FALSE),List!$A$2:$B$5,2,FALSE)),"",VLOOKUP(VLOOKUP(C73,Table1[[Practice no.]:[12]],42,FALSE),List!$A$2:$B$5,2,FALSE)))</f>
        <v xml:space="preserve"> </v>
      </c>
      <c r="AC73" s="84"/>
    </row>
    <row r="74" spans="1:29" ht="40.35" customHeight="1">
      <c r="A74" s="218" t="str">
        <v>3. Water and Land Management</v>
      </c>
      <c r="B74" s="218" t="str">
        <v>3.7. Avoiding sand dune movement</v>
      </c>
      <c r="C74" s="218" t="str">
        <v>3.7.1</v>
      </c>
      <c r="D74" s="218" t="str">
        <f>IF(C74="","",HYPERLINK("#'" &amp; C74 &amp; "'!A1",VLOOKUP(C74,Table1[[Practice no.]:[Pracitce Name]],2,FALSE)))</f>
        <v>Disconnecting road alignment from prevailing wind direction</v>
      </c>
      <c r="E74" s="65" t="str">
        <f>IF(C74="","",IF(ISERROR(VLOOKUP(VLOOKUP(C74,Table1[[Practice no.]:[12]],19,FALSE),List!$A$2:$B$5,2,FALSE)),"",VLOOKUP(VLOOKUP(C74,Table1[[Practice no.]:[12]],19,FALSE),List!$A$2:$B$5,2,FALSE)))</f>
        <v xml:space="preserve"> </v>
      </c>
      <c r="F74" s="66" t="str">
        <f>IF(C74="","",IF(ISERROR(VLOOKUP(VLOOKUP(C74,Table1[[Practice no.]:[12]],20,FALSE),List!$A$2:$B$5,2,FALSE)),"",VLOOKUP(VLOOKUP(C74,Table1[[Practice no.]:[12]],20,FALSE),List!$A$2:$B$5,2,FALSE)))</f>
        <v xml:space="preserve"> </v>
      </c>
      <c r="G74" s="66" t="str">
        <f>IF(C74="","",IF(ISERROR(VLOOKUP(VLOOKUP(C74,Table1[[Practice no.]:[12]],21,FALSE),List!$A$2:$B$5,2,FALSE)),"",VLOOKUP(VLOOKUP(C74,Table1[[Practice no.]:[12]],21,FALSE),List!$A$2:$B$5,2,FALSE)))</f>
        <v>●</v>
      </c>
      <c r="H74" s="67" t="str">
        <f>IF(C74="","",IF(ISERROR(VLOOKUP(VLOOKUP(C74,Table1[[Practice no.]:[12]],22,FALSE),List!$A$2:$B$5,2,FALSE)),"",VLOOKUP(VLOOKUP(C74,Table1[[Practice no.]:[12]],22,FALSE),List!$A$2:$B$5,2,FALSE)))</f>
        <v xml:space="preserve"> </v>
      </c>
      <c r="I74" s="67" t="str">
        <f>IF(C74="","",IF(ISERROR(VLOOKUP(VLOOKUP(C74,Table1[[Practice no.]:[12]],23,FALSE),List!$A$2:$B$5,2,FALSE)),"",VLOOKUP(VLOOKUP(C74,Table1[[Practice no.]:[12]],23,FALSE),List!$A$2:$B$5,2,FALSE)))</f>
        <v xml:space="preserve"> </v>
      </c>
      <c r="J74" s="67" t="str">
        <f>IF(C74="","",IF(ISERROR(VLOOKUP(VLOOKUP(C74,Table1[[Practice no.]:[12]],24,FALSE),List!$A$2:$B$5,2,FALSE)),"",VLOOKUP(VLOOKUP(C74,Table1[[Practice no.]:[12]],24,FALSE),List!$A$2:$B$5,2,FALSE)))</f>
        <v xml:space="preserve"> </v>
      </c>
      <c r="K74" s="68" t="str">
        <f>IF(C74="","",IF(ISERROR(VLOOKUP(VLOOKUP(C74,Table1[[Practice no.]:[12]],25,FALSE),List!$A$2:$B$5,2,FALSE)),"",VLOOKUP(VLOOKUP(C74,Table1[[Practice no.]:[12]],25,FALSE),List!$A$2:$B$5,2,FALSE)))</f>
        <v xml:space="preserve"> </v>
      </c>
      <c r="L74" s="68" t="str">
        <f>IF(C74="","",IF(ISERROR(VLOOKUP(VLOOKUP(C74,Table1[[Practice no.]:[12]],26,FALSE),List!$A$2:$B$5,2,FALSE)),"",VLOOKUP(VLOOKUP(C74,Table1[[Practice no.]:[12]],26,FALSE),List!$A$2:$B$5,2,FALSE)))</f>
        <v xml:space="preserve"> </v>
      </c>
      <c r="M74" s="68" t="str">
        <f>IF(C74="","",IF(ISERROR(VLOOKUP(VLOOKUP(C74,Table1[[Practice no.]:[12]],27,FALSE),List!$A$2:$B$5,2,FALSE)),"",VLOOKUP(VLOOKUP(C74,Table1[[Practice no.]:[12]],27,FALSE),List!$A$2:$B$5,2,FALSE)))</f>
        <v xml:space="preserve"> </v>
      </c>
      <c r="N74" s="69" t="str">
        <f>IF(C74="","",IF(ISERROR(VLOOKUP(VLOOKUP(C74,Table1[[Practice no.]:[12]],28,FALSE),List!$A$2:$B$5,2,FALSE)),"",VLOOKUP(VLOOKUP(C74,Table1[[Practice no.]:[12]],28,FALSE),List!$A$2:$B$5,2,FALSE)))</f>
        <v>○</v>
      </c>
      <c r="O74" s="69" t="str">
        <f>IF(C74="","",IF(ISERROR(VLOOKUP(VLOOKUP(C74,Table1[[Practice no.]:[12]],29,FALSE),List!$A$2:$B$5,2,FALSE)),"",VLOOKUP(VLOOKUP(C74,Table1[[Practice no.]:[12]],29,FALSE),List!$A$2:$B$5,2,FALSE)))</f>
        <v>○</v>
      </c>
      <c r="P74" s="69" t="str">
        <f>IF(C74="","",IF(ISERROR(VLOOKUP(VLOOKUP(C74,Table1[[Practice no.]:[12]],30,FALSE),List!$A$2:$B$5,2,FALSE)),"",VLOOKUP(VLOOKUP(C74,Table1[[Practice no.]:[12]],30,FALSE),List!$A$2:$B$5,2,FALSE)))</f>
        <v xml:space="preserve"> </v>
      </c>
      <c r="Q74" s="55" t="str">
        <f>IF(C74="","",IF(ISERROR(VLOOKUP(VLOOKUP(C74,Table1[[Practice no.]:[12]],31,FALSE),List!$A$2:$B$5,2,FALSE)),"",VLOOKUP(VLOOKUP(C74,Table1[[Practice no.]:[12]],31,FALSE),List!$A$2:$B$5,2,FALSE)))</f>
        <v>○</v>
      </c>
      <c r="R74" s="55" t="str">
        <f>IF(C74="","",IF(ISERROR(VLOOKUP(VLOOKUP(C74,Table1[[Practice no.]:[12]],32,FALSE),List!$A$2:$B$5,2,FALSE)),"",VLOOKUP(VLOOKUP(C74,Table1[[Practice no.]:[12]],32,FALSE),List!$A$2:$B$5,2,FALSE)))</f>
        <v xml:space="preserve"> </v>
      </c>
      <c r="S74" s="55" t="str">
        <f>IF(C74="","",IF(ISERROR(VLOOKUP(VLOOKUP(C74,Table1[[Practice no.]:[12]],33,FALSE),List!$A$2:$B$5,2,FALSE)),"",VLOOKUP(VLOOKUP(C74,Table1[[Practice no.]:[12]],33,FALSE),List!$A$2:$B$5,2,FALSE)))</f>
        <v xml:space="preserve"> </v>
      </c>
      <c r="T74" s="55" t="str">
        <f>IF(C74="","",IF(ISERROR(VLOOKUP(VLOOKUP(C74,Table1[[Practice no.]:[12]],34,FALSE),List!$A$2:$B$5,2,FALSE)),"",VLOOKUP(VLOOKUP(C74,Table1[[Practice no.]:[12]],34,FALSE),List!$A$2:$B$5,2,FALSE)))</f>
        <v xml:space="preserve"> </v>
      </c>
      <c r="U74" s="55" t="str">
        <f>IF(C74="","",IF(ISERROR(VLOOKUP(VLOOKUP(C74,Table1[[Practice no.]:[12]],35,FALSE),List!$A$2:$B$5,2,FALSE)),"",VLOOKUP(VLOOKUP(C74,Table1[[Practice no.]:[12]],35,FALSE),List!$A$2:$B$5,2,FALSE)))</f>
        <v xml:space="preserve"> </v>
      </c>
      <c r="V74" s="55" t="str">
        <f>IF(C74="","",IF(ISERROR(VLOOKUP(VLOOKUP(C74,Table1[[Practice no.]:[12]],36,FALSE),List!$A$2:$B$5,2,FALSE)),"",VLOOKUP(VLOOKUP(C74,Table1[[Practice no.]:[12]],36,FALSE),List!$A$2:$B$5,2,FALSE)))</f>
        <v>○</v>
      </c>
      <c r="W74" s="55" t="str">
        <f>IF(C74="","",IF(ISERROR(VLOOKUP(VLOOKUP(C74,Table1[[Practice no.]:[12]],37,FALSE),List!$A$2:$B$5,2,FALSE)),"",VLOOKUP(VLOOKUP(C74,Table1[[Practice no.]:[12]],37,FALSE),List!$A$2:$B$5,2,FALSE)))</f>
        <v xml:space="preserve"> </v>
      </c>
      <c r="X74" s="55" t="str">
        <f>IF(C74="","",IF(ISERROR(VLOOKUP(VLOOKUP(C74,Table1[[Practice no.]:[12]],38,FALSE),List!$A$2:$B$5,2,FALSE)),"",VLOOKUP(VLOOKUP(C74,Table1[[Practice no.]:[12]],38,FALSE),List!$A$2:$B$5,2,FALSE)))</f>
        <v xml:space="preserve"> </v>
      </c>
      <c r="Y74" s="55" t="str">
        <f>IF(C74="","",IF(ISERROR(VLOOKUP(VLOOKUP(C74,Table1[[Practice no.]:[12]],39,FALSE),List!$A$2:$B$5,2,FALSE)),"",VLOOKUP(VLOOKUP(C74,Table1[[Practice no.]:[12]],39,FALSE),List!$A$2:$B$5,2,FALSE)))</f>
        <v xml:space="preserve"> </v>
      </c>
      <c r="Z74" s="55" t="str">
        <f>IF(C74="","",IF(ISERROR(VLOOKUP(VLOOKUP(C74,Table1[[Practice no.]:[12]],40,FALSE),List!$A$2:$B$5,2,FALSE)),"",VLOOKUP(VLOOKUP(C74,Table1[[Practice no.]:[12]],40,FALSE),List!$A$2:$B$5,2,FALSE)))</f>
        <v xml:space="preserve"> </v>
      </c>
      <c r="AA74" s="55" t="str">
        <f>IF(C74="","",IF(ISERROR(VLOOKUP(VLOOKUP(C74,Table1[[Practice no.]:[12]],41,FALSE),List!$A$2:$B$5,2,FALSE)),"",VLOOKUP(VLOOKUP(C74,Table1[[Practice no.]:[12]],41,FALSE),List!$A$2:$B$5,2,FALSE)))</f>
        <v>○</v>
      </c>
      <c r="AB74" s="55" t="str">
        <f>IF(C74="","",IF(ISERROR(VLOOKUP(VLOOKUP(C74,Table1[[Practice no.]:[12]],42,FALSE),List!$A$2:$B$5,2,FALSE)),"",VLOOKUP(VLOOKUP(C74,Table1[[Practice no.]:[12]],42,FALSE),List!$A$2:$B$5,2,FALSE)))</f>
        <v xml:space="preserve"> </v>
      </c>
      <c r="AC74" s="84"/>
    </row>
    <row r="75" spans="1:29" ht="40.35" customHeight="1">
      <c r="A75" s="218" t="str">
        <v>3. Water and Land Management</v>
      </c>
      <c r="B75" s="218" t="str">
        <v>3.7. Avoiding sand dune movement</v>
      </c>
      <c r="C75" s="218" t="str">
        <v>3.7.2</v>
      </c>
      <c r="D75" s="218" t="str">
        <f>IF(C75="","",HYPERLINK("#'" &amp; C75 &amp; "'!A1",VLOOKUP(C75,Table1[[Practice no.]:[Pracitce Name]],2,FALSE)))</f>
        <v>Windbreak and soil stabilization planting</v>
      </c>
      <c r="E75" s="65" t="str">
        <f>IF(C75="","",IF(ISERROR(VLOOKUP(VLOOKUP(C75,Table1[[Practice no.]:[12]],19,FALSE),List!$A$2:$B$5,2,FALSE)),"",VLOOKUP(VLOOKUP(C75,Table1[[Practice no.]:[12]],19,FALSE),List!$A$2:$B$5,2,FALSE)))</f>
        <v xml:space="preserve"> </v>
      </c>
      <c r="F75" s="66" t="str">
        <f>IF(C75="","",IF(ISERROR(VLOOKUP(VLOOKUP(C75,Table1[[Practice no.]:[12]],20,FALSE),List!$A$2:$B$5,2,FALSE)),"",VLOOKUP(VLOOKUP(C75,Table1[[Practice no.]:[12]],20,FALSE),List!$A$2:$B$5,2,FALSE)))</f>
        <v>○</v>
      </c>
      <c r="G75" s="66" t="str">
        <f>IF(C75="","",IF(ISERROR(VLOOKUP(VLOOKUP(C75,Table1[[Practice no.]:[12]],21,FALSE),List!$A$2:$B$5,2,FALSE)),"",VLOOKUP(VLOOKUP(C75,Table1[[Practice no.]:[12]],21,FALSE),List!$A$2:$B$5,2,FALSE)))</f>
        <v>●</v>
      </c>
      <c r="H75" s="67" t="str">
        <f>IF(C75="","",IF(ISERROR(VLOOKUP(VLOOKUP(C75,Table1[[Practice no.]:[12]],22,FALSE),List!$A$2:$B$5,2,FALSE)),"",VLOOKUP(VLOOKUP(C75,Table1[[Practice no.]:[12]],22,FALSE),List!$A$2:$B$5,2,FALSE)))</f>
        <v>○</v>
      </c>
      <c r="I75" s="67" t="str">
        <f>IF(C75="","",IF(ISERROR(VLOOKUP(VLOOKUP(C75,Table1[[Practice no.]:[12]],23,FALSE),List!$A$2:$B$5,2,FALSE)),"",VLOOKUP(VLOOKUP(C75,Table1[[Practice no.]:[12]],23,FALSE),List!$A$2:$B$5,2,FALSE)))</f>
        <v>○</v>
      </c>
      <c r="J75" s="67" t="str">
        <f>IF(C75="","",IF(ISERROR(VLOOKUP(VLOOKUP(C75,Table1[[Practice no.]:[12]],24,FALSE),List!$A$2:$B$5,2,FALSE)),"",VLOOKUP(VLOOKUP(C75,Table1[[Practice no.]:[12]],24,FALSE),List!$A$2:$B$5,2,FALSE)))</f>
        <v>○</v>
      </c>
      <c r="K75" s="68" t="str">
        <f>IF(C75="","",IF(ISERROR(VLOOKUP(VLOOKUP(C75,Table1[[Practice no.]:[12]],25,FALSE),List!$A$2:$B$5,2,FALSE)),"",VLOOKUP(VLOOKUP(C75,Table1[[Practice no.]:[12]],25,FALSE),List!$A$2:$B$5,2,FALSE)))</f>
        <v xml:space="preserve"> </v>
      </c>
      <c r="L75" s="68" t="str">
        <f>IF(C75="","",IF(ISERROR(VLOOKUP(VLOOKUP(C75,Table1[[Practice no.]:[12]],26,FALSE),List!$A$2:$B$5,2,FALSE)),"",VLOOKUP(VLOOKUP(C75,Table1[[Practice no.]:[12]],26,FALSE),List!$A$2:$B$5,2,FALSE)))</f>
        <v xml:space="preserve"> </v>
      </c>
      <c r="M75" s="68" t="str">
        <f>IF(C75="","",IF(ISERROR(VLOOKUP(VLOOKUP(C75,Table1[[Practice no.]:[12]],27,FALSE),List!$A$2:$B$5,2,FALSE)),"",VLOOKUP(VLOOKUP(C75,Table1[[Practice no.]:[12]],27,FALSE),List!$A$2:$B$5,2,FALSE)))</f>
        <v xml:space="preserve"> </v>
      </c>
      <c r="N75" s="69" t="str">
        <f>IF(C75="","",IF(ISERROR(VLOOKUP(VLOOKUP(C75,Table1[[Practice no.]:[12]],28,FALSE),List!$A$2:$B$5,2,FALSE)),"",VLOOKUP(VLOOKUP(C75,Table1[[Practice no.]:[12]],28,FALSE),List!$A$2:$B$5,2,FALSE)))</f>
        <v xml:space="preserve"> </v>
      </c>
      <c r="O75" s="69" t="str">
        <f>IF(C75="","",IF(ISERROR(VLOOKUP(VLOOKUP(C75,Table1[[Practice no.]:[12]],29,FALSE),List!$A$2:$B$5,2,FALSE)),"",VLOOKUP(VLOOKUP(C75,Table1[[Practice no.]:[12]],29,FALSE),List!$A$2:$B$5,2,FALSE)))</f>
        <v xml:space="preserve"> </v>
      </c>
      <c r="P75" s="69" t="str">
        <f>IF(C75="","",IF(ISERROR(VLOOKUP(VLOOKUP(C75,Table1[[Practice no.]:[12]],30,FALSE),List!$A$2:$B$5,2,FALSE)),"",VLOOKUP(VLOOKUP(C75,Table1[[Practice no.]:[12]],30,FALSE),List!$A$2:$B$5,2,FALSE)))</f>
        <v xml:space="preserve"> </v>
      </c>
      <c r="Q75" s="55" t="str">
        <f>IF(C75="","",IF(ISERROR(VLOOKUP(VLOOKUP(C75,Table1[[Practice no.]:[12]],31,FALSE),List!$A$2:$B$5,2,FALSE)),"",VLOOKUP(VLOOKUP(C75,Table1[[Practice no.]:[12]],31,FALSE),List!$A$2:$B$5,2,FALSE)))</f>
        <v>○</v>
      </c>
      <c r="R75" s="55" t="str">
        <f>IF(C75="","",IF(ISERROR(VLOOKUP(VLOOKUP(C75,Table1[[Practice no.]:[12]],32,FALSE),List!$A$2:$B$5,2,FALSE)),"",VLOOKUP(VLOOKUP(C75,Table1[[Practice no.]:[12]],32,FALSE),List!$A$2:$B$5,2,FALSE)))</f>
        <v xml:space="preserve"> </v>
      </c>
      <c r="S75" s="55" t="str">
        <f>IF(C75="","",IF(ISERROR(VLOOKUP(VLOOKUP(C75,Table1[[Practice no.]:[12]],33,FALSE),List!$A$2:$B$5,2,FALSE)),"",VLOOKUP(VLOOKUP(C75,Table1[[Practice no.]:[12]],33,FALSE),List!$A$2:$B$5,2,FALSE)))</f>
        <v xml:space="preserve"> </v>
      </c>
      <c r="T75" s="55" t="str">
        <f>IF(C75="","",IF(ISERROR(VLOOKUP(VLOOKUP(C75,Table1[[Practice no.]:[12]],34,FALSE),List!$A$2:$B$5,2,FALSE)),"",VLOOKUP(VLOOKUP(C75,Table1[[Practice no.]:[12]],34,FALSE),List!$A$2:$B$5,2,FALSE)))</f>
        <v xml:space="preserve"> </v>
      </c>
      <c r="U75" s="55" t="str">
        <f>IF(C75="","",IF(ISERROR(VLOOKUP(VLOOKUP(C75,Table1[[Practice no.]:[12]],35,FALSE),List!$A$2:$B$5,2,FALSE)),"",VLOOKUP(VLOOKUP(C75,Table1[[Practice no.]:[12]],35,FALSE),List!$A$2:$B$5,2,FALSE)))</f>
        <v>○</v>
      </c>
      <c r="V75" s="55" t="str">
        <f>IF(C75="","",IF(ISERROR(VLOOKUP(VLOOKUP(C75,Table1[[Practice no.]:[12]],36,FALSE),List!$A$2:$B$5,2,FALSE)),"",VLOOKUP(VLOOKUP(C75,Table1[[Practice no.]:[12]],36,FALSE),List!$A$2:$B$5,2,FALSE)))</f>
        <v>○</v>
      </c>
      <c r="W75" s="55" t="str">
        <f>IF(C75="","",IF(ISERROR(VLOOKUP(VLOOKUP(C75,Table1[[Practice no.]:[12]],37,FALSE),List!$A$2:$B$5,2,FALSE)),"",VLOOKUP(VLOOKUP(C75,Table1[[Practice no.]:[12]],37,FALSE),List!$A$2:$B$5,2,FALSE)))</f>
        <v xml:space="preserve"> </v>
      </c>
      <c r="X75" s="55" t="str">
        <f>IF(C75="","",IF(ISERROR(VLOOKUP(VLOOKUP(C75,Table1[[Practice no.]:[12]],38,FALSE),List!$A$2:$B$5,2,FALSE)),"",VLOOKUP(VLOOKUP(C75,Table1[[Practice no.]:[12]],38,FALSE),List!$A$2:$B$5,2,FALSE)))</f>
        <v xml:space="preserve"> </v>
      </c>
      <c r="Y75" s="55" t="str">
        <f>IF(C75="","",IF(ISERROR(VLOOKUP(VLOOKUP(C75,Table1[[Practice no.]:[12]],39,FALSE),List!$A$2:$B$5,2,FALSE)),"",VLOOKUP(VLOOKUP(C75,Table1[[Practice no.]:[12]],39,FALSE),List!$A$2:$B$5,2,FALSE)))</f>
        <v xml:space="preserve"> </v>
      </c>
      <c r="Z75" s="55" t="str">
        <f>IF(C75="","",IF(ISERROR(VLOOKUP(VLOOKUP(C75,Table1[[Practice no.]:[12]],40,FALSE),List!$A$2:$B$5,2,FALSE)),"",VLOOKUP(VLOOKUP(C75,Table1[[Practice no.]:[12]],40,FALSE),List!$A$2:$B$5,2,FALSE)))</f>
        <v xml:space="preserve"> </v>
      </c>
      <c r="AA75" s="55" t="str">
        <f>IF(C75="","",IF(ISERROR(VLOOKUP(VLOOKUP(C75,Table1[[Practice no.]:[12]],41,FALSE),List!$A$2:$B$5,2,FALSE)),"",VLOOKUP(VLOOKUP(C75,Table1[[Practice no.]:[12]],41,FALSE),List!$A$2:$B$5,2,FALSE)))</f>
        <v>○</v>
      </c>
      <c r="AB75" s="55" t="str">
        <f>IF(C75="","",IF(ISERROR(VLOOKUP(VLOOKUP(C75,Table1[[Practice no.]:[12]],42,FALSE),List!$A$2:$B$5,2,FALSE)),"",VLOOKUP(VLOOKUP(C75,Table1[[Practice no.]:[12]],42,FALSE),List!$A$2:$B$5,2,FALSE)))</f>
        <v xml:space="preserve"> </v>
      </c>
      <c r="AC75" s="84"/>
    </row>
    <row r="76" spans="1:29" ht="40.35" customHeight="1">
      <c r="A76" s="218" t="str">
        <v>4. Reducing Pollution</v>
      </c>
      <c r="B76" s="218" t="str">
        <v>4.1. Consider road construction materials</v>
      </c>
      <c r="C76" s="218" t="str">
        <v>4.1.1</v>
      </c>
      <c r="D76" s="218" t="str">
        <f>IF(C76="","",HYPERLINK("#'" &amp; C76 &amp; "'!A1",VLOOKUP(C76,Table1[[Practice no.]:[Pracitce Name]],2,FALSE)))</f>
        <v>Reduce to use the materials with high content of fine particles</v>
      </c>
      <c r="E76" s="65" t="str">
        <f>IF(C76="","",IF(ISERROR(VLOOKUP(VLOOKUP(C76,Table1[[Practice no.]:[12]],19,FALSE),List!$A$2:$B$5,2,FALSE)),"",VLOOKUP(VLOOKUP(C76,Table1[[Practice no.]:[12]],19,FALSE),List!$A$2:$B$5,2,FALSE)))</f>
        <v xml:space="preserve"> </v>
      </c>
      <c r="F76" s="66" t="str">
        <f>IF(C76="","",IF(ISERROR(VLOOKUP(VLOOKUP(C76,Table1[[Practice no.]:[12]],20,FALSE),List!$A$2:$B$5,2,FALSE)),"",VLOOKUP(VLOOKUP(C76,Table1[[Practice no.]:[12]],20,FALSE),List!$A$2:$B$5,2,FALSE)))</f>
        <v xml:space="preserve"> </v>
      </c>
      <c r="G76" s="66" t="str">
        <f>IF(C76="","",IF(ISERROR(VLOOKUP(VLOOKUP(C76,Table1[[Practice no.]:[12]],21,FALSE),List!$A$2:$B$5,2,FALSE)),"",VLOOKUP(VLOOKUP(C76,Table1[[Practice no.]:[12]],21,FALSE),List!$A$2:$B$5,2,FALSE)))</f>
        <v xml:space="preserve"> </v>
      </c>
      <c r="H76" s="67" t="str">
        <f>IF(C76="","",IF(ISERROR(VLOOKUP(VLOOKUP(C76,Table1[[Practice no.]:[12]],22,FALSE),List!$A$2:$B$5,2,FALSE)),"",VLOOKUP(VLOOKUP(C76,Table1[[Practice no.]:[12]],22,FALSE),List!$A$2:$B$5,2,FALSE)))</f>
        <v>●</v>
      </c>
      <c r="I76" s="67" t="str">
        <f>IF(C76="","",IF(ISERROR(VLOOKUP(VLOOKUP(C76,Table1[[Practice no.]:[12]],23,FALSE),List!$A$2:$B$5,2,FALSE)),"",VLOOKUP(VLOOKUP(C76,Table1[[Practice no.]:[12]],23,FALSE),List!$A$2:$B$5,2,FALSE)))</f>
        <v xml:space="preserve"> </v>
      </c>
      <c r="J76" s="67" t="str">
        <f>IF(C76="","",IF(ISERROR(VLOOKUP(VLOOKUP(C76,Table1[[Practice no.]:[12]],24,FALSE),List!$A$2:$B$5,2,FALSE)),"",VLOOKUP(VLOOKUP(C76,Table1[[Practice no.]:[12]],24,FALSE),List!$A$2:$B$5,2,FALSE)))</f>
        <v xml:space="preserve"> </v>
      </c>
      <c r="K76" s="68" t="str">
        <f>IF(C76="","",IF(ISERROR(VLOOKUP(VLOOKUP(C76,Table1[[Practice no.]:[12]],25,FALSE),List!$A$2:$B$5,2,FALSE)),"",VLOOKUP(VLOOKUP(C76,Table1[[Practice no.]:[12]],25,FALSE),List!$A$2:$B$5,2,FALSE)))</f>
        <v xml:space="preserve"> </v>
      </c>
      <c r="L76" s="68" t="str">
        <f>IF(C76="","",IF(ISERROR(VLOOKUP(VLOOKUP(C76,Table1[[Practice no.]:[12]],26,FALSE),List!$A$2:$B$5,2,FALSE)),"",VLOOKUP(VLOOKUP(C76,Table1[[Practice no.]:[12]],26,FALSE),List!$A$2:$B$5,2,FALSE)))</f>
        <v xml:space="preserve"> </v>
      </c>
      <c r="M76" s="68" t="str">
        <f>IF(C76="","",IF(ISERROR(VLOOKUP(VLOOKUP(C76,Table1[[Practice no.]:[12]],27,FALSE),List!$A$2:$B$5,2,FALSE)),"",VLOOKUP(VLOOKUP(C76,Table1[[Practice no.]:[12]],27,FALSE),List!$A$2:$B$5,2,FALSE)))</f>
        <v xml:space="preserve"> </v>
      </c>
      <c r="N76" s="69" t="str">
        <f>IF(C76="","",IF(ISERROR(VLOOKUP(VLOOKUP(C76,Table1[[Practice no.]:[12]],28,FALSE),List!$A$2:$B$5,2,FALSE)),"",VLOOKUP(VLOOKUP(C76,Table1[[Practice no.]:[12]],28,FALSE),List!$A$2:$B$5,2,FALSE)))</f>
        <v xml:space="preserve"> </v>
      </c>
      <c r="O76" s="69" t="str">
        <f>IF(C76="","",IF(ISERROR(VLOOKUP(VLOOKUP(C76,Table1[[Practice no.]:[12]],29,FALSE),List!$A$2:$B$5,2,FALSE)),"",VLOOKUP(VLOOKUP(C76,Table1[[Practice no.]:[12]],29,FALSE),List!$A$2:$B$5,2,FALSE)))</f>
        <v xml:space="preserve"> </v>
      </c>
      <c r="P76" s="69" t="str">
        <f>IF(C76="","",IF(ISERROR(VLOOKUP(VLOOKUP(C76,Table1[[Practice no.]:[12]],30,FALSE),List!$A$2:$B$5,2,FALSE)),"",VLOOKUP(VLOOKUP(C76,Table1[[Practice no.]:[12]],30,FALSE),List!$A$2:$B$5,2,FALSE)))</f>
        <v xml:space="preserve"> </v>
      </c>
      <c r="Q76" s="55" t="str">
        <f>IF(C76="","",IF(ISERROR(VLOOKUP(VLOOKUP(C76,Table1[[Practice no.]:[12]],31,FALSE),List!$A$2:$B$5,2,FALSE)),"",VLOOKUP(VLOOKUP(C76,Table1[[Practice no.]:[12]],31,FALSE),List!$A$2:$B$5,2,FALSE)))</f>
        <v>○</v>
      </c>
      <c r="R76" s="55" t="str">
        <f>IF(C76="","",IF(ISERROR(VLOOKUP(VLOOKUP(C76,Table1[[Practice no.]:[12]],32,FALSE),List!$A$2:$B$5,2,FALSE)),"",VLOOKUP(VLOOKUP(C76,Table1[[Practice no.]:[12]],32,FALSE),List!$A$2:$B$5,2,FALSE)))</f>
        <v>○</v>
      </c>
      <c r="S76" s="55" t="str">
        <f>IF(C76="","",IF(ISERROR(VLOOKUP(VLOOKUP(C76,Table1[[Practice no.]:[12]],33,FALSE),List!$A$2:$B$5,2,FALSE)),"",VLOOKUP(VLOOKUP(C76,Table1[[Practice no.]:[12]],33,FALSE),List!$A$2:$B$5,2,FALSE)))</f>
        <v>○</v>
      </c>
      <c r="T76" s="55" t="str">
        <f>IF(C76="","",IF(ISERROR(VLOOKUP(VLOOKUP(C76,Table1[[Practice no.]:[12]],34,FALSE),List!$A$2:$B$5,2,FALSE)),"",VLOOKUP(VLOOKUP(C76,Table1[[Practice no.]:[12]],34,FALSE),List!$A$2:$B$5,2,FALSE)))</f>
        <v>○</v>
      </c>
      <c r="U76" s="55" t="str">
        <f>IF(C76="","",IF(ISERROR(VLOOKUP(VLOOKUP(C76,Table1[[Practice no.]:[12]],35,FALSE),List!$A$2:$B$5,2,FALSE)),"",VLOOKUP(VLOOKUP(C76,Table1[[Practice no.]:[12]],35,FALSE),List!$A$2:$B$5,2,FALSE)))</f>
        <v>○</v>
      </c>
      <c r="V76" s="55" t="str">
        <f>IF(C76="","",IF(ISERROR(VLOOKUP(VLOOKUP(C76,Table1[[Practice no.]:[12]],36,FALSE),List!$A$2:$B$5,2,FALSE)),"",VLOOKUP(VLOOKUP(C76,Table1[[Practice no.]:[12]],36,FALSE),List!$A$2:$B$5,2,FALSE)))</f>
        <v xml:space="preserve"> </v>
      </c>
      <c r="W76" s="55" t="str">
        <f>IF(C76="","",IF(ISERROR(VLOOKUP(VLOOKUP(C76,Table1[[Practice no.]:[12]],37,FALSE),List!$A$2:$B$5,2,FALSE)),"",VLOOKUP(VLOOKUP(C76,Table1[[Practice no.]:[12]],37,FALSE),List!$A$2:$B$5,2,FALSE)))</f>
        <v>○</v>
      </c>
      <c r="X76" s="55" t="str">
        <f>IF(C76="","",IF(ISERROR(VLOOKUP(VLOOKUP(C76,Table1[[Practice no.]:[12]],38,FALSE),List!$A$2:$B$5,2,FALSE)),"",VLOOKUP(VLOOKUP(C76,Table1[[Practice no.]:[12]],38,FALSE),List!$A$2:$B$5,2,FALSE)))</f>
        <v xml:space="preserve"> </v>
      </c>
      <c r="Y76" s="55" t="str">
        <f>IF(C76="","",IF(ISERROR(VLOOKUP(VLOOKUP(C76,Table1[[Practice no.]:[12]],39,FALSE),List!$A$2:$B$5,2,FALSE)),"",VLOOKUP(VLOOKUP(C76,Table1[[Practice no.]:[12]],39,FALSE),List!$A$2:$B$5,2,FALSE)))</f>
        <v>○</v>
      </c>
      <c r="Z76" s="55" t="str">
        <f>IF(C76="","",IF(ISERROR(VLOOKUP(VLOOKUP(C76,Table1[[Practice no.]:[12]],40,FALSE),List!$A$2:$B$5,2,FALSE)),"",VLOOKUP(VLOOKUP(C76,Table1[[Practice no.]:[12]],40,FALSE),List!$A$2:$B$5,2,FALSE)))</f>
        <v>○</v>
      </c>
      <c r="AA76" s="55" t="str">
        <f>IF(C76="","",IF(ISERROR(VLOOKUP(VLOOKUP(C76,Table1[[Practice no.]:[12]],41,FALSE),List!$A$2:$B$5,2,FALSE)),"",VLOOKUP(VLOOKUP(C76,Table1[[Practice no.]:[12]],41,FALSE),List!$A$2:$B$5,2,FALSE)))</f>
        <v>○</v>
      </c>
      <c r="AB76" s="55" t="str">
        <f>IF(C76="","",IF(ISERROR(VLOOKUP(VLOOKUP(C76,Table1[[Practice no.]:[12]],42,FALSE),List!$A$2:$B$5,2,FALSE)),"",VLOOKUP(VLOOKUP(C76,Table1[[Practice no.]:[12]],42,FALSE),List!$A$2:$B$5,2,FALSE)))</f>
        <v xml:space="preserve"> </v>
      </c>
      <c r="AC76" s="84"/>
    </row>
    <row r="77" spans="1:29" ht="40.35" customHeight="1">
      <c r="A77" s="218" t="str">
        <v>4. Reducing Pollution</v>
      </c>
      <c r="B77" s="218" t="str">
        <v>4.1. Consider road construction materials</v>
      </c>
      <c r="C77" s="218" t="str">
        <v>4.1.2</v>
      </c>
      <c r="D77" s="218" t="str">
        <f>IF(C77="","",HYPERLINK("#'" &amp; C77 &amp; "'!A1",VLOOKUP(C77,Table1[[Practice no.]:[Pracitce Name]],2,FALSE)))</f>
        <v>Additives used in road materials as pollutants</v>
      </c>
      <c r="E77" s="65" t="str">
        <f>IF(C77="","",IF(ISERROR(VLOOKUP(VLOOKUP(C77,Table1[[Practice no.]:[12]],19,FALSE),List!$A$2:$B$5,2,FALSE)),"",VLOOKUP(VLOOKUP(C77,Table1[[Practice no.]:[12]],19,FALSE),List!$A$2:$B$5,2,FALSE)))</f>
        <v>○</v>
      </c>
      <c r="F77" s="66" t="str">
        <f>IF(C77="","",IF(ISERROR(VLOOKUP(VLOOKUP(C77,Table1[[Practice no.]:[12]],20,FALSE),List!$A$2:$B$5,2,FALSE)),"",VLOOKUP(VLOOKUP(C77,Table1[[Practice no.]:[12]],20,FALSE),List!$A$2:$B$5,2,FALSE)))</f>
        <v xml:space="preserve"> </v>
      </c>
      <c r="G77" s="66" t="str">
        <f>IF(C77="","",IF(ISERROR(VLOOKUP(VLOOKUP(C77,Table1[[Practice no.]:[12]],21,FALSE),List!$A$2:$B$5,2,FALSE)),"",VLOOKUP(VLOOKUP(C77,Table1[[Practice no.]:[12]],21,FALSE),List!$A$2:$B$5,2,FALSE)))</f>
        <v xml:space="preserve"> </v>
      </c>
      <c r="H77" s="67" t="str">
        <f>IF(C77="","",IF(ISERROR(VLOOKUP(VLOOKUP(C77,Table1[[Practice no.]:[12]],22,FALSE),List!$A$2:$B$5,2,FALSE)),"",VLOOKUP(VLOOKUP(C77,Table1[[Practice no.]:[12]],22,FALSE),List!$A$2:$B$5,2,FALSE)))</f>
        <v>●</v>
      </c>
      <c r="I77" s="67" t="str">
        <f>IF(C77="","",IF(ISERROR(VLOOKUP(VLOOKUP(C77,Table1[[Practice no.]:[12]],23,FALSE),List!$A$2:$B$5,2,FALSE)),"",VLOOKUP(VLOOKUP(C77,Table1[[Practice no.]:[12]],23,FALSE),List!$A$2:$B$5,2,FALSE)))</f>
        <v xml:space="preserve"> </v>
      </c>
      <c r="J77" s="67" t="str">
        <f>IF(C77="","",IF(ISERROR(VLOOKUP(VLOOKUP(C77,Table1[[Practice no.]:[12]],24,FALSE),List!$A$2:$B$5,2,FALSE)),"",VLOOKUP(VLOOKUP(C77,Table1[[Practice no.]:[12]],24,FALSE),List!$A$2:$B$5,2,FALSE)))</f>
        <v xml:space="preserve"> </v>
      </c>
      <c r="K77" s="68" t="str">
        <f>IF(C77="","",IF(ISERROR(VLOOKUP(VLOOKUP(C77,Table1[[Practice no.]:[12]],25,FALSE),List!$A$2:$B$5,2,FALSE)),"",VLOOKUP(VLOOKUP(C77,Table1[[Practice no.]:[12]],25,FALSE),List!$A$2:$B$5,2,FALSE)))</f>
        <v xml:space="preserve"> </v>
      </c>
      <c r="L77" s="68" t="str">
        <f>IF(C77="","",IF(ISERROR(VLOOKUP(VLOOKUP(C77,Table1[[Practice no.]:[12]],26,FALSE),List!$A$2:$B$5,2,FALSE)),"",VLOOKUP(VLOOKUP(C77,Table1[[Practice no.]:[12]],26,FALSE),List!$A$2:$B$5,2,FALSE)))</f>
        <v>○</v>
      </c>
      <c r="M77" s="68" t="str">
        <f>IF(C77="","",IF(ISERROR(VLOOKUP(VLOOKUP(C77,Table1[[Practice no.]:[12]],27,FALSE),List!$A$2:$B$5,2,FALSE)),"",VLOOKUP(VLOOKUP(C77,Table1[[Practice no.]:[12]],27,FALSE),List!$A$2:$B$5,2,FALSE)))</f>
        <v xml:space="preserve"> </v>
      </c>
      <c r="N77" s="69" t="str">
        <f>IF(C77="","",IF(ISERROR(VLOOKUP(VLOOKUP(C77,Table1[[Practice no.]:[12]],28,FALSE),List!$A$2:$B$5,2,FALSE)),"",VLOOKUP(VLOOKUP(C77,Table1[[Practice no.]:[12]],28,FALSE),List!$A$2:$B$5,2,FALSE)))</f>
        <v xml:space="preserve"> </v>
      </c>
      <c r="O77" s="69" t="str">
        <f>IF(C77="","",IF(ISERROR(VLOOKUP(VLOOKUP(C77,Table1[[Practice no.]:[12]],29,FALSE),List!$A$2:$B$5,2,FALSE)),"",VLOOKUP(VLOOKUP(C77,Table1[[Practice no.]:[12]],29,FALSE),List!$A$2:$B$5,2,FALSE)))</f>
        <v xml:space="preserve"> </v>
      </c>
      <c r="P77" s="69" t="str">
        <f>IF(C77="","",IF(ISERROR(VLOOKUP(VLOOKUP(C77,Table1[[Practice no.]:[12]],30,FALSE),List!$A$2:$B$5,2,FALSE)),"",VLOOKUP(VLOOKUP(C77,Table1[[Practice no.]:[12]],30,FALSE),List!$A$2:$B$5,2,FALSE)))</f>
        <v xml:space="preserve"> </v>
      </c>
      <c r="Q77" s="55" t="str">
        <f>IF(C77="","",IF(ISERROR(VLOOKUP(VLOOKUP(C77,Table1[[Practice no.]:[12]],31,FALSE),List!$A$2:$B$5,2,FALSE)),"",VLOOKUP(VLOOKUP(C77,Table1[[Practice no.]:[12]],31,FALSE),List!$A$2:$B$5,2,FALSE)))</f>
        <v>○</v>
      </c>
      <c r="R77" s="55" t="str">
        <f>IF(C77="","",IF(ISERROR(VLOOKUP(VLOOKUP(C77,Table1[[Practice no.]:[12]],32,FALSE),List!$A$2:$B$5,2,FALSE)),"",VLOOKUP(VLOOKUP(C77,Table1[[Practice no.]:[12]],32,FALSE),List!$A$2:$B$5,2,FALSE)))</f>
        <v xml:space="preserve"> </v>
      </c>
      <c r="S77" s="55" t="str">
        <f>IF(C77="","",IF(ISERROR(VLOOKUP(VLOOKUP(C77,Table1[[Practice no.]:[12]],33,FALSE),List!$A$2:$B$5,2,FALSE)),"",VLOOKUP(VLOOKUP(C77,Table1[[Practice no.]:[12]],33,FALSE),List!$A$2:$B$5,2,FALSE)))</f>
        <v>○</v>
      </c>
      <c r="T77" s="55" t="str">
        <f>IF(C77="","",IF(ISERROR(VLOOKUP(VLOOKUP(C77,Table1[[Practice no.]:[12]],34,FALSE),List!$A$2:$B$5,2,FALSE)),"",VLOOKUP(VLOOKUP(C77,Table1[[Practice no.]:[12]],34,FALSE),List!$A$2:$B$5,2,FALSE)))</f>
        <v>○</v>
      </c>
      <c r="U77" s="55" t="str">
        <f>IF(C77="","",IF(ISERROR(VLOOKUP(VLOOKUP(C77,Table1[[Practice no.]:[12]],35,FALSE),List!$A$2:$B$5,2,FALSE)),"",VLOOKUP(VLOOKUP(C77,Table1[[Practice no.]:[12]],35,FALSE),List!$A$2:$B$5,2,FALSE)))</f>
        <v xml:space="preserve"> </v>
      </c>
      <c r="V77" s="55" t="str">
        <f>IF(C77="","",IF(ISERROR(VLOOKUP(VLOOKUP(C77,Table1[[Practice no.]:[12]],36,FALSE),List!$A$2:$B$5,2,FALSE)),"",VLOOKUP(VLOOKUP(C77,Table1[[Practice no.]:[12]],36,FALSE),List!$A$2:$B$5,2,FALSE)))</f>
        <v xml:space="preserve"> </v>
      </c>
      <c r="W77" s="55" t="str">
        <f>IF(C77="","",IF(ISERROR(VLOOKUP(VLOOKUP(C77,Table1[[Practice no.]:[12]],37,FALSE),List!$A$2:$B$5,2,FALSE)),"",VLOOKUP(VLOOKUP(C77,Table1[[Practice no.]:[12]],37,FALSE),List!$A$2:$B$5,2,FALSE)))</f>
        <v>○</v>
      </c>
      <c r="X77" s="55" t="str">
        <f>IF(C77="","",IF(ISERROR(VLOOKUP(VLOOKUP(C77,Table1[[Practice no.]:[12]],38,FALSE),List!$A$2:$B$5,2,FALSE)),"",VLOOKUP(VLOOKUP(C77,Table1[[Practice no.]:[12]],38,FALSE),List!$A$2:$B$5,2,FALSE)))</f>
        <v xml:space="preserve"> </v>
      </c>
      <c r="Y77" s="55" t="str">
        <f>IF(C77="","",IF(ISERROR(VLOOKUP(VLOOKUP(C77,Table1[[Practice no.]:[12]],39,FALSE),List!$A$2:$B$5,2,FALSE)),"",VLOOKUP(VLOOKUP(C77,Table1[[Practice no.]:[12]],39,FALSE),List!$A$2:$B$5,2,FALSE)))</f>
        <v>○</v>
      </c>
      <c r="Z77" s="55" t="str">
        <f>IF(C77="","",IF(ISERROR(VLOOKUP(VLOOKUP(C77,Table1[[Practice no.]:[12]],40,FALSE),List!$A$2:$B$5,2,FALSE)),"",VLOOKUP(VLOOKUP(C77,Table1[[Practice no.]:[12]],40,FALSE),List!$A$2:$B$5,2,FALSE)))</f>
        <v>○</v>
      </c>
      <c r="AA77" s="55" t="str">
        <f>IF(C77="","",IF(ISERROR(VLOOKUP(VLOOKUP(C77,Table1[[Practice no.]:[12]],41,FALSE),List!$A$2:$B$5,2,FALSE)),"",VLOOKUP(VLOOKUP(C77,Table1[[Practice no.]:[12]],41,FALSE),List!$A$2:$B$5,2,FALSE)))</f>
        <v>○</v>
      </c>
      <c r="AB77" s="55" t="str">
        <f>IF(C77="","",IF(ISERROR(VLOOKUP(VLOOKUP(C77,Table1[[Practice no.]:[12]],42,FALSE),List!$A$2:$B$5,2,FALSE)),"",VLOOKUP(VLOOKUP(C77,Table1[[Practice no.]:[12]],42,FALSE),List!$A$2:$B$5,2,FALSE)))</f>
        <v>○</v>
      </c>
      <c r="AC77" s="84"/>
    </row>
    <row r="78" spans="1:29" ht="40.35" customHeight="1">
      <c r="A78" s="218" t="str">
        <v>4. Reducing Pollution</v>
      </c>
      <c r="B78" s="218" t="str">
        <v>4.2. Source control: Minimize pollutants from vehicles and road material</v>
      </c>
      <c r="C78" s="218" t="str">
        <v>4.2.1</v>
      </c>
      <c r="D78" s="218" t="str">
        <f>IF(C78="","",HYPERLINK("#'" &amp; C78 &amp; "'!A1",VLOOKUP(C78,Table1[[Practice no.]:[Pracitce Name]],2,FALSE)))</f>
        <v>Set minimum standards for vehicles and essential spare parts, fuel and oil composition and tires</v>
      </c>
      <c r="E78" s="65" t="str">
        <f>IF(C78="","",IF(ISERROR(VLOOKUP(VLOOKUP(C78,Table1[[Practice no.]:[12]],19,FALSE),List!$A$2:$B$5,2,FALSE)),"",VLOOKUP(VLOOKUP(C78,Table1[[Practice no.]:[12]],19,FALSE),List!$A$2:$B$5,2,FALSE)))</f>
        <v xml:space="preserve"> </v>
      </c>
      <c r="F78" s="66" t="str">
        <f>IF(C78="","",IF(ISERROR(VLOOKUP(VLOOKUP(C78,Table1[[Practice no.]:[12]],20,FALSE),List!$A$2:$B$5,2,FALSE)),"",VLOOKUP(VLOOKUP(C78,Table1[[Practice no.]:[12]],20,FALSE),List!$A$2:$B$5,2,FALSE)))</f>
        <v xml:space="preserve"> </v>
      </c>
      <c r="G78" s="66" t="str">
        <f>IF(C78="","",IF(ISERROR(VLOOKUP(VLOOKUP(C78,Table1[[Practice no.]:[12]],21,FALSE),List!$A$2:$B$5,2,FALSE)),"",VLOOKUP(VLOOKUP(C78,Table1[[Practice no.]:[12]],21,FALSE),List!$A$2:$B$5,2,FALSE)))</f>
        <v xml:space="preserve"> </v>
      </c>
      <c r="H78" s="67" t="str">
        <f>IF(C78="","",IF(ISERROR(VLOOKUP(VLOOKUP(C78,Table1[[Practice no.]:[12]],22,FALSE),List!$A$2:$B$5,2,FALSE)),"",VLOOKUP(VLOOKUP(C78,Table1[[Practice no.]:[12]],22,FALSE),List!$A$2:$B$5,2,FALSE)))</f>
        <v>●</v>
      </c>
      <c r="I78" s="67" t="str">
        <f>IF(C78="","",IF(ISERROR(VLOOKUP(VLOOKUP(C78,Table1[[Practice no.]:[12]],23,FALSE),List!$A$2:$B$5,2,FALSE)),"",VLOOKUP(VLOOKUP(C78,Table1[[Practice no.]:[12]],23,FALSE),List!$A$2:$B$5,2,FALSE)))</f>
        <v xml:space="preserve"> </v>
      </c>
      <c r="J78" s="67" t="str">
        <f>IF(C78="","",IF(ISERROR(VLOOKUP(VLOOKUP(C78,Table1[[Practice no.]:[12]],24,FALSE),List!$A$2:$B$5,2,FALSE)),"",VLOOKUP(VLOOKUP(C78,Table1[[Practice no.]:[12]],24,FALSE),List!$A$2:$B$5,2,FALSE)))</f>
        <v xml:space="preserve"> </v>
      </c>
      <c r="K78" s="68" t="str">
        <f>IF(C78="","",IF(ISERROR(VLOOKUP(VLOOKUP(C78,Table1[[Practice no.]:[12]],25,FALSE),List!$A$2:$B$5,2,FALSE)),"",VLOOKUP(VLOOKUP(C78,Table1[[Practice no.]:[12]],25,FALSE),List!$A$2:$B$5,2,FALSE)))</f>
        <v xml:space="preserve"> </v>
      </c>
      <c r="L78" s="68" t="str">
        <f>IF(C78="","",IF(ISERROR(VLOOKUP(VLOOKUP(C78,Table1[[Practice no.]:[12]],26,FALSE),List!$A$2:$B$5,2,FALSE)),"",VLOOKUP(VLOOKUP(C78,Table1[[Practice no.]:[12]],26,FALSE),List!$A$2:$B$5,2,FALSE)))</f>
        <v xml:space="preserve"> </v>
      </c>
      <c r="M78" s="68" t="str">
        <f>IF(C78="","",IF(ISERROR(VLOOKUP(VLOOKUP(C78,Table1[[Practice no.]:[12]],27,FALSE),List!$A$2:$B$5,2,FALSE)),"",VLOOKUP(VLOOKUP(C78,Table1[[Practice no.]:[12]],27,FALSE),List!$A$2:$B$5,2,FALSE)))</f>
        <v xml:space="preserve"> </v>
      </c>
      <c r="N78" s="69" t="str">
        <f>IF(C78="","",IF(ISERROR(VLOOKUP(VLOOKUP(C78,Table1[[Practice no.]:[12]],28,FALSE),List!$A$2:$B$5,2,FALSE)),"",VLOOKUP(VLOOKUP(C78,Table1[[Practice no.]:[12]],28,FALSE),List!$A$2:$B$5,2,FALSE)))</f>
        <v xml:space="preserve"> </v>
      </c>
      <c r="O78" s="69" t="str">
        <f>IF(C78="","",IF(ISERROR(VLOOKUP(VLOOKUP(C78,Table1[[Practice no.]:[12]],29,FALSE),List!$A$2:$B$5,2,FALSE)),"",VLOOKUP(VLOOKUP(C78,Table1[[Practice no.]:[12]],29,FALSE),List!$A$2:$B$5,2,FALSE)))</f>
        <v xml:space="preserve"> </v>
      </c>
      <c r="P78" s="69" t="str">
        <f>IF(C78="","",IF(ISERROR(VLOOKUP(VLOOKUP(C78,Table1[[Practice no.]:[12]],30,FALSE),List!$A$2:$B$5,2,FALSE)),"",VLOOKUP(VLOOKUP(C78,Table1[[Practice no.]:[12]],30,FALSE),List!$A$2:$B$5,2,FALSE)))</f>
        <v xml:space="preserve"> </v>
      </c>
      <c r="Q78" s="55" t="str">
        <f>IF(C78="","",IF(ISERROR(VLOOKUP(VLOOKUP(C78,Table1[[Practice no.]:[12]],31,FALSE),List!$A$2:$B$5,2,FALSE)),"",VLOOKUP(VLOOKUP(C78,Table1[[Practice no.]:[12]],31,FALSE),List!$A$2:$B$5,2,FALSE)))</f>
        <v>○</v>
      </c>
      <c r="R78" s="55" t="str">
        <f>IF(C78="","",IF(ISERROR(VLOOKUP(VLOOKUP(C78,Table1[[Practice no.]:[12]],32,FALSE),List!$A$2:$B$5,2,FALSE)),"",VLOOKUP(VLOOKUP(C78,Table1[[Practice no.]:[12]],32,FALSE),List!$A$2:$B$5,2,FALSE)))</f>
        <v xml:space="preserve"> </v>
      </c>
      <c r="S78" s="55" t="str">
        <f>IF(C78="","",IF(ISERROR(VLOOKUP(VLOOKUP(C78,Table1[[Practice no.]:[12]],33,FALSE),List!$A$2:$B$5,2,FALSE)),"",VLOOKUP(VLOOKUP(C78,Table1[[Practice no.]:[12]],33,FALSE),List!$A$2:$B$5,2,FALSE)))</f>
        <v>○</v>
      </c>
      <c r="T78" s="55" t="str">
        <f>IF(C78="","",IF(ISERROR(VLOOKUP(VLOOKUP(C78,Table1[[Practice no.]:[12]],34,FALSE),List!$A$2:$B$5,2,FALSE)),"",VLOOKUP(VLOOKUP(C78,Table1[[Practice no.]:[12]],34,FALSE),List!$A$2:$B$5,2,FALSE)))</f>
        <v>○</v>
      </c>
      <c r="U78" s="55" t="str">
        <f>IF(C78="","",IF(ISERROR(VLOOKUP(VLOOKUP(C78,Table1[[Practice no.]:[12]],35,FALSE),List!$A$2:$B$5,2,FALSE)),"",VLOOKUP(VLOOKUP(C78,Table1[[Practice no.]:[12]],35,FALSE),List!$A$2:$B$5,2,FALSE)))</f>
        <v>○</v>
      </c>
      <c r="V78" s="55" t="str">
        <f>IF(C78="","",IF(ISERROR(VLOOKUP(VLOOKUP(C78,Table1[[Practice no.]:[12]],36,FALSE),List!$A$2:$B$5,2,FALSE)),"",VLOOKUP(VLOOKUP(C78,Table1[[Practice no.]:[12]],36,FALSE),List!$A$2:$B$5,2,FALSE)))</f>
        <v xml:space="preserve"> </v>
      </c>
      <c r="W78" s="55" t="str">
        <f>IF(C78="","",IF(ISERROR(VLOOKUP(VLOOKUP(C78,Table1[[Practice no.]:[12]],37,FALSE),List!$A$2:$B$5,2,FALSE)),"",VLOOKUP(VLOOKUP(C78,Table1[[Practice no.]:[12]],37,FALSE),List!$A$2:$B$5,2,FALSE)))</f>
        <v xml:space="preserve"> </v>
      </c>
      <c r="X78" s="55" t="str">
        <f>IF(C78="","",IF(ISERROR(VLOOKUP(VLOOKUP(C78,Table1[[Practice no.]:[12]],38,FALSE),List!$A$2:$B$5,2,FALSE)),"",VLOOKUP(VLOOKUP(C78,Table1[[Practice no.]:[12]],38,FALSE),List!$A$2:$B$5,2,FALSE)))</f>
        <v>○</v>
      </c>
      <c r="Y78" s="55" t="str">
        <f>IF(C78="","",IF(ISERROR(VLOOKUP(VLOOKUP(C78,Table1[[Practice no.]:[12]],39,FALSE),List!$A$2:$B$5,2,FALSE)),"",VLOOKUP(VLOOKUP(C78,Table1[[Practice no.]:[12]],39,FALSE),List!$A$2:$B$5,2,FALSE)))</f>
        <v>○</v>
      </c>
      <c r="Z78" s="55" t="str">
        <f>IF(C78="","",IF(ISERROR(VLOOKUP(VLOOKUP(C78,Table1[[Practice no.]:[12]],40,FALSE),List!$A$2:$B$5,2,FALSE)),"",VLOOKUP(VLOOKUP(C78,Table1[[Practice no.]:[12]],40,FALSE),List!$A$2:$B$5,2,FALSE)))</f>
        <v>○</v>
      </c>
      <c r="AA78" s="55" t="str">
        <f>IF(C78="","",IF(ISERROR(VLOOKUP(VLOOKUP(C78,Table1[[Practice no.]:[12]],41,FALSE),List!$A$2:$B$5,2,FALSE)),"",VLOOKUP(VLOOKUP(C78,Table1[[Practice no.]:[12]],41,FALSE),List!$A$2:$B$5,2,FALSE)))</f>
        <v>○</v>
      </c>
      <c r="AB78" s="55" t="str">
        <f>IF(C78="","",IF(ISERROR(VLOOKUP(VLOOKUP(C78,Table1[[Practice no.]:[12]],42,FALSE),List!$A$2:$B$5,2,FALSE)),"",VLOOKUP(VLOOKUP(C78,Table1[[Practice no.]:[12]],42,FALSE),List!$A$2:$B$5,2,FALSE)))</f>
        <v xml:space="preserve"> </v>
      </c>
      <c r="AC78" s="84"/>
    </row>
    <row r="79" spans="1:29" ht="40.35" customHeight="1">
      <c r="A79" s="218" t="str">
        <v>4. Reducing Pollution</v>
      </c>
      <c r="B79" s="218" t="str">
        <v>4.2. Source control: Minimize pollutants from vehicles and road material</v>
      </c>
      <c r="C79" s="218" t="str">
        <v>4.2.3</v>
      </c>
      <c r="D79" s="218" t="str">
        <f>IF(C79="","",HYPERLINK("#'" &amp; C79 &amp; "'!A1",VLOOKUP(C79,Table1[[Practice no.]:[Pracitce Name]],2,FALSE)))</f>
        <v>Enabling framework</v>
      </c>
      <c r="E79" s="65" t="str">
        <f>IF(C79="","",IF(ISERROR(VLOOKUP(VLOOKUP(C79,Table1[[Practice no.]:[12]],19,FALSE),List!$A$2:$B$5,2,FALSE)),"",VLOOKUP(VLOOKUP(C79,Table1[[Practice no.]:[12]],19,FALSE),List!$A$2:$B$5,2,FALSE)))</f>
        <v xml:space="preserve"> </v>
      </c>
      <c r="F79" s="66" t="str">
        <f>IF(C79="","",IF(ISERROR(VLOOKUP(VLOOKUP(C79,Table1[[Practice no.]:[12]],20,FALSE),List!$A$2:$B$5,2,FALSE)),"",VLOOKUP(VLOOKUP(C79,Table1[[Practice no.]:[12]],20,FALSE),List!$A$2:$B$5,2,FALSE)))</f>
        <v xml:space="preserve"> </v>
      </c>
      <c r="G79" s="66" t="str">
        <f>IF(C79="","",IF(ISERROR(VLOOKUP(VLOOKUP(C79,Table1[[Practice no.]:[12]],21,FALSE),List!$A$2:$B$5,2,FALSE)),"",VLOOKUP(VLOOKUP(C79,Table1[[Practice no.]:[12]],21,FALSE),List!$A$2:$B$5,2,FALSE)))</f>
        <v xml:space="preserve"> </v>
      </c>
      <c r="H79" s="67" t="str">
        <f>IF(C79="","",IF(ISERROR(VLOOKUP(VLOOKUP(C79,Table1[[Practice no.]:[12]],22,FALSE),List!$A$2:$B$5,2,FALSE)),"",VLOOKUP(VLOOKUP(C79,Table1[[Practice no.]:[12]],22,FALSE),List!$A$2:$B$5,2,FALSE)))</f>
        <v>●</v>
      </c>
      <c r="I79" s="67" t="str">
        <f>IF(C79="","",IF(ISERROR(VLOOKUP(VLOOKUP(C79,Table1[[Practice no.]:[12]],23,FALSE),List!$A$2:$B$5,2,FALSE)),"",VLOOKUP(VLOOKUP(C79,Table1[[Practice no.]:[12]],23,FALSE),List!$A$2:$B$5,2,FALSE)))</f>
        <v xml:space="preserve"> </v>
      </c>
      <c r="J79" s="67" t="str">
        <f>IF(C79="","",IF(ISERROR(VLOOKUP(VLOOKUP(C79,Table1[[Practice no.]:[12]],24,FALSE),List!$A$2:$B$5,2,FALSE)),"",VLOOKUP(VLOOKUP(C79,Table1[[Practice no.]:[12]],24,FALSE),List!$A$2:$B$5,2,FALSE)))</f>
        <v xml:space="preserve"> </v>
      </c>
      <c r="K79" s="68" t="str">
        <f>IF(C79="","",IF(ISERROR(VLOOKUP(VLOOKUP(C79,Table1[[Practice no.]:[12]],25,FALSE),List!$A$2:$B$5,2,FALSE)),"",VLOOKUP(VLOOKUP(C79,Table1[[Practice no.]:[12]],25,FALSE),List!$A$2:$B$5,2,FALSE)))</f>
        <v xml:space="preserve"> </v>
      </c>
      <c r="L79" s="68" t="str">
        <f>IF(C79="","",IF(ISERROR(VLOOKUP(VLOOKUP(C79,Table1[[Practice no.]:[12]],26,FALSE),List!$A$2:$B$5,2,FALSE)),"",VLOOKUP(VLOOKUP(C79,Table1[[Practice no.]:[12]],26,FALSE),List!$A$2:$B$5,2,FALSE)))</f>
        <v xml:space="preserve"> </v>
      </c>
      <c r="M79" s="68" t="str">
        <f>IF(C79="","",IF(ISERROR(VLOOKUP(VLOOKUP(C79,Table1[[Practice no.]:[12]],27,FALSE),List!$A$2:$B$5,2,FALSE)),"",VLOOKUP(VLOOKUP(C79,Table1[[Practice no.]:[12]],27,FALSE),List!$A$2:$B$5,2,FALSE)))</f>
        <v xml:space="preserve"> </v>
      </c>
      <c r="N79" s="69" t="str">
        <f>IF(C79="","",IF(ISERROR(VLOOKUP(VLOOKUP(C79,Table1[[Practice no.]:[12]],28,FALSE),List!$A$2:$B$5,2,FALSE)),"",VLOOKUP(VLOOKUP(C79,Table1[[Practice no.]:[12]],28,FALSE),List!$A$2:$B$5,2,FALSE)))</f>
        <v xml:space="preserve"> </v>
      </c>
      <c r="O79" s="69" t="str">
        <f>IF(C79="","",IF(ISERROR(VLOOKUP(VLOOKUP(C79,Table1[[Practice no.]:[12]],29,FALSE),List!$A$2:$B$5,2,FALSE)),"",VLOOKUP(VLOOKUP(C79,Table1[[Practice no.]:[12]],29,FALSE),List!$A$2:$B$5,2,FALSE)))</f>
        <v xml:space="preserve"> </v>
      </c>
      <c r="P79" s="69" t="str">
        <f>IF(C79="","",IF(ISERROR(VLOOKUP(VLOOKUP(C79,Table1[[Practice no.]:[12]],30,FALSE),List!$A$2:$B$5,2,FALSE)),"",VLOOKUP(VLOOKUP(C79,Table1[[Practice no.]:[12]],30,FALSE),List!$A$2:$B$5,2,FALSE)))</f>
        <v xml:space="preserve"> </v>
      </c>
      <c r="Q79" s="55" t="str">
        <f>IF(C79="","",IF(ISERROR(VLOOKUP(VLOOKUP(C79,Table1[[Practice no.]:[12]],31,FALSE),List!$A$2:$B$5,2,FALSE)),"",VLOOKUP(VLOOKUP(C79,Table1[[Practice no.]:[12]],31,FALSE),List!$A$2:$B$5,2,FALSE)))</f>
        <v xml:space="preserve"> </v>
      </c>
      <c r="R79" s="55" t="str">
        <f>IF(C79="","",IF(ISERROR(VLOOKUP(VLOOKUP(C79,Table1[[Practice no.]:[12]],32,FALSE),List!$A$2:$B$5,2,FALSE)),"",VLOOKUP(VLOOKUP(C79,Table1[[Practice no.]:[12]],32,FALSE),List!$A$2:$B$5,2,FALSE)))</f>
        <v xml:space="preserve"> </v>
      </c>
      <c r="S79" s="55" t="str">
        <f>IF(C79="","",IF(ISERROR(VLOOKUP(VLOOKUP(C79,Table1[[Practice no.]:[12]],33,FALSE),List!$A$2:$B$5,2,FALSE)),"",VLOOKUP(VLOOKUP(C79,Table1[[Practice no.]:[12]],33,FALSE),List!$A$2:$B$5,2,FALSE)))</f>
        <v xml:space="preserve"> </v>
      </c>
      <c r="T79" s="55" t="str">
        <f>IF(C79="","",IF(ISERROR(VLOOKUP(VLOOKUP(C79,Table1[[Practice no.]:[12]],34,FALSE),List!$A$2:$B$5,2,FALSE)),"",VLOOKUP(VLOOKUP(C79,Table1[[Practice no.]:[12]],34,FALSE),List!$A$2:$B$5,2,FALSE)))</f>
        <v xml:space="preserve"> </v>
      </c>
      <c r="U79" s="55" t="str">
        <f>IF(C79="","",IF(ISERROR(VLOOKUP(VLOOKUP(C79,Table1[[Practice no.]:[12]],35,FALSE),List!$A$2:$B$5,2,FALSE)),"",VLOOKUP(VLOOKUP(C79,Table1[[Practice no.]:[12]],35,FALSE),List!$A$2:$B$5,2,FALSE)))</f>
        <v xml:space="preserve"> </v>
      </c>
      <c r="V79" s="55" t="str">
        <f>IF(C79="","",IF(ISERROR(VLOOKUP(VLOOKUP(C79,Table1[[Practice no.]:[12]],36,FALSE),List!$A$2:$B$5,2,FALSE)),"",VLOOKUP(VLOOKUP(C79,Table1[[Practice no.]:[12]],36,FALSE),List!$A$2:$B$5,2,FALSE)))</f>
        <v xml:space="preserve"> </v>
      </c>
      <c r="W79" s="55" t="str">
        <f>IF(C79="","",IF(ISERROR(VLOOKUP(VLOOKUP(C79,Table1[[Practice no.]:[12]],37,FALSE),List!$A$2:$B$5,2,FALSE)),"",VLOOKUP(VLOOKUP(C79,Table1[[Practice no.]:[12]],37,FALSE),List!$A$2:$B$5,2,FALSE)))</f>
        <v xml:space="preserve"> </v>
      </c>
      <c r="X79" s="55" t="str">
        <f>IF(C79="","",IF(ISERROR(VLOOKUP(VLOOKUP(C79,Table1[[Practice no.]:[12]],38,FALSE),List!$A$2:$B$5,2,FALSE)),"",VLOOKUP(VLOOKUP(C79,Table1[[Practice no.]:[12]],38,FALSE),List!$A$2:$B$5,2,FALSE)))</f>
        <v>○</v>
      </c>
      <c r="Y79" s="55" t="str">
        <f>IF(C79="","",IF(ISERROR(VLOOKUP(VLOOKUP(C79,Table1[[Practice no.]:[12]],39,FALSE),List!$A$2:$B$5,2,FALSE)),"",VLOOKUP(VLOOKUP(C79,Table1[[Practice no.]:[12]],39,FALSE),List!$A$2:$B$5,2,FALSE)))</f>
        <v xml:space="preserve"> </v>
      </c>
      <c r="Z79" s="55" t="str">
        <f>IF(C79="","",IF(ISERROR(VLOOKUP(VLOOKUP(C79,Table1[[Practice no.]:[12]],40,FALSE),List!$A$2:$B$5,2,FALSE)),"",VLOOKUP(VLOOKUP(C79,Table1[[Practice no.]:[12]],40,FALSE),List!$A$2:$B$5,2,FALSE)))</f>
        <v xml:space="preserve"> </v>
      </c>
      <c r="AA79" s="55" t="str">
        <f>IF(C79="","",IF(ISERROR(VLOOKUP(VLOOKUP(C79,Table1[[Practice no.]:[12]],41,FALSE),List!$A$2:$B$5,2,FALSE)),"",VLOOKUP(VLOOKUP(C79,Table1[[Practice no.]:[12]],41,FALSE),List!$A$2:$B$5,2,FALSE)))</f>
        <v>○</v>
      </c>
      <c r="AB79" s="55" t="str">
        <f>IF(C79="","",IF(ISERROR(VLOOKUP(VLOOKUP(C79,Table1[[Practice no.]:[12]],42,FALSE),List!$A$2:$B$5,2,FALSE)),"",VLOOKUP(VLOOKUP(C79,Table1[[Practice no.]:[12]],42,FALSE),List!$A$2:$B$5,2,FALSE)))</f>
        <v xml:space="preserve"> </v>
      </c>
      <c r="AC79" s="84"/>
    </row>
    <row r="80" spans="1:29" ht="40.35" customHeight="1">
      <c r="A80" s="218" t="str">
        <v>4. Reducing Pollution</v>
      </c>
      <c r="B80" s="218" t="str">
        <v>4.3. Road maintenance</v>
      </c>
      <c r="C80" s="218" t="str">
        <v>4.3.1</v>
      </c>
      <c r="D80" s="218" t="str">
        <f>IF(C80="","",HYPERLINK("#'" &amp; C80 &amp; "'!A1",VLOOKUP(C80,Table1[[Practice no.]:[Pracitce Name]],2,FALSE)))</f>
        <v xml:space="preserve">Maintaining abrasion and erosion resistance in roads and roadside structures </v>
      </c>
      <c r="E80" s="65" t="str">
        <f>IF(C80="","",IF(ISERROR(VLOOKUP(VLOOKUP(C80,Table1[[Practice no.]:[12]],19,FALSE),List!$A$2:$B$5,2,FALSE)),"",VLOOKUP(VLOOKUP(C80,Table1[[Practice no.]:[12]],19,FALSE),List!$A$2:$B$5,2,FALSE)))</f>
        <v xml:space="preserve"> </v>
      </c>
      <c r="F80" s="66" t="str">
        <f>IF(C80="","",IF(ISERROR(VLOOKUP(VLOOKUP(C80,Table1[[Practice no.]:[12]],20,FALSE),List!$A$2:$B$5,2,FALSE)),"",VLOOKUP(VLOOKUP(C80,Table1[[Practice no.]:[12]],20,FALSE),List!$A$2:$B$5,2,FALSE)))</f>
        <v xml:space="preserve"> </v>
      </c>
      <c r="G80" s="66" t="str">
        <f>IF(C80="","",IF(ISERROR(VLOOKUP(VLOOKUP(C80,Table1[[Practice no.]:[12]],21,FALSE),List!$A$2:$B$5,2,FALSE)),"",VLOOKUP(VLOOKUP(C80,Table1[[Practice no.]:[12]],21,FALSE),List!$A$2:$B$5,2,FALSE)))</f>
        <v xml:space="preserve"> </v>
      </c>
      <c r="H80" s="67" t="str">
        <f>IF(C80="","",IF(ISERROR(VLOOKUP(VLOOKUP(C80,Table1[[Practice no.]:[12]],22,FALSE),List!$A$2:$B$5,2,FALSE)),"",VLOOKUP(VLOOKUP(C80,Table1[[Practice no.]:[12]],22,FALSE),List!$A$2:$B$5,2,FALSE)))</f>
        <v>●</v>
      </c>
      <c r="I80" s="67" t="str">
        <f>IF(C80="","",IF(ISERROR(VLOOKUP(VLOOKUP(C80,Table1[[Practice no.]:[12]],23,FALSE),List!$A$2:$B$5,2,FALSE)),"",VLOOKUP(VLOOKUP(C80,Table1[[Practice no.]:[12]],23,FALSE),List!$A$2:$B$5,2,FALSE)))</f>
        <v xml:space="preserve"> </v>
      </c>
      <c r="J80" s="67" t="str">
        <f>IF(C80="","",IF(ISERROR(VLOOKUP(VLOOKUP(C80,Table1[[Practice no.]:[12]],24,FALSE),List!$A$2:$B$5,2,FALSE)),"",VLOOKUP(VLOOKUP(C80,Table1[[Practice no.]:[12]],24,FALSE),List!$A$2:$B$5,2,FALSE)))</f>
        <v xml:space="preserve"> </v>
      </c>
      <c r="K80" s="68" t="str">
        <f>IF(C80="","",IF(ISERROR(VLOOKUP(VLOOKUP(C80,Table1[[Practice no.]:[12]],25,FALSE),List!$A$2:$B$5,2,FALSE)),"",VLOOKUP(VLOOKUP(C80,Table1[[Practice no.]:[12]],25,FALSE),List!$A$2:$B$5,2,FALSE)))</f>
        <v xml:space="preserve"> </v>
      </c>
      <c r="L80" s="68" t="str">
        <f>IF(C80="","",IF(ISERROR(VLOOKUP(VLOOKUP(C80,Table1[[Practice no.]:[12]],26,FALSE),List!$A$2:$B$5,2,FALSE)),"",VLOOKUP(VLOOKUP(C80,Table1[[Practice no.]:[12]],26,FALSE),List!$A$2:$B$5,2,FALSE)))</f>
        <v xml:space="preserve"> </v>
      </c>
      <c r="M80" s="68" t="str">
        <f>IF(C80="","",IF(ISERROR(VLOOKUP(VLOOKUP(C80,Table1[[Practice no.]:[12]],27,FALSE),List!$A$2:$B$5,2,FALSE)),"",VLOOKUP(VLOOKUP(C80,Table1[[Practice no.]:[12]],27,FALSE),List!$A$2:$B$5,2,FALSE)))</f>
        <v xml:space="preserve"> </v>
      </c>
      <c r="N80" s="69" t="str">
        <f>IF(C80="","",IF(ISERROR(VLOOKUP(VLOOKUP(C80,Table1[[Practice no.]:[12]],28,FALSE),List!$A$2:$B$5,2,FALSE)),"",VLOOKUP(VLOOKUP(C80,Table1[[Practice no.]:[12]],28,FALSE),List!$A$2:$B$5,2,FALSE)))</f>
        <v xml:space="preserve"> </v>
      </c>
      <c r="O80" s="69" t="str">
        <f>IF(C80="","",IF(ISERROR(VLOOKUP(VLOOKUP(C80,Table1[[Practice no.]:[12]],29,FALSE),List!$A$2:$B$5,2,FALSE)),"",VLOOKUP(VLOOKUP(C80,Table1[[Practice no.]:[12]],29,FALSE),List!$A$2:$B$5,2,FALSE)))</f>
        <v xml:space="preserve"> </v>
      </c>
      <c r="P80" s="69" t="str">
        <f>IF(C80="","",IF(ISERROR(VLOOKUP(VLOOKUP(C80,Table1[[Practice no.]:[12]],30,FALSE),List!$A$2:$B$5,2,FALSE)),"",VLOOKUP(VLOOKUP(C80,Table1[[Practice no.]:[12]],30,FALSE),List!$A$2:$B$5,2,FALSE)))</f>
        <v xml:space="preserve"> </v>
      </c>
      <c r="Q80" s="55" t="str">
        <f>IF(C80="","",IF(ISERROR(VLOOKUP(VLOOKUP(C80,Table1[[Practice no.]:[12]],31,FALSE),List!$A$2:$B$5,2,FALSE)),"",VLOOKUP(VLOOKUP(C80,Table1[[Practice no.]:[12]],31,FALSE),List!$A$2:$B$5,2,FALSE)))</f>
        <v xml:space="preserve"> </v>
      </c>
      <c r="R80" s="55" t="str">
        <f>IF(C80="","",IF(ISERROR(VLOOKUP(VLOOKUP(C80,Table1[[Practice no.]:[12]],32,FALSE),List!$A$2:$B$5,2,FALSE)),"",VLOOKUP(VLOOKUP(C80,Table1[[Practice no.]:[12]],32,FALSE),List!$A$2:$B$5,2,FALSE)))</f>
        <v xml:space="preserve"> </v>
      </c>
      <c r="S80" s="55" t="str">
        <f>IF(C80="","",IF(ISERROR(VLOOKUP(VLOOKUP(C80,Table1[[Practice no.]:[12]],33,FALSE),List!$A$2:$B$5,2,FALSE)),"",VLOOKUP(VLOOKUP(C80,Table1[[Practice no.]:[12]],33,FALSE),List!$A$2:$B$5,2,FALSE)))</f>
        <v>○</v>
      </c>
      <c r="T80" s="55" t="str">
        <f>IF(C80="","",IF(ISERROR(VLOOKUP(VLOOKUP(C80,Table1[[Practice no.]:[12]],34,FALSE),List!$A$2:$B$5,2,FALSE)),"",VLOOKUP(VLOOKUP(C80,Table1[[Practice no.]:[12]],34,FALSE),List!$A$2:$B$5,2,FALSE)))</f>
        <v xml:space="preserve"> </v>
      </c>
      <c r="U80" s="55" t="str">
        <f>IF(C80="","",IF(ISERROR(VLOOKUP(VLOOKUP(C80,Table1[[Practice no.]:[12]],35,FALSE),List!$A$2:$B$5,2,FALSE)),"",VLOOKUP(VLOOKUP(C80,Table1[[Practice no.]:[12]],35,FALSE),List!$A$2:$B$5,2,FALSE)))</f>
        <v>○</v>
      </c>
      <c r="V80" s="55" t="str">
        <f>IF(C80="","",IF(ISERROR(VLOOKUP(VLOOKUP(C80,Table1[[Practice no.]:[12]],36,FALSE),List!$A$2:$B$5,2,FALSE)),"",VLOOKUP(VLOOKUP(C80,Table1[[Practice no.]:[12]],36,FALSE),List!$A$2:$B$5,2,FALSE)))</f>
        <v xml:space="preserve"> </v>
      </c>
      <c r="W80" s="55" t="str">
        <f>IF(C80="","",IF(ISERROR(VLOOKUP(VLOOKUP(C80,Table1[[Practice no.]:[12]],37,FALSE),List!$A$2:$B$5,2,FALSE)),"",VLOOKUP(VLOOKUP(C80,Table1[[Practice no.]:[12]],37,FALSE),List!$A$2:$B$5,2,FALSE)))</f>
        <v xml:space="preserve"> </v>
      </c>
      <c r="X80" s="55" t="str">
        <f>IF(C80="","",IF(ISERROR(VLOOKUP(VLOOKUP(C80,Table1[[Practice no.]:[12]],38,FALSE),List!$A$2:$B$5,2,FALSE)),"",VLOOKUP(VLOOKUP(C80,Table1[[Practice no.]:[12]],38,FALSE),List!$A$2:$B$5,2,FALSE)))</f>
        <v>○</v>
      </c>
      <c r="Y80" s="55" t="str">
        <f>IF(C80="","",IF(ISERROR(VLOOKUP(VLOOKUP(C80,Table1[[Practice no.]:[12]],39,FALSE),List!$A$2:$B$5,2,FALSE)),"",VLOOKUP(VLOOKUP(C80,Table1[[Practice no.]:[12]],39,FALSE),List!$A$2:$B$5,2,FALSE)))</f>
        <v xml:space="preserve"> </v>
      </c>
      <c r="Z80" s="55" t="str">
        <f>IF(C80="","",IF(ISERROR(VLOOKUP(VLOOKUP(C80,Table1[[Practice no.]:[12]],40,FALSE),List!$A$2:$B$5,2,FALSE)),"",VLOOKUP(VLOOKUP(C80,Table1[[Practice no.]:[12]],40,FALSE),List!$A$2:$B$5,2,FALSE)))</f>
        <v xml:space="preserve"> </v>
      </c>
      <c r="AA80" s="55" t="str">
        <f>IF(C80="","",IF(ISERROR(VLOOKUP(VLOOKUP(C80,Table1[[Practice no.]:[12]],41,FALSE),List!$A$2:$B$5,2,FALSE)),"",VLOOKUP(VLOOKUP(C80,Table1[[Practice no.]:[12]],41,FALSE),List!$A$2:$B$5,2,FALSE)))</f>
        <v>○</v>
      </c>
      <c r="AB80" s="55" t="str">
        <f>IF(C80="","",IF(ISERROR(VLOOKUP(VLOOKUP(C80,Table1[[Practice no.]:[12]],42,FALSE),List!$A$2:$B$5,2,FALSE)),"",VLOOKUP(VLOOKUP(C80,Table1[[Practice no.]:[12]],42,FALSE),List!$A$2:$B$5,2,FALSE)))</f>
        <v xml:space="preserve"> </v>
      </c>
      <c r="AC80" s="84"/>
    </row>
    <row r="81" spans="1:29" ht="40.35" customHeight="1">
      <c r="A81" s="218" t="str">
        <v>4. Reducing Pollution</v>
      </c>
      <c r="B81" s="218" t="str">
        <v>4.4. Prioritize road drainage</v>
      </c>
      <c r="C81" s="218" t="str">
        <v>4.4.1</v>
      </c>
      <c r="D81" s="218" t="str">
        <f>IF(C81="","",HYPERLINK("#'" &amp; C81 &amp; "'!A1",VLOOKUP(C81,Table1[[Practice no.]:[Pracitce Name]],2,FALSE)))</f>
        <v>Avoid disposal of untreated road run-off near sensitive areas to prevent potential contamination</v>
      </c>
      <c r="E81" s="65" t="str">
        <f>IF(C81="","",IF(ISERROR(VLOOKUP(VLOOKUP(C81,Table1[[Practice no.]:[12]],19,FALSE),List!$A$2:$B$5,2,FALSE)),"",VLOOKUP(VLOOKUP(C81,Table1[[Practice no.]:[12]],19,FALSE),List!$A$2:$B$5,2,FALSE)))</f>
        <v xml:space="preserve"> </v>
      </c>
      <c r="F81" s="66" t="str">
        <f>IF(C81="","",IF(ISERROR(VLOOKUP(VLOOKUP(C81,Table1[[Practice no.]:[12]],20,FALSE),List!$A$2:$B$5,2,FALSE)),"",VLOOKUP(VLOOKUP(C81,Table1[[Practice no.]:[12]],20,FALSE),List!$A$2:$B$5,2,FALSE)))</f>
        <v xml:space="preserve"> </v>
      </c>
      <c r="G81" s="66" t="str">
        <f>IF(C81="","",IF(ISERROR(VLOOKUP(VLOOKUP(C81,Table1[[Practice no.]:[12]],21,FALSE),List!$A$2:$B$5,2,FALSE)),"",VLOOKUP(VLOOKUP(C81,Table1[[Practice no.]:[12]],21,FALSE),List!$A$2:$B$5,2,FALSE)))</f>
        <v xml:space="preserve"> </v>
      </c>
      <c r="H81" s="67" t="str">
        <f>IF(C81="","",IF(ISERROR(VLOOKUP(VLOOKUP(C81,Table1[[Practice no.]:[12]],22,FALSE),List!$A$2:$B$5,2,FALSE)),"",VLOOKUP(VLOOKUP(C81,Table1[[Practice no.]:[12]],22,FALSE),List!$A$2:$B$5,2,FALSE)))</f>
        <v>●</v>
      </c>
      <c r="I81" s="67" t="str">
        <f>IF(C81="","",IF(ISERROR(VLOOKUP(VLOOKUP(C81,Table1[[Practice no.]:[12]],23,FALSE),List!$A$2:$B$5,2,FALSE)),"",VLOOKUP(VLOOKUP(C81,Table1[[Practice no.]:[12]],23,FALSE),List!$A$2:$B$5,2,FALSE)))</f>
        <v xml:space="preserve"> </v>
      </c>
      <c r="J81" s="67" t="str">
        <f>IF(C81="","",IF(ISERROR(VLOOKUP(VLOOKUP(C81,Table1[[Practice no.]:[12]],24,FALSE),List!$A$2:$B$5,2,FALSE)),"",VLOOKUP(VLOOKUP(C81,Table1[[Practice no.]:[12]],24,FALSE),List!$A$2:$B$5,2,FALSE)))</f>
        <v xml:space="preserve"> </v>
      </c>
      <c r="K81" s="68" t="str">
        <f>IF(C81="","",IF(ISERROR(VLOOKUP(VLOOKUP(C81,Table1[[Practice no.]:[12]],25,FALSE),List!$A$2:$B$5,2,FALSE)),"",VLOOKUP(VLOOKUP(C81,Table1[[Practice no.]:[12]],25,FALSE),List!$A$2:$B$5,2,FALSE)))</f>
        <v xml:space="preserve"> </v>
      </c>
      <c r="L81" s="68" t="str">
        <f>IF(C81="","",IF(ISERROR(VLOOKUP(VLOOKUP(C81,Table1[[Practice no.]:[12]],26,FALSE),List!$A$2:$B$5,2,FALSE)),"",VLOOKUP(VLOOKUP(C81,Table1[[Practice no.]:[12]],26,FALSE),List!$A$2:$B$5,2,FALSE)))</f>
        <v xml:space="preserve"> </v>
      </c>
      <c r="M81" s="68" t="str">
        <f>IF(C81="","",IF(ISERROR(VLOOKUP(VLOOKUP(C81,Table1[[Practice no.]:[12]],27,FALSE),List!$A$2:$B$5,2,FALSE)),"",VLOOKUP(VLOOKUP(C81,Table1[[Practice no.]:[12]],27,FALSE),List!$A$2:$B$5,2,FALSE)))</f>
        <v xml:space="preserve"> </v>
      </c>
      <c r="N81" s="69" t="str">
        <f>IF(C81="","",IF(ISERROR(VLOOKUP(VLOOKUP(C81,Table1[[Practice no.]:[12]],28,FALSE),List!$A$2:$B$5,2,FALSE)),"",VLOOKUP(VLOOKUP(C81,Table1[[Practice no.]:[12]],28,FALSE),List!$A$2:$B$5,2,FALSE)))</f>
        <v xml:space="preserve"> </v>
      </c>
      <c r="O81" s="69" t="str">
        <f>IF(C81="","",IF(ISERROR(VLOOKUP(VLOOKUP(C81,Table1[[Practice no.]:[12]],29,FALSE),List!$A$2:$B$5,2,FALSE)),"",VLOOKUP(VLOOKUP(C81,Table1[[Practice no.]:[12]],29,FALSE),List!$A$2:$B$5,2,FALSE)))</f>
        <v xml:space="preserve"> </v>
      </c>
      <c r="P81" s="69" t="str">
        <f>IF(C81="","",IF(ISERROR(VLOOKUP(VLOOKUP(C81,Table1[[Practice no.]:[12]],30,FALSE),List!$A$2:$B$5,2,FALSE)),"",VLOOKUP(VLOOKUP(C81,Table1[[Practice no.]:[12]],30,FALSE),List!$A$2:$B$5,2,FALSE)))</f>
        <v xml:space="preserve"> </v>
      </c>
      <c r="Q81" s="55" t="str">
        <f>IF(C81="","",IF(ISERROR(VLOOKUP(VLOOKUP(C81,Table1[[Practice no.]:[12]],31,FALSE),List!$A$2:$B$5,2,FALSE)),"",VLOOKUP(VLOOKUP(C81,Table1[[Practice no.]:[12]],31,FALSE),List!$A$2:$B$5,2,FALSE)))</f>
        <v xml:space="preserve"> </v>
      </c>
      <c r="R81" s="55" t="str">
        <f>IF(C81="","",IF(ISERROR(VLOOKUP(VLOOKUP(C81,Table1[[Practice no.]:[12]],32,FALSE),List!$A$2:$B$5,2,FALSE)),"",VLOOKUP(VLOOKUP(C81,Table1[[Practice no.]:[12]],32,FALSE),List!$A$2:$B$5,2,FALSE)))</f>
        <v xml:space="preserve"> </v>
      </c>
      <c r="S81" s="55" t="str">
        <f>IF(C81="","",IF(ISERROR(VLOOKUP(VLOOKUP(C81,Table1[[Practice no.]:[12]],33,FALSE),List!$A$2:$B$5,2,FALSE)),"",VLOOKUP(VLOOKUP(C81,Table1[[Practice no.]:[12]],33,FALSE),List!$A$2:$B$5,2,FALSE)))</f>
        <v>○</v>
      </c>
      <c r="T81" s="55" t="str">
        <f>IF(C81="","",IF(ISERROR(VLOOKUP(VLOOKUP(C81,Table1[[Practice no.]:[12]],34,FALSE),List!$A$2:$B$5,2,FALSE)),"",VLOOKUP(VLOOKUP(C81,Table1[[Practice no.]:[12]],34,FALSE),List!$A$2:$B$5,2,FALSE)))</f>
        <v>○</v>
      </c>
      <c r="U81" s="55" t="str">
        <f>IF(C81="","",IF(ISERROR(VLOOKUP(VLOOKUP(C81,Table1[[Practice no.]:[12]],35,FALSE),List!$A$2:$B$5,2,FALSE)),"",VLOOKUP(VLOOKUP(C81,Table1[[Practice no.]:[12]],35,FALSE),List!$A$2:$B$5,2,FALSE)))</f>
        <v>○</v>
      </c>
      <c r="V81" s="55" t="str">
        <f>IF(C81="","",IF(ISERROR(VLOOKUP(VLOOKUP(C81,Table1[[Practice no.]:[12]],36,FALSE),List!$A$2:$B$5,2,FALSE)),"",VLOOKUP(VLOOKUP(C81,Table1[[Practice no.]:[12]],36,FALSE),List!$A$2:$B$5,2,FALSE)))</f>
        <v>○</v>
      </c>
      <c r="W81" s="55" t="str">
        <f>IF(C81="","",IF(ISERROR(VLOOKUP(VLOOKUP(C81,Table1[[Practice no.]:[12]],37,FALSE),List!$A$2:$B$5,2,FALSE)),"",VLOOKUP(VLOOKUP(C81,Table1[[Practice no.]:[12]],37,FALSE),List!$A$2:$B$5,2,FALSE)))</f>
        <v xml:space="preserve"> </v>
      </c>
      <c r="X81" s="55" t="str">
        <f>IF(C81="","",IF(ISERROR(VLOOKUP(VLOOKUP(C81,Table1[[Practice no.]:[12]],38,FALSE),List!$A$2:$B$5,2,FALSE)),"",VLOOKUP(VLOOKUP(C81,Table1[[Practice no.]:[12]],38,FALSE),List!$A$2:$B$5,2,FALSE)))</f>
        <v xml:space="preserve"> </v>
      </c>
      <c r="Y81" s="55" t="str">
        <f>IF(C81="","",IF(ISERROR(VLOOKUP(VLOOKUP(C81,Table1[[Practice no.]:[12]],39,FALSE),List!$A$2:$B$5,2,FALSE)),"",VLOOKUP(VLOOKUP(C81,Table1[[Practice no.]:[12]],39,FALSE),List!$A$2:$B$5,2,FALSE)))</f>
        <v xml:space="preserve"> </v>
      </c>
      <c r="Z81" s="55" t="str">
        <f>IF(C81="","",IF(ISERROR(VLOOKUP(VLOOKUP(C81,Table1[[Practice no.]:[12]],40,FALSE),List!$A$2:$B$5,2,FALSE)),"",VLOOKUP(VLOOKUP(C81,Table1[[Practice no.]:[12]],40,FALSE),List!$A$2:$B$5,2,FALSE)))</f>
        <v xml:space="preserve"> </v>
      </c>
      <c r="AA81" s="55" t="str">
        <f>IF(C81="","",IF(ISERROR(VLOOKUP(VLOOKUP(C81,Table1[[Practice no.]:[12]],41,FALSE),List!$A$2:$B$5,2,FALSE)),"",VLOOKUP(VLOOKUP(C81,Table1[[Practice no.]:[12]],41,FALSE),List!$A$2:$B$5,2,FALSE)))</f>
        <v xml:space="preserve"> </v>
      </c>
      <c r="AB81" s="55" t="str">
        <f>IF(C81="","",IF(ISERROR(VLOOKUP(VLOOKUP(C81,Table1[[Practice no.]:[12]],42,FALSE),List!$A$2:$B$5,2,FALSE)),"",VLOOKUP(VLOOKUP(C81,Table1[[Practice no.]:[12]],42,FALSE),List!$A$2:$B$5,2,FALSE)))</f>
        <v xml:space="preserve"> </v>
      </c>
      <c r="AC81" s="84"/>
    </row>
    <row r="82" spans="1:29" ht="40.35" customHeight="1">
      <c r="A82" s="218" t="str">
        <v>4. Reducing Pollution</v>
      </c>
      <c r="B82" s="218" t="str">
        <v>4.4. Prioritize road drainage</v>
      </c>
      <c r="C82" s="218" t="str">
        <v>4.4.2</v>
      </c>
      <c r="D82" s="218" t="str">
        <f>IF(C82="","",HYPERLINK("#'" &amp; C82 &amp; "'!A1",VLOOKUP(C82,Table1[[Practice no.]:[Pracitce Name]],2,FALSE)))</f>
        <v>Porous pavements: Use porous asphalt to treat water quality</v>
      </c>
      <c r="E82" s="65" t="str">
        <f>IF(C82="","",IF(ISERROR(VLOOKUP(VLOOKUP(C82,Table1[[Practice no.]:[12]],19,FALSE),List!$A$2:$B$5,2,FALSE)),"",VLOOKUP(VLOOKUP(C82,Table1[[Practice no.]:[12]],19,FALSE),List!$A$2:$B$5,2,FALSE)))</f>
        <v>○</v>
      </c>
      <c r="F82" s="66" t="str">
        <f>IF(C82="","",IF(ISERROR(VLOOKUP(VLOOKUP(C82,Table1[[Practice no.]:[12]],20,FALSE),List!$A$2:$B$5,2,FALSE)),"",VLOOKUP(VLOOKUP(C82,Table1[[Practice no.]:[12]],20,FALSE),List!$A$2:$B$5,2,FALSE)))</f>
        <v xml:space="preserve"> </v>
      </c>
      <c r="G82" s="66" t="str">
        <f>IF(C82="","",IF(ISERROR(VLOOKUP(VLOOKUP(C82,Table1[[Practice no.]:[12]],21,FALSE),List!$A$2:$B$5,2,FALSE)),"",VLOOKUP(VLOOKUP(C82,Table1[[Practice no.]:[12]],21,FALSE),List!$A$2:$B$5,2,FALSE)))</f>
        <v xml:space="preserve"> </v>
      </c>
      <c r="H82" s="67" t="str">
        <f>IF(C82="","",IF(ISERROR(VLOOKUP(VLOOKUP(C82,Table1[[Practice no.]:[12]],22,FALSE),List!$A$2:$B$5,2,FALSE)),"",VLOOKUP(VLOOKUP(C82,Table1[[Practice no.]:[12]],22,FALSE),List!$A$2:$B$5,2,FALSE)))</f>
        <v>●</v>
      </c>
      <c r="I82" s="67" t="str">
        <f>IF(C82="","",IF(ISERROR(VLOOKUP(VLOOKUP(C82,Table1[[Practice no.]:[12]],23,FALSE),List!$A$2:$B$5,2,FALSE)),"",VLOOKUP(VLOOKUP(C82,Table1[[Practice no.]:[12]],23,FALSE),List!$A$2:$B$5,2,FALSE)))</f>
        <v>○</v>
      </c>
      <c r="J82" s="67" t="str">
        <f>IF(C82="","",IF(ISERROR(VLOOKUP(VLOOKUP(C82,Table1[[Practice no.]:[12]],24,FALSE),List!$A$2:$B$5,2,FALSE)),"",VLOOKUP(VLOOKUP(C82,Table1[[Practice no.]:[12]],24,FALSE),List!$A$2:$B$5,2,FALSE)))</f>
        <v xml:space="preserve"> </v>
      </c>
      <c r="K82" s="68" t="str">
        <f>IF(C82="","",IF(ISERROR(VLOOKUP(VLOOKUP(C82,Table1[[Practice no.]:[12]],25,FALSE),List!$A$2:$B$5,2,FALSE)),"",VLOOKUP(VLOOKUP(C82,Table1[[Practice no.]:[12]],25,FALSE),List!$A$2:$B$5,2,FALSE)))</f>
        <v xml:space="preserve"> </v>
      </c>
      <c r="L82" s="68" t="str">
        <f>IF(C82="","",IF(ISERROR(VLOOKUP(VLOOKUP(C82,Table1[[Practice no.]:[12]],26,FALSE),List!$A$2:$B$5,2,FALSE)),"",VLOOKUP(VLOOKUP(C82,Table1[[Practice no.]:[12]],26,FALSE),List!$A$2:$B$5,2,FALSE)))</f>
        <v xml:space="preserve"> </v>
      </c>
      <c r="M82" s="68" t="str">
        <f>IF(C82="","",IF(ISERROR(VLOOKUP(VLOOKUP(C82,Table1[[Practice no.]:[12]],27,FALSE),List!$A$2:$B$5,2,FALSE)),"",VLOOKUP(VLOOKUP(C82,Table1[[Practice no.]:[12]],27,FALSE),List!$A$2:$B$5,2,FALSE)))</f>
        <v xml:space="preserve"> </v>
      </c>
      <c r="N82" s="69" t="str">
        <f>IF(C82="","",IF(ISERROR(VLOOKUP(VLOOKUP(C82,Table1[[Practice no.]:[12]],28,FALSE),List!$A$2:$B$5,2,FALSE)),"",VLOOKUP(VLOOKUP(C82,Table1[[Practice no.]:[12]],28,FALSE),List!$A$2:$B$5,2,FALSE)))</f>
        <v xml:space="preserve"> </v>
      </c>
      <c r="O82" s="69" t="str">
        <f>IF(C82="","",IF(ISERROR(VLOOKUP(VLOOKUP(C82,Table1[[Practice no.]:[12]],29,FALSE),List!$A$2:$B$5,2,FALSE)),"",VLOOKUP(VLOOKUP(C82,Table1[[Practice no.]:[12]],29,FALSE),List!$A$2:$B$5,2,FALSE)))</f>
        <v xml:space="preserve"> </v>
      </c>
      <c r="P82" s="69" t="str">
        <f>IF(C82="","",IF(ISERROR(VLOOKUP(VLOOKUP(C82,Table1[[Practice no.]:[12]],30,FALSE),List!$A$2:$B$5,2,FALSE)),"",VLOOKUP(VLOOKUP(C82,Table1[[Practice no.]:[12]],30,FALSE),List!$A$2:$B$5,2,FALSE)))</f>
        <v xml:space="preserve"> </v>
      </c>
      <c r="Q82" s="55" t="str">
        <f>IF(C82="","",IF(ISERROR(VLOOKUP(VLOOKUP(C82,Table1[[Practice no.]:[12]],31,FALSE),List!$A$2:$B$5,2,FALSE)),"",VLOOKUP(VLOOKUP(C82,Table1[[Practice no.]:[12]],31,FALSE),List!$A$2:$B$5,2,FALSE)))</f>
        <v xml:space="preserve"> </v>
      </c>
      <c r="R82" s="55" t="str">
        <f>IF(C82="","",IF(ISERROR(VLOOKUP(VLOOKUP(C82,Table1[[Practice no.]:[12]],32,FALSE),List!$A$2:$B$5,2,FALSE)),"",VLOOKUP(VLOOKUP(C82,Table1[[Practice no.]:[12]],32,FALSE),List!$A$2:$B$5,2,FALSE)))</f>
        <v xml:space="preserve"> </v>
      </c>
      <c r="S82" s="55" t="str">
        <f>IF(C82="","",IF(ISERROR(VLOOKUP(VLOOKUP(C82,Table1[[Practice no.]:[12]],33,FALSE),List!$A$2:$B$5,2,FALSE)),"",VLOOKUP(VLOOKUP(C82,Table1[[Practice no.]:[12]],33,FALSE),List!$A$2:$B$5,2,FALSE)))</f>
        <v xml:space="preserve"> </v>
      </c>
      <c r="T82" s="55" t="str">
        <f>IF(C82="","",IF(ISERROR(VLOOKUP(VLOOKUP(C82,Table1[[Practice no.]:[12]],34,FALSE),List!$A$2:$B$5,2,FALSE)),"",VLOOKUP(VLOOKUP(C82,Table1[[Practice no.]:[12]],34,FALSE),List!$A$2:$B$5,2,FALSE)))</f>
        <v>○</v>
      </c>
      <c r="U82" s="55" t="str">
        <f>IF(C82="","",IF(ISERROR(VLOOKUP(VLOOKUP(C82,Table1[[Practice no.]:[12]],35,FALSE),List!$A$2:$B$5,2,FALSE)),"",VLOOKUP(VLOOKUP(C82,Table1[[Practice no.]:[12]],35,FALSE),List!$A$2:$B$5,2,FALSE)))</f>
        <v xml:space="preserve"> </v>
      </c>
      <c r="V82" s="55" t="str">
        <f>IF(C82="","",IF(ISERROR(VLOOKUP(VLOOKUP(C82,Table1[[Practice no.]:[12]],36,FALSE),List!$A$2:$B$5,2,FALSE)),"",VLOOKUP(VLOOKUP(C82,Table1[[Practice no.]:[12]],36,FALSE),List!$A$2:$B$5,2,FALSE)))</f>
        <v xml:space="preserve"> </v>
      </c>
      <c r="W82" s="55" t="str">
        <f>IF(C82="","",IF(ISERROR(VLOOKUP(VLOOKUP(C82,Table1[[Practice no.]:[12]],37,FALSE),List!$A$2:$B$5,2,FALSE)),"",VLOOKUP(VLOOKUP(C82,Table1[[Practice no.]:[12]],37,FALSE),List!$A$2:$B$5,2,FALSE)))</f>
        <v xml:space="preserve"> </v>
      </c>
      <c r="X82" s="55" t="str">
        <f>IF(C82="","",IF(ISERROR(VLOOKUP(VLOOKUP(C82,Table1[[Practice no.]:[12]],38,FALSE),List!$A$2:$B$5,2,FALSE)),"",VLOOKUP(VLOOKUP(C82,Table1[[Practice no.]:[12]],38,FALSE),List!$A$2:$B$5,2,FALSE)))</f>
        <v>○</v>
      </c>
      <c r="Y82" s="55" t="str">
        <f>IF(C82="","",IF(ISERROR(VLOOKUP(VLOOKUP(C82,Table1[[Practice no.]:[12]],39,FALSE),List!$A$2:$B$5,2,FALSE)),"",VLOOKUP(VLOOKUP(C82,Table1[[Practice no.]:[12]],39,FALSE),List!$A$2:$B$5,2,FALSE)))</f>
        <v xml:space="preserve"> </v>
      </c>
      <c r="Z82" s="55" t="str">
        <f>IF(C82="","",IF(ISERROR(VLOOKUP(VLOOKUP(C82,Table1[[Practice no.]:[12]],40,FALSE),List!$A$2:$B$5,2,FALSE)),"",VLOOKUP(VLOOKUP(C82,Table1[[Practice no.]:[12]],40,FALSE),List!$A$2:$B$5,2,FALSE)))</f>
        <v>○</v>
      </c>
      <c r="AA82" s="55" t="str">
        <f>IF(C82="","",IF(ISERROR(VLOOKUP(VLOOKUP(C82,Table1[[Practice no.]:[12]],41,FALSE),List!$A$2:$B$5,2,FALSE)),"",VLOOKUP(VLOOKUP(C82,Table1[[Practice no.]:[12]],41,FALSE),List!$A$2:$B$5,2,FALSE)))</f>
        <v>○</v>
      </c>
      <c r="AB82" s="55" t="str">
        <f>IF(C82="","",IF(ISERROR(VLOOKUP(VLOOKUP(C82,Table1[[Practice no.]:[12]],42,FALSE),List!$A$2:$B$5,2,FALSE)),"",VLOOKUP(VLOOKUP(C82,Table1[[Practice no.]:[12]],42,FALSE),List!$A$2:$B$5,2,FALSE)))</f>
        <v xml:space="preserve"> </v>
      </c>
      <c r="AC82" s="84"/>
    </row>
    <row r="83" spans="1:29" ht="40.35" customHeight="1">
      <c r="A83" s="218" t="str">
        <v>4. Reducing Pollution</v>
      </c>
      <c r="B83" s="218" t="str">
        <v>4.4. Prioritize road drainage</v>
      </c>
      <c r="C83" s="218" t="str">
        <v>4.4.3</v>
      </c>
      <c r="D83" s="218" t="str">
        <f>IF(C83="","",HYPERLINK("#'" &amp; C83 &amp; "'!A1",VLOOKUP(C83,Table1[[Practice no.]:[Pracitce Name]],2,FALSE)))</f>
        <v>Treat road effluent from controlled concentrated disposal systems through detention ponds, wet ponds, constructed wetlands, infiltration trenches, sand filters or grassed swales</v>
      </c>
      <c r="E83" s="65" t="str">
        <f>IF(C83="","",IF(ISERROR(VLOOKUP(VLOOKUP(C83,Table1[[Practice no.]:[12]],19,FALSE),List!$A$2:$B$5,2,FALSE)),"",VLOOKUP(VLOOKUP(C83,Table1[[Practice no.]:[12]],19,FALSE),List!$A$2:$B$5,2,FALSE)))</f>
        <v xml:space="preserve"> </v>
      </c>
      <c r="F83" s="66" t="str">
        <f>IF(C83="","",IF(ISERROR(VLOOKUP(VLOOKUP(C83,Table1[[Practice no.]:[12]],20,FALSE),List!$A$2:$B$5,2,FALSE)),"",VLOOKUP(VLOOKUP(C83,Table1[[Practice no.]:[12]],20,FALSE),List!$A$2:$B$5,2,FALSE)))</f>
        <v xml:space="preserve"> </v>
      </c>
      <c r="G83" s="66" t="str">
        <f>IF(C83="","",IF(ISERROR(VLOOKUP(VLOOKUP(C83,Table1[[Practice no.]:[12]],21,FALSE),List!$A$2:$B$5,2,FALSE)),"",VLOOKUP(VLOOKUP(C83,Table1[[Practice no.]:[12]],21,FALSE),List!$A$2:$B$5,2,FALSE)))</f>
        <v xml:space="preserve"> </v>
      </c>
      <c r="H83" s="67" t="str">
        <f>IF(C83="","",IF(ISERROR(VLOOKUP(VLOOKUP(C83,Table1[[Practice no.]:[12]],22,FALSE),List!$A$2:$B$5,2,FALSE)),"",VLOOKUP(VLOOKUP(C83,Table1[[Practice no.]:[12]],22,FALSE),List!$A$2:$B$5,2,FALSE)))</f>
        <v>●</v>
      </c>
      <c r="I83" s="67" t="str">
        <f>IF(C83="","",IF(ISERROR(VLOOKUP(VLOOKUP(C83,Table1[[Practice no.]:[12]],23,FALSE),List!$A$2:$B$5,2,FALSE)),"",VLOOKUP(VLOOKUP(C83,Table1[[Practice no.]:[12]],23,FALSE),List!$A$2:$B$5,2,FALSE)))</f>
        <v xml:space="preserve"> </v>
      </c>
      <c r="J83" s="67" t="str">
        <f>IF(C83="","",IF(ISERROR(VLOOKUP(VLOOKUP(C83,Table1[[Practice no.]:[12]],24,FALSE),List!$A$2:$B$5,2,FALSE)),"",VLOOKUP(VLOOKUP(C83,Table1[[Practice no.]:[12]],24,FALSE),List!$A$2:$B$5,2,FALSE)))</f>
        <v>○</v>
      </c>
      <c r="K83" s="68" t="str">
        <f>IF(C83="","",IF(ISERROR(VLOOKUP(VLOOKUP(C83,Table1[[Practice no.]:[12]],25,FALSE),List!$A$2:$B$5,2,FALSE)),"",VLOOKUP(VLOOKUP(C83,Table1[[Practice no.]:[12]],25,FALSE),List!$A$2:$B$5,2,FALSE)))</f>
        <v xml:space="preserve"> </v>
      </c>
      <c r="L83" s="68" t="str">
        <f>IF(C83="","",IF(ISERROR(VLOOKUP(VLOOKUP(C83,Table1[[Practice no.]:[12]],26,FALSE),List!$A$2:$B$5,2,FALSE)),"",VLOOKUP(VLOOKUP(C83,Table1[[Practice no.]:[12]],26,FALSE),List!$A$2:$B$5,2,FALSE)))</f>
        <v xml:space="preserve"> </v>
      </c>
      <c r="M83" s="68" t="str">
        <f>IF(C83="","",IF(ISERROR(VLOOKUP(VLOOKUP(C83,Table1[[Practice no.]:[12]],27,FALSE),List!$A$2:$B$5,2,FALSE)),"",VLOOKUP(VLOOKUP(C83,Table1[[Practice no.]:[12]],27,FALSE),List!$A$2:$B$5,2,FALSE)))</f>
        <v xml:space="preserve"> </v>
      </c>
      <c r="N83" s="69" t="str">
        <f>IF(C83="","",IF(ISERROR(VLOOKUP(VLOOKUP(C83,Table1[[Practice no.]:[12]],28,FALSE),List!$A$2:$B$5,2,FALSE)),"",VLOOKUP(VLOOKUP(C83,Table1[[Practice no.]:[12]],28,FALSE),List!$A$2:$B$5,2,FALSE)))</f>
        <v xml:space="preserve"> </v>
      </c>
      <c r="O83" s="69" t="str">
        <f>IF(C83="","",IF(ISERROR(VLOOKUP(VLOOKUP(C83,Table1[[Practice no.]:[12]],29,FALSE),List!$A$2:$B$5,2,FALSE)),"",VLOOKUP(VLOOKUP(C83,Table1[[Practice no.]:[12]],29,FALSE),List!$A$2:$B$5,2,FALSE)))</f>
        <v xml:space="preserve"> </v>
      </c>
      <c r="P83" s="69" t="str">
        <f>IF(C83="","",IF(ISERROR(VLOOKUP(VLOOKUP(C83,Table1[[Practice no.]:[12]],30,FALSE),List!$A$2:$B$5,2,FALSE)),"",VLOOKUP(VLOOKUP(C83,Table1[[Practice no.]:[12]],30,FALSE),List!$A$2:$B$5,2,FALSE)))</f>
        <v xml:space="preserve"> </v>
      </c>
      <c r="Q83" s="55" t="str">
        <f>IF(C83="","",IF(ISERROR(VLOOKUP(VLOOKUP(C83,Table1[[Practice no.]:[12]],31,FALSE),List!$A$2:$B$5,2,FALSE)),"",VLOOKUP(VLOOKUP(C83,Table1[[Practice no.]:[12]],31,FALSE),List!$A$2:$B$5,2,FALSE)))</f>
        <v>○</v>
      </c>
      <c r="R83" s="55" t="str">
        <f>IF(C83="","",IF(ISERROR(VLOOKUP(VLOOKUP(C83,Table1[[Practice no.]:[12]],32,FALSE),List!$A$2:$B$5,2,FALSE)),"",VLOOKUP(VLOOKUP(C83,Table1[[Practice no.]:[12]],32,FALSE),List!$A$2:$B$5,2,FALSE)))</f>
        <v xml:space="preserve"> </v>
      </c>
      <c r="S83" s="55" t="str">
        <f>IF(C83="","",IF(ISERROR(VLOOKUP(VLOOKUP(C83,Table1[[Practice no.]:[12]],33,FALSE),List!$A$2:$B$5,2,FALSE)),"",VLOOKUP(VLOOKUP(C83,Table1[[Practice no.]:[12]],33,FALSE),List!$A$2:$B$5,2,FALSE)))</f>
        <v>○</v>
      </c>
      <c r="T83" s="55" t="str">
        <f>IF(C83="","",IF(ISERROR(VLOOKUP(VLOOKUP(C83,Table1[[Practice no.]:[12]],34,FALSE),List!$A$2:$B$5,2,FALSE)),"",VLOOKUP(VLOOKUP(C83,Table1[[Practice no.]:[12]],34,FALSE),List!$A$2:$B$5,2,FALSE)))</f>
        <v>○</v>
      </c>
      <c r="U83" s="55" t="str">
        <f>IF(C83="","",IF(ISERROR(VLOOKUP(VLOOKUP(C83,Table1[[Practice no.]:[12]],35,FALSE),List!$A$2:$B$5,2,FALSE)),"",VLOOKUP(VLOOKUP(C83,Table1[[Practice no.]:[12]],35,FALSE),List!$A$2:$B$5,2,FALSE)))</f>
        <v>○</v>
      </c>
      <c r="V83" s="55" t="str">
        <f>IF(C83="","",IF(ISERROR(VLOOKUP(VLOOKUP(C83,Table1[[Practice no.]:[12]],36,FALSE),List!$A$2:$B$5,2,FALSE)),"",VLOOKUP(VLOOKUP(C83,Table1[[Practice no.]:[12]],36,FALSE),List!$A$2:$B$5,2,FALSE)))</f>
        <v>○</v>
      </c>
      <c r="W83" s="55" t="str">
        <f>IF(C83="","",IF(ISERROR(VLOOKUP(VLOOKUP(C83,Table1[[Practice no.]:[12]],37,FALSE),List!$A$2:$B$5,2,FALSE)),"",VLOOKUP(VLOOKUP(C83,Table1[[Practice no.]:[12]],37,FALSE),List!$A$2:$B$5,2,FALSE)))</f>
        <v xml:space="preserve"> </v>
      </c>
      <c r="X83" s="55" t="str">
        <f>IF(C83="","",IF(ISERROR(VLOOKUP(VLOOKUP(C83,Table1[[Practice no.]:[12]],38,FALSE),List!$A$2:$B$5,2,FALSE)),"",VLOOKUP(VLOOKUP(C83,Table1[[Practice no.]:[12]],38,FALSE),List!$A$2:$B$5,2,FALSE)))</f>
        <v>○</v>
      </c>
      <c r="Y83" s="55" t="str">
        <f>IF(C83="","",IF(ISERROR(VLOOKUP(VLOOKUP(C83,Table1[[Practice no.]:[12]],39,FALSE),List!$A$2:$B$5,2,FALSE)),"",VLOOKUP(VLOOKUP(C83,Table1[[Practice no.]:[12]],39,FALSE),List!$A$2:$B$5,2,FALSE)))</f>
        <v xml:space="preserve"> </v>
      </c>
      <c r="Z83" s="55" t="str">
        <f>IF(C83="","",IF(ISERROR(VLOOKUP(VLOOKUP(C83,Table1[[Practice no.]:[12]],40,FALSE),List!$A$2:$B$5,2,FALSE)),"",VLOOKUP(VLOOKUP(C83,Table1[[Practice no.]:[12]],40,FALSE),List!$A$2:$B$5,2,FALSE)))</f>
        <v>○</v>
      </c>
      <c r="AA83" s="55" t="str">
        <f>IF(C83="","",IF(ISERROR(VLOOKUP(VLOOKUP(C83,Table1[[Practice no.]:[12]],41,FALSE),List!$A$2:$B$5,2,FALSE)),"",VLOOKUP(VLOOKUP(C83,Table1[[Practice no.]:[12]],41,FALSE),List!$A$2:$B$5,2,FALSE)))</f>
        <v>○</v>
      </c>
      <c r="AB83" s="55" t="str">
        <f>IF(C83="","",IF(ISERROR(VLOOKUP(VLOOKUP(C83,Table1[[Practice no.]:[12]],42,FALSE),List!$A$2:$B$5,2,FALSE)),"",VLOOKUP(VLOOKUP(C83,Table1[[Practice no.]:[12]],42,FALSE),List!$A$2:$B$5,2,FALSE)))</f>
        <v xml:space="preserve"> </v>
      </c>
      <c r="AC83" s="84"/>
    </row>
    <row r="84" spans="1:29" ht="40.35" customHeight="1">
      <c r="A84" s="218" t="str">
        <v>4. Reducing Pollution</v>
      </c>
      <c r="B84" s="218" t="str">
        <v>4.4. Prioritize road drainage</v>
      </c>
      <c r="C84" s="218" t="str">
        <v>4.4.4</v>
      </c>
      <c r="D84" s="218" t="str">
        <f>IF(C84="","",HYPERLINK("#'" &amp; C84 &amp; "'!A1",VLOOKUP(C84,Table1[[Practice no.]:[Pracitce Name]],2,FALSE)))</f>
        <v>Incorporate frequent road surface drainage measures to prevent accumulation of water.</v>
      </c>
      <c r="E84" s="65" t="str">
        <f>IF(C84="","",IF(ISERROR(VLOOKUP(VLOOKUP(C84,Table1[[Practice no.]:[12]],19,FALSE),List!$A$2:$B$5,2,FALSE)),"",VLOOKUP(VLOOKUP(C84,Table1[[Practice no.]:[12]],19,FALSE),List!$A$2:$B$5,2,FALSE)))</f>
        <v xml:space="preserve"> </v>
      </c>
      <c r="F84" s="66" t="str">
        <f>IF(C84="","",IF(ISERROR(VLOOKUP(VLOOKUP(C84,Table1[[Practice no.]:[12]],20,FALSE),List!$A$2:$B$5,2,FALSE)),"",VLOOKUP(VLOOKUP(C84,Table1[[Practice no.]:[12]],20,FALSE),List!$A$2:$B$5,2,FALSE)))</f>
        <v xml:space="preserve"> </v>
      </c>
      <c r="G84" s="66" t="str">
        <f>IF(C84="","",IF(ISERROR(VLOOKUP(VLOOKUP(C84,Table1[[Practice no.]:[12]],21,FALSE),List!$A$2:$B$5,2,FALSE)),"",VLOOKUP(VLOOKUP(C84,Table1[[Practice no.]:[12]],21,FALSE),List!$A$2:$B$5,2,FALSE)))</f>
        <v xml:space="preserve"> </v>
      </c>
      <c r="H84" s="67" t="str">
        <f>IF(C84="","",IF(ISERROR(VLOOKUP(VLOOKUP(C84,Table1[[Practice no.]:[12]],22,FALSE),List!$A$2:$B$5,2,FALSE)),"",VLOOKUP(VLOOKUP(C84,Table1[[Practice no.]:[12]],22,FALSE),List!$A$2:$B$5,2,FALSE)))</f>
        <v>●</v>
      </c>
      <c r="I84" s="67" t="str">
        <f>IF(C84="","",IF(ISERROR(VLOOKUP(VLOOKUP(C84,Table1[[Practice no.]:[12]],23,FALSE),List!$A$2:$B$5,2,FALSE)),"",VLOOKUP(VLOOKUP(C84,Table1[[Practice no.]:[12]],23,FALSE),List!$A$2:$B$5,2,FALSE)))</f>
        <v xml:space="preserve"> </v>
      </c>
      <c r="J84" s="67" t="str">
        <f>IF(C84="","",IF(ISERROR(VLOOKUP(VLOOKUP(C84,Table1[[Practice no.]:[12]],24,FALSE),List!$A$2:$B$5,2,FALSE)),"",VLOOKUP(VLOOKUP(C84,Table1[[Practice no.]:[12]],24,FALSE),List!$A$2:$B$5,2,FALSE)))</f>
        <v xml:space="preserve"> </v>
      </c>
      <c r="K84" s="68" t="str">
        <f>IF(C84="","",IF(ISERROR(VLOOKUP(VLOOKUP(C84,Table1[[Practice no.]:[12]],25,FALSE),List!$A$2:$B$5,2,FALSE)),"",VLOOKUP(VLOOKUP(C84,Table1[[Practice no.]:[12]],25,FALSE),List!$A$2:$B$5,2,FALSE)))</f>
        <v xml:space="preserve"> </v>
      </c>
      <c r="L84" s="68" t="str">
        <f>IF(C84="","",IF(ISERROR(VLOOKUP(VLOOKUP(C84,Table1[[Practice no.]:[12]],26,FALSE),List!$A$2:$B$5,2,FALSE)),"",VLOOKUP(VLOOKUP(C84,Table1[[Practice no.]:[12]],26,FALSE),List!$A$2:$B$5,2,FALSE)))</f>
        <v xml:space="preserve"> </v>
      </c>
      <c r="M84" s="68" t="str">
        <f>IF(C84="","",IF(ISERROR(VLOOKUP(VLOOKUP(C84,Table1[[Practice no.]:[12]],27,FALSE),List!$A$2:$B$5,2,FALSE)),"",VLOOKUP(VLOOKUP(C84,Table1[[Practice no.]:[12]],27,FALSE),List!$A$2:$B$5,2,FALSE)))</f>
        <v xml:space="preserve"> </v>
      </c>
      <c r="N84" s="69" t="str">
        <f>IF(C84="","",IF(ISERROR(VLOOKUP(VLOOKUP(C84,Table1[[Practice no.]:[12]],28,FALSE),List!$A$2:$B$5,2,FALSE)),"",VLOOKUP(VLOOKUP(C84,Table1[[Practice no.]:[12]],28,FALSE),List!$A$2:$B$5,2,FALSE)))</f>
        <v xml:space="preserve"> </v>
      </c>
      <c r="O84" s="69" t="str">
        <f>IF(C84="","",IF(ISERROR(VLOOKUP(VLOOKUP(C84,Table1[[Practice no.]:[12]],29,FALSE),List!$A$2:$B$5,2,FALSE)),"",VLOOKUP(VLOOKUP(C84,Table1[[Practice no.]:[12]],29,FALSE),List!$A$2:$B$5,2,FALSE)))</f>
        <v xml:space="preserve"> </v>
      </c>
      <c r="P84" s="69" t="str">
        <f>IF(C84="","",IF(ISERROR(VLOOKUP(VLOOKUP(C84,Table1[[Practice no.]:[12]],30,FALSE),List!$A$2:$B$5,2,FALSE)),"",VLOOKUP(VLOOKUP(C84,Table1[[Practice no.]:[12]],30,FALSE),List!$A$2:$B$5,2,FALSE)))</f>
        <v xml:space="preserve"> </v>
      </c>
      <c r="Q84" s="55" t="str">
        <f>IF(C84="","",IF(ISERROR(VLOOKUP(VLOOKUP(C84,Table1[[Practice no.]:[12]],31,FALSE),List!$A$2:$B$5,2,FALSE)),"",VLOOKUP(VLOOKUP(C84,Table1[[Practice no.]:[12]],31,FALSE),List!$A$2:$B$5,2,FALSE)))</f>
        <v>○</v>
      </c>
      <c r="R84" s="55" t="str">
        <f>IF(C84="","",IF(ISERROR(VLOOKUP(VLOOKUP(C84,Table1[[Practice no.]:[12]],32,FALSE),List!$A$2:$B$5,2,FALSE)),"",VLOOKUP(VLOOKUP(C84,Table1[[Practice no.]:[12]],32,FALSE),List!$A$2:$B$5,2,FALSE)))</f>
        <v xml:space="preserve"> </v>
      </c>
      <c r="S84" s="55" t="str">
        <f>IF(C84="","",IF(ISERROR(VLOOKUP(VLOOKUP(C84,Table1[[Practice no.]:[12]],33,FALSE),List!$A$2:$B$5,2,FALSE)),"",VLOOKUP(VLOOKUP(C84,Table1[[Practice no.]:[12]],33,FALSE),List!$A$2:$B$5,2,FALSE)))</f>
        <v xml:space="preserve"> </v>
      </c>
      <c r="T84" s="55" t="str">
        <f>IF(C84="","",IF(ISERROR(VLOOKUP(VLOOKUP(C84,Table1[[Practice no.]:[12]],34,FALSE),List!$A$2:$B$5,2,FALSE)),"",VLOOKUP(VLOOKUP(C84,Table1[[Practice no.]:[12]],34,FALSE),List!$A$2:$B$5,2,FALSE)))</f>
        <v>○</v>
      </c>
      <c r="U84" s="55" t="str">
        <f>IF(C84="","",IF(ISERROR(VLOOKUP(VLOOKUP(C84,Table1[[Practice no.]:[12]],35,FALSE),List!$A$2:$B$5,2,FALSE)),"",VLOOKUP(VLOOKUP(C84,Table1[[Practice no.]:[12]],35,FALSE),List!$A$2:$B$5,2,FALSE)))</f>
        <v xml:space="preserve"> </v>
      </c>
      <c r="V84" s="55" t="str">
        <f>IF(C84="","",IF(ISERROR(VLOOKUP(VLOOKUP(C84,Table1[[Practice no.]:[12]],36,FALSE),List!$A$2:$B$5,2,FALSE)),"",VLOOKUP(VLOOKUP(C84,Table1[[Practice no.]:[12]],36,FALSE),List!$A$2:$B$5,2,FALSE)))</f>
        <v xml:space="preserve"> </v>
      </c>
      <c r="W84" s="55" t="str">
        <f>IF(C84="","",IF(ISERROR(VLOOKUP(VLOOKUP(C84,Table1[[Practice no.]:[12]],37,FALSE),List!$A$2:$B$5,2,FALSE)),"",VLOOKUP(VLOOKUP(C84,Table1[[Practice no.]:[12]],37,FALSE),List!$A$2:$B$5,2,FALSE)))</f>
        <v xml:space="preserve"> </v>
      </c>
      <c r="X84" s="55" t="str">
        <f>IF(C84="","",IF(ISERROR(VLOOKUP(VLOOKUP(C84,Table1[[Practice no.]:[12]],38,FALSE),List!$A$2:$B$5,2,FALSE)),"",VLOOKUP(VLOOKUP(C84,Table1[[Practice no.]:[12]],38,FALSE),List!$A$2:$B$5,2,FALSE)))</f>
        <v xml:space="preserve"> </v>
      </c>
      <c r="Y84" s="55" t="str">
        <f>IF(C84="","",IF(ISERROR(VLOOKUP(VLOOKUP(C84,Table1[[Practice no.]:[12]],39,FALSE),List!$A$2:$B$5,2,FALSE)),"",VLOOKUP(VLOOKUP(C84,Table1[[Practice no.]:[12]],39,FALSE),List!$A$2:$B$5,2,FALSE)))</f>
        <v xml:space="preserve"> </v>
      </c>
      <c r="Z84" s="55" t="str">
        <f>IF(C84="","",IF(ISERROR(VLOOKUP(VLOOKUP(C84,Table1[[Practice no.]:[12]],40,FALSE),List!$A$2:$B$5,2,FALSE)),"",VLOOKUP(VLOOKUP(C84,Table1[[Practice no.]:[12]],40,FALSE),List!$A$2:$B$5,2,FALSE)))</f>
        <v xml:space="preserve"> </v>
      </c>
      <c r="AA84" s="55" t="str">
        <f>IF(C84="","",IF(ISERROR(VLOOKUP(VLOOKUP(C84,Table1[[Practice no.]:[12]],41,FALSE),List!$A$2:$B$5,2,FALSE)),"",VLOOKUP(VLOOKUP(C84,Table1[[Practice no.]:[12]],41,FALSE),List!$A$2:$B$5,2,FALSE)))</f>
        <v xml:space="preserve"> </v>
      </c>
      <c r="AB84" s="55" t="str">
        <f>IF(C84="","",IF(ISERROR(VLOOKUP(VLOOKUP(C84,Table1[[Practice no.]:[12]],42,FALSE),List!$A$2:$B$5,2,FALSE)),"",VLOOKUP(VLOOKUP(C84,Table1[[Practice no.]:[12]],42,FALSE),List!$A$2:$B$5,2,FALSE)))</f>
        <v xml:space="preserve"> </v>
      </c>
      <c r="AC84" s="84"/>
    </row>
    <row r="85" spans="1:29" ht="40.35" customHeight="1">
      <c r="A85" s="218" t="str">
        <v>4. Reducing Pollution</v>
      </c>
      <c r="B85" s="218" t="str">
        <v>4.5. Proper use of de-icing agents/traction agents</v>
      </c>
      <c r="C85" s="218" t="str">
        <v>4.5.1</v>
      </c>
      <c r="D85" s="218" t="str">
        <f>IF(C85="","",HYPERLINK("#'" &amp; C85 &amp; "'!A1",VLOOKUP(C85,Table1[[Practice no.]:[Pracitce Name]],2,FALSE)))</f>
        <v xml:space="preserve">Proper use of de-icing agents/traction agents </v>
      </c>
      <c r="E85" s="65" t="str">
        <f>IF(C85="","",IF(ISERROR(VLOOKUP(VLOOKUP(C85,Table1[[Practice no.]:[12]],19,FALSE),List!$A$2:$B$5,2,FALSE)),"",VLOOKUP(VLOOKUP(C85,Table1[[Practice no.]:[12]],19,FALSE),List!$A$2:$B$5,2,FALSE)))</f>
        <v xml:space="preserve"> </v>
      </c>
      <c r="F85" s="66" t="str">
        <f>IF(C85="","",IF(ISERROR(VLOOKUP(VLOOKUP(C85,Table1[[Practice no.]:[12]],20,FALSE),List!$A$2:$B$5,2,FALSE)),"",VLOOKUP(VLOOKUP(C85,Table1[[Practice no.]:[12]],20,FALSE),List!$A$2:$B$5,2,FALSE)))</f>
        <v xml:space="preserve"> </v>
      </c>
      <c r="G85" s="66" t="str">
        <f>IF(C85="","",IF(ISERROR(VLOOKUP(VLOOKUP(C85,Table1[[Practice no.]:[12]],21,FALSE),List!$A$2:$B$5,2,FALSE)),"",VLOOKUP(VLOOKUP(C85,Table1[[Practice no.]:[12]],21,FALSE),List!$A$2:$B$5,2,FALSE)))</f>
        <v xml:space="preserve"> </v>
      </c>
      <c r="H85" s="67" t="str">
        <f>IF(C85="","",IF(ISERROR(VLOOKUP(VLOOKUP(C85,Table1[[Practice no.]:[12]],22,FALSE),List!$A$2:$B$5,2,FALSE)),"",VLOOKUP(VLOOKUP(C85,Table1[[Practice no.]:[12]],22,FALSE),List!$A$2:$B$5,2,FALSE)))</f>
        <v>●</v>
      </c>
      <c r="I85" s="67" t="str">
        <f>IF(C85="","",IF(ISERROR(VLOOKUP(VLOOKUP(C85,Table1[[Practice no.]:[12]],23,FALSE),List!$A$2:$B$5,2,FALSE)),"",VLOOKUP(VLOOKUP(C85,Table1[[Practice no.]:[12]],23,FALSE),List!$A$2:$B$5,2,FALSE)))</f>
        <v>○</v>
      </c>
      <c r="J85" s="67" t="str">
        <f>IF(C85="","",IF(ISERROR(VLOOKUP(VLOOKUP(C85,Table1[[Practice no.]:[12]],24,FALSE),List!$A$2:$B$5,2,FALSE)),"",VLOOKUP(VLOOKUP(C85,Table1[[Practice no.]:[12]],24,FALSE),List!$A$2:$B$5,2,FALSE)))</f>
        <v xml:space="preserve"> </v>
      </c>
      <c r="K85" s="68" t="str">
        <f>IF(C85="","",IF(ISERROR(VLOOKUP(VLOOKUP(C85,Table1[[Practice no.]:[12]],25,FALSE),List!$A$2:$B$5,2,FALSE)),"",VLOOKUP(VLOOKUP(C85,Table1[[Practice no.]:[12]],25,FALSE),List!$A$2:$B$5,2,FALSE)))</f>
        <v xml:space="preserve"> </v>
      </c>
      <c r="L85" s="68" t="str">
        <f>IF(C85="","",IF(ISERROR(VLOOKUP(VLOOKUP(C85,Table1[[Practice no.]:[12]],26,FALSE),List!$A$2:$B$5,2,FALSE)),"",VLOOKUP(VLOOKUP(C85,Table1[[Practice no.]:[12]],26,FALSE),List!$A$2:$B$5,2,FALSE)))</f>
        <v xml:space="preserve"> </v>
      </c>
      <c r="M85" s="68" t="str">
        <f>IF(C85="","",IF(ISERROR(VLOOKUP(VLOOKUP(C85,Table1[[Practice no.]:[12]],27,FALSE),List!$A$2:$B$5,2,FALSE)),"",VLOOKUP(VLOOKUP(C85,Table1[[Practice no.]:[12]],27,FALSE),List!$A$2:$B$5,2,FALSE)))</f>
        <v xml:space="preserve"> </v>
      </c>
      <c r="N85" s="69" t="str">
        <f>IF(C85="","",IF(ISERROR(VLOOKUP(VLOOKUP(C85,Table1[[Practice no.]:[12]],28,FALSE),List!$A$2:$B$5,2,FALSE)),"",VLOOKUP(VLOOKUP(C85,Table1[[Practice no.]:[12]],28,FALSE),List!$A$2:$B$5,2,FALSE)))</f>
        <v xml:space="preserve"> </v>
      </c>
      <c r="O85" s="69" t="str">
        <f>IF(C85="","",IF(ISERROR(VLOOKUP(VLOOKUP(C85,Table1[[Practice no.]:[12]],29,FALSE),List!$A$2:$B$5,2,FALSE)),"",VLOOKUP(VLOOKUP(C85,Table1[[Practice no.]:[12]],29,FALSE),List!$A$2:$B$5,2,FALSE)))</f>
        <v xml:space="preserve"> </v>
      </c>
      <c r="P85" s="69" t="str">
        <f>IF(C85="","",IF(ISERROR(VLOOKUP(VLOOKUP(C85,Table1[[Practice no.]:[12]],30,FALSE),List!$A$2:$B$5,2,FALSE)),"",VLOOKUP(VLOOKUP(C85,Table1[[Practice no.]:[12]],30,FALSE),List!$A$2:$B$5,2,FALSE)))</f>
        <v xml:space="preserve"> </v>
      </c>
      <c r="Q85" s="55" t="str">
        <f>IF(C85="","",IF(ISERROR(VLOOKUP(VLOOKUP(C85,Table1[[Practice no.]:[12]],31,FALSE),List!$A$2:$B$5,2,FALSE)),"",VLOOKUP(VLOOKUP(C85,Table1[[Practice no.]:[12]],31,FALSE),List!$A$2:$B$5,2,FALSE)))</f>
        <v xml:space="preserve"> </v>
      </c>
      <c r="R85" s="55" t="str">
        <f>IF(C85="","",IF(ISERROR(VLOOKUP(VLOOKUP(C85,Table1[[Practice no.]:[12]],32,FALSE),List!$A$2:$B$5,2,FALSE)),"",VLOOKUP(VLOOKUP(C85,Table1[[Practice no.]:[12]],32,FALSE),List!$A$2:$B$5,2,FALSE)))</f>
        <v xml:space="preserve"> </v>
      </c>
      <c r="S85" s="55" t="str">
        <f>IF(C85="","",IF(ISERROR(VLOOKUP(VLOOKUP(C85,Table1[[Practice no.]:[12]],33,FALSE),List!$A$2:$B$5,2,FALSE)),"",VLOOKUP(VLOOKUP(C85,Table1[[Practice no.]:[12]],33,FALSE),List!$A$2:$B$5,2,FALSE)))</f>
        <v>○</v>
      </c>
      <c r="T85" s="55" t="str">
        <f>IF(C85="","",IF(ISERROR(VLOOKUP(VLOOKUP(C85,Table1[[Practice no.]:[12]],34,FALSE),List!$A$2:$B$5,2,FALSE)),"",VLOOKUP(VLOOKUP(C85,Table1[[Practice no.]:[12]],34,FALSE),List!$A$2:$B$5,2,FALSE)))</f>
        <v>○</v>
      </c>
      <c r="U85" s="55" t="str">
        <f>IF(C85="","",IF(ISERROR(VLOOKUP(VLOOKUP(C85,Table1[[Practice no.]:[12]],35,FALSE),List!$A$2:$B$5,2,FALSE)),"",VLOOKUP(VLOOKUP(C85,Table1[[Practice no.]:[12]],35,FALSE),List!$A$2:$B$5,2,FALSE)))</f>
        <v>○</v>
      </c>
      <c r="V85" s="55" t="str">
        <f>IF(C85="","",IF(ISERROR(VLOOKUP(VLOOKUP(C85,Table1[[Practice no.]:[12]],36,FALSE),List!$A$2:$B$5,2,FALSE)),"",VLOOKUP(VLOOKUP(C85,Table1[[Practice no.]:[12]],36,FALSE),List!$A$2:$B$5,2,FALSE)))</f>
        <v xml:space="preserve"> </v>
      </c>
      <c r="W85" s="55" t="str">
        <f>IF(C85="","",IF(ISERROR(VLOOKUP(VLOOKUP(C85,Table1[[Practice no.]:[12]],37,FALSE),List!$A$2:$B$5,2,FALSE)),"",VLOOKUP(VLOOKUP(C85,Table1[[Practice no.]:[12]],37,FALSE),List!$A$2:$B$5,2,FALSE)))</f>
        <v>○</v>
      </c>
      <c r="X85" s="55" t="str">
        <f>IF(C85="","",IF(ISERROR(VLOOKUP(VLOOKUP(C85,Table1[[Practice no.]:[12]],38,FALSE),List!$A$2:$B$5,2,FALSE)),"",VLOOKUP(VLOOKUP(C85,Table1[[Practice no.]:[12]],38,FALSE),List!$A$2:$B$5,2,FALSE)))</f>
        <v xml:space="preserve"> </v>
      </c>
      <c r="Y85" s="55" t="str">
        <f>IF(C85="","",IF(ISERROR(VLOOKUP(VLOOKUP(C85,Table1[[Practice no.]:[12]],39,FALSE),List!$A$2:$B$5,2,FALSE)),"",VLOOKUP(VLOOKUP(C85,Table1[[Practice no.]:[12]],39,FALSE),List!$A$2:$B$5,2,FALSE)))</f>
        <v>○</v>
      </c>
      <c r="Z85" s="55" t="str">
        <f>IF(C85="","",IF(ISERROR(VLOOKUP(VLOOKUP(C85,Table1[[Practice no.]:[12]],40,FALSE),List!$A$2:$B$5,2,FALSE)),"",VLOOKUP(VLOOKUP(C85,Table1[[Practice no.]:[12]],40,FALSE),List!$A$2:$B$5,2,FALSE)))</f>
        <v xml:space="preserve"> </v>
      </c>
      <c r="AA85" s="55" t="str">
        <f>IF(C85="","",IF(ISERROR(VLOOKUP(VLOOKUP(C85,Table1[[Practice no.]:[12]],41,FALSE),List!$A$2:$B$5,2,FALSE)),"",VLOOKUP(VLOOKUP(C85,Table1[[Practice no.]:[12]],41,FALSE),List!$A$2:$B$5,2,FALSE)))</f>
        <v>○</v>
      </c>
      <c r="AB85" s="55" t="str">
        <f>IF(C85="","",IF(ISERROR(VLOOKUP(VLOOKUP(C85,Table1[[Practice no.]:[12]],42,FALSE),List!$A$2:$B$5,2,FALSE)),"",VLOOKUP(VLOOKUP(C85,Table1[[Practice no.]:[12]],42,FALSE),List!$A$2:$B$5,2,FALSE)))</f>
        <v xml:space="preserve"> </v>
      </c>
      <c r="AC85" s="84"/>
    </row>
    <row r="86" spans="1:29" ht="40.35" customHeight="1">
      <c r="A86" s="218" t="str">
        <v>4. Reducing Pollution</v>
      </c>
      <c r="B86" s="218" t="str">
        <v>4.6. Capture and remove pollutants</v>
      </c>
      <c r="C86" s="218" t="str">
        <v>4.6.1</v>
      </c>
      <c r="D86" s="218" t="str">
        <f>IF(C86="","",HYPERLINK("#'" &amp; C86 &amp; "'!A1",VLOOKUP(C86,Table1[[Practice no.]:[Pracitce Name]],2,FALSE)))</f>
        <v>Planting roadside grass buffer filter strips to absorb dispersed road runoff pollutants</v>
      </c>
      <c r="E86" s="65" t="str">
        <f>IF(C86="","",IF(ISERROR(VLOOKUP(VLOOKUP(C86,Table1[[Practice no.]:[12]],19,FALSE),List!$A$2:$B$5,2,FALSE)),"",VLOOKUP(VLOOKUP(C86,Table1[[Practice no.]:[12]],19,FALSE),List!$A$2:$B$5,2,FALSE)))</f>
        <v xml:space="preserve"> </v>
      </c>
      <c r="F86" s="66" t="str">
        <f>IF(C86="","",IF(ISERROR(VLOOKUP(VLOOKUP(C86,Table1[[Practice no.]:[12]],20,FALSE),List!$A$2:$B$5,2,FALSE)),"",VLOOKUP(VLOOKUP(C86,Table1[[Practice no.]:[12]],20,FALSE),List!$A$2:$B$5,2,FALSE)))</f>
        <v xml:space="preserve"> </v>
      </c>
      <c r="G86" s="66" t="str">
        <f>IF(C86="","",IF(ISERROR(VLOOKUP(VLOOKUP(C86,Table1[[Practice no.]:[12]],21,FALSE),List!$A$2:$B$5,2,FALSE)),"",VLOOKUP(VLOOKUP(C86,Table1[[Practice no.]:[12]],21,FALSE),List!$A$2:$B$5,2,FALSE)))</f>
        <v xml:space="preserve"> </v>
      </c>
      <c r="H86" s="67" t="str">
        <f>IF(C86="","",IF(ISERROR(VLOOKUP(VLOOKUP(C86,Table1[[Practice no.]:[12]],22,FALSE),List!$A$2:$B$5,2,FALSE)),"",VLOOKUP(VLOOKUP(C86,Table1[[Practice no.]:[12]],22,FALSE),List!$A$2:$B$5,2,FALSE)))</f>
        <v>●</v>
      </c>
      <c r="I86" s="67" t="str">
        <f>IF(C86="","",IF(ISERROR(VLOOKUP(VLOOKUP(C86,Table1[[Practice no.]:[12]],23,FALSE),List!$A$2:$B$5,2,FALSE)),"",VLOOKUP(VLOOKUP(C86,Table1[[Practice no.]:[12]],23,FALSE),List!$A$2:$B$5,2,FALSE)))</f>
        <v xml:space="preserve"> </v>
      </c>
      <c r="J86" s="67" t="str">
        <f>IF(C86="","",IF(ISERROR(VLOOKUP(VLOOKUP(C86,Table1[[Practice no.]:[12]],24,FALSE),List!$A$2:$B$5,2,FALSE)),"",VLOOKUP(VLOOKUP(C86,Table1[[Practice no.]:[12]],24,FALSE),List!$A$2:$B$5,2,FALSE)))</f>
        <v>○</v>
      </c>
      <c r="K86" s="68" t="str">
        <f>IF(C86="","",IF(ISERROR(VLOOKUP(VLOOKUP(C86,Table1[[Practice no.]:[12]],25,FALSE),List!$A$2:$B$5,2,FALSE)),"",VLOOKUP(VLOOKUP(C86,Table1[[Practice no.]:[12]],25,FALSE),List!$A$2:$B$5,2,FALSE)))</f>
        <v xml:space="preserve"> </v>
      </c>
      <c r="L86" s="68" t="str">
        <f>IF(C86="","",IF(ISERROR(VLOOKUP(VLOOKUP(C86,Table1[[Practice no.]:[12]],26,FALSE),List!$A$2:$B$5,2,FALSE)),"",VLOOKUP(VLOOKUP(C86,Table1[[Practice no.]:[12]],26,FALSE),List!$A$2:$B$5,2,FALSE)))</f>
        <v xml:space="preserve"> </v>
      </c>
      <c r="M86" s="68" t="str">
        <f>IF(C86="","",IF(ISERROR(VLOOKUP(VLOOKUP(C86,Table1[[Practice no.]:[12]],27,FALSE),List!$A$2:$B$5,2,FALSE)),"",VLOOKUP(VLOOKUP(C86,Table1[[Practice no.]:[12]],27,FALSE),List!$A$2:$B$5,2,FALSE)))</f>
        <v xml:space="preserve"> </v>
      </c>
      <c r="N86" s="69" t="str">
        <f>IF(C86="","",IF(ISERROR(VLOOKUP(VLOOKUP(C86,Table1[[Practice no.]:[12]],28,FALSE),List!$A$2:$B$5,2,FALSE)),"",VLOOKUP(VLOOKUP(C86,Table1[[Practice no.]:[12]],28,FALSE),List!$A$2:$B$5,2,FALSE)))</f>
        <v xml:space="preserve"> </v>
      </c>
      <c r="O86" s="69" t="str">
        <f>IF(C86="","",IF(ISERROR(VLOOKUP(VLOOKUP(C86,Table1[[Practice no.]:[12]],29,FALSE),List!$A$2:$B$5,2,FALSE)),"",VLOOKUP(VLOOKUP(C86,Table1[[Practice no.]:[12]],29,FALSE),List!$A$2:$B$5,2,FALSE)))</f>
        <v xml:space="preserve"> </v>
      </c>
      <c r="P86" s="69" t="str">
        <f>IF(C86="","",IF(ISERROR(VLOOKUP(VLOOKUP(C86,Table1[[Practice no.]:[12]],30,FALSE),List!$A$2:$B$5,2,FALSE)),"",VLOOKUP(VLOOKUP(C86,Table1[[Practice no.]:[12]],30,FALSE),List!$A$2:$B$5,2,FALSE)))</f>
        <v xml:space="preserve"> </v>
      </c>
      <c r="Q86" s="55" t="str">
        <f>IF(C86="","",IF(ISERROR(VLOOKUP(VLOOKUP(C86,Table1[[Practice no.]:[12]],31,FALSE),List!$A$2:$B$5,2,FALSE)),"",VLOOKUP(VLOOKUP(C86,Table1[[Practice no.]:[12]],31,FALSE),List!$A$2:$B$5,2,FALSE)))</f>
        <v>○</v>
      </c>
      <c r="R86" s="55" t="str">
        <f>IF(C86="","",IF(ISERROR(VLOOKUP(VLOOKUP(C86,Table1[[Practice no.]:[12]],32,FALSE),List!$A$2:$B$5,2,FALSE)),"",VLOOKUP(VLOOKUP(C86,Table1[[Practice no.]:[12]],32,FALSE),List!$A$2:$B$5,2,FALSE)))</f>
        <v xml:space="preserve"> </v>
      </c>
      <c r="S86" s="55" t="str">
        <f>IF(C86="","",IF(ISERROR(VLOOKUP(VLOOKUP(C86,Table1[[Practice no.]:[12]],33,FALSE),List!$A$2:$B$5,2,FALSE)),"",VLOOKUP(VLOOKUP(C86,Table1[[Practice no.]:[12]],33,FALSE),List!$A$2:$B$5,2,FALSE)))</f>
        <v>○</v>
      </c>
      <c r="T86" s="55" t="str">
        <f>IF(C86="","",IF(ISERROR(VLOOKUP(VLOOKUP(C86,Table1[[Practice no.]:[12]],34,FALSE),List!$A$2:$B$5,2,FALSE)),"",VLOOKUP(VLOOKUP(C86,Table1[[Practice no.]:[12]],34,FALSE),List!$A$2:$B$5,2,FALSE)))</f>
        <v>○</v>
      </c>
      <c r="U86" s="55" t="str">
        <f>IF(C86="","",IF(ISERROR(VLOOKUP(VLOOKUP(C86,Table1[[Practice no.]:[12]],35,FALSE),List!$A$2:$B$5,2,FALSE)),"",VLOOKUP(VLOOKUP(C86,Table1[[Practice no.]:[12]],35,FALSE),List!$A$2:$B$5,2,FALSE)))</f>
        <v>○</v>
      </c>
      <c r="V86" s="55" t="str">
        <f>IF(C86="","",IF(ISERROR(VLOOKUP(VLOOKUP(C86,Table1[[Practice no.]:[12]],36,FALSE),List!$A$2:$B$5,2,FALSE)),"",VLOOKUP(VLOOKUP(C86,Table1[[Practice no.]:[12]],36,FALSE),List!$A$2:$B$5,2,FALSE)))</f>
        <v>○</v>
      </c>
      <c r="W86" s="55" t="str">
        <f>IF(C86="","",IF(ISERROR(VLOOKUP(VLOOKUP(C86,Table1[[Practice no.]:[12]],37,FALSE),List!$A$2:$B$5,2,FALSE)),"",VLOOKUP(VLOOKUP(C86,Table1[[Practice no.]:[12]],37,FALSE),List!$A$2:$B$5,2,FALSE)))</f>
        <v xml:space="preserve"> </v>
      </c>
      <c r="X86" s="55" t="str">
        <f>IF(C86="","",IF(ISERROR(VLOOKUP(VLOOKUP(C86,Table1[[Practice no.]:[12]],38,FALSE),List!$A$2:$B$5,2,FALSE)),"",VLOOKUP(VLOOKUP(C86,Table1[[Practice no.]:[12]],38,FALSE),List!$A$2:$B$5,2,FALSE)))</f>
        <v xml:space="preserve"> </v>
      </c>
      <c r="Y86" s="55" t="str">
        <f>IF(C86="","",IF(ISERROR(VLOOKUP(VLOOKUP(C86,Table1[[Practice no.]:[12]],39,FALSE),List!$A$2:$B$5,2,FALSE)),"",VLOOKUP(VLOOKUP(C86,Table1[[Practice no.]:[12]],39,FALSE),List!$A$2:$B$5,2,FALSE)))</f>
        <v xml:space="preserve"> </v>
      </c>
      <c r="Z86" s="55" t="str">
        <f>IF(C86="","",IF(ISERROR(VLOOKUP(VLOOKUP(C86,Table1[[Practice no.]:[12]],40,FALSE),List!$A$2:$B$5,2,FALSE)),"",VLOOKUP(VLOOKUP(C86,Table1[[Practice no.]:[12]],40,FALSE),List!$A$2:$B$5,2,FALSE)))</f>
        <v xml:space="preserve"> </v>
      </c>
      <c r="AA86" s="55" t="str">
        <f>IF(C86="","",IF(ISERROR(VLOOKUP(VLOOKUP(C86,Table1[[Practice no.]:[12]],41,FALSE),List!$A$2:$B$5,2,FALSE)),"",VLOOKUP(VLOOKUP(C86,Table1[[Practice no.]:[12]],41,FALSE),List!$A$2:$B$5,2,FALSE)))</f>
        <v xml:space="preserve"> </v>
      </c>
      <c r="AB86" s="55" t="str">
        <f>IF(C86="","",IF(ISERROR(VLOOKUP(VLOOKUP(C86,Table1[[Practice no.]:[12]],42,FALSE),List!$A$2:$B$5,2,FALSE)),"",VLOOKUP(VLOOKUP(C86,Table1[[Practice no.]:[12]],42,FALSE),List!$A$2:$B$5,2,FALSE)))</f>
        <v xml:space="preserve"> </v>
      </c>
      <c r="AC86" s="84"/>
    </row>
    <row r="87" spans="1:29" ht="40.35" customHeight="1">
      <c r="A87" s="218" t="str">
        <v>4. Reducing Pollution</v>
      </c>
      <c r="B87" s="218" t="str">
        <v>4.6. Capture and remove pollutants</v>
      </c>
      <c r="C87" s="218" t="str">
        <v>4.6.2</v>
      </c>
      <c r="D87" s="218" t="str">
        <f>IF(C87="","",HYPERLINK("#'" &amp; C87 &amp; "'!A1",VLOOKUP(C87,Table1[[Practice no.]:[Pracitce Name]],2,FALSE)))</f>
        <v>Planting roadside vegetation to intercept road dust and ambient pollutants taking into account distance from the road and aerodynamics</v>
      </c>
      <c r="E87" s="65" t="str">
        <f>IF(C87="","",IF(ISERROR(VLOOKUP(VLOOKUP(C87,Table1[[Practice no.]:[12]],19,FALSE),List!$A$2:$B$5,2,FALSE)),"",VLOOKUP(VLOOKUP(C87,Table1[[Practice no.]:[12]],19,FALSE),List!$A$2:$B$5,2,FALSE)))</f>
        <v>○</v>
      </c>
      <c r="F87" s="66" t="str">
        <f>IF(C87="","",IF(ISERROR(VLOOKUP(VLOOKUP(C87,Table1[[Practice no.]:[12]],20,FALSE),List!$A$2:$B$5,2,FALSE)),"",VLOOKUP(VLOOKUP(C87,Table1[[Practice no.]:[12]],20,FALSE),List!$A$2:$B$5,2,FALSE)))</f>
        <v xml:space="preserve"> </v>
      </c>
      <c r="G87" s="66" t="str">
        <f>IF(C87="","",IF(ISERROR(VLOOKUP(VLOOKUP(C87,Table1[[Practice no.]:[12]],21,FALSE),List!$A$2:$B$5,2,FALSE)),"",VLOOKUP(VLOOKUP(C87,Table1[[Practice no.]:[12]],21,FALSE),List!$A$2:$B$5,2,FALSE)))</f>
        <v xml:space="preserve"> </v>
      </c>
      <c r="H87" s="67" t="str">
        <f>IF(C87="","",IF(ISERROR(VLOOKUP(VLOOKUP(C87,Table1[[Practice no.]:[12]],22,FALSE),List!$A$2:$B$5,2,FALSE)),"",VLOOKUP(VLOOKUP(C87,Table1[[Practice no.]:[12]],22,FALSE),List!$A$2:$B$5,2,FALSE)))</f>
        <v>●</v>
      </c>
      <c r="I87" s="67" t="str">
        <f>IF(C87="","",IF(ISERROR(VLOOKUP(VLOOKUP(C87,Table1[[Practice no.]:[12]],23,FALSE),List!$A$2:$B$5,2,FALSE)),"",VLOOKUP(VLOOKUP(C87,Table1[[Practice no.]:[12]],23,FALSE),List!$A$2:$B$5,2,FALSE)))</f>
        <v xml:space="preserve"> </v>
      </c>
      <c r="J87" s="67" t="str">
        <f>IF(C87="","",IF(ISERROR(VLOOKUP(VLOOKUP(C87,Table1[[Practice no.]:[12]],24,FALSE),List!$A$2:$B$5,2,FALSE)),"",VLOOKUP(VLOOKUP(C87,Table1[[Practice no.]:[12]],24,FALSE),List!$A$2:$B$5,2,FALSE)))</f>
        <v>○</v>
      </c>
      <c r="K87" s="68" t="str">
        <f>IF(C87="","",IF(ISERROR(VLOOKUP(VLOOKUP(C87,Table1[[Practice no.]:[12]],25,FALSE),List!$A$2:$B$5,2,FALSE)),"",VLOOKUP(VLOOKUP(C87,Table1[[Practice no.]:[12]],25,FALSE),List!$A$2:$B$5,2,FALSE)))</f>
        <v xml:space="preserve"> </v>
      </c>
      <c r="L87" s="68" t="str">
        <f>IF(C87="","",IF(ISERROR(VLOOKUP(VLOOKUP(C87,Table1[[Practice no.]:[12]],26,FALSE),List!$A$2:$B$5,2,FALSE)),"",VLOOKUP(VLOOKUP(C87,Table1[[Practice no.]:[12]],26,FALSE),List!$A$2:$B$5,2,FALSE)))</f>
        <v xml:space="preserve"> </v>
      </c>
      <c r="M87" s="68" t="str">
        <f>IF(C87="","",IF(ISERROR(VLOOKUP(VLOOKUP(C87,Table1[[Practice no.]:[12]],27,FALSE),List!$A$2:$B$5,2,FALSE)),"",VLOOKUP(VLOOKUP(C87,Table1[[Practice no.]:[12]],27,FALSE),List!$A$2:$B$5,2,FALSE)))</f>
        <v xml:space="preserve"> </v>
      </c>
      <c r="N87" s="69" t="str">
        <f>IF(C87="","",IF(ISERROR(VLOOKUP(VLOOKUP(C87,Table1[[Practice no.]:[12]],28,FALSE),List!$A$2:$B$5,2,FALSE)),"",VLOOKUP(VLOOKUP(C87,Table1[[Practice no.]:[12]],28,FALSE),List!$A$2:$B$5,2,FALSE)))</f>
        <v xml:space="preserve"> </v>
      </c>
      <c r="O87" s="69" t="str">
        <f>IF(C87="","",IF(ISERROR(VLOOKUP(VLOOKUP(C87,Table1[[Practice no.]:[12]],29,FALSE),List!$A$2:$B$5,2,FALSE)),"",VLOOKUP(VLOOKUP(C87,Table1[[Practice no.]:[12]],29,FALSE),List!$A$2:$B$5,2,FALSE)))</f>
        <v xml:space="preserve"> </v>
      </c>
      <c r="P87" s="69" t="str">
        <f>IF(C87="","",IF(ISERROR(VLOOKUP(VLOOKUP(C87,Table1[[Practice no.]:[12]],30,FALSE),List!$A$2:$B$5,2,FALSE)),"",VLOOKUP(VLOOKUP(C87,Table1[[Practice no.]:[12]],30,FALSE),List!$A$2:$B$5,2,FALSE)))</f>
        <v xml:space="preserve"> </v>
      </c>
      <c r="Q87" s="55" t="str">
        <f>IF(C87="","",IF(ISERROR(VLOOKUP(VLOOKUP(C87,Table1[[Practice no.]:[12]],31,FALSE),List!$A$2:$B$5,2,FALSE)),"",VLOOKUP(VLOOKUP(C87,Table1[[Practice no.]:[12]],31,FALSE),List!$A$2:$B$5,2,FALSE)))</f>
        <v>○</v>
      </c>
      <c r="R87" s="55" t="str">
        <f>IF(C87="","",IF(ISERROR(VLOOKUP(VLOOKUP(C87,Table1[[Practice no.]:[12]],32,FALSE),List!$A$2:$B$5,2,FALSE)),"",VLOOKUP(VLOOKUP(C87,Table1[[Practice no.]:[12]],32,FALSE),List!$A$2:$B$5,2,FALSE)))</f>
        <v xml:space="preserve"> </v>
      </c>
      <c r="S87" s="55" t="str">
        <f>IF(C87="","",IF(ISERROR(VLOOKUP(VLOOKUP(C87,Table1[[Practice no.]:[12]],33,FALSE),List!$A$2:$B$5,2,FALSE)),"",VLOOKUP(VLOOKUP(C87,Table1[[Practice no.]:[12]],33,FALSE),List!$A$2:$B$5,2,FALSE)))</f>
        <v>○</v>
      </c>
      <c r="T87" s="55" t="str">
        <f>IF(C87="","",IF(ISERROR(VLOOKUP(VLOOKUP(C87,Table1[[Practice no.]:[12]],34,FALSE),List!$A$2:$B$5,2,FALSE)),"",VLOOKUP(VLOOKUP(C87,Table1[[Practice no.]:[12]],34,FALSE),List!$A$2:$B$5,2,FALSE)))</f>
        <v>○</v>
      </c>
      <c r="U87" s="55" t="str">
        <f>IF(C87="","",IF(ISERROR(VLOOKUP(VLOOKUP(C87,Table1[[Practice no.]:[12]],35,FALSE),List!$A$2:$B$5,2,FALSE)),"",VLOOKUP(VLOOKUP(C87,Table1[[Practice no.]:[12]],35,FALSE),List!$A$2:$B$5,2,FALSE)))</f>
        <v>○</v>
      </c>
      <c r="V87" s="55" t="str">
        <f>IF(C87="","",IF(ISERROR(VLOOKUP(VLOOKUP(C87,Table1[[Practice no.]:[12]],36,FALSE),List!$A$2:$B$5,2,FALSE)),"",VLOOKUP(VLOOKUP(C87,Table1[[Practice no.]:[12]],36,FALSE),List!$A$2:$B$5,2,FALSE)))</f>
        <v>○</v>
      </c>
      <c r="W87" s="55" t="str">
        <f>IF(C87="","",IF(ISERROR(VLOOKUP(VLOOKUP(C87,Table1[[Practice no.]:[12]],37,FALSE),List!$A$2:$B$5,2,FALSE)),"",VLOOKUP(VLOOKUP(C87,Table1[[Practice no.]:[12]],37,FALSE),List!$A$2:$B$5,2,FALSE)))</f>
        <v xml:space="preserve"> </v>
      </c>
      <c r="X87" s="55" t="str">
        <f>IF(C87="","",IF(ISERROR(VLOOKUP(VLOOKUP(C87,Table1[[Practice no.]:[12]],38,FALSE),List!$A$2:$B$5,2,FALSE)),"",VLOOKUP(VLOOKUP(C87,Table1[[Practice no.]:[12]],38,FALSE),List!$A$2:$B$5,2,FALSE)))</f>
        <v>○</v>
      </c>
      <c r="Y87" s="55" t="str">
        <f>IF(C87="","",IF(ISERROR(VLOOKUP(VLOOKUP(C87,Table1[[Practice no.]:[12]],39,FALSE),List!$A$2:$B$5,2,FALSE)),"",VLOOKUP(VLOOKUP(C87,Table1[[Practice no.]:[12]],39,FALSE),List!$A$2:$B$5,2,FALSE)))</f>
        <v xml:space="preserve"> </v>
      </c>
      <c r="Z87" s="55" t="str">
        <f>IF(C87="","",IF(ISERROR(VLOOKUP(VLOOKUP(C87,Table1[[Practice no.]:[12]],40,FALSE),List!$A$2:$B$5,2,FALSE)),"",VLOOKUP(VLOOKUP(C87,Table1[[Practice no.]:[12]],40,FALSE),List!$A$2:$B$5,2,FALSE)))</f>
        <v xml:space="preserve"> </v>
      </c>
      <c r="AA87" s="55" t="str">
        <f>IF(C87="","",IF(ISERROR(VLOOKUP(VLOOKUP(C87,Table1[[Practice no.]:[12]],41,FALSE),List!$A$2:$B$5,2,FALSE)),"",VLOOKUP(VLOOKUP(C87,Table1[[Practice no.]:[12]],41,FALSE),List!$A$2:$B$5,2,FALSE)))</f>
        <v xml:space="preserve"> </v>
      </c>
      <c r="AB87" s="55" t="str">
        <f>IF(C87="","",IF(ISERROR(VLOOKUP(VLOOKUP(C87,Table1[[Practice no.]:[12]],42,FALSE),List!$A$2:$B$5,2,FALSE)),"",VLOOKUP(VLOOKUP(C87,Table1[[Practice no.]:[12]],42,FALSE),List!$A$2:$B$5,2,FALSE)))</f>
        <v xml:space="preserve"> </v>
      </c>
      <c r="AC87" s="84"/>
    </row>
    <row r="88" spans="1:29" ht="40.35" customHeight="1">
      <c r="A88" s="218" t="str">
        <v>4. Reducing Pollution</v>
      </c>
      <c r="B88" s="218" t="str">
        <v>4.6. Capture and remove pollutants</v>
      </c>
      <c r="C88" s="218" t="str">
        <v>4.6.3</v>
      </c>
      <c r="D88" s="218" t="str">
        <f>IF(C88="","",HYPERLINK("#'" &amp; C88 &amp; "'!A1",VLOOKUP(C88,Table1[[Practice no.]:[Pracitce Name]],2,FALSE)))</f>
        <v>Using special accumulator plants for bioremediation of soils along roads</v>
      </c>
      <c r="E88" s="65" t="str">
        <f>IF(C88="","",IF(ISERROR(VLOOKUP(VLOOKUP(C88,Table1[[Practice no.]:[12]],19,FALSE),List!$A$2:$B$5,2,FALSE)),"",VLOOKUP(VLOOKUP(C88,Table1[[Practice no.]:[12]],19,FALSE),List!$A$2:$B$5,2,FALSE)))</f>
        <v>○</v>
      </c>
      <c r="F88" s="66" t="str">
        <f>IF(C88="","",IF(ISERROR(VLOOKUP(VLOOKUP(C88,Table1[[Practice no.]:[12]],20,FALSE),List!$A$2:$B$5,2,FALSE)),"",VLOOKUP(VLOOKUP(C88,Table1[[Practice no.]:[12]],20,FALSE),List!$A$2:$B$5,2,FALSE)))</f>
        <v xml:space="preserve"> </v>
      </c>
      <c r="G88" s="66" t="str">
        <f>IF(C88="","",IF(ISERROR(VLOOKUP(VLOOKUP(C88,Table1[[Practice no.]:[12]],21,FALSE),List!$A$2:$B$5,2,FALSE)),"",VLOOKUP(VLOOKUP(C88,Table1[[Practice no.]:[12]],21,FALSE),List!$A$2:$B$5,2,FALSE)))</f>
        <v xml:space="preserve"> </v>
      </c>
      <c r="H88" s="67" t="str">
        <f>IF(C88="","",IF(ISERROR(VLOOKUP(VLOOKUP(C88,Table1[[Practice no.]:[12]],22,FALSE),List!$A$2:$B$5,2,FALSE)),"",VLOOKUP(VLOOKUP(C88,Table1[[Practice no.]:[12]],22,FALSE),List!$A$2:$B$5,2,FALSE)))</f>
        <v>●</v>
      </c>
      <c r="I88" s="67" t="str">
        <f>IF(C88="","",IF(ISERROR(VLOOKUP(VLOOKUP(C88,Table1[[Practice no.]:[12]],23,FALSE),List!$A$2:$B$5,2,FALSE)),"",VLOOKUP(VLOOKUP(C88,Table1[[Practice no.]:[12]],23,FALSE),List!$A$2:$B$5,2,FALSE)))</f>
        <v xml:space="preserve"> </v>
      </c>
      <c r="J88" s="67" t="str">
        <f>IF(C88="","",IF(ISERROR(VLOOKUP(VLOOKUP(C88,Table1[[Practice no.]:[12]],24,FALSE),List!$A$2:$B$5,2,FALSE)),"",VLOOKUP(VLOOKUP(C88,Table1[[Practice no.]:[12]],24,FALSE),List!$A$2:$B$5,2,FALSE)))</f>
        <v xml:space="preserve"> </v>
      </c>
      <c r="K88" s="68" t="str">
        <f>IF(C88="","",IF(ISERROR(VLOOKUP(VLOOKUP(C88,Table1[[Practice no.]:[12]],25,FALSE),List!$A$2:$B$5,2,FALSE)),"",VLOOKUP(VLOOKUP(C88,Table1[[Practice no.]:[12]],25,FALSE),List!$A$2:$B$5,2,FALSE)))</f>
        <v xml:space="preserve"> </v>
      </c>
      <c r="L88" s="68" t="str">
        <f>IF(C88="","",IF(ISERROR(VLOOKUP(VLOOKUP(C88,Table1[[Practice no.]:[12]],26,FALSE),List!$A$2:$B$5,2,FALSE)),"",VLOOKUP(VLOOKUP(C88,Table1[[Practice no.]:[12]],26,FALSE),List!$A$2:$B$5,2,FALSE)))</f>
        <v xml:space="preserve"> </v>
      </c>
      <c r="M88" s="68" t="str">
        <f>IF(C88="","",IF(ISERROR(VLOOKUP(VLOOKUP(C88,Table1[[Practice no.]:[12]],27,FALSE),List!$A$2:$B$5,2,FALSE)),"",VLOOKUP(VLOOKUP(C88,Table1[[Practice no.]:[12]],27,FALSE),List!$A$2:$B$5,2,FALSE)))</f>
        <v xml:space="preserve"> </v>
      </c>
      <c r="N88" s="69" t="str">
        <f>IF(C88="","",IF(ISERROR(VLOOKUP(VLOOKUP(C88,Table1[[Practice no.]:[12]],28,FALSE),List!$A$2:$B$5,2,FALSE)),"",VLOOKUP(VLOOKUP(C88,Table1[[Practice no.]:[12]],28,FALSE),List!$A$2:$B$5,2,FALSE)))</f>
        <v xml:space="preserve"> </v>
      </c>
      <c r="O88" s="69" t="str">
        <f>IF(C88="","",IF(ISERROR(VLOOKUP(VLOOKUP(C88,Table1[[Practice no.]:[12]],29,FALSE),List!$A$2:$B$5,2,FALSE)),"",VLOOKUP(VLOOKUP(C88,Table1[[Practice no.]:[12]],29,FALSE),List!$A$2:$B$5,2,FALSE)))</f>
        <v xml:space="preserve"> </v>
      </c>
      <c r="P88" s="69" t="str">
        <f>IF(C88="","",IF(ISERROR(VLOOKUP(VLOOKUP(C88,Table1[[Practice no.]:[12]],30,FALSE),List!$A$2:$B$5,2,FALSE)),"",VLOOKUP(VLOOKUP(C88,Table1[[Practice no.]:[12]],30,FALSE),List!$A$2:$B$5,2,FALSE)))</f>
        <v xml:space="preserve"> </v>
      </c>
      <c r="Q88" s="55" t="str">
        <f>IF(C88="","",IF(ISERROR(VLOOKUP(VLOOKUP(C88,Table1[[Practice no.]:[12]],31,FALSE),List!$A$2:$B$5,2,FALSE)),"",VLOOKUP(VLOOKUP(C88,Table1[[Practice no.]:[12]],31,FALSE),List!$A$2:$B$5,2,FALSE)))</f>
        <v>○</v>
      </c>
      <c r="R88" s="55" t="str">
        <f>IF(C88="","",IF(ISERROR(VLOOKUP(VLOOKUP(C88,Table1[[Practice no.]:[12]],32,FALSE),List!$A$2:$B$5,2,FALSE)),"",VLOOKUP(VLOOKUP(C88,Table1[[Practice no.]:[12]],32,FALSE),List!$A$2:$B$5,2,FALSE)))</f>
        <v xml:space="preserve"> </v>
      </c>
      <c r="S88" s="55" t="str">
        <f>IF(C88="","",IF(ISERROR(VLOOKUP(VLOOKUP(C88,Table1[[Practice no.]:[12]],33,FALSE),List!$A$2:$B$5,2,FALSE)),"",VLOOKUP(VLOOKUP(C88,Table1[[Practice no.]:[12]],33,FALSE),List!$A$2:$B$5,2,FALSE)))</f>
        <v>○</v>
      </c>
      <c r="T88" s="55" t="str">
        <f>IF(C88="","",IF(ISERROR(VLOOKUP(VLOOKUP(C88,Table1[[Practice no.]:[12]],34,FALSE),List!$A$2:$B$5,2,FALSE)),"",VLOOKUP(VLOOKUP(C88,Table1[[Practice no.]:[12]],34,FALSE),List!$A$2:$B$5,2,FALSE)))</f>
        <v>○</v>
      </c>
      <c r="U88" s="55" t="str">
        <f>IF(C88="","",IF(ISERROR(VLOOKUP(VLOOKUP(C88,Table1[[Practice no.]:[12]],35,FALSE),List!$A$2:$B$5,2,FALSE)),"",VLOOKUP(VLOOKUP(C88,Table1[[Practice no.]:[12]],35,FALSE),List!$A$2:$B$5,2,FALSE)))</f>
        <v>○</v>
      </c>
      <c r="V88" s="55" t="str">
        <f>IF(C88="","",IF(ISERROR(VLOOKUP(VLOOKUP(C88,Table1[[Practice no.]:[12]],36,FALSE),List!$A$2:$B$5,2,FALSE)),"",VLOOKUP(VLOOKUP(C88,Table1[[Practice no.]:[12]],36,FALSE),List!$A$2:$B$5,2,FALSE)))</f>
        <v>○</v>
      </c>
      <c r="W88" s="55" t="str">
        <f>IF(C88="","",IF(ISERROR(VLOOKUP(VLOOKUP(C88,Table1[[Practice no.]:[12]],37,FALSE),List!$A$2:$B$5,2,FALSE)),"",VLOOKUP(VLOOKUP(C88,Table1[[Practice no.]:[12]],37,FALSE),List!$A$2:$B$5,2,FALSE)))</f>
        <v xml:space="preserve"> </v>
      </c>
      <c r="X88" s="55" t="str">
        <f>IF(C88="","",IF(ISERROR(VLOOKUP(VLOOKUP(C88,Table1[[Practice no.]:[12]],38,FALSE),List!$A$2:$B$5,2,FALSE)),"",VLOOKUP(VLOOKUP(C88,Table1[[Practice no.]:[12]],38,FALSE),List!$A$2:$B$5,2,FALSE)))</f>
        <v>○</v>
      </c>
      <c r="Y88" s="55" t="str">
        <f>IF(C88="","",IF(ISERROR(VLOOKUP(VLOOKUP(C88,Table1[[Practice no.]:[12]],39,FALSE),List!$A$2:$B$5,2,FALSE)),"",VLOOKUP(VLOOKUP(C88,Table1[[Practice no.]:[12]],39,FALSE),List!$A$2:$B$5,2,FALSE)))</f>
        <v xml:space="preserve"> </v>
      </c>
      <c r="Z88" s="55" t="str">
        <f>IF(C88="","",IF(ISERROR(VLOOKUP(VLOOKUP(C88,Table1[[Practice no.]:[12]],40,FALSE),List!$A$2:$B$5,2,FALSE)),"",VLOOKUP(VLOOKUP(C88,Table1[[Practice no.]:[12]],40,FALSE),List!$A$2:$B$5,2,FALSE)))</f>
        <v>○</v>
      </c>
      <c r="AA88" s="55" t="str">
        <f>IF(C88="","",IF(ISERROR(VLOOKUP(VLOOKUP(C88,Table1[[Practice no.]:[12]],41,FALSE),List!$A$2:$B$5,2,FALSE)),"",VLOOKUP(VLOOKUP(C88,Table1[[Practice no.]:[12]],41,FALSE),List!$A$2:$B$5,2,FALSE)))</f>
        <v>○</v>
      </c>
      <c r="AB88" s="55" t="str">
        <f>IF(C88="","",IF(ISERROR(VLOOKUP(VLOOKUP(C88,Table1[[Practice no.]:[12]],42,FALSE),List!$A$2:$B$5,2,FALSE)),"",VLOOKUP(VLOOKUP(C88,Table1[[Practice no.]:[12]],42,FALSE),List!$A$2:$B$5,2,FALSE)))</f>
        <v xml:space="preserve"> </v>
      </c>
      <c r="AC88" s="84"/>
    </row>
    <row r="89" spans="1:29" ht="40.35" customHeight="1">
      <c r="A89" s="218" t="str">
        <v xml:space="preserve">5. Improving Quality of life </v>
      </c>
      <c r="B89" s="218" t="str">
        <v>5.1. Dust Control</v>
      </c>
      <c r="C89" s="218" t="str">
        <v>5.1.1</v>
      </c>
      <c r="D89" s="218" t="str">
        <f>IF(C89="","",HYPERLINK("#'" &amp; C89 &amp; "'!A1",VLOOKUP(C89,Table1[[Practice no.]:[Pracitce Name]],2,FALSE)))</f>
        <v>Road stabilization in towns and rural areas</v>
      </c>
      <c r="E89" s="65" t="str">
        <f>IF(C89="","",IF(ISERROR(VLOOKUP(VLOOKUP(C89,Table1[[Practice no.]:[12]],19,FALSE),List!$A$2:$B$5,2,FALSE)),"",VLOOKUP(VLOOKUP(C89,Table1[[Practice no.]:[12]],19,FALSE),List!$A$2:$B$5,2,FALSE)))</f>
        <v xml:space="preserve"> </v>
      </c>
      <c r="F89" s="66" t="str">
        <f>IF(C89="","",IF(ISERROR(VLOOKUP(VLOOKUP(C89,Table1[[Practice no.]:[12]],20,FALSE),List!$A$2:$B$5,2,FALSE)),"",VLOOKUP(VLOOKUP(C89,Table1[[Practice no.]:[12]],20,FALSE),List!$A$2:$B$5,2,FALSE)))</f>
        <v xml:space="preserve"> </v>
      </c>
      <c r="G89" s="66" t="str">
        <f>IF(C89="","",IF(ISERROR(VLOOKUP(VLOOKUP(C89,Table1[[Practice no.]:[12]],21,FALSE),List!$A$2:$B$5,2,FALSE)),"",VLOOKUP(VLOOKUP(C89,Table1[[Practice no.]:[12]],21,FALSE),List!$A$2:$B$5,2,FALSE)))</f>
        <v>○</v>
      </c>
      <c r="H89" s="67" t="str">
        <f>IF(C89="","",IF(ISERROR(VLOOKUP(VLOOKUP(C89,Table1[[Practice no.]:[12]],22,FALSE),List!$A$2:$B$5,2,FALSE)),"",VLOOKUP(VLOOKUP(C89,Table1[[Practice no.]:[12]],22,FALSE),List!$A$2:$B$5,2,FALSE)))</f>
        <v>○</v>
      </c>
      <c r="I89" s="67" t="str">
        <f>IF(C89="","",IF(ISERROR(VLOOKUP(VLOOKUP(C89,Table1[[Practice no.]:[12]],23,FALSE),List!$A$2:$B$5,2,FALSE)),"",VLOOKUP(VLOOKUP(C89,Table1[[Practice no.]:[12]],23,FALSE),List!$A$2:$B$5,2,FALSE)))</f>
        <v>●</v>
      </c>
      <c r="J89" s="67" t="str">
        <f>IF(C89="","",IF(ISERROR(VLOOKUP(VLOOKUP(C89,Table1[[Practice no.]:[12]],24,FALSE),List!$A$2:$B$5,2,FALSE)),"",VLOOKUP(VLOOKUP(C89,Table1[[Practice no.]:[12]],24,FALSE),List!$A$2:$B$5,2,FALSE)))</f>
        <v xml:space="preserve"> </v>
      </c>
      <c r="K89" s="68" t="str">
        <f>IF(C89="","",IF(ISERROR(VLOOKUP(VLOOKUP(C89,Table1[[Practice no.]:[12]],25,FALSE),List!$A$2:$B$5,2,FALSE)),"",VLOOKUP(VLOOKUP(C89,Table1[[Practice no.]:[12]],25,FALSE),List!$A$2:$B$5,2,FALSE)))</f>
        <v xml:space="preserve"> </v>
      </c>
      <c r="L89" s="68" t="str">
        <f>IF(C89="","",IF(ISERROR(VLOOKUP(VLOOKUP(C89,Table1[[Practice no.]:[12]],26,FALSE),List!$A$2:$B$5,2,FALSE)),"",VLOOKUP(VLOOKUP(C89,Table1[[Practice no.]:[12]],26,FALSE),List!$A$2:$B$5,2,FALSE)))</f>
        <v xml:space="preserve"> </v>
      </c>
      <c r="M89" s="68" t="str">
        <f>IF(C89="","",IF(ISERROR(VLOOKUP(VLOOKUP(C89,Table1[[Practice no.]:[12]],27,FALSE),List!$A$2:$B$5,2,FALSE)),"",VLOOKUP(VLOOKUP(C89,Table1[[Practice no.]:[12]],27,FALSE),List!$A$2:$B$5,2,FALSE)))</f>
        <v xml:space="preserve"> </v>
      </c>
      <c r="N89" s="69" t="str">
        <f>IF(C89="","",IF(ISERROR(VLOOKUP(VLOOKUP(C89,Table1[[Practice no.]:[12]],28,FALSE),List!$A$2:$B$5,2,FALSE)),"",VLOOKUP(VLOOKUP(C89,Table1[[Practice no.]:[12]],28,FALSE),List!$A$2:$B$5,2,FALSE)))</f>
        <v xml:space="preserve"> </v>
      </c>
      <c r="O89" s="69" t="str">
        <f>IF(C89="","",IF(ISERROR(VLOOKUP(VLOOKUP(C89,Table1[[Practice no.]:[12]],29,FALSE),List!$A$2:$B$5,2,FALSE)),"",VLOOKUP(VLOOKUP(C89,Table1[[Practice no.]:[12]],29,FALSE),List!$A$2:$B$5,2,FALSE)))</f>
        <v xml:space="preserve"> </v>
      </c>
      <c r="P89" s="69" t="str">
        <f>IF(C89="","",IF(ISERROR(VLOOKUP(VLOOKUP(C89,Table1[[Practice no.]:[12]],30,FALSE),List!$A$2:$B$5,2,FALSE)),"",VLOOKUP(VLOOKUP(C89,Table1[[Practice no.]:[12]],30,FALSE),List!$A$2:$B$5,2,FALSE)))</f>
        <v xml:space="preserve"> </v>
      </c>
      <c r="Q89" s="55" t="str">
        <f>IF(C89="","",IF(ISERROR(VLOOKUP(VLOOKUP(C89,Table1[[Practice no.]:[12]],31,FALSE),List!$A$2:$B$5,2,FALSE)),"",VLOOKUP(VLOOKUP(C89,Table1[[Practice no.]:[12]],31,FALSE),List!$A$2:$B$5,2,FALSE)))</f>
        <v>○</v>
      </c>
      <c r="R89" s="55" t="str">
        <f>IF(C89="","",IF(ISERROR(VLOOKUP(VLOOKUP(C89,Table1[[Practice no.]:[12]],32,FALSE),List!$A$2:$B$5,2,FALSE)),"",VLOOKUP(VLOOKUP(C89,Table1[[Practice no.]:[12]],32,FALSE),List!$A$2:$B$5,2,FALSE)))</f>
        <v xml:space="preserve"> </v>
      </c>
      <c r="S89" s="55" t="str">
        <f>IF(C89="","",IF(ISERROR(VLOOKUP(VLOOKUP(C89,Table1[[Practice no.]:[12]],33,FALSE),List!$A$2:$B$5,2,FALSE)),"",VLOOKUP(VLOOKUP(C89,Table1[[Practice no.]:[12]],33,FALSE),List!$A$2:$B$5,2,FALSE)))</f>
        <v xml:space="preserve"> </v>
      </c>
      <c r="T89" s="55" t="str">
        <f>IF(C89="","",IF(ISERROR(VLOOKUP(VLOOKUP(C89,Table1[[Practice no.]:[12]],34,FALSE),List!$A$2:$B$5,2,FALSE)),"",VLOOKUP(VLOOKUP(C89,Table1[[Practice no.]:[12]],34,FALSE),List!$A$2:$B$5,2,FALSE)))</f>
        <v>○</v>
      </c>
      <c r="U89" s="55" t="str">
        <f>IF(C89="","",IF(ISERROR(VLOOKUP(VLOOKUP(C89,Table1[[Practice no.]:[12]],35,FALSE),List!$A$2:$B$5,2,FALSE)),"",VLOOKUP(VLOOKUP(C89,Table1[[Practice no.]:[12]],35,FALSE),List!$A$2:$B$5,2,FALSE)))</f>
        <v xml:space="preserve"> </v>
      </c>
      <c r="V89" s="55" t="str">
        <f>IF(C89="","",IF(ISERROR(VLOOKUP(VLOOKUP(C89,Table1[[Practice no.]:[12]],36,FALSE),List!$A$2:$B$5,2,FALSE)),"",VLOOKUP(VLOOKUP(C89,Table1[[Practice no.]:[12]],36,FALSE),List!$A$2:$B$5,2,FALSE)))</f>
        <v>○</v>
      </c>
      <c r="W89" s="55" t="str">
        <f>IF(C89="","",IF(ISERROR(VLOOKUP(VLOOKUP(C89,Table1[[Practice no.]:[12]],37,FALSE),List!$A$2:$B$5,2,FALSE)),"",VLOOKUP(VLOOKUP(C89,Table1[[Practice no.]:[12]],37,FALSE),List!$A$2:$B$5,2,FALSE)))</f>
        <v>○</v>
      </c>
      <c r="X89" s="55" t="str">
        <f>IF(C89="","",IF(ISERROR(VLOOKUP(VLOOKUP(C89,Table1[[Practice no.]:[12]],38,FALSE),List!$A$2:$B$5,2,FALSE)),"",VLOOKUP(VLOOKUP(C89,Table1[[Practice no.]:[12]],38,FALSE),List!$A$2:$B$5,2,FALSE)))</f>
        <v>○</v>
      </c>
      <c r="Y89" s="55" t="str">
        <f>IF(C89="","",IF(ISERROR(VLOOKUP(VLOOKUP(C89,Table1[[Practice no.]:[12]],39,FALSE),List!$A$2:$B$5,2,FALSE)),"",VLOOKUP(VLOOKUP(C89,Table1[[Practice no.]:[12]],39,FALSE),List!$A$2:$B$5,2,FALSE)))</f>
        <v>○</v>
      </c>
      <c r="Z89" s="55" t="str">
        <f>IF(C89="","",IF(ISERROR(VLOOKUP(VLOOKUP(C89,Table1[[Practice no.]:[12]],40,FALSE),List!$A$2:$B$5,2,FALSE)),"",VLOOKUP(VLOOKUP(C89,Table1[[Practice no.]:[12]],40,FALSE),List!$A$2:$B$5,2,FALSE)))</f>
        <v>○</v>
      </c>
      <c r="AA89" s="55" t="str">
        <f>IF(C89="","",IF(ISERROR(VLOOKUP(VLOOKUP(C89,Table1[[Practice no.]:[12]],41,FALSE),List!$A$2:$B$5,2,FALSE)),"",VLOOKUP(VLOOKUP(C89,Table1[[Practice no.]:[12]],41,FALSE),List!$A$2:$B$5,2,FALSE)))</f>
        <v>○</v>
      </c>
      <c r="AB89" s="55" t="str">
        <f>IF(C89="","",IF(ISERROR(VLOOKUP(VLOOKUP(C89,Table1[[Practice no.]:[12]],42,FALSE),List!$A$2:$B$5,2,FALSE)),"",VLOOKUP(VLOOKUP(C89,Table1[[Practice no.]:[12]],42,FALSE),List!$A$2:$B$5,2,FALSE)))</f>
        <v>○</v>
      </c>
      <c r="AC89" s="84"/>
    </row>
    <row r="90" spans="1:29" ht="40.35" customHeight="1">
      <c r="A90" s="218" t="str">
        <v xml:space="preserve">5. Improving Quality of life </v>
      </c>
      <c r="B90" s="218" t="str">
        <v>5.1. Dust Control</v>
      </c>
      <c r="C90" s="218" t="str">
        <v>5.1.2</v>
      </c>
      <c r="D90" s="218" t="str">
        <f>IF(C90="","",HYPERLINK("#'" &amp; C90 &amp; "'!A1",VLOOKUP(C90,Table1[[Practice no.]:[Pracitce Name]],2,FALSE)))</f>
        <v>Binding agents and dust palliatives on unpaved roads</v>
      </c>
      <c r="E90" s="65" t="str">
        <f>IF(C90="","",IF(ISERROR(VLOOKUP(VLOOKUP(C90,Table1[[Practice no.]:[12]],19,FALSE),List!$A$2:$B$5,2,FALSE)),"",VLOOKUP(VLOOKUP(C90,Table1[[Practice no.]:[12]],19,FALSE),List!$A$2:$B$5,2,FALSE)))</f>
        <v xml:space="preserve"> </v>
      </c>
      <c r="F90" s="66" t="str">
        <f>IF(C90="","",IF(ISERROR(VLOOKUP(VLOOKUP(C90,Table1[[Practice no.]:[12]],20,FALSE),List!$A$2:$B$5,2,FALSE)),"",VLOOKUP(VLOOKUP(C90,Table1[[Practice no.]:[12]],20,FALSE),List!$A$2:$B$5,2,FALSE)))</f>
        <v xml:space="preserve"> </v>
      </c>
      <c r="G90" s="66" t="str">
        <f>IF(C90="","",IF(ISERROR(VLOOKUP(VLOOKUP(C90,Table1[[Practice no.]:[12]],21,FALSE),List!$A$2:$B$5,2,FALSE)),"",VLOOKUP(VLOOKUP(C90,Table1[[Practice no.]:[12]],21,FALSE),List!$A$2:$B$5,2,FALSE)))</f>
        <v xml:space="preserve"> </v>
      </c>
      <c r="H90" s="67" t="str">
        <f>IF(C90="","",IF(ISERROR(VLOOKUP(VLOOKUP(C90,Table1[[Practice no.]:[12]],22,FALSE),List!$A$2:$B$5,2,FALSE)),"",VLOOKUP(VLOOKUP(C90,Table1[[Practice no.]:[12]],22,FALSE),List!$A$2:$B$5,2,FALSE)))</f>
        <v xml:space="preserve"> </v>
      </c>
      <c r="I90" s="67" t="str">
        <f>IF(C90="","",IF(ISERROR(VLOOKUP(VLOOKUP(C90,Table1[[Practice no.]:[12]],23,FALSE),List!$A$2:$B$5,2,FALSE)),"",VLOOKUP(VLOOKUP(C90,Table1[[Practice no.]:[12]],23,FALSE),List!$A$2:$B$5,2,FALSE)))</f>
        <v>●</v>
      </c>
      <c r="J90" s="67" t="str">
        <f>IF(C90="","",IF(ISERROR(VLOOKUP(VLOOKUP(C90,Table1[[Practice no.]:[12]],24,FALSE),List!$A$2:$B$5,2,FALSE)),"",VLOOKUP(VLOOKUP(C90,Table1[[Practice no.]:[12]],24,FALSE),List!$A$2:$B$5,2,FALSE)))</f>
        <v xml:space="preserve"> </v>
      </c>
      <c r="K90" s="68" t="str">
        <f>IF(C90="","",IF(ISERROR(VLOOKUP(VLOOKUP(C90,Table1[[Practice no.]:[12]],25,FALSE),List!$A$2:$B$5,2,FALSE)),"",VLOOKUP(VLOOKUP(C90,Table1[[Practice no.]:[12]],25,FALSE),List!$A$2:$B$5,2,FALSE)))</f>
        <v xml:space="preserve"> </v>
      </c>
      <c r="L90" s="68" t="str">
        <f>IF(C90="","",IF(ISERROR(VLOOKUP(VLOOKUP(C90,Table1[[Practice no.]:[12]],26,FALSE),List!$A$2:$B$5,2,FALSE)),"",VLOOKUP(VLOOKUP(C90,Table1[[Practice no.]:[12]],26,FALSE),List!$A$2:$B$5,2,FALSE)))</f>
        <v xml:space="preserve"> </v>
      </c>
      <c r="M90" s="68" t="str">
        <f>IF(C90="","",IF(ISERROR(VLOOKUP(VLOOKUP(C90,Table1[[Practice no.]:[12]],27,FALSE),List!$A$2:$B$5,2,FALSE)),"",VLOOKUP(VLOOKUP(C90,Table1[[Practice no.]:[12]],27,FALSE),List!$A$2:$B$5,2,FALSE)))</f>
        <v xml:space="preserve"> </v>
      </c>
      <c r="N90" s="69" t="str">
        <f>IF(C90="","",IF(ISERROR(VLOOKUP(VLOOKUP(C90,Table1[[Practice no.]:[12]],28,FALSE),List!$A$2:$B$5,2,FALSE)),"",VLOOKUP(VLOOKUP(C90,Table1[[Practice no.]:[12]],28,FALSE),List!$A$2:$B$5,2,FALSE)))</f>
        <v xml:space="preserve"> </v>
      </c>
      <c r="O90" s="69" t="str">
        <f>IF(C90="","",IF(ISERROR(VLOOKUP(VLOOKUP(C90,Table1[[Practice no.]:[12]],29,FALSE),List!$A$2:$B$5,2,FALSE)),"",VLOOKUP(VLOOKUP(C90,Table1[[Practice no.]:[12]],29,FALSE),List!$A$2:$B$5,2,FALSE)))</f>
        <v xml:space="preserve"> </v>
      </c>
      <c r="P90" s="69" t="str">
        <f>IF(C90="","",IF(ISERROR(VLOOKUP(VLOOKUP(C90,Table1[[Practice no.]:[12]],30,FALSE),List!$A$2:$B$5,2,FALSE)),"",VLOOKUP(VLOOKUP(C90,Table1[[Practice no.]:[12]],30,FALSE),List!$A$2:$B$5,2,FALSE)))</f>
        <v xml:space="preserve"> </v>
      </c>
      <c r="Q90" s="55" t="str">
        <f>IF(C90="","",IF(ISERROR(VLOOKUP(VLOOKUP(C90,Table1[[Practice no.]:[12]],31,FALSE),List!$A$2:$B$5,2,FALSE)),"",VLOOKUP(VLOOKUP(C90,Table1[[Practice no.]:[12]],31,FALSE),List!$A$2:$B$5,2,FALSE)))</f>
        <v>○</v>
      </c>
      <c r="R90" s="55" t="str">
        <f>IF(C90="","",IF(ISERROR(VLOOKUP(VLOOKUP(C90,Table1[[Practice no.]:[12]],32,FALSE),List!$A$2:$B$5,2,FALSE)),"",VLOOKUP(VLOOKUP(C90,Table1[[Practice no.]:[12]],32,FALSE),List!$A$2:$B$5,2,FALSE)))</f>
        <v xml:space="preserve"> </v>
      </c>
      <c r="S90" s="55" t="str">
        <f>IF(C90="","",IF(ISERROR(VLOOKUP(VLOOKUP(C90,Table1[[Practice no.]:[12]],33,FALSE),List!$A$2:$B$5,2,FALSE)),"",VLOOKUP(VLOOKUP(C90,Table1[[Practice no.]:[12]],33,FALSE),List!$A$2:$B$5,2,FALSE)))</f>
        <v xml:space="preserve"> </v>
      </c>
      <c r="T90" s="55" t="str">
        <f>IF(C90="","",IF(ISERROR(VLOOKUP(VLOOKUP(C90,Table1[[Practice no.]:[12]],34,FALSE),List!$A$2:$B$5,2,FALSE)),"",VLOOKUP(VLOOKUP(C90,Table1[[Practice no.]:[12]],34,FALSE),List!$A$2:$B$5,2,FALSE)))</f>
        <v>○</v>
      </c>
      <c r="U90" s="55" t="str">
        <f>IF(C90="","",IF(ISERROR(VLOOKUP(VLOOKUP(C90,Table1[[Practice no.]:[12]],35,FALSE),List!$A$2:$B$5,2,FALSE)),"",VLOOKUP(VLOOKUP(C90,Table1[[Practice no.]:[12]],35,FALSE),List!$A$2:$B$5,2,FALSE)))</f>
        <v xml:space="preserve"> </v>
      </c>
      <c r="V90" s="55" t="str">
        <f>IF(C90="","",IF(ISERROR(VLOOKUP(VLOOKUP(C90,Table1[[Practice no.]:[12]],36,FALSE),List!$A$2:$B$5,2,FALSE)),"",VLOOKUP(VLOOKUP(C90,Table1[[Practice no.]:[12]],36,FALSE),List!$A$2:$B$5,2,FALSE)))</f>
        <v xml:space="preserve"> </v>
      </c>
      <c r="W90" s="55" t="str">
        <f>IF(C90="","",IF(ISERROR(VLOOKUP(VLOOKUP(C90,Table1[[Practice no.]:[12]],37,FALSE),List!$A$2:$B$5,2,FALSE)),"",VLOOKUP(VLOOKUP(C90,Table1[[Practice no.]:[12]],37,FALSE),List!$A$2:$B$5,2,FALSE)))</f>
        <v>○</v>
      </c>
      <c r="X90" s="55" t="str">
        <f>IF(C90="","",IF(ISERROR(VLOOKUP(VLOOKUP(C90,Table1[[Practice no.]:[12]],38,FALSE),List!$A$2:$B$5,2,FALSE)),"",VLOOKUP(VLOOKUP(C90,Table1[[Practice no.]:[12]],38,FALSE),List!$A$2:$B$5,2,FALSE)))</f>
        <v>○</v>
      </c>
      <c r="Y90" s="55" t="str">
        <f>IF(C90="","",IF(ISERROR(VLOOKUP(VLOOKUP(C90,Table1[[Practice no.]:[12]],39,FALSE),List!$A$2:$B$5,2,FALSE)),"",VLOOKUP(VLOOKUP(C90,Table1[[Practice no.]:[12]],39,FALSE),List!$A$2:$B$5,2,FALSE)))</f>
        <v>○</v>
      </c>
      <c r="Z90" s="55" t="str">
        <f>IF(C90="","",IF(ISERROR(VLOOKUP(VLOOKUP(C90,Table1[[Practice no.]:[12]],40,FALSE),List!$A$2:$B$5,2,FALSE)),"",VLOOKUP(VLOOKUP(C90,Table1[[Practice no.]:[12]],40,FALSE),List!$A$2:$B$5,2,FALSE)))</f>
        <v>○</v>
      </c>
      <c r="AA90" s="55" t="str">
        <f>IF(C90="","",IF(ISERROR(VLOOKUP(VLOOKUP(C90,Table1[[Practice no.]:[12]],41,FALSE),List!$A$2:$B$5,2,FALSE)),"",VLOOKUP(VLOOKUP(C90,Table1[[Practice no.]:[12]],41,FALSE),List!$A$2:$B$5,2,FALSE)))</f>
        <v>○</v>
      </c>
      <c r="AB90" s="55" t="str">
        <f>IF(C90="","",IF(ISERROR(VLOOKUP(VLOOKUP(C90,Table1[[Practice no.]:[12]],42,FALSE),List!$A$2:$B$5,2,FALSE)),"",VLOOKUP(VLOOKUP(C90,Table1[[Practice no.]:[12]],42,FALSE),List!$A$2:$B$5,2,FALSE)))</f>
        <v xml:space="preserve"> </v>
      </c>
      <c r="AC90" s="84"/>
    </row>
    <row r="91" spans="1:29" ht="40.35" customHeight="1">
      <c r="A91" s="218" t="str">
        <v xml:space="preserve">5. Improving Quality of life </v>
      </c>
      <c r="B91" s="218" t="str">
        <v>5.2. Beautification</v>
      </c>
      <c r="C91" s="218" t="str">
        <v>5.2.1</v>
      </c>
      <c r="D91" s="218" t="str">
        <f>IF(C91="","",HYPERLINK("#'" &amp; C91 &amp; "'!A1",VLOOKUP(C91,Table1[[Practice no.]:[Pracitce Name]],2,FALSE)))</f>
        <v>Scenic roads and roadside facilities</v>
      </c>
      <c r="E91" s="65" t="str">
        <f>IF(C91="","",IF(ISERROR(VLOOKUP(VLOOKUP(C91,Table1[[Practice no.]:[12]],19,FALSE),List!$A$2:$B$5,2,FALSE)),"",VLOOKUP(VLOOKUP(C91,Table1[[Practice no.]:[12]],19,FALSE),List!$A$2:$B$5,2,FALSE)))</f>
        <v xml:space="preserve"> </v>
      </c>
      <c r="F91" s="66" t="str">
        <f>IF(C91="","",IF(ISERROR(VLOOKUP(VLOOKUP(C91,Table1[[Practice no.]:[12]],20,FALSE),List!$A$2:$B$5,2,FALSE)),"",VLOOKUP(VLOOKUP(C91,Table1[[Practice no.]:[12]],20,FALSE),List!$A$2:$B$5,2,FALSE)))</f>
        <v xml:space="preserve"> </v>
      </c>
      <c r="G91" s="66" t="str">
        <f>IF(C91="","",IF(ISERROR(VLOOKUP(VLOOKUP(C91,Table1[[Practice no.]:[12]],21,FALSE),List!$A$2:$B$5,2,FALSE)),"",VLOOKUP(VLOOKUP(C91,Table1[[Practice no.]:[12]],21,FALSE),List!$A$2:$B$5,2,FALSE)))</f>
        <v xml:space="preserve"> </v>
      </c>
      <c r="H91" s="67" t="str">
        <f>IF(C91="","",IF(ISERROR(VLOOKUP(VLOOKUP(C91,Table1[[Practice no.]:[12]],22,FALSE),List!$A$2:$B$5,2,FALSE)),"",VLOOKUP(VLOOKUP(C91,Table1[[Practice no.]:[12]],22,FALSE),List!$A$2:$B$5,2,FALSE)))</f>
        <v xml:space="preserve"> </v>
      </c>
      <c r="I91" s="67" t="str">
        <f>IF(C91="","",IF(ISERROR(VLOOKUP(VLOOKUP(C91,Table1[[Practice no.]:[12]],23,FALSE),List!$A$2:$B$5,2,FALSE)),"",VLOOKUP(VLOOKUP(C91,Table1[[Practice no.]:[12]],23,FALSE),List!$A$2:$B$5,2,FALSE)))</f>
        <v>●</v>
      </c>
      <c r="J91" s="67" t="str">
        <f>IF(C91="","",IF(ISERROR(VLOOKUP(VLOOKUP(C91,Table1[[Practice no.]:[12]],24,FALSE),List!$A$2:$B$5,2,FALSE)),"",VLOOKUP(VLOOKUP(C91,Table1[[Practice no.]:[12]],24,FALSE),List!$A$2:$B$5,2,FALSE)))</f>
        <v xml:space="preserve"> </v>
      </c>
      <c r="K91" s="68" t="str">
        <f>IF(C91="","",IF(ISERROR(VLOOKUP(VLOOKUP(C91,Table1[[Practice no.]:[12]],25,FALSE),List!$A$2:$B$5,2,FALSE)),"",VLOOKUP(VLOOKUP(C91,Table1[[Practice no.]:[12]],25,FALSE),List!$A$2:$B$5,2,FALSE)))</f>
        <v xml:space="preserve"> </v>
      </c>
      <c r="L91" s="68" t="str">
        <f>IF(C91="","",IF(ISERROR(VLOOKUP(VLOOKUP(C91,Table1[[Practice no.]:[12]],26,FALSE),List!$A$2:$B$5,2,FALSE)),"",VLOOKUP(VLOOKUP(C91,Table1[[Practice no.]:[12]],26,FALSE),List!$A$2:$B$5,2,FALSE)))</f>
        <v xml:space="preserve"> </v>
      </c>
      <c r="M91" s="68" t="str">
        <f>IF(C91="","",IF(ISERROR(VLOOKUP(VLOOKUP(C91,Table1[[Practice no.]:[12]],27,FALSE),List!$A$2:$B$5,2,FALSE)),"",VLOOKUP(VLOOKUP(C91,Table1[[Practice no.]:[12]],27,FALSE),List!$A$2:$B$5,2,FALSE)))</f>
        <v xml:space="preserve"> </v>
      </c>
      <c r="N91" s="69" t="str">
        <f>IF(C91="","",IF(ISERROR(VLOOKUP(VLOOKUP(C91,Table1[[Practice no.]:[12]],28,FALSE),List!$A$2:$B$5,2,FALSE)),"",VLOOKUP(VLOOKUP(C91,Table1[[Practice no.]:[12]],28,FALSE),List!$A$2:$B$5,2,FALSE)))</f>
        <v xml:space="preserve"> </v>
      </c>
      <c r="O91" s="69" t="str">
        <f>IF(C91="","",IF(ISERROR(VLOOKUP(VLOOKUP(C91,Table1[[Practice no.]:[12]],29,FALSE),List!$A$2:$B$5,2,FALSE)),"",VLOOKUP(VLOOKUP(C91,Table1[[Practice no.]:[12]],29,FALSE),List!$A$2:$B$5,2,FALSE)))</f>
        <v xml:space="preserve"> </v>
      </c>
      <c r="P91" s="69" t="str">
        <f>IF(C91="","",IF(ISERROR(VLOOKUP(VLOOKUP(C91,Table1[[Practice no.]:[12]],30,FALSE),List!$A$2:$B$5,2,FALSE)),"",VLOOKUP(VLOOKUP(C91,Table1[[Practice no.]:[12]],30,FALSE),List!$A$2:$B$5,2,FALSE)))</f>
        <v xml:space="preserve"> </v>
      </c>
      <c r="Q91" s="55" t="str">
        <f>IF(C91="","",IF(ISERROR(VLOOKUP(VLOOKUP(C91,Table1[[Practice no.]:[12]],31,FALSE),List!$A$2:$B$5,2,FALSE)),"",VLOOKUP(VLOOKUP(C91,Table1[[Practice no.]:[12]],31,FALSE),List!$A$2:$B$5,2,FALSE)))</f>
        <v>○</v>
      </c>
      <c r="R91" s="55" t="str">
        <f>IF(C91="","",IF(ISERROR(VLOOKUP(VLOOKUP(C91,Table1[[Practice no.]:[12]],32,FALSE),List!$A$2:$B$5,2,FALSE)),"",VLOOKUP(VLOOKUP(C91,Table1[[Practice no.]:[12]],32,FALSE),List!$A$2:$B$5,2,FALSE)))</f>
        <v xml:space="preserve"> </v>
      </c>
      <c r="S91" s="55" t="str">
        <f>IF(C91="","",IF(ISERROR(VLOOKUP(VLOOKUP(C91,Table1[[Practice no.]:[12]],33,FALSE),List!$A$2:$B$5,2,FALSE)),"",VLOOKUP(VLOOKUP(C91,Table1[[Practice no.]:[12]],33,FALSE),List!$A$2:$B$5,2,FALSE)))</f>
        <v xml:space="preserve"> </v>
      </c>
      <c r="T91" s="55" t="str">
        <f>IF(C91="","",IF(ISERROR(VLOOKUP(VLOOKUP(C91,Table1[[Practice no.]:[12]],34,FALSE),List!$A$2:$B$5,2,FALSE)),"",VLOOKUP(VLOOKUP(C91,Table1[[Practice no.]:[12]],34,FALSE),List!$A$2:$B$5,2,FALSE)))</f>
        <v>○</v>
      </c>
      <c r="U91" s="55" t="str">
        <f>IF(C91="","",IF(ISERROR(VLOOKUP(VLOOKUP(C91,Table1[[Practice no.]:[12]],35,FALSE),List!$A$2:$B$5,2,FALSE)),"",VLOOKUP(VLOOKUP(C91,Table1[[Practice no.]:[12]],35,FALSE),List!$A$2:$B$5,2,FALSE)))</f>
        <v xml:space="preserve"> </v>
      </c>
      <c r="V91" s="55" t="str">
        <f>IF(C91="","",IF(ISERROR(VLOOKUP(VLOOKUP(C91,Table1[[Practice no.]:[12]],36,FALSE),List!$A$2:$B$5,2,FALSE)),"",VLOOKUP(VLOOKUP(C91,Table1[[Practice no.]:[12]],36,FALSE),List!$A$2:$B$5,2,FALSE)))</f>
        <v xml:space="preserve"> </v>
      </c>
      <c r="W91" s="55" t="str">
        <f>IF(C91="","",IF(ISERROR(VLOOKUP(VLOOKUP(C91,Table1[[Practice no.]:[12]],37,FALSE),List!$A$2:$B$5,2,FALSE)),"",VLOOKUP(VLOOKUP(C91,Table1[[Practice no.]:[12]],37,FALSE),List!$A$2:$B$5,2,FALSE)))</f>
        <v>○</v>
      </c>
      <c r="X91" s="55" t="str">
        <f>IF(C91="","",IF(ISERROR(VLOOKUP(VLOOKUP(C91,Table1[[Practice no.]:[12]],38,FALSE),List!$A$2:$B$5,2,FALSE)),"",VLOOKUP(VLOOKUP(C91,Table1[[Practice no.]:[12]],38,FALSE),List!$A$2:$B$5,2,FALSE)))</f>
        <v xml:space="preserve"> </v>
      </c>
      <c r="Y91" s="55" t="str">
        <f>IF(C91="","",IF(ISERROR(VLOOKUP(VLOOKUP(C91,Table1[[Practice no.]:[12]],39,FALSE),List!$A$2:$B$5,2,FALSE)),"",VLOOKUP(VLOOKUP(C91,Table1[[Practice no.]:[12]],39,FALSE),List!$A$2:$B$5,2,FALSE)))</f>
        <v>○</v>
      </c>
      <c r="Z91" s="55" t="str">
        <f>IF(C91="","",IF(ISERROR(VLOOKUP(VLOOKUP(C91,Table1[[Practice no.]:[12]],40,FALSE),List!$A$2:$B$5,2,FALSE)),"",VLOOKUP(VLOOKUP(C91,Table1[[Practice no.]:[12]],40,FALSE),List!$A$2:$B$5,2,FALSE)))</f>
        <v>○</v>
      </c>
      <c r="AA91" s="55" t="str">
        <f>IF(C91="","",IF(ISERROR(VLOOKUP(VLOOKUP(C91,Table1[[Practice no.]:[12]],41,FALSE),List!$A$2:$B$5,2,FALSE)),"",VLOOKUP(VLOOKUP(C91,Table1[[Practice no.]:[12]],41,FALSE),List!$A$2:$B$5,2,FALSE)))</f>
        <v xml:space="preserve"> </v>
      </c>
      <c r="AB91" s="55" t="str">
        <f>IF(C91="","",IF(ISERROR(VLOOKUP(VLOOKUP(C91,Table1[[Practice no.]:[12]],42,FALSE),List!$A$2:$B$5,2,FALSE)),"",VLOOKUP(VLOOKUP(C91,Table1[[Practice no.]:[12]],42,FALSE),List!$A$2:$B$5,2,FALSE)))</f>
        <v>○</v>
      </c>
      <c r="AC91" s="84"/>
    </row>
    <row r="92" spans="1:29" ht="40.35" customHeight="1">
      <c r="A92" s="218" t="str">
        <v xml:space="preserve">5. Improving Quality of life </v>
      </c>
      <c r="B92" s="218" t="str">
        <v>5.2. Beautification</v>
      </c>
      <c r="C92" s="218" t="str">
        <v>5.2.2</v>
      </c>
      <c r="D92" s="218" t="str">
        <f>IF(C92="","",HYPERLINK("#'" &amp; C92 &amp; "'!A1",VLOOKUP(C92,Table1[[Practice no.]:[Pracitce Name]],2,FALSE)))</f>
        <v>Managing public health of roads and sales of street food</v>
      </c>
      <c r="E92" s="65" t="str">
        <f>IF(C92="","",IF(ISERROR(VLOOKUP(VLOOKUP(C92,Table1[[Practice no.]:[12]],19,FALSE),List!$A$2:$B$5,2,FALSE)),"",VLOOKUP(VLOOKUP(C92,Table1[[Practice no.]:[12]],19,FALSE),List!$A$2:$B$5,2,FALSE)))</f>
        <v xml:space="preserve"> </v>
      </c>
      <c r="F92" s="66" t="str">
        <f>IF(C92="","",IF(ISERROR(VLOOKUP(VLOOKUP(C92,Table1[[Practice no.]:[12]],20,FALSE),List!$A$2:$B$5,2,FALSE)),"",VLOOKUP(VLOOKUP(C92,Table1[[Practice no.]:[12]],20,FALSE),List!$A$2:$B$5,2,FALSE)))</f>
        <v xml:space="preserve"> </v>
      </c>
      <c r="G92" s="66" t="str">
        <f>IF(C92="","",IF(ISERROR(VLOOKUP(VLOOKUP(C92,Table1[[Practice no.]:[12]],21,FALSE),List!$A$2:$B$5,2,FALSE)),"",VLOOKUP(VLOOKUP(C92,Table1[[Practice no.]:[12]],21,FALSE),List!$A$2:$B$5,2,FALSE)))</f>
        <v xml:space="preserve"> </v>
      </c>
      <c r="H92" s="67" t="str">
        <f>IF(C92="","",IF(ISERROR(VLOOKUP(VLOOKUP(C92,Table1[[Practice no.]:[12]],22,FALSE),List!$A$2:$B$5,2,FALSE)),"",VLOOKUP(VLOOKUP(C92,Table1[[Practice no.]:[12]],22,FALSE),List!$A$2:$B$5,2,FALSE)))</f>
        <v>○</v>
      </c>
      <c r="I92" s="67" t="str">
        <f>IF(C92="","",IF(ISERROR(VLOOKUP(VLOOKUP(C92,Table1[[Practice no.]:[12]],23,FALSE),List!$A$2:$B$5,2,FALSE)),"",VLOOKUP(VLOOKUP(C92,Table1[[Practice no.]:[12]],23,FALSE),List!$A$2:$B$5,2,FALSE)))</f>
        <v>●</v>
      </c>
      <c r="J92" s="67" t="str">
        <f>IF(C92="","",IF(ISERROR(VLOOKUP(VLOOKUP(C92,Table1[[Practice no.]:[12]],24,FALSE),List!$A$2:$B$5,2,FALSE)),"",VLOOKUP(VLOOKUP(C92,Table1[[Practice no.]:[12]],24,FALSE),List!$A$2:$B$5,2,FALSE)))</f>
        <v xml:space="preserve"> </v>
      </c>
      <c r="K92" s="68" t="str">
        <f>IF(C92="","",IF(ISERROR(VLOOKUP(VLOOKUP(C92,Table1[[Practice no.]:[12]],25,FALSE),List!$A$2:$B$5,2,FALSE)),"",VLOOKUP(VLOOKUP(C92,Table1[[Practice no.]:[12]],25,FALSE),List!$A$2:$B$5,2,FALSE)))</f>
        <v xml:space="preserve"> </v>
      </c>
      <c r="L92" s="68" t="str">
        <f>IF(C92="","",IF(ISERROR(VLOOKUP(VLOOKUP(C92,Table1[[Practice no.]:[12]],26,FALSE),List!$A$2:$B$5,2,FALSE)),"",VLOOKUP(VLOOKUP(C92,Table1[[Practice no.]:[12]],26,FALSE),List!$A$2:$B$5,2,FALSE)))</f>
        <v xml:space="preserve"> </v>
      </c>
      <c r="M92" s="68" t="str">
        <f>IF(C92="","",IF(ISERROR(VLOOKUP(VLOOKUP(C92,Table1[[Practice no.]:[12]],27,FALSE),List!$A$2:$B$5,2,FALSE)),"",VLOOKUP(VLOOKUP(C92,Table1[[Practice no.]:[12]],27,FALSE),List!$A$2:$B$5,2,FALSE)))</f>
        <v xml:space="preserve"> </v>
      </c>
      <c r="N92" s="69" t="str">
        <f>IF(C92="","",IF(ISERROR(VLOOKUP(VLOOKUP(C92,Table1[[Practice no.]:[12]],28,FALSE),List!$A$2:$B$5,2,FALSE)),"",VLOOKUP(VLOOKUP(C92,Table1[[Practice no.]:[12]],28,FALSE),List!$A$2:$B$5,2,FALSE)))</f>
        <v xml:space="preserve"> </v>
      </c>
      <c r="O92" s="69" t="str">
        <f>IF(C92="","",IF(ISERROR(VLOOKUP(VLOOKUP(C92,Table1[[Practice no.]:[12]],29,FALSE),List!$A$2:$B$5,2,FALSE)),"",VLOOKUP(VLOOKUP(C92,Table1[[Practice no.]:[12]],29,FALSE),List!$A$2:$B$5,2,FALSE)))</f>
        <v xml:space="preserve"> </v>
      </c>
      <c r="P92" s="69" t="str">
        <f>IF(C92="","",IF(ISERROR(VLOOKUP(VLOOKUP(C92,Table1[[Practice no.]:[12]],30,FALSE),List!$A$2:$B$5,2,FALSE)),"",VLOOKUP(VLOOKUP(C92,Table1[[Practice no.]:[12]],30,FALSE),List!$A$2:$B$5,2,FALSE)))</f>
        <v xml:space="preserve"> </v>
      </c>
      <c r="Q92" s="55" t="str">
        <f>IF(C92="","",IF(ISERROR(VLOOKUP(VLOOKUP(C92,Table1[[Practice no.]:[12]],31,FALSE),List!$A$2:$B$5,2,FALSE)),"",VLOOKUP(VLOOKUP(C92,Table1[[Practice no.]:[12]],31,FALSE),List!$A$2:$B$5,2,FALSE)))</f>
        <v xml:space="preserve"> </v>
      </c>
      <c r="R92" s="55" t="str">
        <f>IF(C92="","",IF(ISERROR(VLOOKUP(VLOOKUP(C92,Table1[[Practice no.]:[12]],32,FALSE),List!$A$2:$B$5,2,FALSE)),"",VLOOKUP(VLOOKUP(C92,Table1[[Practice no.]:[12]],32,FALSE),List!$A$2:$B$5,2,FALSE)))</f>
        <v xml:space="preserve"> </v>
      </c>
      <c r="S92" s="55" t="str">
        <f>IF(C92="","",IF(ISERROR(VLOOKUP(VLOOKUP(C92,Table1[[Practice no.]:[12]],33,FALSE),List!$A$2:$B$5,2,FALSE)),"",VLOOKUP(VLOOKUP(C92,Table1[[Practice no.]:[12]],33,FALSE),List!$A$2:$B$5,2,FALSE)))</f>
        <v xml:space="preserve"> </v>
      </c>
      <c r="T92" s="55" t="str">
        <f>IF(C92="","",IF(ISERROR(VLOOKUP(VLOOKUP(C92,Table1[[Practice no.]:[12]],34,FALSE),List!$A$2:$B$5,2,FALSE)),"",VLOOKUP(VLOOKUP(C92,Table1[[Practice no.]:[12]],34,FALSE),List!$A$2:$B$5,2,FALSE)))</f>
        <v xml:space="preserve"> </v>
      </c>
      <c r="U92" s="55" t="str">
        <f>IF(C92="","",IF(ISERROR(VLOOKUP(VLOOKUP(C92,Table1[[Practice no.]:[12]],35,FALSE),List!$A$2:$B$5,2,FALSE)),"",VLOOKUP(VLOOKUP(C92,Table1[[Practice no.]:[12]],35,FALSE),List!$A$2:$B$5,2,FALSE)))</f>
        <v>○</v>
      </c>
      <c r="V92" s="55" t="str">
        <f>IF(C92="","",IF(ISERROR(VLOOKUP(VLOOKUP(C92,Table1[[Practice no.]:[12]],36,FALSE),List!$A$2:$B$5,2,FALSE)),"",VLOOKUP(VLOOKUP(C92,Table1[[Practice no.]:[12]],36,FALSE),List!$A$2:$B$5,2,FALSE)))</f>
        <v>○</v>
      </c>
      <c r="W92" s="55" t="str">
        <f>IF(C92="","",IF(ISERROR(VLOOKUP(VLOOKUP(C92,Table1[[Practice no.]:[12]],37,FALSE),List!$A$2:$B$5,2,FALSE)),"",VLOOKUP(VLOOKUP(C92,Table1[[Practice no.]:[12]],37,FALSE),List!$A$2:$B$5,2,FALSE)))</f>
        <v>○</v>
      </c>
      <c r="X92" s="55" t="str">
        <f>IF(C92="","",IF(ISERROR(VLOOKUP(VLOOKUP(C92,Table1[[Practice no.]:[12]],38,FALSE),List!$A$2:$B$5,2,FALSE)),"",VLOOKUP(VLOOKUP(C92,Table1[[Practice no.]:[12]],38,FALSE),List!$A$2:$B$5,2,FALSE)))</f>
        <v>○</v>
      </c>
      <c r="Y92" s="55" t="str">
        <f>IF(C92="","",IF(ISERROR(VLOOKUP(VLOOKUP(C92,Table1[[Practice no.]:[12]],39,FALSE),List!$A$2:$B$5,2,FALSE)),"",VLOOKUP(VLOOKUP(C92,Table1[[Practice no.]:[12]],39,FALSE),List!$A$2:$B$5,2,FALSE)))</f>
        <v xml:space="preserve"> </v>
      </c>
      <c r="Z92" s="55" t="str">
        <f>IF(C92="","",IF(ISERROR(VLOOKUP(VLOOKUP(C92,Table1[[Practice no.]:[12]],40,FALSE),List!$A$2:$B$5,2,FALSE)),"",VLOOKUP(VLOOKUP(C92,Table1[[Practice no.]:[12]],40,FALSE),List!$A$2:$B$5,2,FALSE)))</f>
        <v xml:space="preserve"> </v>
      </c>
      <c r="AA92" s="55" t="str">
        <f>IF(C92="","",IF(ISERROR(VLOOKUP(VLOOKUP(C92,Table1[[Practice no.]:[12]],41,FALSE),List!$A$2:$B$5,2,FALSE)),"",VLOOKUP(VLOOKUP(C92,Table1[[Practice no.]:[12]],41,FALSE),List!$A$2:$B$5,2,FALSE)))</f>
        <v xml:space="preserve"> </v>
      </c>
      <c r="AB92" s="55" t="str">
        <f>IF(C92="","",IF(ISERROR(VLOOKUP(VLOOKUP(C92,Table1[[Practice no.]:[12]],42,FALSE),List!$A$2:$B$5,2,FALSE)),"",VLOOKUP(VLOOKUP(C92,Table1[[Practice no.]:[12]],42,FALSE),List!$A$2:$B$5,2,FALSE)))</f>
        <v xml:space="preserve"> </v>
      </c>
      <c r="AC92" s="84"/>
    </row>
    <row r="93" spans="1:29" ht="40.35" customHeight="1">
      <c r="A93" s="218" t="str">
        <v xml:space="preserve">5. Improving Quality of life </v>
      </c>
      <c r="B93" s="218" t="str">
        <v>5.3. Noise control</v>
      </c>
      <c r="C93" s="218" t="str">
        <v>5.3.1</v>
      </c>
      <c r="D93" s="218" t="str">
        <f>IF(C93="","",HYPERLINK("#'" &amp; C93 &amp; "'!A1",VLOOKUP(C93,Table1[[Practice no.]:[Pracitce Name]],2,FALSE)))</f>
        <v>Reducing noise from roads</v>
      </c>
      <c r="E93" s="65" t="str">
        <f>IF(C93="","",IF(ISERROR(VLOOKUP(VLOOKUP(C93,Table1[[Practice no.]:[12]],19,FALSE),List!$A$2:$B$5,2,FALSE)),"",VLOOKUP(VLOOKUP(C93,Table1[[Practice no.]:[12]],19,FALSE),List!$A$2:$B$5,2,FALSE)))</f>
        <v xml:space="preserve"> </v>
      </c>
      <c r="F93" s="66" t="str">
        <f>IF(C93="","",IF(ISERROR(VLOOKUP(VLOOKUP(C93,Table1[[Practice no.]:[12]],20,FALSE),List!$A$2:$B$5,2,FALSE)),"",VLOOKUP(VLOOKUP(C93,Table1[[Practice no.]:[12]],20,FALSE),List!$A$2:$B$5,2,FALSE)))</f>
        <v xml:space="preserve"> </v>
      </c>
      <c r="G93" s="66" t="str">
        <f>IF(C93="","",IF(ISERROR(VLOOKUP(VLOOKUP(C93,Table1[[Practice no.]:[12]],21,FALSE),List!$A$2:$B$5,2,FALSE)),"",VLOOKUP(VLOOKUP(C93,Table1[[Practice no.]:[12]],21,FALSE),List!$A$2:$B$5,2,FALSE)))</f>
        <v xml:space="preserve"> </v>
      </c>
      <c r="H93" s="67" t="str">
        <f>IF(C93="","",IF(ISERROR(VLOOKUP(VLOOKUP(C93,Table1[[Practice no.]:[12]],22,FALSE),List!$A$2:$B$5,2,FALSE)),"",VLOOKUP(VLOOKUP(C93,Table1[[Practice no.]:[12]],22,FALSE),List!$A$2:$B$5,2,FALSE)))</f>
        <v xml:space="preserve"> </v>
      </c>
      <c r="I93" s="67" t="str">
        <f>IF(C93="","",IF(ISERROR(VLOOKUP(VLOOKUP(C93,Table1[[Practice no.]:[12]],23,FALSE),List!$A$2:$B$5,2,FALSE)),"",VLOOKUP(VLOOKUP(C93,Table1[[Practice no.]:[12]],23,FALSE),List!$A$2:$B$5,2,FALSE)))</f>
        <v>●</v>
      </c>
      <c r="J93" s="67" t="str">
        <f>IF(C93="","",IF(ISERROR(VLOOKUP(VLOOKUP(C93,Table1[[Practice no.]:[12]],24,FALSE),List!$A$2:$B$5,2,FALSE)),"",VLOOKUP(VLOOKUP(C93,Table1[[Practice no.]:[12]],24,FALSE),List!$A$2:$B$5,2,FALSE)))</f>
        <v xml:space="preserve"> </v>
      </c>
      <c r="K93" s="68" t="str">
        <f>IF(C93="","",IF(ISERROR(VLOOKUP(VLOOKUP(C93,Table1[[Practice no.]:[12]],25,FALSE),List!$A$2:$B$5,2,FALSE)),"",VLOOKUP(VLOOKUP(C93,Table1[[Practice no.]:[12]],25,FALSE),List!$A$2:$B$5,2,FALSE)))</f>
        <v xml:space="preserve"> </v>
      </c>
      <c r="L93" s="68" t="str">
        <f>IF(C93="","",IF(ISERROR(VLOOKUP(VLOOKUP(C93,Table1[[Practice no.]:[12]],26,FALSE),List!$A$2:$B$5,2,FALSE)),"",VLOOKUP(VLOOKUP(C93,Table1[[Practice no.]:[12]],26,FALSE),List!$A$2:$B$5,2,FALSE)))</f>
        <v xml:space="preserve"> </v>
      </c>
      <c r="M93" s="68" t="str">
        <f>IF(C93="","",IF(ISERROR(VLOOKUP(VLOOKUP(C93,Table1[[Practice no.]:[12]],27,FALSE),List!$A$2:$B$5,2,FALSE)),"",VLOOKUP(VLOOKUP(C93,Table1[[Practice no.]:[12]],27,FALSE),List!$A$2:$B$5,2,FALSE)))</f>
        <v xml:space="preserve"> </v>
      </c>
      <c r="N93" s="69" t="str">
        <f>IF(C93="","",IF(ISERROR(VLOOKUP(VLOOKUP(C93,Table1[[Practice no.]:[12]],28,FALSE),List!$A$2:$B$5,2,FALSE)),"",VLOOKUP(VLOOKUP(C93,Table1[[Practice no.]:[12]],28,FALSE),List!$A$2:$B$5,2,FALSE)))</f>
        <v xml:space="preserve"> </v>
      </c>
      <c r="O93" s="69" t="str">
        <f>IF(C93="","",IF(ISERROR(VLOOKUP(VLOOKUP(C93,Table1[[Practice no.]:[12]],29,FALSE),List!$A$2:$B$5,2,FALSE)),"",VLOOKUP(VLOOKUP(C93,Table1[[Practice no.]:[12]],29,FALSE),List!$A$2:$B$5,2,FALSE)))</f>
        <v xml:space="preserve"> </v>
      </c>
      <c r="P93" s="69" t="str">
        <f>IF(C93="","",IF(ISERROR(VLOOKUP(VLOOKUP(C93,Table1[[Practice no.]:[12]],30,FALSE),List!$A$2:$B$5,2,FALSE)),"",VLOOKUP(VLOOKUP(C93,Table1[[Practice no.]:[12]],30,FALSE),List!$A$2:$B$5,2,FALSE)))</f>
        <v xml:space="preserve"> </v>
      </c>
      <c r="Q93" s="55" t="str">
        <f>IF(C93="","",IF(ISERROR(VLOOKUP(VLOOKUP(C93,Table1[[Practice no.]:[12]],31,FALSE),List!$A$2:$B$5,2,FALSE)),"",VLOOKUP(VLOOKUP(C93,Table1[[Practice no.]:[12]],31,FALSE),List!$A$2:$B$5,2,FALSE)))</f>
        <v>○</v>
      </c>
      <c r="R93" s="55" t="str">
        <f>IF(C93="","",IF(ISERROR(VLOOKUP(VLOOKUP(C93,Table1[[Practice no.]:[12]],32,FALSE),List!$A$2:$B$5,2,FALSE)),"",VLOOKUP(VLOOKUP(C93,Table1[[Practice no.]:[12]],32,FALSE),List!$A$2:$B$5,2,FALSE)))</f>
        <v xml:space="preserve"> </v>
      </c>
      <c r="S93" s="55" t="str">
        <f>IF(C93="","",IF(ISERROR(VLOOKUP(VLOOKUP(C93,Table1[[Practice no.]:[12]],33,FALSE),List!$A$2:$B$5,2,FALSE)),"",VLOOKUP(VLOOKUP(C93,Table1[[Practice no.]:[12]],33,FALSE),List!$A$2:$B$5,2,FALSE)))</f>
        <v>○</v>
      </c>
      <c r="T93" s="55" t="str">
        <f>IF(C93="","",IF(ISERROR(VLOOKUP(VLOOKUP(C93,Table1[[Practice no.]:[12]],34,FALSE),List!$A$2:$B$5,2,FALSE)),"",VLOOKUP(VLOOKUP(C93,Table1[[Practice no.]:[12]],34,FALSE),List!$A$2:$B$5,2,FALSE)))</f>
        <v>○</v>
      </c>
      <c r="U93" s="55" t="str">
        <f>IF(C93="","",IF(ISERROR(VLOOKUP(VLOOKUP(C93,Table1[[Practice no.]:[12]],35,FALSE),List!$A$2:$B$5,2,FALSE)),"",VLOOKUP(VLOOKUP(C93,Table1[[Practice no.]:[12]],35,FALSE),List!$A$2:$B$5,2,FALSE)))</f>
        <v>○</v>
      </c>
      <c r="V93" s="55" t="str">
        <f>IF(C93="","",IF(ISERROR(VLOOKUP(VLOOKUP(C93,Table1[[Practice no.]:[12]],36,FALSE),List!$A$2:$B$5,2,FALSE)),"",VLOOKUP(VLOOKUP(C93,Table1[[Practice no.]:[12]],36,FALSE),List!$A$2:$B$5,2,FALSE)))</f>
        <v>○</v>
      </c>
      <c r="W93" s="55" t="str">
        <f>IF(C93="","",IF(ISERROR(VLOOKUP(VLOOKUP(C93,Table1[[Practice no.]:[12]],37,FALSE),List!$A$2:$B$5,2,FALSE)),"",VLOOKUP(VLOOKUP(C93,Table1[[Practice no.]:[12]],37,FALSE),List!$A$2:$B$5,2,FALSE)))</f>
        <v>○</v>
      </c>
      <c r="X93" s="55" t="str">
        <f>IF(C93="","",IF(ISERROR(VLOOKUP(VLOOKUP(C93,Table1[[Practice no.]:[12]],38,FALSE),List!$A$2:$B$5,2,FALSE)),"",VLOOKUP(VLOOKUP(C93,Table1[[Practice no.]:[12]],38,FALSE),List!$A$2:$B$5,2,FALSE)))</f>
        <v>○</v>
      </c>
      <c r="Y93" s="55" t="str">
        <f>IF(C93="","",IF(ISERROR(VLOOKUP(VLOOKUP(C93,Table1[[Practice no.]:[12]],39,FALSE),List!$A$2:$B$5,2,FALSE)),"",VLOOKUP(VLOOKUP(C93,Table1[[Practice no.]:[12]],39,FALSE),List!$A$2:$B$5,2,FALSE)))</f>
        <v>○</v>
      </c>
      <c r="Z93" s="55" t="str">
        <f>IF(C93="","",IF(ISERROR(VLOOKUP(VLOOKUP(C93,Table1[[Practice no.]:[12]],40,FALSE),List!$A$2:$B$5,2,FALSE)),"",VLOOKUP(VLOOKUP(C93,Table1[[Practice no.]:[12]],40,FALSE),List!$A$2:$B$5,2,FALSE)))</f>
        <v xml:space="preserve"> </v>
      </c>
      <c r="AA93" s="55" t="str">
        <f>IF(C93="","",IF(ISERROR(VLOOKUP(VLOOKUP(C93,Table1[[Practice no.]:[12]],41,FALSE),List!$A$2:$B$5,2,FALSE)),"",VLOOKUP(VLOOKUP(C93,Table1[[Practice no.]:[12]],41,FALSE),List!$A$2:$B$5,2,FALSE)))</f>
        <v xml:space="preserve"> </v>
      </c>
      <c r="AB93" s="55" t="str">
        <f>IF(C93="","",IF(ISERROR(VLOOKUP(VLOOKUP(C93,Table1[[Practice no.]:[12]],42,FALSE),List!$A$2:$B$5,2,FALSE)),"",VLOOKUP(VLOOKUP(C93,Table1[[Practice no.]:[12]],42,FALSE),List!$A$2:$B$5,2,FALSE)))</f>
        <v xml:space="preserve"> </v>
      </c>
      <c r="AC93" s="84"/>
    </row>
    <row r="94" spans="1:29" ht="40.35" customHeight="1">
      <c r="A94" s="218" t="str">
        <v xml:space="preserve">5. Improving Quality of life </v>
      </c>
      <c r="B94" s="218" t="str">
        <v>5.4. Temperature Control</v>
      </c>
      <c r="C94" s="218" t="str">
        <v>5.4.1</v>
      </c>
      <c r="D94" s="218" t="str">
        <f>IF(C94="","",HYPERLINK("#'" &amp; C94 &amp; "'!A1",VLOOKUP(C94,Table1[[Practice no.]:[Pracitce Name]],2,FALSE)))</f>
        <v>Urban Heat Islands – Cool pavements and other solutions</v>
      </c>
      <c r="E94" s="65" t="str">
        <f>IF(C94="","",IF(ISERROR(VLOOKUP(VLOOKUP(C94,Table1[[Practice no.]:[12]],19,FALSE),List!$A$2:$B$5,2,FALSE)),"",VLOOKUP(VLOOKUP(C94,Table1[[Practice no.]:[12]],19,FALSE),List!$A$2:$B$5,2,FALSE)))</f>
        <v>○</v>
      </c>
      <c r="F94" s="66" t="str">
        <f>IF(C94="","",IF(ISERROR(VLOOKUP(VLOOKUP(C94,Table1[[Practice no.]:[12]],20,FALSE),List!$A$2:$B$5,2,FALSE)),"",VLOOKUP(VLOOKUP(C94,Table1[[Practice no.]:[12]],20,FALSE),List!$A$2:$B$5,2,FALSE)))</f>
        <v xml:space="preserve"> </v>
      </c>
      <c r="G94" s="66" t="str">
        <f>IF(C94="","",IF(ISERROR(VLOOKUP(VLOOKUP(C94,Table1[[Practice no.]:[12]],21,FALSE),List!$A$2:$B$5,2,FALSE)),"",VLOOKUP(VLOOKUP(C94,Table1[[Practice no.]:[12]],21,FALSE),List!$A$2:$B$5,2,FALSE)))</f>
        <v xml:space="preserve"> </v>
      </c>
      <c r="H94" s="67" t="str">
        <f>IF(C94="","",IF(ISERROR(VLOOKUP(VLOOKUP(C94,Table1[[Practice no.]:[12]],22,FALSE),List!$A$2:$B$5,2,FALSE)),"",VLOOKUP(VLOOKUP(C94,Table1[[Practice no.]:[12]],22,FALSE),List!$A$2:$B$5,2,FALSE)))</f>
        <v xml:space="preserve"> </v>
      </c>
      <c r="I94" s="67" t="str">
        <f>IF(C94="","",IF(ISERROR(VLOOKUP(VLOOKUP(C94,Table1[[Practice no.]:[12]],23,FALSE),List!$A$2:$B$5,2,FALSE)),"",VLOOKUP(VLOOKUP(C94,Table1[[Practice no.]:[12]],23,FALSE),List!$A$2:$B$5,2,FALSE)))</f>
        <v>●</v>
      </c>
      <c r="J94" s="67" t="str">
        <f>IF(C94="","",IF(ISERROR(VLOOKUP(VLOOKUP(C94,Table1[[Practice no.]:[12]],24,FALSE),List!$A$2:$B$5,2,FALSE)),"",VLOOKUP(VLOOKUP(C94,Table1[[Practice no.]:[12]],24,FALSE),List!$A$2:$B$5,2,FALSE)))</f>
        <v xml:space="preserve"> </v>
      </c>
      <c r="K94" s="68" t="str">
        <f>IF(C94="","",IF(ISERROR(VLOOKUP(VLOOKUP(C94,Table1[[Practice no.]:[12]],25,FALSE),List!$A$2:$B$5,2,FALSE)),"",VLOOKUP(VLOOKUP(C94,Table1[[Practice no.]:[12]],25,FALSE),List!$A$2:$B$5,2,FALSE)))</f>
        <v xml:space="preserve"> </v>
      </c>
      <c r="L94" s="68" t="str">
        <f>IF(C94="","",IF(ISERROR(VLOOKUP(VLOOKUP(C94,Table1[[Practice no.]:[12]],26,FALSE),List!$A$2:$B$5,2,FALSE)),"",VLOOKUP(VLOOKUP(C94,Table1[[Practice no.]:[12]],26,FALSE),List!$A$2:$B$5,2,FALSE)))</f>
        <v xml:space="preserve"> </v>
      </c>
      <c r="M94" s="68" t="str">
        <f>IF(C94="","",IF(ISERROR(VLOOKUP(VLOOKUP(C94,Table1[[Practice no.]:[12]],27,FALSE),List!$A$2:$B$5,2,FALSE)),"",VLOOKUP(VLOOKUP(C94,Table1[[Practice no.]:[12]],27,FALSE),List!$A$2:$B$5,2,FALSE)))</f>
        <v xml:space="preserve"> </v>
      </c>
      <c r="N94" s="69" t="str">
        <f>IF(C94="","",IF(ISERROR(VLOOKUP(VLOOKUP(C94,Table1[[Practice no.]:[12]],28,FALSE),List!$A$2:$B$5,2,FALSE)),"",VLOOKUP(VLOOKUP(C94,Table1[[Practice no.]:[12]],28,FALSE),List!$A$2:$B$5,2,FALSE)))</f>
        <v xml:space="preserve"> </v>
      </c>
      <c r="O94" s="69" t="str">
        <f>IF(C94="","",IF(ISERROR(VLOOKUP(VLOOKUP(C94,Table1[[Practice no.]:[12]],29,FALSE),List!$A$2:$B$5,2,FALSE)),"",VLOOKUP(VLOOKUP(C94,Table1[[Practice no.]:[12]],29,FALSE),List!$A$2:$B$5,2,FALSE)))</f>
        <v xml:space="preserve"> </v>
      </c>
      <c r="P94" s="69" t="str">
        <f>IF(C94="","",IF(ISERROR(VLOOKUP(VLOOKUP(C94,Table1[[Practice no.]:[12]],30,FALSE),List!$A$2:$B$5,2,FALSE)),"",VLOOKUP(VLOOKUP(C94,Table1[[Practice no.]:[12]],30,FALSE),List!$A$2:$B$5,2,FALSE)))</f>
        <v xml:space="preserve"> </v>
      </c>
      <c r="Q94" s="55" t="str">
        <f>IF(C94="","",IF(ISERROR(VLOOKUP(VLOOKUP(C94,Table1[[Practice no.]:[12]],31,FALSE),List!$A$2:$B$5,2,FALSE)),"",VLOOKUP(VLOOKUP(C94,Table1[[Practice no.]:[12]],31,FALSE),List!$A$2:$B$5,2,FALSE)))</f>
        <v>○</v>
      </c>
      <c r="R94" s="55" t="str">
        <f>IF(C94="","",IF(ISERROR(VLOOKUP(VLOOKUP(C94,Table1[[Practice no.]:[12]],32,FALSE),List!$A$2:$B$5,2,FALSE)),"",VLOOKUP(VLOOKUP(C94,Table1[[Practice no.]:[12]],32,FALSE),List!$A$2:$B$5,2,FALSE)))</f>
        <v xml:space="preserve"> </v>
      </c>
      <c r="S94" s="55" t="str">
        <f>IF(C94="","",IF(ISERROR(VLOOKUP(VLOOKUP(C94,Table1[[Practice no.]:[12]],33,FALSE),List!$A$2:$B$5,2,FALSE)),"",VLOOKUP(VLOOKUP(C94,Table1[[Practice no.]:[12]],33,FALSE),List!$A$2:$B$5,2,FALSE)))</f>
        <v xml:space="preserve"> </v>
      </c>
      <c r="T94" s="55" t="str">
        <f>IF(C94="","",IF(ISERROR(VLOOKUP(VLOOKUP(C94,Table1[[Practice no.]:[12]],34,FALSE),List!$A$2:$B$5,2,FALSE)),"",VLOOKUP(VLOOKUP(C94,Table1[[Practice no.]:[12]],34,FALSE),List!$A$2:$B$5,2,FALSE)))</f>
        <v>○</v>
      </c>
      <c r="U94" s="55" t="str">
        <f>IF(C94="","",IF(ISERROR(VLOOKUP(VLOOKUP(C94,Table1[[Practice no.]:[12]],35,FALSE),List!$A$2:$B$5,2,FALSE)),"",VLOOKUP(VLOOKUP(C94,Table1[[Practice no.]:[12]],35,FALSE),List!$A$2:$B$5,2,FALSE)))</f>
        <v xml:space="preserve"> </v>
      </c>
      <c r="V94" s="55" t="str">
        <f>IF(C94="","",IF(ISERROR(VLOOKUP(VLOOKUP(C94,Table1[[Practice no.]:[12]],36,FALSE),List!$A$2:$B$5,2,FALSE)),"",VLOOKUP(VLOOKUP(C94,Table1[[Practice no.]:[12]],36,FALSE),List!$A$2:$B$5,2,FALSE)))</f>
        <v>○</v>
      </c>
      <c r="W94" s="55" t="str">
        <f>IF(C94="","",IF(ISERROR(VLOOKUP(VLOOKUP(C94,Table1[[Practice no.]:[12]],37,FALSE),List!$A$2:$B$5,2,FALSE)),"",VLOOKUP(VLOOKUP(C94,Table1[[Practice no.]:[12]],37,FALSE),List!$A$2:$B$5,2,FALSE)))</f>
        <v>○</v>
      </c>
      <c r="X94" s="55" t="str">
        <f>IF(C94="","",IF(ISERROR(VLOOKUP(VLOOKUP(C94,Table1[[Practice no.]:[12]],38,FALSE),List!$A$2:$B$5,2,FALSE)),"",VLOOKUP(VLOOKUP(C94,Table1[[Practice no.]:[12]],38,FALSE),List!$A$2:$B$5,2,FALSE)))</f>
        <v xml:space="preserve"> </v>
      </c>
      <c r="Y94" s="55" t="str">
        <f>IF(C94="","",IF(ISERROR(VLOOKUP(VLOOKUP(C94,Table1[[Practice no.]:[12]],39,FALSE),List!$A$2:$B$5,2,FALSE)),"",VLOOKUP(VLOOKUP(C94,Table1[[Practice no.]:[12]],39,FALSE),List!$A$2:$B$5,2,FALSE)))</f>
        <v>○</v>
      </c>
      <c r="Z94" s="55" t="str">
        <f>IF(C94="","",IF(ISERROR(VLOOKUP(VLOOKUP(C94,Table1[[Practice no.]:[12]],40,FALSE),List!$A$2:$B$5,2,FALSE)),"",VLOOKUP(VLOOKUP(C94,Table1[[Practice no.]:[12]],40,FALSE),List!$A$2:$B$5,2,FALSE)))</f>
        <v xml:space="preserve"> </v>
      </c>
      <c r="AA94" s="55" t="str">
        <f>IF(C94="","",IF(ISERROR(VLOOKUP(VLOOKUP(C94,Table1[[Practice no.]:[12]],41,FALSE),List!$A$2:$B$5,2,FALSE)),"",VLOOKUP(VLOOKUP(C94,Table1[[Practice no.]:[12]],41,FALSE),List!$A$2:$B$5,2,FALSE)))</f>
        <v>○</v>
      </c>
      <c r="AB94" s="55" t="str">
        <f>IF(C94="","",IF(ISERROR(VLOOKUP(VLOOKUP(C94,Table1[[Practice no.]:[12]],42,FALSE),List!$A$2:$B$5,2,FALSE)),"",VLOOKUP(VLOOKUP(C94,Table1[[Practice no.]:[12]],42,FALSE),List!$A$2:$B$5,2,FALSE)))</f>
        <v xml:space="preserve"> </v>
      </c>
      <c r="AC94" s="84"/>
    </row>
    <row r="95" spans="1:29" ht="40.35" customHeight="1">
      <c r="A95" s="218" t="str">
        <v xml:space="preserve">5. Improving Quality of life </v>
      </c>
      <c r="B95" s="218" t="str">
        <v>5.4. Temperature Control</v>
      </c>
      <c r="C95" s="218" t="str">
        <v>5.4.2</v>
      </c>
      <c r="D95" s="218" t="str">
        <f>IF(C95="","",HYPERLINK("#'" &amp; C95 &amp; "'!A1",VLOOKUP(C95,Table1[[Practice no.]:[Pracitce Name]],2,FALSE)))</f>
        <v>Separating non-motorized bicycle and pedestrian lanes from vehicles</v>
      </c>
      <c r="E95" s="65" t="str">
        <f>IF(C95="","",IF(ISERROR(VLOOKUP(VLOOKUP(C95,Table1[[Practice no.]:[12]],19,FALSE),List!$A$2:$B$5,2,FALSE)),"",VLOOKUP(VLOOKUP(C95,Table1[[Practice no.]:[12]],19,FALSE),List!$A$2:$B$5,2,FALSE)))</f>
        <v xml:space="preserve"> </v>
      </c>
      <c r="F95" s="66" t="str">
        <f>IF(C95="","",IF(ISERROR(VLOOKUP(VLOOKUP(C95,Table1[[Practice no.]:[12]],20,FALSE),List!$A$2:$B$5,2,FALSE)),"",VLOOKUP(VLOOKUP(C95,Table1[[Practice no.]:[12]],20,FALSE),List!$A$2:$B$5,2,FALSE)))</f>
        <v xml:space="preserve"> </v>
      </c>
      <c r="G95" s="66" t="str">
        <f>IF(C95="","",IF(ISERROR(VLOOKUP(VLOOKUP(C95,Table1[[Practice no.]:[12]],21,FALSE),List!$A$2:$B$5,2,FALSE)),"",VLOOKUP(VLOOKUP(C95,Table1[[Practice no.]:[12]],21,FALSE),List!$A$2:$B$5,2,FALSE)))</f>
        <v xml:space="preserve"> </v>
      </c>
      <c r="H95" s="67" t="str">
        <f>IF(C95="","",IF(ISERROR(VLOOKUP(VLOOKUP(C95,Table1[[Practice no.]:[12]],22,FALSE),List!$A$2:$B$5,2,FALSE)),"",VLOOKUP(VLOOKUP(C95,Table1[[Practice no.]:[12]],22,FALSE),List!$A$2:$B$5,2,FALSE)))</f>
        <v xml:space="preserve"> </v>
      </c>
      <c r="I95" s="67" t="str">
        <f>IF(C95="","",IF(ISERROR(VLOOKUP(VLOOKUP(C95,Table1[[Practice no.]:[12]],23,FALSE),List!$A$2:$B$5,2,FALSE)),"",VLOOKUP(VLOOKUP(C95,Table1[[Practice no.]:[12]],23,FALSE),List!$A$2:$B$5,2,FALSE)))</f>
        <v>●</v>
      </c>
      <c r="J95" s="67" t="str">
        <f>IF(C95="","",IF(ISERROR(VLOOKUP(VLOOKUP(C95,Table1[[Practice no.]:[12]],24,FALSE),List!$A$2:$B$5,2,FALSE)),"",VLOOKUP(VLOOKUP(C95,Table1[[Practice no.]:[12]],24,FALSE),List!$A$2:$B$5,2,FALSE)))</f>
        <v xml:space="preserve"> </v>
      </c>
      <c r="K95" s="68" t="str">
        <f>IF(C95="","",IF(ISERROR(VLOOKUP(VLOOKUP(C95,Table1[[Practice no.]:[12]],25,FALSE),List!$A$2:$B$5,2,FALSE)),"",VLOOKUP(VLOOKUP(C95,Table1[[Practice no.]:[12]],25,FALSE),List!$A$2:$B$5,2,FALSE)))</f>
        <v xml:space="preserve"> </v>
      </c>
      <c r="L95" s="68" t="str">
        <f>IF(C95="","",IF(ISERROR(VLOOKUP(VLOOKUP(C95,Table1[[Practice no.]:[12]],26,FALSE),List!$A$2:$B$5,2,FALSE)),"",VLOOKUP(VLOOKUP(C95,Table1[[Practice no.]:[12]],26,FALSE),List!$A$2:$B$5,2,FALSE)))</f>
        <v xml:space="preserve"> </v>
      </c>
      <c r="M95" s="68" t="str">
        <f>IF(C95="","",IF(ISERROR(VLOOKUP(VLOOKUP(C95,Table1[[Practice no.]:[12]],27,FALSE),List!$A$2:$B$5,2,FALSE)),"",VLOOKUP(VLOOKUP(C95,Table1[[Practice no.]:[12]],27,FALSE),List!$A$2:$B$5,2,FALSE)))</f>
        <v>○</v>
      </c>
      <c r="N95" s="69" t="str">
        <f>IF(C95="","",IF(ISERROR(VLOOKUP(VLOOKUP(C95,Table1[[Practice no.]:[12]],28,FALSE),List!$A$2:$B$5,2,FALSE)),"",VLOOKUP(VLOOKUP(C95,Table1[[Practice no.]:[12]],28,FALSE),List!$A$2:$B$5,2,FALSE)))</f>
        <v xml:space="preserve"> </v>
      </c>
      <c r="O95" s="69" t="str">
        <f>IF(C95="","",IF(ISERROR(VLOOKUP(VLOOKUP(C95,Table1[[Practice no.]:[12]],29,FALSE),List!$A$2:$B$5,2,FALSE)),"",VLOOKUP(VLOOKUP(C95,Table1[[Practice no.]:[12]],29,FALSE),List!$A$2:$B$5,2,FALSE)))</f>
        <v xml:space="preserve"> </v>
      </c>
      <c r="P95" s="69" t="str">
        <f>IF(C95="","",IF(ISERROR(VLOOKUP(VLOOKUP(C95,Table1[[Practice no.]:[12]],30,FALSE),List!$A$2:$B$5,2,FALSE)),"",VLOOKUP(VLOOKUP(C95,Table1[[Practice no.]:[12]],30,FALSE),List!$A$2:$B$5,2,FALSE)))</f>
        <v xml:space="preserve"> </v>
      </c>
      <c r="Q95" s="55" t="str">
        <f>IF(C95="","",IF(ISERROR(VLOOKUP(VLOOKUP(C95,Table1[[Practice no.]:[12]],31,FALSE),List!$A$2:$B$5,2,FALSE)),"",VLOOKUP(VLOOKUP(C95,Table1[[Practice no.]:[12]],31,FALSE),List!$A$2:$B$5,2,FALSE)))</f>
        <v>○</v>
      </c>
      <c r="R95" s="55" t="str">
        <f>IF(C95="","",IF(ISERROR(VLOOKUP(VLOOKUP(C95,Table1[[Practice no.]:[12]],32,FALSE),List!$A$2:$B$5,2,FALSE)),"",VLOOKUP(VLOOKUP(C95,Table1[[Practice no.]:[12]],32,FALSE),List!$A$2:$B$5,2,FALSE)))</f>
        <v xml:space="preserve"> </v>
      </c>
      <c r="S95" s="55" t="str">
        <f>IF(C95="","",IF(ISERROR(VLOOKUP(VLOOKUP(C95,Table1[[Practice no.]:[12]],33,FALSE),List!$A$2:$B$5,2,FALSE)),"",VLOOKUP(VLOOKUP(C95,Table1[[Practice no.]:[12]],33,FALSE),List!$A$2:$B$5,2,FALSE)))</f>
        <v xml:space="preserve"> </v>
      </c>
      <c r="T95" s="55" t="str">
        <f>IF(C95="","",IF(ISERROR(VLOOKUP(VLOOKUP(C95,Table1[[Practice no.]:[12]],34,FALSE),List!$A$2:$B$5,2,FALSE)),"",VLOOKUP(VLOOKUP(C95,Table1[[Practice no.]:[12]],34,FALSE),List!$A$2:$B$5,2,FALSE)))</f>
        <v>○</v>
      </c>
      <c r="U95" s="55" t="str">
        <f>IF(C95="","",IF(ISERROR(VLOOKUP(VLOOKUP(C95,Table1[[Practice no.]:[12]],35,FALSE),List!$A$2:$B$5,2,FALSE)),"",VLOOKUP(VLOOKUP(C95,Table1[[Practice no.]:[12]],35,FALSE),List!$A$2:$B$5,2,FALSE)))</f>
        <v xml:space="preserve"> </v>
      </c>
      <c r="V95" s="55" t="str">
        <f>IF(C95="","",IF(ISERROR(VLOOKUP(VLOOKUP(C95,Table1[[Practice no.]:[12]],36,FALSE),List!$A$2:$B$5,2,FALSE)),"",VLOOKUP(VLOOKUP(C95,Table1[[Practice no.]:[12]],36,FALSE),List!$A$2:$B$5,2,FALSE)))</f>
        <v xml:space="preserve"> </v>
      </c>
      <c r="W95" s="55" t="str">
        <f>IF(C95="","",IF(ISERROR(VLOOKUP(VLOOKUP(C95,Table1[[Practice no.]:[12]],37,FALSE),List!$A$2:$B$5,2,FALSE)),"",VLOOKUP(VLOOKUP(C95,Table1[[Practice no.]:[12]],37,FALSE),List!$A$2:$B$5,2,FALSE)))</f>
        <v>○</v>
      </c>
      <c r="X95" s="55" t="str">
        <f>IF(C95="","",IF(ISERROR(VLOOKUP(VLOOKUP(C95,Table1[[Practice no.]:[12]],38,FALSE),List!$A$2:$B$5,2,FALSE)),"",VLOOKUP(VLOOKUP(C95,Table1[[Practice no.]:[12]],38,FALSE),List!$A$2:$B$5,2,FALSE)))</f>
        <v xml:space="preserve"> </v>
      </c>
      <c r="Y95" s="55" t="str">
        <f>IF(C95="","",IF(ISERROR(VLOOKUP(VLOOKUP(C95,Table1[[Practice no.]:[12]],39,FALSE),List!$A$2:$B$5,2,FALSE)),"",VLOOKUP(VLOOKUP(C95,Table1[[Practice no.]:[12]],39,FALSE),List!$A$2:$B$5,2,FALSE)))</f>
        <v>○</v>
      </c>
      <c r="Z95" s="55" t="str">
        <f>IF(C95="","",IF(ISERROR(VLOOKUP(VLOOKUP(C95,Table1[[Practice no.]:[12]],40,FALSE),List!$A$2:$B$5,2,FALSE)),"",VLOOKUP(VLOOKUP(C95,Table1[[Practice no.]:[12]],40,FALSE),List!$A$2:$B$5,2,FALSE)))</f>
        <v>○</v>
      </c>
      <c r="AA95" s="55" t="str">
        <f>IF(C95="","",IF(ISERROR(VLOOKUP(VLOOKUP(C95,Table1[[Practice no.]:[12]],41,FALSE),List!$A$2:$B$5,2,FALSE)),"",VLOOKUP(VLOOKUP(C95,Table1[[Practice no.]:[12]],41,FALSE),List!$A$2:$B$5,2,FALSE)))</f>
        <v xml:space="preserve"> </v>
      </c>
      <c r="AB95" s="55" t="str">
        <f>IF(C95="","",IF(ISERROR(VLOOKUP(VLOOKUP(C95,Table1[[Practice no.]:[12]],42,FALSE),List!$A$2:$B$5,2,FALSE)),"",VLOOKUP(VLOOKUP(C95,Table1[[Practice no.]:[12]],42,FALSE),List!$A$2:$B$5,2,FALSE)))</f>
        <v xml:space="preserve"> </v>
      </c>
      <c r="AC95" s="84"/>
    </row>
    <row r="96" spans="1:29" ht="40.35" customHeight="1">
      <c r="A96" s="218" t="str">
        <v xml:space="preserve">5. Improving Quality of life </v>
      </c>
      <c r="B96" s="218" t="str">
        <v>5.4. Temperature Control</v>
      </c>
      <c r="C96" s="218" t="str">
        <v>5.4.3</v>
      </c>
      <c r="D96" s="218" t="str">
        <f>IF(C96="","",HYPERLINK("#'" &amp; C96 &amp; "'!A1",VLOOKUP(C96,Table1[[Practice no.]:[Pracitce Name]],2,FALSE)))</f>
        <v>Personalizing public road spaces</v>
      </c>
      <c r="E96" s="65" t="str">
        <f>IF(C96="","",IF(ISERROR(VLOOKUP(VLOOKUP(C96,Table1[[Practice no.]:[12]],19,FALSE),List!$A$2:$B$5,2,FALSE)),"",VLOOKUP(VLOOKUP(C96,Table1[[Practice no.]:[12]],19,FALSE),List!$A$2:$B$5,2,FALSE)))</f>
        <v xml:space="preserve"> </v>
      </c>
      <c r="F96" s="66" t="str">
        <f>IF(C96="","",IF(ISERROR(VLOOKUP(VLOOKUP(C96,Table1[[Practice no.]:[12]],20,FALSE),List!$A$2:$B$5,2,FALSE)),"",VLOOKUP(VLOOKUP(C96,Table1[[Practice no.]:[12]],20,FALSE),List!$A$2:$B$5,2,FALSE)))</f>
        <v xml:space="preserve"> </v>
      </c>
      <c r="G96" s="66" t="str">
        <f>IF(C96="","",IF(ISERROR(VLOOKUP(VLOOKUP(C96,Table1[[Practice no.]:[12]],21,FALSE),List!$A$2:$B$5,2,FALSE)),"",VLOOKUP(VLOOKUP(C96,Table1[[Practice no.]:[12]],21,FALSE),List!$A$2:$B$5,2,FALSE)))</f>
        <v xml:space="preserve"> </v>
      </c>
      <c r="H96" s="67" t="str">
        <f>IF(C96="","",IF(ISERROR(VLOOKUP(VLOOKUP(C96,Table1[[Practice no.]:[12]],22,FALSE),List!$A$2:$B$5,2,FALSE)),"",VLOOKUP(VLOOKUP(C96,Table1[[Practice no.]:[12]],22,FALSE),List!$A$2:$B$5,2,FALSE)))</f>
        <v>○</v>
      </c>
      <c r="I96" s="67" t="str">
        <f>IF(C96="","",IF(ISERROR(VLOOKUP(VLOOKUP(C96,Table1[[Practice no.]:[12]],23,FALSE),List!$A$2:$B$5,2,FALSE)),"",VLOOKUP(VLOOKUP(C96,Table1[[Practice no.]:[12]],23,FALSE),List!$A$2:$B$5,2,FALSE)))</f>
        <v>●</v>
      </c>
      <c r="J96" s="67" t="str">
        <f>IF(C96="","",IF(ISERROR(VLOOKUP(VLOOKUP(C96,Table1[[Practice no.]:[12]],24,FALSE),List!$A$2:$B$5,2,FALSE)),"",VLOOKUP(VLOOKUP(C96,Table1[[Practice no.]:[12]],24,FALSE),List!$A$2:$B$5,2,FALSE)))</f>
        <v xml:space="preserve"> </v>
      </c>
      <c r="K96" s="68" t="str">
        <f>IF(C96="","",IF(ISERROR(VLOOKUP(VLOOKUP(C96,Table1[[Practice no.]:[12]],25,FALSE),List!$A$2:$B$5,2,FALSE)),"",VLOOKUP(VLOOKUP(C96,Table1[[Practice no.]:[12]],25,FALSE),List!$A$2:$B$5,2,FALSE)))</f>
        <v xml:space="preserve"> </v>
      </c>
      <c r="L96" s="68" t="str">
        <f>IF(C96="","",IF(ISERROR(VLOOKUP(VLOOKUP(C96,Table1[[Practice no.]:[12]],26,FALSE),List!$A$2:$B$5,2,FALSE)),"",VLOOKUP(VLOOKUP(C96,Table1[[Practice no.]:[12]],26,FALSE),List!$A$2:$B$5,2,FALSE)))</f>
        <v xml:space="preserve"> </v>
      </c>
      <c r="M96" s="68" t="str">
        <f>IF(C96="","",IF(ISERROR(VLOOKUP(VLOOKUP(C96,Table1[[Practice no.]:[12]],27,FALSE),List!$A$2:$B$5,2,FALSE)),"",VLOOKUP(VLOOKUP(C96,Table1[[Practice no.]:[12]],27,FALSE),List!$A$2:$B$5,2,FALSE)))</f>
        <v xml:space="preserve"> </v>
      </c>
      <c r="N96" s="69" t="str">
        <f>IF(C96="","",IF(ISERROR(VLOOKUP(VLOOKUP(C96,Table1[[Practice no.]:[12]],28,FALSE),List!$A$2:$B$5,2,FALSE)),"",VLOOKUP(VLOOKUP(C96,Table1[[Practice no.]:[12]],28,FALSE),List!$A$2:$B$5,2,FALSE)))</f>
        <v xml:space="preserve"> </v>
      </c>
      <c r="O96" s="69" t="str">
        <f>IF(C96="","",IF(ISERROR(VLOOKUP(VLOOKUP(C96,Table1[[Practice no.]:[12]],29,FALSE),List!$A$2:$B$5,2,FALSE)),"",VLOOKUP(VLOOKUP(C96,Table1[[Practice no.]:[12]],29,FALSE),List!$A$2:$B$5,2,FALSE)))</f>
        <v xml:space="preserve"> </v>
      </c>
      <c r="P96" s="69" t="str">
        <f>IF(C96="","",IF(ISERROR(VLOOKUP(VLOOKUP(C96,Table1[[Practice no.]:[12]],30,FALSE),List!$A$2:$B$5,2,FALSE)),"",VLOOKUP(VLOOKUP(C96,Table1[[Practice no.]:[12]],30,FALSE),List!$A$2:$B$5,2,FALSE)))</f>
        <v xml:space="preserve"> </v>
      </c>
      <c r="Q96" s="55" t="str">
        <f>IF(C96="","",IF(ISERROR(VLOOKUP(VLOOKUP(C96,Table1[[Practice no.]:[12]],31,FALSE),List!$A$2:$B$5,2,FALSE)),"",VLOOKUP(VLOOKUP(C96,Table1[[Practice no.]:[12]],31,FALSE),List!$A$2:$B$5,2,FALSE)))</f>
        <v xml:space="preserve"> </v>
      </c>
      <c r="R96" s="55" t="str">
        <f>IF(C96="","",IF(ISERROR(VLOOKUP(VLOOKUP(C96,Table1[[Practice no.]:[12]],32,FALSE),List!$A$2:$B$5,2,FALSE)),"",VLOOKUP(VLOOKUP(C96,Table1[[Practice no.]:[12]],32,FALSE),List!$A$2:$B$5,2,FALSE)))</f>
        <v xml:space="preserve"> </v>
      </c>
      <c r="S96" s="55" t="str">
        <f>IF(C96="","",IF(ISERROR(VLOOKUP(VLOOKUP(C96,Table1[[Practice no.]:[12]],33,FALSE),List!$A$2:$B$5,2,FALSE)),"",VLOOKUP(VLOOKUP(C96,Table1[[Practice no.]:[12]],33,FALSE),List!$A$2:$B$5,2,FALSE)))</f>
        <v xml:space="preserve"> </v>
      </c>
      <c r="T96" s="55" t="str">
        <f>IF(C96="","",IF(ISERROR(VLOOKUP(VLOOKUP(C96,Table1[[Practice no.]:[12]],34,FALSE),List!$A$2:$B$5,2,FALSE)),"",VLOOKUP(VLOOKUP(C96,Table1[[Practice no.]:[12]],34,FALSE),List!$A$2:$B$5,2,FALSE)))</f>
        <v xml:space="preserve"> </v>
      </c>
      <c r="U96" s="55" t="str">
        <f>IF(C96="","",IF(ISERROR(VLOOKUP(VLOOKUP(C96,Table1[[Practice no.]:[12]],35,FALSE),List!$A$2:$B$5,2,FALSE)),"",VLOOKUP(VLOOKUP(C96,Table1[[Practice no.]:[12]],35,FALSE),List!$A$2:$B$5,2,FALSE)))</f>
        <v xml:space="preserve"> </v>
      </c>
      <c r="V96" s="55" t="str">
        <f>IF(C96="","",IF(ISERROR(VLOOKUP(VLOOKUP(C96,Table1[[Practice no.]:[12]],36,FALSE),List!$A$2:$B$5,2,FALSE)),"",VLOOKUP(VLOOKUP(C96,Table1[[Practice no.]:[12]],36,FALSE),List!$A$2:$B$5,2,FALSE)))</f>
        <v xml:space="preserve"> </v>
      </c>
      <c r="W96" s="55" t="str">
        <f>IF(C96="","",IF(ISERROR(VLOOKUP(VLOOKUP(C96,Table1[[Practice no.]:[12]],37,FALSE),List!$A$2:$B$5,2,FALSE)),"",VLOOKUP(VLOOKUP(C96,Table1[[Practice no.]:[12]],37,FALSE),List!$A$2:$B$5,2,FALSE)))</f>
        <v>○</v>
      </c>
      <c r="X96" s="55" t="str">
        <f>IF(C96="","",IF(ISERROR(VLOOKUP(VLOOKUP(C96,Table1[[Practice no.]:[12]],38,FALSE),List!$A$2:$B$5,2,FALSE)),"",VLOOKUP(VLOOKUP(C96,Table1[[Practice no.]:[12]],38,FALSE),List!$A$2:$B$5,2,FALSE)))</f>
        <v>○</v>
      </c>
      <c r="Y96" s="55" t="str">
        <f>IF(C96="","",IF(ISERROR(VLOOKUP(VLOOKUP(C96,Table1[[Practice no.]:[12]],39,FALSE),List!$A$2:$B$5,2,FALSE)),"",VLOOKUP(VLOOKUP(C96,Table1[[Practice no.]:[12]],39,FALSE),List!$A$2:$B$5,2,FALSE)))</f>
        <v xml:space="preserve"> </v>
      </c>
      <c r="Z96" s="55" t="str">
        <f>IF(C96="","",IF(ISERROR(VLOOKUP(VLOOKUP(C96,Table1[[Practice no.]:[12]],40,FALSE),List!$A$2:$B$5,2,FALSE)),"",VLOOKUP(VLOOKUP(C96,Table1[[Practice no.]:[12]],40,FALSE),List!$A$2:$B$5,2,FALSE)))</f>
        <v xml:space="preserve"> </v>
      </c>
      <c r="AA96" s="55" t="str">
        <f>IF(C96="","",IF(ISERROR(VLOOKUP(VLOOKUP(C96,Table1[[Practice no.]:[12]],41,FALSE),List!$A$2:$B$5,2,FALSE)),"",VLOOKUP(VLOOKUP(C96,Table1[[Practice no.]:[12]],41,FALSE),List!$A$2:$B$5,2,FALSE)))</f>
        <v xml:space="preserve"> </v>
      </c>
      <c r="AB96" s="55" t="str">
        <f>IF(C96="","",IF(ISERROR(VLOOKUP(VLOOKUP(C96,Table1[[Practice no.]:[12]],42,FALSE),List!$A$2:$B$5,2,FALSE)),"",VLOOKUP(VLOOKUP(C96,Table1[[Practice no.]:[12]],42,FALSE),List!$A$2:$B$5,2,FALSE)))</f>
        <v xml:space="preserve"> </v>
      </c>
      <c r="AC96" s="84"/>
    </row>
    <row r="97" spans="1:29" ht="40.35" customHeight="1">
      <c r="A97" s="218" t="str">
        <v xml:space="preserve">5. Improving Quality of life </v>
      </c>
      <c r="B97" s="218" t="str">
        <v>5.5. Traffic Safety</v>
      </c>
      <c r="C97" s="218" t="str">
        <v>5.5.1</v>
      </c>
      <c r="D97" s="218" t="str">
        <f>IF(C97="","",HYPERLINK("#'" &amp; C97 &amp; "'!A1",VLOOKUP(C97,Table1[[Practice no.]:[Pracitce Name]],2,FALSE)))</f>
        <v>Controlling speed for traffic and pedestrian safety</v>
      </c>
      <c r="E97" s="65" t="str">
        <f>IF(C97="","",IF(ISERROR(VLOOKUP(VLOOKUP(C97,Table1[[Practice no.]:[12]],19,FALSE),List!$A$2:$B$5,2,FALSE)),"",VLOOKUP(VLOOKUP(C97,Table1[[Practice no.]:[12]],19,FALSE),List!$A$2:$B$5,2,FALSE)))</f>
        <v xml:space="preserve"> </v>
      </c>
      <c r="F97" s="66" t="str">
        <f>IF(C97="","",IF(ISERROR(VLOOKUP(VLOOKUP(C97,Table1[[Practice no.]:[12]],20,FALSE),List!$A$2:$B$5,2,FALSE)),"",VLOOKUP(VLOOKUP(C97,Table1[[Practice no.]:[12]],20,FALSE),List!$A$2:$B$5,2,FALSE)))</f>
        <v xml:space="preserve"> </v>
      </c>
      <c r="G97" s="66" t="str">
        <f>IF(C97="","",IF(ISERROR(VLOOKUP(VLOOKUP(C97,Table1[[Practice no.]:[12]],21,FALSE),List!$A$2:$B$5,2,FALSE)),"",VLOOKUP(VLOOKUP(C97,Table1[[Practice no.]:[12]],21,FALSE),List!$A$2:$B$5,2,FALSE)))</f>
        <v xml:space="preserve"> </v>
      </c>
      <c r="H97" s="67" t="str">
        <f>IF(C97="","",IF(ISERROR(VLOOKUP(VLOOKUP(C97,Table1[[Practice no.]:[12]],22,FALSE),List!$A$2:$B$5,2,FALSE)),"",VLOOKUP(VLOOKUP(C97,Table1[[Practice no.]:[12]],22,FALSE),List!$A$2:$B$5,2,FALSE)))</f>
        <v xml:space="preserve"> </v>
      </c>
      <c r="I97" s="67" t="str">
        <f>IF(C97="","",IF(ISERROR(VLOOKUP(VLOOKUP(C97,Table1[[Practice no.]:[12]],23,FALSE),List!$A$2:$B$5,2,FALSE)),"",VLOOKUP(VLOOKUP(C97,Table1[[Practice no.]:[12]],23,FALSE),List!$A$2:$B$5,2,FALSE)))</f>
        <v>●</v>
      </c>
      <c r="J97" s="67" t="str">
        <f>IF(C97="","",IF(ISERROR(VLOOKUP(VLOOKUP(C97,Table1[[Practice no.]:[12]],24,FALSE),List!$A$2:$B$5,2,FALSE)),"",VLOOKUP(VLOOKUP(C97,Table1[[Practice no.]:[12]],24,FALSE),List!$A$2:$B$5,2,FALSE)))</f>
        <v xml:space="preserve"> </v>
      </c>
      <c r="K97" s="68" t="str">
        <f>IF(C97="","",IF(ISERROR(VLOOKUP(VLOOKUP(C97,Table1[[Practice no.]:[12]],25,FALSE),List!$A$2:$B$5,2,FALSE)),"",VLOOKUP(VLOOKUP(C97,Table1[[Practice no.]:[12]],25,FALSE),List!$A$2:$B$5,2,FALSE)))</f>
        <v xml:space="preserve"> </v>
      </c>
      <c r="L97" s="68" t="str">
        <f>IF(C97="","",IF(ISERROR(VLOOKUP(VLOOKUP(C97,Table1[[Practice no.]:[12]],26,FALSE),List!$A$2:$B$5,2,FALSE)),"",VLOOKUP(VLOOKUP(C97,Table1[[Practice no.]:[12]],26,FALSE),List!$A$2:$B$5,2,FALSE)))</f>
        <v xml:space="preserve"> </v>
      </c>
      <c r="M97" s="68" t="str">
        <f>IF(C97="","",IF(ISERROR(VLOOKUP(VLOOKUP(C97,Table1[[Practice no.]:[12]],27,FALSE),List!$A$2:$B$5,2,FALSE)),"",VLOOKUP(VLOOKUP(C97,Table1[[Practice no.]:[12]],27,FALSE),List!$A$2:$B$5,2,FALSE)))</f>
        <v xml:space="preserve"> </v>
      </c>
      <c r="N97" s="69" t="str">
        <f>IF(C97="","",IF(ISERROR(VLOOKUP(VLOOKUP(C97,Table1[[Practice no.]:[12]],28,FALSE),List!$A$2:$B$5,2,FALSE)),"",VLOOKUP(VLOOKUP(C97,Table1[[Practice no.]:[12]],28,FALSE),List!$A$2:$B$5,2,FALSE)))</f>
        <v xml:space="preserve"> </v>
      </c>
      <c r="O97" s="69" t="str">
        <f>IF(C97="","",IF(ISERROR(VLOOKUP(VLOOKUP(C97,Table1[[Practice no.]:[12]],29,FALSE),List!$A$2:$B$5,2,FALSE)),"",VLOOKUP(VLOOKUP(C97,Table1[[Practice no.]:[12]],29,FALSE),List!$A$2:$B$5,2,FALSE)))</f>
        <v xml:space="preserve"> </v>
      </c>
      <c r="P97" s="69" t="str">
        <f>IF(C97="","",IF(ISERROR(VLOOKUP(VLOOKUP(C97,Table1[[Practice no.]:[12]],30,FALSE),List!$A$2:$B$5,2,FALSE)),"",VLOOKUP(VLOOKUP(C97,Table1[[Practice no.]:[12]],30,FALSE),List!$A$2:$B$5,2,FALSE)))</f>
        <v xml:space="preserve"> </v>
      </c>
      <c r="Q97" s="55" t="str">
        <f>IF(C97="","",IF(ISERROR(VLOOKUP(VLOOKUP(C97,Table1[[Practice no.]:[12]],31,FALSE),List!$A$2:$B$5,2,FALSE)),"",VLOOKUP(VLOOKUP(C97,Table1[[Practice no.]:[12]],31,FALSE),List!$A$2:$B$5,2,FALSE)))</f>
        <v>○</v>
      </c>
      <c r="R97" s="55" t="str">
        <f>IF(C97="","",IF(ISERROR(VLOOKUP(VLOOKUP(C97,Table1[[Practice no.]:[12]],32,FALSE),List!$A$2:$B$5,2,FALSE)),"",VLOOKUP(VLOOKUP(C97,Table1[[Practice no.]:[12]],32,FALSE),List!$A$2:$B$5,2,FALSE)))</f>
        <v xml:space="preserve"> </v>
      </c>
      <c r="S97" s="55" t="str">
        <f>IF(C97="","",IF(ISERROR(VLOOKUP(VLOOKUP(C97,Table1[[Practice no.]:[12]],33,FALSE),List!$A$2:$B$5,2,FALSE)),"",VLOOKUP(VLOOKUP(C97,Table1[[Practice no.]:[12]],33,FALSE),List!$A$2:$B$5,2,FALSE)))</f>
        <v>○</v>
      </c>
      <c r="T97" s="55" t="str">
        <f>IF(C97="","",IF(ISERROR(VLOOKUP(VLOOKUP(C97,Table1[[Practice no.]:[12]],34,FALSE),List!$A$2:$B$5,2,FALSE)),"",VLOOKUP(VLOOKUP(C97,Table1[[Practice no.]:[12]],34,FALSE),List!$A$2:$B$5,2,FALSE)))</f>
        <v>○</v>
      </c>
      <c r="U97" s="55" t="str">
        <f>IF(C97="","",IF(ISERROR(VLOOKUP(VLOOKUP(C97,Table1[[Practice no.]:[12]],35,FALSE),List!$A$2:$B$5,2,FALSE)),"",VLOOKUP(VLOOKUP(C97,Table1[[Practice no.]:[12]],35,FALSE),List!$A$2:$B$5,2,FALSE)))</f>
        <v xml:space="preserve"> </v>
      </c>
      <c r="V97" s="55" t="str">
        <f>IF(C97="","",IF(ISERROR(VLOOKUP(VLOOKUP(C97,Table1[[Practice no.]:[12]],36,FALSE),List!$A$2:$B$5,2,FALSE)),"",VLOOKUP(VLOOKUP(C97,Table1[[Practice no.]:[12]],36,FALSE),List!$A$2:$B$5,2,FALSE)))</f>
        <v xml:space="preserve"> </v>
      </c>
      <c r="W97" s="55" t="str">
        <f>IF(C97="","",IF(ISERROR(VLOOKUP(VLOOKUP(C97,Table1[[Practice no.]:[12]],37,FALSE),List!$A$2:$B$5,2,FALSE)),"",VLOOKUP(VLOOKUP(C97,Table1[[Practice no.]:[12]],37,FALSE),List!$A$2:$B$5,2,FALSE)))</f>
        <v>○</v>
      </c>
      <c r="X97" s="55" t="str">
        <f>IF(C97="","",IF(ISERROR(VLOOKUP(VLOOKUP(C97,Table1[[Practice no.]:[12]],38,FALSE),List!$A$2:$B$5,2,FALSE)),"",VLOOKUP(VLOOKUP(C97,Table1[[Practice no.]:[12]],38,FALSE),List!$A$2:$B$5,2,FALSE)))</f>
        <v>○</v>
      </c>
      <c r="Y97" s="55" t="str">
        <f>IF(C97="","",IF(ISERROR(VLOOKUP(VLOOKUP(C97,Table1[[Practice no.]:[12]],39,FALSE),List!$A$2:$B$5,2,FALSE)),"",VLOOKUP(VLOOKUP(C97,Table1[[Practice no.]:[12]],39,FALSE),List!$A$2:$B$5,2,FALSE)))</f>
        <v>○</v>
      </c>
      <c r="Z97" s="55" t="str">
        <f>IF(C97="","",IF(ISERROR(VLOOKUP(VLOOKUP(C97,Table1[[Practice no.]:[12]],40,FALSE),List!$A$2:$B$5,2,FALSE)),"",VLOOKUP(VLOOKUP(C97,Table1[[Practice no.]:[12]],40,FALSE),List!$A$2:$B$5,2,FALSE)))</f>
        <v xml:space="preserve"> </v>
      </c>
      <c r="AA97" s="55" t="str">
        <f>IF(C97="","",IF(ISERROR(VLOOKUP(VLOOKUP(C97,Table1[[Practice no.]:[12]],41,FALSE),List!$A$2:$B$5,2,FALSE)),"",VLOOKUP(VLOOKUP(C97,Table1[[Practice no.]:[12]],41,FALSE),List!$A$2:$B$5,2,FALSE)))</f>
        <v xml:space="preserve"> </v>
      </c>
      <c r="AB97" s="55" t="str">
        <f>IF(C97="","",IF(ISERROR(VLOOKUP(VLOOKUP(C97,Table1[[Practice no.]:[12]],42,FALSE),List!$A$2:$B$5,2,FALSE)),"",VLOOKUP(VLOOKUP(C97,Table1[[Practice no.]:[12]],42,FALSE),List!$A$2:$B$5,2,FALSE)))</f>
        <v>○</v>
      </c>
      <c r="AC97" s="84"/>
    </row>
    <row r="98" spans="1:29" ht="40.35" customHeight="1">
      <c r="A98" s="218" t="str">
        <v>6. Preserving Biodiversity</v>
      </c>
      <c r="B98" s="218" t="str">
        <v>6.1. Protect and harness invertebrea biodiversity</v>
      </c>
      <c r="C98" s="218" t="str">
        <v>6.1.1</v>
      </c>
      <c r="D98" s="218" t="str">
        <f>IF(C98="","",HYPERLINK("#'" &amp; C98 &amp; "'!A1",VLOOKUP(C98,Table1[[Practice no.]:[Pracitce Name]],2,FALSE)))</f>
        <v>Habitat management</v>
      </c>
      <c r="E98" s="65" t="str">
        <f>IF(C98="","",IF(ISERROR(VLOOKUP(VLOOKUP(C98,Table1[[Practice no.]:[12]],19,FALSE),List!$A$2:$B$5,2,FALSE)),"",VLOOKUP(VLOOKUP(C98,Table1[[Practice no.]:[12]],19,FALSE),List!$A$2:$B$5,2,FALSE)))</f>
        <v xml:space="preserve"> </v>
      </c>
      <c r="F98" s="66" t="str">
        <f>IF(C98="","",IF(ISERROR(VLOOKUP(VLOOKUP(C98,Table1[[Practice no.]:[12]],20,FALSE),List!$A$2:$B$5,2,FALSE)),"",VLOOKUP(VLOOKUP(C98,Table1[[Practice no.]:[12]],20,FALSE),List!$A$2:$B$5,2,FALSE)))</f>
        <v xml:space="preserve"> </v>
      </c>
      <c r="G98" s="66" t="str">
        <f>IF(C98="","",IF(ISERROR(VLOOKUP(VLOOKUP(C98,Table1[[Practice no.]:[12]],21,FALSE),List!$A$2:$B$5,2,FALSE)),"",VLOOKUP(VLOOKUP(C98,Table1[[Practice no.]:[12]],21,FALSE),List!$A$2:$B$5,2,FALSE)))</f>
        <v xml:space="preserve"> </v>
      </c>
      <c r="H98" s="67" t="str">
        <f>IF(C98="","",IF(ISERROR(VLOOKUP(VLOOKUP(C98,Table1[[Practice no.]:[12]],22,FALSE),List!$A$2:$B$5,2,FALSE)),"",VLOOKUP(VLOOKUP(C98,Table1[[Practice no.]:[12]],22,FALSE),List!$A$2:$B$5,2,FALSE)))</f>
        <v xml:space="preserve"> </v>
      </c>
      <c r="I98" s="67" t="str">
        <f>IF(C98="","",IF(ISERROR(VLOOKUP(VLOOKUP(C98,Table1[[Practice no.]:[12]],23,FALSE),List!$A$2:$B$5,2,FALSE)),"",VLOOKUP(VLOOKUP(C98,Table1[[Practice no.]:[12]],23,FALSE),List!$A$2:$B$5,2,FALSE)))</f>
        <v xml:space="preserve"> </v>
      </c>
      <c r="J98" s="67" t="str">
        <f>IF(C98="","",IF(ISERROR(VLOOKUP(VLOOKUP(C98,Table1[[Practice no.]:[12]],24,FALSE),List!$A$2:$B$5,2,FALSE)),"",VLOOKUP(VLOOKUP(C98,Table1[[Practice no.]:[12]],24,FALSE),List!$A$2:$B$5,2,FALSE)))</f>
        <v>●</v>
      </c>
      <c r="K98" s="68" t="str">
        <f>IF(C98="","",IF(ISERROR(VLOOKUP(VLOOKUP(C98,Table1[[Practice no.]:[12]],25,FALSE),List!$A$2:$B$5,2,FALSE)),"",VLOOKUP(VLOOKUP(C98,Table1[[Practice no.]:[12]],25,FALSE),List!$A$2:$B$5,2,FALSE)))</f>
        <v xml:space="preserve"> </v>
      </c>
      <c r="L98" s="68" t="str">
        <f>IF(C98="","",IF(ISERROR(VLOOKUP(VLOOKUP(C98,Table1[[Practice no.]:[12]],26,FALSE),List!$A$2:$B$5,2,FALSE)),"",VLOOKUP(VLOOKUP(C98,Table1[[Practice no.]:[12]],26,FALSE),List!$A$2:$B$5,2,FALSE)))</f>
        <v xml:space="preserve"> </v>
      </c>
      <c r="M98" s="68" t="str">
        <f>IF(C98="","",IF(ISERROR(VLOOKUP(VLOOKUP(C98,Table1[[Practice no.]:[12]],27,FALSE),List!$A$2:$B$5,2,FALSE)),"",VLOOKUP(VLOOKUP(C98,Table1[[Practice no.]:[12]],27,FALSE),List!$A$2:$B$5,2,FALSE)))</f>
        <v xml:space="preserve"> </v>
      </c>
      <c r="N98" s="69" t="str">
        <f>IF(C98="","",IF(ISERROR(VLOOKUP(VLOOKUP(C98,Table1[[Practice no.]:[12]],28,FALSE),List!$A$2:$B$5,2,FALSE)),"",VLOOKUP(VLOOKUP(C98,Table1[[Practice no.]:[12]],28,FALSE),List!$A$2:$B$5,2,FALSE)))</f>
        <v>○</v>
      </c>
      <c r="O98" s="69" t="str">
        <f>IF(C98="","",IF(ISERROR(VLOOKUP(VLOOKUP(C98,Table1[[Practice no.]:[12]],29,FALSE),List!$A$2:$B$5,2,FALSE)),"",VLOOKUP(VLOOKUP(C98,Table1[[Practice no.]:[12]],29,FALSE),List!$A$2:$B$5,2,FALSE)))</f>
        <v>○</v>
      </c>
      <c r="P98" s="69" t="str">
        <f>IF(C98="","",IF(ISERROR(VLOOKUP(VLOOKUP(C98,Table1[[Practice no.]:[12]],30,FALSE),List!$A$2:$B$5,2,FALSE)),"",VLOOKUP(VLOOKUP(C98,Table1[[Practice no.]:[12]],30,FALSE),List!$A$2:$B$5,2,FALSE)))</f>
        <v>○</v>
      </c>
      <c r="Q98" s="55" t="str">
        <f>IF(C98="","",IF(ISERROR(VLOOKUP(VLOOKUP(C98,Table1[[Practice no.]:[12]],31,FALSE),List!$A$2:$B$5,2,FALSE)),"",VLOOKUP(VLOOKUP(C98,Table1[[Practice no.]:[12]],31,FALSE),List!$A$2:$B$5,2,FALSE)))</f>
        <v>○</v>
      </c>
      <c r="R98" s="55" t="str">
        <f>IF(C98="","",IF(ISERROR(VLOOKUP(VLOOKUP(C98,Table1[[Practice no.]:[12]],32,FALSE),List!$A$2:$B$5,2,FALSE)),"",VLOOKUP(VLOOKUP(C98,Table1[[Practice no.]:[12]],32,FALSE),List!$A$2:$B$5,2,FALSE)))</f>
        <v>○</v>
      </c>
      <c r="S98" s="55" t="str">
        <f>IF(C98="","",IF(ISERROR(VLOOKUP(VLOOKUP(C98,Table1[[Practice no.]:[12]],33,FALSE),List!$A$2:$B$5,2,FALSE)),"",VLOOKUP(VLOOKUP(C98,Table1[[Practice no.]:[12]],33,FALSE),List!$A$2:$B$5,2,FALSE)))</f>
        <v>○</v>
      </c>
      <c r="T98" s="55" t="str">
        <f>IF(C98="","",IF(ISERROR(VLOOKUP(VLOOKUP(C98,Table1[[Practice no.]:[12]],34,FALSE),List!$A$2:$B$5,2,FALSE)),"",VLOOKUP(VLOOKUP(C98,Table1[[Practice no.]:[12]],34,FALSE),List!$A$2:$B$5,2,FALSE)))</f>
        <v>○</v>
      </c>
      <c r="U98" s="55" t="str">
        <f>IF(C98="","",IF(ISERROR(VLOOKUP(VLOOKUP(C98,Table1[[Practice no.]:[12]],35,FALSE),List!$A$2:$B$5,2,FALSE)),"",VLOOKUP(VLOOKUP(C98,Table1[[Practice no.]:[12]],35,FALSE),List!$A$2:$B$5,2,FALSE)))</f>
        <v>○</v>
      </c>
      <c r="V98" s="55" t="str">
        <f>IF(C98="","",IF(ISERROR(VLOOKUP(VLOOKUP(C98,Table1[[Practice no.]:[12]],36,FALSE),List!$A$2:$B$5,2,FALSE)),"",VLOOKUP(VLOOKUP(C98,Table1[[Practice no.]:[12]],36,FALSE),List!$A$2:$B$5,2,FALSE)))</f>
        <v xml:space="preserve"> </v>
      </c>
      <c r="W98" s="55" t="str">
        <f>IF(C98="","",IF(ISERROR(VLOOKUP(VLOOKUP(C98,Table1[[Practice no.]:[12]],37,FALSE),List!$A$2:$B$5,2,FALSE)),"",VLOOKUP(VLOOKUP(C98,Table1[[Practice no.]:[12]],37,FALSE),List!$A$2:$B$5,2,FALSE)))</f>
        <v xml:space="preserve"> </v>
      </c>
      <c r="X98" s="55" t="str">
        <f>IF(C98="","",IF(ISERROR(VLOOKUP(VLOOKUP(C98,Table1[[Practice no.]:[12]],38,FALSE),List!$A$2:$B$5,2,FALSE)),"",VLOOKUP(VLOOKUP(C98,Table1[[Practice no.]:[12]],38,FALSE),List!$A$2:$B$5,2,FALSE)))</f>
        <v xml:space="preserve"> </v>
      </c>
      <c r="Y98" s="55" t="str">
        <f>IF(C98="","",IF(ISERROR(VLOOKUP(VLOOKUP(C98,Table1[[Practice no.]:[12]],39,FALSE),List!$A$2:$B$5,2,FALSE)),"",VLOOKUP(VLOOKUP(C98,Table1[[Practice no.]:[12]],39,FALSE),List!$A$2:$B$5,2,FALSE)))</f>
        <v>○</v>
      </c>
      <c r="Z98" s="55" t="str">
        <f>IF(C98="","",IF(ISERROR(VLOOKUP(VLOOKUP(C98,Table1[[Practice no.]:[12]],40,FALSE),List!$A$2:$B$5,2,FALSE)),"",VLOOKUP(VLOOKUP(C98,Table1[[Practice no.]:[12]],40,FALSE),List!$A$2:$B$5,2,FALSE)))</f>
        <v xml:space="preserve"> </v>
      </c>
      <c r="AA98" s="55" t="str">
        <f>IF(C98="","",IF(ISERROR(VLOOKUP(VLOOKUP(C98,Table1[[Practice no.]:[12]],41,FALSE),List!$A$2:$B$5,2,FALSE)),"",VLOOKUP(VLOOKUP(C98,Table1[[Practice no.]:[12]],41,FALSE),List!$A$2:$B$5,2,FALSE)))</f>
        <v xml:space="preserve"> </v>
      </c>
      <c r="AB98" s="55" t="str">
        <f>IF(C98="","",IF(ISERROR(VLOOKUP(VLOOKUP(C98,Table1[[Practice no.]:[12]],42,FALSE),List!$A$2:$B$5,2,FALSE)),"",VLOOKUP(VLOOKUP(C98,Table1[[Practice no.]:[12]],42,FALSE),List!$A$2:$B$5,2,FALSE)))</f>
        <v xml:space="preserve"> </v>
      </c>
      <c r="AC98" s="84"/>
    </row>
    <row r="99" spans="1:29" ht="40.35" customHeight="1">
      <c r="A99" s="218" t="str">
        <v>6. Preserving Biodiversity</v>
      </c>
      <c r="B99" s="218" t="str">
        <v>6.1. Protect and harness invertebrea biodiversity</v>
      </c>
      <c r="C99" s="218" t="str">
        <v>6.1.2</v>
      </c>
      <c r="D99" s="218" t="str">
        <f>IF(C99="","",HYPERLINK("#'" &amp; C99 &amp; "'!A1",VLOOKUP(C99,Table1[[Practice no.]:[Pracitce Name]],2,FALSE)))</f>
        <v>Developing water points (with road water harvesting) away from roads</v>
      </c>
      <c r="E99" s="65" t="str">
        <f>IF(C99="","",IF(ISERROR(VLOOKUP(VLOOKUP(C99,Table1[[Practice no.]:[12]],19,FALSE),List!$A$2:$B$5,2,FALSE)),"",VLOOKUP(VLOOKUP(C99,Table1[[Practice no.]:[12]],19,FALSE),List!$A$2:$B$5,2,FALSE)))</f>
        <v xml:space="preserve"> </v>
      </c>
      <c r="F99" s="66" t="str">
        <f>IF(C99="","",IF(ISERROR(VLOOKUP(VLOOKUP(C99,Table1[[Practice no.]:[12]],20,FALSE),List!$A$2:$B$5,2,FALSE)),"",VLOOKUP(VLOOKUP(C99,Table1[[Practice no.]:[12]],20,FALSE),List!$A$2:$B$5,2,FALSE)))</f>
        <v>○</v>
      </c>
      <c r="G99" s="66" t="str">
        <f>IF(C99="","",IF(ISERROR(VLOOKUP(VLOOKUP(C99,Table1[[Practice no.]:[12]],21,FALSE),List!$A$2:$B$5,2,FALSE)),"",VLOOKUP(VLOOKUP(C99,Table1[[Practice no.]:[12]],21,FALSE),List!$A$2:$B$5,2,FALSE)))</f>
        <v>○</v>
      </c>
      <c r="H99" s="67" t="str">
        <f>IF(C99="","",IF(ISERROR(VLOOKUP(VLOOKUP(C99,Table1[[Practice no.]:[12]],22,FALSE),List!$A$2:$B$5,2,FALSE)),"",VLOOKUP(VLOOKUP(C99,Table1[[Practice no.]:[12]],22,FALSE),List!$A$2:$B$5,2,FALSE)))</f>
        <v xml:space="preserve"> </v>
      </c>
      <c r="I99" s="67" t="str">
        <f>IF(C99="","",IF(ISERROR(VLOOKUP(VLOOKUP(C99,Table1[[Practice no.]:[12]],23,FALSE),List!$A$2:$B$5,2,FALSE)),"",VLOOKUP(VLOOKUP(C99,Table1[[Practice no.]:[12]],23,FALSE),List!$A$2:$B$5,2,FALSE)))</f>
        <v xml:space="preserve"> </v>
      </c>
      <c r="J99" s="67" t="str">
        <f>IF(C99="","",IF(ISERROR(VLOOKUP(VLOOKUP(C99,Table1[[Practice no.]:[12]],24,FALSE),List!$A$2:$B$5,2,FALSE)),"",VLOOKUP(VLOOKUP(C99,Table1[[Practice no.]:[12]],24,FALSE),List!$A$2:$B$5,2,FALSE)))</f>
        <v>●</v>
      </c>
      <c r="K99" s="68" t="str">
        <f>IF(C99="","",IF(ISERROR(VLOOKUP(VLOOKUP(C99,Table1[[Practice no.]:[12]],25,FALSE),List!$A$2:$B$5,2,FALSE)),"",VLOOKUP(VLOOKUP(C99,Table1[[Practice no.]:[12]],25,FALSE),List!$A$2:$B$5,2,FALSE)))</f>
        <v xml:space="preserve"> </v>
      </c>
      <c r="L99" s="68" t="str">
        <f>IF(C99="","",IF(ISERROR(VLOOKUP(VLOOKUP(C99,Table1[[Practice no.]:[12]],26,FALSE),List!$A$2:$B$5,2,FALSE)),"",VLOOKUP(VLOOKUP(C99,Table1[[Practice no.]:[12]],26,FALSE),List!$A$2:$B$5,2,FALSE)))</f>
        <v xml:space="preserve"> </v>
      </c>
      <c r="M99" s="68" t="str">
        <f>IF(C99="","",IF(ISERROR(VLOOKUP(VLOOKUP(C99,Table1[[Practice no.]:[12]],27,FALSE),List!$A$2:$B$5,2,FALSE)),"",VLOOKUP(VLOOKUP(C99,Table1[[Practice no.]:[12]],27,FALSE),List!$A$2:$B$5,2,FALSE)))</f>
        <v xml:space="preserve"> </v>
      </c>
      <c r="N99" s="69" t="str">
        <f>IF(C99="","",IF(ISERROR(VLOOKUP(VLOOKUP(C99,Table1[[Practice no.]:[12]],28,FALSE),List!$A$2:$B$5,2,FALSE)),"",VLOOKUP(VLOOKUP(C99,Table1[[Practice no.]:[12]],28,FALSE),List!$A$2:$B$5,2,FALSE)))</f>
        <v xml:space="preserve"> </v>
      </c>
      <c r="O99" s="69" t="str">
        <f>IF(C99="","",IF(ISERROR(VLOOKUP(VLOOKUP(C99,Table1[[Practice no.]:[12]],29,FALSE),List!$A$2:$B$5,2,FALSE)),"",VLOOKUP(VLOOKUP(C99,Table1[[Practice no.]:[12]],29,FALSE),List!$A$2:$B$5,2,FALSE)))</f>
        <v xml:space="preserve"> </v>
      </c>
      <c r="P99" s="69" t="str">
        <f>IF(C99="","",IF(ISERROR(VLOOKUP(VLOOKUP(C99,Table1[[Practice no.]:[12]],30,FALSE),List!$A$2:$B$5,2,FALSE)),"",VLOOKUP(VLOOKUP(C99,Table1[[Practice no.]:[12]],30,FALSE),List!$A$2:$B$5,2,FALSE)))</f>
        <v>○</v>
      </c>
      <c r="Q99" s="55" t="str">
        <f>IF(C99="","",IF(ISERROR(VLOOKUP(VLOOKUP(C99,Table1[[Practice no.]:[12]],31,FALSE),List!$A$2:$B$5,2,FALSE)),"",VLOOKUP(VLOOKUP(C99,Table1[[Practice no.]:[12]],31,FALSE),List!$A$2:$B$5,2,FALSE)))</f>
        <v>○</v>
      </c>
      <c r="R99" s="55" t="str">
        <f>IF(C99="","",IF(ISERROR(VLOOKUP(VLOOKUP(C99,Table1[[Practice no.]:[12]],32,FALSE),List!$A$2:$B$5,2,FALSE)),"",VLOOKUP(VLOOKUP(C99,Table1[[Practice no.]:[12]],32,FALSE),List!$A$2:$B$5,2,FALSE)))</f>
        <v>○</v>
      </c>
      <c r="S99" s="55" t="str">
        <f>IF(C99="","",IF(ISERROR(VLOOKUP(VLOOKUP(C99,Table1[[Practice no.]:[12]],33,FALSE),List!$A$2:$B$5,2,FALSE)),"",VLOOKUP(VLOOKUP(C99,Table1[[Practice no.]:[12]],33,FALSE),List!$A$2:$B$5,2,FALSE)))</f>
        <v xml:space="preserve"> </v>
      </c>
      <c r="T99" s="55" t="str">
        <f>IF(C99="","",IF(ISERROR(VLOOKUP(VLOOKUP(C99,Table1[[Practice no.]:[12]],34,FALSE),List!$A$2:$B$5,2,FALSE)),"",VLOOKUP(VLOOKUP(C99,Table1[[Practice no.]:[12]],34,FALSE),List!$A$2:$B$5,2,FALSE)))</f>
        <v>○</v>
      </c>
      <c r="U99" s="55" t="str">
        <f>IF(C99="","",IF(ISERROR(VLOOKUP(VLOOKUP(C99,Table1[[Practice no.]:[12]],35,FALSE),List!$A$2:$B$5,2,FALSE)),"",VLOOKUP(VLOOKUP(C99,Table1[[Practice no.]:[12]],35,FALSE),List!$A$2:$B$5,2,FALSE)))</f>
        <v>○</v>
      </c>
      <c r="V99" s="55" t="str">
        <f>IF(C99="","",IF(ISERROR(VLOOKUP(VLOOKUP(C99,Table1[[Practice no.]:[12]],36,FALSE),List!$A$2:$B$5,2,FALSE)),"",VLOOKUP(VLOOKUP(C99,Table1[[Practice no.]:[12]],36,FALSE),List!$A$2:$B$5,2,FALSE)))</f>
        <v xml:space="preserve"> </v>
      </c>
      <c r="W99" s="55" t="str">
        <f>IF(C99="","",IF(ISERROR(VLOOKUP(VLOOKUP(C99,Table1[[Practice no.]:[12]],37,FALSE),List!$A$2:$B$5,2,FALSE)),"",VLOOKUP(VLOOKUP(C99,Table1[[Practice no.]:[12]],37,FALSE),List!$A$2:$B$5,2,FALSE)))</f>
        <v xml:space="preserve"> </v>
      </c>
      <c r="X99" s="55" t="str">
        <f>IF(C99="","",IF(ISERROR(VLOOKUP(VLOOKUP(C99,Table1[[Practice no.]:[12]],38,FALSE),List!$A$2:$B$5,2,FALSE)),"",VLOOKUP(VLOOKUP(C99,Table1[[Practice no.]:[12]],38,FALSE),List!$A$2:$B$5,2,FALSE)))</f>
        <v xml:space="preserve"> </v>
      </c>
      <c r="Y99" s="55" t="str">
        <f>IF(C99="","",IF(ISERROR(VLOOKUP(VLOOKUP(C99,Table1[[Practice no.]:[12]],39,FALSE),List!$A$2:$B$5,2,FALSE)),"",VLOOKUP(VLOOKUP(C99,Table1[[Practice no.]:[12]],39,FALSE),List!$A$2:$B$5,2,FALSE)))</f>
        <v xml:space="preserve"> </v>
      </c>
      <c r="Z99" s="55" t="str">
        <f>IF(C99="","",IF(ISERROR(VLOOKUP(VLOOKUP(C99,Table1[[Practice no.]:[12]],40,FALSE),List!$A$2:$B$5,2,FALSE)),"",VLOOKUP(VLOOKUP(C99,Table1[[Practice no.]:[12]],40,FALSE),List!$A$2:$B$5,2,FALSE)))</f>
        <v xml:space="preserve"> </v>
      </c>
      <c r="AA99" s="55" t="str">
        <f>IF(C99="","",IF(ISERROR(VLOOKUP(VLOOKUP(C99,Table1[[Practice no.]:[12]],41,FALSE),List!$A$2:$B$5,2,FALSE)),"",VLOOKUP(VLOOKUP(C99,Table1[[Practice no.]:[12]],41,FALSE),List!$A$2:$B$5,2,FALSE)))</f>
        <v xml:space="preserve"> </v>
      </c>
      <c r="AB99" s="55" t="str">
        <f>IF(C99="","",IF(ISERROR(VLOOKUP(VLOOKUP(C99,Table1[[Practice no.]:[12]],42,FALSE),List!$A$2:$B$5,2,FALSE)),"",VLOOKUP(VLOOKUP(C99,Table1[[Practice no.]:[12]],42,FALSE),List!$A$2:$B$5,2,FALSE)))</f>
        <v xml:space="preserve"> </v>
      </c>
      <c r="AC99" s="84"/>
    </row>
    <row r="100" spans="1:29" ht="40.35" customHeight="1">
      <c r="A100" s="218" t="str">
        <v>6. Preserving Biodiversity</v>
      </c>
      <c r="B100" s="218" t="str">
        <v>6.1. Protect and harness invertebrea biodiversity</v>
      </c>
      <c r="C100" s="218" t="str">
        <v>6.1.3</v>
      </c>
      <c r="D100" s="218" t="str">
        <f>IF(C100="","",HYPERLINK("#'" &amp; C100 &amp; "'!A1",VLOOKUP(C100,Table1[[Practice no.]:[Pracitce Name]],2,FALSE)))</f>
        <v>Controlling of invasive plant species</v>
      </c>
      <c r="E100" s="65" t="str">
        <f>IF(C100="","",IF(ISERROR(VLOOKUP(VLOOKUP(C100,Table1[[Practice no.]:[12]],19,FALSE),List!$A$2:$B$5,2,FALSE)),"",VLOOKUP(VLOOKUP(C100,Table1[[Practice no.]:[12]],19,FALSE),List!$A$2:$B$5,2,FALSE)))</f>
        <v>○</v>
      </c>
      <c r="F100" s="66" t="str">
        <f>IF(C100="","",IF(ISERROR(VLOOKUP(VLOOKUP(C100,Table1[[Practice no.]:[12]],20,FALSE),List!$A$2:$B$5,2,FALSE)),"",VLOOKUP(VLOOKUP(C100,Table1[[Practice no.]:[12]],20,FALSE),List!$A$2:$B$5,2,FALSE)))</f>
        <v xml:space="preserve"> </v>
      </c>
      <c r="G100" s="66" t="str">
        <f>IF(C100="","",IF(ISERROR(VLOOKUP(VLOOKUP(C100,Table1[[Practice no.]:[12]],21,FALSE),List!$A$2:$B$5,2,FALSE)),"",VLOOKUP(VLOOKUP(C100,Table1[[Practice no.]:[12]],21,FALSE),List!$A$2:$B$5,2,FALSE)))</f>
        <v>○</v>
      </c>
      <c r="H100" s="67" t="str">
        <f>IF(C100="","",IF(ISERROR(VLOOKUP(VLOOKUP(C100,Table1[[Practice no.]:[12]],22,FALSE),List!$A$2:$B$5,2,FALSE)),"",VLOOKUP(VLOOKUP(C100,Table1[[Practice no.]:[12]],22,FALSE),List!$A$2:$B$5,2,FALSE)))</f>
        <v xml:space="preserve"> </v>
      </c>
      <c r="I100" s="67" t="str">
        <f>IF(C100="","",IF(ISERROR(VLOOKUP(VLOOKUP(C100,Table1[[Practice no.]:[12]],23,FALSE),List!$A$2:$B$5,2,FALSE)),"",VLOOKUP(VLOOKUP(C100,Table1[[Practice no.]:[12]],23,FALSE),List!$A$2:$B$5,2,FALSE)))</f>
        <v>○</v>
      </c>
      <c r="J100" s="67" t="str">
        <f>IF(C100="","",IF(ISERROR(VLOOKUP(VLOOKUP(C100,Table1[[Practice no.]:[12]],24,FALSE),List!$A$2:$B$5,2,FALSE)),"",VLOOKUP(VLOOKUP(C100,Table1[[Practice no.]:[12]],24,FALSE),List!$A$2:$B$5,2,FALSE)))</f>
        <v>●</v>
      </c>
      <c r="K100" s="68" t="str">
        <f>IF(C100="","",IF(ISERROR(VLOOKUP(VLOOKUP(C100,Table1[[Practice no.]:[12]],25,FALSE),List!$A$2:$B$5,2,FALSE)),"",VLOOKUP(VLOOKUP(C100,Table1[[Practice no.]:[12]],25,FALSE),List!$A$2:$B$5,2,FALSE)))</f>
        <v xml:space="preserve"> </v>
      </c>
      <c r="L100" s="68" t="str">
        <f>IF(C100="","",IF(ISERROR(VLOOKUP(VLOOKUP(C100,Table1[[Practice no.]:[12]],26,FALSE),List!$A$2:$B$5,2,FALSE)),"",VLOOKUP(VLOOKUP(C100,Table1[[Practice no.]:[12]],26,FALSE),List!$A$2:$B$5,2,FALSE)))</f>
        <v xml:space="preserve"> </v>
      </c>
      <c r="M100" s="68" t="str">
        <f>IF(C100="","",IF(ISERROR(VLOOKUP(VLOOKUP(C100,Table1[[Practice no.]:[12]],27,FALSE),List!$A$2:$B$5,2,FALSE)),"",VLOOKUP(VLOOKUP(C100,Table1[[Practice no.]:[12]],27,FALSE),List!$A$2:$B$5,2,FALSE)))</f>
        <v xml:space="preserve"> </v>
      </c>
      <c r="N100" s="69" t="str">
        <f>IF(C100="","",IF(ISERROR(VLOOKUP(VLOOKUP(C100,Table1[[Practice no.]:[12]],28,FALSE),List!$A$2:$B$5,2,FALSE)),"",VLOOKUP(VLOOKUP(C100,Table1[[Practice no.]:[12]],28,FALSE),List!$A$2:$B$5,2,FALSE)))</f>
        <v xml:space="preserve"> </v>
      </c>
      <c r="O100" s="69" t="str">
        <f>IF(C100="","",IF(ISERROR(VLOOKUP(VLOOKUP(C100,Table1[[Practice no.]:[12]],29,FALSE),List!$A$2:$B$5,2,FALSE)),"",VLOOKUP(VLOOKUP(C100,Table1[[Practice no.]:[12]],29,FALSE),List!$A$2:$B$5,2,FALSE)))</f>
        <v xml:space="preserve"> </v>
      </c>
      <c r="P100" s="69" t="str">
        <f>IF(C100="","",IF(ISERROR(VLOOKUP(VLOOKUP(C100,Table1[[Practice no.]:[12]],30,FALSE),List!$A$2:$B$5,2,FALSE)),"",VLOOKUP(VLOOKUP(C100,Table1[[Practice no.]:[12]],30,FALSE),List!$A$2:$B$5,2,FALSE)))</f>
        <v>○</v>
      </c>
      <c r="Q100" s="55" t="str">
        <f>IF(C100="","",IF(ISERROR(VLOOKUP(VLOOKUP(C100,Table1[[Practice no.]:[12]],31,FALSE),List!$A$2:$B$5,2,FALSE)),"",VLOOKUP(VLOOKUP(C100,Table1[[Practice no.]:[12]],31,FALSE),List!$A$2:$B$5,2,FALSE)))</f>
        <v xml:space="preserve"> </v>
      </c>
      <c r="R100" s="55" t="str">
        <f>IF(C100="","",IF(ISERROR(VLOOKUP(VLOOKUP(C100,Table1[[Practice no.]:[12]],32,FALSE),List!$A$2:$B$5,2,FALSE)),"",VLOOKUP(VLOOKUP(C100,Table1[[Practice no.]:[12]],32,FALSE),List!$A$2:$B$5,2,FALSE)))</f>
        <v>○</v>
      </c>
      <c r="S100" s="55" t="str">
        <f>IF(C100="","",IF(ISERROR(VLOOKUP(VLOOKUP(C100,Table1[[Practice no.]:[12]],33,FALSE),List!$A$2:$B$5,2,FALSE)),"",VLOOKUP(VLOOKUP(C100,Table1[[Practice no.]:[12]],33,FALSE),List!$A$2:$B$5,2,FALSE)))</f>
        <v>○</v>
      </c>
      <c r="T100" s="55" t="str">
        <f>IF(C100="","",IF(ISERROR(VLOOKUP(VLOOKUP(C100,Table1[[Practice no.]:[12]],34,FALSE),List!$A$2:$B$5,2,FALSE)),"",VLOOKUP(VLOOKUP(C100,Table1[[Practice no.]:[12]],34,FALSE),List!$A$2:$B$5,2,FALSE)))</f>
        <v>○</v>
      </c>
      <c r="U100" s="55" t="str">
        <f>IF(C100="","",IF(ISERROR(VLOOKUP(VLOOKUP(C100,Table1[[Practice no.]:[12]],35,FALSE),List!$A$2:$B$5,2,FALSE)),"",VLOOKUP(VLOOKUP(C100,Table1[[Practice no.]:[12]],35,FALSE),List!$A$2:$B$5,2,FALSE)))</f>
        <v>○</v>
      </c>
      <c r="V100" s="55" t="str">
        <f>IF(C100="","",IF(ISERROR(VLOOKUP(VLOOKUP(C100,Table1[[Practice no.]:[12]],36,FALSE),List!$A$2:$B$5,2,FALSE)),"",VLOOKUP(VLOOKUP(C100,Table1[[Practice no.]:[12]],36,FALSE),List!$A$2:$B$5,2,FALSE)))</f>
        <v>○</v>
      </c>
      <c r="W100" s="55" t="str">
        <f>IF(C100="","",IF(ISERROR(VLOOKUP(VLOOKUP(C100,Table1[[Practice no.]:[12]],37,FALSE),List!$A$2:$B$5,2,FALSE)),"",VLOOKUP(VLOOKUP(C100,Table1[[Practice no.]:[12]],37,FALSE),List!$A$2:$B$5,2,FALSE)))</f>
        <v xml:space="preserve"> </v>
      </c>
      <c r="X100" s="55" t="str">
        <f>IF(C100="","",IF(ISERROR(VLOOKUP(VLOOKUP(C100,Table1[[Practice no.]:[12]],38,FALSE),List!$A$2:$B$5,2,FALSE)),"",VLOOKUP(VLOOKUP(C100,Table1[[Practice no.]:[12]],38,FALSE),List!$A$2:$B$5,2,FALSE)))</f>
        <v xml:space="preserve"> </v>
      </c>
      <c r="Y100" s="55" t="str">
        <f>IF(C100="","",IF(ISERROR(VLOOKUP(VLOOKUP(C100,Table1[[Practice no.]:[12]],39,FALSE),List!$A$2:$B$5,2,FALSE)),"",VLOOKUP(VLOOKUP(C100,Table1[[Practice no.]:[12]],39,FALSE),List!$A$2:$B$5,2,FALSE)))</f>
        <v xml:space="preserve"> </v>
      </c>
      <c r="Z100" s="55" t="str">
        <f>IF(C100="","",IF(ISERROR(VLOOKUP(VLOOKUP(C100,Table1[[Practice no.]:[12]],40,FALSE),List!$A$2:$B$5,2,FALSE)),"",VLOOKUP(VLOOKUP(C100,Table1[[Practice no.]:[12]],40,FALSE),List!$A$2:$B$5,2,FALSE)))</f>
        <v xml:space="preserve"> </v>
      </c>
      <c r="AA100" s="55" t="str">
        <f>IF(C100="","",IF(ISERROR(VLOOKUP(VLOOKUP(C100,Table1[[Practice no.]:[12]],41,FALSE),List!$A$2:$B$5,2,FALSE)),"",VLOOKUP(VLOOKUP(C100,Table1[[Practice no.]:[12]],41,FALSE),List!$A$2:$B$5,2,FALSE)))</f>
        <v>○</v>
      </c>
      <c r="AB100" s="55" t="str">
        <f>IF(C100="","",IF(ISERROR(VLOOKUP(VLOOKUP(C100,Table1[[Practice no.]:[12]],42,FALSE),List!$A$2:$B$5,2,FALSE)),"",VLOOKUP(VLOOKUP(C100,Table1[[Practice no.]:[12]],42,FALSE),List!$A$2:$B$5,2,FALSE)))</f>
        <v xml:space="preserve"> </v>
      </c>
      <c r="AC100" s="84"/>
    </row>
    <row r="101" spans="1:29" ht="40.35" customHeight="1">
      <c r="A101" s="218" t="str">
        <v>6. Preserving Biodiversity</v>
      </c>
      <c r="B101" s="218" t="str">
        <v>6.1. Protect and harness invertebrea biodiversity</v>
      </c>
      <c r="C101" s="218" t="str">
        <v>6.1.4</v>
      </c>
      <c r="D101" s="218" t="str">
        <f>IF(C101="","",HYPERLINK("#'" &amp; C101 &amp; "'!A1",VLOOKUP(C101,Table1[[Practice no.]:[Pracitce Name]],2,FALSE)))</f>
        <v>Native plant selection (habitat alteration)</v>
      </c>
      <c r="E101" s="65" t="str">
        <f>IF(C101="","",IF(ISERROR(VLOOKUP(VLOOKUP(C101,Table1[[Practice no.]:[12]],19,FALSE),List!$A$2:$B$5,2,FALSE)),"",VLOOKUP(VLOOKUP(C101,Table1[[Practice no.]:[12]],19,FALSE),List!$A$2:$B$5,2,FALSE)))</f>
        <v>○</v>
      </c>
      <c r="F101" s="66" t="str">
        <f>IF(C101="","",IF(ISERROR(VLOOKUP(VLOOKUP(C101,Table1[[Practice no.]:[12]],20,FALSE),List!$A$2:$B$5,2,FALSE)),"",VLOOKUP(VLOOKUP(C101,Table1[[Practice no.]:[12]],20,FALSE),List!$A$2:$B$5,2,FALSE)))</f>
        <v>○</v>
      </c>
      <c r="G101" s="66" t="str">
        <f>IF(C101="","",IF(ISERROR(VLOOKUP(VLOOKUP(C101,Table1[[Practice no.]:[12]],21,FALSE),List!$A$2:$B$5,2,FALSE)),"",VLOOKUP(VLOOKUP(C101,Table1[[Practice no.]:[12]],21,FALSE),List!$A$2:$B$5,2,FALSE)))</f>
        <v>○</v>
      </c>
      <c r="H101" s="67" t="str">
        <f>IF(C101="","",IF(ISERROR(VLOOKUP(VLOOKUP(C101,Table1[[Practice no.]:[12]],22,FALSE),List!$A$2:$B$5,2,FALSE)),"",VLOOKUP(VLOOKUP(C101,Table1[[Practice no.]:[12]],22,FALSE),List!$A$2:$B$5,2,FALSE)))</f>
        <v>○</v>
      </c>
      <c r="I101" s="67" t="str">
        <f>IF(C101="","",IF(ISERROR(VLOOKUP(VLOOKUP(C101,Table1[[Practice no.]:[12]],23,FALSE),List!$A$2:$B$5,2,FALSE)),"",VLOOKUP(VLOOKUP(C101,Table1[[Practice no.]:[12]],23,FALSE),List!$A$2:$B$5,2,FALSE)))</f>
        <v>○</v>
      </c>
      <c r="J101" s="67" t="str">
        <f>IF(C101="","",IF(ISERROR(VLOOKUP(VLOOKUP(C101,Table1[[Practice no.]:[12]],24,FALSE),List!$A$2:$B$5,2,FALSE)),"",VLOOKUP(VLOOKUP(C101,Table1[[Practice no.]:[12]],24,FALSE),List!$A$2:$B$5,2,FALSE)))</f>
        <v>●</v>
      </c>
      <c r="K101" s="68" t="str">
        <f>IF(C101="","",IF(ISERROR(VLOOKUP(VLOOKUP(C101,Table1[[Practice no.]:[12]],25,FALSE),List!$A$2:$B$5,2,FALSE)),"",VLOOKUP(VLOOKUP(C101,Table1[[Practice no.]:[12]],25,FALSE),List!$A$2:$B$5,2,FALSE)))</f>
        <v xml:space="preserve"> </v>
      </c>
      <c r="L101" s="68" t="str">
        <f>IF(C101="","",IF(ISERROR(VLOOKUP(VLOOKUP(C101,Table1[[Practice no.]:[12]],26,FALSE),List!$A$2:$B$5,2,FALSE)),"",VLOOKUP(VLOOKUP(C101,Table1[[Practice no.]:[12]],26,FALSE),List!$A$2:$B$5,2,FALSE)))</f>
        <v xml:space="preserve"> </v>
      </c>
      <c r="M101" s="68" t="str">
        <f>IF(C101="","",IF(ISERROR(VLOOKUP(VLOOKUP(C101,Table1[[Practice no.]:[12]],27,FALSE),List!$A$2:$B$5,2,FALSE)),"",VLOOKUP(VLOOKUP(C101,Table1[[Practice no.]:[12]],27,FALSE),List!$A$2:$B$5,2,FALSE)))</f>
        <v xml:space="preserve"> </v>
      </c>
      <c r="N101" s="69" t="str">
        <f>IF(C101="","",IF(ISERROR(VLOOKUP(VLOOKUP(C101,Table1[[Practice no.]:[12]],28,FALSE),List!$A$2:$B$5,2,FALSE)),"",VLOOKUP(VLOOKUP(C101,Table1[[Practice no.]:[12]],28,FALSE),List!$A$2:$B$5,2,FALSE)))</f>
        <v xml:space="preserve"> </v>
      </c>
      <c r="O101" s="69" t="str">
        <f>IF(C101="","",IF(ISERROR(VLOOKUP(VLOOKUP(C101,Table1[[Practice no.]:[12]],29,FALSE),List!$A$2:$B$5,2,FALSE)),"",VLOOKUP(VLOOKUP(C101,Table1[[Practice no.]:[12]],29,FALSE),List!$A$2:$B$5,2,FALSE)))</f>
        <v>○</v>
      </c>
      <c r="P101" s="69" t="str">
        <f>IF(C101="","",IF(ISERROR(VLOOKUP(VLOOKUP(C101,Table1[[Practice no.]:[12]],30,FALSE),List!$A$2:$B$5,2,FALSE)),"",VLOOKUP(VLOOKUP(C101,Table1[[Practice no.]:[12]],30,FALSE),List!$A$2:$B$5,2,FALSE)))</f>
        <v xml:space="preserve"> </v>
      </c>
      <c r="Q101" s="55" t="str">
        <f>IF(C101="","",IF(ISERROR(VLOOKUP(VLOOKUP(C101,Table1[[Practice no.]:[12]],31,FALSE),List!$A$2:$B$5,2,FALSE)),"",VLOOKUP(VLOOKUP(C101,Table1[[Practice no.]:[12]],31,FALSE),List!$A$2:$B$5,2,FALSE)))</f>
        <v>○</v>
      </c>
      <c r="R101" s="55" t="str">
        <f>IF(C101="","",IF(ISERROR(VLOOKUP(VLOOKUP(C101,Table1[[Practice no.]:[12]],32,FALSE),List!$A$2:$B$5,2,FALSE)),"",VLOOKUP(VLOOKUP(C101,Table1[[Practice no.]:[12]],32,FALSE),List!$A$2:$B$5,2,FALSE)))</f>
        <v>○</v>
      </c>
      <c r="S101" s="55" t="str">
        <f>IF(C101="","",IF(ISERROR(VLOOKUP(VLOOKUP(C101,Table1[[Practice no.]:[12]],33,FALSE),List!$A$2:$B$5,2,FALSE)),"",VLOOKUP(VLOOKUP(C101,Table1[[Practice no.]:[12]],33,FALSE),List!$A$2:$B$5,2,FALSE)))</f>
        <v xml:space="preserve"> </v>
      </c>
      <c r="T101" s="55" t="str">
        <f>IF(C101="","",IF(ISERROR(VLOOKUP(VLOOKUP(C101,Table1[[Practice no.]:[12]],34,FALSE),List!$A$2:$B$5,2,FALSE)),"",VLOOKUP(VLOOKUP(C101,Table1[[Practice no.]:[12]],34,FALSE),List!$A$2:$B$5,2,FALSE)))</f>
        <v xml:space="preserve"> </v>
      </c>
      <c r="U101" s="55" t="str">
        <f>IF(C101="","",IF(ISERROR(VLOOKUP(VLOOKUP(C101,Table1[[Practice no.]:[12]],35,FALSE),List!$A$2:$B$5,2,FALSE)),"",VLOOKUP(VLOOKUP(C101,Table1[[Practice no.]:[12]],35,FALSE),List!$A$2:$B$5,2,FALSE)))</f>
        <v xml:space="preserve"> </v>
      </c>
      <c r="V101" s="55" t="str">
        <f>IF(C101="","",IF(ISERROR(VLOOKUP(VLOOKUP(C101,Table1[[Practice no.]:[12]],36,FALSE),List!$A$2:$B$5,2,FALSE)),"",VLOOKUP(VLOOKUP(C101,Table1[[Practice no.]:[12]],36,FALSE),List!$A$2:$B$5,2,FALSE)))</f>
        <v xml:space="preserve"> </v>
      </c>
      <c r="W101" s="55" t="str">
        <f>IF(C101="","",IF(ISERROR(VLOOKUP(VLOOKUP(C101,Table1[[Practice no.]:[12]],37,FALSE),List!$A$2:$B$5,2,FALSE)),"",VLOOKUP(VLOOKUP(C101,Table1[[Practice no.]:[12]],37,FALSE),List!$A$2:$B$5,2,FALSE)))</f>
        <v xml:space="preserve"> </v>
      </c>
      <c r="X101" s="55" t="str">
        <f>IF(C101="","",IF(ISERROR(VLOOKUP(VLOOKUP(C101,Table1[[Practice no.]:[12]],38,FALSE),List!$A$2:$B$5,2,FALSE)),"",VLOOKUP(VLOOKUP(C101,Table1[[Practice no.]:[12]],38,FALSE),List!$A$2:$B$5,2,FALSE)))</f>
        <v xml:space="preserve"> </v>
      </c>
      <c r="Y101" s="55" t="str">
        <f>IF(C101="","",IF(ISERROR(VLOOKUP(VLOOKUP(C101,Table1[[Practice no.]:[12]],39,FALSE),List!$A$2:$B$5,2,FALSE)),"",VLOOKUP(VLOOKUP(C101,Table1[[Practice no.]:[12]],39,FALSE),List!$A$2:$B$5,2,FALSE)))</f>
        <v xml:space="preserve"> </v>
      </c>
      <c r="Z101" s="55" t="str">
        <f>IF(C101="","",IF(ISERROR(VLOOKUP(VLOOKUP(C101,Table1[[Practice no.]:[12]],40,FALSE),List!$A$2:$B$5,2,FALSE)),"",VLOOKUP(VLOOKUP(C101,Table1[[Practice no.]:[12]],40,FALSE),List!$A$2:$B$5,2,FALSE)))</f>
        <v>○</v>
      </c>
      <c r="AA101" s="55" t="str">
        <f>IF(C101="","",IF(ISERROR(VLOOKUP(VLOOKUP(C101,Table1[[Practice no.]:[12]],41,FALSE),List!$A$2:$B$5,2,FALSE)),"",VLOOKUP(VLOOKUP(C101,Table1[[Practice no.]:[12]],41,FALSE),List!$A$2:$B$5,2,FALSE)))</f>
        <v>○</v>
      </c>
      <c r="AB101" s="55" t="str">
        <f>IF(C101="","",IF(ISERROR(VLOOKUP(VLOOKUP(C101,Table1[[Practice no.]:[12]],42,FALSE),List!$A$2:$B$5,2,FALSE)),"",VLOOKUP(VLOOKUP(C101,Table1[[Practice no.]:[12]],42,FALSE),List!$A$2:$B$5,2,FALSE)))</f>
        <v xml:space="preserve"> </v>
      </c>
      <c r="AC101" s="84"/>
    </row>
    <row r="102" spans="1:29" ht="40.35" customHeight="1">
      <c r="A102" s="218" t="str">
        <v>6. Preserving Biodiversity</v>
      </c>
      <c r="B102" s="218" t="str">
        <v>6.1. Protect and harness invertebrea biodiversity</v>
      </c>
      <c r="C102" s="218" t="str">
        <v>6.1.6</v>
      </c>
      <c r="D102" s="218" t="str">
        <f>IF(C102="","",HYPERLINK("#'" &amp; C102 &amp; "'!A1",VLOOKUP(C102,Table1[[Practice no.]:[Pracitce Name]],2,FALSE)))</f>
        <v>Butterfly nets</v>
      </c>
      <c r="E102" s="65" t="str">
        <f>IF(C102="","",IF(ISERROR(VLOOKUP(VLOOKUP(C102,Table1[[Practice no.]:[12]],19,FALSE),List!$A$2:$B$5,2,FALSE)),"",VLOOKUP(VLOOKUP(C102,Table1[[Practice no.]:[12]],19,FALSE),List!$A$2:$B$5,2,FALSE)))</f>
        <v>○</v>
      </c>
      <c r="F102" s="66" t="str">
        <f>IF(C102="","",IF(ISERROR(VLOOKUP(VLOOKUP(C102,Table1[[Practice no.]:[12]],20,FALSE),List!$A$2:$B$5,2,FALSE)),"",VLOOKUP(VLOOKUP(C102,Table1[[Practice no.]:[12]],20,FALSE),List!$A$2:$B$5,2,FALSE)))</f>
        <v xml:space="preserve"> </v>
      </c>
      <c r="G102" s="66" t="str">
        <f>IF(C102="","",IF(ISERROR(VLOOKUP(VLOOKUP(C102,Table1[[Practice no.]:[12]],21,FALSE),List!$A$2:$B$5,2,FALSE)),"",VLOOKUP(VLOOKUP(C102,Table1[[Practice no.]:[12]],21,FALSE),List!$A$2:$B$5,2,FALSE)))</f>
        <v xml:space="preserve"> </v>
      </c>
      <c r="H102" s="67" t="str">
        <f>IF(C102="","",IF(ISERROR(VLOOKUP(VLOOKUP(C102,Table1[[Practice no.]:[12]],22,FALSE),List!$A$2:$B$5,2,FALSE)),"",VLOOKUP(VLOOKUP(C102,Table1[[Practice no.]:[12]],22,FALSE),List!$A$2:$B$5,2,FALSE)))</f>
        <v xml:space="preserve"> </v>
      </c>
      <c r="I102" s="67" t="str">
        <f>IF(C102="","",IF(ISERROR(VLOOKUP(VLOOKUP(C102,Table1[[Practice no.]:[12]],23,FALSE),List!$A$2:$B$5,2,FALSE)),"",VLOOKUP(VLOOKUP(C102,Table1[[Practice no.]:[12]],23,FALSE),List!$A$2:$B$5,2,FALSE)))</f>
        <v xml:space="preserve"> </v>
      </c>
      <c r="J102" s="67" t="str">
        <f>IF(C102="","",IF(ISERROR(VLOOKUP(VLOOKUP(C102,Table1[[Practice no.]:[12]],24,FALSE),List!$A$2:$B$5,2,FALSE)),"",VLOOKUP(VLOOKUP(C102,Table1[[Practice no.]:[12]],24,FALSE),List!$A$2:$B$5,2,FALSE)))</f>
        <v>●</v>
      </c>
      <c r="K102" s="68" t="str">
        <f>IF(C102="","",IF(ISERROR(VLOOKUP(VLOOKUP(C102,Table1[[Practice no.]:[12]],25,FALSE),List!$A$2:$B$5,2,FALSE)),"",VLOOKUP(VLOOKUP(C102,Table1[[Practice no.]:[12]],25,FALSE),List!$A$2:$B$5,2,FALSE)))</f>
        <v xml:space="preserve"> </v>
      </c>
      <c r="L102" s="68" t="str">
        <f>IF(C102="","",IF(ISERROR(VLOOKUP(VLOOKUP(C102,Table1[[Practice no.]:[12]],26,FALSE),List!$A$2:$B$5,2,FALSE)),"",VLOOKUP(VLOOKUP(C102,Table1[[Practice no.]:[12]],26,FALSE),List!$A$2:$B$5,2,FALSE)))</f>
        <v xml:space="preserve"> </v>
      </c>
      <c r="M102" s="68" t="str">
        <f>IF(C102="","",IF(ISERROR(VLOOKUP(VLOOKUP(C102,Table1[[Practice no.]:[12]],27,FALSE),List!$A$2:$B$5,2,FALSE)),"",VLOOKUP(VLOOKUP(C102,Table1[[Practice no.]:[12]],27,FALSE),List!$A$2:$B$5,2,FALSE)))</f>
        <v xml:space="preserve"> </v>
      </c>
      <c r="N102" s="69" t="str">
        <f>IF(C102="","",IF(ISERROR(VLOOKUP(VLOOKUP(C102,Table1[[Practice no.]:[12]],28,FALSE),List!$A$2:$B$5,2,FALSE)),"",VLOOKUP(VLOOKUP(C102,Table1[[Practice no.]:[12]],28,FALSE),List!$A$2:$B$5,2,FALSE)))</f>
        <v xml:space="preserve"> </v>
      </c>
      <c r="O102" s="69" t="str">
        <f>IF(C102="","",IF(ISERROR(VLOOKUP(VLOOKUP(C102,Table1[[Practice no.]:[12]],29,FALSE),List!$A$2:$B$5,2,FALSE)),"",VLOOKUP(VLOOKUP(C102,Table1[[Practice no.]:[12]],29,FALSE),List!$A$2:$B$5,2,FALSE)))</f>
        <v>○</v>
      </c>
      <c r="P102" s="69" t="str">
        <f>IF(C102="","",IF(ISERROR(VLOOKUP(VLOOKUP(C102,Table1[[Practice no.]:[12]],30,FALSE),List!$A$2:$B$5,2,FALSE)),"",VLOOKUP(VLOOKUP(C102,Table1[[Practice no.]:[12]],30,FALSE),List!$A$2:$B$5,2,FALSE)))</f>
        <v>○</v>
      </c>
      <c r="Q102" s="55" t="str">
        <f>IF(C102="","",IF(ISERROR(VLOOKUP(VLOOKUP(C102,Table1[[Practice no.]:[12]],31,FALSE),List!$A$2:$B$5,2,FALSE)),"",VLOOKUP(VLOOKUP(C102,Table1[[Practice no.]:[12]],31,FALSE),List!$A$2:$B$5,2,FALSE)))</f>
        <v xml:space="preserve"> </v>
      </c>
      <c r="R102" s="55" t="str">
        <f>IF(C102="","",IF(ISERROR(VLOOKUP(VLOOKUP(C102,Table1[[Practice no.]:[12]],32,FALSE),List!$A$2:$B$5,2,FALSE)),"",VLOOKUP(VLOOKUP(C102,Table1[[Practice no.]:[12]],32,FALSE),List!$A$2:$B$5,2,FALSE)))</f>
        <v>○</v>
      </c>
      <c r="S102" s="55" t="str">
        <f>IF(C102="","",IF(ISERROR(VLOOKUP(VLOOKUP(C102,Table1[[Practice no.]:[12]],33,FALSE),List!$A$2:$B$5,2,FALSE)),"",VLOOKUP(VLOOKUP(C102,Table1[[Practice no.]:[12]],33,FALSE),List!$A$2:$B$5,2,FALSE)))</f>
        <v>○</v>
      </c>
      <c r="T102" s="55" t="str">
        <f>IF(C102="","",IF(ISERROR(VLOOKUP(VLOOKUP(C102,Table1[[Practice no.]:[12]],34,FALSE),List!$A$2:$B$5,2,FALSE)),"",VLOOKUP(VLOOKUP(C102,Table1[[Practice no.]:[12]],34,FALSE),List!$A$2:$B$5,2,FALSE)))</f>
        <v>○</v>
      </c>
      <c r="U102" s="55" t="str">
        <f>IF(C102="","",IF(ISERROR(VLOOKUP(VLOOKUP(C102,Table1[[Practice no.]:[12]],35,FALSE),List!$A$2:$B$5,2,FALSE)),"",VLOOKUP(VLOOKUP(C102,Table1[[Practice no.]:[12]],35,FALSE),List!$A$2:$B$5,2,FALSE)))</f>
        <v>○</v>
      </c>
      <c r="V102" s="55" t="str">
        <f>IF(C102="","",IF(ISERROR(VLOOKUP(VLOOKUP(C102,Table1[[Practice no.]:[12]],36,FALSE),List!$A$2:$B$5,2,FALSE)),"",VLOOKUP(VLOOKUP(C102,Table1[[Practice no.]:[12]],36,FALSE),List!$A$2:$B$5,2,FALSE)))</f>
        <v>○</v>
      </c>
      <c r="W102" s="55" t="str">
        <f>IF(C102="","",IF(ISERROR(VLOOKUP(VLOOKUP(C102,Table1[[Practice no.]:[12]],37,FALSE),List!$A$2:$B$5,2,FALSE)),"",VLOOKUP(VLOOKUP(C102,Table1[[Practice no.]:[12]],37,FALSE),List!$A$2:$B$5,2,FALSE)))</f>
        <v xml:space="preserve"> </v>
      </c>
      <c r="X102" s="55" t="str">
        <f>IF(C102="","",IF(ISERROR(VLOOKUP(VLOOKUP(C102,Table1[[Practice no.]:[12]],38,FALSE),List!$A$2:$B$5,2,FALSE)),"",VLOOKUP(VLOOKUP(C102,Table1[[Practice no.]:[12]],38,FALSE),List!$A$2:$B$5,2,FALSE)))</f>
        <v xml:space="preserve"> </v>
      </c>
      <c r="Y102" s="55" t="str">
        <f>IF(C102="","",IF(ISERROR(VLOOKUP(VLOOKUP(C102,Table1[[Practice no.]:[12]],39,FALSE),List!$A$2:$B$5,2,FALSE)),"",VLOOKUP(VLOOKUP(C102,Table1[[Practice no.]:[12]],39,FALSE),List!$A$2:$B$5,2,FALSE)))</f>
        <v xml:space="preserve"> </v>
      </c>
      <c r="Z102" s="55" t="str">
        <f>IF(C102="","",IF(ISERROR(VLOOKUP(VLOOKUP(C102,Table1[[Practice no.]:[12]],40,FALSE),List!$A$2:$B$5,2,FALSE)),"",VLOOKUP(VLOOKUP(C102,Table1[[Practice no.]:[12]],40,FALSE),List!$A$2:$B$5,2,FALSE)))</f>
        <v>○</v>
      </c>
      <c r="AA102" s="55" t="str">
        <f>IF(C102="","",IF(ISERROR(VLOOKUP(VLOOKUP(C102,Table1[[Practice no.]:[12]],41,FALSE),List!$A$2:$B$5,2,FALSE)),"",VLOOKUP(VLOOKUP(C102,Table1[[Practice no.]:[12]],41,FALSE),List!$A$2:$B$5,2,FALSE)))</f>
        <v>○</v>
      </c>
      <c r="AB102" s="55" t="str">
        <f>IF(C102="","",IF(ISERROR(VLOOKUP(VLOOKUP(C102,Table1[[Practice no.]:[12]],42,FALSE),List!$A$2:$B$5,2,FALSE)),"",VLOOKUP(VLOOKUP(C102,Table1[[Practice no.]:[12]],42,FALSE),List!$A$2:$B$5,2,FALSE)))</f>
        <v xml:space="preserve"> </v>
      </c>
      <c r="AC102" s="84"/>
    </row>
    <row r="103" spans="1:29" ht="40.35" customHeight="1">
      <c r="A103" s="218" t="str">
        <v>6. Preserving Biodiversity</v>
      </c>
      <c r="B103" s="218" t="str">
        <v>6.1. Protect and harness invertebrea biodiversity</v>
      </c>
      <c r="C103" s="218" t="str">
        <v>6.1.7</v>
      </c>
      <c r="D103" s="218" t="str">
        <f>IF(C103="","",HYPERLINK("#'" &amp; C103 &amp; "'!A1",VLOOKUP(C103,Table1[[Practice no.]:[Pracitce Name]],2,FALSE)))</f>
        <v>Safe passages (culverts, climate tunnels)</v>
      </c>
      <c r="E103" s="65" t="str">
        <f>IF(C103="","",IF(ISERROR(VLOOKUP(VLOOKUP(C103,Table1[[Practice no.]:[12]],19,FALSE),List!$A$2:$B$5,2,FALSE)),"",VLOOKUP(VLOOKUP(C103,Table1[[Practice no.]:[12]],19,FALSE),List!$A$2:$B$5,2,FALSE)))</f>
        <v xml:space="preserve"> </v>
      </c>
      <c r="F103" s="66" t="str">
        <f>IF(C103="","",IF(ISERROR(VLOOKUP(VLOOKUP(C103,Table1[[Practice no.]:[12]],20,FALSE),List!$A$2:$B$5,2,FALSE)),"",VLOOKUP(VLOOKUP(C103,Table1[[Practice no.]:[12]],20,FALSE),List!$A$2:$B$5,2,FALSE)))</f>
        <v>○</v>
      </c>
      <c r="G103" s="66" t="str">
        <f>IF(C103="","",IF(ISERROR(VLOOKUP(VLOOKUP(C103,Table1[[Practice no.]:[12]],21,FALSE),List!$A$2:$B$5,2,FALSE)),"",VLOOKUP(VLOOKUP(C103,Table1[[Practice no.]:[12]],21,FALSE),List!$A$2:$B$5,2,FALSE)))</f>
        <v xml:space="preserve"> </v>
      </c>
      <c r="H103" s="67" t="str">
        <f>IF(C103="","",IF(ISERROR(VLOOKUP(VLOOKUP(C103,Table1[[Practice no.]:[12]],22,FALSE),List!$A$2:$B$5,2,FALSE)),"",VLOOKUP(VLOOKUP(C103,Table1[[Practice no.]:[12]],22,FALSE),List!$A$2:$B$5,2,FALSE)))</f>
        <v xml:space="preserve"> </v>
      </c>
      <c r="I103" s="67" t="str">
        <f>IF(C103="","",IF(ISERROR(VLOOKUP(VLOOKUP(C103,Table1[[Practice no.]:[12]],23,FALSE),List!$A$2:$B$5,2,FALSE)),"",VLOOKUP(VLOOKUP(C103,Table1[[Practice no.]:[12]],23,FALSE),List!$A$2:$B$5,2,FALSE)))</f>
        <v xml:space="preserve"> </v>
      </c>
      <c r="J103" s="67" t="str">
        <f>IF(C103="","",IF(ISERROR(VLOOKUP(VLOOKUP(C103,Table1[[Practice no.]:[12]],24,FALSE),List!$A$2:$B$5,2,FALSE)),"",VLOOKUP(VLOOKUP(C103,Table1[[Practice no.]:[12]],24,FALSE),List!$A$2:$B$5,2,FALSE)))</f>
        <v>●</v>
      </c>
      <c r="K103" s="68" t="str">
        <f>IF(C103="","",IF(ISERROR(VLOOKUP(VLOOKUP(C103,Table1[[Practice no.]:[12]],25,FALSE),List!$A$2:$B$5,2,FALSE)),"",VLOOKUP(VLOOKUP(C103,Table1[[Practice no.]:[12]],25,FALSE),List!$A$2:$B$5,2,FALSE)))</f>
        <v xml:space="preserve"> </v>
      </c>
      <c r="L103" s="68" t="str">
        <f>IF(C103="","",IF(ISERROR(VLOOKUP(VLOOKUP(C103,Table1[[Practice no.]:[12]],26,FALSE),List!$A$2:$B$5,2,FALSE)),"",VLOOKUP(VLOOKUP(C103,Table1[[Practice no.]:[12]],26,FALSE),List!$A$2:$B$5,2,FALSE)))</f>
        <v xml:space="preserve"> </v>
      </c>
      <c r="M103" s="68" t="str">
        <f>IF(C103="","",IF(ISERROR(VLOOKUP(VLOOKUP(C103,Table1[[Practice no.]:[12]],27,FALSE),List!$A$2:$B$5,2,FALSE)),"",VLOOKUP(VLOOKUP(C103,Table1[[Practice no.]:[12]],27,FALSE),List!$A$2:$B$5,2,FALSE)))</f>
        <v xml:space="preserve"> </v>
      </c>
      <c r="N103" s="69" t="str">
        <f>IF(C103="","",IF(ISERROR(VLOOKUP(VLOOKUP(C103,Table1[[Practice no.]:[12]],28,FALSE),List!$A$2:$B$5,2,FALSE)),"",VLOOKUP(VLOOKUP(C103,Table1[[Practice no.]:[12]],28,FALSE),List!$A$2:$B$5,2,FALSE)))</f>
        <v>○</v>
      </c>
      <c r="O103" s="69" t="str">
        <f>IF(C103="","",IF(ISERROR(VLOOKUP(VLOOKUP(C103,Table1[[Practice no.]:[12]],29,FALSE),List!$A$2:$B$5,2,FALSE)),"",VLOOKUP(VLOOKUP(C103,Table1[[Practice no.]:[12]],29,FALSE),List!$A$2:$B$5,2,FALSE)))</f>
        <v xml:space="preserve"> </v>
      </c>
      <c r="P103" s="69" t="str">
        <f>IF(C103="","",IF(ISERROR(VLOOKUP(VLOOKUP(C103,Table1[[Practice no.]:[12]],30,FALSE),List!$A$2:$B$5,2,FALSE)),"",VLOOKUP(VLOOKUP(C103,Table1[[Practice no.]:[12]],30,FALSE),List!$A$2:$B$5,2,FALSE)))</f>
        <v>○</v>
      </c>
      <c r="Q103" s="55" t="str">
        <f>IF(C103="","",IF(ISERROR(VLOOKUP(VLOOKUP(C103,Table1[[Practice no.]:[12]],31,FALSE),List!$A$2:$B$5,2,FALSE)),"",VLOOKUP(VLOOKUP(C103,Table1[[Practice no.]:[12]],31,FALSE),List!$A$2:$B$5,2,FALSE)))</f>
        <v>○</v>
      </c>
      <c r="R103" s="55" t="str">
        <f>IF(C103="","",IF(ISERROR(VLOOKUP(VLOOKUP(C103,Table1[[Practice no.]:[12]],32,FALSE),List!$A$2:$B$5,2,FALSE)),"",VLOOKUP(VLOOKUP(C103,Table1[[Practice no.]:[12]],32,FALSE),List!$A$2:$B$5,2,FALSE)))</f>
        <v>○</v>
      </c>
      <c r="S103" s="55" t="str">
        <f>IF(C103="","",IF(ISERROR(VLOOKUP(VLOOKUP(C103,Table1[[Practice no.]:[12]],33,FALSE),List!$A$2:$B$5,2,FALSE)),"",VLOOKUP(VLOOKUP(C103,Table1[[Practice no.]:[12]],33,FALSE),List!$A$2:$B$5,2,FALSE)))</f>
        <v>○</v>
      </c>
      <c r="T103" s="55" t="str">
        <f>IF(C103="","",IF(ISERROR(VLOOKUP(VLOOKUP(C103,Table1[[Practice no.]:[12]],34,FALSE),List!$A$2:$B$5,2,FALSE)),"",VLOOKUP(VLOOKUP(C103,Table1[[Practice no.]:[12]],34,FALSE),List!$A$2:$B$5,2,FALSE)))</f>
        <v>○</v>
      </c>
      <c r="U103" s="55" t="str">
        <f>IF(C103="","",IF(ISERROR(VLOOKUP(VLOOKUP(C103,Table1[[Practice no.]:[12]],35,FALSE),List!$A$2:$B$5,2,FALSE)),"",VLOOKUP(VLOOKUP(C103,Table1[[Practice no.]:[12]],35,FALSE),List!$A$2:$B$5,2,FALSE)))</f>
        <v>○</v>
      </c>
      <c r="V103" s="55" t="str">
        <f>IF(C103="","",IF(ISERROR(VLOOKUP(VLOOKUP(C103,Table1[[Practice no.]:[12]],36,FALSE),List!$A$2:$B$5,2,FALSE)),"",VLOOKUP(VLOOKUP(C103,Table1[[Practice no.]:[12]],36,FALSE),List!$A$2:$B$5,2,FALSE)))</f>
        <v xml:space="preserve"> </v>
      </c>
      <c r="W103" s="55" t="str">
        <f>IF(C103="","",IF(ISERROR(VLOOKUP(VLOOKUP(C103,Table1[[Practice no.]:[12]],37,FALSE),List!$A$2:$B$5,2,FALSE)),"",VLOOKUP(VLOOKUP(C103,Table1[[Practice no.]:[12]],37,FALSE),List!$A$2:$B$5,2,FALSE)))</f>
        <v xml:space="preserve"> </v>
      </c>
      <c r="X103" s="55" t="str">
        <f>IF(C103="","",IF(ISERROR(VLOOKUP(VLOOKUP(C103,Table1[[Practice no.]:[12]],38,FALSE),List!$A$2:$B$5,2,FALSE)),"",VLOOKUP(VLOOKUP(C103,Table1[[Practice no.]:[12]],38,FALSE),List!$A$2:$B$5,2,FALSE)))</f>
        <v xml:space="preserve"> </v>
      </c>
      <c r="Y103" s="55" t="str">
        <f>IF(C103="","",IF(ISERROR(VLOOKUP(VLOOKUP(C103,Table1[[Practice no.]:[12]],39,FALSE),List!$A$2:$B$5,2,FALSE)),"",VLOOKUP(VLOOKUP(C103,Table1[[Practice no.]:[12]],39,FALSE),List!$A$2:$B$5,2,FALSE)))</f>
        <v xml:space="preserve"> </v>
      </c>
      <c r="Z103" s="55" t="str">
        <f>IF(C103="","",IF(ISERROR(VLOOKUP(VLOOKUP(C103,Table1[[Practice no.]:[12]],40,FALSE),List!$A$2:$B$5,2,FALSE)),"",VLOOKUP(VLOOKUP(C103,Table1[[Practice no.]:[12]],40,FALSE),List!$A$2:$B$5,2,FALSE)))</f>
        <v xml:space="preserve"> </v>
      </c>
      <c r="AA103" s="55" t="str">
        <f>IF(C103="","",IF(ISERROR(VLOOKUP(VLOOKUP(C103,Table1[[Practice no.]:[12]],41,FALSE),List!$A$2:$B$5,2,FALSE)),"",VLOOKUP(VLOOKUP(C103,Table1[[Practice no.]:[12]],41,FALSE),List!$A$2:$B$5,2,FALSE)))</f>
        <v xml:space="preserve"> </v>
      </c>
      <c r="AB103" s="55" t="str">
        <f>IF(C103="","",IF(ISERROR(VLOOKUP(VLOOKUP(C103,Table1[[Practice no.]:[12]],42,FALSE),List!$A$2:$B$5,2,FALSE)),"",VLOOKUP(VLOOKUP(C103,Table1[[Practice no.]:[12]],42,FALSE),List!$A$2:$B$5,2,FALSE)))</f>
        <v xml:space="preserve"> </v>
      </c>
      <c r="AC103" s="84"/>
    </row>
    <row r="104" spans="1:29" ht="40.35" customHeight="1">
      <c r="A104" s="218" t="str">
        <v>6. Preserving Biodiversity</v>
      </c>
      <c r="B104" s="218" t="str">
        <v>6.1. Protect and harness invertebrea biodiversity</v>
      </c>
      <c r="C104" s="218" t="str">
        <v>6.1.8</v>
      </c>
      <c r="D104" s="218" t="str">
        <f>IF(C104="","",HYPERLINK("#'" &amp; C104 &amp; "'!A1",VLOOKUP(C104,Table1[[Practice no.]:[Pracitce Name]],2,FALSE)))</f>
        <v>Reduce light pollution</v>
      </c>
      <c r="E104" s="65" t="str">
        <f>IF(C104="","",IF(ISERROR(VLOOKUP(VLOOKUP(C104,Table1[[Practice no.]:[12]],19,FALSE),List!$A$2:$B$5,2,FALSE)),"",VLOOKUP(VLOOKUP(C104,Table1[[Practice no.]:[12]],19,FALSE),List!$A$2:$B$5,2,FALSE)))</f>
        <v>○</v>
      </c>
      <c r="F104" s="66" t="str">
        <f>IF(C104="","",IF(ISERROR(VLOOKUP(VLOOKUP(C104,Table1[[Practice no.]:[12]],20,FALSE),List!$A$2:$B$5,2,FALSE)),"",VLOOKUP(VLOOKUP(C104,Table1[[Practice no.]:[12]],20,FALSE),List!$A$2:$B$5,2,FALSE)))</f>
        <v>○</v>
      </c>
      <c r="G104" s="66" t="str">
        <f>IF(C104="","",IF(ISERROR(VLOOKUP(VLOOKUP(C104,Table1[[Practice no.]:[12]],21,FALSE),List!$A$2:$B$5,2,FALSE)),"",VLOOKUP(VLOOKUP(C104,Table1[[Practice no.]:[12]],21,FALSE),List!$A$2:$B$5,2,FALSE)))</f>
        <v xml:space="preserve"> </v>
      </c>
      <c r="H104" s="67" t="str">
        <f>IF(C104="","",IF(ISERROR(VLOOKUP(VLOOKUP(C104,Table1[[Practice no.]:[12]],22,FALSE),List!$A$2:$B$5,2,FALSE)),"",VLOOKUP(VLOOKUP(C104,Table1[[Practice no.]:[12]],22,FALSE),List!$A$2:$B$5,2,FALSE)))</f>
        <v xml:space="preserve"> </v>
      </c>
      <c r="I104" s="67" t="str">
        <f>IF(C104="","",IF(ISERROR(VLOOKUP(VLOOKUP(C104,Table1[[Practice no.]:[12]],23,FALSE),List!$A$2:$B$5,2,FALSE)),"",VLOOKUP(VLOOKUP(C104,Table1[[Practice no.]:[12]],23,FALSE),List!$A$2:$B$5,2,FALSE)))</f>
        <v>○</v>
      </c>
      <c r="J104" s="67" t="str">
        <f>IF(C104="","",IF(ISERROR(VLOOKUP(VLOOKUP(C104,Table1[[Practice no.]:[12]],24,FALSE),List!$A$2:$B$5,2,FALSE)),"",VLOOKUP(VLOOKUP(C104,Table1[[Practice no.]:[12]],24,FALSE),List!$A$2:$B$5,2,FALSE)))</f>
        <v>●</v>
      </c>
      <c r="K104" s="68" t="str">
        <f>IF(C104="","",IF(ISERROR(VLOOKUP(VLOOKUP(C104,Table1[[Practice no.]:[12]],25,FALSE),List!$A$2:$B$5,2,FALSE)),"",VLOOKUP(VLOOKUP(C104,Table1[[Practice no.]:[12]],25,FALSE),List!$A$2:$B$5,2,FALSE)))</f>
        <v xml:space="preserve"> </v>
      </c>
      <c r="L104" s="68" t="str">
        <f>IF(C104="","",IF(ISERROR(VLOOKUP(VLOOKUP(C104,Table1[[Practice no.]:[12]],26,FALSE),List!$A$2:$B$5,2,FALSE)),"",VLOOKUP(VLOOKUP(C104,Table1[[Practice no.]:[12]],26,FALSE),List!$A$2:$B$5,2,FALSE)))</f>
        <v xml:space="preserve"> </v>
      </c>
      <c r="M104" s="68" t="str">
        <f>IF(C104="","",IF(ISERROR(VLOOKUP(VLOOKUP(C104,Table1[[Practice no.]:[12]],27,FALSE),List!$A$2:$B$5,2,FALSE)),"",VLOOKUP(VLOOKUP(C104,Table1[[Practice no.]:[12]],27,FALSE),List!$A$2:$B$5,2,FALSE)))</f>
        <v xml:space="preserve"> </v>
      </c>
      <c r="N104" s="69" t="str">
        <f>IF(C104="","",IF(ISERROR(VLOOKUP(VLOOKUP(C104,Table1[[Practice no.]:[12]],28,FALSE),List!$A$2:$B$5,2,FALSE)),"",VLOOKUP(VLOOKUP(C104,Table1[[Practice no.]:[12]],28,FALSE),List!$A$2:$B$5,2,FALSE)))</f>
        <v xml:space="preserve"> </v>
      </c>
      <c r="O104" s="69" t="str">
        <f>IF(C104="","",IF(ISERROR(VLOOKUP(VLOOKUP(C104,Table1[[Practice no.]:[12]],29,FALSE),List!$A$2:$B$5,2,FALSE)),"",VLOOKUP(VLOOKUP(C104,Table1[[Practice no.]:[12]],29,FALSE),List!$A$2:$B$5,2,FALSE)))</f>
        <v>○</v>
      </c>
      <c r="P104" s="69" t="str">
        <f>IF(C104="","",IF(ISERROR(VLOOKUP(VLOOKUP(C104,Table1[[Practice no.]:[12]],30,FALSE),List!$A$2:$B$5,2,FALSE)),"",VLOOKUP(VLOOKUP(C104,Table1[[Practice no.]:[12]],30,FALSE),List!$A$2:$B$5,2,FALSE)))</f>
        <v>○</v>
      </c>
      <c r="Q104" s="55" t="str">
        <f>IF(C104="","",IF(ISERROR(VLOOKUP(VLOOKUP(C104,Table1[[Practice no.]:[12]],31,FALSE),List!$A$2:$B$5,2,FALSE)),"",VLOOKUP(VLOOKUP(C104,Table1[[Practice no.]:[12]],31,FALSE),List!$A$2:$B$5,2,FALSE)))</f>
        <v>○</v>
      </c>
      <c r="R104" s="55" t="str">
        <f>IF(C104="","",IF(ISERROR(VLOOKUP(VLOOKUP(C104,Table1[[Practice no.]:[12]],32,FALSE),List!$A$2:$B$5,2,FALSE)),"",VLOOKUP(VLOOKUP(C104,Table1[[Practice no.]:[12]],32,FALSE),List!$A$2:$B$5,2,FALSE)))</f>
        <v xml:space="preserve"> </v>
      </c>
      <c r="S104" s="55" t="str">
        <f>IF(C104="","",IF(ISERROR(VLOOKUP(VLOOKUP(C104,Table1[[Practice no.]:[12]],33,FALSE),List!$A$2:$B$5,2,FALSE)),"",VLOOKUP(VLOOKUP(C104,Table1[[Practice no.]:[12]],33,FALSE),List!$A$2:$B$5,2,FALSE)))</f>
        <v>○</v>
      </c>
      <c r="T104" s="55" t="str">
        <f>IF(C104="","",IF(ISERROR(VLOOKUP(VLOOKUP(C104,Table1[[Practice no.]:[12]],34,FALSE),List!$A$2:$B$5,2,FALSE)),"",VLOOKUP(VLOOKUP(C104,Table1[[Practice no.]:[12]],34,FALSE),List!$A$2:$B$5,2,FALSE)))</f>
        <v>○</v>
      </c>
      <c r="U104" s="55" t="str">
        <f>IF(C104="","",IF(ISERROR(VLOOKUP(VLOOKUP(C104,Table1[[Practice no.]:[12]],35,FALSE),List!$A$2:$B$5,2,FALSE)),"",VLOOKUP(VLOOKUP(C104,Table1[[Practice no.]:[12]],35,FALSE),List!$A$2:$B$5,2,FALSE)))</f>
        <v xml:space="preserve"> </v>
      </c>
      <c r="V104" s="55" t="str">
        <f>IF(C104="","",IF(ISERROR(VLOOKUP(VLOOKUP(C104,Table1[[Practice no.]:[12]],36,FALSE),List!$A$2:$B$5,2,FALSE)),"",VLOOKUP(VLOOKUP(C104,Table1[[Practice no.]:[12]],36,FALSE),List!$A$2:$B$5,2,FALSE)))</f>
        <v xml:space="preserve"> </v>
      </c>
      <c r="W104" s="55" t="str">
        <f>IF(C104="","",IF(ISERROR(VLOOKUP(VLOOKUP(C104,Table1[[Practice no.]:[12]],37,FALSE),List!$A$2:$B$5,2,FALSE)),"",VLOOKUP(VLOOKUP(C104,Table1[[Practice no.]:[12]],37,FALSE),List!$A$2:$B$5,2,FALSE)))</f>
        <v xml:space="preserve"> </v>
      </c>
      <c r="X104" s="55" t="str">
        <f>IF(C104="","",IF(ISERROR(VLOOKUP(VLOOKUP(C104,Table1[[Practice no.]:[12]],38,FALSE),List!$A$2:$B$5,2,FALSE)),"",VLOOKUP(VLOOKUP(C104,Table1[[Practice no.]:[12]],38,FALSE),List!$A$2:$B$5,2,FALSE)))</f>
        <v>○</v>
      </c>
      <c r="Y104" s="55" t="str">
        <f>IF(C104="","",IF(ISERROR(VLOOKUP(VLOOKUP(C104,Table1[[Practice no.]:[12]],39,FALSE),List!$A$2:$B$5,2,FALSE)),"",VLOOKUP(VLOOKUP(C104,Table1[[Practice no.]:[12]],39,FALSE),List!$A$2:$B$5,2,FALSE)))</f>
        <v xml:space="preserve"> </v>
      </c>
      <c r="Z104" s="55" t="str">
        <f>IF(C104="","",IF(ISERROR(VLOOKUP(VLOOKUP(C104,Table1[[Practice no.]:[12]],40,FALSE),List!$A$2:$B$5,2,FALSE)),"",VLOOKUP(VLOOKUP(C104,Table1[[Practice no.]:[12]],40,FALSE),List!$A$2:$B$5,2,FALSE)))</f>
        <v>○</v>
      </c>
      <c r="AA104" s="55" t="str">
        <f>IF(C104="","",IF(ISERROR(VLOOKUP(VLOOKUP(C104,Table1[[Practice no.]:[12]],41,FALSE),List!$A$2:$B$5,2,FALSE)),"",VLOOKUP(VLOOKUP(C104,Table1[[Practice no.]:[12]],41,FALSE),List!$A$2:$B$5,2,FALSE)))</f>
        <v>○</v>
      </c>
      <c r="AB104" s="55" t="str">
        <f>IF(C104="","",IF(ISERROR(VLOOKUP(VLOOKUP(C104,Table1[[Practice no.]:[12]],42,FALSE),List!$A$2:$B$5,2,FALSE)),"",VLOOKUP(VLOOKUP(C104,Table1[[Practice no.]:[12]],42,FALSE),List!$A$2:$B$5,2,FALSE)))</f>
        <v xml:space="preserve"> </v>
      </c>
      <c r="AC104" s="84"/>
    </row>
    <row r="105" spans="1:29" ht="40.35" customHeight="1">
      <c r="A105" s="218" t="str">
        <v>6. Preserving Biodiversity</v>
      </c>
      <c r="B105" s="218" t="str">
        <v>6.1. Protect and harness invertebrea biodiversity</v>
      </c>
      <c r="C105" s="218" t="str">
        <v>6.1.9</v>
      </c>
      <c r="D105" s="218" t="str">
        <f>IF(C105="","",HYPERLINK("#'" &amp; C105 &amp; "'!A1",VLOOKUP(C105,Table1[[Practice no.]:[Pracitce Name]],2,FALSE)))</f>
        <v>Creating biodiversity corridors by linking road side tree planting with perpendicular hedges</v>
      </c>
      <c r="E105" s="65" t="str">
        <f>IF(C105="","",IF(ISERROR(VLOOKUP(VLOOKUP(C105,Table1[[Practice no.]:[12]],19,FALSE),List!$A$2:$B$5,2,FALSE)),"",VLOOKUP(VLOOKUP(C105,Table1[[Practice no.]:[12]],19,FALSE),List!$A$2:$B$5,2,FALSE)))</f>
        <v>○</v>
      </c>
      <c r="F105" s="66" t="str">
        <f>IF(C105="","",IF(ISERROR(VLOOKUP(VLOOKUP(C105,Table1[[Practice no.]:[12]],20,FALSE),List!$A$2:$B$5,2,FALSE)),"",VLOOKUP(VLOOKUP(C105,Table1[[Practice no.]:[12]],20,FALSE),List!$A$2:$B$5,2,FALSE)))</f>
        <v>○</v>
      </c>
      <c r="G105" s="66" t="str">
        <f>IF(C105="","",IF(ISERROR(VLOOKUP(VLOOKUP(C105,Table1[[Practice no.]:[12]],21,FALSE),List!$A$2:$B$5,2,FALSE)),"",VLOOKUP(VLOOKUP(C105,Table1[[Practice no.]:[12]],21,FALSE),List!$A$2:$B$5,2,FALSE)))</f>
        <v xml:space="preserve"> </v>
      </c>
      <c r="H105" s="67" t="str">
        <f>IF(C105="","",IF(ISERROR(VLOOKUP(VLOOKUP(C105,Table1[[Practice no.]:[12]],22,FALSE),List!$A$2:$B$5,2,FALSE)),"",VLOOKUP(VLOOKUP(C105,Table1[[Practice no.]:[12]],22,FALSE),List!$A$2:$B$5,2,FALSE)))</f>
        <v>○</v>
      </c>
      <c r="I105" s="67" t="str">
        <f>IF(C105="","",IF(ISERROR(VLOOKUP(VLOOKUP(C105,Table1[[Practice no.]:[12]],23,FALSE),List!$A$2:$B$5,2,FALSE)),"",VLOOKUP(VLOOKUP(C105,Table1[[Practice no.]:[12]],23,FALSE),List!$A$2:$B$5,2,FALSE)))</f>
        <v xml:space="preserve"> </v>
      </c>
      <c r="J105" s="67" t="str">
        <f>IF(C105="","",IF(ISERROR(VLOOKUP(VLOOKUP(C105,Table1[[Practice no.]:[12]],24,FALSE),List!$A$2:$B$5,2,FALSE)),"",VLOOKUP(VLOOKUP(C105,Table1[[Practice no.]:[12]],24,FALSE),List!$A$2:$B$5,2,FALSE)))</f>
        <v>●</v>
      </c>
      <c r="K105" s="68" t="str">
        <f>IF(C105="","",IF(ISERROR(VLOOKUP(VLOOKUP(C105,Table1[[Practice no.]:[12]],25,FALSE),List!$A$2:$B$5,2,FALSE)),"",VLOOKUP(VLOOKUP(C105,Table1[[Practice no.]:[12]],25,FALSE),List!$A$2:$B$5,2,FALSE)))</f>
        <v xml:space="preserve"> </v>
      </c>
      <c r="L105" s="68" t="str">
        <f>IF(C105="","",IF(ISERROR(VLOOKUP(VLOOKUP(C105,Table1[[Practice no.]:[12]],26,FALSE),List!$A$2:$B$5,2,FALSE)),"",VLOOKUP(VLOOKUP(C105,Table1[[Practice no.]:[12]],26,FALSE),List!$A$2:$B$5,2,FALSE)))</f>
        <v xml:space="preserve"> </v>
      </c>
      <c r="M105" s="68" t="str">
        <f>IF(C105="","",IF(ISERROR(VLOOKUP(VLOOKUP(C105,Table1[[Practice no.]:[12]],27,FALSE),List!$A$2:$B$5,2,FALSE)),"",VLOOKUP(VLOOKUP(C105,Table1[[Practice no.]:[12]],27,FALSE),List!$A$2:$B$5,2,FALSE)))</f>
        <v xml:space="preserve"> </v>
      </c>
      <c r="N105" s="69" t="str">
        <f>IF(C105="","",IF(ISERROR(VLOOKUP(VLOOKUP(C105,Table1[[Practice no.]:[12]],28,FALSE),List!$A$2:$B$5,2,FALSE)),"",VLOOKUP(VLOOKUP(C105,Table1[[Practice no.]:[12]],28,FALSE),List!$A$2:$B$5,2,FALSE)))</f>
        <v xml:space="preserve"> </v>
      </c>
      <c r="O105" s="69" t="str">
        <f>IF(C105="","",IF(ISERROR(VLOOKUP(VLOOKUP(C105,Table1[[Practice no.]:[12]],29,FALSE),List!$A$2:$B$5,2,FALSE)),"",VLOOKUP(VLOOKUP(C105,Table1[[Practice no.]:[12]],29,FALSE),List!$A$2:$B$5,2,FALSE)))</f>
        <v xml:space="preserve"> </v>
      </c>
      <c r="P105" s="69" t="str">
        <f>IF(C105="","",IF(ISERROR(VLOOKUP(VLOOKUP(C105,Table1[[Practice no.]:[12]],30,FALSE),List!$A$2:$B$5,2,FALSE)),"",VLOOKUP(VLOOKUP(C105,Table1[[Practice no.]:[12]],30,FALSE),List!$A$2:$B$5,2,FALSE)))</f>
        <v xml:space="preserve"> </v>
      </c>
      <c r="Q105" s="55" t="str">
        <f>IF(C105="","",IF(ISERROR(VLOOKUP(VLOOKUP(C105,Table1[[Practice no.]:[12]],31,FALSE),List!$A$2:$B$5,2,FALSE)),"",VLOOKUP(VLOOKUP(C105,Table1[[Practice no.]:[12]],31,FALSE),List!$A$2:$B$5,2,FALSE)))</f>
        <v xml:space="preserve"> </v>
      </c>
      <c r="R105" s="55" t="str">
        <f>IF(C105="","",IF(ISERROR(VLOOKUP(VLOOKUP(C105,Table1[[Practice no.]:[12]],32,FALSE),List!$A$2:$B$5,2,FALSE)),"",VLOOKUP(VLOOKUP(C105,Table1[[Practice no.]:[12]],32,FALSE),List!$A$2:$B$5,2,FALSE)))</f>
        <v>○</v>
      </c>
      <c r="S105" s="55" t="str">
        <f>IF(C105="","",IF(ISERROR(VLOOKUP(VLOOKUP(C105,Table1[[Practice no.]:[12]],33,FALSE),List!$A$2:$B$5,2,FALSE)),"",VLOOKUP(VLOOKUP(C105,Table1[[Practice no.]:[12]],33,FALSE),List!$A$2:$B$5,2,FALSE)))</f>
        <v>○</v>
      </c>
      <c r="T105" s="55" t="str">
        <f>IF(C105="","",IF(ISERROR(VLOOKUP(VLOOKUP(C105,Table1[[Practice no.]:[12]],34,FALSE),List!$A$2:$B$5,2,FALSE)),"",VLOOKUP(VLOOKUP(C105,Table1[[Practice no.]:[12]],34,FALSE),List!$A$2:$B$5,2,FALSE)))</f>
        <v>○</v>
      </c>
      <c r="U105" s="55" t="str">
        <f>IF(C105="","",IF(ISERROR(VLOOKUP(VLOOKUP(C105,Table1[[Practice no.]:[12]],35,FALSE),List!$A$2:$B$5,2,FALSE)),"",VLOOKUP(VLOOKUP(C105,Table1[[Practice no.]:[12]],35,FALSE),List!$A$2:$B$5,2,FALSE)))</f>
        <v>○</v>
      </c>
      <c r="V105" s="55" t="str">
        <f>IF(C105="","",IF(ISERROR(VLOOKUP(VLOOKUP(C105,Table1[[Practice no.]:[12]],36,FALSE),List!$A$2:$B$5,2,FALSE)),"",VLOOKUP(VLOOKUP(C105,Table1[[Practice no.]:[12]],36,FALSE),List!$A$2:$B$5,2,FALSE)))</f>
        <v xml:space="preserve"> </v>
      </c>
      <c r="W105" s="55" t="str">
        <f>IF(C105="","",IF(ISERROR(VLOOKUP(VLOOKUP(C105,Table1[[Practice no.]:[12]],37,FALSE),List!$A$2:$B$5,2,FALSE)),"",VLOOKUP(VLOOKUP(C105,Table1[[Practice no.]:[12]],37,FALSE),List!$A$2:$B$5,2,FALSE)))</f>
        <v xml:space="preserve"> </v>
      </c>
      <c r="X105" s="55" t="str">
        <f>IF(C105="","",IF(ISERROR(VLOOKUP(VLOOKUP(C105,Table1[[Practice no.]:[12]],38,FALSE),List!$A$2:$B$5,2,FALSE)),"",VLOOKUP(VLOOKUP(C105,Table1[[Practice no.]:[12]],38,FALSE),List!$A$2:$B$5,2,FALSE)))</f>
        <v xml:space="preserve"> </v>
      </c>
      <c r="Y105" s="55" t="str">
        <f>IF(C105="","",IF(ISERROR(VLOOKUP(VLOOKUP(C105,Table1[[Practice no.]:[12]],39,FALSE),List!$A$2:$B$5,2,FALSE)),"",VLOOKUP(VLOOKUP(C105,Table1[[Practice no.]:[12]],39,FALSE),List!$A$2:$B$5,2,FALSE)))</f>
        <v xml:space="preserve"> </v>
      </c>
      <c r="Z105" s="55" t="str">
        <f>IF(C105="","",IF(ISERROR(VLOOKUP(VLOOKUP(C105,Table1[[Practice no.]:[12]],40,FALSE),List!$A$2:$B$5,2,FALSE)),"",VLOOKUP(VLOOKUP(C105,Table1[[Practice no.]:[12]],40,FALSE),List!$A$2:$B$5,2,FALSE)))</f>
        <v xml:space="preserve"> </v>
      </c>
      <c r="AA105" s="55" t="str">
        <f>IF(C105="","",IF(ISERROR(VLOOKUP(VLOOKUP(C105,Table1[[Practice no.]:[12]],41,FALSE),List!$A$2:$B$5,2,FALSE)),"",VLOOKUP(VLOOKUP(C105,Table1[[Practice no.]:[12]],41,FALSE),List!$A$2:$B$5,2,FALSE)))</f>
        <v>○</v>
      </c>
      <c r="AB105" s="55" t="str">
        <f>IF(C105="","",IF(ISERROR(VLOOKUP(VLOOKUP(C105,Table1[[Practice no.]:[12]],42,FALSE),List!$A$2:$B$5,2,FALSE)),"",VLOOKUP(VLOOKUP(C105,Table1[[Practice no.]:[12]],42,FALSE),List!$A$2:$B$5,2,FALSE)))</f>
        <v xml:space="preserve"> </v>
      </c>
      <c r="AC105" s="84"/>
    </row>
    <row r="106" spans="1:29" ht="40.35" customHeight="1">
      <c r="A106" s="218" t="str">
        <v>6. Preserving Biodiversity</v>
      </c>
      <c r="B106" s="218" t="str">
        <v>6.2. Protect and harness vertebrea biodiversity</v>
      </c>
      <c r="C106" s="218" t="str">
        <v>6.2.1</v>
      </c>
      <c r="D106" s="218" t="str">
        <f>IF(C106="","",HYPERLINK("#'" &amp; C106 &amp; "'!A1",VLOOKUP(C106,Table1[[Practice no.]:[Pracitce Name]],2,FALSE)))</f>
        <v>Fencing of sensitive areas</v>
      </c>
      <c r="E106" s="65" t="str">
        <f>IF(C106="","",IF(ISERROR(VLOOKUP(VLOOKUP(C106,Table1[[Practice no.]:[12]],19,FALSE),List!$A$2:$B$5,2,FALSE)),"",VLOOKUP(VLOOKUP(C106,Table1[[Practice no.]:[12]],19,FALSE),List!$A$2:$B$5,2,FALSE)))</f>
        <v xml:space="preserve"> </v>
      </c>
      <c r="F106" s="66" t="str">
        <f>IF(C106="","",IF(ISERROR(VLOOKUP(VLOOKUP(C106,Table1[[Practice no.]:[12]],20,FALSE),List!$A$2:$B$5,2,FALSE)),"",VLOOKUP(VLOOKUP(C106,Table1[[Practice no.]:[12]],20,FALSE),List!$A$2:$B$5,2,FALSE)))</f>
        <v xml:space="preserve"> </v>
      </c>
      <c r="G106" s="66" t="str">
        <f>IF(C106="","",IF(ISERROR(VLOOKUP(VLOOKUP(C106,Table1[[Practice no.]:[12]],21,FALSE),List!$A$2:$B$5,2,FALSE)),"",VLOOKUP(VLOOKUP(C106,Table1[[Practice no.]:[12]],21,FALSE),List!$A$2:$B$5,2,FALSE)))</f>
        <v xml:space="preserve"> </v>
      </c>
      <c r="H106" s="67" t="str">
        <f>IF(C106="","",IF(ISERROR(VLOOKUP(VLOOKUP(C106,Table1[[Practice no.]:[12]],22,FALSE),List!$A$2:$B$5,2,FALSE)),"",VLOOKUP(VLOOKUP(C106,Table1[[Practice no.]:[12]],22,FALSE),List!$A$2:$B$5,2,FALSE)))</f>
        <v xml:space="preserve"> </v>
      </c>
      <c r="I106" s="67" t="str">
        <f>IF(C106="","",IF(ISERROR(VLOOKUP(VLOOKUP(C106,Table1[[Practice no.]:[12]],23,FALSE),List!$A$2:$B$5,2,FALSE)),"",VLOOKUP(VLOOKUP(C106,Table1[[Practice no.]:[12]],23,FALSE),List!$A$2:$B$5,2,FALSE)))</f>
        <v xml:space="preserve"> </v>
      </c>
      <c r="J106" s="67" t="str">
        <f>IF(C106="","",IF(ISERROR(VLOOKUP(VLOOKUP(C106,Table1[[Practice no.]:[12]],24,FALSE),List!$A$2:$B$5,2,FALSE)),"",VLOOKUP(VLOOKUP(C106,Table1[[Practice no.]:[12]],24,FALSE),List!$A$2:$B$5,2,FALSE)))</f>
        <v>●</v>
      </c>
      <c r="K106" s="68" t="str">
        <f>IF(C106="","",IF(ISERROR(VLOOKUP(VLOOKUP(C106,Table1[[Practice no.]:[12]],25,FALSE),List!$A$2:$B$5,2,FALSE)),"",VLOOKUP(VLOOKUP(C106,Table1[[Practice no.]:[12]],25,FALSE),List!$A$2:$B$5,2,FALSE)))</f>
        <v xml:space="preserve"> </v>
      </c>
      <c r="L106" s="68" t="str">
        <f>IF(C106="","",IF(ISERROR(VLOOKUP(VLOOKUP(C106,Table1[[Practice no.]:[12]],26,FALSE),List!$A$2:$B$5,2,FALSE)),"",VLOOKUP(VLOOKUP(C106,Table1[[Practice no.]:[12]],26,FALSE),List!$A$2:$B$5,2,FALSE)))</f>
        <v xml:space="preserve"> </v>
      </c>
      <c r="M106" s="68" t="str">
        <f>IF(C106="","",IF(ISERROR(VLOOKUP(VLOOKUP(C106,Table1[[Practice no.]:[12]],27,FALSE),List!$A$2:$B$5,2,FALSE)),"",VLOOKUP(VLOOKUP(C106,Table1[[Practice no.]:[12]],27,FALSE),List!$A$2:$B$5,2,FALSE)))</f>
        <v xml:space="preserve"> </v>
      </c>
      <c r="N106" s="69" t="str">
        <f>IF(C106="","",IF(ISERROR(VLOOKUP(VLOOKUP(C106,Table1[[Practice no.]:[12]],28,FALSE),List!$A$2:$B$5,2,FALSE)),"",VLOOKUP(VLOOKUP(C106,Table1[[Practice no.]:[12]],28,FALSE),List!$A$2:$B$5,2,FALSE)))</f>
        <v xml:space="preserve"> </v>
      </c>
      <c r="O106" s="69" t="str">
        <f>IF(C106="","",IF(ISERROR(VLOOKUP(VLOOKUP(C106,Table1[[Practice no.]:[12]],29,FALSE),List!$A$2:$B$5,2,FALSE)),"",VLOOKUP(VLOOKUP(C106,Table1[[Practice no.]:[12]],29,FALSE),List!$A$2:$B$5,2,FALSE)))</f>
        <v>○</v>
      </c>
      <c r="P106" s="69" t="str">
        <f>IF(C106="","",IF(ISERROR(VLOOKUP(VLOOKUP(C106,Table1[[Practice no.]:[12]],30,FALSE),List!$A$2:$B$5,2,FALSE)),"",VLOOKUP(VLOOKUP(C106,Table1[[Practice no.]:[12]],30,FALSE),List!$A$2:$B$5,2,FALSE)))</f>
        <v>○</v>
      </c>
      <c r="Q106" s="55" t="str">
        <f>IF(C106="","",IF(ISERROR(VLOOKUP(VLOOKUP(C106,Table1[[Practice no.]:[12]],31,FALSE),List!$A$2:$B$5,2,FALSE)),"",VLOOKUP(VLOOKUP(C106,Table1[[Practice no.]:[12]],31,FALSE),List!$A$2:$B$5,2,FALSE)))</f>
        <v>○</v>
      </c>
      <c r="R106" s="55" t="str">
        <f>IF(C106="","",IF(ISERROR(VLOOKUP(VLOOKUP(C106,Table1[[Practice no.]:[12]],32,FALSE),List!$A$2:$B$5,2,FALSE)),"",VLOOKUP(VLOOKUP(C106,Table1[[Practice no.]:[12]],32,FALSE),List!$A$2:$B$5,2,FALSE)))</f>
        <v>○</v>
      </c>
      <c r="S106" s="55" t="str">
        <f>IF(C106="","",IF(ISERROR(VLOOKUP(VLOOKUP(C106,Table1[[Practice no.]:[12]],33,FALSE),List!$A$2:$B$5,2,FALSE)),"",VLOOKUP(VLOOKUP(C106,Table1[[Practice no.]:[12]],33,FALSE),List!$A$2:$B$5,2,FALSE)))</f>
        <v>○</v>
      </c>
      <c r="T106" s="55" t="str">
        <f>IF(C106="","",IF(ISERROR(VLOOKUP(VLOOKUP(C106,Table1[[Practice no.]:[12]],34,FALSE),List!$A$2:$B$5,2,FALSE)),"",VLOOKUP(VLOOKUP(C106,Table1[[Practice no.]:[12]],34,FALSE),List!$A$2:$B$5,2,FALSE)))</f>
        <v>○</v>
      </c>
      <c r="U106" s="55" t="str">
        <f>IF(C106="","",IF(ISERROR(VLOOKUP(VLOOKUP(C106,Table1[[Practice no.]:[12]],35,FALSE),List!$A$2:$B$5,2,FALSE)),"",VLOOKUP(VLOOKUP(C106,Table1[[Practice no.]:[12]],35,FALSE),List!$A$2:$B$5,2,FALSE)))</f>
        <v>○</v>
      </c>
      <c r="V106" s="55" t="str">
        <f>IF(C106="","",IF(ISERROR(VLOOKUP(VLOOKUP(C106,Table1[[Practice no.]:[12]],36,FALSE),List!$A$2:$B$5,2,FALSE)),"",VLOOKUP(VLOOKUP(C106,Table1[[Practice no.]:[12]],36,FALSE),List!$A$2:$B$5,2,FALSE)))</f>
        <v xml:space="preserve"> </v>
      </c>
      <c r="W106" s="55" t="str">
        <f>IF(C106="","",IF(ISERROR(VLOOKUP(VLOOKUP(C106,Table1[[Practice no.]:[12]],37,FALSE),List!$A$2:$B$5,2,FALSE)),"",VLOOKUP(VLOOKUP(C106,Table1[[Practice no.]:[12]],37,FALSE),List!$A$2:$B$5,2,FALSE)))</f>
        <v>○</v>
      </c>
      <c r="X106" s="55" t="str">
        <f>IF(C106="","",IF(ISERROR(VLOOKUP(VLOOKUP(C106,Table1[[Practice no.]:[12]],38,FALSE),List!$A$2:$B$5,2,FALSE)),"",VLOOKUP(VLOOKUP(C106,Table1[[Practice no.]:[12]],38,FALSE),List!$A$2:$B$5,2,FALSE)))</f>
        <v xml:space="preserve"> </v>
      </c>
      <c r="Y106" s="55" t="str">
        <f>IF(C106="","",IF(ISERROR(VLOOKUP(VLOOKUP(C106,Table1[[Practice no.]:[12]],39,FALSE),List!$A$2:$B$5,2,FALSE)),"",VLOOKUP(VLOOKUP(C106,Table1[[Practice no.]:[12]],39,FALSE),List!$A$2:$B$5,2,FALSE)))</f>
        <v xml:space="preserve"> </v>
      </c>
      <c r="Z106" s="55" t="str">
        <f>IF(C106="","",IF(ISERROR(VLOOKUP(VLOOKUP(C106,Table1[[Practice no.]:[12]],40,FALSE),List!$A$2:$B$5,2,FALSE)),"",VLOOKUP(VLOOKUP(C106,Table1[[Practice no.]:[12]],40,FALSE),List!$A$2:$B$5,2,FALSE)))</f>
        <v xml:space="preserve"> </v>
      </c>
      <c r="AA106" s="55" t="str">
        <f>IF(C106="","",IF(ISERROR(VLOOKUP(VLOOKUP(C106,Table1[[Practice no.]:[12]],41,FALSE),List!$A$2:$B$5,2,FALSE)),"",VLOOKUP(VLOOKUP(C106,Table1[[Practice no.]:[12]],41,FALSE),List!$A$2:$B$5,2,FALSE)))</f>
        <v xml:space="preserve"> </v>
      </c>
      <c r="AB106" s="55" t="str">
        <f>IF(C106="","",IF(ISERROR(VLOOKUP(VLOOKUP(C106,Table1[[Practice no.]:[12]],42,FALSE),List!$A$2:$B$5,2,FALSE)),"",VLOOKUP(VLOOKUP(C106,Table1[[Practice no.]:[12]],42,FALSE),List!$A$2:$B$5,2,FALSE)))</f>
        <v xml:space="preserve"> </v>
      </c>
      <c r="AC106" s="84"/>
    </row>
    <row r="107" spans="1:29" ht="40.35" customHeight="1">
      <c r="A107" s="218" t="str">
        <v>6. Preserving Biodiversity</v>
      </c>
      <c r="B107" s="218" t="str">
        <v>6.2. Protect and harness vertebrea biodiversity</v>
      </c>
      <c r="C107" s="218" t="str">
        <v>6.2.2</v>
      </c>
      <c r="D107" s="218" t="str">
        <f>IF(C107="","",HYPERLINK("#'" &amp; C107 &amp; "'!A1",VLOOKUP(C107,Table1[[Practice no.]:[Pracitce Name]],2,FALSE)))</f>
        <v>Safe passages (culverts, ecoducts, wildlife overpasses and underpasses)</v>
      </c>
      <c r="E107" s="65" t="str">
        <f>IF(C107="","",IF(ISERROR(VLOOKUP(VLOOKUP(C107,Table1[[Practice no.]:[12]],19,FALSE),List!$A$2:$B$5,2,FALSE)),"",VLOOKUP(VLOOKUP(C107,Table1[[Practice no.]:[12]],19,FALSE),List!$A$2:$B$5,2,FALSE)))</f>
        <v xml:space="preserve"> </v>
      </c>
      <c r="F107" s="66" t="str">
        <f>IF(C107="","",IF(ISERROR(VLOOKUP(VLOOKUP(C107,Table1[[Practice no.]:[12]],20,FALSE),List!$A$2:$B$5,2,FALSE)),"",VLOOKUP(VLOOKUP(C107,Table1[[Practice no.]:[12]],20,FALSE),List!$A$2:$B$5,2,FALSE)))</f>
        <v xml:space="preserve"> </v>
      </c>
      <c r="G107" s="66" t="str">
        <f>IF(C107="","",IF(ISERROR(VLOOKUP(VLOOKUP(C107,Table1[[Practice no.]:[12]],21,FALSE),List!$A$2:$B$5,2,FALSE)),"",VLOOKUP(VLOOKUP(C107,Table1[[Practice no.]:[12]],21,FALSE),List!$A$2:$B$5,2,FALSE)))</f>
        <v xml:space="preserve"> </v>
      </c>
      <c r="H107" s="67" t="str">
        <f>IF(C107="","",IF(ISERROR(VLOOKUP(VLOOKUP(C107,Table1[[Practice no.]:[12]],22,FALSE),List!$A$2:$B$5,2,FALSE)),"",VLOOKUP(VLOOKUP(C107,Table1[[Practice no.]:[12]],22,FALSE),List!$A$2:$B$5,2,FALSE)))</f>
        <v xml:space="preserve"> </v>
      </c>
      <c r="I107" s="67" t="str">
        <f>IF(C107="","",IF(ISERROR(VLOOKUP(VLOOKUP(C107,Table1[[Practice no.]:[12]],23,FALSE),List!$A$2:$B$5,2,FALSE)),"",VLOOKUP(VLOOKUP(C107,Table1[[Practice no.]:[12]],23,FALSE),List!$A$2:$B$5,2,FALSE)))</f>
        <v xml:space="preserve"> </v>
      </c>
      <c r="J107" s="67" t="str">
        <f>IF(C107="","",IF(ISERROR(VLOOKUP(VLOOKUP(C107,Table1[[Practice no.]:[12]],24,FALSE),List!$A$2:$B$5,2,FALSE)),"",VLOOKUP(VLOOKUP(C107,Table1[[Practice no.]:[12]],24,FALSE),List!$A$2:$B$5,2,FALSE)))</f>
        <v>●</v>
      </c>
      <c r="K107" s="68" t="str">
        <f>IF(C107="","",IF(ISERROR(VLOOKUP(VLOOKUP(C107,Table1[[Practice no.]:[12]],25,FALSE),List!$A$2:$B$5,2,FALSE)),"",VLOOKUP(VLOOKUP(C107,Table1[[Practice no.]:[12]],25,FALSE),List!$A$2:$B$5,2,FALSE)))</f>
        <v xml:space="preserve"> </v>
      </c>
      <c r="L107" s="68" t="str">
        <f>IF(C107="","",IF(ISERROR(VLOOKUP(VLOOKUP(C107,Table1[[Practice no.]:[12]],26,FALSE),List!$A$2:$B$5,2,FALSE)),"",VLOOKUP(VLOOKUP(C107,Table1[[Practice no.]:[12]],26,FALSE),List!$A$2:$B$5,2,FALSE)))</f>
        <v xml:space="preserve"> </v>
      </c>
      <c r="M107" s="68" t="str">
        <f>IF(C107="","",IF(ISERROR(VLOOKUP(VLOOKUP(C107,Table1[[Practice no.]:[12]],27,FALSE),List!$A$2:$B$5,2,FALSE)),"",VLOOKUP(VLOOKUP(C107,Table1[[Practice no.]:[12]],27,FALSE),List!$A$2:$B$5,2,FALSE)))</f>
        <v xml:space="preserve"> </v>
      </c>
      <c r="N107" s="69" t="str">
        <f>IF(C107="","",IF(ISERROR(VLOOKUP(VLOOKUP(C107,Table1[[Practice no.]:[12]],28,FALSE),List!$A$2:$B$5,2,FALSE)),"",VLOOKUP(VLOOKUP(C107,Table1[[Practice no.]:[12]],28,FALSE),List!$A$2:$B$5,2,FALSE)))</f>
        <v xml:space="preserve"> </v>
      </c>
      <c r="O107" s="69" t="str">
        <f>IF(C107="","",IF(ISERROR(VLOOKUP(VLOOKUP(C107,Table1[[Practice no.]:[12]],29,FALSE),List!$A$2:$B$5,2,FALSE)),"",VLOOKUP(VLOOKUP(C107,Table1[[Practice no.]:[12]],29,FALSE),List!$A$2:$B$5,2,FALSE)))</f>
        <v xml:space="preserve"> </v>
      </c>
      <c r="P107" s="69" t="str">
        <f>IF(C107="","",IF(ISERROR(VLOOKUP(VLOOKUP(C107,Table1[[Practice no.]:[12]],30,FALSE),List!$A$2:$B$5,2,FALSE)),"",VLOOKUP(VLOOKUP(C107,Table1[[Practice no.]:[12]],30,FALSE),List!$A$2:$B$5,2,FALSE)))</f>
        <v>○</v>
      </c>
      <c r="Q107" s="55" t="str">
        <f>IF(C107="","",IF(ISERROR(VLOOKUP(VLOOKUP(C107,Table1[[Practice no.]:[12]],31,FALSE),List!$A$2:$B$5,2,FALSE)),"",VLOOKUP(VLOOKUP(C107,Table1[[Practice no.]:[12]],31,FALSE),List!$A$2:$B$5,2,FALSE)))</f>
        <v>○</v>
      </c>
      <c r="R107" s="55" t="str">
        <f>IF(C107="","",IF(ISERROR(VLOOKUP(VLOOKUP(C107,Table1[[Practice no.]:[12]],32,FALSE),List!$A$2:$B$5,2,FALSE)),"",VLOOKUP(VLOOKUP(C107,Table1[[Practice no.]:[12]],32,FALSE),List!$A$2:$B$5,2,FALSE)))</f>
        <v>○</v>
      </c>
      <c r="S107" s="55" t="str">
        <f>IF(C107="","",IF(ISERROR(VLOOKUP(VLOOKUP(C107,Table1[[Practice no.]:[12]],33,FALSE),List!$A$2:$B$5,2,FALSE)),"",VLOOKUP(VLOOKUP(C107,Table1[[Practice no.]:[12]],33,FALSE),List!$A$2:$B$5,2,FALSE)))</f>
        <v>○</v>
      </c>
      <c r="T107" s="55" t="str">
        <f>IF(C107="","",IF(ISERROR(VLOOKUP(VLOOKUP(C107,Table1[[Practice no.]:[12]],34,FALSE),List!$A$2:$B$5,2,FALSE)),"",VLOOKUP(VLOOKUP(C107,Table1[[Practice no.]:[12]],34,FALSE),List!$A$2:$B$5,2,FALSE)))</f>
        <v>○</v>
      </c>
      <c r="U107" s="55" t="str">
        <f>IF(C107="","",IF(ISERROR(VLOOKUP(VLOOKUP(C107,Table1[[Practice no.]:[12]],35,FALSE),List!$A$2:$B$5,2,FALSE)),"",VLOOKUP(VLOOKUP(C107,Table1[[Practice no.]:[12]],35,FALSE),List!$A$2:$B$5,2,FALSE)))</f>
        <v xml:space="preserve"> </v>
      </c>
      <c r="V107" s="55" t="str">
        <f>IF(C107="","",IF(ISERROR(VLOOKUP(VLOOKUP(C107,Table1[[Practice no.]:[12]],36,FALSE),List!$A$2:$B$5,2,FALSE)),"",VLOOKUP(VLOOKUP(C107,Table1[[Practice no.]:[12]],36,FALSE),List!$A$2:$B$5,2,FALSE)))</f>
        <v xml:space="preserve"> </v>
      </c>
      <c r="W107" s="55" t="str">
        <f>IF(C107="","",IF(ISERROR(VLOOKUP(VLOOKUP(C107,Table1[[Practice no.]:[12]],37,FALSE),List!$A$2:$B$5,2,FALSE)),"",VLOOKUP(VLOOKUP(C107,Table1[[Practice no.]:[12]],37,FALSE),List!$A$2:$B$5,2,FALSE)))</f>
        <v>○</v>
      </c>
      <c r="X107" s="55" t="str">
        <f>IF(C107="","",IF(ISERROR(VLOOKUP(VLOOKUP(C107,Table1[[Practice no.]:[12]],38,FALSE),List!$A$2:$B$5,2,FALSE)),"",VLOOKUP(VLOOKUP(C107,Table1[[Practice no.]:[12]],38,FALSE),List!$A$2:$B$5,2,FALSE)))</f>
        <v>○</v>
      </c>
      <c r="Y107" s="55" t="str">
        <f>IF(C107="","",IF(ISERROR(VLOOKUP(VLOOKUP(C107,Table1[[Practice no.]:[12]],39,FALSE),List!$A$2:$B$5,2,FALSE)),"",VLOOKUP(VLOOKUP(C107,Table1[[Practice no.]:[12]],39,FALSE),List!$A$2:$B$5,2,FALSE)))</f>
        <v>○</v>
      </c>
      <c r="Z107" s="55" t="str">
        <f>IF(C107="","",IF(ISERROR(VLOOKUP(VLOOKUP(C107,Table1[[Practice no.]:[12]],40,FALSE),List!$A$2:$B$5,2,FALSE)),"",VLOOKUP(VLOOKUP(C107,Table1[[Practice no.]:[12]],40,FALSE),List!$A$2:$B$5,2,FALSE)))</f>
        <v xml:space="preserve"> </v>
      </c>
      <c r="AA107" s="55" t="str">
        <f>IF(C107="","",IF(ISERROR(VLOOKUP(VLOOKUP(C107,Table1[[Practice no.]:[12]],41,FALSE),List!$A$2:$B$5,2,FALSE)),"",VLOOKUP(VLOOKUP(C107,Table1[[Practice no.]:[12]],41,FALSE),List!$A$2:$B$5,2,FALSE)))</f>
        <v>○</v>
      </c>
      <c r="AB107" s="55" t="str">
        <f>IF(C107="","",IF(ISERROR(VLOOKUP(VLOOKUP(C107,Table1[[Practice no.]:[12]],42,FALSE),List!$A$2:$B$5,2,FALSE)),"",VLOOKUP(VLOOKUP(C107,Table1[[Practice no.]:[12]],42,FALSE),List!$A$2:$B$5,2,FALSE)))</f>
        <v xml:space="preserve"> </v>
      </c>
      <c r="AC107" s="84"/>
    </row>
    <row r="108" spans="1:29" ht="40.35" customHeight="1">
      <c r="A108" s="218" t="str">
        <v>6. Preserving Biodiversity</v>
      </c>
      <c r="B108" s="218" t="str">
        <v>6.2. Protect and harness vertebrea biodiversity</v>
      </c>
      <c r="C108" s="218" t="str">
        <v>6.2.3</v>
      </c>
      <c r="D108" s="218" t="str">
        <f>IF(C108="","",HYPERLINK("#'" &amp; C108 &amp; "'!A1",VLOOKUP(C108,Table1[[Practice no.]:[Pracitce Name]],2,FALSE)))</f>
        <v>Road-side oases and mini-wetlands (fed by road water harvesting)</v>
      </c>
      <c r="E108" s="65" t="str">
        <f>IF(C108="","",IF(ISERROR(VLOOKUP(VLOOKUP(C108,Table1[[Practice no.]:[12]],19,FALSE),List!$A$2:$B$5,2,FALSE)),"",VLOOKUP(VLOOKUP(C108,Table1[[Practice no.]:[12]],19,FALSE),List!$A$2:$B$5,2,FALSE)))</f>
        <v>○</v>
      </c>
      <c r="F108" s="66" t="str">
        <f>IF(C108="","",IF(ISERROR(VLOOKUP(VLOOKUP(C108,Table1[[Practice no.]:[12]],20,FALSE),List!$A$2:$B$5,2,FALSE)),"",VLOOKUP(VLOOKUP(C108,Table1[[Practice no.]:[12]],20,FALSE),List!$A$2:$B$5,2,FALSE)))</f>
        <v>○</v>
      </c>
      <c r="G108" s="66" t="str">
        <f>IF(C108="","",IF(ISERROR(VLOOKUP(VLOOKUP(C108,Table1[[Practice no.]:[12]],21,FALSE),List!$A$2:$B$5,2,FALSE)),"",VLOOKUP(VLOOKUP(C108,Table1[[Practice no.]:[12]],21,FALSE),List!$A$2:$B$5,2,FALSE)))</f>
        <v>○</v>
      </c>
      <c r="H108" s="67" t="str">
        <f>IF(C108="","",IF(ISERROR(VLOOKUP(VLOOKUP(C108,Table1[[Practice no.]:[12]],22,FALSE),List!$A$2:$B$5,2,FALSE)),"",VLOOKUP(VLOOKUP(C108,Table1[[Practice no.]:[12]],22,FALSE),List!$A$2:$B$5,2,FALSE)))</f>
        <v xml:space="preserve"> </v>
      </c>
      <c r="I108" s="67" t="str">
        <f>IF(C108="","",IF(ISERROR(VLOOKUP(VLOOKUP(C108,Table1[[Practice no.]:[12]],23,FALSE),List!$A$2:$B$5,2,FALSE)),"",VLOOKUP(VLOOKUP(C108,Table1[[Practice no.]:[12]],23,FALSE),List!$A$2:$B$5,2,FALSE)))</f>
        <v xml:space="preserve"> </v>
      </c>
      <c r="J108" s="67" t="str">
        <f>IF(C108="","",IF(ISERROR(VLOOKUP(VLOOKUP(C108,Table1[[Practice no.]:[12]],24,FALSE),List!$A$2:$B$5,2,FALSE)),"",VLOOKUP(VLOOKUP(C108,Table1[[Practice no.]:[12]],24,FALSE),List!$A$2:$B$5,2,FALSE)))</f>
        <v>●</v>
      </c>
      <c r="K108" s="68" t="str">
        <f>IF(C108="","",IF(ISERROR(VLOOKUP(VLOOKUP(C108,Table1[[Practice no.]:[12]],25,FALSE),List!$A$2:$B$5,2,FALSE)),"",VLOOKUP(VLOOKUP(C108,Table1[[Practice no.]:[12]],25,FALSE),List!$A$2:$B$5,2,FALSE)))</f>
        <v xml:space="preserve"> </v>
      </c>
      <c r="L108" s="68" t="str">
        <f>IF(C108="","",IF(ISERROR(VLOOKUP(VLOOKUP(C108,Table1[[Practice no.]:[12]],26,FALSE),List!$A$2:$B$5,2,FALSE)),"",VLOOKUP(VLOOKUP(C108,Table1[[Practice no.]:[12]],26,FALSE),List!$A$2:$B$5,2,FALSE)))</f>
        <v xml:space="preserve"> </v>
      </c>
      <c r="M108" s="68" t="str">
        <f>IF(C108="","",IF(ISERROR(VLOOKUP(VLOOKUP(C108,Table1[[Practice no.]:[12]],27,FALSE),List!$A$2:$B$5,2,FALSE)),"",VLOOKUP(VLOOKUP(C108,Table1[[Practice no.]:[12]],27,FALSE),List!$A$2:$B$5,2,FALSE)))</f>
        <v xml:space="preserve"> </v>
      </c>
      <c r="N108" s="69" t="str">
        <f>IF(C108="","",IF(ISERROR(VLOOKUP(VLOOKUP(C108,Table1[[Practice no.]:[12]],28,FALSE),List!$A$2:$B$5,2,FALSE)),"",VLOOKUP(VLOOKUP(C108,Table1[[Practice no.]:[12]],28,FALSE),List!$A$2:$B$5,2,FALSE)))</f>
        <v xml:space="preserve"> </v>
      </c>
      <c r="O108" s="69" t="str">
        <f>IF(C108="","",IF(ISERROR(VLOOKUP(VLOOKUP(C108,Table1[[Practice no.]:[12]],29,FALSE),List!$A$2:$B$5,2,FALSE)),"",VLOOKUP(VLOOKUP(C108,Table1[[Practice no.]:[12]],29,FALSE),List!$A$2:$B$5,2,FALSE)))</f>
        <v xml:space="preserve"> </v>
      </c>
      <c r="P108" s="69" t="str">
        <f>IF(C108="","",IF(ISERROR(VLOOKUP(VLOOKUP(C108,Table1[[Practice no.]:[12]],30,FALSE),List!$A$2:$B$5,2,FALSE)),"",VLOOKUP(VLOOKUP(C108,Table1[[Practice no.]:[12]],30,FALSE),List!$A$2:$B$5,2,FALSE)))</f>
        <v xml:space="preserve"> </v>
      </c>
      <c r="Q108" s="55" t="str">
        <f>IF(C108="","",IF(ISERROR(VLOOKUP(VLOOKUP(C108,Table1[[Practice no.]:[12]],31,FALSE),List!$A$2:$B$5,2,FALSE)),"",VLOOKUP(VLOOKUP(C108,Table1[[Practice no.]:[12]],31,FALSE),List!$A$2:$B$5,2,FALSE)))</f>
        <v xml:space="preserve"> </v>
      </c>
      <c r="R108" s="55" t="str">
        <f>IF(C108="","",IF(ISERROR(VLOOKUP(VLOOKUP(C108,Table1[[Practice no.]:[12]],32,FALSE),List!$A$2:$B$5,2,FALSE)),"",VLOOKUP(VLOOKUP(C108,Table1[[Practice no.]:[12]],32,FALSE),List!$A$2:$B$5,2,FALSE)))</f>
        <v>○</v>
      </c>
      <c r="S108" s="55" t="str">
        <f>IF(C108="","",IF(ISERROR(VLOOKUP(VLOOKUP(C108,Table1[[Practice no.]:[12]],33,FALSE),List!$A$2:$B$5,2,FALSE)),"",VLOOKUP(VLOOKUP(C108,Table1[[Practice no.]:[12]],33,FALSE),List!$A$2:$B$5,2,FALSE)))</f>
        <v>○</v>
      </c>
      <c r="T108" s="55" t="str">
        <f>IF(C108="","",IF(ISERROR(VLOOKUP(VLOOKUP(C108,Table1[[Practice no.]:[12]],34,FALSE),List!$A$2:$B$5,2,FALSE)),"",VLOOKUP(VLOOKUP(C108,Table1[[Practice no.]:[12]],34,FALSE),List!$A$2:$B$5,2,FALSE)))</f>
        <v>○</v>
      </c>
      <c r="U108" s="55" t="str">
        <f>IF(C108="","",IF(ISERROR(VLOOKUP(VLOOKUP(C108,Table1[[Practice no.]:[12]],35,FALSE),List!$A$2:$B$5,2,FALSE)),"",VLOOKUP(VLOOKUP(C108,Table1[[Practice no.]:[12]],35,FALSE),List!$A$2:$B$5,2,FALSE)))</f>
        <v>○</v>
      </c>
      <c r="V108" s="55" t="str">
        <f>IF(C108="","",IF(ISERROR(VLOOKUP(VLOOKUP(C108,Table1[[Practice no.]:[12]],36,FALSE),List!$A$2:$B$5,2,FALSE)),"",VLOOKUP(VLOOKUP(C108,Table1[[Practice no.]:[12]],36,FALSE),List!$A$2:$B$5,2,FALSE)))</f>
        <v xml:space="preserve"> </v>
      </c>
      <c r="W108" s="55" t="str">
        <f>IF(C108="","",IF(ISERROR(VLOOKUP(VLOOKUP(C108,Table1[[Practice no.]:[12]],37,FALSE),List!$A$2:$B$5,2,FALSE)),"",VLOOKUP(VLOOKUP(C108,Table1[[Practice no.]:[12]],37,FALSE),List!$A$2:$B$5,2,FALSE)))</f>
        <v>○</v>
      </c>
      <c r="X108" s="55" t="str">
        <f>IF(C108="","",IF(ISERROR(VLOOKUP(VLOOKUP(C108,Table1[[Practice no.]:[12]],38,FALSE),List!$A$2:$B$5,2,FALSE)),"",VLOOKUP(VLOOKUP(C108,Table1[[Practice no.]:[12]],38,FALSE),List!$A$2:$B$5,2,FALSE)))</f>
        <v>○</v>
      </c>
      <c r="Y108" s="55" t="str">
        <f>IF(C108="","",IF(ISERROR(VLOOKUP(VLOOKUP(C108,Table1[[Practice no.]:[12]],39,FALSE),List!$A$2:$B$5,2,FALSE)),"",VLOOKUP(VLOOKUP(C108,Table1[[Practice no.]:[12]],39,FALSE),List!$A$2:$B$5,2,FALSE)))</f>
        <v xml:space="preserve"> </v>
      </c>
      <c r="Z108" s="55" t="str">
        <f>IF(C108="","",IF(ISERROR(VLOOKUP(VLOOKUP(C108,Table1[[Practice no.]:[12]],40,FALSE),List!$A$2:$B$5,2,FALSE)),"",VLOOKUP(VLOOKUP(C108,Table1[[Practice no.]:[12]],40,FALSE),List!$A$2:$B$5,2,FALSE)))</f>
        <v>○</v>
      </c>
      <c r="AA108" s="55" t="str">
        <f>IF(C108="","",IF(ISERROR(VLOOKUP(VLOOKUP(C108,Table1[[Practice no.]:[12]],41,FALSE),List!$A$2:$B$5,2,FALSE)),"",VLOOKUP(VLOOKUP(C108,Table1[[Practice no.]:[12]],41,FALSE),List!$A$2:$B$5,2,FALSE)))</f>
        <v xml:space="preserve"> </v>
      </c>
      <c r="AB108" s="55" t="str">
        <f>IF(C108="","",IF(ISERROR(VLOOKUP(VLOOKUP(C108,Table1[[Practice no.]:[12]],42,FALSE),List!$A$2:$B$5,2,FALSE)),"",VLOOKUP(VLOOKUP(C108,Table1[[Practice no.]:[12]],42,FALSE),List!$A$2:$B$5,2,FALSE)))</f>
        <v xml:space="preserve"> </v>
      </c>
      <c r="AC108" s="84"/>
    </row>
    <row r="109" spans="1:29" ht="40.35" customHeight="1">
      <c r="A109" s="218" t="str">
        <v>6. Preserving Biodiversity</v>
      </c>
      <c r="B109" s="218" t="str">
        <v>6.2. Protect and harness vertebrea biodiversity</v>
      </c>
      <c r="C109" s="218" t="str">
        <v>6.2.4</v>
      </c>
      <c r="D109" s="218" t="str">
        <f>IF(C109="","",HYPERLINK("#'" &amp; C109 &amp; "'!A1",VLOOKUP(C109,Table1[[Practice no.]:[Pracitce Name]],2,FALSE)))</f>
        <v>Protecting wildlife species on bridges</v>
      </c>
      <c r="E109" s="65" t="str">
        <f>IF(C109="","",IF(ISERROR(VLOOKUP(VLOOKUP(C109,Table1[[Practice no.]:[12]],19,FALSE),List!$A$2:$B$5,2,FALSE)),"",VLOOKUP(VLOOKUP(C109,Table1[[Practice no.]:[12]],19,FALSE),List!$A$2:$B$5,2,FALSE)))</f>
        <v xml:space="preserve"> </v>
      </c>
      <c r="F109" s="66" t="str">
        <f>IF(C109="","",IF(ISERROR(VLOOKUP(VLOOKUP(C109,Table1[[Practice no.]:[12]],20,FALSE),List!$A$2:$B$5,2,FALSE)),"",VLOOKUP(VLOOKUP(C109,Table1[[Practice no.]:[12]],20,FALSE),List!$A$2:$B$5,2,FALSE)))</f>
        <v xml:space="preserve"> </v>
      </c>
      <c r="G109" s="66" t="str">
        <f>IF(C109="","",IF(ISERROR(VLOOKUP(VLOOKUP(C109,Table1[[Practice no.]:[12]],21,FALSE),List!$A$2:$B$5,2,FALSE)),"",VLOOKUP(VLOOKUP(C109,Table1[[Practice no.]:[12]],21,FALSE),List!$A$2:$B$5,2,FALSE)))</f>
        <v xml:space="preserve"> </v>
      </c>
      <c r="H109" s="67" t="str">
        <f>IF(C109="","",IF(ISERROR(VLOOKUP(VLOOKUP(C109,Table1[[Practice no.]:[12]],22,FALSE),List!$A$2:$B$5,2,FALSE)),"",VLOOKUP(VLOOKUP(C109,Table1[[Practice no.]:[12]],22,FALSE),List!$A$2:$B$5,2,FALSE)))</f>
        <v xml:space="preserve"> </v>
      </c>
      <c r="I109" s="67" t="str">
        <f>IF(C109="","",IF(ISERROR(VLOOKUP(VLOOKUP(C109,Table1[[Practice no.]:[12]],23,FALSE),List!$A$2:$B$5,2,FALSE)),"",VLOOKUP(VLOOKUP(C109,Table1[[Practice no.]:[12]],23,FALSE),List!$A$2:$B$5,2,FALSE)))</f>
        <v xml:space="preserve"> </v>
      </c>
      <c r="J109" s="67" t="str">
        <f>IF(C109="","",IF(ISERROR(VLOOKUP(VLOOKUP(C109,Table1[[Practice no.]:[12]],24,FALSE),List!$A$2:$B$5,2,FALSE)),"",VLOOKUP(VLOOKUP(C109,Table1[[Practice no.]:[12]],24,FALSE),List!$A$2:$B$5,2,FALSE)))</f>
        <v>●</v>
      </c>
      <c r="K109" s="68" t="str">
        <f>IF(C109="","",IF(ISERROR(VLOOKUP(VLOOKUP(C109,Table1[[Practice no.]:[12]],25,FALSE),List!$A$2:$B$5,2,FALSE)),"",VLOOKUP(VLOOKUP(C109,Table1[[Practice no.]:[12]],25,FALSE),List!$A$2:$B$5,2,FALSE)))</f>
        <v xml:space="preserve"> </v>
      </c>
      <c r="L109" s="68" t="str">
        <f>IF(C109="","",IF(ISERROR(VLOOKUP(VLOOKUP(C109,Table1[[Practice no.]:[12]],26,FALSE),List!$A$2:$B$5,2,FALSE)),"",VLOOKUP(VLOOKUP(C109,Table1[[Practice no.]:[12]],26,FALSE),List!$A$2:$B$5,2,FALSE)))</f>
        <v xml:space="preserve"> </v>
      </c>
      <c r="M109" s="68" t="str">
        <f>IF(C109="","",IF(ISERROR(VLOOKUP(VLOOKUP(C109,Table1[[Practice no.]:[12]],27,FALSE),List!$A$2:$B$5,2,FALSE)),"",VLOOKUP(VLOOKUP(C109,Table1[[Practice no.]:[12]],27,FALSE),List!$A$2:$B$5,2,FALSE)))</f>
        <v xml:space="preserve"> </v>
      </c>
      <c r="N109" s="69" t="str">
        <f>IF(C109="","",IF(ISERROR(VLOOKUP(VLOOKUP(C109,Table1[[Practice no.]:[12]],28,FALSE),List!$A$2:$B$5,2,FALSE)),"",VLOOKUP(VLOOKUP(C109,Table1[[Practice no.]:[12]],28,FALSE),List!$A$2:$B$5,2,FALSE)))</f>
        <v xml:space="preserve"> </v>
      </c>
      <c r="O109" s="69" t="str">
        <f>IF(C109="","",IF(ISERROR(VLOOKUP(VLOOKUP(C109,Table1[[Practice no.]:[12]],29,FALSE),List!$A$2:$B$5,2,FALSE)),"",VLOOKUP(VLOOKUP(C109,Table1[[Practice no.]:[12]],29,FALSE),List!$A$2:$B$5,2,FALSE)))</f>
        <v xml:space="preserve"> </v>
      </c>
      <c r="P109" s="69" t="str">
        <f>IF(C109="","",IF(ISERROR(VLOOKUP(VLOOKUP(C109,Table1[[Practice no.]:[12]],30,FALSE),List!$A$2:$B$5,2,FALSE)),"",VLOOKUP(VLOOKUP(C109,Table1[[Practice no.]:[12]],30,FALSE),List!$A$2:$B$5,2,FALSE)))</f>
        <v xml:space="preserve"> </v>
      </c>
      <c r="Q109" s="55" t="str">
        <f>IF(C109="","",IF(ISERROR(VLOOKUP(VLOOKUP(C109,Table1[[Practice no.]:[12]],31,FALSE),List!$A$2:$B$5,2,FALSE)),"",VLOOKUP(VLOOKUP(C109,Table1[[Practice no.]:[12]],31,FALSE),List!$A$2:$B$5,2,FALSE)))</f>
        <v>○</v>
      </c>
      <c r="R109" s="55" t="str">
        <f>IF(C109="","",IF(ISERROR(VLOOKUP(VLOOKUP(C109,Table1[[Practice no.]:[12]],32,FALSE),List!$A$2:$B$5,2,FALSE)),"",VLOOKUP(VLOOKUP(C109,Table1[[Practice no.]:[12]],32,FALSE),List!$A$2:$B$5,2,FALSE)))</f>
        <v xml:space="preserve"> </v>
      </c>
      <c r="S109" s="55" t="str">
        <f>IF(C109="","",IF(ISERROR(VLOOKUP(VLOOKUP(C109,Table1[[Practice no.]:[12]],33,FALSE),List!$A$2:$B$5,2,FALSE)),"",VLOOKUP(VLOOKUP(C109,Table1[[Practice no.]:[12]],33,FALSE),List!$A$2:$B$5,2,FALSE)))</f>
        <v xml:space="preserve"> </v>
      </c>
      <c r="T109" s="55" t="str">
        <f>IF(C109="","",IF(ISERROR(VLOOKUP(VLOOKUP(C109,Table1[[Practice no.]:[12]],34,FALSE),List!$A$2:$B$5,2,FALSE)),"",VLOOKUP(VLOOKUP(C109,Table1[[Practice no.]:[12]],34,FALSE),List!$A$2:$B$5,2,FALSE)))</f>
        <v>○</v>
      </c>
      <c r="U109" s="55" t="str">
        <f>IF(C109="","",IF(ISERROR(VLOOKUP(VLOOKUP(C109,Table1[[Practice no.]:[12]],35,FALSE),List!$A$2:$B$5,2,FALSE)),"",VLOOKUP(VLOOKUP(C109,Table1[[Practice no.]:[12]],35,FALSE),List!$A$2:$B$5,2,FALSE)))</f>
        <v xml:space="preserve"> </v>
      </c>
      <c r="V109" s="55" t="str">
        <f>IF(C109="","",IF(ISERROR(VLOOKUP(VLOOKUP(C109,Table1[[Practice no.]:[12]],36,FALSE),List!$A$2:$B$5,2,FALSE)),"",VLOOKUP(VLOOKUP(C109,Table1[[Practice no.]:[12]],36,FALSE),List!$A$2:$B$5,2,FALSE)))</f>
        <v xml:space="preserve"> </v>
      </c>
      <c r="W109" s="55" t="str">
        <f>IF(C109="","",IF(ISERROR(VLOOKUP(VLOOKUP(C109,Table1[[Practice no.]:[12]],37,FALSE),List!$A$2:$B$5,2,FALSE)),"",VLOOKUP(VLOOKUP(C109,Table1[[Practice no.]:[12]],37,FALSE),List!$A$2:$B$5,2,FALSE)))</f>
        <v>○</v>
      </c>
      <c r="X109" s="55" t="str">
        <f>IF(C109="","",IF(ISERROR(VLOOKUP(VLOOKUP(C109,Table1[[Practice no.]:[12]],38,FALSE),List!$A$2:$B$5,2,FALSE)),"",VLOOKUP(VLOOKUP(C109,Table1[[Practice no.]:[12]],38,FALSE),List!$A$2:$B$5,2,FALSE)))</f>
        <v>○</v>
      </c>
      <c r="Y109" s="55" t="str">
        <f>IF(C109="","",IF(ISERROR(VLOOKUP(VLOOKUP(C109,Table1[[Practice no.]:[12]],39,FALSE),List!$A$2:$B$5,2,FALSE)),"",VLOOKUP(VLOOKUP(C109,Table1[[Practice no.]:[12]],39,FALSE),List!$A$2:$B$5,2,FALSE)))</f>
        <v>○</v>
      </c>
      <c r="Z109" s="55" t="str">
        <f>IF(C109="","",IF(ISERROR(VLOOKUP(VLOOKUP(C109,Table1[[Practice no.]:[12]],40,FALSE),List!$A$2:$B$5,2,FALSE)),"",VLOOKUP(VLOOKUP(C109,Table1[[Practice no.]:[12]],40,FALSE),List!$A$2:$B$5,2,FALSE)))</f>
        <v xml:space="preserve"> </v>
      </c>
      <c r="AA109" s="55" t="str">
        <f>IF(C109="","",IF(ISERROR(VLOOKUP(VLOOKUP(C109,Table1[[Practice no.]:[12]],41,FALSE),List!$A$2:$B$5,2,FALSE)),"",VLOOKUP(VLOOKUP(C109,Table1[[Practice no.]:[12]],41,FALSE),List!$A$2:$B$5,2,FALSE)))</f>
        <v>○</v>
      </c>
      <c r="AB109" s="55" t="str">
        <f>IF(C109="","",IF(ISERROR(VLOOKUP(VLOOKUP(C109,Table1[[Practice no.]:[12]],42,FALSE),List!$A$2:$B$5,2,FALSE)),"",VLOOKUP(VLOOKUP(C109,Table1[[Practice no.]:[12]],42,FALSE),List!$A$2:$B$5,2,FALSE)))</f>
        <v>○</v>
      </c>
      <c r="AC109" s="84"/>
    </row>
    <row r="110" spans="1:29" ht="40.35" customHeight="1">
      <c r="A110" s="218" t="str">
        <v>6. Preserving Biodiversity</v>
      </c>
      <c r="B110" s="218" t="str">
        <v>6.2. Protect and harness vertebrea biodiversity</v>
      </c>
      <c r="C110" s="218" t="str">
        <v>6.2.5</v>
      </c>
      <c r="D110" s="218" t="str">
        <f>IF(C110="","",HYPERLINK("#'" &amp; C110 &amp; "'!A1",VLOOKUP(C110,Table1[[Practice no.]:[Pracitce Name]],2,FALSE)))</f>
        <v>Aerial bridges (Canopy Crossings) for wildlife connectivity</v>
      </c>
      <c r="E110" s="65" t="str">
        <f>IF(C110="","",IF(ISERROR(VLOOKUP(VLOOKUP(C110,Table1[[Practice no.]:[12]],19,FALSE),List!$A$2:$B$5,2,FALSE)),"",VLOOKUP(VLOOKUP(C110,Table1[[Practice no.]:[12]],19,FALSE),List!$A$2:$B$5,2,FALSE)))</f>
        <v xml:space="preserve"> </v>
      </c>
      <c r="F110" s="66" t="str">
        <f>IF(C110="","",IF(ISERROR(VLOOKUP(VLOOKUP(C110,Table1[[Practice no.]:[12]],20,FALSE),List!$A$2:$B$5,2,FALSE)),"",VLOOKUP(VLOOKUP(C110,Table1[[Practice no.]:[12]],20,FALSE),List!$A$2:$B$5,2,FALSE)))</f>
        <v xml:space="preserve"> </v>
      </c>
      <c r="G110" s="66" t="str">
        <f>IF(C110="","",IF(ISERROR(VLOOKUP(VLOOKUP(C110,Table1[[Practice no.]:[12]],21,FALSE),List!$A$2:$B$5,2,FALSE)),"",VLOOKUP(VLOOKUP(C110,Table1[[Practice no.]:[12]],21,FALSE),List!$A$2:$B$5,2,FALSE)))</f>
        <v xml:space="preserve"> </v>
      </c>
      <c r="H110" s="67" t="str">
        <f>IF(C110="","",IF(ISERROR(VLOOKUP(VLOOKUP(C110,Table1[[Practice no.]:[12]],22,FALSE),List!$A$2:$B$5,2,FALSE)),"",VLOOKUP(VLOOKUP(C110,Table1[[Practice no.]:[12]],22,FALSE),List!$A$2:$B$5,2,FALSE)))</f>
        <v xml:space="preserve"> </v>
      </c>
      <c r="I110" s="67" t="str">
        <f>IF(C110="","",IF(ISERROR(VLOOKUP(VLOOKUP(C110,Table1[[Practice no.]:[12]],23,FALSE),List!$A$2:$B$5,2,FALSE)),"",VLOOKUP(VLOOKUP(C110,Table1[[Practice no.]:[12]],23,FALSE),List!$A$2:$B$5,2,FALSE)))</f>
        <v xml:space="preserve"> </v>
      </c>
      <c r="J110" s="67" t="str">
        <f>IF(C110="","",IF(ISERROR(VLOOKUP(VLOOKUP(C110,Table1[[Practice no.]:[12]],24,FALSE),List!$A$2:$B$5,2,FALSE)),"",VLOOKUP(VLOOKUP(C110,Table1[[Practice no.]:[12]],24,FALSE),List!$A$2:$B$5,2,FALSE)))</f>
        <v>●</v>
      </c>
      <c r="K110" s="68" t="str">
        <f>IF(C110="","",IF(ISERROR(VLOOKUP(VLOOKUP(C110,Table1[[Practice no.]:[12]],25,FALSE),List!$A$2:$B$5,2,FALSE)),"",VLOOKUP(VLOOKUP(C110,Table1[[Practice no.]:[12]],25,FALSE),List!$A$2:$B$5,2,FALSE)))</f>
        <v xml:space="preserve"> </v>
      </c>
      <c r="L110" s="68" t="str">
        <f>IF(C110="","",IF(ISERROR(VLOOKUP(VLOOKUP(C110,Table1[[Practice no.]:[12]],26,FALSE),List!$A$2:$B$5,2,FALSE)),"",VLOOKUP(VLOOKUP(C110,Table1[[Practice no.]:[12]],26,FALSE),List!$A$2:$B$5,2,FALSE)))</f>
        <v xml:space="preserve"> </v>
      </c>
      <c r="M110" s="68" t="str">
        <f>IF(C110="","",IF(ISERROR(VLOOKUP(VLOOKUP(C110,Table1[[Practice no.]:[12]],27,FALSE),List!$A$2:$B$5,2,FALSE)),"",VLOOKUP(VLOOKUP(C110,Table1[[Practice no.]:[12]],27,FALSE),List!$A$2:$B$5,2,FALSE)))</f>
        <v xml:space="preserve"> </v>
      </c>
      <c r="N110" s="69" t="str">
        <f>IF(C110="","",IF(ISERROR(VLOOKUP(VLOOKUP(C110,Table1[[Practice no.]:[12]],28,FALSE),List!$A$2:$B$5,2,FALSE)),"",VLOOKUP(VLOOKUP(C110,Table1[[Practice no.]:[12]],28,FALSE),List!$A$2:$B$5,2,FALSE)))</f>
        <v xml:space="preserve"> </v>
      </c>
      <c r="O110" s="69" t="str">
        <f>IF(C110="","",IF(ISERROR(VLOOKUP(VLOOKUP(C110,Table1[[Practice no.]:[12]],29,FALSE),List!$A$2:$B$5,2,FALSE)),"",VLOOKUP(VLOOKUP(C110,Table1[[Practice no.]:[12]],29,FALSE),List!$A$2:$B$5,2,FALSE)))</f>
        <v>○</v>
      </c>
      <c r="P110" s="69" t="str">
        <f>IF(C110="","",IF(ISERROR(VLOOKUP(VLOOKUP(C110,Table1[[Practice no.]:[12]],30,FALSE),List!$A$2:$B$5,2,FALSE)),"",VLOOKUP(VLOOKUP(C110,Table1[[Practice no.]:[12]],30,FALSE),List!$A$2:$B$5,2,FALSE)))</f>
        <v>○</v>
      </c>
      <c r="Q110" s="55" t="str">
        <f>IF(C110="","",IF(ISERROR(VLOOKUP(VLOOKUP(C110,Table1[[Practice no.]:[12]],31,FALSE),List!$A$2:$B$5,2,FALSE)),"",VLOOKUP(VLOOKUP(C110,Table1[[Practice no.]:[12]],31,FALSE),List!$A$2:$B$5,2,FALSE)))</f>
        <v xml:space="preserve"> </v>
      </c>
      <c r="R110" s="55" t="str">
        <f>IF(C110="","",IF(ISERROR(VLOOKUP(VLOOKUP(C110,Table1[[Practice no.]:[12]],32,FALSE),List!$A$2:$B$5,2,FALSE)),"",VLOOKUP(VLOOKUP(C110,Table1[[Practice no.]:[12]],32,FALSE),List!$A$2:$B$5,2,FALSE)))</f>
        <v>○</v>
      </c>
      <c r="S110" s="55" t="str">
        <f>IF(C110="","",IF(ISERROR(VLOOKUP(VLOOKUP(C110,Table1[[Practice no.]:[12]],33,FALSE),List!$A$2:$B$5,2,FALSE)),"",VLOOKUP(VLOOKUP(C110,Table1[[Practice no.]:[12]],33,FALSE),List!$A$2:$B$5,2,FALSE)))</f>
        <v>○</v>
      </c>
      <c r="T110" s="55" t="str">
        <f>IF(C110="","",IF(ISERROR(VLOOKUP(VLOOKUP(C110,Table1[[Practice no.]:[12]],34,FALSE),List!$A$2:$B$5,2,FALSE)),"",VLOOKUP(VLOOKUP(C110,Table1[[Practice no.]:[12]],34,FALSE),List!$A$2:$B$5,2,FALSE)))</f>
        <v>○</v>
      </c>
      <c r="U110" s="55" t="str">
        <f>IF(C110="","",IF(ISERROR(VLOOKUP(VLOOKUP(C110,Table1[[Practice no.]:[12]],35,FALSE),List!$A$2:$B$5,2,FALSE)),"",VLOOKUP(VLOOKUP(C110,Table1[[Practice no.]:[12]],35,FALSE),List!$A$2:$B$5,2,FALSE)))</f>
        <v>○</v>
      </c>
      <c r="V110" s="55" t="str">
        <f>IF(C110="","",IF(ISERROR(VLOOKUP(VLOOKUP(C110,Table1[[Practice no.]:[12]],36,FALSE),List!$A$2:$B$5,2,FALSE)),"",VLOOKUP(VLOOKUP(C110,Table1[[Practice no.]:[12]],36,FALSE),List!$A$2:$B$5,2,FALSE)))</f>
        <v xml:space="preserve"> </v>
      </c>
      <c r="W110" s="55" t="str">
        <f>IF(C110="","",IF(ISERROR(VLOOKUP(VLOOKUP(C110,Table1[[Practice no.]:[12]],37,FALSE),List!$A$2:$B$5,2,FALSE)),"",VLOOKUP(VLOOKUP(C110,Table1[[Practice no.]:[12]],37,FALSE),List!$A$2:$B$5,2,FALSE)))</f>
        <v xml:space="preserve"> </v>
      </c>
      <c r="X110" s="55" t="str">
        <f>IF(C110="","",IF(ISERROR(VLOOKUP(VLOOKUP(C110,Table1[[Practice no.]:[12]],38,FALSE),List!$A$2:$B$5,2,FALSE)),"",VLOOKUP(VLOOKUP(C110,Table1[[Practice no.]:[12]],38,FALSE),List!$A$2:$B$5,2,FALSE)))</f>
        <v xml:space="preserve"> </v>
      </c>
      <c r="Y110" s="55" t="str">
        <f>IF(C110="","",IF(ISERROR(VLOOKUP(VLOOKUP(C110,Table1[[Practice no.]:[12]],39,FALSE),List!$A$2:$B$5,2,FALSE)),"",VLOOKUP(VLOOKUP(C110,Table1[[Practice no.]:[12]],39,FALSE),List!$A$2:$B$5,2,FALSE)))</f>
        <v>○</v>
      </c>
      <c r="Z110" s="55" t="str">
        <f>IF(C110="","",IF(ISERROR(VLOOKUP(VLOOKUP(C110,Table1[[Practice no.]:[12]],40,FALSE),List!$A$2:$B$5,2,FALSE)),"",VLOOKUP(VLOOKUP(C110,Table1[[Practice no.]:[12]],40,FALSE),List!$A$2:$B$5,2,FALSE)))</f>
        <v>○</v>
      </c>
      <c r="AA110" s="55" t="str">
        <f>IF(C110="","",IF(ISERROR(VLOOKUP(VLOOKUP(C110,Table1[[Practice no.]:[12]],41,FALSE),List!$A$2:$B$5,2,FALSE)),"",VLOOKUP(VLOOKUP(C110,Table1[[Practice no.]:[12]],41,FALSE),List!$A$2:$B$5,2,FALSE)))</f>
        <v>○</v>
      </c>
      <c r="AB110" s="55" t="str">
        <f>IF(C110="","",IF(ISERROR(VLOOKUP(VLOOKUP(C110,Table1[[Practice no.]:[12]],42,FALSE),List!$A$2:$B$5,2,FALSE)),"",VLOOKUP(VLOOKUP(C110,Table1[[Practice no.]:[12]],42,FALSE),List!$A$2:$B$5,2,FALSE)))</f>
        <v xml:space="preserve"> </v>
      </c>
      <c r="AC110" s="84"/>
    </row>
    <row r="111" spans="1:29" ht="40.35" customHeight="1">
      <c r="A111" s="218" t="str">
        <v>6. Preserving Biodiversity</v>
      </c>
      <c r="B111" s="218" t="str">
        <v>6.2. Protect and harness vertebrea biodiversity</v>
      </c>
      <c r="C111" s="218" t="str">
        <v>6.2.6</v>
      </c>
      <c r="D111" s="218" t="str">
        <f>IF(C111="","",HYPERLINK("#'" &amp; C111 &amp; "'!A1",VLOOKUP(C111,Table1[[Practice no.]:[Pracitce Name]],2,FALSE)))</f>
        <v>Broken road-side vegetation to foster species diversity</v>
      </c>
      <c r="E111" s="65" t="str">
        <f>IF(C111="","",IF(ISERROR(VLOOKUP(VLOOKUP(C111,Table1[[Practice no.]:[12]],19,FALSE),List!$A$2:$B$5,2,FALSE)),"",VLOOKUP(VLOOKUP(C111,Table1[[Practice no.]:[12]],19,FALSE),List!$A$2:$B$5,2,FALSE)))</f>
        <v xml:space="preserve"> </v>
      </c>
      <c r="F111" s="66" t="str">
        <f>IF(C111="","",IF(ISERROR(VLOOKUP(VLOOKUP(C111,Table1[[Practice no.]:[12]],20,FALSE),List!$A$2:$B$5,2,FALSE)),"",VLOOKUP(VLOOKUP(C111,Table1[[Practice no.]:[12]],20,FALSE),List!$A$2:$B$5,2,FALSE)))</f>
        <v>○</v>
      </c>
      <c r="G111" s="66" t="str">
        <f>IF(C111="","",IF(ISERROR(VLOOKUP(VLOOKUP(C111,Table1[[Practice no.]:[12]],21,FALSE),List!$A$2:$B$5,2,FALSE)),"",VLOOKUP(VLOOKUP(C111,Table1[[Practice no.]:[12]],21,FALSE),List!$A$2:$B$5,2,FALSE)))</f>
        <v xml:space="preserve"> </v>
      </c>
      <c r="H111" s="67" t="str">
        <f>IF(C111="","",IF(ISERROR(VLOOKUP(VLOOKUP(C111,Table1[[Practice no.]:[12]],22,FALSE),List!$A$2:$B$5,2,FALSE)),"",VLOOKUP(VLOOKUP(C111,Table1[[Practice no.]:[12]],22,FALSE),List!$A$2:$B$5,2,FALSE)))</f>
        <v xml:space="preserve"> </v>
      </c>
      <c r="I111" s="67" t="str">
        <f>IF(C111="","",IF(ISERROR(VLOOKUP(VLOOKUP(C111,Table1[[Practice no.]:[12]],23,FALSE),List!$A$2:$B$5,2,FALSE)),"",VLOOKUP(VLOOKUP(C111,Table1[[Practice no.]:[12]],23,FALSE),List!$A$2:$B$5,2,FALSE)))</f>
        <v>○</v>
      </c>
      <c r="J111" s="67" t="str">
        <f>IF(C111="","",IF(ISERROR(VLOOKUP(VLOOKUP(C111,Table1[[Practice no.]:[12]],24,FALSE),List!$A$2:$B$5,2,FALSE)),"",VLOOKUP(VLOOKUP(C111,Table1[[Practice no.]:[12]],24,FALSE),List!$A$2:$B$5,2,FALSE)))</f>
        <v>●</v>
      </c>
      <c r="K111" s="68" t="str">
        <f>IF(C111="","",IF(ISERROR(VLOOKUP(VLOOKUP(C111,Table1[[Practice no.]:[12]],25,FALSE),List!$A$2:$B$5,2,FALSE)),"",VLOOKUP(VLOOKUP(C111,Table1[[Practice no.]:[12]],25,FALSE),List!$A$2:$B$5,2,FALSE)))</f>
        <v xml:space="preserve"> </v>
      </c>
      <c r="L111" s="68" t="str">
        <f>IF(C111="","",IF(ISERROR(VLOOKUP(VLOOKUP(C111,Table1[[Practice no.]:[12]],26,FALSE),List!$A$2:$B$5,2,FALSE)),"",VLOOKUP(VLOOKUP(C111,Table1[[Practice no.]:[12]],26,FALSE),List!$A$2:$B$5,2,FALSE)))</f>
        <v xml:space="preserve"> </v>
      </c>
      <c r="M111" s="68" t="str">
        <f>IF(C111="","",IF(ISERROR(VLOOKUP(VLOOKUP(C111,Table1[[Practice no.]:[12]],27,FALSE),List!$A$2:$B$5,2,FALSE)),"",VLOOKUP(VLOOKUP(C111,Table1[[Practice no.]:[12]],27,FALSE),List!$A$2:$B$5,2,FALSE)))</f>
        <v xml:space="preserve"> </v>
      </c>
      <c r="N111" s="69" t="str">
        <f>IF(C111="","",IF(ISERROR(VLOOKUP(VLOOKUP(C111,Table1[[Practice no.]:[12]],28,FALSE),List!$A$2:$B$5,2,FALSE)),"",VLOOKUP(VLOOKUP(C111,Table1[[Practice no.]:[12]],28,FALSE),List!$A$2:$B$5,2,FALSE)))</f>
        <v xml:space="preserve"> </v>
      </c>
      <c r="O111" s="69" t="str">
        <f>IF(C111="","",IF(ISERROR(VLOOKUP(VLOOKUP(C111,Table1[[Practice no.]:[12]],29,FALSE),List!$A$2:$B$5,2,FALSE)),"",VLOOKUP(VLOOKUP(C111,Table1[[Practice no.]:[12]],29,FALSE),List!$A$2:$B$5,2,FALSE)))</f>
        <v xml:space="preserve"> </v>
      </c>
      <c r="P111" s="69" t="str">
        <f>IF(C111="","",IF(ISERROR(VLOOKUP(VLOOKUP(C111,Table1[[Practice no.]:[12]],30,FALSE),List!$A$2:$B$5,2,FALSE)),"",VLOOKUP(VLOOKUP(C111,Table1[[Practice no.]:[12]],30,FALSE),List!$A$2:$B$5,2,FALSE)))</f>
        <v xml:space="preserve"> </v>
      </c>
      <c r="Q111" s="55" t="str">
        <f>IF(C111="","",IF(ISERROR(VLOOKUP(VLOOKUP(C111,Table1[[Practice no.]:[12]],31,FALSE),List!$A$2:$B$5,2,FALSE)),"",VLOOKUP(VLOOKUP(C111,Table1[[Practice no.]:[12]],31,FALSE),List!$A$2:$B$5,2,FALSE)))</f>
        <v xml:space="preserve"> </v>
      </c>
      <c r="R111" s="55" t="str">
        <f>IF(C111="","",IF(ISERROR(VLOOKUP(VLOOKUP(C111,Table1[[Practice no.]:[12]],32,FALSE),List!$A$2:$B$5,2,FALSE)),"",VLOOKUP(VLOOKUP(C111,Table1[[Practice no.]:[12]],32,FALSE),List!$A$2:$B$5,2,FALSE)))</f>
        <v>○</v>
      </c>
      <c r="S111" s="55" t="str">
        <f>IF(C111="","",IF(ISERROR(VLOOKUP(VLOOKUP(C111,Table1[[Practice no.]:[12]],33,FALSE),List!$A$2:$B$5,2,FALSE)),"",VLOOKUP(VLOOKUP(C111,Table1[[Practice no.]:[12]],33,FALSE),List!$A$2:$B$5,2,FALSE)))</f>
        <v>○</v>
      </c>
      <c r="T111" s="55" t="str">
        <f>IF(C111="","",IF(ISERROR(VLOOKUP(VLOOKUP(C111,Table1[[Practice no.]:[12]],34,FALSE),List!$A$2:$B$5,2,FALSE)),"",VLOOKUP(VLOOKUP(C111,Table1[[Practice no.]:[12]],34,FALSE),List!$A$2:$B$5,2,FALSE)))</f>
        <v>○</v>
      </c>
      <c r="U111" s="55" t="str">
        <f>IF(C111="","",IF(ISERROR(VLOOKUP(VLOOKUP(C111,Table1[[Practice no.]:[12]],35,FALSE),List!$A$2:$B$5,2,FALSE)),"",VLOOKUP(VLOOKUP(C111,Table1[[Practice no.]:[12]],35,FALSE),List!$A$2:$B$5,2,FALSE)))</f>
        <v>○</v>
      </c>
      <c r="V111" s="55" t="str">
        <f>IF(C111="","",IF(ISERROR(VLOOKUP(VLOOKUP(C111,Table1[[Practice no.]:[12]],36,FALSE),List!$A$2:$B$5,2,FALSE)),"",VLOOKUP(VLOOKUP(C111,Table1[[Practice no.]:[12]],36,FALSE),List!$A$2:$B$5,2,FALSE)))</f>
        <v xml:space="preserve"> </v>
      </c>
      <c r="W111" s="55" t="str">
        <f>IF(C111="","",IF(ISERROR(VLOOKUP(VLOOKUP(C111,Table1[[Practice no.]:[12]],37,FALSE),List!$A$2:$B$5,2,FALSE)),"",VLOOKUP(VLOOKUP(C111,Table1[[Practice no.]:[12]],37,FALSE),List!$A$2:$B$5,2,FALSE)))</f>
        <v xml:space="preserve"> </v>
      </c>
      <c r="X111" s="55" t="str">
        <f>IF(C111="","",IF(ISERROR(VLOOKUP(VLOOKUP(C111,Table1[[Practice no.]:[12]],38,FALSE),List!$A$2:$B$5,2,FALSE)),"",VLOOKUP(VLOOKUP(C111,Table1[[Practice no.]:[12]],38,FALSE),List!$A$2:$B$5,2,FALSE)))</f>
        <v xml:space="preserve"> </v>
      </c>
      <c r="Y111" s="55" t="str">
        <f>IF(C111="","",IF(ISERROR(VLOOKUP(VLOOKUP(C111,Table1[[Practice no.]:[12]],39,FALSE),List!$A$2:$B$5,2,FALSE)),"",VLOOKUP(VLOOKUP(C111,Table1[[Practice no.]:[12]],39,FALSE),List!$A$2:$B$5,2,FALSE)))</f>
        <v>○</v>
      </c>
      <c r="Z111" s="55" t="str">
        <f>IF(C111="","",IF(ISERROR(VLOOKUP(VLOOKUP(C111,Table1[[Practice no.]:[12]],40,FALSE),List!$A$2:$B$5,2,FALSE)),"",VLOOKUP(VLOOKUP(C111,Table1[[Practice no.]:[12]],40,FALSE),List!$A$2:$B$5,2,FALSE)))</f>
        <v>○</v>
      </c>
      <c r="AA111" s="55" t="str">
        <f>IF(C111="","",IF(ISERROR(VLOOKUP(VLOOKUP(C111,Table1[[Practice no.]:[12]],41,FALSE),List!$A$2:$B$5,2,FALSE)),"",VLOOKUP(VLOOKUP(C111,Table1[[Practice no.]:[12]],41,FALSE),List!$A$2:$B$5,2,FALSE)))</f>
        <v>○</v>
      </c>
      <c r="AB111" s="55" t="str">
        <f>IF(C111="","",IF(ISERROR(VLOOKUP(VLOOKUP(C111,Table1[[Practice no.]:[12]],42,FALSE),List!$A$2:$B$5,2,FALSE)),"",VLOOKUP(VLOOKUP(C111,Table1[[Practice no.]:[12]],42,FALSE),List!$A$2:$B$5,2,FALSE)))</f>
        <v xml:space="preserve"> </v>
      </c>
      <c r="AC111" s="84"/>
    </row>
    <row r="112" spans="1:29" ht="40.35" customHeight="1">
      <c r="A112" s="218" t="str">
        <v>6. Preserving Biodiversity</v>
      </c>
      <c r="B112" s="218" t="str">
        <v>6.2. Protect and harness vertebrea biodiversity</v>
      </c>
      <c r="C112" s="218" t="str">
        <v>6.2.7</v>
      </c>
      <c r="D112" s="218" t="str">
        <f>IF(C112="","",HYPERLINK("#'" &amp; C112 &amp; "'!A1",VLOOKUP(C112,Table1[[Practice no.]:[Pracitce Name]],2,FALSE)))</f>
        <v>Viaducts for avoiding or crossing sensitive areas</v>
      </c>
      <c r="E112" s="65" t="str">
        <f>IF(C112="","",IF(ISERROR(VLOOKUP(VLOOKUP(C112,Table1[[Practice no.]:[12]],19,FALSE),List!$A$2:$B$5,2,FALSE)),"",VLOOKUP(VLOOKUP(C112,Table1[[Practice no.]:[12]],19,FALSE),List!$A$2:$B$5,2,FALSE)))</f>
        <v xml:space="preserve"> </v>
      </c>
      <c r="F112" s="66" t="str">
        <f>IF(C112="","",IF(ISERROR(VLOOKUP(VLOOKUP(C112,Table1[[Practice no.]:[12]],20,FALSE),List!$A$2:$B$5,2,FALSE)),"",VLOOKUP(VLOOKUP(C112,Table1[[Practice no.]:[12]],20,FALSE),List!$A$2:$B$5,2,FALSE)))</f>
        <v xml:space="preserve"> </v>
      </c>
      <c r="G112" s="66" t="str">
        <f>IF(C112="","",IF(ISERROR(VLOOKUP(VLOOKUP(C112,Table1[[Practice no.]:[12]],21,FALSE),List!$A$2:$B$5,2,FALSE)),"",VLOOKUP(VLOOKUP(C112,Table1[[Practice no.]:[12]],21,FALSE),List!$A$2:$B$5,2,FALSE)))</f>
        <v>○</v>
      </c>
      <c r="H112" s="67" t="str">
        <f>IF(C112="","",IF(ISERROR(VLOOKUP(VLOOKUP(C112,Table1[[Practice no.]:[12]],22,FALSE),List!$A$2:$B$5,2,FALSE)),"",VLOOKUP(VLOOKUP(C112,Table1[[Practice no.]:[12]],22,FALSE),List!$A$2:$B$5,2,FALSE)))</f>
        <v xml:space="preserve"> </v>
      </c>
      <c r="I112" s="67" t="str">
        <f>IF(C112="","",IF(ISERROR(VLOOKUP(VLOOKUP(C112,Table1[[Practice no.]:[12]],23,FALSE),List!$A$2:$B$5,2,FALSE)),"",VLOOKUP(VLOOKUP(C112,Table1[[Practice no.]:[12]],23,FALSE),List!$A$2:$B$5,2,FALSE)))</f>
        <v xml:space="preserve"> </v>
      </c>
      <c r="J112" s="67" t="str">
        <f>IF(C112="","",IF(ISERROR(VLOOKUP(VLOOKUP(C112,Table1[[Practice no.]:[12]],24,FALSE),List!$A$2:$B$5,2,FALSE)),"",VLOOKUP(VLOOKUP(C112,Table1[[Practice no.]:[12]],24,FALSE),List!$A$2:$B$5,2,FALSE)))</f>
        <v>●</v>
      </c>
      <c r="K112" s="68" t="str">
        <f>IF(C112="","",IF(ISERROR(VLOOKUP(VLOOKUP(C112,Table1[[Practice no.]:[12]],25,FALSE),List!$A$2:$B$5,2,FALSE)),"",VLOOKUP(VLOOKUP(C112,Table1[[Practice no.]:[12]],25,FALSE),List!$A$2:$B$5,2,FALSE)))</f>
        <v xml:space="preserve"> </v>
      </c>
      <c r="L112" s="68" t="str">
        <f>IF(C112="","",IF(ISERROR(VLOOKUP(VLOOKUP(C112,Table1[[Practice no.]:[12]],26,FALSE),List!$A$2:$B$5,2,FALSE)),"",VLOOKUP(VLOOKUP(C112,Table1[[Practice no.]:[12]],26,FALSE),List!$A$2:$B$5,2,FALSE)))</f>
        <v xml:space="preserve"> </v>
      </c>
      <c r="M112" s="68" t="str">
        <f>IF(C112="","",IF(ISERROR(VLOOKUP(VLOOKUP(C112,Table1[[Practice no.]:[12]],27,FALSE),List!$A$2:$B$5,2,FALSE)),"",VLOOKUP(VLOOKUP(C112,Table1[[Practice no.]:[12]],27,FALSE),List!$A$2:$B$5,2,FALSE)))</f>
        <v xml:space="preserve"> </v>
      </c>
      <c r="N112" s="69" t="str">
        <f>IF(C112="","",IF(ISERROR(VLOOKUP(VLOOKUP(C112,Table1[[Practice no.]:[12]],28,FALSE),List!$A$2:$B$5,2,FALSE)),"",VLOOKUP(VLOOKUP(C112,Table1[[Practice no.]:[12]],28,FALSE),List!$A$2:$B$5,2,FALSE)))</f>
        <v xml:space="preserve"> </v>
      </c>
      <c r="O112" s="69" t="str">
        <f>IF(C112="","",IF(ISERROR(VLOOKUP(VLOOKUP(C112,Table1[[Practice no.]:[12]],29,FALSE),List!$A$2:$B$5,2,FALSE)),"",VLOOKUP(VLOOKUP(C112,Table1[[Practice no.]:[12]],29,FALSE),List!$A$2:$B$5,2,FALSE)))</f>
        <v xml:space="preserve"> </v>
      </c>
      <c r="P112" s="69" t="str">
        <f>IF(C112="","",IF(ISERROR(VLOOKUP(VLOOKUP(C112,Table1[[Practice no.]:[12]],30,FALSE),List!$A$2:$B$5,2,FALSE)),"",VLOOKUP(VLOOKUP(C112,Table1[[Practice no.]:[12]],30,FALSE),List!$A$2:$B$5,2,FALSE)))</f>
        <v xml:space="preserve"> </v>
      </c>
      <c r="Q112" s="55" t="str">
        <f>IF(C112="","",IF(ISERROR(VLOOKUP(VLOOKUP(C112,Table1[[Practice no.]:[12]],31,FALSE),List!$A$2:$B$5,2,FALSE)),"",VLOOKUP(VLOOKUP(C112,Table1[[Practice no.]:[12]],31,FALSE),List!$A$2:$B$5,2,FALSE)))</f>
        <v>○</v>
      </c>
      <c r="R112" s="55" t="str">
        <f>IF(C112="","",IF(ISERROR(VLOOKUP(VLOOKUP(C112,Table1[[Practice no.]:[12]],32,FALSE),List!$A$2:$B$5,2,FALSE)),"",VLOOKUP(VLOOKUP(C112,Table1[[Practice no.]:[12]],32,FALSE),List!$A$2:$B$5,2,FALSE)))</f>
        <v>○</v>
      </c>
      <c r="S112" s="55" t="str">
        <f>IF(C112="","",IF(ISERROR(VLOOKUP(VLOOKUP(C112,Table1[[Practice no.]:[12]],33,FALSE),List!$A$2:$B$5,2,FALSE)),"",VLOOKUP(VLOOKUP(C112,Table1[[Practice no.]:[12]],33,FALSE),List!$A$2:$B$5,2,FALSE)))</f>
        <v xml:space="preserve"> </v>
      </c>
      <c r="T112" s="55" t="str">
        <f>IF(C112="","",IF(ISERROR(VLOOKUP(VLOOKUP(C112,Table1[[Practice no.]:[12]],34,FALSE),List!$A$2:$B$5,2,FALSE)),"",VLOOKUP(VLOOKUP(C112,Table1[[Practice no.]:[12]],34,FALSE),List!$A$2:$B$5,2,FALSE)))</f>
        <v>○</v>
      </c>
      <c r="U112" s="55" t="str">
        <f>IF(C112="","",IF(ISERROR(VLOOKUP(VLOOKUP(C112,Table1[[Practice no.]:[12]],35,FALSE),List!$A$2:$B$5,2,FALSE)),"",VLOOKUP(VLOOKUP(C112,Table1[[Practice no.]:[12]],35,FALSE),List!$A$2:$B$5,2,FALSE)))</f>
        <v xml:space="preserve"> </v>
      </c>
      <c r="V112" s="55" t="str">
        <f>IF(C112="","",IF(ISERROR(VLOOKUP(VLOOKUP(C112,Table1[[Practice no.]:[12]],36,FALSE),List!$A$2:$B$5,2,FALSE)),"",VLOOKUP(VLOOKUP(C112,Table1[[Practice no.]:[12]],36,FALSE),List!$A$2:$B$5,2,FALSE)))</f>
        <v xml:space="preserve"> </v>
      </c>
      <c r="W112" s="55" t="str">
        <f>IF(C112="","",IF(ISERROR(VLOOKUP(VLOOKUP(C112,Table1[[Practice no.]:[12]],37,FALSE),List!$A$2:$B$5,2,FALSE)),"",VLOOKUP(VLOOKUP(C112,Table1[[Practice no.]:[12]],37,FALSE),List!$A$2:$B$5,2,FALSE)))</f>
        <v>○</v>
      </c>
      <c r="X112" s="55" t="str">
        <f>IF(C112="","",IF(ISERROR(VLOOKUP(VLOOKUP(C112,Table1[[Practice no.]:[12]],38,FALSE),List!$A$2:$B$5,2,FALSE)),"",VLOOKUP(VLOOKUP(C112,Table1[[Practice no.]:[12]],38,FALSE),List!$A$2:$B$5,2,FALSE)))</f>
        <v>○</v>
      </c>
      <c r="Y112" s="55" t="str">
        <f>IF(C112="","",IF(ISERROR(VLOOKUP(VLOOKUP(C112,Table1[[Practice no.]:[12]],39,FALSE),List!$A$2:$B$5,2,FALSE)),"",VLOOKUP(VLOOKUP(C112,Table1[[Practice no.]:[12]],39,FALSE),List!$A$2:$B$5,2,FALSE)))</f>
        <v>○</v>
      </c>
      <c r="Z112" s="55" t="str">
        <f>IF(C112="","",IF(ISERROR(VLOOKUP(VLOOKUP(C112,Table1[[Practice no.]:[12]],40,FALSE),List!$A$2:$B$5,2,FALSE)),"",VLOOKUP(VLOOKUP(C112,Table1[[Practice no.]:[12]],40,FALSE),List!$A$2:$B$5,2,FALSE)))</f>
        <v>○</v>
      </c>
      <c r="AA112" s="55" t="str">
        <f>IF(C112="","",IF(ISERROR(VLOOKUP(VLOOKUP(C112,Table1[[Practice no.]:[12]],41,FALSE),List!$A$2:$B$5,2,FALSE)),"",VLOOKUP(VLOOKUP(C112,Table1[[Practice no.]:[12]],41,FALSE),List!$A$2:$B$5,2,FALSE)))</f>
        <v>○</v>
      </c>
      <c r="AB112" s="55" t="str">
        <f>IF(C112="","",IF(ISERROR(VLOOKUP(VLOOKUP(C112,Table1[[Practice no.]:[12]],42,FALSE),List!$A$2:$B$5,2,FALSE)),"",VLOOKUP(VLOOKUP(C112,Table1[[Practice no.]:[12]],42,FALSE),List!$A$2:$B$5,2,FALSE)))</f>
        <v>○</v>
      </c>
      <c r="AC112" s="84"/>
    </row>
    <row r="113" spans="1:29" ht="40.35" customHeight="1">
      <c r="A113" s="218" t="str">
        <v>6. Preserving Biodiversity</v>
      </c>
      <c r="B113" s="218" t="str">
        <v>6.2. Protect and harness vertebrea biodiversity</v>
      </c>
      <c r="C113" s="218" t="str">
        <v>6.2.8</v>
      </c>
      <c r="D113" s="218" t="str">
        <f>IF(C113="","",HYPERLINK("#'" &amp; C113 &amp; "'!A1",VLOOKUP(C113,Table1[[Practice no.]:[Pracitce Name]],2,FALSE)))</f>
        <v>Defragmentation-reestablishing wildlife migration corridors</v>
      </c>
      <c r="E113" s="65" t="str">
        <f>IF(C113="","",IF(ISERROR(VLOOKUP(VLOOKUP(C113,Table1[[Practice no.]:[12]],19,FALSE),List!$A$2:$B$5,2,FALSE)),"",VLOOKUP(VLOOKUP(C113,Table1[[Practice no.]:[12]],19,FALSE),List!$A$2:$B$5,2,FALSE)))</f>
        <v xml:space="preserve"> </v>
      </c>
      <c r="F113" s="66" t="str">
        <f>IF(C113="","",IF(ISERROR(VLOOKUP(VLOOKUP(C113,Table1[[Practice no.]:[12]],20,FALSE),List!$A$2:$B$5,2,FALSE)),"",VLOOKUP(VLOOKUP(C113,Table1[[Practice no.]:[12]],20,FALSE),List!$A$2:$B$5,2,FALSE)))</f>
        <v xml:space="preserve"> </v>
      </c>
      <c r="G113" s="66" t="str">
        <f>IF(C113="","",IF(ISERROR(VLOOKUP(VLOOKUP(C113,Table1[[Practice no.]:[12]],21,FALSE),List!$A$2:$B$5,2,FALSE)),"",VLOOKUP(VLOOKUP(C113,Table1[[Practice no.]:[12]],21,FALSE),List!$A$2:$B$5,2,FALSE)))</f>
        <v>○</v>
      </c>
      <c r="H113" s="67" t="str">
        <f>IF(C113="","",IF(ISERROR(VLOOKUP(VLOOKUP(C113,Table1[[Practice no.]:[12]],22,FALSE),List!$A$2:$B$5,2,FALSE)),"",VLOOKUP(VLOOKUP(C113,Table1[[Practice no.]:[12]],22,FALSE),List!$A$2:$B$5,2,FALSE)))</f>
        <v xml:space="preserve"> </v>
      </c>
      <c r="I113" s="67" t="str">
        <f>IF(C113="","",IF(ISERROR(VLOOKUP(VLOOKUP(C113,Table1[[Practice no.]:[12]],23,FALSE),List!$A$2:$B$5,2,FALSE)),"",VLOOKUP(VLOOKUP(C113,Table1[[Practice no.]:[12]],23,FALSE),List!$A$2:$B$5,2,FALSE)))</f>
        <v xml:space="preserve"> </v>
      </c>
      <c r="J113" s="67" t="str">
        <f>IF(C113="","",IF(ISERROR(VLOOKUP(VLOOKUP(C113,Table1[[Practice no.]:[12]],24,FALSE),List!$A$2:$B$5,2,FALSE)),"",VLOOKUP(VLOOKUP(C113,Table1[[Practice no.]:[12]],24,FALSE),List!$A$2:$B$5,2,FALSE)))</f>
        <v>●</v>
      </c>
      <c r="K113" s="68" t="str">
        <f>IF(C113="","",IF(ISERROR(VLOOKUP(VLOOKUP(C113,Table1[[Practice no.]:[12]],25,FALSE),List!$A$2:$B$5,2,FALSE)),"",VLOOKUP(VLOOKUP(C113,Table1[[Practice no.]:[12]],25,FALSE),List!$A$2:$B$5,2,FALSE)))</f>
        <v xml:space="preserve"> </v>
      </c>
      <c r="L113" s="68" t="str">
        <f>IF(C113="","",IF(ISERROR(VLOOKUP(VLOOKUP(C113,Table1[[Practice no.]:[12]],26,FALSE),List!$A$2:$B$5,2,FALSE)),"",VLOOKUP(VLOOKUP(C113,Table1[[Practice no.]:[12]],26,FALSE),List!$A$2:$B$5,2,FALSE)))</f>
        <v xml:space="preserve"> </v>
      </c>
      <c r="M113" s="68" t="str">
        <f>IF(C113="","",IF(ISERROR(VLOOKUP(VLOOKUP(C113,Table1[[Practice no.]:[12]],27,FALSE),List!$A$2:$B$5,2,FALSE)),"",VLOOKUP(VLOOKUP(C113,Table1[[Practice no.]:[12]],27,FALSE),List!$A$2:$B$5,2,FALSE)))</f>
        <v xml:space="preserve"> </v>
      </c>
      <c r="N113" s="69" t="str">
        <f>IF(C113="","",IF(ISERROR(VLOOKUP(VLOOKUP(C113,Table1[[Practice no.]:[12]],28,FALSE),List!$A$2:$B$5,2,FALSE)),"",VLOOKUP(VLOOKUP(C113,Table1[[Practice no.]:[12]],28,FALSE),List!$A$2:$B$5,2,FALSE)))</f>
        <v xml:space="preserve"> </v>
      </c>
      <c r="O113" s="69" t="str">
        <f>IF(C113="","",IF(ISERROR(VLOOKUP(VLOOKUP(C113,Table1[[Practice no.]:[12]],29,FALSE),List!$A$2:$B$5,2,FALSE)),"",VLOOKUP(VLOOKUP(C113,Table1[[Practice no.]:[12]],29,FALSE),List!$A$2:$B$5,2,FALSE)))</f>
        <v xml:space="preserve"> </v>
      </c>
      <c r="P113" s="69" t="str">
        <f>IF(C113="","",IF(ISERROR(VLOOKUP(VLOOKUP(C113,Table1[[Practice no.]:[12]],30,FALSE),List!$A$2:$B$5,2,FALSE)),"",VLOOKUP(VLOOKUP(C113,Table1[[Practice no.]:[12]],30,FALSE),List!$A$2:$B$5,2,FALSE)))</f>
        <v xml:space="preserve"> </v>
      </c>
      <c r="Q113" s="55" t="str">
        <f>IF(C113="","",IF(ISERROR(VLOOKUP(VLOOKUP(C113,Table1[[Practice no.]:[12]],31,FALSE),List!$A$2:$B$5,2,FALSE)),"",VLOOKUP(VLOOKUP(C113,Table1[[Practice no.]:[12]],31,FALSE),List!$A$2:$B$5,2,FALSE)))</f>
        <v>○</v>
      </c>
      <c r="R113" s="55" t="str">
        <f>IF(C113="","",IF(ISERROR(VLOOKUP(VLOOKUP(C113,Table1[[Practice no.]:[12]],32,FALSE),List!$A$2:$B$5,2,FALSE)),"",VLOOKUP(VLOOKUP(C113,Table1[[Practice no.]:[12]],32,FALSE),List!$A$2:$B$5,2,FALSE)))</f>
        <v>○</v>
      </c>
      <c r="S113" s="55" t="str">
        <f>IF(C113="","",IF(ISERROR(VLOOKUP(VLOOKUP(C113,Table1[[Practice no.]:[12]],33,FALSE),List!$A$2:$B$5,2,FALSE)),"",VLOOKUP(VLOOKUP(C113,Table1[[Practice no.]:[12]],33,FALSE),List!$A$2:$B$5,2,FALSE)))</f>
        <v>○</v>
      </c>
      <c r="T113" s="55" t="str">
        <f>IF(C113="","",IF(ISERROR(VLOOKUP(VLOOKUP(C113,Table1[[Practice no.]:[12]],34,FALSE),List!$A$2:$B$5,2,FALSE)),"",VLOOKUP(VLOOKUP(C113,Table1[[Practice no.]:[12]],34,FALSE),List!$A$2:$B$5,2,FALSE)))</f>
        <v>○</v>
      </c>
      <c r="U113" s="55" t="str">
        <f>IF(C113="","",IF(ISERROR(VLOOKUP(VLOOKUP(C113,Table1[[Practice no.]:[12]],35,FALSE),List!$A$2:$B$5,2,FALSE)),"",VLOOKUP(VLOOKUP(C113,Table1[[Practice no.]:[12]],35,FALSE),List!$A$2:$B$5,2,FALSE)))</f>
        <v xml:space="preserve"> </v>
      </c>
      <c r="V113" s="55" t="str">
        <f>IF(C113="","",IF(ISERROR(VLOOKUP(VLOOKUP(C113,Table1[[Practice no.]:[12]],36,FALSE),List!$A$2:$B$5,2,FALSE)),"",VLOOKUP(VLOOKUP(C113,Table1[[Practice no.]:[12]],36,FALSE),List!$A$2:$B$5,2,FALSE)))</f>
        <v xml:space="preserve"> </v>
      </c>
      <c r="W113" s="55" t="str">
        <f>IF(C113="","",IF(ISERROR(VLOOKUP(VLOOKUP(C113,Table1[[Practice no.]:[12]],37,FALSE),List!$A$2:$B$5,2,FALSE)),"",VLOOKUP(VLOOKUP(C113,Table1[[Practice no.]:[12]],37,FALSE),List!$A$2:$B$5,2,FALSE)))</f>
        <v>○</v>
      </c>
      <c r="X113" s="55" t="str">
        <f>IF(C113="","",IF(ISERROR(VLOOKUP(VLOOKUP(C113,Table1[[Practice no.]:[12]],38,FALSE),List!$A$2:$B$5,2,FALSE)),"",VLOOKUP(VLOOKUP(C113,Table1[[Practice no.]:[12]],38,FALSE),List!$A$2:$B$5,2,FALSE)))</f>
        <v>○</v>
      </c>
      <c r="Y113" s="55" t="str">
        <f>IF(C113="","",IF(ISERROR(VLOOKUP(VLOOKUP(C113,Table1[[Practice no.]:[12]],39,FALSE),List!$A$2:$B$5,2,FALSE)),"",VLOOKUP(VLOOKUP(C113,Table1[[Practice no.]:[12]],39,FALSE),List!$A$2:$B$5,2,FALSE)))</f>
        <v>○</v>
      </c>
      <c r="Z113" s="55" t="str">
        <f>IF(C113="","",IF(ISERROR(VLOOKUP(VLOOKUP(C113,Table1[[Practice no.]:[12]],40,FALSE),List!$A$2:$B$5,2,FALSE)),"",VLOOKUP(VLOOKUP(C113,Table1[[Practice no.]:[12]],40,FALSE),List!$A$2:$B$5,2,FALSE)))</f>
        <v xml:space="preserve"> </v>
      </c>
      <c r="AA113" s="55" t="str">
        <f>IF(C113="","",IF(ISERROR(VLOOKUP(VLOOKUP(C113,Table1[[Practice no.]:[12]],41,FALSE),List!$A$2:$B$5,2,FALSE)),"",VLOOKUP(VLOOKUP(C113,Table1[[Practice no.]:[12]],41,FALSE),List!$A$2:$B$5,2,FALSE)))</f>
        <v xml:space="preserve"> </v>
      </c>
      <c r="AB113" s="55" t="str">
        <f>IF(C113="","",IF(ISERROR(VLOOKUP(VLOOKUP(C113,Table1[[Practice no.]:[12]],42,FALSE),List!$A$2:$B$5,2,FALSE)),"",VLOOKUP(VLOOKUP(C113,Table1[[Practice no.]:[12]],42,FALSE),List!$A$2:$B$5,2,FALSE)))</f>
        <v>○</v>
      </c>
      <c r="AC113" s="84"/>
    </row>
    <row r="114" spans="1:29" ht="40.35" customHeight="1">
      <c r="A114" s="218" t="str">
        <v>6. Preserving Biodiversity</v>
      </c>
      <c r="B114" s="218" t="str">
        <v>6.3. Protect aquatic ecosystems</v>
      </c>
      <c r="C114" s="218" t="str">
        <v>6.3.1</v>
      </c>
      <c r="D114" s="218" t="str">
        <f>IF(C114="","",HYPERLINK("#'" &amp; C114 &amp; "'!A1",VLOOKUP(C114,Table1[[Practice no.]:[Pracitce Name]],2,FALSE)))</f>
        <v>Culvert design for fish passage/AOP/Stream Stimulation</v>
      </c>
      <c r="E114" s="65" t="str">
        <f>IF(C114="","",IF(ISERROR(VLOOKUP(VLOOKUP(C114,Table1[[Practice no.]:[12]],19,FALSE),List!$A$2:$B$5,2,FALSE)),"",VLOOKUP(VLOOKUP(C114,Table1[[Practice no.]:[12]],19,FALSE),List!$A$2:$B$5,2,FALSE)))</f>
        <v xml:space="preserve"> </v>
      </c>
      <c r="F114" s="66" t="str">
        <f>IF(C114="","",IF(ISERROR(VLOOKUP(VLOOKUP(C114,Table1[[Practice no.]:[12]],20,FALSE),List!$A$2:$B$5,2,FALSE)),"",VLOOKUP(VLOOKUP(C114,Table1[[Practice no.]:[12]],20,FALSE),List!$A$2:$B$5,2,FALSE)))</f>
        <v xml:space="preserve"> </v>
      </c>
      <c r="G114" s="66" t="str">
        <f>IF(C114="","",IF(ISERROR(VLOOKUP(VLOOKUP(C114,Table1[[Practice no.]:[12]],21,FALSE),List!$A$2:$B$5,2,FALSE)),"",VLOOKUP(VLOOKUP(C114,Table1[[Practice no.]:[12]],21,FALSE),List!$A$2:$B$5,2,FALSE)))</f>
        <v>○</v>
      </c>
      <c r="H114" s="67" t="str">
        <f>IF(C114="","",IF(ISERROR(VLOOKUP(VLOOKUP(C114,Table1[[Practice no.]:[12]],22,FALSE),List!$A$2:$B$5,2,FALSE)),"",VLOOKUP(VLOOKUP(C114,Table1[[Practice no.]:[12]],22,FALSE),List!$A$2:$B$5,2,FALSE)))</f>
        <v xml:space="preserve"> </v>
      </c>
      <c r="I114" s="67" t="str">
        <f>IF(C114="","",IF(ISERROR(VLOOKUP(VLOOKUP(C114,Table1[[Practice no.]:[12]],23,FALSE),List!$A$2:$B$5,2,FALSE)),"",VLOOKUP(VLOOKUP(C114,Table1[[Practice no.]:[12]],23,FALSE),List!$A$2:$B$5,2,FALSE)))</f>
        <v xml:space="preserve"> </v>
      </c>
      <c r="J114" s="67" t="str">
        <f>IF(C114="","",IF(ISERROR(VLOOKUP(VLOOKUP(C114,Table1[[Practice no.]:[12]],24,FALSE),List!$A$2:$B$5,2,FALSE)),"",VLOOKUP(VLOOKUP(C114,Table1[[Practice no.]:[12]],24,FALSE),List!$A$2:$B$5,2,FALSE)))</f>
        <v>●</v>
      </c>
      <c r="K114" s="68" t="str">
        <f>IF(C114="","",IF(ISERROR(VLOOKUP(VLOOKUP(C114,Table1[[Practice no.]:[12]],25,FALSE),List!$A$2:$B$5,2,FALSE)),"",VLOOKUP(VLOOKUP(C114,Table1[[Practice no.]:[12]],25,FALSE),List!$A$2:$B$5,2,FALSE)))</f>
        <v xml:space="preserve"> </v>
      </c>
      <c r="L114" s="68" t="str">
        <f>IF(C114="","",IF(ISERROR(VLOOKUP(VLOOKUP(C114,Table1[[Practice no.]:[12]],26,FALSE),List!$A$2:$B$5,2,FALSE)),"",VLOOKUP(VLOOKUP(C114,Table1[[Practice no.]:[12]],26,FALSE),List!$A$2:$B$5,2,FALSE)))</f>
        <v xml:space="preserve"> </v>
      </c>
      <c r="M114" s="68" t="str">
        <f>IF(C114="","",IF(ISERROR(VLOOKUP(VLOOKUP(C114,Table1[[Practice no.]:[12]],27,FALSE),List!$A$2:$B$5,2,FALSE)),"",VLOOKUP(VLOOKUP(C114,Table1[[Practice no.]:[12]],27,FALSE),List!$A$2:$B$5,2,FALSE)))</f>
        <v xml:space="preserve"> </v>
      </c>
      <c r="N114" s="69" t="str">
        <f>IF(C114="","",IF(ISERROR(VLOOKUP(VLOOKUP(C114,Table1[[Practice no.]:[12]],28,FALSE),List!$A$2:$B$5,2,FALSE)),"",VLOOKUP(VLOOKUP(C114,Table1[[Practice no.]:[12]],28,FALSE),List!$A$2:$B$5,2,FALSE)))</f>
        <v xml:space="preserve"> </v>
      </c>
      <c r="O114" s="69" t="str">
        <f>IF(C114="","",IF(ISERROR(VLOOKUP(VLOOKUP(C114,Table1[[Practice no.]:[12]],29,FALSE),List!$A$2:$B$5,2,FALSE)),"",VLOOKUP(VLOOKUP(C114,Table1[[Practice no.]:[12]],29,FALSE),List!$A$2:$B$5,2,FALSE)))</f>
        <v xml:space="preserve"> </v>
      </c>
      <c r="P114" s="69" t="str">
        <f>IF(C114="","",IF(ISERROR(VLOOKUP(VLOOKUP(C114,Table1[[Practice no.]:[12]],30,FALSE),List!$A$2:$B$5,2,FALSE)),"",VLOOKUP(VLOOKUP(C114,Table1[[Practice no.]:[12]],30,FALSE),List!$A$2:$B$5,2,FALSE)))</f>
        <v xml:space="preserve"> </v>
      </c>
      <c r="Q114" s="55" t="str">
        <f>IF(C114="","",IF(ISERROR(VLOOKUP(VLOOKUP(C114,Table1[[Practice no.]:[12]],31,FALSE),List!$A$2:$B$5,2,FALSE)),"",VLOOKUP(VLOOKUP(C114,Table1[[Practice no.]:[12]],31,FALSE),List!$A$2:$B$5,2,FALSE)))</f>
        <v>○</v>
      </c>
      <c r="R114" s="55" t="str">
        <f>IF(C114="","",IF(ISERROR(VLOOKUP(VLOOKUP(C114,Table1[[Practice no.]:[12]],32,FALSE),List!$A$2:$B$5,2,FALSE)),"",VLOOKUP(VLOOKUP(C114,Table1[[Practice no.]:[12]],32,FALSE),List!$A$2:$B$5,2,FALSE)))</f>
        <v>○</v>
      </c>
      <c r="S114" s="55" t="str">
        <f>IF(C114="","",IF(ISERROR(VLOOKUP(VLOOKUP(C114,Table1[[Practice no.]:[12]],33,FALSE),List!$A$2:$B$5,2,FALSE)),"",VLOOKUP(VLOOKUP(C114,Table1[[Practice no.]:[12]],33,FALSE),List!$A$2:$B$5,2,FALSE)))</f>
        <v>○</v>
      </c>
      <c r="T114" s="55" t="str">
        <f>IF(C114="","",IF(ISERROR(VLOOKUP(VLOOKUP(C114,Table1[[Practice no.]:[12]],34,FALSE),List!$A$2:$B$5,2,FALSE)),"",VLOOKUP(VLOOKUP(C114,Table1[[Practice no.]:[12]],34,FALSE),List!$A$2:$B$5,2,FALSE)))</f>
        <v>○</v>
      </c>
      <c r="U114" s="55" t="str">
        <f>IF(C114="","",IF(ISERROR(VLOOKUP(VLOOKUP(C114,Table1[[Practice no.]:[12]],35,FALSE),List!$A$2:$B$5,2,FALSE)),"",VLOOKUP(VLOOKUP(C114,Table1[[Practice no.]:[12]],35,FALSE),List!$A$2:$B$5,2,FALSE)))</f>
        <v xml:space="preserve"> </v>
      </c>
      <c r="V114" s="55" t="str">
        <f>IF(C114="","",IF(ISERROR(VLOOKUP(VLOOKUP(C114,Table1[[Practice no.]:[12]],36,FALSE),List!$A$2:$B$5,2,FALSE)),"",VLOOKUP(VLOOKUP(C114,Table1[[Practice no.]:[12]],36,FALSE),List!$A$2:$B$5,2,FALSE)))</f>
        <v xml:space="preserve"> </v>
      </c>
      <c r="W114" s="55" t="str">
        <f>IF(C114="","",IF(ISERROR(VLOOKUP(VLOOKUP(C114,Table1[[Practice no.]:[12]],37,FALSE),List!$A$2:$B$5,2,FALSE)),"",VLOOKUP(VLOOKUP(C114,Table1[[Practice no.]:[12]],37,FALSE),List!$A$2:$B$5,2,FALSE)))</f>
        <v xml:space="preserve"> </v>
      </c>
      <c r="X114" s="55" t="str">
        <f>IF(C114="","",IF(ISERROR(VLOOKUP(VLOOKUP(C114,Table1[[Practice no.]:[12]],38,FALSE),List!$A$2:$B$5,2,FALSE)),"",VLOOKUP(VLOOKUP(C114,Table1[[Practice no.]:[12]],38,FALSE),List!$A$2:$B$5,2,FALSE)))</f>
        <v>○</v>
      </c>
      <c r="Y114" s="55" t="str">
        <f>IF(C114="","",IF(ISERROR(VLOOKUP(VLOOKUP(C114,Table1[[Practice no.]:[12]],39,FALSE),List!$A$2:$B$5,2,FALSE)),"",VLOOKUP(VLOOKUP(C114,Table1[[Practice no.]:[12]],39,FALSE),List!$A$2:$B$5,2,FALSE)))</f>
        <v>○</v>
      </c>
      <c r="Z114" s="55" t="str">
        <f>IF(C114="","",IF(ISERROR(VLOOKUP(VLOOKUP(C114,Table1[[Practice no.]:[12]],40,FALSE),List!$A$2:$B$5,2,FALSE)),"",VLOOKUP(VLOOKUP(C114,Table1[[Practice no.]:[12]],40,FALSE),List!$A$2:$B$5,2,FALSE)))</f>
        <v>○</v>
      </c>
      <c r="AA114" s="55" t="str">
        <f>IF(C114="","",IF(ISERROR(VLOOKUP(VLOOKUP(C114,Table1[[Practice no.]:[12]],41,FALSE),List!$A$2:$B$5,2,FALSE)),"",VLOOKUP(VLOOKUP(C114,Table1[[Practice no.]:[12]],41,FALSE),List!$A$2:$B$5,2,FALSE)))</f>
        <v>○</v>
      </c>
      <c r="AB114" s="55" t="str">
        <f>IF(C114="","",IF(ISERROR(VLOOKUP(VLOOKUP(C114,Table1[[Practice no.]:[12]],42,FALSE),List!$A$2:$B$5,2,FALSE)),"",VLOOKUP(VLOOKUP(C114,Table1[[Practice no.]:[12]],42,FALSE),List!$A$2:$B$5,2,FALSE)))</f>
        <v>○</v>
      </c>
      <c r="AC114" s="84"/>
    </row>
    <row r="115" spans="1:29" ht="40.35" customHeight="1">
      <c r="A115" s="218" t="str">
        <v>6. Preserving Biodiversity</v>
      </c>
      <c r="B115" s="218" t="str">
        <v>6.3. Protect aquatic ecosystems</v>
      </c>
      <c r="C115" s="218" t="str">
        <v>6.3.2</v>
      </c>
      <c r="D115" s="218" t="str">
        <f>IF(C115="","",HYPERLINK("#'" &amp; C115 &amp; "'!A1",VLOOKUP(C115,Table1[[Practice no.]:[Pracitce Name]],2,FALSE)))</f>
        <v xml:space="preserve">Avoid alteration and sedimentation of streams that affect fishing grounds </v>
      </c>
      <c r="E115" s="65" t="str">
        <f>IF(C115="","",IF(ISERROR(VLOOKUP(VLOOKUP(C115,Table1[[Practice no.]:[12]],19,FALSE),List!$A$2:$B$5,2,FALSE)),"",VLOOKUP(VLOOKUP(C115,Table1[[Practice no.]:[12]],19,FALSE),List!$A$2:$B$5,2,FALSE)))</f>
        <v>○</v>
      </c>
      <c r="F115" s="66" t="str">
        <f>IF(C115="","",IF(ISERROR(VLOOKUP(VLOOKUP(C115,Table1[[Practice no.]:[12]],20,FALSE),List!$A$2:$B$5,2,FALSE)),"",VLOOKUP(VLOOKUP(C115,Table1[[Practice no.]:[12]],20,FALSE),List!$A$2:$B$5,2,FALSE)))</f>
        <v>○</v>
      </c>
      <c r="G115" s="66" t="str">
        <f>IF(C115="","",IF(ISERROR(VLOOKUP(VLOOKUP(C115,Table1[[Practice no.]:[12]],21,FALSE),List!$A$2:$B$5,2,FALSE)),"",VLOOKUP(VLOOKUP(C115,Table1[[Practice no.]:[12]],21,FALSE),List!$A$2:$B$5,2,FALSE)))</f>
        <v xml:space="preserve"> </v>
      </c>
      <c r="H115" s="67" t="str">
        <f>IF(C115="","",IF(ISERROR(VLOOKUP(VLOOKUP(C115,Table1[[Practice no.]:[12]],22,FALSE),List!$A$2:$B$5,2,FALSE)),"",VLOOKUP(VLOOKUP(C115,Table1[[Practice no.]:[12]],22,FALSE),List!$A$2:$B$5,2,FALSE)))</f>
        <v>○</v>
      </c>
      <c r="I115" s="67" t="str">
        <f>IF(C115="","",IF(ISERROR(VLOOKUP(VLOOKUP(C115,Table1[[Practice no.]:[12]],23,FALSE),List!$A$2:$B$5,2,FALSE)),"",VLOOKUP(VLOOKUP(C115,Table1[[Practice no.]:[12]],23,FALSE),List!$A$2:$B$5,2,FALSE)))</f>
        <v xml:space="preserve"> </v>
      </c>
      <c r="J115" s="67" t="str">
        <f>IF(C115="","",IF(ISERROR(VLOOKUP(VLOOKUP(C115,Table1[[Practice no.]:[12]],24,FALSE),List!$A$2:$B$5,2,FALSE)),"",VLOOKUP(VLOOKUP(C115,Table1[[Practice no.]:[12]],24,FALSE),List!$A$2:$B$5,2,FALSE)))</f>
        <v>●</v>
      </c>
      <c r="K115" s="68" t="str">
        <f>IF(C115="","",IF(ISERROR(VLOOKUP(VLOOKUP(C115,Table1[[Practice no.]:[12]],25,FALSE),List!$A$2:$B$5,2,FALSE)),"",VLOOKUP(VLOOKUP(C115,Table1[[Practice no.]:[12]],25,FALSE),List!$A$2:$B$5,2,FALSE)))</f>
        <v xml:space="preserve"> </v>
      </c>
      <c r="L115" s="68" t="str">
        <f>IF(C115="","",IF(ISERROR(VLOOKUP(VLOOKUP(C115,Table1[[Practice no.]:[12]],26,FALSE),List!$A$2:$B$5,2,FALSE)),"",VLOOKUP(VLOOKUP(C115,Table1[[Practice no.]:[12]],26,FALSE),List!$A$2:$B$5,2,FALSE)))</f>
        <v xml:space="preserve"> </v>
      </c>
      <c r="M115" s="68" t="str">
        <f>IF(C115="","",IF(ISERROR(VLOOKUP(VLOOKUP(C115,Table1[[Practice no.]:[12]],27,FALSE),List!$A$2:$B$5,2,FALSE)),"",VLOOKUP(VLOOKUP(C115,Table1[[Practice no.]:[12]],27,FALSE),List!$A$2:$B$5,2,FALSE)))</f>
        <v xml:space="preserve"> </v>
      </c>
      <c r="N115" s="69" t="str">
        <f>IF(C115="","",IF(ISERROR(VLOOKUP(VLOOKUP(C115,Table1[[Practice no.]:[12]],28,FALSE),List!$A$2:$B$5,2,FALSE)),"",VLOOKUP(VLOOKUP(C115,Table1[[Practice no.]:[12]],28,FALSE),List!$A$2:$B$5,2,FALSE)))</f>
        <v xml:space="preserve"> </v>
      </c>
      <c r="O115" s="69" t="str">
        <f>IF(C115="","",IF(ISERROR(VLOOKUP(VLOOKUP(C115,Table1[[Practice no.]:[12]],29,FALSE),List!$A$2:$B$5,2,FALSE)),"",VLOOKUP(VLOOKUP(C115,Table1[[Practice no.]:[12]],29,FALSE),List!$A$2:$B$5,2,FALSE)))</f>
        <v xml:space="preserve"> </v>
      </c>
      <c r="P115" s="69" t="str">
        <f>IF(C115="","",IF(ISERROR(VLOOKUP(VLOOKUP(C115,Table1[[Practice no.]:[12]],30,FALSE),List!$A$2:$B$5,2,FALSE)),"",VLOOKUP(VLOOKUP(C115,Table1[[Practice no.]:[12]],30,FALSE),List!$A$2:$B$5,2,FALSE)))</f>
        <v xml:space="preserve"> </v>
      </c>
      <c r="Q115" s="55" t="str">
        <f>IF(C115="","",IF(ISERROR(VLOOKUP(VLOOKUP(C115,Table1[[Practice no.]:[12]],31,FALSE),List!$A$2:$B$5,2,FALSE)),"",VLOOKUP(VLOOKUP(C115,Table1[[Practice no.]:[12]],31,FALSE),List!$A$2:$B$5,2,FALSE)))</f>
        <v>○</v>
      </c>
      <c r="R115" s="55" t="str">
        <f>IF(C115="","",IF(ISERROR(VLOOKUP(VLOOKUP(C115,Table1[[Practice no.]:[12]],32,FALSE),List!$A$2:$B$5,2,FALSE)),"",VLOOKUP(VLOOKUP(C115,Table1[[Practice no.]:[12]],32,FALSE),List!$A$2:$B$5,2,FALSE)))</f>
        <v xml:space="preserve"> </v>
      </c>
      <c r="S115" s="55" t="str">
        <f>IF(C115="","",IF(ISERROR(VLOOKUP(VLOOKUP(C115,Table1[[Practice no.]:[12]],33,FALSE),List!$A$2:$B$5,2,FALSE)),"",VLOOKUP(VLOOKUP(C115,Table1[[Practice no.]:[12]],33,FALSE),List!$A$2:$B$5,2,FALSE)))</f>
        <v>○</v>
      </c>
      <c r="T115" s="55" t="str">
        <f>IF(C115="","",IF(ISERROR(VLOOKUP(VLOOKUP(C115,Table1[[Practice no.]:[12]],34,FALSE),List!$A$2:$B$5,2,FALSE)),"",VLOOKUP(VLOOKUP(C115,Table1[[Practice no.]:[12]],34,FALSE),List!$A$2:$B$5,2,FALSE)))</f>
        <v>○</v>
      </c>
      <c r="U115" s="55" t="str">
        <f>IF(C115="","",IF(ISERROR(VLOOKUP(VLOOKUP(C115,Table1[[Practice no.]:[12]],35,FALSE),List!$A$2:$B$5,2,FALSE)),"",VLOOKUP(VLOOKUP(C115,Table1[[Practice no.]:[12]],35,FALSE),List!$A$2:$B$5,2,FALSE)))</f>
        <v>○</v>
      </c>
      <c r="V115" s="55" t="str">
        <f>IF(C115="","",IF(ISERROR(VLOOKUP(VLOOKUP(C115,Table1[[Practice no.]:[12]],36,FALSE),List!$A$2:$B$5,2,FALSE)),"",VLOOKUP(VLOOKUP(C115,Table1[[Practice no.]:[12]],36,FALSE),List!$A$2:$B$5,2,FALSE)))</f>
        <v xml:space="preserve"> </v>
      </c>
      <c r="W115" s="55" t="str">
        <f>IF(C115="","",IF(ISERROR(VLOOKUP(VLOOKUP(C115,Table1[[Practice no.]:[12]],37,FALSE),List!$A$2:$B$5,2,FALSE)),"",VLOOKUP(VLOOKUP(C115,Table1[[Practice no.]:[12]],37,FALSE),List!$A$2:$B$5,2,FALSE)))</f>
        <v>○</v>
      </c>
      <c r="X115" s="55" t="str">
        <f>IF(C115="","",IF(ISERROR(VLOOKUP(VLOOKUP(C115,Table1[[Practice no.]:[12]],38,FALSE),List!$A$2:$B$5,2,FALSE)),"",VLOOKUP(VLOOKUP(C115,Table1[[Practice no.]:[12]],38,FALSE),List!$A$2:$B$5,2,FALSE)))</f>
        <v>○</v>
      </c>
      <c r="Y115" s="55" t="str">
        <f>IF(C115="","",IF(ISERROR(VLOOKUP(VLOOKUP(C115,Table1[[Practice no.]:[12]],39,FALSE),List!$A$2:$B$5,2,FALSE)),"",VLOOKUP(VLOOKUP(C115,Table1[[Practice no.]:[12]],39,FALSE),List!$A$2:$B$5,2,FALSE)))</f>
        <v>○</v>
      </c>
      <c r="Z115" s="55" t="str">
        <f>IF(C115="","",IF(ISERROR(VLOOKUP(VLOOKUP(C115,Table1[[Practice no.]:[12]],40,FALSE),List!$A$2:$B$5,2,FALSE)),"",VLOOKUP(VLOOKUP(C115,Table1[[Practice no.]:[12]],40,FALSE),List!$A$2:$B$5,2,FALSE)))</f>
        <v xml:space="preserve"> </v>
      </c>
      <c r="AA115" s="55" t="str">
        <f>IF(C115="","",IF(ISERROR(VLOOKUP(VLOOKUP(C115,Table1[[Practice no.]:[12]],41,FALSE),List!$A$2:$B$5,2,FALSE)),"",VLOOKUP(VLOOKUP(C115,Table1[[Practice no.]:[12]],41,FALSE),List!$A$2:$B$5,2,FALSE)))</f>
        <v xml:space="preserve"> </v>
      </c>
      <c r="AB115" s="55" t="str">
        <f>IF(C115="","",IF(ISERROR(VLOOKUP(VLOOKUP(C115,Table1[[Practice no.]:[12]],42,FALSE),List!$A$2:$B$5,2,FALSE)),"",VLOOKUP(VLOOKUP(C115,Table1[[Practice no.]:[12]],42,FALSE),List!$A$2:$B$5,2,FALSE)))</f>
        <v>○</v>
      </c>
      <c r="AC115" s="84"/>
    </row>
    <row r="116" spans="1:29" ht="40.35" customHeight="1">
      <c r="A116" s="218" t="str">
        <v>6. Preserving Biodiversity</v>
      </c>
      <c r="B116" s="218" t="str">
        <v>6.4. Protect Improved roadside flora</v>
      </c>
      <c r="C116" s="218" t="str">
        <v>6.4.1</v>
      </c>
      <c r="D116" s="218" t="str">
        <f>IF(C116="","",HYPERLINK("#'" &amp; C116 &amp; "'!A1",VLOOKUP(C116,Table1[[Practice no.]:[Pracitce Name]],2,FALSE)))</f>
        <v>Fostering road-side flora: mowing strategies</v>
      </c>
      <c r="E116" s="65" t="str">
        <f>IF(C116="","",IF(ISERROR(VLOOKUP(VLOOKUP(C116,Table1[[Practice no.]:[12]],19,FALSE),List!$A$2:$B$5,2,FALSE)),"",VLOOKUP(VLOOKUP(C116,Table1[[Practice no.]:[12]],19,FALSE),List!$A$2:$B$5,2,FALSE)))</f>
        <v>○</v>
      </c>
      <c r="F116" s="66" t="str">
        <f>IF(C116="","",IF(ISERROR(VLOOKUP(VLOOKUP(C116,Table1[[Practice no.]:[12]],20,FALSE),List!$A$2:$B$5,2,FALSE)),"",VLOOKUP(VLOOKUP(C116,Table1[[Practice no.]:[12]],20,FALSE),List!$A$2:$B$5,2,FALSE)))</f>
        <v xml:space="preserve"> </v>
      </c>
      <c r="G116" s="66" t="str">
        <f>IF(C116="","",IF(ISERROR(VLOOKUP(VLOOKUP(C116,Table1[[Practice no.]:[12]],21,FALSE),List!$A$2:$B$5,2,FALSE)),"",VLOOKUP(VLOOKUP(C116,Table1[[Practice no.]:[12]],21,FALSE),List!$A$2:$B$5,2,FALSE)))</f>
        <v xml:space="preserve"> </v>
      </c>
      <c r="H116" s="67" t="str">
        <f>IF(C116="","",IF(ISERROR(VLOOKUP(VLOOKUP(C116,Table1[[Practice no.]:[12]],22,FALSE),List!$A$2:$B$5,2,FALSE)),"",VLOOKUP(VLOOKUP(C116,Table1[[Practice no.]:[12]],22,FALSE),List!$A$2:$B$5,2,FALSE)))</f>
        <v xml:space="preserve"> </v>
      </c>
      <c r="I116" s="67" t="str">
        <f>IF(C116="","",IF(ISERROR(VLOOKUP(VLOOKUP(C116,Table1[[Practice no.]:[12]],23,FALSE),List!$A$2:$B$5,2,FALSE)),"",VLOOKUP(VLOOKUP(C116,Table1[[Practice no.]:[12]],23,FALSE),List!$A$2:$B$5,2,FALSE)))</f>
        <v>○</v>
      </c>
      <c r="J116" s="67" t="str">
        <f>IF(C116="","",IF(ISERROR(VLOOKUP(VLOOKUP(C116,Table1[[Practice no.]:[12]],24,FALSE),List!$A$2:$B$5,2,FALSE)),"",VLOOKUP(VLOOKUP(C116,Table1[[Practice no.]:[12]],24,FALSE),List!$A$2:$B$5,2,FALSE)))</f>
        <v>●</v>
      </c>
      <c r="K116" s="68" t="str">
        <f>IF(C116="","",IF(ISERROR(VLOOKUP(VLOOKUP(C116,Table1[[Practice no.]:[12]],25,FALSE),List!$A$2:$B$5,2,FALSE)),"",VLOOKUP(VLOOKUP(C116,Table1[[Practice no.]:[12]],25,FALSE),List!$A$2:$B$5,2,FALSE)))</f>
        <v xml:space="preserve"> </v>
      </c>
      <c r="L116" s="68" t="str">
        <f>IF(C116="","",IF(ISERROR(VLOOKUP(VLOOKUP(C116,Table1[[Practice no.]:[12]],26,FALSE),List!$A$2:$B$5,2,FALSE)),"",VLOOKUP(VLOOKUP(C116,Table1[[Practice no.]:[12]],26,FALSE),List!$A$2:$B$5,2,FALSE)))</f>
        <v xml:space="preserve"> </v>
      </c>
      <c r="M116" s="68" t="str">
        <f>IF(C116="","",IF(ISERROR(VLOOKUP(VLOOKUP(C116,Table1[[Practice no.]:[12]],27,FALSE),List!$A$2:$B$5,2,FALSE)),"",VLOOKUP(VLOOKUP(C116,Table1[[Practice no.]:[12]],27,FALSE),List!$A$2:$B$5,2,FALSE)))</f>
        <v xml:space="preserve"> </v>
      </c>
      <c r="N116" s="69" t="str">
        <f>IF(C116="","",IF(ISERROR(VLOOKUP(VLOOKUP(C116,Table1[[Practice no.]:[12]],28,FALSE),List!$A$2:$B$5,2,FALSE)),"",VLOOKUP(VLOOKUP(C116,Table1[[Practice no.]:[12]],28,FALSE),List!$A$2:$B$5,2,FALSE)))</f>
        <v xml:space="preserve"> </v>
      </c>
      <c r="O116" s="69" t="str">
        <f>IF(C116="","",IF(ISERROR(VLOOKUP(VLOOKUP(C116,Table1[[Practice no.]:[12]],29,FALSE),List!$A$2:$B$5,2,FALSE)),"",VLOOKUP(VLOOKUP(C116,Table1[[Practice no.]:[12]],29,FALSE),List!$A$2:$B$5,2,FALSE)))</f>
        <v xml:space="preserve"> </v>
      </c>
      <c r="P116" s="69" t="str">
        <f>IF(C116="","",IF(ISERROR(VLOOKUP(VLOOKUP(C116,Table1[[Practice no.]:[12]],30,FALSE),List!$A$2:$B$5,2,FALSE)),"",VLOOKUP(VLOOKUP(C116,Table1[[Practice no.]:[12]],30,FALSE),List!$A$2:$B$5,2,FALSE)))</f>
        <v xml:space="preserve"> </v>
      </c>
      <c r="Q116" s="55" t="str">
        <f>IF(C116="","",IF(ISERROR(VLOOKUP(VLOOKUP(C116,Table1[[Practice no.]:[12]],31,FALSE),List!$A$2:$B$5,2,FALSE)),"",VLOOKUP(VLOOKUP(C116,Table1[[Practice no.]:[12]],31,FALSE),List!$A$2:$B$5,2,FALSE)))</f>
        <v>○</v>
      </c>
      <c r="R116" s="55" t="str">
        <f>IF(C116="","",IF(ISERROR(VLOOKUP(VLOOKUP(C116,Table1[[Practice no.]:[12]],32,FALSE),List!$A$2:$B$5,2,FALSE)),"",VLOOKUP(VLOOKUP(C116,Table1[[Practice no.]:[12]],32,FALSE),List!$A$2:$B$5,2,FALSE)))</f>
        <v>○</v>
      </c>
      <c r="S116" s="55" t="str">
        <f>IF(C116="","",IF(ISERROR(VLOOKUP(VLOOKUP(C116,Table1[[Practice no.]:[12]],33,FALSE),List!$A$2:$B$5,2,FALSE)),"",VLOOKUP(VLOOKUP(C116,Table1[[Practice no.]:[12]],33,FALSE),List!$A$2:$B$5,2,FALSE)))</f>
        <v>○</v>
      </c>
      <c r="T116" s="55" t="str">
        <f>IF(C116="","",IF(ISERROR(VLOOKUP(VLOOKUP(C116,Table1[[Practice no.]:[12]],34,FALSE),List!$A$2:$B$5,2,FALSE)),"",VLOOKUP(VLOOKUP(C116,Table1[[Practice no.]:[12]],34,FALSE),List!$A$2:$B$5,2,FALSE)))</f>
        <v>○</v>
      </c>
      <c r="U116" s="55" t="str">
        <f>IF(C116="","",IF(ISERROR(VLOOKUP(VLOOKUP(C116,Table1[[Practice no.]:[12]],35,FALSE),List!$A$2:$B$5,2,FALSE)),"",VLOOKUP(VLOOKUP(C116,Table1[[Practice no.]:[12]],35,FALSE),List!$A$2:$B$5,2,FALSE)))</f>
        <v>○</v>
      </c>
      <c r="V116" s="55" t="str">
        <f>IF(C116="","",IF(ISERROR(VLOOKUP(VLOOKUP(C116,Table1[[Practice no.]:[12]],36,FALSE),List!$A$2:$B$5,2,FALSE)),"",VLOOKUP(VLOOKUP(C116,Table1[[Practice no.]:[12]],36,FALSE),List!$A$2:$B$5,2,FALSE)))</f>
        <v xml:space="preserve"> </v>
      </c>
      <c r="W116" s="55" t="str">
        <f>IF(C116="","",IF(ISERROR(VLOOKUP(VLOOKUP(C116,Table1[[Practice no.]:[12]],37,FALSE),List!$A$2:$B$5,2,FALSE)),"",VLOOKUP(VLOOKUP(C116,Table1[[Practice no.]:[12]],37,FALSE),List!$A$2:$B$5,2,FALSE)))</f>
        <v xml:space="preserve"> </v>
      </c>
      <c r="X116" s="55" t="str">
        <f>IF(C116="","",IF(ISERROR(VLOOKUP(VLOOKUP(C116,Table1[[Practice no.]:[12]],38,FALSE),List!$A$2:$B$5,2,FALSE)),"",VLOOKUP(VLOOKUP(C116,Table1[[Practice no.]:[12]],38,FALSE),List!$A$2:$B$5,2,FALSE)))</f>
        <v xml:space="preserve"> </v>
      </c>
      <c r="Y116" s="55" t="str">
        <f>IF(C116="","",IF(ISERROR(VLOOKUP(VLOOKUP(C116,Table1[[Practice no.]:[12]],39,FALSE),List!$A$2:$B$5,2,FALSE)),"",VLOOKUP(VLOOKUP(C116,Table1[[Practice no.]:[12]],39,FALSE),List!$A$2:$B$5,2,FALSE)))</f>
        <v xml:space="preserve"> </v>
      </c>
      <c r="Z116" s="55" t="str">
        <f>IF(C116="","",IF(ISERROR(VLOOKUP(VLOOKUP(C116,Table1[[Practice no.]:[12]],40,FALSE),List!$A$2:$B$5,2,FALSE)),"",VLOOKUP(VLOOKUP(C116,Table1[[Practice no.]:[12]],40,FALSE),List!$A$2:$B$5,2,FALSE)))</f>
        <v xml:space="preserve"> </v>
      </c>
      <c r="AA116" s="55" t="str">
        <f>IF(C116="","",IF(ISERROR(VLOOKUP(VLOOKUP(C116,Table1[[Practice no.]:[12]],41,FALSE),List!$A$2:$B$5,2,FALSE)),"",VLOOKUP(VLOOKUP(C116,Table1[[Practice no.]:[12]],41,FALSE),List!$A$2:$B$5,2,FALSE)))</f>
        <v xml:space="preserve"> </v>
      </c>
      <c r="AB116" s="55" t="str">
        <f>IF(C116="","",IF(ISERROR(VLOOKUP(VLOOKUP(C116,Table1[[Practice no.]:[12]],42,FALSE),List!$A$2:$B$5,2,FALSE)),"",VLOOKUP(VLOOKUP(C116,Table1[[Practice no.]:[12]],42,FALSE),List!$A$2:$B$5,2,FALSE)))</f>
        <v>○</v>
      </c>
      <c r="AC116" s="84"/>
    </row>
    <row r="117" spans="1:29" ht="40.35" customHeight="1">
      <c r="A117" s="218" t="str">
        <v>6. Preserving Biodiversity</v>
      </c>
      <c r="B117" s="218" t="str">
        <v>6.4. Protect Improved roadside flora</v>
      </c>
      <c r="C117" s="218" t="str">
        <v>6.4.2</v>
      </c>
      <c r="D117" s="218" t="str">
        <f>IF(C117="","",HYPERLINK("#'" &amp; C117 &amp; "'!A1",VLOOKUP(C117,Table1[[Practice no.]:[Pracitce Name]],2,FALSE)))</f>
        <v>Fostering roadside flora: hydroseeding</v>
      </c>
      <c r="E117" s="65" t="str">
        <f>IF(C117="","",IF(ISERROR(VLOOKUP(VLOOKUP(C117,Table1[[Practice no.]:[12]],19,FALSE),List!$A$2:$B$5,2,FALSE)),"",VLOOKUP(VLOOKUP(C117,Table1[[Practice no.]:[12]],19,FALSE),List!$A$2:$B$5,2,FALSE)))</f>
        <v>○</v>
      </c>
      <c r="F117" s="66" t="str">
        <f>IF(C117="","",IF(ISERROR(VLOOKUP(VLOOKUP(C117,Table1[[Practice no.]:[12]],20,FALSE),List!$A$2:$B$5,2,FALSE)),"",VLOOKUP(VLOOKUP(C117,Table1[[Practice no.]:[12]],20,FALSE),List!$A$2:$B$5,2,FALSE)))</f>
        <v xml:space="preserve"> </v>
      </c>
      <c r="G117" s="66" t="str">
        <f>IF(C117="","",IF(ISERROR(VLOOKUP(VLOOKUP(C117,Table1[[Practice no.]:[12]],21,FALSE),List!$A$2:$B$5,2,FALSE)),"",VLOOKUP(VLOOKUP(C117,Table1[[Practice no.]:[12]],21,FALSE),List!$A$2:$B$5,2,FALSE)))</f>
        <v>○</v>
      </c>
      <c r="H117" s="67" t="str">
        <f>IF(C117="","",IF(ISERROR(VLOOKUP(VLOOKUP(C117,Table1[[Practice no.]:[12]],22,FALSE),List!$A$2:$B$5,2,FALSE)),"",VLOOKUP(VLOOKUP(C117,Table1[[Practice no.]:[12]],22,FALSE),List!$A$2:$B$5,2,FALSE)))</f>
        <v xml:space="preserve"> </v>
      </c>
      <c r="I117" s="67" t="str">
        <f>IF(C117="","",IF(ISERROR(VLOOKUP(VLOOKUP(C117,Table1[[Practice no.]:[12]],23,FALSE),List!$A$2:$B$5,2,FALSE)),"",VLOOKUP(VLOOKUP(C117,Table1[[Practice no.]:[12]],23,FALSE),List!$A$2:$B$5,2,FALSE)))</f>
        <v>○</v>
      </c>
      <c r="J117" s="67" t="str">
        <f>IF(C117="","",IF(ISERROR(VLOOKUP(VLOOKUP(C117,Table1[[Practice no.]:[12]],24,FALSE),List!$A$2:$B$5,2,FALSE)),"",VLOOKUP(VLOOKUP(C117,Table1[[Practice no.]:[12]],24,FALSE),List!$A$2:$B$5,2,FALSE)))</f>
        <v>●</v>
      </c>
      <c r="K117" s="68" t="str">
        <f>IF(C117="","",IF(ISERROR(VLOOKUP(VLOOKUP(C117,Table1[[Practice no.]:[12]],25,FALSE),List!$A$2:$B$5,2,FALSE)),"",VLOOKUP(VLOOKUP(C117,Table1[[Practice no.]:[12]],25,FALSE),List!$A$2:$B$5,2,FALSE)))</f>
        <v xml:space="preserve"> </v>
      </c>
      <c r="L117" s="68" t="str">
        <f>IF(C117="","",IF(ISERROR(VLOOKUP(VLOOKUP(C117,Table1[[Practice no.]:[12]],26,FALSE),List!$A$2:$B$5,2,FALSE)),"",VLOOKUP(VLOOKUP(C117,Table1[[Practice no.]:[12]],26,FALSE),List!$A$2:$B$5,2,FALSE)))</f>
        <v xml:space="preserve"> </v>
      </c>
      <c r="M117" s="68" t="str">
        <f>IF(C117="","",IF(ISERROR(VLOOKUP(VLOOKUP(C117,Table1[[Practice no.]:[12]],27,FALSE),List!$A$2:$B$5,2,FALSE)),"",VLOOKUP(VLOOKUP(C117,Table1[[Practice no.]:[12]],27,FALSE),List!$A$2:$B$5,2,FALSE)))</f>
        <v xml:space="preserve"> </v>
      </c>
      <c r="N117" s="69" t="str">
        <f>IF(C117="","",IF(ISERROR(VLOOKUP(VLOOKUP(C117,Table1[[Practice no.]:[12]],28,FALSE),List!$A$2:$B$5,2,FALSE)),"",VLOOKUP(VLOOKUP(C117,Table1[[Practice no.]:[12]],28,FALSE),List!$A$2:$B$5,2,FALSE)))</f>
        <v xml:space="preserve"> </v>
      </c>
      <c r="O117" s="69" t="str">
        <f>IF(C117="","",IF(ISERROR(VLOOKUP(VLOOKUP(C117,Table1[[Practice no.]:[12]],29,FALSE),List!$A$2:$B$5,2,FALSE)),"",VLOOKUP(VLOOKUP(C117,Table1[[Practice no.]:[12]],29,FALSE),List!$A$2:$B$5,2,FALSE)))</f>
        <v xml:space="preserve"> </v>
      </c>
      <c r="P117" s="69" t="str">
        <f>IF(C117="","",IF(ISERROR(VLOOKUP(VLOOKUP(C117,Table1[[Practice no.]:[12]],30,FALSE),List!$A$2:$B$5,2,FALSE)),"",VLOOKUP(VLOOKUP(C117,Table1[[Practice no.]:[12]],30,FALSE),List!$A$2:$B$5,2,FALSE)))</f>
        <v xml:space="preserve"> </v>
      </c>
      <c r="Q117" s="55" t="str">
        <f>IF(C117="","",IF(ISERROR(VLOOKUP(VLOOKUP(C117,Table1[[Practice no.]:[12]],31,FALSE),List!$A$2:$B$5,2,FALSE)),"",VLOOKUP(VLOOKUP(C117,Table1[[Practice no.]:[12]],31,FALSE),List!$A$2:$B$5,2,FALSE)))</f>
        <v>○</v>
      </c>
      <c r="R117" s="55" t="str">
        <f>IF(C117="","",IF(ISERROR(VLOOKUP(VLOOKUP(C117,Table1[[Practice no.]:[12]],32,FALSE),List!$A$2:$B$5,2,FALSE)),"",VLOOKUP(VLOOKUP(C117,Table1[[Practice no.]:[12]],32,FALSE),List!$A$2:$B$5,2,FALSE)))</f>
        <v>○</v>
      </c>
      <c r="S117" s="55" t="str">
        <f>IF(C117="","",IF(ISERROR(VLOOKUP(VLOOKUP(C117,Table1[[Practice no.]:[12]],33,FALSE),List!$A$2:$B$5,2,FALSE)),"",VLOOKUP(VLOOKUP(C117,Table1[[Practice no.]:[12]],33,FALSE),List!$A$2:$B$5,2,FALSE)))</f>
        <v>○</v>
      </c>
      <c r="T117" s="55" t="str">
        <f>IF(C117="","",IF(ISERROR(VLOOKUP(VLOOKUP(C117,Table1[[Practice no.]:[12]],34,FALSE),List!$A$2:$B$5,2,FALSE)),"",VLOOKUP(VLOOKUP(C117,Table1[[Practice no.]:[12]],34,FALSE),List!$A$2:$B$5,2,FALSE)))</f>
        <v>○</v>
      </c>
      <c r="U117" s="55" t="str">
        <f>IF(C117="","",IF(ISERROR(VLOOKUP(VLOOKUP(C117,Table1[[Practice no.]:[12]],35,FALSE),List!$A$2:$B$5,2,FALSE)),"",VLOOKUP(VLOOKUP(C117,Table1[[Practice no.]:[12]],35,FALSE),List!$A$2:$B$5,2,FALSE)))</f>
        <v>○</v>
      </c>
      <c r="V117" s="55" t="str">
        <f>IF(C117="","",IF(ISERROR(VLOOKUP(VLOOKUP(C117,Table1[[Practice no.]:[12]],36,FALSE),List!$A$2:$B$5,2,FALSE)),"",VLOOKUP(VLOOKUP(C117,Table1[[Practice no.]:[12]],36,FALSE),List!$A$2:$B$5,2,FALSE)))</f>
        <v xml:space="preserve"> </v>
      </c>
      <c r="W117" s="55" t="str">
        <f>IF(C117="","",IF(ISERROR(VLOOKUP(VLOOKUP(C117,Table1[[Practice no.]:[12]],37,FALSE),List!$A$2:$B$5,2,FALSE)),"",VLOOKUP(VLOOKUP(C117,Table1[[Practice no.]:[12]],37,FALSE),List!$A$2:$B$5,2,FALSE)))</f>
        <v xml:space="preserve"> </v>
      </c>
      <c r="X117" s="55" t="str">
        <f>IF(C117="","",IF(ISERROR(VLOOKUP(VLOOKUP(C117,Table1[[Practice no.]:[12]],38,FALSE),List!$A$2:$B$5,2,FALSE)),"",VLOOKUP(VLOOKUP(C117,Table1[[Practice no.]:[12]],38,FALSE),List!$A$2:$B$5,2,FALSE)))</f>
        <v xml:space="preserve"> </v>
      </c>
      <c r="Y117" s="55" t="str">
        <f>IF(C117="","",IF(ISERROR(VLOOKUP(VLOOKUP(C117,Table1[[Practice no.]:[12]],39,FALSE),List!$A$2:$B$5,2,FALSE)),"",VLOOKUP(VLOOKUP(C117,Table1[[Practice no.]:[12]],39,FALSE),List!$A$2:$B$5,2,FALSE)))</f>
        <v xml:space="preserve"> </v>
      </c>
      <c r="Z117" s="55" t="str">
        <f>IF(C117="","",IF(ISERROR(VLOOKUP(VLOOKUP(C117,Table1[[Practice no.]:[12]],40,FALSE),List!$A$2:$B$5,2,FALSE)),"",VLOOKUP(VLOOKUP(C117,Table1[[Practice no.]:[12]],40,FALSE),List!$A$2:$B$5,2,FALSE)))</f>
        <v>○</v>
      </c>
      <c r="AA117" s="55" t="str">
        <f>IF(C117="","",IF(ISERROR(VLOOKUP(VLOOKUP(C117,Table1[[Practice no.]:[12]],41,FALSE),List!$A$2:$B$5,2,FALSE)),"",VLOOKUP(VLOOKUP(C117,Table1[[Practice no.]:[12]],41,FALSE),List!$A$2:$B$5,2,FALSE)))</f>
        <v xml:space="preserve"> </v>
      </c>
      <c r="AB117" s="55" t="str">
        <f>IF(C117="","",IF(ISERROR(VLOOKUP(VLOOKUP(C117,Table1[[Practice no.]:[12]],42,FALSE),List!$A$2:$B$5,2,FALSE)),"",VLOOKUP(VLOOKUP(C117,Table1[[Practice no.]:[12]],42,FALSE),List!$A$2:$B$5,2,FALSE)))</f>
        <v>○</v>
      </c>
      <c r="AC117" s="84"/>
    </row>
    <row r="118" spans="1:29" ht="40.35" customHeight="1">
      <c r="A118" s="218" t="str">
        <v>6. Preserving Biodiversity</v>
      </c>
      <c r="B118" s="218" t="str">
        <v>6.5 Digital tools for biodiversity preservation</v>
      </c>
      <c r="C118" s="218" t="str">
        <v>6.5.1</v>
      </c>
      <c r="D118" s="218" t="str">
        <f>IF(C118="","",HYPERLINK("#'" &amp; C118 &amp; "'!A1",VLOOKUP(C118,Table1[[Practice no.]:[Pracitce Name]],2,FALSE)))</f>
        <v>Biological constraints chart – mapping biodiversity</v>
      </c>
      <c r="E118" s="65" t="str">
        <f>IF(C118="","",IF(ISERROR(VLOOKUP(VLOOKUP(C118,Table1[[Practice no.]:[12]],19,FALSE),List!$A$2:$B$5,2,FALSE)),"",VLOOKUP(VLOOKUP(C118,Table1[[Practice no.]:[12]],19,FALSE),List!$A$2:$B$5,2,FALSE)))</f>
        <v>○</v>
      </c>
      <c r="F118" s="66" t="str">
        <f>IF(C118="","",IF(ISERROR(VLOOKUP(VLOOKUP(C118,Table1[[Practice no.]:[12]],20,FALSE),List!$A$2:$B$5,2,FALSE)),"",VLOOKUP(VLOOKUP(C118,Table1[[Practice no.]:[12]],20,FALSE),List!$A$2:$B$5,2,FALSE)))</f>
        <v xml:space="preserve"> </v>
      </c>
      <c r="G118" s="66" t="str">
        <f>IF(C118="","",IF(ISERROR(VLOOKUP(VLOOKUP(C118,Table1[[Practice no.]:[12]],21,FALSE),List!$A$2:$B$5,2,FALSE)),"",VLOOKUP(VLOOKUP(C118,Table1[[Practice no.]:[12]],21,FALSE),List!$A$2:$B$5,2,FALSE)))</f>
        <v xml:space="preserve"> </v>
      </c>
      <c r="H118" s="67" t="str">
        <f>IF(C118="","",IF(ISERROR(VLOOKUP(VLOOKUP(C118,Table1[[Practice no.]:[12]],22,FALSE),List!$A$2:$B$5,2,FALSE)),"",VLOOKUP(VLOOKUP(C118,Table1[[Practice no.]:[12]],22,FALSE),List!$A$2:$B$5,2,FALSE)))</f>
        <v xml:space="preserve"> </v>
      </c>
      <c r="I118" s="67" t="str">
        <f>IF(C118="","",IF(ISERROR(VLOOKUP(VLOOKUP(C118,Table1[[Practice no.]:[12]],23,FALSE),List!$A$2:$B$5,2,FALSE)),"",VLOOKUP(VLOOKUP(C118,Table1[[Practice no.]:[12]],23,FALSE),List!$A$2:$B$5,2,FALSE)))</f>
        <v>○</v>
      </c>
      <c r="J118" s="67" t="str">
        <f>IF(C118="","",IF(ISERROR(VLOOKUP(VLOOKUP(C118,Table1[[Practice no.]:[12]],24,FALSE),List!$A$2:$B$5,2,FALSE)),"",VLOOKUP(VLOOKUP(C118,Table1[[Practice no.]:[12]],24,FALSE),List!$A$2:$B$5,2,FALSE)))</f>
        <v>●</v>
      </c>
      <c r="K118" s="68" t="str">
        <f>IF(C118="","",IF(ISERROR(VLOOKUP(VLOOKUP(C118,Table1[[Practice no.]:[12]],25,FALSE),List!$A$2:$B$5,2,FALSE)),"",VLOOKUP(VLOOKUP(C118,Table1[[Practice no.]:[12]],25,FALSE),List!$A$2:$B$5,2,FALSE)))</f>
        <v xml:space="preserve"> </v>
      </c>
      <c r="L118" s="68" t="str">
        <f>IF(C118="","",IF(ISERROR(VLOOKUP(VLOOKUP(C118,Table1[[Practice no.]:[12]],26,FALSE),List!$A$2:$B$5,2,FALSE)),"",VLOOKUP(VLOOKUP(C118,Table1[[Practice no.]:[12]],26,FALSE),List!$A$2:$B$5,2,FALSE)))</f>
        <v xml:space="preserve"> </v>
      </c>
      <c r="M118" s="68" t="str">
        <f>IF(C118="","",IF(ISERROR(VLOOKUP(VLOOKUP(C118,Table1[[Practice no.]:[12]],27,FALSE),List!$A$2:$B$5,2,FALSE)),"",VLOOKUP(VLOOKUP(C118,Table1[[Practice no.]:[12]],27,FALSE),List!$A$2:$B$5,2,FALSE)))</f>
        <v xml:space="preserve"> </v>
      </c>
      <c r="N118" s="69" t="str">
        <f>IF(C118="","",IF(ISERROR(VLOOKUP(VLOOKUP(C118,Table1[[Practice no.]:[12]],28,FALSE),List!$A$2:$B$5,2,FALSE)),"",VLOOKUP(VLOOKUP(C118,Table1[[Practice no.]:[12]],28,FALSE),List!$A$2:$B$5,2,FALSE)))</f>
        <v xml:space="preserve"> </v>
      </c>
      <c r="O118" s="69" t="str">
        <f>IF(C118="","",IF(ISERROR(VLOOKUP(VLOOKUP(C118,Table1[[Practice no.]:[12]],29,FALSE),List!$A$2:$B$5,2,FALSE)),"",VLOOKUP(VLOOKUP(C118,Table1[[Practice no.]:[12]],29,FALSE),List!$A$2:$B$5,2,FALSE)))</f>
        <v xml:space="preserve"> </v>
      </c>
      <c r="P118" s="69" t="str">
        <f>IF(C118="","",IF(ISERROR(VLOOKUP(VLOOKUP(C118,Table1[[Practice no.]:[12]],30,FALSE),List!$A$2:$B$5,2,FALSE)),"",VLOOKUP(VLOOKUP(C118,Table1[[Practice no.]:[12]],30,FALSE),List!$A$2:$B$5,2,FALSE)))</f>
        <v xml:space="preserve"> </v>
      </c>
      <c r="Q118" s="55" t="str">
        <f>IF(C118="","",IF(ISERROR(VLOOKUP(VLOOKUP(C118,Table1[[Practice no.]:[12]],31,FALSE),List!$A$2:$B$5,2,FALSE)),"",VLOOKUP(VLOOKUP(C118,Table1[[Practice no.]:[12]],31,FALSE),List!$A$2:$B$5,2,FALSE)))</f>
        <v>○</v>
      </c>
      <c r="R118" s="55" t="str">
        <f>IF(C118="","",IF(ISERROR(VLOOKUP(VLOOKUP(C118,Table1[[Practice no.]:[12]],32,FALSE),List!$A$2:$B$5,2,FALSE)),"",VLOOKUP(VLOOKUP(C118,Table1[[Practice no.]:[12]],32,FALSE),List!$A$2:$B$5,2,FALSE)))</f>
        <v>○</v>
      </c>
      <c r="S118" s="55" t="str">
        <f>IF(C118="","",IF(ISERROR(VLOOKUP(VLOOKUP(C118,Table1[[Practice no.]:[12]],33,FALSE),List!$A$2:$B$5,2,FALSE)),"",VLOOKUP(VLOOKUP(C118,Table1[[Practice no.]:[12]],33,FALSE),List!$A$2:$B$5,2,FALSE)))</f>
        <v>○</v>
      </c>
      <c r="T118" s="55" t="str">
        <f>IF(C118="","",IF(ISERROR(VLOOKUP(VLOOKUP(C118,Table1[[Practice no.]:[12]],34,FALSE),List!$A$2:$B$5,2,FALSE)),"",VLOOKUP(VLOOKUP(C118,Table1[[Practice no.]:[12]],34,FALSE),List!$A$2:$B$5,2,FALSE)))</f>
        <v>○</v>
      </c>
      <c r="U118" s="55" t="str">
        <f>IF(C118="","",IF(ISERROR(VLOOKUP(VLOOKUP(C118,Table1[[Practice no.]:[12]],35,FALSE),List!$A$2:$B$5,2,FALSE)),"",VLOOKUP(VLOOKUP(C118,Table1[[Practice no.]:[12]],35,FALSE),List!$A$2:$B$5,2,FALSE)))</f>
        <v>○</v>
      </c>
      <c r="V118" s="55" t="str">
        <f>IF(C118="","",IF(ISERROR(VLOOKUP(VLOOKUP(C118,Table1[[Practice no.]:[12]],36,FALSE),List!$A$2:$B$5,2,FALSE)),"",VLOOKUP(VLOOKUP(C118,Table1[[Practice no.]:[12]],36,FALSE),List!$A$2:$B$5,2,FALSE)))</f>
        <v xml:space="preserve"> </v>
      </c>
      <c r="W118" s="55" t="str">
        <f>IF(C118="","",IF(ISERROR(VLOOKUP(VLOOKUP(C118,Table1[[Practice no.]:[12]],37,FALSE),List!$A$2:$B$5,2,FALSE)),"",VLOOKUP(VLOOKUP(C118,Table1[[Practice no.]:[12]],37,FALSE),List!$A$2:$B$5,2,FALSE)))</f>
        <v>○</v>
      </c>
      <c r="X118" s="55" t="str">
        <f>IF(C118="","",IF(ISERROR(VLOOKUP(VLOOKUP(C118,Table1[[Practice no.]:[12]],38,FALSE),List!$A$2:$B$5,2,FALSE)),"",VLOOKUP(VLOOKUP(C118,Table1[[Practice no.]:[12]],38,FALSE),List!$A$2:$B$5,2,FALSE)))</f>
        <v>○</v>
      </c>
      <c r="Y118" s="55" t="str">
        <f>IF(C118="","",IF(ISERROR(VLOOKUP(VLOOKUP(C118,Table1[[Practice no.]:[12]],39,FALSE),List!$A$2:$B$5,2,FALSE)),"",VLOOKUP(VLOOKUP(C118,Table1[[Practice no.]:[12]],39,FALSE),List!$A$2:$B$5,2,FALSE)))</f>
        <v>○</v>
      </c>
      <c r="Z118" s="55" t="str">
        <f>IF(C118="","",IF(ISERROR(VLOOKUP(VLOOKUP(C118,Table1[[Practice no.]:[12]],40,FALSE),List!$A$2:$B$5,2,FALSE)),"",VLOOKUP(VLOOKUP(C118,Table1[[Practice no.]:[12]],40,FALSE),List!$A$2:$B$5,2,FALSE)))</f>
        <v>○</v>
      </c>
      <c r="AA118" s="55" t="str">
        <f>IF(C118="","",IF(ISERROR(VLOOKUP(VLOOKUP(C118,Table1[[Practice no.]:[12]],41,FALSE),List!$A$2:$B$5,2,FALSE)),"",VLOOKUP(VLOOKUP(C118,Table1[[Practice no.]:[12]],41,FALSE),List!$A$2:$B$5,2,FALSE)))</f>
        <v>○</v>
      </c>
      <c r="AB118" s="55" t="str">
        <f>IF(C118="","",IF(ISERROR(VLOOKUP(VLOOKUP(C118,Table1[[Practice no.]:[12]],42,FALSE),List!$A$2:$B$5,2,FALSE)),"",VLOOKUP(VLOOKUP(C118,Table1[[Practice no.]:[12]],42,FALSE),List!$A$2:$B$5,2,FALSE)))</f>
        <v>○</v>
      </c>
      <c r="AC118" s="84"/>
    </row>
    <row r="119" spans="1:29" ht="40.35" customHeight="1">
      <c r="A119" s="218" t="str">
        <v>7. Disaster Preparedness</v>
      </c>
      <c r="B119" s="218" t="str">
        <v>7.1. Flood mitigation by road network</v>
      </c>
      <c r="C119" s="218" t="str">
        <v>7.1.1</v>
      </c>
      <c r="D119" s="218" t="str">
        <f>IF(C119="","",HYPERLINK("#'" &amp; C119 &amp; "'!A1",VLOOKUP(C119,Table1[[Practice no.]:[Pracitce Name]],2,FALSE)))</f>
        <v>Flood compartmentalization by roads</v>
      </c>
      <c r="E119" s="65" t="str">
        <f>IF(C119="","",IF(ISERROR(VLOOKUP(VLOOKUP(C119,Table1[[Practice no.]:[12]],19,FALSE),List!$A$2:$B$5,2,FALSE)),"",VLOOKUP(VLOOKUP(C119,Table1[[Practice no.]:[12]],19,FALSE),List!$A$2:$B$5,2,FALSE)))</f>
        <v xml:space="preserve"> </v>
      </c>
      <c r="F119" s="66" t="str">
        <f>IF(C119="","",IF(ISERROR(VLOOKUP(VLOOKUP(C119,Table1[[Practice no.]:[12]],20,FALSE),List!$A$2:$B$5,2,FALSE)),"",VLOOKUP(VLOOKUP(C119,Table1[[Practice no.]:[12]],20,FALSE),List!$A$2:$B$5,2,FALSE)))</f>
        <v>○</v>
      </c>
      <c r="G119" s="66" t="str">
        <f>IF(C119="","",IF(ISERROR(VLOOKUP(VLOOKUP(C119,Table1[[Practice no.]:[12]],21,FALSE),List!$A$2:$B$5,2,FALSE)),"",VLOOKUP(VLOOKUP(C119,Table1[[Practice no.]:[12]],21,FALSE),List!$A$2:$B$5,2,FALSE)))</f>
        <v>○</v>
      </c>
      <c r="H119" s="67" t="str">
        <f>IF(C119="","",IF(ISERROR(VLOOKUP(VLOOKUP(C119,Table1[[Practice no.]:[12]],22,FALSE),List!$A$2:$B$5,2,FALSE)),"",VLOOKUP(VLOOKUP(C119,Table1[[Practice no.]:[12]],22,FALSE),List!$A$2:$B$5,2,FALSE)))</f>
        <v xml:space="preserve"> </v>
      </c>
      <c r="I119" s="67" t="str">
        <f>IF(C119="","",IF(ISERROR(VLOOKUP(VLOOKUP(C119,Table1[[Practice no.]:[12]],23,FALSE),List!$A$2:$B$5,2,FALSE)),"",VLOOKUP(VLOOKUP(C119,Table1[[Practice no.]:[12]],23,FALSE),List!$A$2:$B$5,2,FALSE)))</f>
        <v xml:space="preserve"> </v>
      </c>
      <c r="J119" s="67" t="str">
        <f>IF(C119="","",IF(ISERROR(VLOOKUP(VLOOKUP(C119,Table1[[Practice no.]:[12]],24,FALSE),List!$A$2:$B$5,2,FALSE)),"",VLOOKUP(VLOOKUP(C119,Table1[[Practice no.]:[12]],24,FALSE),List!$A$2:$B$5,2,FALSE)))</f>
        <v xml:space="preserve"> </v>
      </c>
      <c r="K119" s="68" t="str">
        <f>IF(C119="","",IF(ISERROR(VLOOKUP(VLOOKUP(C119,Table1[[Practice no.]:[12]],25,FALSE),List!$A$2:$B$5,2,FALSE)),"",VLOOKUP(VLOOKUP(C119,Table1[[Practice no.]:[12]],25,FALSE),List!$A$2:$B$5,2,FALSE)))</f>
        <v>●</v>
      </c>
      <c r="L119" s="68" t="str">
        <f>IF(C119="","",IF(ISERROR(VLOOKUP(VLOOKUP(C119,Table1[[Practice no.]:[12]],26,FALSE),List!$A$2:$B$5,2,FALSE)),"",VLOOKUP(VLOOKUP(C119,Table1[[Practice no.]:[12]],26,FALSE),List!$A$2:$B$5,2,FALSE)))</f>
        <v xml:space="preserve"> </v>
      </c>
      <c r="M119" s="68" t="str">
        <f>IF(C119="","",IF(ISERROR(VLOOKUP(VLOOKUP(C119,Table1[[Practice no.]:[12]],27,FALSE),List!$A$2:$B$5,2,FALSE)),"",VLOOKUP(VLOOKUP(C119,Table1[[Practice no.]:[12]],27,FALSE),List!$A$2:$B$5,2,FALSE)))</f>
        <v xml:space="preserve"> </v>
      </c>
      <c r="N119" s="69" t="str">
        <f>IF(C119="","",IF(ISERROR(VLOOKUP(VLOOKUP(C119,Table1[[Practice no.]:[12]],28,FALSE),List!$A$2:$B$5,2,FALSE)),"",VLOOKUP(VLOOKUP(C119,Table1[[Practice no.]:[12]],28,FALSE),List!$A$2:$B$5,2,FALSE)))</f>
        <v xml:space="preserve"> </v>
      </c>
      <c r="O119" s="69" t="str">
        <f>IF(C119="","",IF(ISERROR(VLOOKUP(VLOOKUP(C119,Table1[[Practice no.]:[12]],29,FALSE),List!$A$2:$B$5,2,FALSE)),"",VLOOKUP(VLOOKUP(C119,Table1[[Practice no.]:[12]],29,FALSE),List!$A$2:$B$5,2,FALSE)))</f>
        <v xml:space="preserve"> </v>
      </c>
      <c r="P119" s="69" t="str">
        <f>IF(C119="","",IF(ISERROR(VLOOKUP(VLOOKUP(C119,Table1[[Practice no.]:[12]],30,FALSE),List!$A$2:$B$5,2,FALSE)),"",VLOOKUP(VLOOKUP(C119,Table1[[Practice no.]:[12]],30,FALSE),List!$A$2:$B$5,2,FALSE)))</f>
        <v xml:space="preserve"> </v>
      </c>
      <c r="Q119" s="55" t="str">
        <f>IF(C119="","",IF(ISERROR(VLOOKUP(VLOOKUP(C119,Table1[[Practice no.]:[12]],31,FALSE),List!$A$2:$B$5,2,FALSE)),"",VLOOKUP(VLOOKUP(C119,Table1[[Practice no.]:[12]],31,FALSE),List!$A$2:$B$5,2,FALSE)))</f>
        <v>○</v>
      </c>
      <c r="R119" s="55" t="str">
        <f>IF(C119="","",IF(ISERROR(VLOOKUP(VLOOKUP(C119,Table1[[Practice no.]:[12]],32,FALSE),List!$A$2:$B$5,2,FALSE)),"",VLOOKUP(VLOOKUP(C119,Table1[[Practice no.]:[12]],32,FALSE),List!$A$2:$B$5,2,FALSE)))</f>
        <v xml:space="preserve"> </v>
      </c>
      <c r="S119" s="55" t="str">
        <f>IF(C119="","",IF(ISERROR(VLOOKUP(VLOOKUP(C119,Table1[[Practice no.]:[12]],33,FALSE),List!$A$2:$B$5,2,FALSE)),"",VLOOKUP(VLOOKUP(C119,Table1[[Practice no.]:[12]],33,FALSE),List!$A$2:$B$5,2,FALSE)))</f>
        <v>○</v>
      </c>
      <c r="T119" s="55" t="str">
        <f>IF(C119="","",IF(ISERROR(VLOOKUP(VLOOKUP(C119,Table1[[Practice no.]:[12]],34,FALSE),List!$A$2:$B$5,2,FALSE)),"",VLOOKUP(VLOOKUP(C119,Table1[[Practice no.]:[12]],34,FALSE),List!$A$2:$B$5,2,FALSE)))</f>
        <v>○</v>
      </c>
      <c r="U119" s="55" t="str">
        <f>IF(C119="","",IF(ISERROR(VLOOKUP(VLOOKUP(C119,Table1[[Practice no.]:[12]],35,FALSE),List!$A$2:$B$5,2,FALSE)),"",VLOOKUP(VLOOKUP(C119,Table1[[Practice no.]:[12]],35,FALSE),List!$A$2:$B$5,2,FALSE)))</f>
        <v>○</v>
      </c>
      <c r="V119" s="55" t="str">
        <f>IF(C119="","",IF(ISERROR(VLOOKUP(VLOOKUP(C119,Table1[[Practice no.]:[12]],36,FALSE),List!$A$2:$B$5,2,FALSE)),"",VLOOKUP(VLOOKUP(C119,Table1[[Practice no.]:[12]],36,FALSE),List!$A$2:$B$5,2,FALSE)))</f>
        <v>○</v>
      </c>
      <c r="W119" s="55" t="str">
        <f>IF(C119="","",IF(ISERROR(VLOOKUP(VLOOKUP(C119,Table1[[Practice no.]:[12]],37,FALSE),List!$A$2:$B$5,2,FALSE)),"",VLOOKUP(VLOOKUP(C119,Table1[[Practice no.]:[12]],37,FALSE),List!$A$2:$B$5,2,FALSE)))</f>
        <v>○</v>
      </c>
      <c r="X119" s="55" t="str">
        <f>IF(C119="","",IF(ISERROR(VLOOKUP(VLOOKUP(C119,Table1[[Practice no.]:[12]],38,FALSE),List!$A$2:$B$5,2,FALSE)),"",VLOOKUP(VLOOKUP(C119,Table1[[Practice no.]:[12]],38,FALSE),List!$A$2:$B$5,2,FALSE)))</f>
        <v>○</v>
      </c>
      <c r="Y119" s="55" t="str">
        <f>IF(C119="","",IF(ISERROR(VLOOKUP(VLOOKUP(C119,Table1[[Practice no.]:[12]],39,FALSE),List!$A$2:$B$5,2,FALSE)),"",VLOOKUP(VLOOKUP(C119,Table1[[Practice no.]:[12]],39,FALSE),List!$A$2:$B$5,2,FALSE)))</f>
        <v>○</v>
      </c>
      <c r="Z119" s="55" t="str">
        <f>IF(C119="","",IF(ISERROR(VLOOKUP(VLOOKUP(C119,Table1[[Practice no.]:[12]],40,FALSE),List!$A$2:$B$5,2,FALSE)),"",VLOOKUP(VLOOKUP(C119,Table1[[Practice no.]:[12]],40,FALSE),List!$A$2:$B$5,2,FALSE)))</f>
        <v xml:space="preserve"> </v>
      </c>
      <c r="AA119" s="55" t="str">
        <f>IF(C119="","",IF(ISERROR(VLOOKUP(VLOOKUP(C119,Table1[[Practice no.]:[12]],41,FALSE),List!$A$2:$B$5,2,FALSE)),"",VLOOKUP(VLOOKUP(C119,Table1[[Practice no.]:[12]],41,FALSE),List!$A$2:$B$5,2,FALSE)))</f>
        <v xml:space="preserve"> </v>
      </c>
      <c r="AB119" s="55" t="str">
        <f>IF(C119="","",IF(ISERROR(VLOOKUP(VLOOKUP(C119,Table1[[Practice no.]:[12]],42,FALSE),List!$A$2:$B$5,2,FALSE)),"",VLOOKUP(VLOOKUP(C119,Table1[[Practice no.]:[12]],42,FALSE),List!$A$2:$B$5,2,FALSE)))</f>
        <v>○</v>
      </c>
      <c r="AC119" s="84"/>
    </row>
    <row r="120" spans="1:29" ht="40.35" customHeight="1">
      <c r="A120" s="218" t="str">
        <v>7. Disaster Preparedness</v>
      </c>
      <c r="B120" s="218" t="str">
        <v>7.1. Flood mitigation by road network</v>
      </c>
      <c r="C120" s="218" t="str">
        <v>7.1.2</v>
      </c>
      <c r="D120" s="218" t="str">
        <f>IF(C120="","",HYPERLINK("#'" &amp; C120 &amp; "'!A1",VLOOKUP(C120,Table1[[Practice no.]:[Pracitce Name]],2,FALSE)))</f>
        <v>Roads-cum-flood embankments</v>
      </c>
      <c r="E120" s="65" t="str">
        <f>IF(C120="","",IF(ISERROR(VLOOKUP(VLOOKUP(C120,Table1[[Practice no.]:[12]],19,FALSE),List!$A$2:$B$5,2,FALSE)),"",VLOOKUP(VLOOKUP(C120,Table1[[Practice no.]:[12]],19,FALSE),List!$A$2:$B$5,2,FALSE)))</f>
        <v xml:space="preserve"> </v>
      </c>
      <c r="F120" s="66" t="str">
        <f>IF(C120="","",IF(ISERROR(VLOOKUP(VLOOKUP(C120,Table1[[Practice no.]:[12]],20,FALSE),List!$A$2:$B$5,2,FALSE)),"",VLOOKUP(VLOOKUP(C120,Table1[[Practice no.]:[12]],20,FALSE),List!$A$2:$B$5,2,FALSE)))</f>
        <v>○</v>
      </c>
      <c r="G120" s="66" t="str">
        <f>IF(C120="","",IF(ISERROR(VLOOKUP(VLOOKUP(C120,Table1[[Practice no.]:[12]],21,FALSE),List!$A$2:$B$5,2,FALSE)),"",VLOOKUP(VLOOKUP(C120,Table1[[Practice no.]:[12]],21,FALSE),List!$A$2:$B$5,2,FALSE)))</f>
        <v xml:space="preserve"> </v>
      </c>
      <c r="H120" s="67" t="str">
        <f>IF(C120="","",IF(ISERROR(VLOOKUP(VLOOKUP(C120,Table1[[Practice no.]:[12]],22,FALSE),List!$A$2:$B$5,2,FALSE)),"",VLOOKUP(VLOOKUP(C120,Table1[[Practice no.]:[12]],22,FALSE),List!$A$2:$B$5,2,FALSE)))</f>
        <v xml:space="preserve"> </v>
      </c>
      <c r="I120" s="67" t="str">
        <f>IF(C120="","",IF(ISERROR(VLOOKUP(VLOOKUP(C120,Table1[[Practice no.]:[12]],23,FALSE),List!$A$2:$B$5,2,FALSE)),"",VLOOKUP(VLOOKUP(C120,Table1[[Practice no.]:[12]],23,FALSE),List!$A$2:$B$5,2,FALSE)))</f>
        <v xml:space="preserve"> </v>
      </c>
      <c r="J120" s="67" t="str">
        <f>IF(C120="","",IF(ISERROR(VLOOKUP(VLOOKUP(C120,Table1[[Practice no.]:[12]],24,FALSE),List!$A$2:$B$5,2,FALSE)),"",VLOOKUP(VLOOKUP(C120,Table1[[Practice no.]:[12]],24,FALSE),List!$A$2:$B$5,2,FALSE)))</f>
        <v xml:space="preserve"> </v>
      </c>
      <c r="K120" s="68" t="str">
        <f>IF(C120="","",IF(ISERROR(VLOOKUP(VLOOKUP(C120,Table1[[Practice no.]:[12]],25,FALSE),List!$A$2:$B$5,2,FALSE)),"",VLOOKUP(VLOOKUP(C120,Table1[[Practice no.]:[12]],25,FALSE),List!$A$2:$B$5,2,FALSE)))</f>
        <v>●</v>
      </c>
      <c r="L120" s="68" t="str">
        <f>IF(C120="","",IF(ISERROR(VLOOKUP(VLOOKUP(C120,Table1[[Practice no.]:[12]],26,FALSE),List!$A$2:$B$5,2,FALSE)),"",VLOOKUP(VLOOKUP(C120,Table1[[Practice no.]:[12]],26,FALSE),List!$A$2:$B$5,2,FALSE)))</f>
        <v xml:space="preserve"> </v>
      </c>
      <c r="M120" s="68" t="str">
        <f>IF(C120="","",IF(ISERROR(VLOOKUP(VLOOKUP(C120,Table1[[Practice no.]:[12]],27,FALSE),List!$A$2:$B$5,2,FALSE)),"",VLOOKUP(VLOOKUP(C120,Table1[[Practice no.]:[12]],27,FALSE),List!$A$2:$B$5,2,FALSE)))</f>
        <v xml:space="preserve"> </v>
      </c>
      <c r="N120" s="69" t="str">
        <f>IF(C120="","",IF(ISERROR(VLOOKUP(VLOOKUP(C120,Table1[[Practice no.]:[12]],28,FALSE),List!$A$2:$B$5,2,FALSE)),"",VLOOKUP(VLOOKUP(C120,Table1[[Practice no.]:[12]],28,FALSE),List!$A$2:$B$5,2,FALSE)))</f>
        <v xml:space="preserve"> </v>
      </c>
      <c r="O120" s="69" t="str">
        <f>IF(C120="","",IF(ISERROR(VLOOKUP(VLOOKUP(C120,Table1[[Practice no.]:[12]],29,FALSE),List!$A$2:$B$5,2,FALSE)),"",VLOOKUP(VLOOKUP(C120,Table1[[Practice no.]:[12]],29,FALSE),List!$A$2:$B$5,2,FALSE)))</f>
        <v xml:space="preserve"> </v>
      </c>
      <c r="P120" s="69" t="str">
        <f>IF(C120="","",IF(ISERROR(VLOOKUP(VLOOKUP(C120,Table1[[Practice no.]:[12]],30,FALSE),List!$A$2:$B$5,2,FALSE)),"",VLOOKUP(VLOOKUP(C120,Table1[[Practice no.]:[12]],30,FALSE),List!$A$2:$B$5,2,FALSE)))</f>
        <v xml:space="preserve"> </v>
      </c>
      <c r="Q120" s="55" t="str">
        <f>IF(C120="","",IF(ISERROR(VLOOKUP(VLOOKUP(C120,Table1[[Practice no.]:[12]],31,FALSE),List!$A$2:$B$5,2,FALSE)),"",VLOOKUP(VLOOKUP(C120,Table1[[Practice no.]:[12]],31,FALSE),List!$A$2:$B$5,2,FALSE)))</f>
        <v>○</v>
      </c>
      <c r="R120" s="55" t="str">
        <f>IF(C120="","",IF(ISERROR(VLOOKUP(VLOOKUP(C120,Table1[[Practice no.]:[12]],32,FALSE),List!$A$2:$B$5,2,FALSE)),"",VLOOKUP(VLOOKUP(C120,Table1[[Practice no.]:[12]],32,FALSE),List!$A$2:$B$5,2,FALSE)))</f>
        <v>○</v>
      </c>
      <c r="S120" s="55" t="str">
        <f>IF(C120="","",IF(ISERROR(VLOOKUP(VLOOKUP(C120,Table1[[Practice no.]:[12]],33,FALSE),List!$A$2:$B$5,2,FALSE)),"",VLOOKUP(VLOOKUP(C120,Table1[[Practice no.]:[12]],33,FALSE),List!$A$2:$B$5,2,FALSE)))</f>
        <v>○</v>
      </c>
      <c r="T120" s="55" t="str">
        <f>IF(C120="","",IF(ISERROR(VLOOKUP(VLOOKUP(C120,Table1[[Practice no.]:[12]],34,FALSE),List!$A$2:$B$5,2,FALSE)),"",VLOOKUP(VLOOKUP(C120,Table1[[Practice no.]:[12]],34,FALSE),List!$A$2:$B$5,2,FALSE)))</f>
        <v>○</v>
      </c>
      <c r="U120" s="55" t="str">
        <f>IF(C120="","",IF(ISERROR(VLOOKUP(VLOOKUP(C120,Table1[[Practice no.]:[12]],35,FALSE),List!$A$2:$B$5,2,FALSE)),"",VLOOKUP(VLOOKUP(C120,Table1[[Practice no.]:[12]],35,FALSE),List!$A$2:$B$5,2,FALSE)))</f>
        <v>○</v>
      </c>
      <c r="V120" s="55" t="str">
        <f>IF(C120="","",IF(ISERROR(VLOOKUP(VLOOKUP(C120,Table1[[Practice no.]:[12]],36,FALSE),List!$A$2:$B$5,2,FALSE)),"",VLOOKUP(VLOOKUP(C120,Table1[[Practice no.]:[12]],36,FALSE),List!$A$2:$B$5,2,FALSE)))</f>
        <v>○</v>
      </c>
      <c r="W120" s="55" t="str">
        <f>IF(C120="","",IF(ISERROR(VLOOKUP(VLOOKUP(C120,Table1[[Practice no.]:[12]],37,FALSE),List!$A$2:$B$5,2,FALSE)),"",VLOOKUP(VLOOKUP(C120,Table1[[Practice no.]:[12]],37,FALSE),List!$A$2:$B$5,2,FALSE)))</f>
        <v xml:space="preserve"> </v>
      </c>
      <c r="X120" s="55" t="str">
        <f>IF(C120="","",IF(ISERROR(VLOOKUP(VLOOKUP(C120,Table1[[Practice no.]:[12]],38,FALSE),List!$A$2:$B$5,2,FALSE)),"",VLOOKUP(VLOOKUP(C120,Table1[[Practice no.]:[12]],38,FALSE),List!$A$2:$B$5,2,FALSE)))</f>
        <v>○</v>
      </c>
      <c r="Y120" s="55" t="str">
        <f>IF(C120="","",IF(ISERROR(VLOOKUP(VLOOKUP(C120,Table1[[Practice no.]:[12]],39,FALSE),List!$A$2:$B$5,2,FALSE)),"",VLOOKUP(VLOOKUP(C120,Table1[[Practice no.]:[12]],39,FALSE),List!$A$2:$B$5,2,FALSE)))</f>
        <v xml:space="preserve"> </v>
      </c>
      <c r="Z120" s="55" t="str">
        <f>IF(C120="","",IF(ISERROR(VLOOKUP(VLOOKUP(C120,Table1[[Practice no.]:[12]],40,FALSE),List!$A$2:$B$5,2,FALSE)),"",VLOOKUP(VLOOKUP(C120,Table1[[Practice no.]:[12]],40,FALSE),List!$A$2:$B$5,2,FALSE)))</f>
        <v>○</v>
      </c>
      <c r="AA120" s="55" t="str">
        <f>IF(C120="","",IF(ISERROR(VLOOKUP(VLOOKUP(C120,Table1[[Practice no.]:[12]],41,FALSE),List!$A$2:$B$5,2,FALSE)),"",VLOOKUP(VLOOKUP(C120,Table1[[Practice no.]:[12]],41,FALSE),List!$A$2:$B$5,2,FALSE)))</f>
        <v>○</v>
      </c>
      <c r="AB120" s="55" t="str">
        <f>IF(C120="","",IF(ISERROR(VLOOKUP(VLOOKUP(C120,Table1[[Practice no.]:[12]],42,FALSE),List!$A$2:$B$5,2,FALSE)),"",VLOOKUP(VLOOKUP(C120,Table1[[Practice no.]:[12]],42,FALSE),List!$A$2:$B$5,2,FALSE)))</f>
        <v xml:space="preserve"> </v>
      </c>
      <c r="AC120" s="84"/>
    </row>
    <row r="121" spans="1:29" ht="40.35" customHeight="1">
      <c r="A121" s="218" t="str">
        <v>7. Disaster Preparedness</v>
      </c>
      <c r="B121" s="218" t="str">
        <v>7.1. Flood mitigation by road network</v>
      </c>
      <c r="C121" s="218" t="str">
        <v>7.1.3</v>
      </c>
      <c r="D121" s="218" t="str">
        <f>IF(C121="","",HYPERLINK("#'" &amp; C121 &amp; "'!A1",VLOOKUP(C121,Table1[[Practice no.]:[Pracitce Name]],2,FALSE)))</f>
        <v>Permeable pavements in urban areas</v>
      </c>
      <c r="E121" s="65" t="str">
        <f>IF(C121="","",IF(ISERROR(VLOOKUP(VLOOKUP(C121,Table1[[Practice no.]:[12]],19,FALSE),List!$A$2:$B$5,2,FALSE)),"",VLOOKUP(VLOOKUP(C121,Table1[[Practice no.]:[12]],19,FALSE),List!$A$2:$B$5,2,FALSE)))</f>
        <v xml:space="preserve"> </v>
      </c>
      <c r="F121" s="66" t="str">
        <f>IF(C121="","",IF(ISERROR(VLOOKUP(VLOOKUP(C121,Table1[[Practice no.]:[12]],20,FALSE),List!$A$2:$B$5,2,FALSE)),"",VLOOKUP(VLOOKUP(C121,Table1[[Practice no.]:[12]],20,FALSE),List!$A$2:$B$5,2,FALSE)))</f>
        <v>○</v>
      </c>
      <c r="G121" s="66" t="str">
        <f>IF(C121="","",IF(ISERROR(VLOOKUP(VLOOKUP(C121,Table1[[Practice no.]:[12]],21,FALSE),List!$A$2:$B$5,2,FALSE)),"",VLOOKUP(VLOOKUP(C121,Table1[[Practice no.]:[12]],21,FALSE),List!$A$2:$B$5,2,FALSE)))</f>
        <v xml:space="preserve"> </v>
      </c>
      <c r="H121" s="67" t="str">
        <f>IF(C121="","",IF(ISERROR(VLOOKUP(VLOOKUP(C121,Table1[[Practice no.]:[12]],22,FALSE),List!$A$2:$B$5,2,FALSE)),"",VLOOKUP(VLOOKUP(C121,Table1[[Practice no.]:[12]],22,FALSE),List!$A$2:$B$5,2,FALSE)))</f>
        <v>○</v>
      </c>
      <c r="I121" s="67" t="str">
        <f>IF(C121="","",IF(ISERROR(VLOOKUP(VLOOKUP(C121,Table1[[Practice no.]:[12]],23,FALSE),List!$A$2:$B$5,2,FALSE)),"",VLOOKUP(VLOOKUP(C121,Table1[[Practice no.]:[12]],23,FALSE),List!$A$2:$B$5,2,FALSE)))</f>
        <v xml:space="preserve"> </v>
      </c>
      <c r="J121" s="67" t="str">
        <f>IF(C121="","",IF(ISERROR(VLOOKUP(VLOOKUP(C121,Table1[[Practice no.]:[12]],24,FALSE),List!$A$2:$B$5,2,FALSE)),"",VLOOKUP(VLOOKUP(C121,Table1[[Practice no.]:[12]],24,FALSE),List!$A$2:$B$5,2,FALSE)))</f>
        <v xml:space="preserve"> </v>
      </c>
      <c r="K121" s="68" t="str">
        <f>IF(C121="","",IF(ISERROR(VLOOKUP(VLOOKUP(C121,Table1[[Practice no.]:[12]],25,FALSE),List!$A$2:$B$5,2,FALSE)),"",VLOOKUP(VLOOKUP(C121,Table1[[Practice no.]:[12]],25,FALSE),List!$A$2:$B$5,2,FALSE)))</f>
        <v>●</v>
      </c>
      <c r="L121" s="68" t="str">
        <f>IF(C121="","",IF(ISERROR(VLOOKUP(VLOOKUP(C121,Table1[[Practice no.]:[12]],26,FALSE),List!$A$2:$B$5,2,FALSE)),"",VLOOKUP(VLOOKUP(C121,Table1[[Practice no.]:[12]],26,FALSE),List!$A$2:$B$5,2,FALSE)))</f>
        <v xml:space="preserve"> </v>
      </c>
      <c r="M121" s="68" t="str">
        <f>IF(C121="","",IF(ISERROR(VLOOKUP(VLOOKUP(C121,Table1[[Practice no.]:[12]],27,FALSE),List!$A$2:$B$5,2,FALSE)),"",VLOOKUP(VLOOKUP(C121,Table1[[Practice no.]:[12]],27,FALSE),List!$A$2:$B$5,2,FALSE)))</f>
        <v xml:space="preserve"> </v>
      </c>
      <c r="N121" s="69" t="str">
        <f>IF(C121="","",IF(ISERROR(VLOOKUP(VLOOKUP(C121,Table1[[Practice no.]:[12]],28,FALSE),List!$A$2:$B$5,2,FALSE)),"",VLOOKUP(VLOOKUP(C121,Table1[[Practice no.]:[12]],28,FALSE),List!$A$2:$B$5,2,FALSE)))</f>
        <v xml:space="preserve"> </v>
      </c>
      <c r="O121" s="69" t="str">
        <f>IF(C121="","",IF(ISERROR(VLOOKUP(VLOOKUP(C121,Table1[[Practice no.]:[12]],29,FALSE),List!$A$2:$B$5,2,FALSE)),"",VLOOKUP(VLOOKUP(C121,Table1[[Practice no.]:[12]],29,FALSE),List!$A$2:$B$5,2,FALSE)))</f>
        <v xml:space="preserve"> </v>
      </c>
      <c r="P121" s="69" t="str">
        <f>IF(C121="","",IF(ISERROR(VLOOKUP(VLOOKUP(C121,Table1[[Practice no.]:[12]],30,FALSE),List!$A$2:$B$5,2,FALSE)),"",VLOOKUP(VLOOKUP(C121,Table1[[Practice no.]:[12]],30,FALSE),List!$A$2:$B$5,2,FALSE)))</f>
        <v xml:space="preserve"> </v>
      </c>
      <c r="Q121" s="55" t="str">
        <f>IF(C121="","",IF(ISERROR(VLOOKUP(VLOOKUP(C121,Table1[[Practice no.]:[12]],31,FALSE),List!$A$2:$B$5,2,FALSE)),"",VLOOKUP(VLOOKUP(C121,Table1[[Practice no.]:[12]],31,FALSE),List!$A$2:$B$5,2,FALSE)))</f>
        <v>○</v>
      </c>
      <c r="R121" s="55" t="str">
        <f>IF(C121="","",IF(ISERROR(VLOOKUP(VLOOKUP(C121,Table1[[Practice no.]:[12]],32,FALSE),List!$A$2:$B$5,2,FALSE)),"",VLOOKUP(VLOOKUP(C121,Table1[[Practice no.]:[12]],32,FALSE),List!$A$2:$B$5,2,FALSE)))</f>
        <v>○</v>
      </c>
      <c r="S121" s="55" t="str">
        <f>IF(C121="","",IF(ISERROR(VLOOKUP(VLOOKUP(C121,Table1[[Practice no.]:[12]],33,FALSE),List!$A$2:$B$5,2,FALSE)),"",VLOOKUP(VLOOKUP(C121,Table1[[Practice no.]:[12]],33,FALSE),List!$A$2:$B$5,2,FALSE)))</f>
        <v>○</v>
      </c>
      <c r="T121" s="55" t="str">
        <f>IF(C121="","",IF(ISERROR(VLOOKUP(VLOOKUP(C121,Table1[[Practice no.]:[12]],34,FALSE),List!$A$2:$B$5,2,FALSE)),"",VLOOKUP(VLOOKUP(C121,Table1[[Practice no.]:[12]],34,FALSE),List!$A$2:$B$5,2,FALSE)))</f>
        <v>○</v>
      </c>
      <c r="U121" s="55" t="str">
        <f>IF(C121="","",IF(ISERROR(VLOOKUP(VLOOKUP(C121,Table1[[Practice no.]:[12]],35,FALSE),List!$A$2:$B$5,2,FALSE)),"",VLOOKUP(VLOOKUP(C121,Table1[[Practice no.]:[12]],35,FALSE),List!$A$2:$B$5,2,FALSE)))</f>
        <v>○</v>
      </c>
      <c r="V121" s="55" t="str">
        <f>IF(C121="","",IF(ISERROR(VLOOKUP(VLOOKUP(C121,Table1[[Practice no.]:[12]],36,FALSE),List!$A$2:$B$5,2,FALSE)),"",VLOOKUP(VLOOKUP(C121,Table1[[Practice no.]:[12]],36,FALSE),List!$A$2:$B$5,2,FALSE)))</f>
        <v>○</v>
      </c>
      <c r="W121" s="55" t="str">
        <f>IF(C121="","",IF(ISERROR(VLOOKUP(VLOOKUP(C121,Table1[[Practice no.]:[12]],37,FALSE),List!$A$2:$B$5,2,FALSE)),"",VLOOKUP(VLOOKUP(C121,Table1[[Practice no.]:[12]],37,FALSE),List!$A$2:$B$5,2,FALSE)))</f>
        <v xml:space="preserve"> </v>
      </c>
      <c r="X121" s="55" t="str">
        <f>IF(C121="","",IF(ISERROR(VLOOKUP(VLOOKUP(C121,Table1[[Practice no.]:[12]],38,FALSE),List!$A$2:$B$5,2,FALSE)),"",VLOOKUP(VLOOKUP(C121,Table1[[Practice no.]:[12]],38,FALSE),List!$A$2:$B$5,2,FALSE)))</f>
        <v xml:space="preserve"> </v>
      </c>
      <c r="Y121" s="55" t="str">
        <f>IF(C121="","",IF(ISERROR(VLOOKUP(VLOOKUP(C121,Table1[[Practice no.]:[12]],39,FALSE),List!$A$2:$B$5,2,FALSE)),"",VLOOKUP(VLOOKUP(C121,Table1[[Practice no.]:[12]],39,FALSE),List!$A$2:$B$5,2,FALSE)))</f>
        <v xml:space="preserve"> </v>
      </c>
      <c r="Z121" s="55" t="str">
        <f>IF(C121="","",IF(ISERROR(VLOOKUP(VLOOKUP(C121,Table1[[Practice no.]:[12]],40,FALSE),List!$A$2:$B$5,2,FALSE)),"",VLOOKUP(VLOOKUP(C121,Table1[[Practice no.]:[12]],40,FALSE),List!$A$2:$B$5,2,FALSE)))</f>
        <v>○</v>
      </c>
      <c r="AA121" s="55" t="str">
        <f>IF(C121="","",IF(ISERROR(VLOOKUP(VLOOKUP(C121,Table1[[Practice no.]:[12]],41,FALSE),List!$A$2:$B$5,2,FALSE)),"",VLOOKUP(VLOOKUP(C121,Table1[[Practice no.]:[12]],41,FALSE),List!$A$2:$B$5,2,FALSE)))</f>
        <v>○</v>
      </c>
      <c r="AB121" s="55" t="str">
        <f>IF(C121="","",IF(ISERROR(VLOOKUP(VLOOKUP(C121,Table1[[Practice no.]:[12]],42,FALSE),List!$A$2:$B$5,2,FALSE)),"",VLOOKUP(VLOOKUP(C121,Table1[[Practice no.]:[12]],42,FALSE),List!$A$2:$B$5,2,FALSE)))</f>
        <v xml:space="preserve"> </v>
      </c>
      <c r="AC121" s="84"/>
    </row>
    <row r="122" spans="1:29" ht="40.35" customHeight="1">
      <c r="A122" s="218" t="str">
        <v>7. Disaster Preparedness</v>
      </c>
      <c r="B122" s="218" t="str">
        <v>7.2. Enhancing flood resilience through road networks</v>
      </c>
      <c r="C122" s="218" t="str">
        <v>7.2.1</v>
      </c>
      <c r="D122" s="218" t="str">
        <f>IF(C122="","",HYPERLINK("#'" &amp; C122 &amp; "'!A1",VLOOKUP(C122,Table1[[Practice no.]:[Pracitce Name]],2,FALSE)))</f>
        <v xml:space="preserve">Elevated roads and bridges (adjusted to flood levels) </v>
      </c>
      <c r="E122" s="65" t="str">
        <f>IF(C122="","",IF(ISERROR(VLOOKUP(VLOOKUP(C122,Table1[[Practice no.]:[12]],19,FALSE),List!$A$2:$B$5,2,FALSE)),"",VLOOKUP(VLOOKUP(C122,Table1[[Practice no.]:[12]],19,FALSE),List!$A$2:$B$5,2,FALSE)))</f>
        <v xml:space="preserve"> </v>
      </c>
      <c r="F122" s="66" t="str">
        <f>IF(C122="","",IF(ISERROR(VLOOKUP(VLOOKUP(C122,Table1[[Practice no.]:[12]],20,FALSE),List!$A$2:$B$5,2,FALSE)),"",VLOOKUP(VLOOKUP(C122,Table1[[Practice no.]:[12]],20,FALSE),List!$A$2:$B$5,2,FALSE)))</f>
        <v>○</v>
      </c>
      <c r="G122" s="66" t="str">
        <f>IF(C122="","",IF(ISERROR(VLOOKUP(VLOOKUP(C122,Table1[[Practice no.]:[12]],21,FALSE),List!$A$2:$B$5,2,FALSE)),"",VLOOKUP(VLOOKUP(C122,Table1[[Practice no.]:[12]],21,FALSE),List!$A$2:$B$5,2,FALSE)))</f>
        <v xml:space="preserve"> </v>
      </c>
      <c r="H122" s="67" t="str">
        <f>IF(C122="","",IF(ISERROR(VLOOKUP(VLOOKUP(C122,Table1[[Practice no.]:[12]],22,FALSE),List!$A$2:$B$5,2,FALSE)),"",VLOOKUP(VLOOKUP(C122,Table1[[Practice no.]:[12]],22,FALSE),List!$A$2:$B$5,2,FALSE)))</f>
        <v xml:space="preserve"> </v>
      </c>
      <c r="I122" s="67" t="str">
        <f>IF(C122="","",IF(ISERROR(VLOOKUP(VLOOKUP(C122,Table1[[Practice no.]:[12]],23,FALSE),List!$A$2:$B$5,2,FALSE)),"",VLOOKUP(VLOOKUP(C122,Table1[[Practice no.]:[12]],23,FALSE),List!$A$2:$B$5,2,FALSE)))</f>
        <v xml:space="preserve"> </v>
      </c>
      <c r="J122" s="67" t="str">
        <f>IF(C122="","",IF(ISERROR(VLOOKUP(VLOOKUP(C122,Table1[[Practice no.]:[12]],24,FALSE),List!$A$2:$B$5,2,FALSE)),"",VLOOKUP(VLOOKUP(C122,Table1[[Practice no.]:[12]],24,FALSE),List!$A$2:$B$5,2,FALSE)))</f>
        <v xml:space="preserve"> </v>
      </c>
      <c r="K122" s="68" t="str">
        <f>IF(C122="","",IF(ISERROR(VLOOKUP(VLOOKUP(C122,Table1[[Practice no.]:[12]],25,FALSE),List!$A$2:$B$5,2,FALSE)),"",VLOOKUP(VLOOKUP(C122,Table1[[Practice no.]:[12]],25,FALSE),List!$A$2:$B$5,2,FALSE)))</f>
        <v>●</v>
      </c>
      <c r="L122" s="68" t="str">
        <f>IF(C122="","",IF(ISERROR(VLOOKUP(VLOOKUP(C122,Table1[[Practice no.]:[12]],26,FALSE),List!$A$2:$B$5,2,FALSE)),"",VLOOKUP(VLOOKUP(C122,Table1[[Practice no.]:[12]],26,FALSE),List!$A$2:$B$5,2,FALSE)))</f>
        <v xml:space="preserve"> </v>
      </c>
      <c r="M122" s="68" t="str">
        <f>IF(C122="","",IF(ISERROR(VLOOKUP(VLOOKUP(C122,Table1[[Practice no.]:[12]],27,FALSE),List!$A$2:$B$5,2,FALSE)),"",VLOOKUP(VLOOKUP(C122,Table1[[Practice no.]:[12]],27,FALSE),List!$A$2:$B$5,2,FALSE)))</f>
        <v xml:space="preserve"> </v>
      </c>
      <c r="N122" s="69" t="str">
        <f>IF(C122="","",IF(ISERROR(VLOOKUP(VLOOKUP(C122,Table1[[Practice no.]:[12]],28,FALSE),List!$A$2:$B$5,2,FALSE)),"",VLOOKUP(VLOOKUP(C122,Table1[[Practice no.]:[12]],28,FALSE),List!$A$2:$B$5,2,FALSE)))</f>
        <v xml:space="preserve"> </v>
      </c>
      <c r="O122" s="69" t="str">
        <f>IF(C122="","",IF(ISERROR(VLOOKUP(VLOOKUP(C122,Table1[[Practice no.]:[12]],29,FALSE),List!$A$2:$B$5,2,FALSE)),"",VLOOKUP(VLOOKUP(C122,Table1[[Practice no.]:[12]],29,FALSE),List!$A$2:$B$5,2,FALSE)))</f>
        <v xml:space="preserve"> </v>
      </c>
      <c r="P122" s="69" t="str">
        <f>IF(C122="","",IF(ISERROR(VLOOKUP(VLOOKUP(C122,Table1[[Practice no.]:[12]],30,FALSE),List!$A$2:$B$5,2,FALSE)),"",VLOOKUP(VLOOKUP(C122,Table1[[Practice no.]:[12]],30,FALSE),List!$A$2:$B$5,2,FALSE)))</f>
        <v xml:space="preserve"> </v>
      </c>
      <c r="Q122" s="55" t="str">
        <f>IF(C122="","",IF(ISERROR(VLOOKUP(VLOOKUP(C122,Table1[[Practice no.]:[12]],31,FALSE),List!$A$2:$B$5,2,FALSE)),"",VLOOKUP(VLOOKUP(C122,Table1[[Practice no.]:[12]],31,FALSE),List!$A$2:$B$5,2,FALSE)))</f>
        <v>○</v>
      </c>
      <c r="R122" s="55" t="str">
        <f>IF(C122="","",IF(ISERROR(VLOOKUP(VLOOKUP(C122,Table1[[Practice no.]:[12]],32,FALSE),List!$A$2:$B$5,2,FALSE)),"",VLOOKUP(VLOOKUP(C122,Table1[[Practice no.]:[12]],32,FALSE),List!$A$2:$B$5,2,FALSE)))</f>
        <v xml:space="preserve"> </v>
      </c>
      <c r="S122" s="55" t="str">
        <f>IF(C122="","",IF(ISERROR(VLOOKUP(VLOOKUP(C122,Table1[[Practice no.]:[12]],33,FALSE),List!$A$2:$B$5,2,FALSE)),"",VLOOKUP(VLOOKUP(C122,Table1[[Practice no.]:[12]],33,FALSE),List!$A$2:$B$5,2,FALSE)))</f>
        <v>○</v>
      </c>
      <c r="T122" s="55" t="str">
        <f>IF(C122="","",IF(ISERROR(VLOOKUP(VLOOKUP(C122,Table1[[Practice no.]:[12]],34,FALSE),List!$A$2:$B$5,2,FALSE)),"",VLOOKUP(VLOOKUP(C122,Table1[[Practice no.]:[12]],34,FALSE),List!$A$2:$B$5,2,FALSE)))</f>
        <v>○</v>
      </c>
      <c r="U122" s="55" t="str">
        <f>IF(C122="","",IF(ISERROR(VLOOKUP(VLOOKUP(C122,Table1[[Practice no.]:[12]],35,FALSE),List!$A$2:$B$5,2,FALSE)),"",VLOOKUP(VLOOKUP(C122,Table1[[Practice no.]:[12]],35,FALSE),List!$A$2:$B$5,2,FALSE)))</f>
        <v>○</v>
      </c>
      <c r="V122" s="55" t="str">
        <f>IF(C122="","",IF(ISERROR(VLOOKUP(VLOOKUP(C122,Table1[[Practice no.]:[12]],36,FALSE),List!$A$2:$B$5,2,FALSE)),"",VLOOKUP(VLOOKUP(C122,Table1[[Practice no.]:[12]],36,FALSE),List!$A$2:$B$5,2,FALSE)))</f>
        <v>○</v>
      </c>
      <c r="W122" s="55" t="str">
        <f>IF(C122="","",IF(ISERROR(VLOOKUP(VLOOKUP(C122,Table1[[Practice no.]:[12]],37,FALSE),List!$A$2:$B$5,2,FALSE)),"",VLOOKUP(VLOOKUP(C122,Table1[[Practice no.]:[12]],37,FALSE),List!$A$2:$B$5,2,FALSE)))</f>
        <v xml:space="preserve"> </v>
      </c>
      <c r="X122" s="55" t="str">
        <f>IF(C122="","",IF(ISERROR(VLOOKUP(VLOOKUP(C122,Table1[[Practice no.]:[12]],38,FALSE),List!$A$2:$B$5,2,FALSE)),"",VLOOKUP(VLOOKUP(C122,Table1[[Practice no.]:[12]],38,FALSE),List!$A$2:$B$5,2,FALSE)))</f>
        <v xml:space="preserve"> </v>
      </c>
      <c r="Y122" s="55" t="str">
        <f>IF(C122="","",IF(ISERROR(VLOOKUP(VLOOKUP(C122,Table1[[Practice no.]:[12]],39,FALSE),List!$A$2:$B$5,2,FALSE)),"",VLOOKUP(VLOOKUP(C122,Table1[[Practice no.]:[12]],39,FALSE),List!$A$2:$B$5,2,FALSE)))</f>
        <v>○</v>
      </c>
      <c r="Z122" s="55" t="str">
        <f>IF(C122="","",IF(ISERROR(VLOOKUP(VLOOKUP(C122,Table1[[Practice no.]:[12]],40,FALSE),List!$A$2:$B$5,2,FALSE)),"",VLOOKUP(VLOOKUP(C122,Table1[[Practice no.]:[12]],40,FALSE),List!$A$2:$B$5,2,FALSE)))</f>
        <v xml:space="preserve"> </v>
      </c>
      <c r="AA122" s="55" t="str">
        <f>IF(C122="","",IF(ISERROR(VLOOKUP(VLOOKUP(C122,Table1[[Practice no.]:[12]],41,FALSE),List!$A$2:$B$5,2,FALSE)),"",VLOOKUP(VLOOKUP(C122,Table1[[Practice no.]:[12]],41,FALSE),List!$A$2:$B$5,2,FALSE)))</f>
        <v xml:space="preserve"> </v>
      </c>
      <c r="AB122" s="55" t="str">
        <f>IF(C122="","",IF(ISERROR(VLOOKUP(VLOOKUP(C122,Table1[[Practice no.]:[12]],42,FALSE),List!$A$2:$B$5,2,FALSE)),"",VLOOKUP(VLOOKUP(C122,Table1[[Practice no.]:[12]],42,FALSE),List!$A$2:$B$5,2,FALSE)))</f>
        <v xml:space="preserve"> </v>
      </c>
      <c r="AC122" s="84"/>
    </row>
    <row r="123" spans="1:29" ht="40.35" customHeight="1">
      <c r="A123" s="218" t="str">
        <v>7. Disaster Preparedness</v>
      </c>
      <c r="B123" s="218" t="str">
        <v>7.2. Enhancing flood resilience through road networks</v>
      </c>
      <c r="C123" s="218" t="str">
        <v>7.2.2</v>
      </c>
      <c r="D123" s="218" t="str">
        <f>IF(C123="","",HYPERLINK("#'" &amp; C123 &amp; "'!A1",VLOOKUP(C123,Table1[[Practice no.]:[Pracitce Name]],2,FALSE)))</f>
        <v>Overflow roads</v>
      </c>
      <c r="E123" s="65" t="str">
        <f>IF(C123="","",IF(ISERROR(VLOOKUP(VLOOKUP(C123,Table1[[Practice no.]:[12]],19,FALSE),List!$A$2:$B$5,2,FALSE)),"",VLOOKUP(VLOOKUP(C123,Table1[[Practice no.]:[12]],19,FALSE),List!$A$2:$B$5,2,FALSE)))</f>
        <v xml:space="preserve"> </v>
      </c>
      <c r="F123" s="66" t="str">
        <f>IF(C123="","",IF(ISERROR(VLOOKUP(VLOOKUP(C123,Table1[[Practice no.]:[12]],20,FALSE),List!$A$2:$B$5,2,FALSE)),"",VLOOKUP(VLOOKUP(C123,Table1[[Practice no.]:[12]],20,FALSE),List!$A$2:$B$5,2,FALSE)))</f>
        <v xml:space="preserve"> </v>
      </c>
      <c r="G123" s="66" t="str">
        <f>IF(C123="","",IF(ISERROR(VLOOKUP(VLOOKUP(C123,Table1[[Practice no.]:[12]],21,FALSE),List!$A$2:$B$5,2,FALSE)),"",VLOOKUP(VLOOKUP(C123,Table1[[Practice no.]:[12]],21,FALSE),List!$A$2:$B$5,2,FALSE)))</f>
        <v xml:space="preserve"> </v>
      </c>
      <c r="H123" s="67" t="str">
        <f>IF(C123="","",IF(ISERROR(VLOOKUP(VLOOKUP(C123,Table1[[Practice no.]:[12]],22,FALSE),List!$A$2:$B$5,2,FALSE)),"",VLOOKUP(VLOOKUP(C123,Table1[[Practice no.]:[12]],22,FALSE),List!$A$2:$B$5,2,FALSE)))</f>
        <v xml:space="preserve"> </v>
      </c>
      <c r="I123" s="67" t="str">
        <f>IF(C123="","",IF(ISERROR(VLOOKUP(VLOOKUP(C123,Table1[[Practice no.]:[12]],23,FALSE),List!$A$2:$B$5,2,FALSE)),"",VLOOKUP(VLOOKUP(C123,Table1[[Practice no.]:[12]],23,FALSE),List!$A$2:$B$5,2,FALSE)))</f>
        <v xml:space="preserve"> </v>
      </c>
      <c r="J123" s="67" t="str">
        <f>IF(C123="","",IF(ISERROR(VLOOKUP(VLOOKUP(C123,Table1[[Practice no.]:[12]],24,FALSE),List!$A$2:$B$5,2,FALSE)),"",VLOOKUP(VLOOKUP(C123,Table1[[Practice no.]:[12]],24,FALSE),List!$A$2:$B$5,2,FALSE)))</f>
        <v xml:space="preserve"> </v>
      </c>
      <c r="K123" s="68" t="str">
        <f>IF(C123="","",IF(ISERROR(VLOOKUP(VLOOKUP(C123,Table1[[Practice no.]:[12]],25,FALSE),List!$A$2:$B$5,2,FALSE)),"",VLOOKUP(VLOOKUP(C123,Table1[[Practice no.]:[12]],25,FALSE),List!$A$2:$B$5,2,FALSE)))</f>
        <v>●</v>
      </c>
      <c r="L123" s="68" t="str">
        <f>IF(C123="","",IF(ISERROR(VLOOKUP(VLOOKUP(C123,Table1[[Practice no.]:[12]],26,FALSE),List!$A$2:$B$5,2,FALSE)),"",VLOOKUP(VLOOKUP(C123,Table1[[Practice no.]:[12]],26,FALSE),List!$A$2:$B$5,2,FALSE)))</f>
        <v xml:space="preserve"> </v>
      </c>
      <c r="M123" s="68" t="str">
        <f>IF(C123="","",IF(ISERROR(VLOOKUP(VLOOKUP(C123,Table1[[Practice no.]:[12]],27,FALSE),List!$A$2:$B$5,2,FALSE)),"",VLOOKUP(VLOOKUP(C123,Table1[[Practice no.]:[12]],27,FALSE),List!$A$2:$B$5,2,FALSE)))</f>
        <v xml:space="preserve"> </v>
      </c>
      <c r="N123" s="69" t="str">
        <f>IF(C123="","",IF(ISERROR(VLOOKUP(VLOOKUP(C123,Table1[[Practice no.]:[12]],28,FALSE),List!$A$2:$B$5,2,FALSE)),"",VLOOKUP(VLOOKUP(C123,Table1[[Practice no.]:[12]],28,FALSE),List!$A$2:$B$5,2,FALSE)))</f>
        <v xml:space="preserve"> </v>
      </c>
      <c r="O123" s="69" t="str">
        <f>IF(C123="","",IF(ISERROR(VLOOKUP(VLOOKUP(C123,Table1[[Practice no.]:[12]],29,FALSE),List!$A$2:$B$5,2,FALSE)),"",VLOOKUP(VLOOKUP(C123,Table1[[Practice no.]:[12]],29,FALSE),List!$A$2:$B$5,2,FALSE)))</f>
        <v xml:space="preserve"> </v>
      </c>
      <c r="P123" s="69" t="str">
        <f>IF(C123="","",IF(ISERROR(VLOOKUP(VLOOKUP(C123,Table1[[Practice no.]:[12]],30,FALSE),List!$A$2:$B$5,2,FALSE)),"",VLOOKUP(VLOOKUP(C123,Table1[[Practice no.]:[12]],30,FALSE),List!$A$2:$B$5,2,FALSE)))</f>
        <v xml:space="preserve"> </v>
      </c>
      <c r="Q123" s="55" t="str">
        <f>IF(C123="","",IF(ISERROR(VLOOKUP(VLOOKUP(C123,Table1[[Practice no.]:[12]],31,FALSE),List!$A$2:$B$5,2,FALSE)),"",VLOOKUP(VLOOKUP(C123,Table1[[Practice no.]:[12]],31,FALSE),List!$A$2:$B$5,2,FALSE)))</f>
        <v>○</v>
      </c>
      <c r="R123" s="55" t="str">
        <f>IF(C123="","",IF(ISERROR(VLOOKUP(VLOOKUP(C123,Table1[[Practice no.]:[12]],32,FALSE),List!$A$2:$B$5,2,FALSE)),"",VLOOKUP(VLOOKUP(C123,Table1[[Practice no.]:[12]],32,FALSE),List!$A$2:$B$5,2,FALSE)))</f>
        <v xml:space="preserve"> </v>
      </c>
      <c r="S123" s="55" t="str">
        <f>IF(C123="","",IF(ISERROR(VLOOKUP(VLOOKUP(C123,Table1[[Practice no.]:[12]],33,FALSE),List!$A$2:$B$5,2,FALSE)),"",VLOOKUP(VLOOKUP(C123,Table1[[Practice no.]:[12]],33,FALSE),List!$A$2:$B$5,2,FALSE)))</f>
        <v xml:space="preserve"> </v>
      </c>
      <c r="T123" s="55" t="str">
        <f>IF(C123="","",IF(ISERROR(VLOOKUP(VLOOKUP(C123,Table1[[Practice no.]:[12]],34,FALSE),List!$A$2:$B$5,2,FALSE)),"",VLOOKUP(VLOOKUP(C123,Table1[[Practice no.]:[12]],34,FALSE),List!$A$2:$B$5,2,FALSE)))</f>
        <v xml:space="preserve"> </v>
      </c>
      <c r="U123" s="55" t="str">
        <f>IF(C123="","",IF(ISERROR(VLOOKUP(VLOOKUP(C123,Table1[[Practice no.]:[12]],35,FALSE),List!$A$2:$B$5,2,FALSE)),"",VLOOKUP(VLOOKUP(C123,Table1[[Practice no.]:[12]],35,FALSE),List!$A$2:$B$5,2,FALSE)))</f>
        <v xml:space="preserve"> </v>
      </c>
      <c r="V123" s="55" t="str">
        <f>IF(C123="","",IF(ISERROR(VLOOKUP(VLOOKUP(C123,Table1[[Practice no.]:[12]],36,FALSE),List!$A$2:$B$5,2,FALSE)),"",VLOOKUP(VLOOKUP(C123,Table1[[Practice no.]:[12]],36,FALSE),List!$A$2:$B$5,2,FALSE)))</f>
        <v>○</v>
      </c>
      <c r="W123" s="55" t="str">
        <f>IF(C123="","",IF(ISERROR(VLOOKUP(VLOOKUP(C123,Table1[[Practice no.]:[12]],37,FALSE),List!$A$2:$B$5,2,FALSE)),"",VLOOKUP(VLOOKUP(C123,Table1[[Practice no.]:[12]],37,FALSE),List!$A$2:$B$5,2,FALSE)))</f>
        <v>○</v>
      </c>
      <c r="X123" s="55" t="str">
        <f>IF(C123="","",IF(ISERROR(VLOOKUP(VLOOKUP(C123,Table1[[Practice no.]:[12]],38,FALSE),List!$A$2:$B$5,2,FALSE)),"",VLOOKUP(VLOOKUP(C123,Table1[[Practice no.]:[12]],38,FALSE),List!$A$2:$B$5,2,FALSE)))</f>
        <v xml:space="preserve"> </v>
      </c>
      <c r="Y123" s="55" t="str">
        <f>IF(C123="","",IF(ISERROR(VLOOKUP(VLOOKUP(C123,Table1[[Practice no.]:[12]],39,FALSE),List!$A$2:$B$5,2,FALSE)),"",VLOOKUP(VLOOKUP(C123,Table1[[Practice no.]:[12]],39,FALSE),List!$A$2:$B$5,2,FALSE)))</f>
        <v xml:space="preserve"> </v>
      </c>
      <c r="Z123" s="55" t="str">
        <f>IF(C123="","",IF(ISERROR(VLOOKUP(VLOOKUP(C123,Table1[[Practice no.]:[12]],40,FALSE),List!$A$2:$B$5,2,FALSE)),"",VLOOKUP(VLOOKUP(C123,Table1[[Practice no.]:[12]],40,FALSE),List!$A$2:$B$5,2,FALSE)))</f>
        <v xml:space="preserve"> </v>
      </c>
      <c r="AA123" s="55" t="str">
        <f>IF(C123="","",IF(ISERROR(VLOOKUP(VLOOKUP(C123,Table1[[Practice no.]:[12]],41,FALSE),List!$A$2:$B$5,2,FALSE)),"",VLOOKUP(VLOOKUP(C123,Table1[[Practice no.]:[12]],41,FALSE),List!$A$2:$B$5,2,FALSE)))</f>
        <v xml:space="preserve"> </v>
      </c>
      <c r="AB123" s="55" t="str">
        <f>IF(C123="","",IF(ISERROR(VLOOKUP(VLOOKUP(C123,Table1[[Practice no.]:[12]],42,FALSE),List!$A$2:$B$5,2,FALSE)),"",VLOOKUP(VLOOKUP(C123,Table1[[Practice no.]:[12]],42,FALSE),List!$A$2:$B$5,2,FALSE)))</f>
        <v xml:space="preserve"> </v>
      </c>
      <c r="AC123" s="84"/>
    </row>
    <row r="124" spans="1:29" ht="40.35" customHeight="1">
      <c r="A124" s="218" t="str">
        <v>7. Disaster Preparedness</v>
      </c>
      <c r="B124" s="218" t="str">
        <v>7.3. Road network capacity to deal with emergencies</v>
      </c>
      <c r="C124" s="218" t="str">
        <v>7.3.1</v>
      </c>
      <c r="D124" s="218" t="str">
        <f>IF(C124="","",HYPERLINK("#'" &amp; C124 &amp; "'!A1",VLOOKUP(C124,Table1[[Practice no.]:[Pracitce Name]],2,FALSE)))</f>
        <v>Road network capacity to deal with emergencies</v>
      </c>
      <c r="E124" s="65" t="str">
        <f>IF(C124="","",IF(ISERROR(VLOOKUP(VLOOKUP(C124,Table1[[Practice no.]:[12]],19,FALSE),List!$A$2:$B$5,2,FALSE)),"",VLOOKUP(VLOOKUP(C124,Table1[[Practice no.]:[12]],19,FALSE),List!$A$2:$B$5,2,FALSE)))</f>
        <v xml:space="preserve"> </v>
      </c>
      <c r="F124" s="66" t="str">
        <f>IF(C124="","",IF(ISERROR(VLOOKUP(VLOOKUP(C124,Table1[[Practice no.]:[12]],20,FALSE),List!$A$2:$B$5,2,FALSE)),"",VLOOKUP(VLOOKUP(C124,Table1[[Practice no.]:[12]],20,FALSE),List!$A$2:$B$5,2,FALSE)))</f>
        <v xml:space="preserve"> </v>
      </c>
      <c r="G124" s="66" t="str">
        <f>IF(C124="","",IF(ISERROR(VLOOKUP(VLOOKUP(C124,Table1[[Practice no.]:[12]],21,FALSE),List!$A$2:$B$5,2,FALSE)),"",VLOOKUP(VLOOKUP(C124,Table1[[Practice no.]:[12]],21,FALSE),List!$A$2:$B$5,2,FALSE)))</f>
        <v xml:space="preserve"> </v>
      </c>
      <c r="H124" s="67" t="str">
        <f>IF(C124="","",IF(ISERROR(VLOOKUP(VLOOKUP(C124,Table1[[Practice no.]:[12]],22,FALSE),List!$A$2:$B$5,2,FALSE)),"",VLOOKUP(VLOOKUP(C124,Table1[[Practice no.]:[12]],22,FALSE),List!$A$2:$B$5,2,FALSE)))</f>
        <v xml:space="preserve"> </v>
      </c>
      <c r="I124" s="67" t="str">
        <f>IF(C124="","",IF(ISERROR(VLOOKUP(VLOOKUP(C124,Table1[[Practice no.]:[12]],23,FALSE),List!$A$2:$B$5,2,FALSE)),"",VLOOKUP(VLOOKUP(C124,Table1[[Practice no.]:[12]],23,FALSE),List!$A$2:$B$5,2,FALSE)))</f>
        <v xml:space="preserve"> </v>
      </c>
      <c r="J124" s="67" t="str">
        <f>IF(C124="","",IF(ISERROR(VLOOKUP(VLOOKUP(C124,Table1[[Practice no.]:[12]],24,FALSE),List!$A$2:$B$5,2,FALSE)),"",VLOOKUP(VLOOKUP(C124,Table1[[Practice no.]:[12]],24,FALSE),List!$A$2:$B$5,2,FALSE)))</f>
        <v xml:space="preserve"> </v>
      </c>
      <c r="K124" s="68" t="str">
        <f>IF(C124="","",IF(ISERROR(VLOOKUP(VLOOKUP(C124,Table1[[Practice no.]:[12]],25,FALSE),List!$A$2:$B$5,2,FALSE)),"",VLOOKUP(VLOOKUP(C124,Table1[[Practice no.]:[12]],25,FALSE),List!$A$2:$B$5,2,FALSE)))</f>
        <v>●</v>
      </c>
      <c r="L124" s="68" t="str">
        <f>IF(C124="","",IF(ISERROR(VLOOKUP(VLOOKUP(C124,Table1[[Practice no.]:[12]],26,FALSE),List!$A$2:$B$5,2,FALSE)),"",VLOOKUP(VLOOKUP(C124,Table1[[Practice no.]:[12]],26,FALSE),List!$A$2:$B$5,2,FALSE)))</f>
        <v xml:space="preserve"> </v>
      </c>
      <c r="M124" s="68" t="str">
        <f>IF(C124="","",IF(ISERROR(VLOOKUP(VLOOKUP(C124,Table1[[Practice no.]:[12]],27,FALSE),List!$A$2:$B$5,2,FALSE)),"",VLOOKUP(VLOOKUP(C124,Table1[[Practice no.]:[12]],27,FALSE),List!$A$2:$B$5,2,FALSE)))</f>
        <v xml:space="preserve"> </v>
      </c>
      <c r="N124" s="69" t="str">
        <f>IF(C124="","",IF(ISERROR(VLOOKUP(VLOOKUP(C124,Table1[[Practice no.]:[12]],28,FALSE),List!$A$2:$B$5,2,FALSE)),"",VLOOKUP(VLOOKUP(C124,Table1[[Practice no.]:[12]],28,FALSE),List!$A$2:$B$5,2,FALSE)))</f>
        <v xml:space="preserve"> </v>
      </c>
      <c r="O124" s="69" t="str">
        <f>IF(C124="","",IF(ISERROR(VLOOKUP(VLOOKUP(C124,Table1[[Practice no.]:[12]],29,FALSE),List!$A$2:$B$5,2,FALSE)),"",VLOOKUP(VLOOKUP(C124,Table1[[Practice no.]:[12]],29,FALSE),List!$A$2:$B$5,2,FALSE)))</f>
        <v xml:space="preserve"> </v>
      </c>
      <c r="P124" s="69" t="str">
        <f>IF(C124="","",IF(ISERROR(VLOOKUP(VLOOKUP(C124,Table1[[Practice no.]:[12]],30,FALSE),List!$A$2:$B$5,2,FALSE)),"",VLOOKUP(VLOOKUP(C124,Table1[[Practice no.]:[12]],30,FALSE),List!$A$2:$B$5,2,FALSE)))</f>
        <v xml:space="preserve"> </v>
      </c>
      <c r="Q124" s="55" t="str">
        <f>IF(C124="","",IF(ISERROR(VLOOKUP(VLOOKUP(C124,Table1[[Practice no.]:[12]],31,FALSE),List!$A$2:$B$5,2,FALSE)),"",VLOOKUP(VLOOKUP(C124,Table1[[Practice no.]:[12]],31,FALSE),List!$A$2:$B$5,2,FALSE)))</f>
        <v xml:space="preserve"> </v>
      </c>
      <c r="R124" s="55" t="str">
        <f>IF(C124="","",IF(ISERROR(VLOOKUP(VLOOKUP(C124,Table1[[Practice no.]:[12]],32,FALSE),List!$A$2:$B$5,2,FALSE)),"",VLOOKUP(VLOOKUP(C124,Table1[[Practice no.]:[12]],32,FALSE),List!$A$2:$B$5,2,FALSE)))</f>
        <v xml:space="preserve"> </v>
      </c>
      <c r="S124" s="55" t="str">
        <f>IF(C124="","",IF(ISERROR(VLOOKUP(VLOOKUP(C124,Table1[[Practice no.]:[12]],33,FALSE),List!$A$2:$B$5,2,FALSE)),"",VLOOKUP(VLOOKUP(C124,Table1[[Practice no.]:[12]],33,FALSE),List!$A$2:$B$5,2,FALSE)))</f>
        <v>○</v>
      </c>
      <c r="T124" s="55" t="str">
        <f>IF(C124="","",IF(ISERROR(VLOOKUP(VLOOKUP(C124,Table1[[Practice no.]:[12]],34,FALSE),List!$A$2:$B$5,2,FALSE)),"",VLOOKUP(VLOOKUP(C124,Table1[[Practice no.]:[12]],34,FALSE),List!$A$2:$B$5,2,FALSE)))</f>
        <v xml:space="preserve"> </v>
      </c>
      <c r="U124" s="55" t="str">
        <f>IF(C124="","",IF(ISERROR(VLOOKUP(VLOOKUP(C124,Table1[[Practice no.]:[12]],35,FALSE),List!$A$2:$B$5,2,FALSE)),"",VLOOKUP(VLOOKUP(C124,Table1[[Practice no.]:[12]],35,FALSE),List!$A$2:$B$5,2,FALSE)))</f>
        <v xml:space="preserve"> </v>
      </c>
      <c r="V124" s="55" t="str">
        <f>IF(C124="","",IF(ISERROR(VLOOKUP(VLOOKUP(C124,Table1[[Practice no.]:[12]],36,FALSE),List!$A$2:$B$5,2,FALSE)),"",VLOOKUP(VLOOKUP(C124,Table1[[Practice no.]:[12]],36,FALSE),List!$A$2:$B$5,2,FALSE)))</f>
        <v>○</v>
      </c>
      <c r="W124" s="55" t="str">
        <f>IF(C124="","",IF(ISERROR(VLOOKUP(VLOOKUP(C124,Table1[[Practice no.]:[12]],37,FALSE),List!$A$2:$B$5,2,FALSE)),"",VLOOKUP(VLOOKUP(C124,Table1[[Practice no.]:[12]],37,FALSE),List!$A$2:$B$5,2,FALSE)))</f>
        <v>○</v>
      </c>
      <c r="X124" s="55" t="str">
        <f>IF(C124="","",IF(ISERROR(VLOOKUP(VLOOKUP(C124,Table1[[Practice no.]:[12]],38,FALSE),List!$A$2:$B$5,2,FALSE)),"",VLOOKUP(VLOOKUP(C124,Table1[[Practice no.]:[12]],38,FALSE),List!$A$2:$B$5,2,FALSE)))</f>
        <v>○</v>
      </c>
      <c r="Y124" s="55" t="str">
        <f>IF(C124="","",IF(ISERROR(VLOOKUP(VLOOKUP(C124,Table1[[Practice no.]:[12]],39,FALSE),List!$A$2:$B$5,2,FALSE)),"",VLOOKUP(VLOOKUP(C124,Table1[[Practice no.]:[12]],39,FALSE),List!$A$2:$B$5,2,FALSE)))</f>
        <v>○</v>
      </c>
      <c r="Z124" s="55" t="str">
        <f>IF(C124="","",IF(ISERROR(VLOOKUP(VLOOKUP(C124,Table1[[Practice no.]:[12]],40,FALSE),List!$A$2:$B$5,2,FALSE)),"",VLOOKUP(VLOOKUP(C124,Table1[[Practice no.]:[12]],40,FALSE),List!$A$2:$B$5,2,FALSE)))</f>
        <v xml:space="preserve"> </v>
      </c>
      <c r="AA124" s="55" t="str">
        <f>IF(C124="","",IF(ISERROR(VLOOKUP(VLOOKUP(C124,Table1[[Practice no.]:[12]],41,FALSE),List!$A$2:$B$5,2,FALSE)),"",VLOOKUP(VLOOKUP(C124,Table1[[Practice no.]:[12]],41,FALSE),List!$A$2:$B$5,2,FALSE)))</f>
        <v xml:space="preserve"> </v>
      </c>
      <c r="AB124" s="55" t="str">
        <f>IF(C124="","",IF(ISERROR(VLOOKUP(VLOOKUP(C124,Table1[[Practice no.]:[12]],42,FALSE),List!$A$2:$B$5,2,FALSE)),"",VLOOKUP(VLOOKUP(C124,Table1[[Practice no.]:[12]],42,FALSE),List!$A$2:$B$5,2,FALSE)))</f>
        <v>○</v>
      </c>
      <c r="AC124" s="84"/>
    </row>
    <row r="125" spans="1:29" ht="40.35" customHeight="1">
      <c r="A125" s="218" t="str">
        <v>7. Disaster Preparedness</v>
      </c>
      <c r="B125" s="218" t="str">
        <v>7.3. Road network capacity to deal with emergencies</v>
      </c>
      <c r="C125" s="218" t="str">
        <v>7.3.2</v>
      </c>
      <c r="D125" s="218" t="str">
        <f>IF(C125="","",HYPERLINK("#'" &amp; C125 &amp; "'!A1",VLOOKUP(C125,Table1[[Practice no.]:[Pracitce Name]],2,FALSE)))</f>
        <v>Information Technology (IT) and early warning systems</v>
      </c>
      <c r="E125" s="65" t="str">
        <f>IF(C125="","",IF(ISERROR(VLOOKUP(VLOOKUP(C125,Table1[[Practice no.]:[12]],19,FALSE),List!$A$2:$B$5,2,FALSE)),"",VLOOKUP(VLOOKUP(C125,Table1[[Practice no.]:[12]],19,FALSE),List!$A$2:$B$5,2,FALSE)))</f>
        <v xml:space="preserve"> </v>
      </c>
      <c r="F125" s="66" t="str">
        <f>IF(C125="","",IF(ISERROR(VLOOKUP(VLOOKUP(C125,Table1[[Practice no.]:[12]],20,FALSE),List!$A$2:$B$5,2,FALSE)),"",VLOOKUP(VLOOKUP(C125,Table1[[Practice no.]:[12]],20,FALSE),List!$A$2:$B$5,2,FALSE)))</f>
        <v>○</v>
      </c>
      <c r="G125" s="66" t="str">
        <f>IF(C125="","",IF(ISERROR(VLOOKUP(VLOOKUP(C125,Table1[[Practice no.]:[12]],21,FALSE),List!$A$2:$B$5,2,FALSE)),"",VLOOKUP(VLOOKUP(C125,Table1[[Practice no.]:[12]],21,FALSE),List!$A$2:$B$5,2,FALSE)))</f>
        <v xml:space="preserve"> </v>
      </c>
      <c r="H125" s="67" t="str">
        <f>IF(C125="","",IF(ISERROR(VLOOKUP(VLOOKUP(C125,Table1[[Practice no.]:[12]],22,FALSE),List!$A$2:$B$5,2,FALSE)),"",VLOOKUP(VLOOKUP(C125,Table1[[Practice no.]:[12]],22,FALSE),List!$A$2:$B$5,2,FALSE)))</f>
        <v xml:space="preserve"> </v>
      </c>
      <c r="I125" s="67" t="str">
        <f>IF(C125="","",IF(ISERROR(VLOOKUP(VLOOKUP(C125,Table1[[Practice no.]:[12]],23,FALSE),List!$A$2:$B$5,2,FALSE)),"",VLOOKUP(VLOOKUP(C125,Table1[[Practice no.]:[12]],23,FALSE),List!$A$2:$B$5,2,FALSE)))</f>
        <v xml:space="preserve"> </v>
      </c>
      <c r="J125" s="67" t="str">
        <f>IF(C125="","",IF(ISERROR(VLOOKUP(VLOOKUP(C125,Table1[[Practice no.]:[12]],24,FALSE),List!$A$2:$B$5,2,FALSE)),"",VLOOKUP(VLOOKUP(C125,Table1[[Practice no.]:[12]],24,FALSE),List!$A$2:$B$5,2,FALSE)))</f>
        <v xml:space="preserve"> </v>
      </c>
      <c r="K125" s="68" t="str">
        <f>IF(C125="","",IF(ISERROR(VLOOKUP(VLOOKUP(C125,Table1[[Practice no.]:[12]],25,FALSE),List!$A$2:$B$5,2,FALSE)),"",VLOOKUP(VLOOKUP(C125,Table1[[Practice no.]:[12]],25,FALSE),List!$A$2:$B$5,2,FALSE)))</f>
        <v>●</v>
      </c>
      <c r="L125" s="68" t="str">
        <f>IF(C125="","",IF(ISERROR(VLOOKUP(VLOOKUP(C125,Table1[[Practice no.]:[12]],26,FALSE),List!$A$2:$B$5,2,FALSE)),"",VLOOKUP(VLOOKUP(C125,Table1[[Practice no.]:[12]],26,FALSE),List!$A$2:$B$5,2,FALSE)))</f>
        <v xml:space="preserve"> </v>
      </c>
      <c r="M125" s="68" t="str">
        <f>IF(C125="","",IF(ISERROR(VLOOKUP(VLOOKUP(C125,Table1[[Practice no.]:[12]],27,FALSE),List!$A$2:$B$5,2,FALSE)),"",VLOOKUP(VLOOKUP(C125,Table1[[Practice no.]:[12]],27,FALSE),List!$A$2:$B$5,2,FALSE)))</f>
        <v>○</v>
      </c>
      <c r="N125" s="69" t="str">
        <f>IF(C125="","",IF(ISERROR(VLOOKUP(VLOOKUP(C125,Table1[[Practice no.]:[12]],28,FALSE),List!$A$2:$B$5,2,FALSE)),"",VLOOKUP(VLOOKUP(C125,Table1[[Practice no.]:[12]],28,FALSE),List!$A$2:$B$5,2,FALSE)))</f>
        <v xml:space="preserve"> </v>
      </c>
      <c r="O125" s="69" t="str">
        <f>IF(C125="","",IF(ISERROR(VLOOKUP(VLOOKUP(C125,Table1[[Practice no.]:[12]],29,FALSE),List!$A$2:$B$5,2,FALSE)),"",VLOOKUP(VLOOKUP(C125,Table1[[Practice no.]:[12]],29,FALSE),List!$A$2:$B$5,2,FALSE)))</f>
        <v xml:space="preserve"> </v>
      </c>
      <c r="P125" s="69" t="str">
        <f>IF(C125="","",IF(ISERROR(VLOOKUP(VLOOKUP(C125,Table1[[Practice no.]:[12]],30,FALSE),List!$A$2:$B$5,2,FALSE)),"",VLOOKUP(VLOOKUP(C125,Table1[[Practice no.]:[12]],30,FALSE),List!$A$2:$B$5,2,FALSE)))</f>
        <v xml:space="preserve"> </v>
      </c>
      <c r="Q125" s="55" t="str">
        <f>IF(C125="","",IF(ISERROR(VLOOKUP(VLOOKUP(C125,Table1[[Practice no.]:[12]],31,FALSE),List!$A$2:$B$5,2,FALSE)),"",VLOOKUP(VLOOKUP(C125,Table1[[Practice no.]:[12]],31,FALSE),List!$A$2:$B$5,2,FALSE)))</f>
        <v>○</v>
      </c>
      <c r="R125" s="55" t="str">
        <f>IF(C125="","",IF(ISERROR(VLOOKUP(VLOOKUP(C125,Table1[[Practice no.]:[12]],32,FALSE),List!$A$2:$B$5,2,FALSE)),"",VLOOKUP(VLOOKUP(C125,Table1[[Practice no.]:[12]],32,FALSE),List!$A$2:$B$5,2,FALSE)))</f>
        <v>○</v>
      </c>
      <c r="S125" s="55" t="str">
        <f>IF(C125="","",IF(ISERROR(VLOOKUP(VLOOKUP(C125,Table1[[Practice no.]:[12]],33,FALSE),List!$A$2:$B$5,2,FALSE)),"",VLOOKUP(VLOOKUP(C125,Table1[[Practice no.]:[12]],33,FALSE),List!$A$2:$B$5,2,FALSE)))</f>
        <v>○</v>
      </c>
      <c r="T125" s="55" t="str">
        <f>IF(C125="","",IF(ISERROR(VLOOKUP(VLOOKUP(C125,Table1[[Practice no.]:[12]],34,FALSE),List!$A$2:$B$5,2,FALSE)),"",VLOOKUP(VLOOKUP(C125,Table1[[Practice no.]:[12]],34,FALSE),List!$A$2:$B$5,2,FALSE)))</f>
        <v>○</v>
      </c>
      <c r="U125" s="55" t="str">
        <f>IF(C125="","",IF(ISERROR(VLOOKUP(VLOOKUP(C125,Table1[[Practice no.]:[12]],35,FALSE),List!$A$2:$B$5,2,FALSE)),"",VLOOKUP(VLOOKUP(C125,Table1[[Practice no.]:[12]],35,FALSE),List!$A$2:$B$5,2,FALSE)))</f>
        <v xml:space="preserve"> </v>
      </c>
      <c r="V125" s="55" t="str">
        <f>IF(C125="","",IF(ISERROR(VLOOKUP(VLOOKUP(C125,Table1[[Practice no.]:[12]],36,FALSE),List!$A$2:$B$5,2,FALSE)),"",VLOOKUP(VLOOKUP(C125,Table1[[Practice no.]:[12]],36,FALSE),List!$A$2:$B$5,2,FALSE)))</f>
        <v>○</v>
      </c>
      <c r="W125" s="55" t="str">
        <f>IF(C125="","",IF(ISERROR(VLOOKUP(VLOOKUP(C125,Table1[[Practice no.]:[12]],37,FALSE),List!$A$2:$B$5,2,FALSE)),"",VLOOKUP(VLOOKUP(C125,Table1[[Practice no.]:[12]],37,FALSE),List!$A$2:$B$5,2,FALSE)))</f>
        <v xml:space="preserve"> </v>
      </c>
      <c r="X125" s="55" t="str">
        <f>IF(C125="","",IF(ISERROR(VLOOKUP(VLOOKUP(C125,Table1[[Practice no.]:[12]],38,FALSE),List!$A$2:$B$5,2,FALSE)),"",VLOOKUP(VLOOKUP(C125,Table1[[Practice no.]:[12]],38,FALSE),List!$A$2:$B$5,2,FALSE)))</f>
        <v>○</v>
      </c>
      <c r="Y125" s="55" t="str">
        <f>IF(C125="","",IF(ISERROR(VLOOKUP(VLOOKUP(C125,Table1[[Practice no.]:[12]],39,FALSE),List!$A$2:$B$5,2,FALSE)),"",VLOOKUP(VLOOKUP(C125,Table1[[Practice no.]:[12]],39,FALSE),List!$A$2:$B$5,2,FALSE)))</f>
        <v>○</v>
      </c>
      <c r="Z125" s="55" t="str">
        <f>IF(C125="","",IF(ISERROR(VLOOKUP(VLOOKUP(C125,Table1[[Practice no.]:[12]],40,FALSE),List!$A$2:$B$5,2,FALSE)),"",VLOOKUP(VLOOKUP(C125,Table1[[Practice no.]:[12]],40,FALSE),List!$A$2:$B$5,2,FALSE)))</f>
        <v xml:space="preserve"> </v>
      </c>
      <c r="AA125" s="55" t="str">
        <f>IF(C125="","",IF(ISERROR(VLOOKUP(VLOOKUP(C125,Table1[[Practice no.]:[12]],41,FALSE),List!$A$2:$B$5,2,FALSE)),"",VLOOKUP(VLOOKUP(C125,Table1[[Practice no.]:[12]],41,FALSE),List!$A$2:$B$5,2,FALSE)))</f>
        <v>○</v>
      </c>
      <c r="AB125" s="55" t="str">
        <f>IF(C125="","",IF(ISERROR(VLOOKUP(VLOOKUP(C125,Table1[[Practice no.]:[12]],42,FALSE),List!$A$2:$B$5,2,FALSE)),"",VLOOKUP(VLOOKUP(C125,Table1[[Practice no.]:[12]],42,FALSE),List!$A$2:$B$5,2,FALSE)))</f>
        <v>○</v>
      </c>
      <c r="AC125" s="84"/>
    </row>
    <row r="126" spans="1:29" ht="40.35" customHeight="1">
      <c r="A126" s="218" t="str">
        <v>7. Disaster Preparedness</v>
      </c>
      <c r="B126" s="218" t="str">
        <v>7.4. Evacuation and access plans</v>
      </c>
      <c r="C126" s="218" t="str">
        <v>7.4.1</v>
      </c>
      <c r="D126" s="218" t="str">
        <f>IF(C126="","",HYPERLINK("#'" &amp; C126 &amp; "'!A1",VLOOKUP(C126,Table1[[Practice no.]:[Pracitce Name]],2,FALSE)))</f>
        <v>Emergency communications (signage and messaging)</v>
      </c>
      <c r="E126" s="65" t="str">
        <f>IF(C126="","",IF(ISERROR(VLOOKUP(VLOOKUP(C126,Table1[[Practice no.]:[12]],19,FALSE),List!$A$2:$B$5,2,FALSE)),"",VLOOKUP(VLOOKUP(C126,Table1[[Practice no.]:[12]],19,FALSE),List!$A$2:$B$5,2,FALSE)))</f>
        <v xml:space="preserve"> </v>
      </c>
      <c r="F126" s="66" t="str">
        <f>IF(C126="","",IF(ISERROR(VLOOKUP(VLOOKUP(C126,Table1[[Practice no.]:[12]],20,FALSE),List!$A$2:$B$5,2,FALSE)),"",VLOOKUP(VLOOKUP(C126,Table1[[Practice no.]:[12]],20,FALSE),List!$A$2:$B$5,2,FALSE)))</f>
        <v xml:space="preserve"> </v>
      </c>
      <c r="G126" s="66" t="str">
        <f>IF(C126="","",IF(ISERROR(VLOOKUP(VLOOKUP(C126,Table1[[Practice no.]:[12]],21,FALSE),List!$A$2:$B$5,2,FALSE)),"",VLOOKUP(VLOOKUP(C126,Table1[[Practice no.]:[12]],21,FALSE),List!$A$2:$B$5,2,FALSE)))</f>
        <v xml:space="preserve"> </v>
      </c>
      <c r="H126" s="67" t="str">
        <f>IF(C126="","",IF(ISERROR(VLOOKUP(VLOOKUP(C126,Table1[[Practice no.]:[12]],22,FALSE),List!$A$2:$B$5,2,FALSE)),"",VLOOKUP(VLOOKUP(C126,Table1[[Practice no.]:[12]],22,FALSE),List!$A$2:$B$5,2,FALSE)))</f>
        <v xml:space="preserve"> </v>
      </c>
      <c r="I126" s="67" t="str">
        <f>IF(C126="","",IF(ISERROR(VLOOKUP(VLOOKUP(C126,Table1[[Practice no.]:[12]],23,FALSE),List!$A$2:$B$5,2,FALSE)),"",VLOOKUP(VLOOKUP(C126,Table1[[Practice no.]:[12]],23,FALSE),List!$A$2:$B$5,2,FALSE)))</f>
        <v xml:space="preserve"> </v>
      </c>
      <c r="J126" s="67" t="str">
        <f>IF(C126="","",IF(ISERROR(VLOOKUP(VLOOKUP(C126,Table1[[Practice no.]:[12]],24,FALSE),List!$A$2:$B$5,2,FALSE)),"",VLOOKUP(VLOOKUP(C126,Table1[[Practice no.]:[12]],24,FALSE),List!$A$2:$B$5,2,FALSE)))</f>
        <v xml:space="preserve"> </v>
      </c>
      <c r="K126" s="68" t="str">
        <f>IF(C126="","",IF(ISERROR(VLOOKUP(VLOOKUP(C126,Table1[[Practice no.]:[12]],25,FALSE),List!$A$2:$B$5,2,FALSE)),"",VLOOKUP(VLOOKUP(C126,Table1[[Practice no.]:[12]],25,FALSE),List!$A$2:$B$5,2,FALSE)))</f>
        <v>●</v>
      </c>
      <c r="L126" s="68" t="str">
        <f>IF(C126="","",IF(ISERROR(VLOOKUP(VLOOKUP(C126,Table1[[Practice no.]:[12]],26,FALSE),List!$A$2:$B$5,2,FALSE)),"",VLOOKUP(VLOOKUP(C126,Table1[[Practice no.]:[12]],26,FALSE),List!$A$2:$B$5,2,FALSE)))</f>
        <v xml:space="preserve"> </v>
      </c>
      <c r="M126" s="68" t="str">
        <f>IF(C126="","",IF(ISERROR(VLOOKUP(VLOOKUP(C126,Table1[[Practice no.]:[12]],27,FALSE),List!$A$2:$B$5,2,FALSE)),"",VLOOKUP(VLOOKUP(C126,Table1[[Practice no.]:[12]],27,FALSE),List!$A$2:$B$5,2,FALSE)))</f>
        <v xml:space="preserve"> </v>
      </c>
      <c r="N126" s="69" t="str">
        <f>IF(C126="","",IF(ISERROR(VLOOKUP(VLOOKUP(C126,Table1[[Practice no.]:[12]],28,FALSE),List!$A$2:$B$5,2,FALSE)),"",VLOOKUP(VLOOKUP(C126,Table1[[Practice no.]:[12]],28,FALSE),List!$A$2:$B$5,2,FALSE)))</f>
        <v xml:space="preserve"> </v>
      </c>
      <c r="O126" s="69" t="str">
        <f>IF(C126="","",IF(ISERROR(VLOOKUP(VLOOKUP(C126,Table1[[Practice no.]:[12]],29,FALSE),List!$A$2:$B$5,2,FALSE)),"",VLOOKUP(VLOOKUP(C126,Table1[[Practice no.]:[12]],29,FALSE),List!$A$2:$B$5,2,FALSE)))</f>
        <v xml:space="preserve"> </v>
      </c>
      <c r="P126" s="69" t="str">
        <f>IF(C126="","",IF(ISERROR(VLOOKUP(VLOOKUP(C126,Table1[[Practice no.]:[12]],30,FALSE),List!$A$2:$B$5,2,FALSE)),"",VLOOKUP(VLOOKUP(C126,Table1[[Practice no.]:[12]],30,FALSE),List!$A$2:$B$5,2,FALSE)))</f>
        <v xml:space="preserve"> </v>
      </c>
      <c r="Q126" s="55" t="str">
        <f>IF(C126="","",IF(ISERROR(VLOOKUP(VLOOKUP(C126,Table1[[Practice no.]:[12]],31,FALSE),List!$A$2:$B$5,2,FALSE)),"",VLOOKUP(VLOOKUP(C126,Table1[[Practice no.]:[12]],31,FALSE),List!$A$2:$B$5,2,FALSE)))</f>
        <v>○</v>
      </c>
      <c r="R126" s="55" t="str">
        <f>IF(C126="","",IF(ISERROR(VLOOKUP(VLOOKUP(C126,Table1[[Practice no.]:[12]],32,FALSE),List!$A$2:$B$5,2,FALSE)),"",VLOOKUP(VLOOKUP(C126,Table1[[Practice no.]:[12]],32,FALSE),List!$A$2:$B$5,2,FALSE)))</f>
        <v xml:space="preserve"> </v>
      </c>
      <c r="S126" s="55" t="str">
        <f>IF(C126="","",IF(ISERROR(VLOOKUP(VLOOKUP(C126,Table1[[Practice no.]:[12]],33,FALSE),List!$A$2:$B$5,2,FALSE)),"",VLOOKUP(VLOOKUP(C126,Table1[[Practice no.]:[12]],33,FALSE),List!$A$2:$B$5,2,FALSE)))</f>
        <v>○</v>
      </c>
      <c r="T126" s="55" t="str">
        <f>IF(C126="","",IF(ISERROR(VLOOKUP(VLOOKUP(C126,Table1[[Practice no.]:[12]],34,FALSE),List!$A$2:$B$5,2,FALSE)),"",VLOOKUP(VLOOKUP(C126,Table1[[Practice no.]:[12]],34,FALSE),List!$A$2:$B$5,2,FALSE)))</f>
        <v xml:space="preserve"> </v>
      </c>
      <c r="U126" s="55" t="str">
        <f>IF(C126="","",IF(ISERROR(VLOOKUP(VLOOKUP(C126,Table1[[Practice no.]:[12]],35,FALSE),List!$A$2:$B$5,2,FALSE)),"",VLOOKUP(VLOOKUP(C126,Table1[[Practice no.]:[12]],35,FALSE),List!$A$2:$B$5,2,FALSE)))</f>
        <v>○</v>
      </c>
      <c r="V126" s="55" t="str">
        <f>IF(C126="","",IF(ISERROR(VLOOKUP(VLOOKUP(C126,Table1[[Practice no.]:[12]],36,FALSE),List!$A$2:$B$5,2,FALSE)),"",VLOOKUP(VLOOKUP(C126,Table1[[Practice no.]:[12]],36,FALSE),List!$A$2:$B$5,2,FALSE)))</f>
        <v>○</v>
      </c>
      <c r="W126" s="55" t="str">
        <f>IF(C126="","",IF(ISERROR(VLOOKUP(VLOOKUP(C126,Table1[[Practice no.]:[12]],37,FALSE),List!$A$2:$B$5,2,FALSE)),"",VLOOKUP(VLOOKUP(C126,Table1[[Practice no.]:[12]],37,FALSE),List!$A$2:$B$5,2,FALSE)))</f>
        <v>○</v>
      </c>
      <c r="X126" s="55" t="str">
        <f>IF(C126="","",IF(ISERROR(VLOOKUP(VLOOKUP(C126,Table1[[Practice no.]:[12]],38,FALSE),List!$A$2:$B$5,2,FALSE)),"",VLOOKUP(VLOOKUP(C126,Table1[[Practice no.]:[12]],38,FALSE),List!$A$2:$B$5,2,FALSE)))</f>
        <v>○</v>
      </c>
      <c r="Y126" s="55" t="str">
        <f>IF(C126="","",IF(ISERROR(VLOOKUP(VLOOKUP(C126,Table1[[Practice no.]:[12]],39,FALSE),List!$A$2:$B$5,2,FALSE)),"",VLOOKUP(VLOOKUP(C126,Table1[[Practice no.]:[12]],39,FALSE),List!$A$2:$B$5,2,FALSE)))</f>
        <v>○</v>
      </c>
      <c r="Z126" s="55" t="str">
        <f>IF(C126="","",IF(ISERROR(VLOOKUP(VLOOKUP(C126,Table1[[Practice no.]:[12]],40,FALSE),List!$A$2:$B$5,2,FALSE)),"",VLOOKUP(VLOOKUP(C126,Table1[[Practice no.]:[12]],40,FALSE),List!$A$2:$B$5,2,FALSE)))</f>
        <v xml:space="preserve"> </v>
      </c>
      <c r="AA126" s="55" t="str">
        <f>IF(C126="","",IF(ISERROR(VLOOKUP(VLOOKUP(C126,Table1[[Practice no.]:[12]],41,FALSE),List!$A$2:$B$5,2,FALSE)),"",VLOOKUP(VLOOKUP(C126,Table1[[Practice no.]:[12]],41,FALSE),List!$A$2:$B$5,2,FALSE)))</f>
        <v>○</v>
      </c>
      <c r="AB126" s="55" t="str">
        <f>IF(C126="","",IF(ISERROR(VLOOKUP(VLOOKUP(C126,Table1[[Practice no.]:[12]],42,FALSE),List!$A$2:$B$5,2,FALSE)),"",VLOOKUP(VLOOKUP(C126,Table1[[Practice no.]:[12]],42,FALSE),List!$A$2:$B$5,2,FALSE)))</f>
        <v xml:space="preserve"> </v>
      </c>
      <c r="AC126" s="84"/>
    </row>
    <row r="127" spans="1:29" ht="40.35" customHeight="1">
      <c r="A127" s="218" t="str">
        <v>7. Disaster Preparedness</v>
      </c>
      <c r="B127" s="218" t="str">
        <v>7.4. Evacuation and access plans</v>
      </c>
      <c r="C127" s="218" t="str">
        <v>7.4.2</v>
      </c>
      <c r="D127" s="218" t="str">
        <f>IF(C127="","",HYPERLINK("#'" &amp; C127 &amp; "'!A1",VLOOKUP(C127,Table1[[Practice no.]:[Pracitce Name]],2,FALSE)))</f>
        <v>Emergency traffic management</v>
      </c>
      <c r="E127" s="65" t="str">
        <f>IF(C127="","",IF(ISERROR(VLOOKUP(VLOOKUP(C127,Table1[[Practice no.]:[12]],19,FALSE),List!$A$2:$B$5,2,FALSE)),"",VLOOKUP(VLOOKUP(C127,Table1[[Practice no.]:[12]],19,FALSE),List!$A$2:$B$5,2,FALSE)))</f>
        <v xml:space="preserve"> </v>
      </c>
      <c r="F127" s="66" t="str">
        <f>IF(C127="","",IF(ISERROR(VLOOKUP(VLOOKUP(C127,Table1[[Practice no.]:[12]],20,FALSE),List!$A$2:$B$5,2,FALSE)),"",VLOOKUP(VLOOKUP(C127,Table1[[Practice no.]:[12]],20,FALSE),List!$A$2:$B$5,2,FALSE)))</f>
        <v xml:space="preserve"> </v>
      </c>
      <c r="G127" s="66" t="str">
        <f>IF(C127="","",IF(ISERROR(VLOOKUP(VLOOKUP(C127,Table1[[Practice no.]:[12]],21,FALSE),List!$A$2:$B$5,2,FALSE)),"",VLOOKUP(VLOOKUP(C127,Table1[[Practice no.]:[12]],21,FALSE),List!$A$2:$B$5,2,FALSE)))</f>
        <v xml:space="preserve"> </v>
      </c>
      <c r="H127" s="67" t="str">
        <f>IF(C127="","",IF(ISERROR(VLOOKUP(VLOOKUP(C127,Table1[[Practice no.]:[12]],22,FALSE),List!$A$2:$B$5,2,FALSE)),"",VLOOKUP(VLOOKUP(C127,Table1[[Practice no.]:[12]],22,FALSE),List!$A$2:$B$5,2,FALSE)))</f>
        <v xml:space="preserve"> </v>
      </c>
      <c r="I127" s="67" t="str">
        <f>IF(C127="","",IF(ISERROR(VLOOKUP(VLOOKUP(C127,Table1[[Practice no.]:[12]],23,FALSE),List!$A$2:$B$5,2,FALSE)),"",VLOOKUP(VLOOKUP(C127,Table1[[Practice no.]:[12]],23,FALSE),List!$A$2:$B$5,2,FALSE)))</f>
        <v xml:space="preserve"> </v>
      </c>
      <c r="J127" s="67" t="str">
        <f>IF(C127="","",IF(ISERROR(VLOOKUP(VLOOKUP(C127,Table1[[Practice no.]:[12]],24,FALSE),List!$A$2:$B$5,2,FALSE)),"",VLOOKUP(VLOOKUP(C127,Table1[[Practice no.]:[12]],24,FALSE),List!$A$2:$B$5,2,FALSE)))</f>
        <v xml:space="preserve"> </v>
      </c>
      <c r="K127" s="68" t="str">
        <f>IF(C127="","",IF(ISERROR(VLOOKUP(VLOOKUP(C127,Table1[[Practice no.]:[12]],25,FALSE),List!$A$2:$B$5,2,FALSE)),"",VLOOKUP(VLOOKUP(C127,Table1[[Practice no.]:[12]],25,FALSE),List!$A$2:$B$5,2,FALSE)))</f>
        <v>●</v>
      </c>
      <c r="L127" s="68" t="str">
        <f>IF(C127="","",IF(ISERROR(VLOOKUP(VLOOKUP(C127,Table1[[Practice no.]:[12]],26,FALSE),List!$A$2:$B$5,2,FALSE)),"",VLOOKUP(VLOOKUP(C127,Table1[[Practice no.]:[12]],26,FALSE),List!$A$2:$B$5,2,FALSE)))</f>
        <v xml:space="preserve"> </v>
      </c>
      <c r="M127" s="68" t="str">
        <f>IF(C127="","",IF(ISERROR(VLOOKUP(VLOOKUP(C127,Table1[[Practice no.]:[12]],27,FALSE),List!$A$2:$B$5,2,FALSE)),"",VLOOKUP(VLOOKUP(C127,Table1[[Practice no.]:[12]],27,FALSE),List!$A$2:$B$5,2,FALSE)))</f>
        <v xml:space="preserve"> </v>
      </c>
      <c r="N127" s="69" t="str">
        <f>IF(C127="","",IF(ISERROR(VLOOKUP(VLOOKUP(C127,Table1[[Practice no.]:[12]],28,FALSE),List!$A$2:$B$5,2,FALSE)),"",VLOOKUP(VLOOKUP(C127,Table1[[Practice no.]:[12]],28,FALSE),List!$A$2:$B$5,2,FALSE)))</f>
        <v xml:space="preserve"> </v>
      </c>
      <c r="O127" s="69" t="str">
        <f>IF(C127="","",IF(ISERROR(VLOOKUP(VLOOKUP(C127,Table1[[Practice no.]:[12]],29,FALSE),List!$A$2:$B$5,2,FALSE)),"",VLOOKUP(VLOOKUP(C127,Table1[[Practice no.]:[12]],29,FALSE),List!$A$2:$B$5,2,FALSE)))</f>
        <v xml:space="preserve"> </v>
      </c>
      <c r="P127" s="69" t="str">
        <f>IF(C127="","",IF(ISERROR(VLOOKUP(VLOOKUP(C127,Table1[[Practice no.]:[12]],30,FALSE),List!$A$2:$B$5,2,FALSE)),"",VLOOKUP(VLOOKUP(C127,Table1[[Practice no.]:[12]],30,FALSE),List!$A$2:$B$5,2,FALSE)))</f>
        <v xml:space="preserve"> </v>
      </c>
      <c r="Q127" s="55" t="str">
        <f>IF(C127="","",IF(ISERROR(VLOOKUP(VLOOKUP(C127,Table1[[Practice no.]:[12]],31,FALSE),List!$A$2:$B$5,2,FALSE)),"",VLOOKUP(VLOOKUP(C127,Table1[[Practice no.]:[12]],31,FALSE),List!$A$2:$B$5,2,FALSE)))</f>
        <v>○</v>
      </c>
      <c r="R127" s="55" t="str">
        <f>IF(C127="","",IF(ISERROR(VLOOKUP(VLOOKUP(C127,Table1[[Practice no.]:[12]],32,FALSE),List!$A$2:$B$5,2,FALSE)),"",VLOOKUP(VLOOKUP(C127,Table1[[Practice no.]:[12]],32,FALSE),List!$A$2:$B$5,2,FALSE)))</f>
        <v xml:space="preserve"> </v>
      </c>
      <c r="S127" s="55" t="str">
        <f>IF(C127="","",IF(ISERROR(VLOOKUP(VLOOKUP(C127,Table1[[Practice no.]:[12]],33,FALSE),List!$A$2:$B$5,2,FALSE)),"",VLOOKUP(VLOOKUP(C127,Table1[[Practice no.]:[12]],33,FALSE),List!$A$2:$B$5,2,FALSE)))</f>
        <v>○</v>
      </c>
      <c r="T127" s="55" t="str">
        <f>IF(C127="","",IF(ISERROR(VLOOKUP(VLOOKUP(C127,Table1[[Practice no.]:[12]],34,FALSE),List!$A$2:$B$5,2,FALSE)),"",VLOOKUP(VLOOKUP(C127,Table1[[Practice no.]:[12]],34,FALSE),List!$A$2:$B$5,2,FALSE)))</f>
        <v xml:space="preserve"> </v>
      </c>
      <c r="U127" s="55" t="str">
        <f>IF(C127="","",IF(ISERROR(VLOOKUP(VLOOKUP(C127,Table1[[Practice no.]:[12]],35,FALSE),List!$A$2:$B$5,2,FALSE)),"",VLOOKUP(VLOOKUP(C127,Table1[[Practice no.]:[12]],35,FALSE),List!$A$2:$B$5,2,FALSE)))</f>
        <v>○</v>
      </c>
      <c r="V127" s="55" t="str">
        <f>IF(C127="","",IF(ISERROR(VLOOKUP(VLOOKUP(C127,Table1[[Practice no.]:[12]],36,FALSE),List!$A$2:$B$5,2,FALSE)),"",VLOOKUP(VLOOKUP(C127,Table1[[Practice no.]:[12]],36,FALSE),List!$A$2:$B$5,2,FALSE)))</f>
        <v>○</v>
      </c>
      <c r="W127" s="55" t="str">
        <f>IF(C127="","",IF(ISERROR(VLOOKUP(VLOOKUP(C127,Table1[[Practice no.]:[12]],37,FALSE),List!$A$2:$B$5,2,FALSE)),"",VLOOKUP(VLOOKUP(C127,Table1[[Practice no.]:[12]],37,FALSE),List!$A$2:$B$5,2,FALSE)))</f>
        <v>○</v>
      </c>
      <c r="X127" s="55" t="str">
        <f>IF(C127="","",IF(ISERROR(VLOOKUP(VLOOKUP(C127,Table1[[Practice no.]:[12]],38,FALSE),List!$A$2:$B$5,2,FALSE)),"",VLOOKUP(VLOOKUP(C127,Table1[[Practice no.]:[12]],38,FALSE),List!$A$2:$B$5,2,FALSE)))</f>
        <v>○</v>
      </c>
      <c r="Y127" s="55" t="str">
        <f>IF(C127="","",IF(ISERROR(VLOOKUP(VLOOKUP(C127,Table1[[Practice no.]:[12]],39,FALSE),List!$A$2:$B$5,2,FALSE)),"",VLOOKUP(VLOOKUP(C127,Table1[[Practice no.]:[12]],39,FALSE),List!$A$2:$B$5,2,FALSE)))</f>
        <v>○</v>
      </c>
      <c r="Z127" s="55" t="str">
        <f>IF(C127="","",IF(ISERROR(VLOOKUP(VLOOKUP(C127,Table1[[Practice no.]:[12]],40,FALSE),List!$A$2:$B$5,2,FALSE)),"",VLOOKUP(VLOOKUP(C127,Table1[[Practice no.]:[12]],40,FALSE),List!$A$2:$B$5,2,FALSE)))</f>
        <v xml:space="preserve"> </v>
      </c>
      <c r="AA127" s="55" t="str">
        <f>IF(C127="","",IF(ISERROR(VLOOKUP(VLOOKUP(C127,Table1[[Practice no.]:[12]],41,FALSE),List!$A$2:$B$5,2,FALSE)),"",VLOOKUP(VLOOKUP(C127,Table1[[Practice no.]:[12]],41,FALSE),List!$A$2:$B$5,2,FALSE)))</f>
        <v>○</v>
      </c>
      <c r="AB127" s="55" t="str">
        <f>IF(C127="","",IF(ISERROR(VLOOKUP(VLOOKUP(C127,Table1[[Practice no.]:[12]],42,FALSE),List!$A$2:$B$5,2,FALSE)),"",VLOOKUP(VLOOKUP(C127,Table1[[Practice no.]:[12]],42,FALSE),List!$A$2:$B$5,2,FALSE)))</f>
        <v xml:space="preserve"> </v>
      </c>
      <c r="AC127" s="84"/>
    </row>
    <row r="128" spans="1:29" ht="40.35" customHeight="1">
      <c r="A128" s="218" t="str">
        <v>7. Disaster Preparedness</v>
      </c>
      <c r="B128" s="218" t="str">
        <v>7.4. Evacuation and access plans</v>
      </c>
      <c r="C128" s="218" t="str">
        <v>7.4.3</v>
      </c>
      <c r="D128" s="218" t="str">
        <f>IF(C128="","",HYPERLINK("#'" &amp; C128 &amp; "'!A1",VLOOKUP(C128,Table1[[Practice no.]:[Pracitce Name]],2,FALSE)))</f>
        <v>Emergency Disaster Procedure and Preparedness Planning</v>
      </c>
      <c r="E128" s="65" t="str">
        <f>IF(C128="","",IF(ISERROR(VLOOKUP(VLOOKUP(C128,Table1[[Practice no.]:[12]],19,FALSE),List!$A$2:$B$5,2,FALSE)),"",VLOOKUP(VLOOKUP(C128,Table1[[Practice no.]:[12]],19,FALSE),List!$A$2:$B$5,2,FALSE)))</f>
        <v xml:space="preserve"> </v>
      </c>
      <c r="F128" s="66" t="str">
        <f>IF(C128="","",IF(ISERROR(VLOOKUP(VLOOKUP(C128,Table1[[Practice no.]:[12]],20,FALSE),List!$A$2:$B$5,2,FALSE)),"",VLOOKUP(VLOOKUP(C128,Table1[[Practice no.]:[12]],20,FALSE),List!$A$2:$B$5,2,FALSE)))</f>
        <v>○</v>
      </c>
      <c r="G128" s="66" t="str">
        <f>IF(C128="","",IF(ISERROR(VLOOKUP(VLOOKUP(C128,Table1[[Practice no.]:[12]],21,FALSE),List!$A$2:$B$5,2,FALSE)),"",VLOOKUP(VLOOKUP(C128,Table1[[Practice no.]:[12]],21,FALSE),List!$A$2:$B$5,2,FALSE)))</f>
        <v xml:space="preserve"> </v>
      </c>
      <c r="H128" s="67" t="str">
        <f>IF(C128="","",IF(ISERROR(VLOOKUP(VLOOKUP(C128,Table1[[Practice no.]:[12]],22,FALSE),List!$A$2:$B$5,2,FALSE)),"",VLOOKUP(VLOOKUP(C128,Table1[[Practice no.]:[12]],22,FALSE),List!$A$2:$B$5,2,FALSE)))</f>
        <v xml:space="preserve"> </v>
      </c>
      <c r="I128" s="67" t="str">
        <f>IF(C128="","",IF(ISERROR(VLOOKUP(VLOOKUP(C128,Table1[[Practice no.]:[12]],23,FALSE),List!$A$2:$B$5,2,FALSE)),"",VLOOKUP(VLOOKUP(C128,Table1[[Practice no.]:[12]],23,FALSE),List!$A$2:$B$5,2,FALSE)))</f>
        <v xml:space="preserve"> </v>
      </c>
      <c r="J128" s="67" t="str">
        <f>IF(C128="","",IF(ISERROR(VLOOKUP(VLOOKUP(C128,Table1[[Practice no.]:[12]],24,FALSE),List!$A$2:$B$5,2,FALSE)),"",VLOOKUP(VLOOKUP(C128,Table1[[Practice no.]:[12]],24,FALSE),List!$A$2:$B$5,2,FALSE)))</f>
        <v xml:space="preserve"> </v>
      </c>
      <c r="K128" s="68" t="str">
        <f>IF(C128="","",IF(ISERROR(VLOOKUP(VLOOKUP(C128,Table1[[Practice no.]:[12]],25,FALSE),List!$A$2:$B$5,2,FALSE)),"",VLOOKUP(VLOOKUP(C128,Table1[[Practice no.]:[12]],25,FALSE),List!$A$2:$B$5,2,FALSE)))</f>
        <v>●</v>
      </c>
      <c r="L128" s="68" t="str">
        <f>IF(C128="","",IF(ISERROR(VLOOKUP(VLOOKUP(C128,Table1[[Practice no.]:[12]],26,FALSE),List!$A$2:$B$5,2,FALSE)),"",VLOOKUP(VLOOKUP(C128,Table1[[Practice no.]:[12]],26,FALSE),List!$A$2:$B$5,2,FALSE)))</f>
        <v xml:space="preserve"> </v>
      </c>
      <c r="M128" s="68" t="str">
        <f>IF(C128="","",IF(ISERROR(VLOOKUP(VLOOKUP(C128,Table1[[Practice no.]:[12]],27,FALSE),List!$A$2:$B$5,2,FALSE)),"",VLOOKUP(VLOOKUP(C128,Table1[[Practice no.]:[12]],27,FALSE),List!$A$2:$B$5,2,FALSE)))</f>
        <v xml:space="preserve"> </v>
      </c>
      <c r="N128" s="69" t="str">
        <f>IF(C128="","",IF(ISERROR(VLOOKUP(VLOOKUP(C128,Table1[[Practice no.]:[12]],28,FALSE),List!$A$2:$B$5,2,FALSE)),"",VLOOKUP(VLOOKUP(C128,Table1[[Practice no.]:[12]],28,FALSE),List!$A$2:$B$5,2,FALSE)))</f>
        <v xml:space="preserve"> </v>
      </c>
      <c r="O128" s="69" t="str">
        <f>IF(C128="","",IF(ISERROR(VLOOKUP(VLOOKUP(C128,Table1[[Practice no.]:[12]],29,FALSE),List!$A$2:$B$5,2,FALSE)),"",VLOOKUP(VLOOKUP(C128,Table1[[Practice no.]:[12]],29,FALSE),List!$A$2:$B$5,2,FALSE)))</f>
        <v xml:space="preserve"> </v>
      </c>
      <c r="P128" s="69" t="str">
        <f>IF(C128="","",IF(ISERROR(VLOOKUP(VLOOKUP(C128,Table1[[Practice no.]:[12]],30,FALSE),List!$A$2:$B$5,2,FALSE)),"",VLOOKUP(VLOOKUP(C128,Table1[[Practice no.]:[12]],30,FALSE),List!$A$2:$B$5,2,FALSE)))</f>
        <v xml:space="preserve"> </v>
      </c>
      <c r="Q128" s="55" t="str">
        <f>IF(C128="","",IF(ISERROR(VLOOKUP(VLOOKUP(C128,Table1[[Practice no.]:[12]],31,FALSE),List!$A$2:$B$5,2,FALSE)),"",VLOOKUP(VLOOKUP(C128,Table1[[Practice no.]:[12]],31,FALSE),List!$A$2:$B$5,2,FALSE)))</f>
        <v xml:space="preserve"> </v>
      </c>
      <c r="R128" s="55" t="str">
        <f>IF(C128="","",IF(ISERROR(VLOOKUP(VLOOKUP(C128,Table1[[Practice no.]:[12]],32,FALSE),List!$A$2:$B$5,2,FALSE)),"",VLOOKUP(VLOOKUP(C128,Table1[[Practice no.]:[12]],32,FALSE),List!$A$2:$B$5,2,FALSE)))</f>
        <v xml:space="preserve"> </v>
      </c>
      <c r="S128" s="55" t="str">
        <f>IF(C128="","",IF(ISERROR(VLOOKUP(VLOOKUP(C128,Table1[[Practice no.]:[12]],33,FALSE),List!$A$2:$B$5,2,FALSE)),"",VLOOKUP(VLOOKUP(C128,Table1[[Practice no.]:[12]],33,FALSE),List!$A$2:$B$5,2,FALSE)))</f>
        <v>○</v>
      </c>
      <c r="T128" s="55" t="str">
        <f>IF(C128="","",IF(ISERROR(VLOOKUP(VLOOKUP(C128,Table1[[Practice no.]:[12]],34,FALSE),List!$A$2:$B$5,2,FALSE)),"",VLOOKUP(VLOOKUP(C128,Table1[[Practice no.]:[12]],34,FALSE),List!$A$2:$B$5,2,FALSE)))</f>
        <v xml:space="preserve"> </v>
      </c>
      <c r="U128" s="55" t="str">
        <f>IF(C128="","",IF(ISERROR(VLOOKUP(VLOOKUP(C128,Table1[[Practice no.]:[12]],35,FALSE),List!$A$2:$B$5,2,FALSE)),"",VLOOKUP(VLOOKUP(C128,Table1[[Practice no.]:[12]],35,FALSE),List!$A$2:$B$5,2,FALSE)))</f>
        <v>○</v>
      </c>
      <c r="V128" s="55" t="str">
        <f>IF(C128="","",IF(ISERROR(VLOOKUP(VLOOKUP(C128,Table1[[Practice no.]:[12]],36,FALSE),List!$A$2:$B$5,2,FALSE)),"",VLOOKUP(VLOOKUP(C128,Table1[[Practice no.]:[12]],36,FALSE),List!$A$2:$B$5,2,FALSE)))</f>
        <v>○</v>
      </c>
      <c r="W128" s="55" t="str">
        <f>IF(C128="","",IF(ISERROR(VLOOKUP(VLOOKUP(C128,Table1[[Practice no.]:[12]],37,FALSE),List!$A$2:$B$5,2,FALSE)),"",VLOOKUP(VLOOKUP(C128,Table1[[Practice no.]:[12]],37,FALSE),List!$A$2:$B$5,2,FALSE)))</f>
        <v>○</v>
      </c>
      <c r="X128" s="55" t="str">
        <f>IF(C128="","",IF(ISERROR(VLOOKUP(VLOOKUP(C128,Table1[[Practice no.]:[12]],38,FALSE),List!$A$2:$B$5,2,FALSE)),"",VLOOKUP(VLOOKUP(C128,Table1[[Practice no.]:[12]],38,FALSE),List!$A$2:$B$5,2,FALSE)))</f>
        <v>○</v>
      </c>
      <c r="Y128" s="55" t="str">
        <f>IF(C128="","",IF(ISERROR(VLOOKUP(VLOOKUP(C128,Table1[[Practice no.]:[12]],39,FALSE),List!$A$2:$B$5,2,FALSE)),"",VLOOKUP(VLOOKUP(C128,Table1[[Practice no.]:[12]],39,FALSE),List!$A$2:$B$5,2,FALSE)))</f>
        <v xml:space="preserve"> </v>
      </c>
      <c r="Z128" s="55" t="str">
        <f>IF(C128="","",IF(ISERROR(VLOOKUP(VLOOKUP(C128,Table1[[Practice no.]:[12]],40,FALSE),List!$A$2:$B$5,2,FALSE)),"",VLOOKUP(VLOOKUP(C128,Table1[[Practice no.]:[12]],40,FALSE),List!$A$2:$B$5,2,FALSE)))</f>
        <v>○</v>
      </c>
      <c r="AA128" s="55" t="str">
        <f>IF(C128="","",IF(ISERROR(VLOOKUP(VLOOKUP(C128,Table1[[Practice no.]:[12]],41,FALSE),List!$A$2:$B$5,2,FALSE)),"",VLOOKUP(VLOOKUP(C128,Table1[[Practice no.]:[12]],41,FALSE),List!$A$2:$B$5,2,FALSE)))</f>
        <v xml:space="preserve"> </v>
      </c>
      <c r="AB128" s="55" t="str">
        <f>IF(C128="","",IF(ISERROR(VLOOKUP(VLOOKUP(C128,Table1[[Practice no.]:[12]],42,FALSE),List!$A$2:$B$5,2,FALSE)),"",VLOOKUP(VLOOKUP(C128,Table1[[Practice no.]:[12]],42,FALSE),List!$A$2:$B$5,2,FALSE)))</f>
        <v>○</v>
      </c>
      <c r="AC128" s="84"/>
    </row>
    <row r="129" spans="1:29" ht="40.35" customHeight="1">
      <c r="A129" s="218" t="str">
        <v>7. Disaster Preparedness</v>
      </c>
      <c r="B129" s="218" t="str">
        <v>7.5. Fire prevention</v>
      </c>
      <c r="C129" s="218" t="str">
        <v>7.5.1</v>
      </c>
      <c r="D129" s="218" t="str">
        <f>IF(C129="","",HYPERLINK("#'" &amp; C129 &amp; "'!A1",VLOOKUP(C129,Table1[[Practice no.]:[Pracitce Name]],2,FALSE)))</f>
        <v>Access for fire and emergency equipment &amp; fire breaks</v>
      </c>
      <c r="E129" s="65" t="str">
        <f>IF(C129="","",IF(ISERROR(VLOOKUP(VLOOKUP(C129,Table1[[Practice no.]:[12]],19,FALSE),List!$A$2:$B$5,2,FALSE)),"",VLOOKUP(VLOOKUP(C129,Table1[[Practice no.]:[12]],19,FALSE),List!$A$2:$B$5,2,FALSE)))</f>
        <v xml:space="preserve"> </v>
      </c>
      <c r="F129" s="66" t="str">
        <f>IF(C129="","",IF(ISERROR(VLOOKUP(VLOOKUP(C129,Table1[[Practice no.]:[12]],20,FALSE),List!$A$2:$B$5,2,FALSE)),"",VLOOKUP(VLOOKUP(C129,Table1[[Practice no.]:[12]],20,FALSE),List!$A$2:$B$5,2,FALSE)))</f>
        <v xml:space="preserve"> </v>
      </c>
      <c r="G129" s="66" t="str">
        <f>IF(C129="","",IF(ISERROR(VLOOKUP(VLOOKUP(C129,Table1[[Practice no.]:[12]],21,FALSE),List!$A$2:$B$5,2,FALSE)),"",VLOOKUP(VLOOKUP(C129,Table1[[Practice no.]:[12]],21,FALSE),List!$A$2:$B$5,2,FALSE)))</f>
        <v xml:space="preserve"> </v>
      </c>
      <c r="H129" s="67" t="str">
        <f>IF(C129="","",IF(ISERROR(VLOOKUP(VLOOKUP(C129,Table1[[Practice no.]:[12]],22,FALSE),List!$A$2:$B$5,2,FALSE)),"",VLOOKUP(VLOOKUP(C129,Table1[[Practice no.]:[12]],22,FALSE),List!$A$2:$B$5,2,FALSE)))</f>
        <v xml:space="preserve"> </v>
      </c>
      <c r="I129" s="67" t="str">
        <f>IF(C129="","",IF(ISERROR(VLOOKUP(VLOOKUP(C129,Table1[[Practice no.]:[12]],23,FALSE),List!$A$2:$B$5,2,FALSE)),"",VLOOKUP(VLOOKUP(C129,Table1[[Practice no.]:[12]],23,FALSE),List!$A$2:$B$5,2,FALSE)))</f>
        <v xml:space="preserve"> </v>
      </c>
      <c r="J129" s="67" t="str">
        <f>IF(C129="","",IF(ISERROR(VLOOKUP(VLOOKUP(C129,Table1[[Practice no.]:[12]],24,FALSE),List!$A$2:$B$5,2,FALSE)),"",VLOOKUP(VLOOKUP(C129,Table1[[Practice no.]:[12]],24,FALSE),List!$A$2:$B$5,2,FALSE)))</f>
        <v xml:space="preserve"> </v>
      </c>
      <c r="K129" s="68" t="str">
        <f>IF(C129="","",IF(ISERROR(VLOOKUP(VLOOKUP(C129,Table1[[Practice no.]:[12]],25,FALSE),List!$A$2:$B$5,2,FALSE)),"",VLOOKUP(VLOOKUP(C129,Table1[[Practice no.]:[12]],25,FALSE),List!$A$2:$B$5,2,FALSE)))</f>
        <v>●</v>
      </c>
      <c r="L129" s="68" t="str">
        <f>IF(C129="","",IF(ISERROR(VLOOKUP(VLOOKUP(C129,Table1[[Practice no.]:[12]],26,FALSE),List!$A$2:$B$5,2,FALSE)),"",VLOOKUP(VLOOKUP(C129,Table1[[Practice no.]:[12]],26,FALSE),List!$A$2:$B$5,2,FALSE)))</f>
        <v xml:space="preserve"> </v>
      </c>
      <c r="M129" s="68" t="str">
        <f>IF(C129="","",IF(ISERROR(VLOOKUP(VLOOKUP(C129,Table1[[Practice no.]:[12]],27,FALSE),List!$A$2:$B$5,2,FALSE)),"",VLOOKUP(VLOOKUP(C129,Table1[[Practice no.]:[12]],27,FALSE),List!$A$2:$B$5,2,FALSE)))</f>
        <v xml:space="preserve"> </v>
      </c>
      <c r="N129" s="69" t="str">
        <f>IF(C129="","",IF(ISERROR(VLOOKUP(VLOOKUP(C129,Table1[[Practice no.]:[12]],28,FALSE),List!$A$2:$B$5,2,FALSE)),"",VLOOKUP(VLOOKUP(C129,Table1[[Practice no.]:[12]],28,FALSE),List!$A$2:$B$5,2,FALSE)))</f>
        <v xml:space="preserve"> </v>
      </c>
      <c r="O129" s="69" t="str">
        <f>IF(C129="","",IF(ISERROR(VLOOKUP(VLOOKUP(C129,Table1[[Practice no.]:[12]],29,FALSE),List!$A$2:$B$5,2,FALSE)),"",VLOOKUP(VLOOKUP(C129,Table1[[Practice no.]:[12]],29,FALSE),List!$A$2:$B$5,2,FALSE)))</f>
        <v xml:space="preserve"> </v>
      </c>
      <c r="P129" s="69" t="str">
        <f>IF(C129="","",IF(ISERROR(VLOOKUP(VLOOKUP(C129,Table1[[Practice no.]:[12]],30,FALSE),List!$A$2:$B$5,2,FALSE)),"",VLOOKUP(VLOOKUP(C129,Table1[[Practice no.]:[12]],30,FALSE),List!$A$2:$B$5,2,FALSE)))</f>
        <v xml:space="preserve"> </v>
      </c>
      <c r="Q129" s="55" t="str">
        <f>IF(C129="","",IF(ISERROR(VLOOKUP(VLOOKUP(C129,Table1[[Practice no.]:[12]],31,FALSE),List!$A$2:$B$5,2,FALSE)),"",VLOOKUP(VLOOKUP(C129,Table1[[Practice no.]:[12]],31,FALSE),List!$A$2:$B$5,2,FALSE)))</f>
        <v>○</v>
      </c>
      <c r="R129" s="55" t="str">
        <f>IF(C129="","",IF(ISERROR(VLOOKUP(VLOOKUP(C129,Table1[[Practice no.]:[12]],32,FALSE),List!$A$2:$B$5,2,FALSE)),"",VLOOKUP(VLOOKUP(C129,Table1[[Practice no.]:[12]],32,FALSE),List!$A$2:$B$5,2,FALSE)))</f>
        <v xml:space="preserve"> </v>
      </c>
      <c r="S129" s="55" t="str">
        <f>IF(C129="","",IF(ISERROR(VLOOKUP(VLOOKUP(C129,Table1[[Practice no.]:[12]],33,FALSE),List!$A$2:$B$5,2,FALSE)),"",VLOOKUP(VLOOKUP(C129,Table1[[Practice no.]:[12]],33,FALSE),List!$A$2:$B$5,2,FALSE)))</f>
        <v>○</v>
      </c>
      <c r="T129" s="55" t="str">
        <f>IF(C129="","",IF(ISERROR(VLOOKUP(VLOOKUP(C129,Table1[[Practice no.]:[12]],34,FALSE),List!$A$2:$B$5,2,FALSE)),"",VLOOKUP(VLOOKUP(C129,Table1[[Practice no.]:[12]],34,FALSE),List!$A$2:$B$5,2,FALSE)))</f>
        <v>○</v>
      </c>
      <c r="U129" s="55" t="str">
        <f>IF(C129="","",IF(ISERROR(VLOOKUP(VLOOKUP(C129,Table1[[Practice no.]:[12]],35,FALSE),List!$A$2:$B$5,2,FALSE)),"",VLOOKUP(VLOOKUP(C129,Table1[[Practice no.]:[12]],35,FALSE),List!$A$2:$B$5,2,FALSE)))</f>
        <v xml:space="preserve"> </v>
      </c>
      <c r="V129" s="55" t="str">
        <f>IF(C129="","",IF(ISERROR(VLOOKUP(VLOOKUP(C129,Table1[[Practice no.]:[12]],36,FALSE),List!$A$2:$B$5,2,FALSE)),"",VLOOKUP(VLOOKUP(C129,Table1[[Practice no.]:[12]],36,FALSE),List!$A$2:$B$5,2,FALSE)))</f>
        <v>○</v>
      </c>
      <c r="W129" s="55" t="str">
        <f>IF(C129="","",IF(ISERROR(VLOOKUP(VLOOKUP(C129,Table1[[Practice no.]:[12]],37,FALSE),List!$A$2:$B$5,2,FALSE)),"",VLOOKUP(VLOOKUP(C129,Table1[[Practice no.]:[12]],37,FALSE),List!$A$2:$B$5,2,FALSE)))</f>
        <v>○</v>
      </c>
      <c r="X129" s="55" t="str">
        <f>IF(C129="","",IF(ISERROR(VLOOKUP(VLOOKUP(C129,Table1[[Practice no.]:[12]],38,FALSE),List!$A$2:$B$5,2,FALSE)),"",VLOOKUP(VLOOKUP(C129,Table1[[Practice no.]:[12]],38,FALSE),List!$A$2:$B$5,2,FALSE)))</f>
        <v xml:space="preserve"> </v>
      </c>
      <c r="Y129" s="55" t="str">
        <f>IF(C129="","",IF(ISERROR(VLOOKUP(VLOOKUP(C129,Table1[[Practice no.]:[12]],39,FALSE),List!$A$2:$B$5,2,FALSE)),"",VLOOKUP(VLOOKUP(C129,Table1[[Practice no.]:[12]],39,FALSE),List!$A$2:$B$5,2,FALSE)))</f>
        <v xml:space="preserve"> </v>
      </c>
      <c r="Z129" s="55" t="str">
        <f>IF(C129="","",IF(ISERROR(VLOOKUP(VLOOKUP(C129,Table1[[Practice no.]:[12]],40,FALSE),List!$A$2:$B$5,2,FALSE)),"",VLOOKUP(VLOOKUP(C129,Table1[[Practice no.]:[12]],40,FALSE),List!$A$2:$B$5,2,FALSE)))</f>
        <v xml:space="preserve"> </v>
      </c>
      <c r="AA129" s="55" t="str">
        <f>IF(C129="","",IF(ISERROR(VLOOKUP(VLOOKUP(C129,Table1[[Practice no.]:[12]],41,FALSE),List!$A$2:$B$5,2,FALSE)),"",VLOOKUP(VLOOKUP(C129,Table1[[Practice no.]:[12]],41,FALSE),List!$A$2:$B$5,2,FALSE)))</f>
        <v xml:space="preserve"> </v>
      </c>
      <c r="AB129" s="55" t="str">
        <f>IF(C129="","",IF(ISERROR(VLOOKUP(VLOOKUP(C129,Table1[[Practice no.]:[12]],42,FALSE),List!$A$2:$B$5,2,FALSE)),"",VLOOKUP(VLOOKUP(C129,Table1[[Practice no.]:[12]],42,FALSE),List!$A$2:$B$5,2,FALSE)))</f>
        <v>○</v>
      </c>
      <c r="AC129" s="84"/>
    </row>
    <row r="130" spans="1:29" ht="40.35" customHeight="1">
      <c r="A130" s="218" t="str">
        <v>7. Disaster Preparedness</v>
      </c>
      <c r="B130" s="218" t="str">
        <v>7.5. Fire prevention</v>
      </c>
      <c r="C130" s="218" t="str">
        <v>7.5.2</v>
      </c>
      <c r="D130" s="218" t="str">
        <f>IF(C130="","",HYPERLINK("#'" &amp; C130 &amp; "'!A1",VLOOKUP(C130,Table1[[Practice no.]:[Pracitce Name]],2,FALSE)))</f>
        <v>Fire break along roads</v>
      </c>
      <c r="E130" s="65" t="str">
        <f>IF(C130="","",IF(ISERROR(VLOOKUP(VLOOKUP(C130,Table1[[Practice no.]:[12]],19,FALSE),List!$A$2:$B$5,2,FALSE)),"",VLOOKUP(VLOOKUP(C130,Table1[[Practice no.]:[12]],19,FALSE),List!$A$2:$B$5,2,FALSE)))</f>
        <v>○</v>
      </c>
      <c r="F130" s="66" t="str">
        <f>IF(C130="","",IF(ISERROR(VLOOKUP(VLOOKUP(C130,Table1[[Practice no.]:[12]],20,FALSE),List!$A$2:$B$5,2,FALSE)),"",VLOOKUP(VLOOKUP(C130,Table1[[Practice no.]:[12]],20,FALSE),List!$A$2:$B$5,2,FALSE)))</f>
        <v>○</v>
      </c>
      <c r="G130" s="66" t="str">
        <f>IF(C130="","",IF(ISERROR(VLOOKUP(VLOOKUP(C130,Table1[[Practice no.]:[12]],21,FALSE),List!$A$2:$B$5,2,FALSE)),"",VLOOKUP(VLOOKUP(C130,Table1[[Practice no.]:[12]],21,FALSE),List!$A$2:$B$5,2,FALSE)))</f>
        <v>○</v>
      </c>
      <c r="H130" s="67" t="str">
        <f>IF(C130="","",IF(ISERROR(VLOOKUP(VLOOKUP(C130,Table1[[Practice no.]:[12]],22,FALSE),List!$A$2:$B$5,2,FALSE)),"",VLOOKUP(VLOOKUP(C130,Table1[[Practice no.]:[12]],22,FALSE),List!$A$2:$B$5,2,FALSE)))</f>
        <v>○</v>
      </c>
      <c r="I130" s="67" t="str">
        <f>IF(C130="","",IF(ISERROR(VLOOKUP(VLOOKUP(C130,Table1[[Practice no.]:[12]],23,FALSE),List!$A$2:$B$5,2,FALSE)),"",VLOOKUP(VLOOKUP(C130,Table1[[Practice no.]:[12]],23,FALSE),List!$A$2:$B$5,2,FALSE)))</f>
        <v>○</v>
      </c>
      <c r="J130" s="67" t="str">
        <f>IF(C130="","",IF(ISERROR(VLOOKUP(VLOOKUP(C130,Table1[[Practice no.]:[12]],24,FALSE),List!$A$2:$B$5,2,FALSE)),"",VLOOKUP(VLOOKUP(C130,Table1[[Practice no.]:[12]],24,FALSE),List!$A$2:$B$5,2,FALSE)))</f>
        <v>○</v>
      </c>
      <c r="K130" s="68" t="str">
        <f>IF(C130="","",IF(ISERROR(VLOOKUP(VLOOKUP(C130,Table1[[Practice no.]:[12]],25,FALSE),List!$A$2:$B$5,2,FALSE)),"",VLOOKUP(VLOOKUP(C130,Table1[[Practice no.]:[12]],25,FALSE),List!$A$2:$B$5,2,FALSE)))</f>
        <v>●</v>
      </c>
      <c r="L130" s="68" t="str">
        <f>IF(C130="","",IF(ISERROR(VLOOKUP(VLOOKUP(C130,Table1[[Practice no.]:[12]],26,FALSE),List!$A$2:$B$5,2,FALSE)),"",VLOOKUP(VLOOKUP(C130,Table1[[Practice no.]:[12]],26,FALSE),List!$A$2:$B$5,2,FALSE)))</f>
        <v xml:space="preserve"> </v>
      </c>
      <c r="M130" s="68" t="str">
        <f>IF(C130="","",IF(ISERROR(VLOOKUP(VLOOKUP(C130,Table1[[Practice no.]:[12]],27,FALSE),List!$A$2:$B$5,2,FALSE)),"",VLOOKUP(VLOOKUP(C130,Table1[[Practice no.]:[12]],27,FALSE),List!$A$2:$B$5,2,FALSE)))</f>
        <v xml:space="preserve"> </v>
      </c>
      <c r="N130" s="69" t="str">
        <f>IF(C130="","",IF(ISERROR(VLOOKUP(VLOOKUP(C130,Table1[[Practice no.]:[12]],28,FALSE),List!$A$2:$B$5,2,FALSE)),"",VLOOKUP(VLOOKUP(C130,Table1[[Practice no.]:[12]],28,FALSE),List!$A$2:$B$5,2,FALSE)))</f>
        <v xml:space="preserve"> </v>
      </c>
      <c r="O130" s="69" t="str">
        <f>IF(C130="","",IF(ISERROR(VLOOKUP(VLOOKUP(C130,Table1[[Practice no.]:[12]],29,FALSE),List!$A$2:$B$5,2,FALSE)),"",VLOOKUP(VLOOKUP(C130,Table1[[Practice no.]:[12]],29,FALSE),List!$A$2:$B$5,2,FALSE)))</f>
        <v>○</v>
      </c>
      <c r="P130" s="69" t="str">
        <f>IF(C130="","",IF(ISERROR(VLOOKUP(VLOOKUP(C130,Table1[[Practice no.]:[12]],30,FALSE),List!$A$2:$B$5,2,FALSE)),"",VLOOKUP(VLOOKUP(C130,Table1[[Practice no.]:[12]],30,FALSE),List!$A$2:$B$5,2,FALSE)))</f>
        <v xml:space="preserve"> </v>
      </c>
      <c r="Q130" s="55" t="str">
        <f>IF(C130="","",IF(ISERROR(VLOOKUP(VLOOKUP(C130,Table1[[Practice no.]:[12]],31,FALSE),List!$A$2:$B$5,2,FALSE)),"",VLOOKUP(VLOOKUP(C130,Table1[[Practice no.]:[12]],31,FALSE),List!$A$2:$B$5,2,FALSE)))</f>
        <v>○</v>
      </c>
      <c r="R130" s="55" t="str">
        <f>IF(C130="","",IF(ISERROR(VLOOKUP(VLOOKUP(C130,Table1[[Practice no.]:[12]],32,FALSE),List!$A$2:$B$5,2,FALSE)),"",VLOOKUP(VLOOKUP(C130,Table1[[Practice no.]:[12]],32,FALSE),List!$A$2:$B$5,2,FALSE)))</f>
        <v xml:space="preserve"> </v>
      </c>
      <c r="S130" s="55" t="str">
        <f>IF(C130="","",IF(ISERROR(VLOOKUP(VLOOKUP(C130,Table1[[Practice no.]:[12]],33,FALSE),List!$A$2:$B$5,2,FALSE)),"",VLOOKUP(VLOOKUP(C130,Table1[[Practice no.]:[12]],33,FALSE),List!$A$2:$B$5,2,FALSE)))</f>
        <v>○</v>
      </c>
      <c r="T130" s="55" t="str">
        <f>IF(C130="","",IF(ISERROR(VLOOKUP(VLOOKUP(C130,Table1[[Practice no.]:[12]],34,FALSE),List!$A$2:$B$5,2,FALSE)),"",VLOOKUP(VLOOKUP(C130,Table1[[Practice no.]:[12]],34,FALSE),List!$A$2:$B$5,2,FALSE)))</f>
        <v>○</v>
      </c>
      <c r="U130" s="55" t="str">
        <f>IF(C130="","",IF(ISERROR(VLOOKUP(VLOOKUP(C130,Table1[[Practice no.]:[12]],35,FALSE),List!$A$2:$B$5,2,FALSE)),"",VLOOKUP(VLOOKUP(C130,Table1[[Practice no.]:[12]],35,FALSE),List!$A$2:$B$5,2,FALSE)))</f>
        <v>○</v>
      </c>
      <c r="V130" s="55" t="str">
        <f>IF(C130="","",IF(ISERROR(VLOOKUP(VLOOKUP(C130,Table1[[Practice no.]:[12]],36,FALSE),List!$A$2:$B$5,2,FALSE)),"",VLOOKUP(VLOOKUP(C130,Table1[[Practice no.]:[12]],36,FALSE),List!$A$2:$B$5,2,FALSE)))</f>
        <v>○</v>
      </c>
      <c r="W130" s="55" t="str">
        <f>IF(C130="","",IF(ISERROR(VLOOKUP(VLOOKUP(C130,Table1[[Practice no.]:[12]],37,FALSE),List!$A$2:$B$5,2,FALSE)),"",VLOOKUP(VLOOKUP(C130,Table1[[Practice no.]:[12]],37,FALSE),List!$A$2:$B$5,2,FALSE)))</f>
        <v>○</v>
      </c>
      <c r="X130" s="55" t="str">
        <f>IF(C130="","",IF(ISERROR(VLOOKUP(VLOOKUP(C130,Table1[[Practice no.]:[12]],38,FALSE),List!$A$2:$B$5,2,FALSE)),"",VLOOKUP(VLOOKUP(C130,Table1[[Practice no.]:[12]],38,FALSE),List!$A$2:$B$5,2,FALSE)))</f>
        <v>○</v>
      </c>
      <c r="Y130" s="55" t="str">
        <f>IF(C130="","",IF(ISERROR(VLOOKUP(VLOOKUP(C130,Table1[[Practice no.]:[12]],39,FALSE),List!$A$2:$B$5,2,FALSE)),"",VLOOKUP(VLOOKUP(C130,Table1[[Practice no.]:[12]],39,FALSE),List!$A$2:$B$5,2,FALSE)))</f>
        <v>○</v>
      </c>
      <c r="Z130" s="55" t="str">
        <f>IF(C130="","",IF(ISERROR(VLOOKUP(VLOOKUP(C130,Table1[[Practice no.]:[12]],40,FALSE),List!$A$2:$B$5,2,FALSE)),"",VLOOKUP(VLOOKUP(C130,Table1[[Practice no.]:[12]],40,FALSE),List!$A$2:$B$5,2,FALSE)))</f>
        <v xml:space="preserve"> </v>
      </c>
      <c r="AA130" s="55" t="str">
        <f>IF(C130="","",IF(ISERROR(VLOOKUP(VLOOKUP(C130,Table1[[Practice no.]:[12]],41,FALSE),List!$A$2:$B$5,2,FALSE)),"",VLOOKUP(VLOOKUP(C130,Table1[[Practice no.]:[12]],41,FALSE),List!$A$2:$B$5,2,FALSE)))</f>
        <v xml:space="preserve"> </v>
      </c>
      <c r="AB130" s="55" t="str">
        <f>IF(C130="","",IF(ISERROR(VLOOKUP(VLOOKUP(C130,Table1[[Practice no.]:[12]],42,FALSE),List!$A$2:$B$5,2,FALSE)),"",VLOOKUP(VLOOKUP(C130,Table1[[Practice no.]:[12]],42,FALSE),List!$A$2:$B$5,2,FALSE)))</f>
        <v>○</v>
      </c>
      <c r="AC130" s="84"/>
    </row>
    <row r="131" spans="1:29" ht="40.35" customHeight="1">
      <c r="A131" s="218" t="str">
        <v>7. Disaster Preparedness</v>
      </c>
      <c r="B131" s="218" t="str">
        <v>7.5. Fire prevention</v>
      </c>
      <c r="C131" s="218" t="str">
        <v>7.5.3</v>
      </c>
      <c r="D131" s="218" t="str">
        <f>IF(C131="","",HYPERLINK("#'" &amp; C131 &amp; "'!A1",VLOOKUP(C131,Table1[[Practice no.]:[Pracitce Name]],2,FALSE)))</f>
        <v>Use of fire resistance material</v>
      </c>
      <c r="E131" s="65" t="str">
        <f>IF(C131="","",IF(ISERROR(VLOOKUP(VLOOKUP(C131,Table1[[Practice no.]:[12]],19,FALSE),List!$A$2:$B$5,2,FALSE)),"",VLOOKUP(VLOOKUP(C131,Table1[[Practice no.]:[12]],19,FALSE),List!$A$2:$B$5,2,FALSE)))</f>
        <v xml:space="preserve"> </v>
      </c>
      <c r="F131" s="66" t="str">
        <f>IF(C131="","",IF(ISERROR(VLOOKUP(VLOOKUP(C131,Table1[[Practice no.]:[12]],20,FALSE),List!$A$2:$B$5,2,FALSE)),"",VLOOKUP(VLOOKUP(C131,Table1[[Practice no.]:[12]],20,FALSE),List!$A$2:$B$5,2,FALSE)))</f>
        <v xml:space="preserve"> </v>
      </c>
      <c r="G131" s="66" t="str">
        <f>IF(C131="","",IF(ISERROR(VLOOKUP(VLOOKUP(C131,Table1[[Practice no.]:[12]],21,FALSE),List!$A$2:$B$5,2,FALSE)),"",VLOOKUP(VLOOKUP(C131,Table1[[Practice no.]:[12]],21,FALSE),List!$A$2:$B$5,2,FALSE)))</f>
        <v>○</v>
      </c>
      <c r="H131" s="67" t="str">
        <f>IF(C131="","",IF(ISERROR(VLOOKUP(VLOOKUP(C131,Table1[[Practice no.]:[12]],22,FALSE),List!$A$2:$B$5,2,FALSE)),"",VLOOKUP(VLOOKUP(C131,Table1[[Practice no.]:[12]],22,FALSE),List!$A$2:$B$5,2,FALSE)))</f>
        <v>○</v>
      </c>
      <c r="I131" s="67" t="str">
        <f>IF(C131="","",IF(ISERROR(VLOOKUP(VLOOKUP(C131,Table1[[Practice no.]:[12]],23,FALSE),List!$A$2:$B$5,2,FALSE)),"",VLOOKUP(VLOOKUP(C131,Table1[[Practice no.]:[12]],23,FALSE),List!$A$2:$B$5,2,FALSE)))</f>
        <v xml:space="preserve"> </v>
      </c>
      <c r="J131" s="67" t="str">
        <f>IF(C131="","",IF(ISERROR(VLOOKUP(VLOOKUP(C131,Table1[[Practice no.]:[12]],24,FALSE),List!$A$2:$B$5,2,FALSE)),"",VLOOKUP(VLOOKUP(C131,Table1[[Practice no.]:[12]],24,FALSE),List!$A$2:$B$5,2,FALSE)))</f>
        <v xml:space="preserve"> </v>
      </c>
      <c r="K131" s="68" t="str">
        <f>IF(C131="","",IF(ISERROR(VLOOKUP(VLOOKUP(C131,Table1[[Practice no.]:[12]],25,FALSE),List!$A$2:$B$5,2,FALSE)),"",VLOOKUP(VLOOKUP(C131,Table1[[Practice no.]:[12]],25,FALSE),List!$A$2:$B$5,2,FALSE)))</f>
        <v>●</v>
      </c>
      <c r="L131" s="68" t="str">
        <f>IF(C131="","",IF(ISERROR(VLOOKUP(VLOOKUP(C131,Table1[[Practice no.]:[12]],26,FALSE),List!$A$2:$B$5,2,FALSE)),"",VLOOKUP(VLOOKUP(C131,Table1[[Practice no.]:[12]],26,FALSE),List!$A$2:$B$5,2,FALSE)))</f>
        <v xml:space="preserve"> </v>
      </c>
      <c r="M131" s="68" t="str">
        <f>IF(C131="","",IF(ISERROR(VLOOKUP(VLOOKUP(C131,Table1[[Practice no.]:[12]],27,FALSE),List!$A$2:$B$5,2,FALSE)),"",VLOOKUP(VLOOKUP(C131,Table1[[Practice no.]:[12]],27,FALSE),List!$A$2:$B$5,2,FALSE)))</f>
        <v xml:space="preserve"> </v>
      </c>
      <c r="N131" s="69" t="str">
        <f>IF(C131="","",IF(ISERROR(VLOOKUP(VLOOKUP(C131,Table1[[Practice no.]:[12]],28,FALSE),List!$A$2:$B$5,2,FALSE)),"",VLOOKUP(VLOOKUP(C131,Table1[[Practice no.]:[12]],28,FALSE),List!$A$2:$B$5,2,FALSE)))</f>
        <v xml:space="preserve"> </v>
      </c>
      <c r="O131" s="69" t="str">
        <f>IF(C131="","",IF(ISERROR(VLOOKUP(VLOOKUP(C131,Table1[[Practice no.]:[12]],29,FALSE),List!$A$2:$B$5,2,FALSE)),"",VLOOKUP(VLOOKUP(C131,Table1[[Practice no.]:[12]],29,FALSE),List!$A$2:$B$5,2,FALSE)))</f>
        <v>○</v>
      </c>
      <c r="P131" s="69" t="str">
        <f>IF(C131="","",IF(ISERROR(VLOOKUP(VLOOKUP(C131,Table1[[Practice no.]:[12]],30,FALSE),List!$A$2:$B$5,2,FALSE)),"",VLOOKUP(VLOOKUP(C131,Table1[[Practice no.]:[12]],30,FALSE),List!$A$2:$B$5,2,FALSE)))</f>
        <v xml:space="preserve"> </v>
      </c>
      <c r="Q131" s="55" t="str">
        <f>IF(C131="","",IF(ISERROR(VLOOKUP(VLOOKUP(C131,Table1[[Practice no.]:[12]],31,FALSE),List!$A$2:$B$5,2,FALSE)),"",VLOOKUP(VLOOKUP(C131,Table1[[Practice no.]:[12]],31,FALSE),List!$A$2:$B$5,2,FALSE)))</f>
        <v>○</v>
      </c>
      <c r="R131" s="55" t="str">
        <f>IF(C131="","",IF(ISERROR(VLOOKUP(VLOOKUP(C131,Table1[[Practice no.]:[12]],32,FALSE),List!$A$2:$B$5,2,FALSE)),"",VLOOKUP(VLOOKUP(C131,Table1[[Practice no.]:[12]],32,FALSE),List!$A$2:$B$5,2,FALSE)))</f>
        <v xml:space="preserve"> </v>
      </c>
      <c r="S131" s="55" t="str">
        <f>IF(C131="","",IF(ISERROR(VLOOKUP(VLOOKUP(C131,Table1[[Practice no.]:[12]],33,FALSE),List!$A$2:$B$5,2,FALSE)),"",VLOOKUP(VLOOKUP(C131,Table1[[Practice no.]:[12]],33,FALSE),List!$A$2:$B$5,2,FALSE)))</f>
        <v>○</v>
      </c>
      <c r="T131" s="55" t="str">
        <f>IF(C131="","",IF(ISERROR(VLOOKUP(VLOOKUP(C131,Table1[[Practice no.]:[12]],34,FALSE),List!$A$2:$B$5,2,FALSE)),"",VLOOKUP(VLOOKUP(C131,Table1[[Practice no.]:[12]],34,FALSE),List!$A$2:$B$5,2,FALSE)))</f>
        <v>○</v>
      </c>
      <c r="U131" s="55" t="str">
        <f>IF(C131="","",IF(ISERROR(VLOOKUP(VLOOKUP(C131,Table1[[Practice no.]:[12]],35,FALSE),List!$A$2:$B$5,2,FALSE)),"",VLOOKUP(VLOOKUP(C131,Table1[[Practice no.]:[12]],35,FALSE),List!$A$2:$B$5,2,FALSE)))</f>
        <v>○</v>
      </c>
      <c r="V131" s="55" t="str">
        <f>IF(C131="","",IF(ISERROR(VLOOKUP(VLOOKUP(C131,Table1[[Practice no.]:[12]],36,FALSE),List!$A$2:$B$5,2,FALSE)),"",VLOOKUP(VLOOKUP(C131,Table1[[Practice no.]:[12]],36,FALSE),List!$A$2:$B$5,2,FALSE)))</f>
        <v>○</v>
      </c>
      <c r="W131" s="55" t="str">
        <f>IF(C131="","",IF(ISERROR(VLOOKUP(VLOOKUP(C131,Table1[[Practice no.]:[12]],37,FALSE),List!$A$2:$B$5,2,FALSE)),"",VLOOKUP(VLOOKUP(C131,Table1[[Practice no.]:[12]],37,FALSE),List!$A$2:$B$5,2,FALSE)))</f>
        <v>○</v>
      </c>
      <c r="X131" s="55" t="str">
        <f>IF(C131="","",IF(ISERROR(VLOOKUP(VLOOKUP(C131,Table1[[Practice no.]:[12]],38,FALSE),List!$A$2:$B$5,2,FALSE)),"",VLOOKUP(VLOOKUP(C131,Table1[[Practice no.]:[12]],38,FALSE),List!$A$2:$B$5,2,FALSE)))</f>
        <v>○</v>
      </c>
      <c r="Y131" s="55" t="str">
        <f>IF(C131="","",IF(ISERROR(VLOOKUP(VLOOKUP(C131,Table1[[Practice no.]:[12]],39,FALSE),List!$A$2:$B$5,2,FALSE)),"",VLOOKUP(VLOOKUP(C131,Table1[[Practice no.]:[12]],39,FALSE),List!$A$2:$B$5,2,FALSE)))</f>
        <v>○</v>
      </c>
      <c r="Z131" s="55" t="str">
        <f>IF(C131="","",IF(ISERROR(VLOOKUP(VLOOKUP(C131,Table1[[Practice no.]:[12]],40,FALSE),List!$A$2:$B$5,2,FALSE)),"",VLOOKUP(VLOOKUP(C131,Table1[[Practice no.]:[12]],40,FALSE),List!$A$2:$B$5,2,FALSE)))</f>
        <v>○</v>
      </c>
      <c r="AA131" s="55" t="str">
        <f>IF(C131="","",IF(ISERROR(VLOOKUP(VLOOKUP(C131,Table1[[Practice no.]:[12]],41,FALSE),List!$A$2:$B$5,2,FALSE)),"",VLOOKUP(VLOOKUP(C131,Table1[[Practice no.]:[12]],41,FALSE),List!$A$2:$B$5,2,FALSE)))</f>
        <v>○</v>
      </c>
      <c r="AB131" s="55" t="str">
        <f>IF(C131="","",IF(ISERROR(VLOOKUP(VLOOKUP(C131,Table1[[Practice no.]:[12]],42,FALSE),List!$A$2:$B$5,2,FALSE)),"",VLOOKUP(VLOOKUP(C131,Table1[[Practice no.]:[12]],42,FALSE),List!$A$2:$B$5,2,FALSE)))</f>
        <v>○</v>
      </c>
      <c r="AC131" s="84"/>
    </row>
    <row r="132" spans="1:29" ht="40.35" customHeight="1">
      <c r="A132" s="218" t="str">
        <v>8. Sustainable Materials Sourcing and Construction Practices</v>
      </c>
      <c r="B132" s="218" t="str">
        <v>8.1. Design</v>
      </c>
      <c r="C132" s="218" t="str">
        <v>8.1.1</v>
      </c>
      <c r="D132" s="218" t="str">
        <f>IF(C132="","",HYPERLINK("#'" &amp; C132 &amp; "'!A1",VLOOKUP(C132,Table1[[Practice no.]:[Pracitce Name]],2,FALSE)))</f>
        <v>Economical design</v>
      </c>
      <c r="E132" s="65" t="str">
        <f>IF(C132="","",IF(ISERROR(VLOOKUP(VLOOKUP(C132,Table1[[Practice no.]:[12]],19,FALSE),List!$A$2:$B$5,2,FALSE)),"",VLOOKUP(VLOOKUP(C132,Table1[[Practice no.]:[12]],19,FALSE),List!$A$2:$B$5,2,FALSE)))</f>
        <v xml:space="preserve"> </v>
      </c>
      <c r="F132" s="66" t="str">
        <f>IF(C132="","",IF(ISERROR(VLOOKUP(VLOOKUP(C132,Table1[[Practice no.]:[12]],20,FALSE),List!$A$2:$B$5,2,FALSE)),"",VLOOKUP(VLOOKUP(C132,Table1[[Practice no.]:[12]],20,FALSE),List!$A$2:$B$5,2,FALSE)))</f>
        <v xml:space="preserve"> </v>
      </c>
      <c r="G132" s="66" t="str">
        <f>IF(C132="","",IF(ISERROR(VLOOKUP(VLOOKUP(C132,Table1[[Practice no.]:[12]],21,FALSE),List!$A$2:$B$5,2,FALSE)),"",VLOOKUP(VLOOKUP(C132,Table1[[Practice no.]:[12]],21,FALSE),List!$A$2:$B$5,2,FALSE)))</f>
        <v xml:space="preserve"> </v>
      </c>
      <c r="H132" s="67" t="str">
        <f>IF(C132="","",IF(ISERROR(VLOOKUP(VLOOKUP(C132,Table1[[Practice no.]:[12]],22,FALSE),List!$A$2:$B$5,2,FALSE)),"",VLOOKUP(VLOOKUP(C132,Table1[[Practice no.]:[12]],22,FALSE),List!$A$2:$B$5,2,FALSE)))</f>
        <v xml:space="preserve"> </v>
      </c>
      <c r="I132" s="67" t="str">
        <f>IF(C132="","",IF(ISERROR(VLOOKUP(VLOOKUP(C132,Table1[[Practice no.]:[12]],23,FALSE),List!$A$2:$B$5,2,FALSE)),"",VLOOKUP(VLOOKUP(C132,Table1[[Practice no.]:[12]],23,FALSE),List!$A$2:$B$5,2,FALSE)))</f>
        <v xml:space="preserve"> </v>
      </c>
      <c r="J132" s="67" t="str">
        <f>IF(C132="","",IF(ISERROR(VLOOKUP(VLOOKUP(C132,Table1[[Practice no.]:[12]],24,FALSE),List!$A$2:$B$5,2,FALSE)),"",VLOOKUP(VLOOKUP(C132,Table1[[Practice no.]:[12]],24,FALSE),List!$A$2:$B$5,2,FALSE)))</f>
        <v xml:space="preserve"> </v>
      </c>
      <c r="K132" s="68" t="str">
        <f>IF(C132="","",IF(ISERROR(VLOOKUP(VLOOKUP(C132,Table1[[Practice no.]:[12]],25,FALSE),List!$A$2:$B$5,2,FALSE)),"",VLOOKUP(VLOOKUP(C132,Table1[[Practice no.]:[12]],25,FALSE),List!$A$2:$B$5,2,FALSE)))</f>
        <v xml:space="preserve"> </v>
      </c>
      <c r="L132" s="68" t="str">
        <f>IF(C132="","",IF(ISERROR(VLOOKUP(VLOOKUP(C132,Table1[[Practice no.]:[12]],26,FALSE),List!$A$2:$B$5,2,FALSE)),"",VLOOKUP(VLOOKUP(C132,Table1[[Practice no.]:[12]],26,FALSE),List!$A$2:$B$5,2,FALSE)))</f>
        <v>●</v>
      </c>
      <c r="M132" s="68" t="str">
        <f>IF(C132="","",IF(ISERROR(VLOOKUP(VLOOKUP(C132,Table1[[Practice no.]:[12]],27,FALSE),List!$A$2:$B$5,2,FALSE)),"",VLOOKUP(VLOOKUP(C132,Table1[[Practice no.]:[12]],27,FALSE),List!$A$2:$B$5,2,FALSE)))</f>
        <v xml:space="preserve"> </v>
      </c>
      <c r="N132" s="69" t="str">
        <f>IF(C132="","",IF(ISERROR(VLOOKUP(VLOOKUP(C132,Table1[[Practice no.]:[12]],28,FALSE),List!$A$2:$B$5,2,FALSE)),"",VLOOKUP(VLOOKUP(C132,Table1[[Practice no.]:[12]],28,FALSE),List!$A$2:$B$5,2,FALSE)))</f>
        <v xml:space="preserve"> </v>
      </c>
      <c r="O132" s="69" t="str">
        <f>IF(C132="","",IF(ISERROR(VLOOKUP(VLOOKUP(C132,Table1[[Practice no.]:[12]],29,FALSE),List!$A$2:$B$5,2,FALSE)),"",VLOOKUP(VLOOKUP(C132,Table1[[Practice no.]:[12]],29,FALSE),List!$A$2:$B$5,2,FALSE)))</f>
        <v xml:space="preserve"> </v>
      </c>
      <c r="P132" s="69" t="str">
        <f>IF(C132="","",IF(ISERROR(VLOOKUP(VLOOKUP(C132,Table1[[Practice no.]:[12]],30,FALSE),List!$A$2:$B$5,2,FALSE)),"",VLOOKUP(VLOOKUP(C132,Table1[[Practice no.]:[12]],30,FALSE),List!$A$2:$B$5,2,FALSE)))</f>
        <v xml:space="preserve"> </v>
      </c>
      <c r="Q132" s="55" t="str">
        <f>IF(C132="","",IF(ISERROR(VLOOKUP(VLOOKUP(C132,Table1[[Practice no.]:[12]],31,FALSE),List!$A$2:$B$5,2,FALSE)),"",VLOOKUP(VLOOKUP(C132,Table1[[Practice no.]:[12]],31,FALSE),List!$A$2:$B$5,2,FALSE)))</f>
        <v>○</v>
      </c>
      <c r="R132" s="55" t="str">
        <f>IF(C132="","",IF(ISERROR(VLOOKUP(VLOOKUP(C132,Table1[[Practice no.]:[12]],32,FALSE),List!$A$2:$B$5,2,FALSE)),"",VLOOKUP(VLOOKUP(C132,Table1[[Practice no.]:[12]],32,FALSE),List!$A$2:$B$5,2,FALSE)))</f>
        <v>○</v>
      </c>
      <c r="S132" s="55" t="str">
        <f>IF(C132="","",IF(ISERROR(VLOOKUP(VLOOKUP(C132,Table1[[Practice no.]:[12]],33,FALSE),List!$A$2:$B$5,2,FALSE)),"",VLOOKUP(VLOOKUP(C132,Table1[[Practice no.]:[12]],33,FALSE),List!$A$2:$B$5,2,FALSE)))</f>
        <v>○</v>
      </c>
      <c r="T132" s="55" t="str">
        <f>IF(C132="","",IF(ISERROR(VLOOKUP(VLOOKUP(C132,Table1[[Practice no.]:[12]],34,FALSE),List!$A$2:$B$5,2,FALSE)),"",VLOOKUP(VLOOKUP(C132,Table1[[Practice no.]:[12]],34,FALSE),List!$A$2:$B$5,2,FALSE)))</f>
        <v>○</v>
      </c>
      <c r="U132" s="55" t="str">
        <f>IF(C132="","",IF(ISERROR(VLOOKUP(VLOOKUP(C132,Table1[[Practice no.]:[12]],35,FALSE),List!$A$2:$B$5,2,FALSE)),"",VLOOKUP(VLOOKUP(C132,Table1[[Practice no.]:[12]],35,FALSE),List!$A$2:$B$5,2,FALSE)))</f>
        <v>○</v>
      </c>
      <c r="V132" s="55" t="str">
        <f>IF(C132="","",IF(ISERROR(VLOOKUP(VLOOKUP(C132,Table1[[Practice no.]:[12]],36,FALSE),List!$A$2:$B$5,2,FALSE)),"",VLOOKUP(VLOOKUP(C132,Table1[[Practice no.]:[12]],36,FALSE),List!$A$2:$B$5,2,FALSE)))</f>
        <v>○</v>
      </c>
      <c r="W132" s="55" t="str">
        <f>IF(C132="","",IF(ISERROR(VLOOKUP(VLOOKUP(C132,Table1[[Practice no.]:[12]],37,FALSE),List!$A$2:$B$5,2,FALSE)),"",VLOOKUP(VLOOKUP(C132,Table1[[Practice no.]:[12]],37,FALSE),List!$A$2:$B$5,2,FALSE)))</f>
        <v xml:space="preserve"> </v>
      </c>
      <c r="X132" s="55" t="str">
        <f>IF(C132="","",IF(ISERROR(VLOOKUP(VLOOKUP(C132,Table1[[Practice no.]:[12]],38,FALSE),List!$A$2:$B$5,2,FALSE)),"",VLOOKUP(VLOOKUP(C132,Table1[[Practice no.]:[12]],38,FALSE),List!$A$2:$B$5,2,FALSE)))</f>
        <v>○</v>
      </c>
      <c r="Y132" s="55" t="str">
        <f>IF(C132="","",IF(ISERROR(VLOOKUP(VLOOKUP(C132,Table1[[Practice no.]:[12]],39,FALSE),List!$A$2:$B$5,2,FALSE)),"",VLOOKUP(VLOOKUP(C132,Table1[[Practice no.]:[12]],39,FALSE),List!$A$2:$B$5,2,FALSE)))</f>
        <v xml:space="preserve"> </v>
      </c>
      <c r="Z132" s="55" t="str">
        <f>IF(C132="","",IF(ISERROR(VLOOKUP(VLOOKUP(C132,Table1[[Practice no.]:[12]],40,FALSE),List!$A$2:$B$5,2,FALSE)),"",VLOOKUP(VLOOKUP(C132,Table1[[Practice no.]:[12]],40,FALSE),List!$A$2:$B$5,2,FALSE)))</f>
        <v>○</v>
      </c>
      <c r="AA132" s="55" t="str">
        <f>IF(C132="","",IF(ISERROR(VLOOKUP(VLOOKUP(C132,Table1[[Practice no.]:[12]],41,FALSE),List!$A$2:$B$5,2,FALSE)),"",VLOOKUP(VLOOKUP(C132,Table1[[Practice no.]:[12]],41,FALSE),List!$A$2:$B$5,2,FALSE)))</f>
        <v xml:space="preserve"> </v>
      </c>
      <c r="AB132" s="55" t="str">
        <f>IF(C132="","",IF(ISERROR(VLOOKUP(VLOOKUP(C132,Table1[[Practice no.]:[12]],42,FALSE),List!$A$2:$B$5,2,FALSE)),"",VLOOKUP(VLOOKUP(C132,Table1[[Practice no.]:[12]],42,FALSE),List!$A$2:$B$5,2,FALSE)))</f>
        <v xml:space="preserve"> </v>
      </c>
      <c r="AC132" s="84"/>
    </row>
    <row r="133" spans="1:29" ht="40.35" customHeight="1">
      <c r="A133" s="218" t="str">
        <v>8. Sustainable Materials Sourcing and Construction Practices</v>
      </c>
      <c r="B133" s="218" t="str">
        <v>8.1. Design</v>
      </c>
      <c r="C133" s="218" t="str">
        <v>8.1.2</v>
      </c>
      <c r="D133" s="218" t="str">
        <f>IF(C133="","",HYPERLINK("#'" &amp; C133 &amp; "'!A1",VLOOKUP(C133,Table1[[Practice no.]:[Pracitce Name]],2,FALSE)))</f>
        <v>Specifications for material construction and technique</v>
      </c>
      <c r="E133" s="65" t="str">
        <f>IF(C133="","",IF(ISERROR(VLOOKUP(VLOOKUP(C133,Table1[[Practice no.]:[12]],19,FALSE),List!$A$2:$B$5,2,FALSE)),"",VLOOKUP(VLOOKUP(C133,Table1[[Practice no.]:[12]],19,FALSE),List!$A$2:$B$5,2,FALSE)))</f>
        <v>○</v>
      </c>
      <c r="F133" s="66" t="str">
        <f>IF(C133="","",IF(ISERROR(VLOOKUP(VLOOKUP(C133,Table1[[Practice no.]:[12]],20,FALSE),List!$A$2:$B$5,2,FALSE)),"",VLOOKUP(VLOOKUP(C133,Table1[[Practice no.]:[12]],20,FALSE),List!$A$2:$B$5,2,FALSE)))</f>
        <v>○</v>
      </c>
      <c r="G133" s="66" t="str">
        <f>IF(C133="","",IF(ISERROR(VLOOKUP(VLOOKUP(C133,Table1[[Practice no.]:[12]],21,FALSE),List!$A$2:$B$5,2,FALSE)),"",VLOOKUP(VLOOKUP(C133,Table1[[Practice no.]:[12]],21,FALSE),List!$A$2:$B$5,2,FALSE)))</f>
        <v xml:space="preserve"> </v>
      </c>
      <c r="H133" s="67" t="str">
        <f>IF(C133="","",IF(ISERROR(VLOOKUP(VLOOKUP(C133,Table1[[Practice no.]:[12]],22,FALSE),List!$A$2:$B$5,2,FALSE)),"",VLOOKUP(VLOOKUP(C133,Table1[[Practice no.]:[12]],22,FALSE),List!$A$2:$B$5,2,FALSE)))</f>
        <v>○</v>
      </c>
      <c r="I133" s="67" t="str">
        <f>IF(C133="","",IF(ISERROR(VLOOKUP(VLOOKUP(C133,Table1[[Practice no.]:[12]],23,FALSE),List!$A$2:$B$5,2,FALSE)),"",VLOOKUP(VLOOKUP(C133,Table1[[Practice no.]:[12]],23,FALSE),List!$A$2:$B$5,2,FALSE)))</f>
        <v>○</v>
      </c>
      <c r="J133" s="67" t="str">
        <f>IF(C133="","",IF(ISERROR(VLOOKUP(VLOOKUP(C133,Table1[[Practice no.]:[12]],24,FALSE),List!$A$2:$B$5,2,FALSE)),"",VLOOKUP(VLOOKUP(C133,Table1[[Practice no.]:[12]],24,FALSE),List!$A$2:$B$5,2,FALSE)))</f>
        <v xml:space="preserve"> </v>
      </c>
      <c r="K133" s="68" t="str">
        <f>IF(C133="","",IF(ISERROR(VLOOKUP(VLOOKUP(C133,Table1[[Practice no.]:[12]],25,FALSE),List!$A$2:$B$5,2,FALSE)),"",VLOOKUP(VLOOKUP(C133,Table1[[Practice no.]:[12]],25,FALSE),List!$A$2:$B$5,2,FALSE)))</f>
        <v>○</v>
      </c>
      <c r="L133" s="68" t="str">
        <f>IF(C133="","",IF(ISERROR(VLOOKUP(VLOOKUP(C133,Table1[[Practice no.]:[12]],26,FALSE),List!$A$2:$B$5,2,FALSE)),"",VLOOKUP(VLOOKUP(C133,Table1[[Practice no.]:[12]],26,FALSE),List!$A$2:$B$5,2,FALSE)))</f>
        <v>●</v>
      </c>
      <c r="M133" s="68" t="str">
        <f>IF(C133="","",IF(ISERROR(VLOOKUP(VLOOKUP(C133,Table1[[Practice no.]:[12]],27,FALSE),List!$A$2:$B$5,2,FALSE)),"",VLOOKUP(VLOOKUP(C133,Table1[[Practice no.]:[12]],27,FALSE),List!$A$2:$B$5,2,FALSE)))</f>
        <v xml:space="preserve"> </v>
      </c>
      <c r="N133" s="69" t="str">
        <f>IF(C133="","",IF(ISERROR(VLOOKUP(VLOOKUP(C133,Table1[[Practice no.]:[12]],28,FALSE),List!$A$2:$B$5,2,FALSE)),"",VLOOKUP(VLOOKUP(C133,Table1[[Practice no.]:[12]],28,FALSE),List!$A$2:$B$5,2,FALSE)))</f>
        <v xml:space="preserve"> </v>
      </c>
      <c r="O133" s="69" t="str">
        <f>IF(C133="","",IF(ISERROR(VLOOKUP(VLOOKUP(C133,Table1[[Practice no.]:[12]],29,FALSE),List!$A$2:$B$5,2,FALSE)),"",VLOOKUP(VLOOKUP(C133,Table1[[Practice no.]:[12]],29,FALSE),List!$A$2:$B$5,2,FALSE)))</f>
        <v xml:space="preserve"> </v>
      </c>
      <c r="P133" s="69" t="str">
        <f>IF(C133="","",IF(ISERROR(VLOOKUP(VLOOKUP(C133,Table1[[Practice no.]:[12]],30,FALSE),List!$A$2:$B$5,2,FALSE)),"",VLOOKUP(VLOOKUP(C133,Table1[[Practice no.]:[12]],30,FALSE),List!$A$2:$B$5,2,FALSE)))</f>
        <v xml:space="preserve"> </v>
      </c>
      <c r="Q133" s="55" t="str">
        <f>IF(C133="","",IF(ISERROR(VLOOKUP(VLOOKUP(C133,Table1[[Practice no.]:[12]],31,FALSE),List!$A$2:$B$5,2,FALSE)),"",VLOOKUP(VLOOKUP(C133,Table1[[Practice no.]:[12]],31,FALSE),List!$A$2:$B$5,2,FALSE)))</f>
        <v>○</v>
      </c>
      <c r="R133" s="55" t="str">
        <f>IF(C133="","",IF(ISERROR(VLOOKUP(VLOOKUP(C133,Table1[[Practice no.]:[12]],32,FALSE),List!$A$2:$B$5,2,FALSE)),"",VLOOKUP(VLOOKUP(C133,Table1[[Practice no.]:[12]],32,FALSE),List!$A$2:$B$5,2,FALSE)))</f>
        <v xml:space="preserve"> </v>
      </c>
      <c r="S133" s="55" t="str">
        <f>IF(C133="","",IF(ISERROR(VLOOKUP(VLOOKUP(C133,Table1[[Practice no.]:[12]],33,FALSE),List!$A$2:$B$5,2,FALSE)),"",VLOOKUP(VLOOKUP(C133,Table1[[Practice no.]:[12]],33,FALSE),List!$A$2:$B$5,2,FALSE)))</f>
        <v xml:space="preserve"> </v>
      </c>
      <c r="T133" s="55" t="str">
        <f>IF(C133="","",IF(ISERROR(VLOOKUP(VLOOKUP(C133,Table1[[Practice no.]:[12]],34,FALSE),List!$A$2:$B$5,2,FALSE)),"",VLOOKUP(VLOOKUP(C133,Table1[[Practice no.]:[12]],34,FALSE),List!$A$2:$B$5,2,FALSE)))</f>
        <v xml:space="preserve"> </v>
      </c>
      <c r="U133" s="55" t="str">
        <f>IF(C133="","",IF(ISERROR(VLOOKUP(VLOOKUP(C133,Table1[[Practice no.]:[12]],35,FALSE),List!$A$2:$B$5,2,FALSE)),"",VLOOKUP(VLOOKUP(C133,Table1[[Practice no.]:[12]],35,FALSE),List!$A$2:$B$5,2,FALSE)))</f>
        <v>○</v>
      </c>
      <c r="V133" s="55" t="str">
        <f>IF(C133="","",IF(ISERROR(VLOOKUP(VLOOKUP(C133,Table1[[Practice no.]:[12]],36,FALSE),List!$A$2:$B$5,2,FALSE)),"",VLOOKUP(VLOOKUP(C133,Table1[[Practice no.]:[12]],36,FALSE),List!$A$2:$B$5,2,FALSE)))</f>
        <v>○</v>
      </c>
      <c r="W133" s="55" t="str">
        <f>IF(C133="","",IF(ISERROR(VLOOKUP(VLOOKUP(C133,Table1[[Practice no.]:[12]],37,FALSE),List!$A$2:$B$5,2,FALSE)),"",VLOOKUP(VLOOKUP(C133,Table1[[Practice no.]:[12]],37,FALSE),List!$A$2:$B$5,2,FALSE)))</f>
        <v>○</v>
      </c>
      <c r="X133" s="55" t="str">
        <f>IF(C133="","",IF(ISERROR(VLOOKUP(VLOOKUP(C133,Table1[[Practice no.]:[12]],38,FALSE),List!$A$2:$B$5,2,FALSE)),"",VLOOKUP(VLOOKUP(C133,Table1[[Practice no.]:[12]],38,FALSE),List!$A$2:$B$5,2,FALSE)))</f>
        <v>○</v>
      </c>
      <c r="Y133" s="55" t="str">
        <f>IF(C133="","",IF(ISERROR(VLOOKUP(VLOOKUP(C133,Table1[[Practice no.]:[12]],39,FALSE),List!$A$2:$B$5,2,FALSE)),"",VLOOKUP(VLOOKUP(C133,Table1[[Practice no.]:[12]],39,FALSE),List!$A$2:$B$5,2,FALSE)))</f>
        <v>○</v>
      </c>
      <c r="Z133" s="55" t="str">
        <f>IF(C133="","",IF(ISERROR(VLOOKUP(VLOOKUP(C133,Table1[[Practice no.]:[12]],40,FALSE),List!$A$2:$B$5,2,FALSE)),"",VLOOKUP(VLOOKUP(C133,Table1[[Practice no.]:[12]],40,FALSE),List!$A$2:$B$5,2,FALSE)))</f>
        <v>○</v>
      </c>
      <c r="AA133" s="55" t="str">
        <f>IF(C133="","",IF(ISERROR(VLOOKUP(VLOOKUP(C133,Table1[[Practice no.]:[12]],41,FALSE),List!$A$2:$B$5,2,FALSE)),"",VLOOKUP(VLOOKUP(C133,Table1[[Practice no.]:[12]],41,FALSE),List!$A$2:$B$5,2,FALSE)))</f>
        <v>○</v>
      </c>
      <c r="AB133" s="55" t="str">
        <f>IF(C133="","",IF(ISERROR(VLOOKUP(VLOOKUP(C133,Table1[[Practice no.]:[12]],42,FALSE),List!$A$2:$B$5,2,FALSE)),"",VLOOKUP(VLOOKUP(C133,Table1[[Practice no.]:[12]],42,FALSE),List!$A$2:$B$5,2,FALSE)))</f>
        <v xml:space="preserve"> </v>
      </c>
      <c r="AC133" s="84"/>
    </row>
    <row r="134" spans="1:29" ht="40.35" customHeight="1">
      <c r="A134" s="218" t="str">
        <v>8. Sustainable Materials Sourcing and Construction Practices</v>
      </c>
      <c r="B134" s="218" t="str">
        <v>8.1. Design</v>
      </c>
      <c r="C134" s="218" t="str">
        <v>8.1.3</v>
      </c>
      <c r="D134" s="218" t="str">
        <f>IF(C134="","",HYPERLINK("#'" &amp; C134 &amp; "'!A1",VLOOKUP(C134,Table1[[Practice no.]:[Pracitce Name]],2,FALSE)))</f>
        <v xml:space="preserve">Alternatives to hot mix asphalt </v>
      </c>
      <c r="E134" s="65" t="str">
        <f>IF(C134="","",IF(ISERROR(VLOOKUP(VLOOKUP(C134,Table1[[Practice no.]:[12]],19,FALSE),List!$A$2:$B$5,2,FALSE)),"",VLOOKUP(VLOOKUP(C134,Table1[[Practice no.]:[12]],19,FALSE),List!$A$2:$B$5,2,FALSE)))</f>
        <v>○</v>
      </c>
      <c r="F134" s="66" t="str">
        <f>IF(C134="","",IF(ISERROR(VLOOKUP(VLOOKUP(C134,Table1[[Practice no.]:[12]],20,FALSE),List!$A$2:$B$5,2,FALSE)),"",VLOOKUP(VLOOKUP(C134,Table1[[Practice no.]:[12]],20,FALSE),List!$A$2:$B$5,2,FALSE)))</f>
        <v xml:space="preserve"> </v>
      </c>
      <c r="G134" s="66" t="str">
        <f>IF(C134="","",IF(ISERROR(VLOOKUP(VLOOKUP(C134,Table1[[Practice no.]:[12]],21,FALSE),List!$A$2:$B$5,2,FALSE)),"",VLOOKUP(VLOOKUP(C134,Table1[[Practice no.]:[12]],21,FALSE),List!$A$2:$B$5,2,FALSE)))</f>
        <v xml:space="preserve"> </v>
      </c>
      <c r="H134" s="67" t="str">
        <f>IF(C134="","",IF(ISERROR(VLOOKUP(VLOOKUP(C134,Table1[[Practice no.]:[12]],22,FALSE),List!$A$2:$B$5,2,FALSE)),"",VLOOKUP(VLOOKUP(C134,Table1[[Practice no.]:[12]],22,FALSE),List!$A$2:$B$5,2,FALSE)))</f>
        <v xml:space="preserve"> </v>
      </c>
      <c r="I134" s="67" t="str">
        <f>IF(C134="","",IF(ISERROR(VLOOKUP(VLOOKUP(C134,Table1[[Practice no.]:[12]],23,FALSE),List!$A$2:$B$5,2,FALSE)),"",VLOOKUP(VLOOKUP(C134,Table1[[Practice no.]:[12]],23,FALSE),List!$A$2:$B$5,2,FALSE)))</f>
        <v xml:space="preserve"> </v>
      </c>
      <c r="J134" s="67" t="str">
        <f>IF(C134="","",IF(ISERROR(VLOOKUP(VLOOKUP(C134,Table1[[Practice no.]:[12]],24,FALSE),List!$A$2:$B$5,2,FALSE)),"",VLOOKUP(VLOOKUP(C134,Table1[[Practice no.]:[12]],24,FALSE),List!$A$2:$B$5,2,FALSE)))</f>
        <v xml:space="preserve"> </v>
      </c>
      <c r="K134" s="68" t="str">
        <f>IF(C134="","",IF(ISERROR(VLOOKUP(VLOOKUP(C134,Table1[[Practice no.]:[12]],25,FALSE),List!$A$2:$B$5,2,FALSE)),"",VLOOKUP(VLOOKUP(C134,Table1[[Practice no.]:[12]],25,FALSE),List!$A$2:$B$5,2,FALSE)))</f>
        <v xml:space="preserve"> </v>
      </c>
      <c r="L134" s="68" t="str">
        <f>IF(C134="","",IF(ISERROR(VLOOKUP(VLOOKUP(C134,Table1[[Practice no.]:[12]],26,FALSE),List!$A$2:$B$5,2,FALSE)),"",VLOOKUP(VLOOKUP(C134,Table1[[Practice no.]:[12]],26,FALSE),List!$A$2:$B$5,2,FALSE)))</f>
        <v>●</v>
      </c>
      <c r="M134" s="68" t="str">
        <f>IF(C134="","",IF(ISERROR(VLOOKUP(VLOOKUP(C134,Table1[[Practice no.]:[12]],27,FALSE),List!$A$2:$B$5,2,FALSE)),"",VLOOKUP(VLOOKUP(C134,Table1[[Practice no.]:[12]],27,FALSE),List!$A$2:$B$5,2,FALSE)))</f>
        <v xml:space="preserve"> </v>
      </c>
      <c r="N134" s="69" t="str">
        <f>IF(C134="","",IF(ISERROR(VLOOKUP(VLOOKUP(C134,Table1[[Practice no.]:[12]],28,FALSE),List!$A$2:$B$5,2,FALSE)),"",VLOOKUP(VLOOKUP(C134,Table1[[Practice no.]:[12]],28,FALSE),List!$A$2:$B$5,2,FALSE)))</f>
        <v xml:space="preserve"> </v>
      </c>
      <c r="O134" s="69" t="str">
        <f>IF(C134="","",IF(ISERROR(VLOOKUP(VLOOKUP(C134,Table1[[Practice no.]:[12]],29,FALSE),List!$A$2:$B$5,2,FALSE)),"",VLOOKUP(VLOOKUP(C134,Table1[[Practice no.]:[12]],29,FALSE),List!$A$2:$B$5,2,FALSE)))</f>
        <v xml:space="preserve"> </v>
      </c>
      <c r="P134" s="69" t="str">
        <f>IF(C134="","",IF(ISERROR(VLOOKUP(VLOOKUP(C134,Table1[[Practice no.]:[12]],30,FALSE),List!$A$2:$B$5,2,FALSE)),"",VLOOKUP(VLOOKUP(C134,Table1[[Practice no.]:[12]],30,FALSE),List!$A$2:$B$5,2,FALSE)))</f>
        <v xml:space="preserve"> </v>
      </c>
      <c r="Q134" s="55" t="str">
        <f>IF(C134="","",IF(ISERROR(VLOOKUP(VLOOKUP(C134,Table1[[Practice no.]:[12]],31,FALSE),List!$A$2:$B$5,2,FALSE)),"",VLOOKUP(VLOOKUP(C134,Table1[[Practice no.]:[12]],31,FALSE),List!$A$2:$B$5,2,FALSE)))</f>
        <v>○</v>
      </c>
      <c r="R134" s="55" t="str">
        <f>IF(C134="","",IF(ISERROR(VLOOKUP(VLOOKUP(C134,Table1[[Practice no.]:[12]],32,FALSE),List!$A$2:$B$5,2,FALSE)),"",VLOOKUP(VLOOKUP(C134,Table1[[Practice no.]:[12]],32,FALSE),List!$A$2:$B$5,2,FALSE)))</f>
        <v>○</v>
      </c>
      <c r="S134" s="55" t="str">
        <f>IF(C134="","",IF(ISERROR(VLOOKUP(VLOOKUP(C134,Table1[[Practice no.]:[12]],33,FALSE),List!$A$2:$B$5,2,FALSE)),"",VLOOKUP(VLOOKUP(C134,Table1[[Practice no.]:[12]],33,FALSE),List!$A$2:$B$5,2,FALSE)))</f>
        <v>○</v>
      </c>
      <c r="T134" s="55" t="str">
        <f>IF(C134="","",IF(ISERROR(VLOOKUP(VLOOKUP(C134,Table1[[Practice no.]:[12]],34,FALSE),List!$A$2:$B$5,2,FALSE)),"",VLOOKUP(VLOOKUP(C134,Table1[[Practice no.]:[12]],34,FALSE),List!$A$2:$B$5,2,FALSE)))</f>
        <v>○</v>
      </c>
      <c r="U134" s="55" t="str">
        <f>IF(C134="","",IF(ISERROR(VLOOKUP(VLOOKUP(C134,Table1[[Practice no.]:[12]],35,FALSE),List!$A$2:$B$5,2,FALSE)),"",VLOOKUP(VLOOKUP(C134,Table1[[Practice no.]:[12]],35,FALSE),List!$A$2:$B$5,2,FALSE)))</f>
        <v xml:space="preserve"> </v>
      </c>
      <c r="V134" s="55" t="str">
        <f>IF(C134="","",IF(ISERROR(VLOOKUP(VLOOKUP(C134,Table1[[Practice no.]:[12]],36,FALSE),List!$A$2:$B$5,2,FALSE)),"",VLOOKUP(VLOOKUP(C134,Table1[[Practice no.]:[12]],36,FALSE),List!$A$2:$B$5,2,FALSE)))</f>
        <v xml:space="preserve"> </v>
      </c>
      <c r="W134" s="55" t="str">
        <f>IF(C134="","",IF(ISERROR(VLOOKUP(VLOOKUP(C134,Table1[[Practice no.]:[12]],37,FALSE),List!$A$2:$B$5,2,FALSE)),"",VLOOKUP(VLOOKUP(C134,Table1[[Practice no.]:[12]],37,FALSE),List!$A$2:$B$5,2,FALSE)))</f>
        <v xml:space="preserve"> </v>
      </c>
      <c r="X134" s="55" t="str">
        <f>IF(C134="","",IF(ISERROR(VLOOKUP(VLOOKUP(C134,Table1[[Practice no.]:[12]],38,FALSE),List!$A$2:$B$5,2,FALSE)),"",VLOOKUP(VLOOKUP(C134,Table1[[Practice no.]:[12]],38,FALSE),List!$A$2:$B$5,2,FALSE)))</f>
        <v>○</v>
      </c>
      <c r="Y134" s="55" t="str">
        <f>IF(C134="","",IF(ISERROR(VLOOKUP(VLOOKUP(C134,Table1[[Practice no.]:[12]],39,FALSE),List!$A$2:$B$5,2,FALSE)),"",VLOOKUP(VLOOKUP(C134,Table1[[Practice no.]:[12]],39,FALSE),List!$A$2:$B$5,2,FALSE)))</f>
        <v>○</v>
      </c>
      <c r="Z134" s="55" t="str">
        <f>IF(C134="","",IF(ISERROR(VLOOKUP(VLOOKUP(C134,Table1[[Practice no.]:[12]],40,FALSE),List!$A$2:$B$5,2,FALSE)),"",VLOOKUP(VLOOKUP(C134,Table1[[Practice no.]:[12]],40,FALSE),List!$A$2:$B$5,2,FALSE)))</f>
        <v>○</v>
      </c>
      <c r="AA134" s="55" t="str">
        <f>IF(C134="","",IF(ISERROR(VLOOKUP(VLOOKUP(C134,Table1[[Practice no.]:[12]],41,FALSE),List!$A$2:$B$5,2,FALSE)),"",VLOOKUP(VLOOKUP(C134,Table1[[Practice no.]:[12]],41,FALSE),List!$A$2:$B$5,2,FALSE)))</f>
        <v>○</v>
      </c>
      <c r="AB134" s="55" t="str">
        <f>IF(C134="","",IF(ISERROR(VLOOKUP(VLOOKUP(C134,Table1[[Practice no.]:[12]],42,FALSE),List!$A$2:$B$5,2,FALSE)),"",VLOOKUP(VLOOKUP(C134,Table1[[Practice no.]:[12]],42,FALSE),List!$A$2:$B$5,2,FALSE)))</f>
        <v xml:space="preserve"> </v>
      </c>
      <c r="AC134" s="84"/>
    </row>
    <row r="135" spans="1:29" ht="40.35" customHeight="1">
      <c r="A135" s="218" t="str">
        <v>8. Sustainable Materials Sourcing and Construction Practices</v>
      </c>
      <c r="B135" s="218" t="str">
        <v>8.1. Design</v>
      </c>
      <c r="C135" s="218" t="str">
        <v>8.1.4</v>
      </c>
      <c r="D135" s="218" t="str">
        <f>IF(C135="","",HYPERLINK("#'" &amp; C135 &amp; "'!A1",VLOOKUP(C135,Table1[[Practice no.]:[Pracitce Name]],2,FALSE)))</f>
        <v>Polymer modified bitumen (PMB)</v>
      </c>
      <c r="E135" s="65" t="str">
        <f>IF(C135="","",IF(ISERROR(VLOOKUP(VLOOKUP(C135,Table1[[Practice no.]:[12]],19,FALSE),List!$A$2:$B$5,2,FALSE)),"",VLOOKUP(VLOOKUP(C135,Table1[[Practice no.]:[12]],19,FALSE),List!$A$2:$B$5,2,FALSE)))</f>
        <v>○</v>
      </c>
      <c r="F135" s="66" t="str">
        <f>IF(C135="","",IF(ISERROR(VLOOKUP(VLOOKUP(C135,Table1[[Practice no.]:[12]],20,FALSE),List!$A$2:$B$5,2,FALSE)),"",VLOOKUP(VLOOKUP(C135,Table1[[Practice no.]:[12]],20,FALSE),List!$A$2:$B$5,2,FALSE)))</f>
        <v xml:space="preserve"> </v>
      </c>
      <c r="G135" s="66" t="str">
        <f>IF(C135="","",IF(ISERROR(VLOOKUP(VLOOKUP(C135,Table1[[Practice no.]:[12]],21,FALSE),List!$A$2:$B$5,2,FALSE)),"",VLOOKUP(VLOOKUP(C135,Table1[[Practice no.]:[12]],21,FALSE),List!$A$2:$B$5,2,FALSE)))</f>
        <v xml:space="preserve"> </v>
      </c>
      <c r="H135" s="67" t="str">
        <f>IF(C135="","",IF(ISERROR(VLOOKUP(VLOOKUP(C135,Table1[[Practice no.]:[12]],22,FALSE),List!$A$2:$B$5,2,FALSE)),"",VLOOKUP(VLOOKUP(C135,Table1[[Practice no.]:[12]],22,FALSE),List!$A$2:$B$5,2,FALSE)))</f>
        <v>○</v>
      </c>
      <c r="I135" s="67" t="str">
        <f>IF(C135="","",IF(ISERROR(VLOOKUP(VLOOKUP(C135,Table1[[Practice no.]:[12]],23,FALSE),List!$A$2:$B$5,2,FALSE)),"",VLOOKUP(VLOOKUP(C135,Table1[[Practice no.]:[12]],23,FALSE),List!$A$2:$B$5,2,FALSE)))</f>
        <v>○</v>
      </c>
      <c r="J135" s="67" t="str">
        <f>IF(C135="","",IF(ISERROR(VLOOKUP(VLOOKUP(C135,Table1[[Practice no.]:[12]],24,FALSE),List!$A$2:$B$5,2,FALSE)),"",VLOOKUP(VLOOKUP(C135,Table1[[Practice no.]:[12]],24,FALSE),List!$A$2:$B$5,2,FALSE)))</f>
        <v xml:space="preserve"> </v>
      </c>
      <c r="K135" s="68" t="str">
        <f>IF(C135="","",IF(ISERROR(VLOOKUP(VLOOKUP(C135,Table1[[Practice no.]:[12]],25,FALSE),List!$A$2:$B$5,2,FALSE)),"",VLOOKUP(VLOOKUP(C135,Table1[[Practice no.]:[12]],25,FALSE),List!$A$2:$B$5,2,FALSE)))</f>
        <v xml:space="preserve"> </v>
      </c>
      <c r="L135" s="68" t="str">
        <f>IF(C135="","",IF(ISERROR(VLOOKUP(VLOOKUP(C135,Table1[[Practice no.]:[12]],26,FALSE),List!$A$2:$B$5,2,FALSE)),"",VLOOKUP(VLOOKUP(C135,Table1[[Practice no.]:[12]],26,FALSE),List!$A$2:$B$5,2,FALSE)))</f>
        <v>●</v>
      </c>
      <c r="M135" s="68" t="str">
        <f>IF(C135="","",IF(ISERROR(VLOOKUP(VLOOKUP(C135,Table1[[Practice no.]:[12]],27,FALSE),List!$A$2:$B$5,2,FALSE)),"",VLOOKUP(VLOOKUP(C135,Table1[[Practice no.]:[12]],27,FALSE),List!$A$2:$B$5,2,FALSE)))</f>
        <v xml:space="preserve"> </v>
      </c>
      <c r="N135" s="69" t="str">
        <f>IF(C135="","",IF(ISERROR(VLOOKUP(VLOOKUP(C135,Table1[[Practice no.]:[12]],28,FALSE),List!$A$2:$B$5,2,FALSE)),"",VLOOKUP(VLOOKUP(C135,Table1[[Practice no.]:[12]],28,FALSE),List!$A$2:$B$5,2,FALSE)))</f>
        <v xml:space="preserve"> </v>
      </c>
      <c r="O135" s="69" t="str">
        <f>IF(C135="","",IF(ISERROR(VLOOKUP(VLOOKUP(C135,Table1[[Practice no.]:[12]],29,FALSE),List!$A$2:$B$5,2,FALSE)),"",VLOOKUP(VLOOKUP(C135,Table1[[Practice no.]:[12]],29,FALSE),List!$A$2:$B$5,2,FALSE)))</f>
        <v xml:space="preserve"> </v>
      </c>
      <c r="P135" s="69" t="str">
        <f>IF(C135="","",IF(ISERROR(VLOOKUP(VLOOKUP(C135,Table1[[Practice no.]:[12]],30,FALSE),List!$A$2:$B$5,2,FALSE)),"",VLOOKUP(VLOOKUP(C135,Table1[[Practice no.]:[12]],30,FALSE),List!$A$2:$B$5,2,FALSE)))</f>
        <v xml:space="preserve"> </v>
      </c>
      <c r="Q135" s="55" t="str">
        <f>IF(C135="","",IF(ISERROR(VLOOKUP(VLOOKUP(C135,Table1[[Practice no.]:[12]],31,FALSE),List!$A$2:$B$5,2,FALSE)),"",VLOOKUP(VLOOKUP(C135,Table1[[Practice no.]:[12]],31,FALSE),List!$A$2:$B$5,2,FALSE)))</f>
        <v>○</v>
      </c>
      <c r="R135" s="55" t="str">
        <f>IF(C135="","",IF(ISERROR(VLOOKUP(VLOOKUP(C135,Table1[[Practice no.]:[12]],32,FALSE),List!$A$2:$B$5,2,FALSE)),"",VLOOKUP(VLOOKUP(C135,Table1[[Practice no.]:[12]],32,FALSE),List!$A$2:$B$5,2,FALSE)))</f>
        <v xml:space="preserve"> </v>
      </c>
      <c r="S135" s="55" t="str">
        <f>IF(C135="","",IF(ISERROR(VLOOKUP(VLOOKUP(C135,Table1[[Practice no.]:[12]],33,FALSE),List!$A$2:$B$5,2,FALSE)),"",VLOOKUP(VLOOKUP(C135,Table1[[Practice no.]:[12]],33,FALSE),List!$A$2:$B$5,2,FALSE)))</f>
        <v>○</v>
      </c>
      <c r="T135" s="55" t="str">
        <f>IF(C135="","",IF(ISERROR(VLOOKUP(VLOOKUP(C135,Table1[[Practice no.]:[12]],34,FALSE),List!$A$2:$B$5,2,FALSE)),"",VLOOKUP(VLOOKUP(C135,Table1[[Practice no.]:[12]],34,FALSE),List!$A$2:$B$5,2,FALSE)))</f>
        <v>○</v>
      </c>
      <c r="U135" s="55" t="str">
        <f>IF(C135="","",IF(ISERROR(VLOOKUP(VLOOKUP(C135,Table1[[Practice no.]:[12]],35,FALSE),List!$A$2:$B$5,2,FALSE)),"",VLOOKUP(VLOOKUP(C135,Table1[[Practice no.]:[12]],35,FALSE),List!$A$2:$B$5,2,FALSE)))</f>
        <v xml:space="preserve"> </v>
      </c>
      <c r="V135" s="55" t="str">
        <f>IF(C135="","",IF(ISERROR(VLOOKUP(VLOOKUP(C135,Table1[[Practice no.]:[12]],36,FALSE),List!$A$2:$B$5,2,FALSE)),"",VLOOKUP(VLOOKUP(C135,Table1[[Practice no.]:[12]],36,FALSE),List!$A$2:$B$5,2,FALSE)))</f>
        <v xml:space="preserve"> </v>
      </c>
      <c r="W135" s="55" t="str">
        <f>IF(C135="","",IF(ISERROR(VLOOKUP(VLOOKUP(C135,Table1[[Practice no.]:[12]],37,FALSE),List!$A$2:$B$5,2,FALSE)),"",VLOOKUP(VLOOKUP(C135,Table1[[Practice no.]:[12]],37,FALSE),List!$A$2:$B$5,2,FALSE)))</f>
        <v xml:space="preserve"> </v>
      </c>
      <c r="X135" s="55" t="str">
        <f>IF(C135="","",IF(ISERROR(VLOOKUP(VLOOKUP(C135,Table1[[Practice no.]:[12]],38,FALSE),List!$A$2:$B$5,2,FALSE)),"",VLOOKUP(VLOOKUP(C135,Table1[[Practice no.]:[12]],38,FALSE),List!$A$2:$B$5,2,FALSE)))</f>
        <v xml:space="preserve"> </v>
      </c>
      <c r="Y135" s="55" t="str">
        <f>IF(C135="","",IF(ISERROR(VLOOKUP(VLOOKUP(C135,Table1[[Practice no.]:[12]],39,FALSE),List!$A$2:$B$5,2,FALSE)),"",VLOOKUP(VLOOKUP(C135,Table1[[Practice no.]:[12]],39,FALSE),List!$A$2:$B$5,2,FALSE)))</f>
        <v xml:space="preserve"> </v>
      </c>
      <c r="Z135" s="55" t="str">
        <f>IF(C135="","",IF(ISERROR(VLOOKUP(VLOOKUP(C135,Table1[[Practice no.]:[12]],40,FALSE),List!$A$2:$B$5,2,FALSE)),"",VLOOKUP(VLOOKUP(C135,Table1[[Practice no.]:[12]],40,FALSE),List!$A$2:$B$5,2,FALSE)))</f>
        <v>○</v>
      </c>
      <c r="AA135" s="55" t="str">
        <f>IF(C135="","",IF(ISERROR(VLOOKUP(VLOOKUP(C135,Table1[[Practice no.]:[12]],41,FALSE),List!$A$2:$B$5,2,FALSE)),"",VLOOKUP(VLOOKUP(C135,Table1[[Practice no.]:[12]],41,FALSE),List!$A$2:$B$5,2,FALSE)))</f>
        <v>○</v>
      </c>
      <c r="AB135" s="55" t="str">
        <f>IF(C135="","",IF(ISERROR(VLOOKUP(VLOOKUP(C135,Table1[[Practice no.]:[12]],42,FALSE),List!$A$2:$B$5,2,FALSE)),"",VLOOKUP(VLOOKUP(C135,Table1[[Practice no.]:[12]],42,FALSE),List!$A$2:$B$5,2,FALSE)))</f>
        <v xml:space="preserve"> </v>
      </c>
      <c r="AC135" s="84"/>
    </row>
    <row r="136" spans="1:29" ht="40.35" customHeight="1">
      <c r="A136" s="218" t="str">
        <v>8. Sustainable Materials Sourcing and Construction Practices</v>
      </c>
      <c r="B136" s="218" t="str">
        <v>8.1. Design</v>
      </c>
      <c r="C136" s="218" t="str">
        <v>8.1.5</v>
      </c>
      <c r="D136" s="218" t="str">
        <f>IF(C136="","",HYPERLINK("#'" &amp; C136 &amp; "'!A1",VLOOKUP(C136,Table1[[Practice no.]:[Pracitce Name]],2,FALSE)))</f>
        <v>Dig Once for Road Transport</v>
      </c>
      <c r="E136" s="65" t="str">
        <f>IF(C136="","",IF(ISERROR(VLOOKUP(VLOOKUP(C136,Table1[[Practice no.]:[12]],19,FALSE),List!$A$2:$B$5,2,FALSE)),"",VLOOKUP(VLOOKUP(C136,Table1[[Practice no.]:[12]],19,FALSE),List!$A$2:$B$5,2,FALSE)))</f>
        <v>●</v>
      </c>
      <c r="F136" s="66" t="str">
        <f>IF(C136="","",IF(ISERROR(VLOOKUP(VLOOKUP(C136,Table1[[Practice no.]:[12]],20,FALSE),List!$A$2:$B$5,2,FALSE)),"",VLOOKUP(VLOOKUP(C136,Table1[[Practice no.]:[12]],20,FALSE),List!$A$2:$B$5,2,FALSE)))</f>
        <v xml:space="preserve"> </v>
      </c>
      <c r="G136" s="66" t="str">
        <f>IF(C136="","",IF(ISERROR(VLOOKUP(VLOOKUP(C136,Table1[[Practice no.]:[12]],21,FALSE),List!$A$2:$B$5,2,FALSE)),"",VLOOKUP(VLOOKUP(C136,Table1[[Practice no.]:[12]],21,FALSE),List!$A$2:$B$5,2,FALSE)))</f>
        <v xml:space="preserve"> </v>
      </c>
      <c r="H136" s="67" t="str">
        <f>IF(C136="","",IF(ISERROR(VLOOKUP(VLOOKUP(C136,Table1[[Practice no.]:[12]],22,FALSE),List!$A$2:$B$5,2,FALSE)),"",VLOOKUP(VLOOKUP(C136,Table1[[Practice no.]:[12]],22,FALSE),List!$A$2:$B$5,2,FALSE)))</f>
        <v>○</v>
      </c>
      <c r="I136" s="67" t="str">
        <f>IF(C136="","",IF(ISERROR(VLOOKUP(VLOOKUP(C136,Table1[[Practice no.]:[12]],23,FALSE),List!$A$2:$B$5,2,FALSE)),"",VLOOKUP(VLOOKUP(C136,Table1[[Practice no.]:[12]],23,FALSE),List!$A$2:$B$5,2,FALSE)))</f>
        <v xml:space="preserve"> </v>
      </c>
      <c r="J136" s="67" t="str">
        <f>IF(C136="","",IF(ISERROR(VLOOKUP(VLOOKUP(C136,Table1[[Practice no.]:[12]],24,FALSE),List!$A$2:$B$5,2,FALSE)),"",VLOOKUP(VLOOKUP(C136,Table1[[Practice no.]:[12]],24,FALSE),List!$A$2:$B$5,2,FALSE)))</f>
        <v xml:space="preserve"> </v>
      </c>
      <c r="K136" s="68" t="str">
        <f>IF(C136="","",IF(ISERROR(VLOOKUP(VLOOKUP(C136,Table1[[Practice no.]:[12]],25,FALSE),List!$A$2:$B$5,2,FALSE)),"",VLOOKUP(VLOOKUP(C136,Table1[[Practice no.]:[12]],25,FALSE),List!$A$2:$B$5,2,FALSE)))</f>
        <v xml:space="preserve"> </v>
      </c>
      <c r="L136" s="68" t="str">
        <f>IF(C136="","",IF(ISERROR(VLOOKUP(VLOOKUP(C136,Table1[[Practice no.]:[12]],26,FALSE),List!$A$2:$B$5,2,FALSE)),"",VLOOKUP(VLOOKUP(C136,Table1[[Practice no.]:[12]],26,FALSE),List!$A$2:$B$5,2,FALSE)))</f>
        <v xml:space="preserve"> </v>
      </c>
      <c r="M136" s="68" t="str">
        <f>IF(C136="","",IF(ISERROR(VLOOKUP(VLOOKUP(C136,Table1[[Practice no.]:[12]],27,FALSE),List!$A$2:$B$5,2,FALSE)),"",VLOOKUP(VLOOKUP(C136,Table1[[Practice no.]:[12]],27,FALSE),List!$A$2:$B$5,2,FALSE)))</f>
        <v xml:space="preserve"> </v>
      </c>
      <c r="N136" s="69" t="str">
        <f>IF(C136="","",IF(ISERROR(VLOOKUP(VLOOKUP(C136,Table1[[Practice no.]:[12]],28,FALSE),List!$A$2:$B$5,2,FALSE)),"",VLOOKUP(VLOOKUP(C136,Table1[[Practice no.]:[12]],28,FALSE),List!$A$2:$B$5,2,FALSE)))</f>
        <v>○</v>
      </c>
      <c r="O136" s="69" t="str">
        <f>IF(C136="","",IF(ISERROR(VLOOKUP(VLOOKUP(C136,Table1[[Practice no.]:[12]],29,FALSE),List!$A$2:$B$5,2,FALSE)),"",VLOOKUP(VLOOKUP(C136,Table1[[Practice no.]:[12]],29,FALSE),List!$A$2:$B$5,2,FALSE)))</f>
        <v xml:space="preserve"> </v>
      </c>
      <c r="P136" s="69" t="str">
        <f>IF(C136="","",IF(ISERROR(VLOOKUP(VLOOKUP(C136,Table1[[Practice no.]:[12]],30,FALSE),List!$A$2:$B$5,2,FALSE)),"",VLOOKUP(VLOOKUP(C136,Table1[[Practice no.]:[12]],30,FALSE),List!$A$2:$B$5,2,FALSE)))</f>
        <v>○</v>
      </c>
      <c r="Q136" s="55" t="str">
        <f>IF(C136="","",IF(ISERROR(VLOOKUP(VLOOKUP(C136,Table1[[Practice no.]:[12]],31,FALSE),List!$A$2:$B$5,2,FALSE)),"",VLOOKUP(VLOOKUP(C136,Table1[[Practice no.]:[12]],31,FALSE),List!$A$2:$B$5,2,FALSE)))</f>
        <v>○</v>
      </c>
      <c r="R136" s="55" t="str">
        <f>IF(C136="","",IF(ISERROR(VLOOKUP(VLOOKUP(C136,Table1[[Practice no.]:[12]],32,FALSE),List!$A$2:$B$5,2,FALSE)),"",VLOOKUP(VLOOKUP(C136,Table1[[Practice no.]:[12]],32,FALSE),List!$A$2:$B$5,2,FALSE)))</f>
        <v>○</v>
      </c>
      <c r="S136" s="55" t="str">
        <f>IF(C136="","",IF(ISERROR(VLOOKUP(VLOOKUP(C136,Table1[[Practice no.]:[12]],33,FALSE),List!$A$2:$B$5,2,FALSE)),"",VLOOKUP(VLOOKUP(C136,Table1[[Practice no.]:[12]],33,FALSE),List!$A$2:$B$5,2,FALSE)))</f>
        <v>○</v>
      </c>
      <c r="T136" s="55" t="str">
        <f>IF(C136="","",IF(ISERROR(VLOOKUP(VLOOKUP(C136,Table1[[Practice no.]:[12]],34,FALSE),List!$A$2:$B$5,2,FALSE)),"",VLOOKUP(VLOOKUP(C136,Table1[[Practice no.]:[12]],34,FALSE),List!$A$2:$B$5,2,FALSE)))</f>
        <v xml:space="preserve"> </v>
      </c>
      <c r="U136" s="55" t="str">
        <f>IF(C136="","",IF(ISERROR(VLOOKUP(VLOOKUP(C136,Table1[[Practice no.]:[12]],35,FALSE),List!$A$2:$B$5,2,FALSE)),"",VLOOKUP(VLOOKUP(C136,Table1[[Practice no.]:[12]],35,FALSE),List!$A$2:$B$5,2,FALSE)))</f>
        <v>○</v>
      </c>
      <c r="V136" s="55" t="str">
        <f>IF(C136="","",IF(ISERROR(VLOOKUP(VLOOKUP(C136,Table1[[Practice no.]:[12]],36,FALSE),List!$A$2:$B$5,2,FALSE)),"",VLOOKUP(VLOOKUP(C136,Table1[[Practice no.]:[12]],36,FALSE),List!$A$2:$B$5,2,FALSE)))</f>
        <v>○</v>
      </c>
      <c r="W136" s="55" t="str">
        <f>IF(C136="","",IF(ISERROR(VLOOKUP(VLOOKUP(C136,Table1[[Practice no.]:[12]],37,FALSE),List!$A$2:$B$5,2,FALSE)),"",VLOOKUP(VLOOKUP(C136,Table1[[Practice no.]:[12]],37,FALSE),List!$A$2:$B$5,2,FALSE)))</f>
        <v xml:space="preserve"> </v>
      </c>
      <c r="X136" s="55" t="str">
        <f>IF(C136="","",IF(ISERROR(VLOOKUP(VLOOKUP(C136,Table1[[Practice no.]:[12]],38,FALSE),List!$A$2:$B$5,2,FALSE)),"",VLOOKUP(VLOOKUP(C136,Table1[[Practice no.]:[12]],38,FALSE),List!$A$2:$B$5,2,FALSE)))</f>
        <v>○</v>
      </c>
      <c r="Y136" s="55" t="str">
        <f>IF(C136="","",IF(ISERROR(VLOOKUP(VLOOKUP(C136,Table1[[Practice no.]:[12]],39,FALSE),List!$A$2:$B$5,2,FALSE)),"",VLOOKUP(VLOOKUP(C136,Table1[[Practice no.]:[12]],39,FALSE),List!$A$2:$B$5,2,FALSE)))</f>
        <v>○</v>
      </c>
      <c r="Z136" s="55" t="str">
        <f>IF(C136="","",IF(ISERROR(VLOOKUP(VLOOKUP(C136,Table1[[Practice no.]:[12]],40,FALSE),List!$A$2:$B$5,2,FALSE)),"",VLOOKUP(VLOOKUP(C136,Table1[[Practice no.]:[12]],40,FALSE),List!$A$2:$B$5,2,FALSE)))</f>
        <v xml:space="preserve"> </v>
      </c>
      <c r="AA136" s="55" t="str">
        <f>IF(C136="","",IF(ISERROR(VLOOKUP(VLOOKUP(C136,Table1[[Practice no.]:[12]],41,FALSE),List!$A$2:$B$5,2,FALSE)),"",VLOOKUP(VLOOKUP(C136,Table1[[Practice no.]:[12]],41,FALSE),List!$A$2:$B$5,2,FALSE)))</f>
        <v xml:space="preserve"> </v>
      </c>
      <c r="AB136" s="55" t="str">
        <f>IF(C136="","",IF(ISERROR(VLOOKUP(VLOOKUP(C136,Table1[[Practice no.]:[12]],42,FALSE),List!$A$2:$B$5,2,FALSE)),"",VLOOKUP(VLOOKUP(C136,Table1[[Practice no.]:[12]],42,FALSE),List!$A$2:$B$5,2,FALSE)))</f>
        <v>○</v>
      </c>
      <c r="AC136" s="84"/>
    </row>
    <row r="137" spans="1:29" ht="40.35" customHeight="1">
      <c r="A137" s="218" t="str">
        <v>8. Sustainable Materials Sourcing and Construction Practices</v>
      </c>
      <c r="B137" s="218" t="str">
        <v>8.2. Material choice</v>
      </c>
      <c r="C137" s="218" t="str">
        <v>8.2.1</v>
      </c>
      <c r="D137" s="218" t="str">
        <f>IF(C137="","",HYPERLINK("#'" &amp; C137 &amp; "'!A1",VLOOKUP(C137,Table1[[Practice no.]:[Pracitce Name]],2,FALSE)))</f>
        <v>Efficient life-cycle use of material</v>
      </c>
      <c r="E137" s="65" t="str">
        <f>IF(C137="","",IF(ISERROR(VLOOKUP(VLOOKUP(C137,Table1[[Practice no.]:[12]],19,FALSE),List!$A$2:$B$5,2,FALSE)),"",VLOOKUP(VLOOKUP(C137,Table1[[Practice no.]:[12]],19,FALSE),List!$A$2:$B$5,2,FALSE)))</f>
        <v>○</v>
      </c>
      <c r="F137" s="66" t="str">
        <f>IF(C137="","",IF(ISERROR(VLOOKUP(VLOOKUP(C137,Table1[[Practice no.]:[12]],20,FALSE),List!$A$2:$B$5,2,FALSE)),"",VLOOKUP(VLOOKUP(C137,Table1[[Practice no.]:[12]],20,FALSE),List!$A$2:$B$5,2,FALSE)))</f>
        <v xml:space="preserve"> </v>
      </c>
      <c r="G137" s="66" t="str">
        <f>IF(C137="","",IF(ISERROR(VLOOKUP(VLOOKUP(C137,Table1[[Practice no.]:[12]],21,FALSE),List!$A$2:$B$5,2,FALSE)),"",VLOOKUP(VLOOKUP(C137,Table1[[Practice no.]:[12]],21,FALSE),List!$A$2:$B$5,2,FALSE)))</f>
        <v xml:space="preserve"> </v>
      </c>
      <c r="H137" s="67" t="str">
        <f>IF(C137="","",IF(ISERROR(VLOOKUP(VLOOKUP(C137,Table1[[Practice no.]:[12]],22,FALSE),List!$A$2:$B$5,2,FALSE)),"",VLOOKUP(VLOOKUP(C137,Table1[[Practice no.]:[12]],22,FALSE),List!$A$2:$B$5,2,FALSE)))</f>
        <v>○</v>
      </c>
      <c r="I137" s="67" t="str">
        <f>IF(C137="","",IF(ISERROR(VLOOKUP(VLOOKUP(C137,Table1[[Practice no.]:[12]],23,FALSE),List!$A$2:$B$5,2,FALSE)),"",VLOOKUP(VLOOKUP(C137,Table1[[Practice no.]:[12]],23,FALSE),List!$A$2:$B$5,2,FALSE)))</f>
        <v>○</v>
      </c>
      <c r="J137" s="67" t="str">
        <f>IF(C137="","",IF(ISERROR(VLOOKUP(VLOOKUP(C137,Table1[[Practice no.]:[12]],24,FALSE),List!$A$2:$B$5,2,FALSE)),"",VLOOKUP(VLOOKUP(C137,Table1[[Practice no.]:[12]],24,FALSE),List!$A$2:$B$5,2,FALSE)))</f>
        <v>○</v>
      </c>
      <c r="K137" s="68" t="str">
        <f>IF(C137="","",IF(ISERROR(VLOOKUP(VLOOKUP(C137,Table1[[Practice no.]:[12]],25,FALSE),List!$A$2:$B$5,2,FALSE)),"",VLOOKUP(VLOOKUP(C137,Table1[[Practice no.]:[12]],25,FALSE),List!$A$2:$B$5,2,FALSE)))</f>
        <v xml:space="preserve"> </v>
      </c>
      <c r="L137" s="68" t="str">
        <f>IF(C137="","",IF(ISERROR(VLOOKUP(VLOOKUP(C137,Table1[[Practice no.]:[12]],26,FALSE),List!$A$2:$B$5,2,FALSE)),"",VLOOKUP(VLOOKUP(C137,Table1[[Practice no.]:[12]],26,FALSE),List!$A$2:$B$5,2,FALSE)))</f>
        <v>●</v>
      </c>
      <c r="M137" s="68" t="str">
        <f>IF(C137="","",IF(ISERROR(VLOOKUP(VLOOKUP(C137,Table1[[Practice no.]:[12]],27,FALSE),List!$A$2:$B$5,2,FALSE)),"",VLOOKUP(VLOOKUP(C137,Table1[[Practice no.]:[12]],27,FALSE),List!$A$2:$B$5,2,FALSE)))</f>
        <v xml:space="preserve"> </v>
      </c>
      <c r="N137" s="69" t="str">
        <f>IF(C137="","",IF(ISERROR(VLOOKUP(VLOOKUP(C137,Table1[[Practice no.]:[12]],28,FALSE),List!$A$2:$B$5,2,FALSE)),"",VLOOKUP(VLOOKUP(C137,Table1[[Practice no.]:[12]],28,FALSE),List!$A$2:$B$5,2,FALSE)))</f>
        <v xml:space="preserve"> </v>
      </c>
      <c r="O137" s="69" t="str">
        <f>IF(C137="","",IF(ISERROR(VLOOKUP(VLOOKUP(C137,Table1[[Practice no.]:[12]],29,FALSE),List!$A$2:$B$5,2,FALSE)),"",VLOOKUP(VLOOKUP(C137,Table1[[Practice no.]:[12]],29,FALSE),List!$A$2:$B$5,2,FALSE)))</f>
        <v xml:space="preserve"> </v>
      </c>
      <c r="P137" s="69" t="str">
        <f>IF(C137="","",IF(ISERROR(VLOOKUP(VLOOKUP(C137,Table1[[Practice no.]:[12]],30,FALSE),List!$A$2:$B$5,2,FALSE)),"",VLOOKUP(VLOOKUP(C137,Table1[[Practice no.]:[12]],30,FALSE),List!$A$2:$B$5,2,FALSE)))</f>
        <v xml:space="preserve"> </v>
      </c>
      <c r="Q137" s="55" t="str">
        <f>IF(C137="","",IF(ISERROR(VLOOKUP(VLOOKUP(C137,Table1[[Practice no.]:[12]],31,FALSE),List!$A$2:$B$5,2,FALSE)),"",VLOOKUP(VLOOKUP(C137,Table1[[Practice no.]:[12]],31,FALSE),List!$A$2:$B$5,2,FALSE)))</f>
        <v xml:space="preserve"> </v>
      </c>
      <c r="R137" s="55" t="str">
        <f>IF(C137="","",IF(ISERROR(VLOOKUP(VLOOKUP(C137,Table1[[Practice no.]:[12]],32,FALSE),List!$A$2:$B$5,2,FALSE)),"",VLOOKUP(VLOOKUP(C137,Table1[[Practice no.]:[12]],32,FALSE),List!$A$2:$B$5,2,FALSE)))</f>
        <v>○</v>
      </c>
      <c r="S137" s="55" t="str">
        <f>IF(C137="","",IF(ISERROR(VLOOKUP(VLOOKUP(C137,Table1[[Practice no.]:[12]],33,FALSE),List!$A$2:$B$5,2,FALSE)),"",VLOOKUP(VLOOKUP(C137,Table1[[Practice no.]:[12]],33,FALSE),List!$A$2:$B$5,2,FALSE)))</f>
        <v xml:space="preserve"> </v>
      </c>
      <c r="T137" s="55" t="str">
        <f>IF(C137="","",IF(ISERROR(VLOOKUP(VLOOKUP(C137,Table1[[Practice no.]:[12]],34,FALSE),List!$A$2:$B$5,2,FALSE)),"",VLOOKUP(VLOOKUP(C137,Table1[[Practice no.]:[12]],34,FALSE),List!$A$2:$B$5,2,FALSE)))</f>
        <v xml:space="preserve"> </v>
      </c>
      <c r="U137" s="55" t="str">
        <f>IF(C137="","",IF(ISERROR(VLOOKUP(VLOOKUP(C137,Table1[[Practice no.]:[12]],35,FALSE),List!$A$2:$B$5,2,FALSE)),"",VLOOKUP(VLOOKUP(C137,Table1[[Practice no.]:[12]],35,FALSE),List!$A$2:$B$5,2,FALSE)))</f>
        <v>○</v>
      </c>
      <c r="V137" s="55" t="str">
        <f>IF(C137="","",IF(ISERROR(VLOOKUP(VLOOKUP(C137,Table1[[Practice no.]:[12]],36,FALSE),List!$A$2:$B$5,2,FALSE)),"",VLOOKUP(VLOOKUP(C137,Table1[[Practice no.]:[12]],36,FALSE),List!$A$2:$B$5,2,FALSE)))</f>
        <v xml:space="preserve"> </v>
      </c>
      <c r="W137" s="55" t="str">
        <f>IF(C137="","",IF(ISERROR(VLOOKUP(VLOOKUP(C137,Table1[[Practice no.]:[12]],37,FALSE),List!$A$2:$B$5,2,FALSE)),"",VLOOKUP(VLOOKUP(C137,Table1[[Practice no.]:[12]],37,FALSE),List!$A$2:$B$5,2,FALSE)))</f>
        <v>○</v>
      </c>
      <c r="X137" s="55" t="str">
        <f>IF(C137="","",IF(ISERROR(VLOOKUP(VLOOKUP(C137,Table1[[Practice no.]:[12]],38,FALSE),List!$A$2:$B$5,2,FALSE)),"",VLOOKUP(VLOOKUP(C137,Table1[[Practice no.]:[12]],38,FALSE),List!$A$2:$B$5,2,FALSE)))</f>
        <v xml:space="preserve"> </v>
      </c>
      <c r="Y137" s="55" t="str">
        <f>IF(C137="","",IF(ISERROR(VLOOKUP(VLOOKUP(C137,Table1[[Practice no.]:[12]],39,FALSE),List!$A$2:$B$5,2,FALSE)),"",VLOOKUP(VLOOKUP(C137,Table1[[Practice no.]:[12]],39,FALSE),List!$A$2:$B$5,2,FALSE)))</f>
        <v xml:space="preserve"> </v>
      </c>
      <c r="Z137" s="55" t="str">
        <f>IF(C137="","",IF(ISERROR(VLOOKUP(VLOOKUP(C137,Table1[[Practice no.]:[12]],40,FALSE),List!$A$2:$B$5,2,FALSE)),"",VLOOKUP(VLOOKUP(C137,Table1[[Practice no.]:[12]],40,FALSE),List!$A$2:$B$5,2,FALSE)))</f>
        <v xml:space="preserve"> </v>
      </c>
      <c r="AA137" s="55" t="str">
        <f>IF(C137="","",IF(ISERROR(VLOOKUP(VLOOKUP(C137,Table1[[Practice no.]:[12]],41,FALSE),List!$A$2:$B$5,2,FALSE)),"",VLOOKUP(VLOOKUP(C137,Table1[[Practice no.]:[12]],41,FALSE),List!$A$2:$B$5,2,FALSE)))</f>
        <v>○</v>
      </c>
      <c r="AB137" s="55" t="str">
        <f>IF(C137="","",IF(ISERROR(VLOOKUP(VLOOKUP(C137,Table1[[Practice no.]:[12]],42,FALSE),List!$A$2:$B$5,2,FALSE)),"",VLOOKUP(VLOOKUP(C137,Table1[[Practice no.]:[12]],42,FALSE),List!$A$2:$B$5,2,FALSE)))</f>
        <v xml:space="preserve"> </v>
      </c>
      <c r="AC137" s="84"/>
    </row>
    <row r="138" spans="1:29" ht="40.35" customHeight="1">
      <c r="A138" s="218" t="str">
        <v>8. Sustainable Materials Sourcing and Construction Practices</v>
      </c>
      <c r="B138" s="218" t="str">
        <v>8.2. Material choice</v>
      </c>
      <c r="C138" s="218" t="str">
        <v>8.2.2</v>
      </c>
      <c r="D138" s="218" t="str">
        <f>IF(C138="","",HYPERLINK("#'" &amp; C138 &amp; "'!A1",VLOOKUP(C138,Table1[[Practice no.]:[Pracitce Name]],2,FALSE)))</f>
        <v xml:space="preserve">Safe use of recycled material </v>
      </c>
      <c r="E138" s="65" t="str">
        <f>IF(C138="","",IF(ISERROR(VLOOKUP(VLOOKUP(C138,Table1[[Practice no.]:[12]],19,FALSE),List!$A$2:$B$5,2,FALSE)),"",VLOOKUP(VLOOKUP(C138,Table1[[Practice no.]:[12]],19,FALSE),List!$A$2:$B$5,2,FALSE)))</f>
        <v>○</v>
      </c>
      <c r="F138" s="66" t="str">
        <f>IF(C138="","",IF(ISERROR(VLOOKUP(VLOOKUP(C138,Table1[[Practice no.]:[12]],20,FALSE),List!$A$2:$B$5,2,FALSE)),"",VLOOKUP(VLOOKUP(C138,Table1[[Practice no.]:[12]],20,FALSE),List!$A$2:$B$5,2,FALSE)))</f>
        <v xml:space="preserve"> </v>
      </c>
      <c r="G138" s="66" t="str">
        <f>IF(C138="","",IF(ISERROR(VLOOKUP(VLOOKUP(C138,Table1[[Practice no.]:[12]],21,FALSE),List!$A$2:$B$5,2,FALSE)),"",VLOOKUP(VLOOKUP(C138,Table1[[Practice no.]:[12]],21,FALSE),List!$A$2:$B$5,2,FALSE)))</f>
        <v xml:space="preserve"> </v>
      </c>
      <c r="H138" s="67" t="str">
        <f>IF(C138="","",IF(ISERROR(VLOOKUP(VLOOKUP(C138,Table1[[Practice no.]:[12]],22,FALSE),List!$A$2:$B$5,2,FALSE)),"",VLOOKUP(VLOOKUP(C138,Table1[[Practice no.]:[12]],22,FALSE),List!$A$2:$B$5,2,FALSE)))</f>
        <v>○</v>
      </c>
      <c r="I138" s="67" t="str">
        <f>IF(C138="","",IF(ISERROR(VLOOKUP(VLOOKUP(C138,Table1[[Practice no.]:[12]],23,FALSE),List!$A$2:$B$5,2,FALSE)),"",VLOOKUP(VLOOKUP(C138,Table1[[Practice no.]:[12]],23,FALSE),List!$A$2:$B$5,2,FALSE)))</f>
        <v xml:space="preserve"> </v>
      </c>
      <c r="J138" s="67" t="str">
        <f>IF(C138="","",IF(ISERROR(VLOOKUP(VLOOKUP(C138,Table1[[Practice no.]:[12]],24,FALSE),List!$A$2:$B$5,2,FALSE)),"",VLOOKUP(VLOOKUP(C138,Table1[[Practice no.]:[12]],24,FALSE),List!$A$2:$B$5,2,FALSE)))</f>
        <v xml:space="preserve"> </v>
      </c>
      <c r="K138" s="68" t="str">
        <f>IF(C138="","",IF(ISERROR(VLOOKUP(VLOOKUP(C138,Table1[[Practice no.]:[12]],25,FALSE),List!$A$2:$B$5,2,FALSE)),"",VLOOKUP(VLOOKUP(C138,Table1[[Practice no.]:[12]],25,FALSE),List!$A$2:$B$5,2,FALSE)))</f>
        <v xml:space="preserve"> </v>
      </c>
      <c r="L138" s="68" t="str">
        <f>IF(C138="","",IF(ISERROR(VLOOKUP(VLOOKUP(C138,Table1[[Practice no.]:[12]],26,FALSE),List!$A$2:$B$5,2,FALSE)),"",VLOOKUP(VLOOKUP(C138,Table1[[Practice no.]:[12]],26,FALSE),List!$A$2:$B$5,2,FALSE)))</f>
        <v>●</v>
      </c>
      <c r="M138" s="68" t="str">
        <f>IF(C138="","",IF(ISERROR(VLOOKUP(VLOOKUP(C138,Table1[[Practice no.]:[12]],27,FALSE),List!$A$2:$B$5,2,FALSE)),"",VLOOKUP(VLOOKUP(C138,Table1[[Practice no.]:[12]],27,FALSE),List!$A$2:$B$5,2,FALSE)))</f>
        <v xml:space="preserve"> </v>
      </c>
      <c r="N138" s="69" t="str">
        <f>IF(C138="","",IF(ISERROR(VLOOKUP(VLOOKUP(C138,Table1[[Practice no.]:[12]],28,FALSE),List!$A$2:$B$5,2,FALSE)),"",VLOOKUP(VLOOKUP(C138,Table1[[Practice no.]:[12]],28,FALSE),List!$A$2:$B$5,2,FALSE)))</f>
        <v xml:space="preserve"> </v>
      </c>
      <c r="O138" s="69" t="str">
        <f>IF(C138="","",IF(ISERROR(VLOOKUP(VLOOKUP(C138,Table1[[Practice no.]:[12]],29,FALSE),List!$A$2:$B$5,2,FALSE)),"",VLOOKUP(VLOOKUP(C138,Table1[[Practice no.]:[12]],29,FALSE),List!$A$2:$B$5,2,FALSE)))</f>
        <v xml:space="preserve"> </v>
      </c>
      <c r="P138" s="69" t="str">
        <f>IF(C138="","",IF(ISERROR(VLOOKUP(VLOOKUP(C138,Table1[[Practice no.]:[12]],30,FALSE),List!$A$2:$B$5,2,FALSE)),"",VLOOKUP(VLOOKUP(C138,Table1[[Practice no.]:[12]],30,FALSE),List!$A$2:$B$5,2,FALSE)))</f>
        <v xml:space="preserve"> </v>
      </c>
      <c r="Q138" s="55" t="str">
        <f>IF(C138="","",IF(ISERROR(VLOOKUP(VLOOKUP(C138,Table1[[Practice no.]:[12]],31,FALSE),List!$A$2:$B$5,2,FALSE)),"",VLOOKUP(VLOOKUP(C138,Table1[[Practice no.]:[12]],31,FALSE),List!$A$2:$B$5,2,FALSE)))</f>
        <v>○</v>
      </c>
      <c r="R138" s="55" t="str">
        <f>IF(C138="","",IF(ISERROR(VLOOKUP(VLOOKUP(C138,Table1[[Practice no.]:[12]],32,FALSE),List!$A$2:$B$5,2,FALSE)),"",VLOOKUP(VLOOKUP(C138,Table1[[Practice no.]:[12]],32,FALSE),List!$A$2:$B$5,2,FALSE)))</f>
        <v xml:space="preserve"> </v>
      </c>
      <c r="S138" s="55" t="str">
        <f>IF(C138="","",IF(ISERROR(VLOOKUP(VLOOKUP(C138,Table1[[Practice no.]:[12]],33,FALSE),List!$A$2:$B$5,2,FALSE)),"",VLOOKUP(VLOOKUP(C138,Table1[[Practice no.]:[12]],33,FALSE),List!$A$2:$B$5,2,FALSE)))</f>
        <v>○</v>
      </c>
      <c r="T138" s="55" t="str">
        <f>IF(C138="","",IF(ISERROR(VLOOKUP(VLOOKUP(C138,Table1[[Practice no.]:[12]],34,FALSE),List!$A$2:$B$5,2,FALSE)),"",VLOOKUP(VLOOKUP(C138,Table1[[Practice no.]:[12]],34,FALSE),List!$A$2:$B$5,2,FALSE)))</f>
        <v>○</v>
      </c>
      <c r="U138" s="55" t="str">
        <f>IF(C138="","",IF(ISERROR(VLOOKUP(VLOOKUP(C138,Table1[[Practice no.]:[12]],35,FALSE),List!$A$2:$B$5,2,FALSE)),"",VLOOKUP(VLOOKUP(C138,Table1[[Practice no.]:[12]],35,FALSE),List!$A$2:$B$5,2,FALSE)))</f>
        <v>○</v>
      </c>
      <c r="V138" s="55" t="str">
        <f>IF(C138="","",IF(ISERROR(VLOOKUP(VLOOKUP(C138,Table1[[Practice no.]:[12]],36,FALSE),List!$A$2:$B$5,2,FALSE)),"",VLOOKUP(VLOOKUP(C138,Table1[[Practice no.]:[12]],36,FALSE),List!$A$2:$B$5,2,FALSE)))</f>
        <v>○</v>
      </c>
      <c r="W138" s="55" t="str">
        <f>IF(C138="","",IF(ISERROR(VLOOKUP(VLOOKUP(C138,Table1[[Practice no.]:[12]],37,FALSE),List!$A$2:$B$5,2,FALSE)),"",VLOOKUP(VLOOKUP(C138,Table1[[Practice no.]:[12]],37,FALSE),List!$A$2:$B$5,2,FALSE)))</f>
        <v xml:space="preserve"> </v>
      </c>
      <c r="X138" s="55" t="str">
        <f>IF(C138="","",IF(ISERROR(VLOOKUP(VLOOKUP(C138,Table1[[Practice no.]:[12]],38,FALSE),List!$A$2:$B$5,2,FALSE)),"",VLOOKUP(VLOOKUP(C138,Table1[[Practice no.]:[12]],38,FALSE),List!$A$2:$B$5,2,FALSE)))</f>
        <v xml:space="preserve"> </v>
      </c>
      <c r="Y138" s="55" t="str">
        <f>IF(C138="","",IF(ISERROR(VLOOKUP(VLOOKUP(C138,Table1[[Practice no.]:[12]],39,FALSE),List!$A$2:$B$5,2,FALSE)),"",VLOOKUP(VLOOKUP(C138,Table1[[Practice no.]:[12]],39,FALSE),List!$A$2:$B$5,2,FALSE)))</f>
        <v xml:space="preserve"> </v>
      </c>
      <c r="Z138" s="55" t="str">
        <f>IF(C138="","",IF(ISERROR(VLOOKUP(VLOOKUP(C138,Table1[[Practice no.]:[12]],40,FALSE),List!$A$2:$B$5,2,FALSE)),"",VLOOKUP(VLOOKUP(C138,Table1[[Practice no.]:[12]],40,FALSE),List!$A$2:$B$5,2,FALSE)))</f>
        <v xml:space="preserve"> </v>
      </c>
      <c r="AA138" s="55" t="str">
        <f>IF(C138="","",IF(ISERROR(VLOOKUP(VLOOKUP(C138,Table1[[Practice no.]:[12]],41,FALSE),List!$A$2:$B$5,2,FALSE)),"",VLOOKUP(VLOOKUP(C138,Table1[[Practice no.]:[12]],41,FALSE),List!$A$2:$B$5,2,FALSE)))</f>
        <v xml:space="preserve"> </v>
      </c>
      <c r="AB138" s="55" t="str">
        <f>IF(C138="","",IF(ISERROR(VLOOKUP(VLOOKUP(C138,Table1[[Practice no.]:[12]],42,FALSE),List!$A$2:$B$5,2,FALSE)),"",VLOOKUP(VLOOKUP(C138,Table1[[Practice no.]:[12]],42,FALSE),List!$A$2:$B$5,2,FALSE)))</f>
        <v xml:space="preserve"> </v>
      </c>
    </row>
    <row r="139" spans="1:29" ht="40.35" customHeight="1">
      <c r="A139" s="218" t="str">
        <v>8. Sustainable Materials Sourcing and Construction Practices</v>
      </c>
      <c r="B139" s="218" t="str">
        <v>8.2. Material choice</v>
      </c>
      <c r="C139" s="218" t="str">
        <v>8.2.3</v>
      </c>
      <c r="D139" s="218" t="str">
        <f>IF(C139="","",HYPERLINK("#'" &amp; C139 &amp; "'!A1",VLOOKUP(C139,Table1[[Practice no.]:[Pracitce Name]],2,FALSE)))</f>
        <v>Use of bio-based material as binding agent</v>
      </c>
      <c r="E139" s="65" t="str">
        <f>IF(C139="","",IF(ISERROR(VLOOKUP(VLOOKUP(C139,Table1[[Practice no.]:[12]],19,FALSE),List!$A$2:$B$5,2,FALSE)),"",VLOOKUP(VLOOKUP(C139,Table1[[Practice no.]:[12]],19,FALSE),List!$A$2:$B$5,2,FALSE)))</f>
        <v>○</v>
      </c>
      <c r="F139" s="66" t="str">
        <f>IF(C139="","",IF(ISERROR(VLOOKUP(VLOOKUP(C139,Table1[[Practice no.]:[12]],20,FALSE),List!$A$2:$B$5,2,FALSE)),"",VLOOKUP(VLOOKUP(C139,Table1[[Practice no.]:[12]],20,FALSE),List!$A$2:$B$5,2,FALSE)))</f>
        <v xml:space="preserve"> </v>
      </c>
      <c r="G139" s="66" t="str">
        <f>IF(C139="","",IF(ISERROR(VLOOKUP(VLOOKUP(C139,Table1[[Practice no.]:[12]],21,FALSE),List!$A$2:$B$5,2,FALSE)),"",VLOOKUP(VLOOKUP(C139,Table1[[Practice no.]:[12]],21,FALSE),List!$A$2:$B$5,2,FALSE)))</f>
        <v xml:space="preserve"> </v>
      </c>
      <c r="H139" s="67" t="str">
        <f>IF(C139="","",IF(ISERROR(VLOOKUP(VLOOKUP(C139,Table1[[Practice no.]:[12]],22,FALSE),List!$A$2:$B$5,2,FALSE)),"",VLOOKUP(VLOOKUP(C139,Table1[[Practice no.]:[12]],22,FALSE),List!$A$2:$B$5,2,FALSE)))</f>
        <v>○</v>
      </c>
      <c r="I139" s="67" t="str">
        <f>IF(C139="","",IF(ISERROR(VLOOKUP(VLOOKUP(C139,Table1[[Practice no.]:[12]],23,FALSE),List!$A$2:$B$5,2,FALSE)),"",VLOOKUP(VLOOKUP(C139,Table1[[Practice no.]:[12]],23,FALSE),List!$A$2:$B$5,2,FALSE)))</f>
        <v xml:space="preserve"> </v>
      </c>
      <c r="J139" s="67" t="str">
        <f>IF(C139="","",IF(ISERROR(VLOOKUP(VLOOKUP(C139,Table1[[Practice no.]:[12]],24,FALSE),List!$A$2:$B$5,2,FALSE)),"",VLOOKUP(VLOOKUP(C139,Table1[[Practice no.]:[12]],24,FALSE),List!$A$2:$B$5,2,FALSE)))</f>
        <v xml:space="preserve"> </v>
      </c>
      <c r="K139" s="68" t="str">
        <f>IF(C139="","",IF(ISERROR(VLOOKUP(VLOOKUP(C139,Table1[[Practice no.]:[12]],25,FALSE),List!$A$2:$B$5,2,FALSE)),"",VLOOKUP(VLOOKUP(C139,Table1[[Practice no.]:[12]],25,FALSE),List!$A$2:$B$5,2,FALSE)))</f>
        <v xml:space="preserve"> </v>
      </c>
      <c r="L139" s="68" t="str">
        <f>IF(C139="","",IF(ISERROR(VLOOKUP(VLOOKUP(C139,Table1[[Practice no.]:[12]],26,FALSE),List!$A$2:$B$5,2,FALSE)),"",VLOOKUP(VLOOKUP(C139,Table1[[Practice no.]:[12]],26,FALSE),List!$A$2:$B$5,2,FALSE)))</f>
        <v>●</v>
      </c>
      <c r="M139" s="68" t="str">
        <f>IF(C139="","",IF(ISERROR(VLOOKUP(VLOOKUP(C139,Table1[[Practice no.]:[12]],27,FALSE),List!$A$2:$B$5,2,FALSE)),"",VLOOKUP(VLOOKUP(C139,Table1[[Practice no.]:[12]],27,FALSE),List!$A$2:$B$5,2,FALSE)))</f>
        <v xml:space="preserve"> </v>
      </c>
      <c r="N139" s="69" t="str">
        <f>IF(C139="","",IF(ISERROR(VLOOKUP(VLOOKUP(C139,Table1[[Practice no.]:[12]],28,FALSE),List!$A$2:$B$5,2,FALSE)),"",VLOOKUP(VLOOKUP(C139,Table1[[Practice no.]:[12]],28,FALSE),List!$A$2:$B$5,2,FALSE)))</f>
        <v xml:space="preserve"> </v>
      </c>
      <c r="O139" s="69" t="str">
        <f>IF(C139="","",IF(ISERROR(VLOOKUP(VLOOKUP(C139,Table1[[Practice no.]:[12]],29,FALSE),List!$A$2:$B$5,2,FALSE)),"",VLOOKUP(VLOOKUP(C139,Table1[[Practice no.]:[12]],29,FALSE),List!$A$2:$B$5,2,FALSE)))</f>
        <v xml:space="preserve"> </v>
      </c>
      <c r="P139" s="69" t="str">
        <f>IF(C139="","",IF(ISERROR(VLOOKUP(VLOOKUP(C139,Table1[[Practice no.]:[12]],30,FALSE),List!$A$2:$B$5,2,FALSE)),"",VLOOKUP(VLOOKUP(C139,Table1[[Practice no.]:[12]],30,FALSE),List!$A$2:$B$5,2,FALSE)))</f>
        <v xml:space="preserve"> </v>
      </c>
      <c r="Q139" s="55" t="str">
        <f>IF(C139="","",IF(ISERROR(VLOOKUP(VLOOKUP(C139,Table1[[Practice no.]:[12]],31,FALSE),List!$A$2:$B$5,2,FALSE)),"",VLOOKUP(VLOOKUP(C139,Table1[[Practice no.]:[12]],31,FALSE),List!$A$2:$B$5,2,FALSE)))</f>
        <v>○</v>
      </c>
      <c r="R139" s="55" t="str">
        <f>IF(C139="","",IF(ISERROR(VLOOKUP(VLOOKUP(C139,Table1[[Practice no.]:[12]],32,FALSE),List!$A$2:$B$5,2,FALSE)),"",VLOOKUP(VLOOKUP(C139,Table1[[Practice no.]:[12]],32,FALSE),List!$A$2:$B$5,2,FALSE)))</f>
        <v xml:space="preserve"> </v>
      </c>
      <c r="S139" s="55" t="str">
        <f>IF(C139="","",IF(ISERROR(VLOOKUP(VLOOKUP(C139,Table1[[Practice no.]:[12]],33,FALSE),List!$A$2:$B$5,2,FALSE)),"",VLOOKUP(VLOOKUP(C139,Table1[[Practice no.]:[12]],33,FALSE),List!$A$2:$B$5,2,FALSE)))</f>
        <v>○</v>
      </c>
      <c r="T139" s="55" t="str">
        <f>IF(C139="","",IF(ISERROR(VLOOKUP(VLOOKUP(C139,Table1[[Practice no.]:[12]],34,FALSE),List!$A$2:$B$5,2,FALSE)),"",VLOOKUP(VLOOKUP(C139,Table1[[Practice no.]:[12]],34,FALSE),List!$A$2:$B$5,2,FALSE)))</f>
        <v>○</v>
      </c>
      <c r="U139" s="55" t="str">
        <f>IF(C139="","",IF(ISERROR(VLOOKUP(VLOOKUP(C139,Table1[[Practice no.]:[12]],35,FALSE),List!$A$2:$B$5,2,FALSE)),"",VLOOKUP(VLOOKUP(C139,Table1[[Practice no.]:[12]],35,FALSE),List!$A$2:$B$5,2,FALSE)))</f>
        <v>○</v>
      </c>
      <c r="V139" s="55" t="str">
        <f>IF(C139="","",IF(ISERROR(VLOOKUP(VLOOKUP(C139,Table1[[Practice no.]:[12]],36,FALSE),List!$A$2:$B$5,2,FALSE)),"",VLOOKUP(VLOOKUP(C139,Table1[[Practice no.]:[12]],36,FALSE),List!$A$2:$B$5,2,FALSE)))</f>
        <v>○</v>
      </c>
      <c r="W139" s="55" t="str">
        <f>IF(C139="","",IF(ISERROR(VLOOKUP(VLOOKUP(C139,Table1[[Practice no.]:[12]],37,FALSE),List!$A$2:$B$5,2,FALSE)),"",VLOOKUP(VLOOKUP(C139,Table1[[Practice no.]:[12]],37,FALSE),List!$A$2:$B$5,2,FALSE)))</f>
        <v xml:space="preserve"> </v>
      </c>
      <c r="X139" s="55" t="str">
        <f>IF(C139="","",IF(ISERROR(VLOOKUP(VLOOKUP(C139,Table1[[Practice no.]:[12]],38,FALSE),List!$A$2:$B$5,2,FALSE)),"",VLOOKUP(VLOOKUP(C139,Table1[[Practice no.]:[12]],38,FALSE),List!$A$2:$B$5,2,FALSE)))</f>
        <v>○</v>
      </c>
      <c r="Y139" s="55" t="str">
        <f>IF(C139="","",IF(ISERROR(VLOOKUP(VLOOKUP(C139,Table1[[Practice no.]:[12]],39,FALSE),List!$A$2:$B$5,2,FALSE)),"",VLOOKUP(VLOOKUP(C139,Table1[[Practice no.]:[12]],39,FALSE),List!$A$2:$B$5,2,FALSE)))</f>
        <v>○</v>
      </c>
      <c r="Z139" s="55" t="str">
        <f>IF(C139="","",IF(ISERROR(VLOOKUP(VLOOKUP(C139,Table1[[Practice no.]:[12]],40,FALSE),List!$A$2:$B$5,2,FALSE)),"",VLOOKUP(VLOOKUP(C139,Table1[[Practice no.]:[12]],40,FALSE),List!$A$2:$B$5,2,FALSE)))</f>
        <v>○</v>
      </c>
      <c r="AA139" s="55" t="str">
        <f>IF(C139="","",IF(ISERROR(VLOOKUP(VLOOKUP(C139,Table1[[Practice no.]:[12]],41,FALSE),List!$A$2:$B$5,2,FALSE)),"",VLOOKUP(VLOOKUP(C139,Table1[[Practice no.]:[12]],41,FALSE),List!$A$2:$B$5,2,FALSE)))</f>
        <v>○</v>
      </c>
      <c r="AB139" s="55" t="str">
        <f>IF(C139="","",IF(ISERROR(VLOOKUP(VLOOKUP(C139,Table1[[Practice no.]:[12]],42,FALSE),List!$A$2:$B$5,2,FALSE)),"",VLOOKUP(VLOOKUP(C139,Table1[[Practice no.]:[12]],42,FALSE),List!$A$2:$B$5,2,FALSE)))</f>
        <v xml:space="preserve"> </v>
      </c>
    </row>
    <row r="140" spans="1:29" ht="40.35" customHeight="1">
      <c r="A140" s="218" t="str">
        <v>8. Sustainable Materials Sourcing and Construction Practices</v>
      </c>
      <c r="B140" s="218" t="str">
        <v>8.2. Material choice</v>
      </c>
      <c r="C140" s="218" t="str">
        <v>8.2.4</v>
      </c>
      <c r="D140" s="218" t="str">
        <f>IF(C140="","",HYPERLINK("#'" &amp; C140 &amp; "'!A1",VLOOKUP(C140,Table1[[Practice no.]:[Pracitce Name]],2,FALSE)))</f>
        <v>Use of geo-textile fiber material</v>
      </c>
      <c r="E140" s="65" t="str">
        <f>IF(C140="","",IF(ISERROR(VLOOKUP(VLOOKUP(C140,Table1[[Practice no.]:[12]],19,FALSE),List!$A$2:$B$5,2,FALSE)),"",VLOOKUP(VLOOKUP(C140,Table1[[Practice no.]:[12]],19,FALSE),List!$A$2:$B$5,2,FALSE)))</f>
        <v xml:space="preserve"> </v>
      </c>
      <c r="F140" s="66" t="str">
        <f>IF(C140="","",IF(ISERROR(VLOOKUP(VLOOKUP(C140,Table1[[Practice no.]:[12]],20,FALSE),List!$A$2:$B$5,2,FALSE)),"",VLOOKUP(VLOOKUP(C140,Table1[[Practice no.]:[12]],20,FALSE),List!$A$2:$B$5,2,FALSE)))</f>
        <v>●</v>
      </c>
      <c r="G140" s="66" t="str">
        <f>IF(C140="","",IF(ISERROR(VLOOKUP(VLOOKUP(C140,Table1[[Practice no.]:[12]],21,FALSE),List!$A$2:$B$5,2,FALSE)),"",VLOOKUP(VLOOKUP(C140,Table1[[Practice no.]:[12]],21,FALSE),List!$A$2:$B$5,2,FALSE)))</f>
        <v xml:space="preserve"> </v>
      </c>
      <c r="H140" s="67" t="str">
        <f>IF(C140="","",IF(ISERROR(VLOOKUP(VLOOKUP(C140,Table1[[Practice no.]:[12]],22,FALSE),List!$A$2:$B$5,2,FALSE)),"",VLOOKUP(VLOOKUP(C140,Table1[[Practice no.]:[12]],22,FALSE),List!$A$2:$B$5,2,FALSE)))</f>
        <v xml:space="preserve"> </v>
      </c>
      <c r="I140" s="67" t="str">
        <f>IF(C140="","",IF(ISERROR(VLOOKUP(VLOOKUP(C140,Table1[[Practice no.]:[12]],23,FALSE),List!$A$2:$B$5,2,FALSE)),"",VLOOKUP(VLOOKUP(C140,Table1[[Practice no.]:[12]],23,FALSE),List!$A$2:$B$5,2,FALSE)))</f>
        <v xml:space="preserve"> </v>
      </c>
      <c r="J140" s="67" t="str">
        <f>IF(C140="","",IF(ISERROR(VLOOKUP(VLOOKUP(C140,Table1[[Practice no.]:[12]],24,FALSE),List!$A$2:$B$5,2,FALSE)),"",VLOOKUP(VLOOKUP(C140,Table1[[Practice no.]:[12]],24,FALSE),List!$A$2:$B$5,2,FALSE)))</f>
        <v xml:space="preserve"> </v>
      </c>
      <c r="K140" s="68" t="str">
        <f>IF(C140="","",IF(ISERROR(VLOOKUP(VLOOKUP(C140,Table1[[Practice no.]:[12]],25,FALSE),List!$A$2:$B$5,2,FALSE)),"",VLOOKUP(VLOOKUP(C140,Table1[[Practice no.]:[12]],25,FALSE),List!$A$2:$B$5,2,FALSE)))</f>
        <v xml:space="preserve"> </v>
      </c>
      <c r="L140" s="68" t="str">
        <f>IF(C140="","",IF(ISERROR(VLOOKUP(VLOOKUP(C140,Table1[[Practice no.]:[12]],26,FALSE),List!$A$2:$B$5,2,FALSE)),"",VLOOKUP(VLOOKUP(C140,Table1[[Practice no.]:[12]],26,FALSE),List!$A$2:$B$5,2,FALSE)))</f>
        <v>○</v>
      </c>
      <c r="M140" s="68" t="str">
        <f>IF(C140="","",IF(ISERROR(VLOOKUP(VLOOKUP(C140,Table1[[Practice no.]:[12]],27,FALSE),List!$A$2:$B$5,2,FALSE)),"",VLOOKUP(VLOOKUP(C140,Table1[[Practice no.]:[12]],27,FALSE),List!$A$2:$B$5,2,FALSE)))</f>
        <v xml:space="preserve"> </v>
      </c>
      <c r="N140" s="69" t="str">
        <f>IF(C140="","",IF(ISERROR(VLOOKUP(VLOOKUP(C140,Table1[[Practice no.]:[12]],28,FALSE),List!$A$2:$B$5,2,FALSE)),"",VLOOKUP(VLOOKUP(C140,Table1[[Practice no.]:[12]],28,FALSE),List!$A$2:$B$5,2,FALSE)))</f>
        <v xml:space="preserve"> </v>
      </c>
      <c r="O140" s="69" t="str">
        <f>IF(C140="","",IF(ISERROR(VLOOKUP(VLOOKUP(C140,Table1[[Practice no.]:[12]],29,FALSE),List!$A$2:$B$5,2,FALSE)),"",VLOOKUP(VLOOKUP(C140,Table1[[Practice no.]:[12]],29,FALSE),List!$A$2:$B$5,2,FALSE)))</f>
        <v xml:space="preserve"> </v>
      </c>
      <c r="P140" s="69" t="str">
        <f>IF(C140="","",IF(ISERROR(VLOOKUP(VLOOKUP(C140,Table1[[Practice no.]:[12]],30,FALSE),List!$A$2:$B$5,2,FALSE)),"",VLOOKUP(VLOOKUP(C140,Table1[[Practice no.]:[12]],30,FALSE),List!$A$2:$B$5,2,FALSE)))</f>
        <v xml:space="preserve"> </v>
      </c>
      <c r="Q140" s="55" t="str">
        <f>IF(C140="","",IF(ISERROR(VLOOKUP(VLOOKUP(C140,Table1[[Practice no.]:[12]],31,FALSE),List!$A$2:$B$5,2,FALSE)),"",VLOOKUP(VLOOKUP(C140,Table1[[Practice no.]:[12]],31,FALSE),List!$A$2:$B$5,2,FALSE)))</f>
        <v>○</v>
      </c>
      <c r="R140" s="55" t="str">
        <f>IF(C140="","",IF(ISERROR(VLOOKUP(VLOOKUP(C140,Table1[[Practice no.]:[12]],32,FALSE),List!$A$2:$B$5,2,FALSE)),"",VLOOKUP(VLOOKUP(C140,Table1[[Practice no.]:[12]],32,FALSE),List!$A$2:$B$5,2,FALSE)))</f>
        <v xml:space="preserve"> </v>
      </c>
      <c r="S140" s="55" t="str">
        <f>IF(C140="","",IF(ISERROR(VLOOKUP(VLOOKUP(C140,Table1[[Practice no.]:[12]],33,FALSE),List!$A$2:$B$5,2,FALSE)),"",VLOOKUP(VLOOKUP(C140,Table1[[Practice no.]:[12]],33,FALSE),List!$A$2:$B$5,2,FALSE)))</f>
        <v xml:space="preserve"> </v>
      </c>
      <c r="T140" s="55" t="str">
        <f>IF(C140="","",IF(ISERROR(VLOOKUP(VLOOKUP(C140,Table1[[Practice no.]:[12]],34,FALSE),List!$A$2:$B$5,2,FALSE)),"",VLOOKUP(VLOOKUP(C140,Table1[[Practice no.]:[12]],34,FALSE),List!$A$2:$B$5,2,FALSE)))</f>
        <v xml:space="preserve"> </v>
      </c>
      <c r="U140" s="55" t="str">
        <f>IF(C140="","",IF(ISERROR(VLOOKUP(VLOOKUP(C140,Table1[[Practice no.]:[12]],35,FALSE),List!$A$2:$B$5,2,FALSE)),"",VLOOKUP(VLOOKUP(C140,Table1[[Practice no.]:[12]],35,FALSE),List!$A$2:$B$5,2,FALSE)))</f>
        <v xml:space="preserve"> </v>
      </c>
      <c r="V140" s="55" t="str">
        <f>IF(C140="","",IF(ISERROR(VLOOKUP(VLOOKUP(C140,Table1[[Practice no.]:[12]],36,FALSE),List!$A$2:$B$5,2,FALSE)),"",VLOOKUP(VLOOKUP(C140,Table1[[Practice no.]:[12]],36,FALSE),List!$A$2:$B$5,2,FALSE)))</f>
        <v xml:space="preserve"> </v>
      </c>
      <c r="W140" s="55" t="str">
        <f>IF(C140="","",IF(ISERROR(VLOOKUP(VLOOKUP(C140,Table1[[Practice no.]:[12]],37,FALSE),List!$A$2:$B$5,2,FALSE)),"",VLOOKUP(VLOOKUP(C140,Table1[[Practice no.]:[12]],37,FALSE),List!$A$2:$B$5,2,FALSE)))</f>
        <v xml:space="preserve"> </v>
      </c>
      <c r="X140" s="55" t="str">
        <f>IF(C140="","",IF(ISERROR(VLOOKUP(VLOOKUP(C140,Table1[[Practice no.]:[12]],38,FALSE),List!$A$2:$B$5,2,FALSE)),"",VLOOKUP(VLOOKUP(C140,Table1[[Practice no.]:[12]],38,FALSE),List!$A$2:$B$5,2,FALSE)))</f>
        <v xml:space="preserve"> </v>
      </c>
      <c r="Y140" s="55" t="str">
        <f>IF(C140="","",IF(ISERROR(VLOOKUP(VLOOKUP(C140,Table1[[Practice no.]:[12]],39,FALSE),List!$A$2:$B$5,2,FALSE)),"",VLOOKUP(VLOOKUP(C140,Table1[[Practice no.]:[12]],39,FALSE),List!$A$2:$B$5,2,FALSE)))</f>
        <v xml:space="preserve"> </v>
      </c>
      <c r="Z140" s="55" t="str">
        <f>IF(C140="","",IF(ISERROR(VLOOKUP(VLOOKUP(C140,Table1[[Practice no.]:[12]],40,FALSE),List!$A$2:$B$5,2,FALSE)),"",VLOOKUP(VLOOKUP(C140,Table1[[Practice no.]:[12]],40,FALSE),List!$A$2:$B$5,2,FALSE)))</f>
        <v>○</v>
      </c>
      <c r="AA140" s="55" t="str">
        <f>IF(C140="","",IF(ISERROR(VLOOKUP(VLOOKUP(C140,Table1[[Practice no.]:[12]],41,FALSE),List!$A$2:$B$5,2,FALSE)),"",VLOOKUP(VLOOKUP(C140,Table1[[Practice no.]:[12]],41,FALSE),List!$A$2:$B$5,2,FALSE)))</f>
        <v>○</v>
      </c>
      <c r="AB140" s="55" t="str">
        <f>IF(C140="","",IF(ISERROR(VLOOKUP(VLOOKUP(C140,Table1[[Practice no.]:[12]],42,FALSE),List!$A$2:$B$5,2,FALSE)),"",VLOOKUP(VLOOKUP(C140,Table1[[Practice no.]:[12]],42,FALSE),List!$A$2:$B$5,2,FALSE)))</f>
        <v xml:space="preserve"> </v>
      </c>
    </row>
    <row r="141" spans="1:29" ht="40.35" customHeight="1">
      <c r="A141" s="218" t="str">
        <v>8. Sustainable Materials Sourcing and Construction Practices</v>
      </c>
      <c r="B141" s="218" t="str">
        <v>8.2. Material choice</v>
      </c>
      <c r="C141" s="218" t="str">
        <v>8.2.5</v>
      </c>
      <c r="D141" s="218" t="str">
        <f>IF(C141="","",HYPERLINK("#'" &amp; C141 &amp; "'!A1",VLOOKUP(C141,Table1[[Practice no.]:[Pracitce Name]],2,FALSE)))</f>
        <v>Use of marginal materials</v>
      </c>
      <c r="E141" s="65" t="str">
        <f>IF(C141="","",IF(ISERROR(VLOOKUP(VLOOKUP(C141,Table1[[Practice no.]:[12]],19,FALSE),List!$A$2:$B$5,2,FALSE)),"",VLOOKUP(VLOOKUP(C141,Table1[[Practice no.]:[12]],19,FALSE),List!$A$2:$B$5,2,FALSE)))</f>
        <v>○</v>
      </c>
      <c r="F141" s="66" t="str">
        <f>IF(C141="","",IF(ISERROR(VLOOKUP(VLOOKUP(C141,Table1[[Practice no.]:[12]],20,FALSE),List!$A$2:$B$5,2,FALSE)),"",VLOOKUP(VLOOKUP(C141,Table1[[Practice no.]:[12]],20,FALSE),List!$A$2:$B$5,2,FALSE)))</f>
        <v xml:space="preserve"> </v>
      </c>
      <c r="G141" s="66" t="str">
        <f>IF(C141="","",IF(ISERROR(VLOOKUP(VLOOKUP(C141,Table1[[Practice no.]:[12]],21,FALSE),List!$A$2:$B$5,2,FALSE)),"",VLOOKUP(VLOOKUP(C141,Table1[[Practice no.]:[12]],21,FALSE),List!$A$2:$B$5,2,FALSE)))</f>
        <v xml:space="preserve"> </v>
      </c>
      <c r="H141" s="67" t="str">
        <f>IF(C141="","",IF(ISERROR(VLOOKUP(VLOOKUP(C141,Table1[[Practice no.]:[12]],22,FALSE),List!$A$2:$B$5,2,FALSE)),"",VLOOKUP(VLOOKUP(C141,Table1[[Practice no.]:[12]],22,FALSE),List!$A$2:$B$5,2,FALSE)))</f>
        <v xml:space="preserve"> </v>
      </c>
      <c r="I141" s="67" t="str">
        <f>IF(C141="","",IF(ISERROR(VLOOKUP(VLOOKUP(C141,Table1[[Practice no.]:[12]],23,FALSE),List!$A$2:$B$5,2,FALSE)),"",VLOOKUP(VLOOKUP(C141,Table1[[Practice no.]:[12]],23,FALSE),List!$A$2:$B$5,2,FALSE)))</f>
        <v xml:space="preserve"> </v>
      </c>
      <c r="J141" s="67" t="str">
        <f>IF(C141="","",IF(ISERROR(VLOOKUP(VLOOKUP(C141,Table1[[Practice no.]:[12]],24,FALSE),List!$A$2:$B$5,2,FALSE)),"",VLOOKUP(VLOOKUP(C141,Table1[[Practice no.]:[12]],24,FALSE),List!$A$2:$B$5,2,FALSE)))</f>
        <v xml:space="preserve"> </v>
      </c>
      <c r="K141" s="68" t="str">
        <f>IF(C141="","",IF(ISERROR(VLOOKUP(VLOOKUP(C141,Table1[[Practice no.]:[12]],25,FALSE),List!$A$2:$B$5,2,FALSE)),"",VLOOKUP(VLOOKUP(C141,Table1[[Practice no.]:[12]],25,FALSE),List!$A$2:$B$5,2,FALSE)))</f>
        <v xml:space="preserve"> </v>
      </c>
      <c r="L141" s="68" t="str">
        <f>IF(C141="","",IF(ISERROR(VLOOKUP(VLOOKUP(C141,Table1[[Practice no.]:[12]],26,FALSE),List!$A$2:$B$5,2,FALSE)),"",VLOOKUP(VLOOKUP(C141,Table1[[Practice no.]:[12]],26,FALSE),List!$A$2:$B$5,2,FALSE)))</f>
        <v>●</v>
      </c>
      <c r="M141" s="68" t="str">
        <f>IF(C141="","",IF(ISERROR(VLOOKUP(VLOOKUP(C141,Table1[[Practice no.]:[12]],27,FALSE),List!$A$2:$B$5,2,FALSE)),"",VLOOKUP(VLOOKUP(C141,Table1[[Practice no.]:[12]],27,FALSE),List!$A$2:$B$5,2,FALSE)))</f>
        <v xml:space="preserve"> </v>
      </c>
      <c r="N141" s="69" t="str">
        <f>IF(C141="","",IF(ISERROR(VLOOKUP(VLOOKUP(C141,Table1[[Practice no.]:[12]],28,FALSE),List!$A$2:$B$5,2,FALSE)),"",VLOOKUP(VLOOKUP(C141,Table1[[Practice no.]:[12]],28,FALSE),List!$A$2:$B$5,2,FALSE)))</f>
        <v xml:space="preserve"> </v>
      </c>
      <c r="O141" s="69" t="str">
        <f>IF(C141="","",IF(ISERROR(VLOOKUP(VLOOKUP(C141,Table1[[Practice no.]:[12]],29,FALSE),List!$A$2:$B$5,2,FALSE)),"",VLOOKUP(VLOOKUP(C141,Table1[[Practice no.]:[12]],29,FALSE),List!$A$2:$B$5,2,FALSE)))</f>
        <v xml:space="preserve"> </v>
      </c>
      <c r="P141" s="69" t="str">
        <f>IF(C141="","",IF(ISERROR(VLOOKUP(VLOOKUP(C141,Table1[[Practice no.]:[12]],30,FALSE),List!$A$2:$B$5,2,FALSE)),"",VLOOKUP(VLOOKUP(C141,Table1[[Practice no.]:[12]],30,FALSE),List!$A$2:$B$5,2,FALSE)))</f>
        <v xml:space="preserve"> </v>
      </c>
      <c r="Q141" s="55" t="str">
        <f>IF(C141="","",IF(ISERROR(VLOOKUP(VLOOKUP(C141,Table1[[Practice no.]:[12]],31,FALSE),List!$A$2:$B$5,2,FALSE)),"",VLOOKUP(VLOOKUP(C141,Table1[[Practice no.]:[12]],31,FALSE),List!$A$2:$B$5,2,FALSE)))</f>
        <v>○</v>
      </c>
      <c r="R141" s="55" t="str">
        <f>IF(C141="","",IF(ISERROR(VLOOKUP(VLOOKUP(C141,Table1[[Practice no.]:[12]],32,FALSE),List!$A$2:$B$5,2,FALSE)),"",VLOOKUP(VLOOKUP(C141,Table1[[Practice no.]:[12]],32,FALSE),List!$A$2:$B$5,2,FALSE)))</f>
        <v xml:space="preserve"> </v>
      </c>
      <c r="S141" s="55" t="str">
        <f>IF(C141="","",IF(ISERROR(VLOOKUP(VLOOKUP(C141,Table1[[Practice no.]:[12]],33,FALSE),List!$A$2:$B$5,2,FALSE)),"",VLOOKUP(VLOOKUP(C141,Table1[[Practice no.]:[12]],33,FALSE),List!$A$2:$B$5,2,FALSE)))</f>
        <v xml:space="preserve"> </v>
      </c>
      <c r="T141" s="55" t="str">
        <f>IF(C141="","",IF(ISERROR(VLOOKUP(VLOOKUP(C141,Table1[[Practice no.]:[12]],34,FALSE),List!$A$2:$B$5,2,FALSE)),"",VLOOKUP(VLOOKUP(C141,Table1[[Practice no.]:[12]],34,FALSE),List!$A$2:$B$5,2,FALSE)))</f>
        <v>○</v>
      </c>
      <c r="U141" s="55" t="str">
        <f>IF(C141="","",IF(ISERROR(VLOOKUP(VLOOKUP(C141,Table1[[Practice no.]:[12]],35,FALSE),List!$A$2:$B$5,2,FALSE)),"",VLOOKUP(VLOOKUP(C141,Table1[[Practice no.]:[12]],35,FALSE),List!$A$2:$B$5,2,FALSE)))</f>
        <v xml:space="preserve"> </v>
      </c>
      <c r="V141" s="55" t="str">
        <f>IF(C141="","",IF(ISERROR(VLOOKUP(VLOOKUP(C141,Table1[[Practice no.]:[12]],36,FALSE),List!$A$2:$B$5,2,FALSE)),"",VLOOKUP(VLOOKUP(C141,Table1[[Practice no.]:[12]],36,FALSE),List!$A$2:$B$5,2,FALSE)))</f>
        <v xml:space="preserve"> </v>
      </c>
      <c r="W141" s="55" t="str">
        <f>IF(C141="","",IF(ISERROR(VLOOKUP(VLOOKUP(C141,Table1[[Practice no.]:[12]],37,FALSE),List!$A$2:$B$5,2,FALSE)),"",VLOOKUP(VLOOKUP(C141,Table1[[Practice no.]:[12]],37,FALSE),List!$A$2:$B$5,2,FALSE)))</f>
        <v xml:space="preserve"> </v>
      </c>
      <c r="X141" s="55" t="str">
        <f>IF(C141="","",IF(ISERROR(VLOOKUP(VLOOKUP(C141,Table1[[Practice no.]:[12]],38,FALSE),List!$A$2:$B$5,2,FALSE)),"",VLOOKUP(VLOOKUP(C141,Table1[[Practice no.]:[12]],38,FALSE),List!$A$2:$B$5,2,FALSE)))</f>
        <v xml:space="preserve"> </v>
      </c>
      <c r="Y141" s="55" t="str">
        <f>IF(C141="","",IF(ISERROR(VLOOKUP(VLOOKUP(C141,Table1[[Practice no.]:[12]],39,FALSE),List!$A$2:$B$5,2,FALSE)),"",VLOOKUP(VLOOKUP(C141,Table1[[Practice no.]:[12]],39,FALSE),List!$A$2:$B$5,2,FALSE)))</f>
        <v>○</v>
      </c>
      <c r="Z141" s="55" t="str">
        <f>IF(C141="","",IF(ISERROR(VLOOKUP(VLOOKUP(C141,Table1[[Practice no.]:[12]],40,FALSE),List!$A$2:$B$5,2,FALSE)),"",VLOOKUP(VLOOKUP(C141,Table1[[Practice no.]:[12]],40,FALSE),List!$A$2:$B$5,2,FALSE)))</f>
        <v>○</v>
      </c>
      <c r="AA141" s="55" t="str">
        <f>IF(C141="","",IF(ISERROR(VLOOKUP(VLOOKUP(C141,Table1[[Practice no.]:[12]],41,FALSE),List!$A$2:$B$5,2,FALSE)),"",VLOOKUP(VLOOKUP(C141,Table1[[Practice no.]:[12]],41,FALSE),List!$A$2:$B$5,2,FALSE)))</f>
        <v>○</v>
      </c>
      <c r="AB141" s="55" t="str">
        <f>IF(C141="","",IF(ISERROR(VLOOKUP(VLOOKUP(C141,Table1[[Practice no.]:[12]],42,FALSE),List!$A$2:$B$5,2,FALSE)),"",VLOOKUP(VLOOKUP(C141,Table1[[Practice no.]:[12]],42,FALSE),List!$A$2:$B$5,2,FALSE)))</f>
        <v xml:space="preserve"> </v>
      </c>
    </row>
    <row r="142" spans="1:29" ht="40.35" customHeight="1">
      <c r="A142" s="218" t="str">
        <v>8. Sustainable Materials Sourcing and Construction Practices</v>
      </c>
      <c r="B142" s="218" t="str">
        <v>8.3. Sourcing</v>
      </c>
      <c r="C142" s="218" t="str">
        <v>8.3.1</v>
      </c>
      <c r="D142" s="218" t="str">
        <f>IF(C142="","",HYPERLINK("#'" &amp; C142 &amp; "'!A1",VLOOKUP(C142,Table1[[Practice no.]:[Pracitce Name]],2,FALSE)))</f>
        <v xml:space="preserve">Reduce environmental costs of extraction and production: avoid sensitive areas </v>
      </c>
      <c r="E142" s="65" t="str">
        <f>IF(C142="","",IF(ISERROR(VLOOKUP(VLOOKUP(C142,Table1[[Practice no.]:[12]],19,FALSE),List!$A$2:$B$5,2,FALSE)),"",VLOOKUP(VLOOKUP(C142,Table1[[Practice no.]:[12]],19,FALSE),List!$A$2:$B$5,2,FALSE)))</f>
        <v xml:space="preserve"> </v>
      </c>
      <c r="F142" s="66" t="str">
        <f>IF(C142="","",IF(ISERROR(VLOOKUP(VLOOKUP(C142,Table1[[Practice no.]:[12]],20,FALSE),List!$A$2:$B$5,2,FALSE)),"",VLOOKUP(VLOOKUP(C142,Table1[[Practice no.]:[12]],20,FALSE),List!$A$2:$B$5,2,FALSE)))</f>
        <v xml:space="preserve"> </v>
      </c>
      <c r="G142" s="66" t="str">
        <f>IF(C142="","",IF(ISERROR(VLOOKUP(VLOOKUP(C142,Table1[[Practice no.]:[12]],21,FALSE),List!$A$2:$B$5,2,FALSE)),"",VLOOKUP(VLOOKUP(C142,Table1[[Practice no.]:[12]],21,FALSE),List!$A$2:$B$5,2,FALSE)))</f>
        <v xml:space="preserve"> </v>
      </c>
      <c r="H142" s="67" t="str">
        <f>IF(C142="","",IF(ISERROR(VLOOKUP(VLOOKUP(C142,Table1[[Practice no.]:[12]],22,FALSE),List!$A$2:$B$5,2,FALSE)),"",VLOOKUP(VLOOKUP(C142,Table1[[Practice no.]:[12]],22,FALSE),List!$A$2:$B$5,2,FALSE)))</f>
        <v>○</v>
      </c>
      <c r="I142" s="67" t="str">
        <f>IF(C142="","",IF(ISERROR(VLOOKUP(VLOOKUP(C142,Table1[[Practice no.]:[12]],23,FALSE),List!$A$2:$B$5,2,FALSE)),"",VLOOKUP(VLOOKUP(C142,Table1[[Practice no.]:[12]],23,FALSE),List!$A$2:$B$5,2,FALSE)))</f>
        <v xml:space="preserve"> </v>
      </c>
      <c r="J142" s="67" t="str">
        <f>IF(C142="","",IF(ISERROR(VLOOKUP(VLOOKUP(C142,Table1[[Practice no.]:[12]],24,FALSE),List!$A$2:$B$5,2,FALSE)),"",VLOOKUP(VLOOKUP(C142,Table1[[Practice no.]:[12]],24,FALSE),List!$A$2:$B$5,2,FALSE)))</f>
        <v>○</v>
      </c>
      <c r="K142" s="68" t="str">
        <f>IF(C142="","",IF(ISERROR(VLOOKUP(VLOOKUP(C142,Table1[[Practice no.]:[12]],25,FALSE),List!$A$2:$B$5,2,FALSE)),"",VLOOKUP(VLOOKUP(C142,Table1[[Practice no.]:[12]],25,FALSE),List!$A$2:$B$5,2,FALSE)))</f>
        <v xml:space="preserve"> </v>
      </c>
      <c r="L142" s="68" t="str">
        <f>IF(C142="","",IF(ISERROR(VLOOKUP(VLOOKUP(C142,Table1[[Practice no.]:[12]],26,FALSE),List!$A$2:$B$5,2,FALSE)),"",VLOOKUP(VLOOKUP(C142,Table1[[Practice no.]:[12]],26,FALSE),List!$A$2:$B$5,2,FALSE)))</f>
        <v>●</v>
      </c>
      <c r="M142" s="68" t="str">
        <f>IF(C142="","",IF(ISERROR(VLOOKUP(VLOOKUP(C142,Table1[[Practice no.]:[12]],27,FALSE),List!$A$2:$B$5,2,FALSE)),"",VLOOKUP(VLOOKUP(C142,Table1[[Practice no.]:[12]],27,FALSE),List!$A$2:$B$5,2,FALSE)))</f>
        <v xml:space="preserve"> </v>
      </c>
      <c r="N142" s="69" t="str">
        <f>IF(C142="","",IF(ISERROR(VLOOKUP(VLOOKUP(C142,Table1[[Practice no.]:[12]],28,FALSE),List!$A$2:$B$5,2,FALSE)),"",VLOOKUP(VLOOKUP(C142,Table1[[Practice no.]:[12]],28,FALSE),List!$A$2:$B$5,2,FALSE)))</f>
        <v xml:space="preserve"> </v>
      </c>
      <c r="O142" s="69" t="str">
        <f>IF(C142="","",IF(ISERROR(VLOOKUP(VLOOKUP(C142,Table1[[Practice no.]:[12]],29,FALSE),List!$A$2:$B$5,2,FALSE)),"",VLOOKUP(VLOOKUP(C142,Table1[[Practice no.]:[12]],29,FALSE),List!$A$2:$B$5,2,FALSE)))</f>
        <v xml:space="preserve"> </v>
      </c>
      <c r="P142" s="69" t="str">
        <f>IF(C142="","",IF(ISERROR(VLOOKUP(VLOOKUP(C142,Table1[[Practice no.]:[12]],30,FALSE),List!$A$2:$B$5,2,FALSE)),"",VLOOKUP(VLOOKUP(C142,Table1[[Practice no.]:[12]],30,FALSE),List!$A$2:$B$5,2,FALSE)))</f>
        <v xml:space="preserve"> </v>
      </c>
      <c r="Q142" s="55" t="str">
        <f>IF(C142="","",IF(ISERROR(VLOOKUP(VLOOKUP(C142,Table1[[Practice no.]:[12]],31,FALSE),List!$A$2:$B$5,2,FALSE)),"",VLOOKUP(VLOOKUP(C142,Table1[[Practice no.]:[12]],31,FALSE),List!$A$2:$B$5,2,FALSE)))</f>
        <v xml:space="preserve"> </v>
      </c>
      <c r="R142" s="55" t="str">
        <f>IF(C142="","",IF(ISERROR(VLOOKUP(VLOOKUP(C142,Table1[[Practice no.]:[12]],32,FALSE),List!$A$2:$B$5,2,FALSE)),"",VLOOKUP(VLOOKUP(C142,Table1[[Practice no.]:[12]],32,FALSE),List!$A$2:$B$5,2,FALSE)))</f>
        <v xml:space="preserve"> </v>
      </c>
      <c r="S142" s="55" t="str">
        <f>IF(C142="","",IF(ISERROR(VLOOKUP(VLOOKUP(C142,Table1[[Practice no.]:[12]],33,FALSE),List!$A$2:$B$5,2,FALSE)),"",VLOOKUP(VLOOKUP(C142,Table1[[Practice no.]:[12]],33,FALSE),List!$A$2:$B$5,2,FALSE)))</f>
        <v>○</v>
      </c>
      <c r="T142" s="55" t="str">
        <f>IF(C142="","",IF(ISERROR(VLOOKUP(VLOOKUP(C142,Table1[[Practice no.]:[12]],34,FALSE),List!$A$2:$B$5,2,FALSE)),"",VLOOKUP(VLOOKUP(C142,Table1[[Practice no.]:[12]],34,FALSE),List!$A$2:$B$5,2,FALSE)))</f>
        <v>○</v>
      </c>
      <c r="U142" s="55" t="str">
        <f>IF(C142="","",IF(ISERROR(VLOOKUP(VLOOKUP(C142,Table1[[Practice no.]:[12]],35,FALSE),List!$A$2:$B$5,2,FALSE)),"",VLOOKUP(VLOOKUP(C142,Table1[[Practice no.]:[12]],35,FALSE),List!$A$2:$B$5,2,FALSE)))</f>
        <v>○</v>
      </c>
      <c r="V142" s="55" t="str">
        <f>IF(C142="","",IF(ISERROR(VLOOKUP(VLOOKUP(C142,Table1[[Practice no.]:[12]],36,FALSE),List!$A$2:$B$5,2,FALSE)),"",VLOOKUP(VLOOKUP(C142,Table1[[Practice no.]:[12]],36,FALSE),List!$A$2:$B$5,2,FALSE)))</f>
        <v>○</v>
      </c>
      <c r="W142" s="55" t="str">
        <f>IF(C142="","",IF(ISERROR(VLOOKUP(VLOOKUP(C142,Table1[[Practice no.]:[12]],37,FALSE),List!$A$2:$B$5,2,FALSE)),"",VLOOKUP(VLOOKUP(C142,Table1[[Practice no.]:[12]],37,FALSE),List!$A$2:$B$5,2,FALSE)))</f>
        <v xml:space="preserve"> </v>
      </c>
      <c r="X142" s="55" t="str">
        <f>IF(C142="","",IF(ISERROR(VLOOKUP(VLOOKUP(C142,Table1[[Practice no.]:[12]],38,FALSE),List!$A$2:$B$5,2,FALSE)),"",VLOOKUP(VLOOKUP(C142,Table1[[Practice no.]:[12]],38,FALSE),List!$A$2:$B$5,2,FALSE)))</f>
        <v xml:space="preserve"> </v>
      </c>
      <c r="Y142" s="55" t="str">
        <f>IF(C142="","",IF(ISERROR(VLOOKUP(VLOOKUP(C142,Table1[[Practice no.]:[12]],39,FALSE),List!$A$2:$B$5,2,FALSE)),"",VLOOKUP(VLOOKUP(C142,Table1[[Practice no.]:[12]],39,FALSE),List!$A$2:$B$5,2,FALSE)))</f>
        <v xml:space="preserve"> </v>
      </c>
      <c r="Z142" s="55" t="str">
        <f>IF(C142="","",IF(ISERROR(VLOOKUP(VLOOKUP(C142,Table1[[Practice no.]:[12]],40,FALSE),List!$A$2:$B$5,2,FALSE)),"",VLOOKUP(VLOOKUP(C142,Table1[[Practice no.]:[12]],40,FALSE),List!$A$2:$B$5,2,FALSE)))</f>
        <v xml:space="preserve"> </v>
      </c>
      <c r="AA142" s="55" t="str">
        <f>IF(C142="","",IF(ISERROR(VLOOKUP(VLOOKUP(C142,Table1[[Practice no.]:[12]],41,FALSE),List!$A$2:$B$5,2,FALSE)),"",VLOOKUP(VLOOKUP(C142,Table1[[Practice no.]:[12]],41,FALSE),List!$A$2:$B$5,2,FALSE)))</f>
        <v>○</v>
      </c>
      <c r="AB142" s="55" t="str">
        <f>IF(C142="","",IF(ISERROR(VLOOKUP(VLOOKUP(C142,Table1[[Practice no.]:[12]],42,FALSE),List!$A$2:$B$5,2,FALSE)),"",VLOOKUP(VLOOKUP(C142,Table1[[Practice no.]:[12]],42,FALSE),List!$A$2:$B$5,2,FALSE)))</f>
        <v xml:space="preserve"> </v>
      </c>
    </row>
    <row r="143" spans="1:29" ht="40.35" customHeight="1">
      <c r="A143" s="218" t="str">
        <v>8. Sustainable Materials Sourcing and Construction Practices</v>
      </c>
      <c r="B143" s="218" t="str">
        <v>8.3. Sourcing</v>
      </c>
      <c r="C143" s="218" t="str">
        <v>8.3.2</v>
      </c>
      <c r="D143" s="218" t="str">
        <f>IF(C143="","",HYPERLINK("#'" &amp; C143 &amp; "'!A1",VLOOKUP(C143,Table1[[Practice no.]:[Pracitce Name]],2,FALSE)))</f>
        <v xml:space="preserve">Reduce haulage costs </v>
      </c>
      <c r="E143" s="65" t="str">
        <f>IF(C143="","",IF(ISERROR(VLOOKUP(VLOOKUP(C143,Table1[[Practice no.]:[12]],19,FALSE),List!$A$2:$B$5,2,FALSE)),"",VLOOKUP(VLOOKUP(C143,Table1[[Practice no.]:[12]],19,FALSE),List!$A$2:$B$5,2,FALSE)))</f>
        <v>○</v>
      </c>
      <c r="F143" s="66" t="str">
        <f>IF(C143="","",IF(ISERROR(VLOOKUP(VLOOKUP(C143,Table1[[Practice no.]:[12]],20,FALSE),List!$A$2:$B$5,2,FALSE)),"",VLOOKUP(VLOOKUP(C143,Table1[[Practice no.]:[12]],20,FALSE),List!$A$2:$B$5,2,FALSE)))</f>
        <v xml:space="preserve"> </v>
      </c>
      <c r="G143" s="66" t="str">
        <f>IF(C143="","",IF(ISERROR(VLOOKUP(VLOOKUP(C143,Table1[[Practice no.]:[12]],21,FALSE),List!$A$2:$B$5,2,FALSE)),"",VLOOKUP(VLOOKUP(C143,Table1[[Practice no.]:[12]],21,FALSE),List!$A$2:$B$5,2,FALSE)))</f>
        <v xml:space="preserve"> </v>
      </c>
      <c r="H143" s="67" t="str">
        <f>IF(C143="","",IF(ISERROR(VLOOKUP(VLOOKUP(C143,Table1[[Practice no.]:[12]],22,FALSE),List!$A$2:$B$5,2,FALSE)),"",VLOOKUP(VLOOKUP(C143,Table1[[Practice no.]:[12]],22,FALSE),List!$A$2:$B$5,2,FALSE)))</f>
        <v xml:space="preserve"> </v>
      </c>
      <c r="I143" s="67" t="str">
        <f>IF(C143="","",IF(ISERROR(VLOOKUP(VLOOKUP(C143,Table1[[Practice no.]:[12]],23,FALSE),List!$A$2:$B$5,2,FALSE)),"",VLOOKUP(VLOOKUP(C143,Table1[[Practice no.]:[12]],23,FALSE),List!$A$2:$B$5,2,FALSE)))</f>
        <v xml:space="preserve"> </v>
      </c>
      <c r="J143" s="67" t="str">
        <f>IF(C143="","",IF(ISERROR(VLOOKUP(VLOOKUP(C143,Table1[[Practice no.]:[12]],24,FALSE),List!$A$2:$B$5,2,FALSE)),"",VLOOKUP(VLOOKUP(C143,Table1[[Practice no.]:[12]],24,FALSE),List!$A$2:$B$5,2,FALSE)))</f>
        <v xml:space="preserve"> </v>
      </c>
      <c r="K143" s="68" t="str">
        <f>IF(C143="","",IF(ISERROR(VLOOKUP(VLOOKUP(C143,Table1[[Practice no.]:[12]],25,FALSE),List!$A$2:$B$5,2,FALSE)),"",VLOOKUP(VLOOKUP(C143,Table1[[Practice no.]:[12]],25,FALSE),List!$A$2:$B$5,2,FALSE)))</f>
        <v xml:space="preserve"> </v>
      </c>
      <c r="L143" s="68" t="str">
        <f>IF(C143="","",IF(ISERROR(VLOOKUP(VLOOKUP(C143,Table1[[Practice no.]:[12]],26,FALSE),List!$A$2:$B$5,2,FALSE)),"",VLOOKUP(VLOOKUP(C143,Table1[[Practice no.]:[12]],26,FALSE),List!$A$2:$B$5,2,FALSE)))</f>
        <v>●</v>
      </c>
      <c r="M143" s="68" t="str">
        <f>IF(C143="","",IF(ISERROR(VLOOKUP(VLOOKUP(C143,Table1[[Practice no.]:[12]],27,FALSE),List!$A$2:$B$5,2,FALSE)),"",VLOOKUP(VLOOKUP(C143,Table1[[Practice no.]:[12]],27,FALSE),List!$A$2:$B$5,2,FALSE)))</f>
        <v xml:space="preserve"> </v>
      </c>
      <c r="N143" s="69" t="str">
        <f>IF(C143="","",IF(ISERROR(VLOOKUP(VLOOKUP(C143,Table1[[Practice no.]:[12]],28,FALSE),List!$A$2:$B$5,2,FALSE)),"",VLOOKUP(VLOOKUP(C143,Table1[[Practice no.]:[12]],28,FALSE),List!$A$2:$B$5,2,FALSE)))</f>
        <v xml:space="preserve"> </v>
      </c>
      <c r="O143" s="69" t="str">
        <f>IF(C143="","",IF(ISERROR(VLOOKUP(VLOOKUP(C143,Table1[[Practice no.]:[12]],29,FALSE),List!$A$2:$B$5,2,FALSE)),"",VLOOKUP(VLOOKUP(C143,Table1[[Practice no.]:[12]],29,FALSE),List!$A$2:$B$5,2,FALSE)))</f>
        <v xml:space="preserve"> </v>
      </c>
      <c r="P143" s="69" t="str">
        <f>IF(C143="","",IF(ISERROR(VLOOKUP(VLOOKUP(C143,Table1[[Practice no.]:[12]],30,FALSE),List!$A$2:$B$5,2,FALSE)),"",VLOOKUP(VLOOKUP(C143,Table1[[Practice no.]:[12]],30,FALSE),List!$A$2:$B$5,2,FALSE)))</f>
        <v xml:space="preserve"> </v>
      </c>
      <c r="Q143" s="55" t="str">
        <f>IF(C143="","",IF(ISERROR(VLOOKUP(VLOOKUP(C143,Table1[[Practice no.]:[12]],31,FALSE),List!$A$2:$B$5,2,FALSE)),"",VLOOKUP(VLOOKUP(C143,Table1[[Practice no.]:[12]],31,FALSE),List!$A$2:$B$5,2,FALSE)))</f>
        <v xml:space="preserve"> </v>
      </c>
      <c r="R143" s="55" t="str">
        <f>IF(C143="","",IF(ISERROR(VLOOKUP(VLOOKUP(C143,Table1[[Practice no.]:[12]],32,FALSE),List!$A$2:$B$5,2,FALSE)),"",VLOOKUP(VLOOKUP(C143,Table1[[Practice no.]:[12]],32,FALSE),List!$A$2:$B$5,2,FALSE)))</f>
        <v>○</v>
      </c>
      <c r="S143" s="55" t="str">
        <f>IF(C143="","",IF(ISERROR(VLOOKUP(VLOOKUP(C143,Table1[[Practice no.]:[12]],33,FALSE),List!$A$2:$B$5,2,FALSE)),"",VLOOKUP(VLOOKUP(C143,Table1[[Practice no.]:[12]],33,FALSE),List!$A$2:$B$5,2,FALSE)))</f>
        <v>○</v>
      </c>
      <c r="T143" s="55" t="str">
        <f>IF(C143="","",IF(ISERROR(VLOOKUP(VLOOKUP(C143,Table1[[Practice no.]:[12]],34,FALSE),List!$A$2:$B$5,2,FALSE)),"",VLOOKUP(VLOOKUP(C143,Table1[[Practice no.]:[12]],34,FALSE),List!$A$2:$B$5,2,FALSE)))</f>
        <v>○</v>
      </c>
      <c r="U143" s="55" t="str">
        <f>IF(C143="","",IF(ISERROR(VLOOKUP(VLOOKUP(C143,Table1[[Practice no.]:[12]],35,FALSE),List!$A$2:$B$5,2,FALSE)),"",VLOOKUP(VLOOKUP(C143,Table1[[Practice no.]:[12]],35,FALSE),List!$A$2:$B$5,2,FALSE)))</f>
        <v>○</v>
      </c>
      <c r="V143" s="55" t="str">
        <f>IF(C143="","",IF(ISERROR(VLOOKUP(VLOOKUP(C143,Table1[[Practice no.]:[12]],36,FALSE),List!$A$2:$B$5,2,FALSE)),"",VLOOKUP(VLOOKUP(C143,Table1[[Practice no.]:[12]],36,FALSE),List!$A$2:$B$5,2,FALSE)))</f>
        <v xml:space="preserve"> </v>
      </c>
      <c r="W143" s="55" t="str">
        <f>IF(C143="","",IF(ISERROR(VLOOKUP(VLOOKUP(C143,Table1[[Practice no.]:[12]],37,FALSE),List!$A$2:$B$5,2,FALSE)),"",VLOOKUP(VLOOKUP(C143,Table1[[Practice no.]:[12]],37,FALSE),List!$A$2:$B$5,2,FALSE)))</f>
        <v xml:space="preserve"> </v>
      </c>
      <c r="X143" s="55" t="str">
        <f>IF(C143="","",IF(ISERROR(VLOOKUP(VLOOKUP(C143,Table1[[Practice no.]:[12]],38,FALSE),List!$A$2:$B$5,2,FALSE)),"",VLOOKUP(VLOOKUP(C143,Table1[[Practice no.]:[12]],38,FALSE),List!$A$2:$B$5,2,FALSE)))</f>
        <v xml:space="preserve"> </v>
      </c>
      <c r="Y143" s="55" t="str">
        <f>IF(C143="","",IF(ISERROR(VLOOKUP(VLOOKUP(C143,Table1[[Practice no.]:[12]],39,FALSE),List!$A$2:$B$5,2,FALSE)),"",VLOOKUP(VLOOKUP(C143,Table1[[Practice no.]:[12]],39,FALSE),List!$A$2:$B$5,2,FALSE)))</f>
        <v>○</v>
      </c>
      <c r="Z143" s="55" t="str">
        <f>IF(C143="","",IF(ISERROR(VLOOKUP(VLOOKUP(C143,Table1[[Practice no.]:[12]],40,FALSE),List!$A$2:$B$5,2,FALSE)),"",VLOOKUP(VLOOKUP(C143,Table1[[Practice no.]:[12]],40,FALSE),List!$A$2:$B$5,2,FALSE)))</f>
        <v>○</v>
      </c>
      <c r="AA143" s="55" t="str">
        <f>IF(C143="","",IF(ISERROR(VLOOKUP(VLOOKUP(C143,Table1[[Practice no.]:[12]],41,FALSE),List!$A$2:$B$5,2,FALSE)),"",VLOOKUP(VLOOKUP(C143,Table1[[Practice no.]:[12]],41,FALSE),List!$A$2:$B$5,2,FALSE)))</f>
        <v xml:space="preserve"> </v>
      </c>
      <c r="AB143" s="55" t="str">
        <f>IF(C143="","",IF(ISERROR(VLOOKUP(VLOOKUP(C143,Table1[[Practice no.]:[12]],42,FALSE),List!$A$2:$B$5,2,FALSE)),"",VLOOKUP(VLOOKUP(C143,Table1[[Practice no.]:[12]],42,FALSE),List!$A$2:$B$5,2,FALSE)))</f>
        <v xml:space="preserve"> </v>
      </c>
    </row>
    <row r="144" spans="1:29" ht="40.35" customHeight="1">
      <c r="A144" s="218" t="str">
        <v>8. Sustainable Materials Sourcing and Construction Practices</v>
      </c>
      <c r="B144" s="218" t="str">
        <v>8.3. Sourcing</v>
      </c>
      <c r="C144" s="218" t="str">
        <v>8.3.3</v>
      </c>
      <c r="D144" s="218" t="str">
        <f>IF(C144="","",HYPERLINK("#'" &amp; C144 &amp; "'!A1",VLOOKUP(C144,Table1[[Practice no.]:[Pracitce Name]],2,FALSE)))</f>
        <v>Sustainable extraction of building material</v>
      </c>
      <c r="E144" s="65" t="str">
        <f>IF(C144="","",IF(ISERROR(VLOOKUP(VLOOKUP(C144,Table1[[Practice no.]:[12]],19,FALSE),List!$A$2:$B$5,2,FALSE)),"",VLOOKUP(VLOOKUP(C144,Table1[[Practice no.]:[12]],19,FALSE),List!$A$2:$B$5,2,FALSE)))</f>
        <v xml:space="preserve"> </v>
      </c>
      <c r="F144" s="66" t="str">
        <f>IF(C144="","",IF(ISERROR(VLOOKUP(VLOOKUP(C144,Table1[[Practice no.]:[12]],20,FALSE),List!$A$2:$B$5,2,FALSE)),"",VLOOKUP(VLOOKUP(C144,Table1[[Practice no.]:[12]],20,FALSE),List!$A$2:$B$5,2,FALSE)))</f>
        <v xml:space="preserve"> </v>
      </c>
      <c r="G144" s="66" t="str">
        <f>IF(C144="","",IF(ISERROR(VLOOKUP(VLOOKUP(C144,Table1[[Practice no.]:[12]],21,FALSE),List!$A$2:$B$5,2,FALSE)),"",VLOOKUP(VLOOKUP(C144,Table1[[Practice no.]:[12]],21,FALSE),List!$A$2:$B$5,2,FALSE)))</f>
        <v>○</v>
      </c>
      <c r="H144" s="67" t="str">
        <f>IF(C144="","",IF(ISERROR(VLOOKUP(VLOOKUP(C144,Table1[[Practice no.]:[12]],22,FALSE),List!$A$2:$B$5,2,FALSE)),"",VLOOKUP(VLOOKUP(C144,Table1[[Practice no.]:[12]],22,FALSE),List!$A$2:$B$5,2,FALSE)))</f>
        <v xml:space="preserve"> </v>
      </c>
      <c r="I144" s="67" t="str">
        <f>IF(C144="","",IF(ISERROR(VLOOKUP(VLOOKUP(C144,Table1[[Practice no.]:[12]],23,FALSE),List!$A$2:$B$5,2,FALSE)),"",VLOOKUP(VLOOKUP(C144,Table1[[Practice no.]:[12]],23,FALSE),List!$A$2:$B$5,2,FALSE)))</f>
        <v xml:space="preserve"> </v>
      </c>
      <c r="J144" s="67" t="str">
        <f>IF(C144="","",IF(ISERROR(VLOOKUP(VLOOKUP(C144,Table1[[Practice no.]:[12]],24,FALSE),List!$A$2:$B$5,2,FALSE)),"",VLOOKUP(VLOOKUP(C144,Table1[[Practice no.]:[12]],24,FALSE),List!$A$2:$B$5,2,FALSE)))</f>
        <v xml:space="preserve"> </v>
      </c>
      <c r="K144" s="68" t="str">
        <f>IF(C144="","",IF(ISERROR(VLOOKUP(VLOOKUP(C144,Table1[[Practice no.]:[12]],25,FALSE),List!$A$2:$B$5,2,FALSE)),"",VLOOKUP(VLOOKUP(C144,Table1[[Practice no.]:[12]],25,FALSE),List!$A$2:$B$5,2,FALSE)))</f>
        <v xml:space="preserve"> </v>
      </c>
      <c r="L144" s="68" t="str">
        <f>IF(C144="","",IF(ISERROR(VLOOKUP(VLOOKUP(C144,Table1[[Practice no.]:[12]],26,FALSE),List!$A$2:$B$5,2,FALSE)),"",VLOOKUP(VLOOKUP(C144,Table1[[Practice no.]:[12]],26,FALSE),List!$A$2:$B$5,2,FALSE)))</f>
        <v>●</v>
      </c>
      <c r="M144" s="68" t="str">
        <f>IF(C144="","",IF(ISERROR(VLOOKUP(VLOOKUP(C144,Table1[[Practice no.]:[12]],27,FALSE),List!$A$2:$B$5,2,FALSE)),"",VLOOKUP(VLOOKUP(C144,Table1[[Practice no.]:[12]],27,FALSE),List!$A$2:$B$5,2,FALSE)))</f>
        <v xml:space="preserve"> </v>
      </c>
      <c r="N144" s="69" t="str">
        <f>IF(C144="","",IF(ISERROR(VLOOKUP(VLOOKUP(C144,Table1[[Practice no.]:[12]],28,FALSE),List!$A$2:$B$5,2,FALSE)),"",VLOOKUP(VLOOKUP(C144,Table1[[Practice no.]:[12]],28,FALSE),List!$A$2:$B$5,2,FALSE)))</f>
        <v xml:space="preserve"> </v>
      </c>
      <c r="O144" s="69" t="str">
        <f>IF(C144="","",IF(ISERROR(VLOOKUP(VLOOKUP(C144,Table1[[Practice no.]:[12]],29,FALSE),List!$A$2:$B$5,2,FALSE)),"",VLOOKUP(VLOOKUP(C144,Table1[[Practice no.]:[12]],29,FALSE),List!$A$2:$B$5,2,FALSE)))</f>
        <v>○</v>
      </c>
      <c r="P144" s="69" t="str">
        <f>IF(C144="","",IF(ISERROR(VLOOKUP(VLOOKUP(C144,Table1[[Practice no.]:[12]],30,FALSE),List!$A$2:$B$5,2,FALSE)),"",VLOOKUP(VLOOKUP(C144,Table1[[Practice no.]:[12]],30,FALSE),List!$A$2:$B$5,2,FALSE)))</f>
        <v xml:space="preserve"> </v>
      </c>
      <c r="Q144" s="55" t="str">
        <f>IF(C144="","",IF(ISERROR(VLOOKUP(VLOOKUP(C144,Table1[[Practice no.]:[12]],31,FALSE),List!$A$2:$B$5,2,FALSE)),"",VLOOKUP(VLOOKUP(C144,Table1[[Practice no.]:[12]],31,FALSE),List!$A$2:$B$5,2,FALSE)))</f>
        <v xml:space="preserve"> </v>
      </c>
      <c r="R144" s="55" t="str">
        <f>IF(C144="","",IF(ISERROR(VLOOKUP(VLOOKUP(C144,Table1[[Practice no.]:[12]],32,FALSE),List!$A$2:$B$5,2,FALSE)),"",VLOOKUP(VLOOKUP(C144,Table1[[Practice no.]:[12]],32,FALSE),List!$A$2:$B$5,2,FALSE)))</f>
        <v>○</v>
      </c>
      <c r="S144" s="55" t="str">
        <f>IF(C144="","",IF(ISERROR(VLOOKUP(VLOOKUP(C144,Table1[[Practice no.]:[12]],33,FALSE),List!$A$2:$B$5,2,FALSE)),"",VLOOKUP(VLOOKUP(C144,Table1[[Practice no.]:[12]],33,FALSE),List!$A$2:$B$5,2,FALSE)))</f>
        <v>○</v>
      </c>
      <c r="T144" s="55" t="str">
        <f>IF(C144="","",IF(ISERROR(VLOOKUP(VLOOKUP(C144,Table1[[Practice no.]:[12]],34,FALSE),List!$A$2:$B$5,2,FALSE)),"",VLOOKUP(VLOOKUP(C144,Table1[[Practice no.]:[12]],34,FALSE),List!$A$2:$B$5,2,FALSE)))</f>
        <v>○</v>
      </c>
      <c r="U144" s="55" t="str">
        <f>IF(C144="","",IF(ISERROR(VLOOKUP(VLOOKUP(C144,Table1[[Practice no.]:[12]],35,FALSE),List!$A$2:$B$5,2,FALSE)),"",VLOOKUP(VLOOKUP(C144,Table1[[Practice no.]:[12]],35,FALSE),List!$A$2:$B$5,2,FALSE)))</f>
        <v>○</v>
      </c>
      <c r="V144" s="55" t="str">
        <f>IF(C144="","",IF(ISERROR(VLOOKUP(VLOOKUP(C144,Table1[[Practice no.]:[12]],36,FALSE),List!$A$2:$B$5,2,FALSE)),"",VLOOKUP(VLOOKUP(C144,Table1[[Practice no.]:[12]],36,FALSE),List!$A$2:$B$5,2,FALSE)))</f>
        <v>○</v>
      </c>
      <c r="W144" s="55" t="str">
        <f>IF(C144="","",IF(ISERROR(VLOOKUP(VLOOKUP(C144,Table1[[Practice no.]:[12]],37,FALSE),List!$A$2:$B$5,2,FALSE)),"",VLOOKUP(VLOOKUP(C144,Table1[[Practice no.]:[12]],37,FALSE),List!$A$2:$B$5,2,FALSE)))</f>
        <v>○</v>
      </c>
      <c r="X144" s="55" t="str">
        <f>IF(C144="","",IF(ISERROR(VLOOKUP(VLOOKUP(C144,Table1[[Practice no.]:[12]],38,FALSE),List!$A$2:$B$5,2,FALSE)),"",VLOOKUP(VLOOKUP(C144,Table1[[Practice no.]:[12]],38,FALSE),List!$A$2:$B$5,2,FALSE)))</f>
        <v>○</v>
      </c>
      <c r="Y144" s="55" t="str">
        <f>IF(C144="","",IF(ISERROR(VLOOKUP(VLOOKUP(C144,Table1[[Practice no.]:[12]],39,FALSE),List!$A$2:$B$5,2,FALSE)),"",VLOOKUP(VLOOKUP(C144,Table1[[Practice no.]:[12]],39,FALSE),List!$A$2:$B$5,2,FALSE)))</f>
        <v>○</v>
      </c>
      <c r="Z144" s="55" t="str">
        <f>IF(C144="","",IF(ISERROR(VLOOKUP(VLOOKUP(C144,Table1[[Practice no.]:[12]],40,FALSE),List!$A$2:$B$5,2,FALSE)),"",VLOOKUP(VLOOKUP(C144,Table1[[Practice no.]:[12]],40,FALSE),List!$A$2:$B$5,2,FALSE)))</f>
        <v>○</v>
      </c>
      <c r="AA144" s="55" t="str">
        <f>IF(C144="","",IF(ISERROR(VLOOKUP(VLOOKUP(C144,Table1[[Practice no.]:[12]],41,FALSE),List!$A$2:$B$5,2,FALSE)),"",VLOOKUP(VLOOKUP(C144,Table1[[Practice no.]:[12]],41,FALSE),List!$A$2:$B$5,2,FALSE)))</f>
        <v>○</v>
      </c>
      <c r="AB144" s="55" t="str">
        <f>IF(C144="","",IF(ISERROR(VLOOKUP(VLOOKUP(C144,Table1[[Practice no.]:[12]],42,FALSE),List!$A$2:$B$5,2,FALSE)),"",VLOOKUP(VLOOKUP(C144,Table1[[Practice no.]:[12]],42,FALSE),List!$A$2:$B$5,2,FALSE)))</f>
        <v>○</v>
      </c>
    </row>
    <row r="145" spans="1:28" ht="40.35" customHeight="1">
      <c r="A145" s="218" t="str">
        <v>8. Sustainable Materials Sourcing and Construction Practices</v>
      </c>
      <c r="B145" s="218" t="str">
        <v>8.3. Sourcing</v>
      </c>
      <c r="C145" s="218" t="str">
        <v>8.3.4</v>
      </c>
      <c r="D145" s="218" t="str">
        <f>IF(C145="","",HYPERLINK("#'" &amp; C145 &amp; "'!A1",VLOOKUP(C145,Table1[[Practice no.]:[Pracitce Name]],2,FALSE)))</f>
        <v>Repurposing of extraction sites (borrow pits, stone/clay removal) flat land-play fields</v>
      </c>
      <c r="E145" s="65" t="str">
        <f>IF(C145="","",IF(ISERROR(VLOOKUP(VLOOKUP(C145,Table1[[Practice no.]:[12]],19,FALSE),List!$A$2:$B$5,2,FALSE)),"",VLOOKUP(VLOOKUP(C145,Table1[[Practice no.]:[12]],19,FALSE),List!$A$2:$B$5,2,FALSE)))</f>
        <v xml:space="preserve"> </v>
      </c>
      <c r="F145" s="66" t="str">
        <f>IF(C145="","",IF(ISERROR(VLOOKUP(VLOOKUP(C145,Table1[[Practice no.]:[12]],20,FALSE),List!$A$2:$B$5,2,FALSE)),"",VLOOKUP(VLOOKUP(C145,Table1[[Practice no.]:[12]],20,FALSE),List!$A$2:$B$5,2,FALSE)))</f>
        <v xml:space="preserve"> </v>
      </c>
      <c r="G145" s="66" t="str">
        <f>IF(C145="","",IF(ISERROR(VLOOKUP(VLOOKUP(C145,Table1[[Practice no.]:[12]],21,FALSE),List!$A$2:$B$5,2,FALSE)),"",VLOOKUP(VLOOKUP(C145,Table1[[Practice no.]:[12]],21,FALSE),List!$A$2:$B$5,2,FALSE)))</f>
        <v>○</v>
      </c>
      <c r="H145" s="67" t="str">
        <f>IF(C145="","",IF(ISERROR(VLOOKUP(VLOOKUP(C145,Table1[[Practice no.]:[12]],22,FALSE),List!$A$2:$B$5,2,FALSE)),"",VLOOKUP(VLOOKUP(C145,Table1[[Practice no.]:[12]],22,FALSE),List!$A$2:$B$5,2,FALSE)))</f>
        <v xml:space="preserve"> </v>
      </c>
      <c r="I145" s="67" t="str">
        <f>IF(C145="","",IF(ISERROR(VLOOKUP(VLOOKUP(C145,Table1[[Practice no.]:[12]],23,FALSE),List!$A$2:$B$5,2,FALSE)),"",VLOOKUP(VLOOKUP(C145,Table1[[Practice no.]:[12]],23,FALSE),List!$A$2:$B$5,2,FALSE)))</f>
        <v xml:space="preserve"> </v>
      </c>
      <c r="J145" s="67" t="str">
        <f>IF(C145="","",IF(ISERROR(VLOOKUP(VLOOKUP(C145,Table1[[Practice no.]:[12]],24,FALSE),List!$A$2:$B$5,2,FALSE)),"",VLOOKUP(VLOOKUP(C145,Table1[[Practice no.]:[12]],24,FALSE),List!$A$2:$B$5,2,FALSE)))</f>
        <v xml:space="preserve"> </v>
      </c>
      <c r="K145" s="68" t="str">
        <f>IF(C145="","",IF(ISERROR(VLOOKUP(VLOOKUP(C145,Table1[[Practice no.]:[12]],25,FALSE),List!$A$2:$B$5,2,FALSE)),"",VLOOKUP(VLOOKUP(C145,Table1[[Practice no.]:[12]],25,FALSE),List!$A$2:$B$5,2,FALSE)))</f>
        <v xml:space="preserve"> </v>
      </c>
      <c r="L145" s="68" t="str">
        <f>IF(C145="","",IF(ISERROR(VLOOKUP(VLOOKUP(C145,Table1[[Practice no.]:[12]],26,FALSE),List!$A$2:$B$5,2,FALSE)),"",VLOOKUP(VLOOKUP(C145,Table1[[Practice no.]:[12]],26,FALSE),List!$A$2:$B$5,2,FALSE)))</f>
        <v>●</v>
      </c>
      <c r="M145" s="68" t="str">
        <f>IF(C145="","",IF(ISERROR(VLOOKUP(VLOOKUP(C145,Table1[[Practice no.]:[12]],27,FALSE),List!$A$2:$B$5,2,FALSE)),"",VLOOKUP(VLOOKUP(C145,Table1[[Practice no.]:[12]],27,FALSE),List!$A$2:$B$5,2,FALSE)))</f>
        <v xml:space="preserve"> </v>
      </c>
      <c r="N145" s="69" t="str">
        <f>IF(C145="","",IF(ISERROR(VLOOKUP(VLOOKUP(C145,Table1[[Practice no.]:[12]],28,FALSE),List!$A$2:$B$5,2,FALSE)),"",VLOOKUP(VLOOKUP(C145,Table1[[Practice no.]:[12]],28,FALSE),List!$A$2:$B$5,2,FALSE)))</f>
        <v xml:space="preserve"> </v>
      </c>
      <c r="O145" s="69" t="str">
        <f>IF(C145="","",IF(ISERROR(VLOOKUP(VLOOKUP(C145,Table1[[Practice no.]:[12]],29,FALSE),List!$A$2:$B$5,2,FALSE)),"",VLOOKUP(VLOOKUP(C145,Table1[[Practice no.]:[12]],29,FALSE),List!$A$2:$B$5,2,FALSE)))</f>
        <v xml:space="preserve"> </v>
      </c>
      <c r="P145" s="69" t="str">
        <f>IF(C145="","",IF(ISERROR(VLOOKUP(VLOOKUP(C145,Table1[[Practice no.]:[12]],30,FALSE),List!$A$2:$B$5,2,FALSE)),"",VLOOKUP(VLOOKUP(C145,Table1[[Practice no.]:[12]],30,FALSE),List!$A$2:$B$5,2,FALSE)))</f>
        <v xml:space="preserve"> </v>
      </c>
      <c r="Q145" s="55" t="str">
        <f>IF(C145="","",IF(ISERROR(VLOOKUP(VLOOKUP(C145,Table1[[Practice no.]:[12]],31,FALSE),List!$A$2:$B$5,2,FALSE)),"",VLOOKUP(VLOOKUP(C145,Table1[[Practice no.]:[12]],31,FALSE),List!$A$2:$B$5,2,FALSE)))</f>
        <v xml:space="preserve"> </v>
      </c>
      <c r="R145" s="55" t="str">
        <f>IF(C145="","",IF(ISERROR(VLOOKUP(VLOOKUP(C145,Table1[[Practice no.]:[12]],32,FALSE),List!$A$2:$B$5,2,FALSE)),"",VLOOKUP(VLOOKUP(C145,Table1[[Practice no.]:[12]],32,FALSE),List!$A$2:$B$5,2,FALSE)))</f>
        <v xml:space="preserve"> </v>
      </c>
      <c r="S145" s="55" t="str">
        <f>IF(C145="","",IF(ISERROR(VLOOKUP(VLOOKUP(C145,Table1[[Practice no.]:[12]],33,FALSE),List!$A$2:$B$5,2,FALSE)),"",VLOOKUP(VLOOKUP(C145,Table1[[Practice no.]:[12]],33,FALSE),List!$A$2:$B$5,2,FALSE)))</f>
        <v xml:space="preserve"> </v>
      </c>
      <c r="T145" s="55" t="str">
        <f>IF(C145="","",IF(ISERROR(VLOOKUP(VLOOKUP(C145,Table1[[Practice no.]:[12]],34,FALSE),List!$A$2:$B$5,2,FALSE)),"",VLOOKUP(VLOOKUP(C145,Table1[[Practice no.]:[12]],34,FALSE),List!$A$2:$B$5,2,FALSE)))</f>
        <v>○</v>
      </c>
      <c r="U145" s="55" t="str">
        <f>IF(C145="","",IF(ISERROR(VLOOKUP(VLOOKUP(C145,Table1[[Practice no.]:[12]],35,FALSE),List!$A$2:$B$5,2,FALSE)),"",VLOOKUP(VLOOKUP(C145,Table1[[Practice no.]:[12]],35,FALSE),List!$A$2:$B$5,2,FALSE)))</f>
        <v>○</v>
      </c>
      <c r="V145" s="55" t="str">
        <f>IF(C145="","",IF(ISERROR(VLOOKUP(VLOOKUP(C145,Table1[[Practice no.]:[12]],36,FALSE),List!$A$2:$B$5,2,FALSE)),"",VLOOKUP(VLOOKUP(C145,Table1[[Practice no.]:[12]],36,FALSE),List!$A$2:$B$5,2,FALSE)))</f>
        <v xml:space="preserve"> </v>
      </c>
      <c r="W145" s="55" t="str">
        <f>IF(C145="","",IF(ISERROR(VLOOKUP(VLOOKUP(C145,Table1[[Practice no.]:[12]],37,FALSE),List!$A$2:$B$5,2,FALSE)),"",VLOOKUP(VLOOKUP(C145,Table1[[Practice no.]:[12]],37,FALSE),List!$A$2:$B$5,2,FALSE)))</f>
        <v xml:space="preserve"> </v>
      </c>
      <c r="X145" s="55" t="str">
        <f>IF(C145="","",IF(ISERROR(VLOOKUP(VLOOKUP(C145,Table1[[Practice no.]:[12]],38,FALSE),List!$A$2:$B$5,2,FALSE)),"",VLOOKUP(VLOOKUP(C145,Table1[[Practice no.]:[12]],38,FALSE),List!$A$2:$B$5,2,FALSE)))</f>
        <v>○</v>
      </c>
      <c r="Y145" s="55" t="str">
        <f>IF(C145="","",IF(ISERROR(VLOOKUP(VLOOKUP(C145,Table1[[Practice no.]:[12]],39,FALSE),List!$A$2:$B$5,2,FALSE)),"",VLOOKUP(VLOOKUP(C145,Table1[[Practice no.]:[12]],39,FALSE),List!$A$2:$B$5,2,FALSE)))</f>
        <v>○</v>
      </c>
      <c r="Z145" s="55" t="str">
        <f>IF(C145="","",IF(ISERROR(VLOOKUP(VLOOKUP(C145,Table1[[Practice no.]:[12]],40,FALSE),List!$A$2:$B$5,2,FALSE)),"",VLOOKUP(VLOOKUP(C145,Table1[[Practice no.]:[12]],40,FALSE),List!$A$2:$B$5,2,FALSE)))</f>
        <v>○</v>
      </c>
      <c r="AA145" s="55" t="str">
        <f>IF(C145="","",IF(ISERROR(VLOOKUP(VLOOKUP(C145,Table1[[Practice no.]:[12]],41,FALSE),List!$A$2:$B$5,2,FALSE)),"",VLOOKUP(VLOOKUP(C145,Table1[[Practice no.]:[12]],41,FALSE),List!$A$2:$B$5,2,FALSE)))</f>
        <v xml:space="preserve"> </v>
      </c>
      <c r="AB145" s="55" t="str">
        <f>IF(C145="","",IF(ISERROR(VLOOKUP(VLOOKUP(C145,Table1[[Practice no.]:[12]],42,FALSE),List!$A$2:$B$5,2,FALSE)),"",VLOOKUP(VLOOKUP(C145,Table1[[Practice no.]:[12]],42,FALSE),List!$A$2:$B$5,2,FALSE)))</f>
        <v>○</v>
      </c>
    </row>
    <row r="146" spans="1:28" ht="40.35" customHeight="1">
      <c r="A146" s="218" t="str">
        <v>8. Sustainable Materials Sourcing and Construction Practices</v>
      </c>
      <c r="B146" s="218" t="str">
        <v>8.3. Sourcing</v>
      </c>
      <c r="C146" s="218" t="str">
        <v>8.3.5</v>
      </c>
      <c r="D146" s="218" t="str">
        <f>IF(C146="","",HYPERLINK("#'" &amp; C146 &amp; "'!A1",VLOOKUP(C146,Table1[[Practice no.]:[Pracitce Name]],2,FALSE)))</f>
        <v xml:space="preserve">Reuse of excavation material </v>
      </c>
      <c r="E146" s="65" t="str">
        <f>IF(C146="","",IF(ISERROR(VLOOKUP(VLOOKUP(C146,Table1[[Practice no.]:[12]],19,FALSE),List!$A$2:$B$5,2,FALSE)),"",VLOOKUP(VLOOKUP(C146,Table1[[Practice no.]:[12]],19,FALSE),List!$A$2:$B$5,2,FALSE)))</f>
        <v xml:space="preserve"> </v>
      </c>
      <c r="F146" s="66" t="str">
        <f>IF(C146="","",IF(ISERROR(VLOOKUP(VLOOKUP(C146,Table1[[Practice no.]:[12]],20,FALSE),List!$A$2:$B$5,2,FALSE)),"",VLOOKUP(VLOOKUP(C146,Table1[[Practice no.]:[12]],20,FALSE),List!$A$2:$B$5,2,FALSE)))</f>
        <v xml:space="preserve"> </v>
      </c>
      <c r="G146" s="66" t="str">
        <f>IF(C146="","",IF(ISERROR(VLOOKUP(VLOOKUP(C146,Table1[[Practice no.]:[12]],21,FALSE),List!$A$2:$B$5,2,FALSE)),"",VLOOKUP(VLOOKUP(C146,Table1[[Practice no.]:[12]],21,FALSE),List!$A$2:$B$5,2,FALSE)))</f>
        <v xml:space="preserve"> </v>
      </c>
      <c r="H146" s="67" t="str">
        <f>IF(C146="","",IF(ISERROR(VLOOKUP(VLOOKUP(C146,Table1[[Practice no.]:[12]],22,FALSE),List!$A$2:$B$5,2,FALSE)),"",VLOOKUP(VLOOKUP(C146,Table1[[Practice no.]:[12]],22,FALSE),List!$A$2:$B$5,2,FALSE)))</f>
        <v xml:space="preserve"> </v>
      </c>
      <c r="I146" s="67" t="str">
        <f>IF(C146="","",IF(ISERROR(VLOOKUP(VLOOKUP(C146,Table1[[Practice no.]:[12]],23,FALSE),List!$A$2:$B$5,2,FALSE)),"",VLOOKUP(VLOOKUP(C146,Table1[[Practice no.]:[12]],23,FALSE),List!$A$2:$B$5,2,FALSE)))</f>
        <v xml:space="preserve"> </v>
      </c>
      <c r="J146" s="67" t="str">
        <f>IF(C146="","",IF(ISERROR(VLOOKUP(VLOOKUP(C146,Table1[[Practice no.]:[12]],24,FALSE),List!$A$2:$B$5,2,FALSE)),"",VLOOKUP(VLOOKUP(C146,Table1[[Practice no.]:[12]],24,FALSE),List!$A$2:$B$5,2,FALSE)))</f>
        <v xml:space="preserve"> </v>
      </c>
      <c r="K146" s="68" t="str">
        <f>IF(C146="","",IF(ISERROR(VLOOKUP(VLOOKUP(C146,Table1[[Practice no.]:[12]],25,FALSE),List!$A$2:$B$5,2,FALSE)),"",VLOOKUP(VLOOKUP(C146,Table1[[Practice no.]:[12]],25,FALSE),List!$A$2:$B$5,2,FALSE)))</f>
        <v xml:space="preserve"> </v>
      </c>
      <c r="L146" s="68" t="str">
        <f>IF(C146="","",IF(ISERROR(VLOOKUP(VLOOKUP(C146,Table1[[Practice no.]:[12]],26,FALSE),List!$A$2:$B$5,2,FALSE)),"",VLOOKUP(VLOOKUP(C146,Table1[[Practice no.]:[12]],26,FALSE),List!$A$2:$B$5,2,FALSE)))</f>
        <v>●</v>
      </c>
      <c r="M146" s="68" t="str">
        <f>IF(C146="","",IF(ISERROR(VLOOKUP(VLOOKUP(C146,Table1[[Practice no.]:[12]],27,FALSE),List!$A$2:$B$5,2,FALSE)),"",VLOOKUP(VLOOKUP(C146,Table1[[Practice no.]:[12]],27,FALSE),List!$A$2:$B$5,2,FALSE)))</f>
        <v xml:space="preserve"> </v>
      </c>
      <c r="N146" s="69" t="str">
        <f>IF(C146="","",IF(ISERROR(VLOOKUP(VLOOKUP(C146,Table1[[Practice no.]:[12]],28,FALSE),List!$A$2:$B$5,2,FALSE)),"",VLOOKUP(VLOOKUP(C146,Table1[[Practice no.]:[12]],28,FALSE),List!$A$2:$B$5,2,FALSE)))</f>
        <v xml:space="preserve"> </v>
      </c>
      <c r="O146" s="69" t="str">
        <f>IF(C146="","",IF(ISERROR(VLOOKUP(VLOOKUP(C146,Table1[[Practice no.]:[12]],29,FALSE),List!$A$2:$B$5,2,FALSE)),"",VLOOKUP(VLOOKUP(C146,Table1[[Practice no.]:[12]],29,FALSE),List!$A$2:$B$5,2,FALSE)))</f>
        <v xml:space="preserve"> </v>
      </c>
      <c r="P146" s="69" t="str">
        <f>IF(C146="","",IF(ISERROR(VLOOKUP(VLOOKUP(C146,Table1[[Practice no.]:[12]],30,FALSE),List!$A$2:$B$5,2,FALSE)),"",VLOOKUP(VLOOKUP(C146,Table1[[Practice no.]:[12]],30,FALSE),List!$A$2:$B$5,2,FALSE)))</f>
        <v xml:space="preserve"> </v>
      </c>
      <c r="Q146" s="55" t="str">
        <f>IF(C146="","",IF(ISERROR(VLOOKUP(VLOOKUP(C146,Table1[[Practice no.]:[12]],31,FALSE),List!$A$2:$B$5,2,FALSE)),"",VLOOKUP(VLOOKUP(C146,Table1[[Practice no.]:[12]],31,FALSE),List!$A$2:$B$5,2,FALSE)))</f>
        <v>○</v>
      </c>
      <c r="R146" s="55" t="str">
        <f>IF(C146="","",IF(ISERROR(VLOOKUP(VLOOKUP(C146,Table1[[Practice no.]:[12]],32,FALSE),List!$A$2:$B$5,2,FALSE)),"",VLOOKUP(VLOOKUP(C146,Table1[[Practice no.]:[12]],32,FALSE),List!$A$2:$B$5,2,FALSE)))</f>
        <v xml:space="preserve"> </v>
      </c>
      <c r="S146" s="55" t="str">
        <f>IF(C146="","",IF(ISERROR(VLOOKUP(VLOOKUP(C146,Table1[[Practice no.]:[12]],33,FALSE),List!$A$2:$B$5,2,FALSE)),"",VLOOKUP(VLOOKUP(C146,Table1[[Practice no.]:[12]],33,FALSE),List!$A$2:$B$5,2,FALSE)))</f>
        <v xml:space="preserve"> </v>
      </c>
      <c r="T146" s="55" t="str">
        <f>IF(C146="","",IF(ISERROR(VLOOKUP(VLOOKUP(C146,Table1[[Practice no.]:[12]],34,FALSE),List!$A$2:$B$5,2,FALSE)),"",VLOOKUP(VLOOKUP(C146,Table1[[Practice no.]:[12]],34,FALSE),List!$A$2:$B$5,2,FALSE)))</f>
        <v>○</v>
      </c>
      <c r="U146" s="55" t="str">
        <f>IF(C146="","",IF(ISERROR(VLOOKUP(VLOOKUP(C146,Table1[[Practice no.]:[12]],35,FALSE),List!$A$2:$B$5,2,FALSE)),"",VLOOKUP(VLOOKUP(C146,Table1[[Practice no.]:[12]],35,FALSE),List!$A$2:$B$5,2,FALSE)))</f>
        <v xml:space="preserve"> </v>
      </c>
      <c r="V146" s="55" t="str">
        <f>IF(C146="","",IF(ISERROR(VLOOKUP(VLOOKUP(C146,Table1[[Practice no.]:[12]],36,FALSE),List!$A$2:$B$5,2,FALSE)),"",VLOOKUP(VLOOKUP(C146,Table1[[Practice no.]:[12]],36,FALSE),List!$A$2:$B$5,2,FALSE)))</f>
        <v xml:space="preserve"> </v>
      </c>
      <c r="W146" s="55" t="str">
        <f>IF(C146="","",IF(ISERROR(VLOOKUP(VLOOKUP(C146,Table1[[Practice no.]:[12]],37,FALSE),List!$A$2:$B$5,2,FALSE)),"",VLOOKUP(VLOOKUP(C146,Table1[[Practice no.]:[12]],37,FALSE),List!$A$2:$B$5,2,FALSE)))</f>
        <v xml:space="preserve"> </v>
      </c>
      <c r="X146" s="55" t="str">
        <f>IF(C146="","",IF(ISERROR(VLOOKUP(VLOOKUP(C146,Table1[[Practice no.]:[12]],38,FALSE),List!$A$2:$B$5,2,FALSE)),"",VLOOKUP(VLOOKUP(C146,Table1[[Practice no.]:[12]],38,FALSE),List!$A$2:$B$5,2,FALSE)))</f>
        <v xml:space="preserve"> </v>
      </c>
      <c r="Y146" s="55" t="str">
        <f>IF(C146="","",IF(ISERROR(VLOOKUP(VLOOKUP(C146,Table1[[Practice no.]:[12]],39,FALSE),List!$A$2:$B$5,2,FALSE)),"",VLOOKUP(VLOOKUP(C146,Table1[[Practice no.]:[12]],39,FALSE),List!$A$2:$B$5,2,FALSE)))</f>
        <v xml:space="preserve"> </v>
      </c>
      <c r="Z146" s="55" t="str">
        <f>IF(C146="","",IF(ISERROR(VLOOKUP(VLOOKUP(C146,Table1[[Practice no.]:[12]],40,FALSE),List!$A$2:$B$5,2,FALSE)),"",VLOOKUP(VLOOKUP(C146,Table1[[Practice no.]:[12]],40,FALSE),List!$A$2:$B$5,2,FALSE)))</f>
        <v>○</v>
      </c>
      <c r="AA146" s="55" t="str">
        <f>IF(C146="","",IF(ISERROR(VLOOKUP(VLOOKUP(C146,Table1[[Practice no.]:[12]],41,FALSE),List!$A$2:$B$5,2,FALSE)),"",VLOOKUP(VLOOKUP(C146,Table1[[Practice no.]:[12]],41,FALSE),List!$A$2:$B$5,2,FALSE)))</f>
        <v>○</v>
      </c>
      <c r="AB146" s="55" t="str">
        <f>IF(C146="","",IF(ISERROR(VLOOKUP(VLOOKUP(C146,Table1[[Practice no.]:[12]],42,FALSE),List!$A$2:$B$5,2,FALSE)),"",VLOOKUP(VLOOKUP(C146,Table1[[Practice no.]:[12]],42,FALSE),List!$A$2:$B$5,2,FALSE)))</f>
        <v xml:space="preserve"> </v>
      </c>
    </row>
    <row r="147" spans="1:28" ht="40.35" customHeight="1">
      <c r="A147" s="218" t="str">
        <v>8. Sustainable Materials Sourcing and Construction Practices</v>
      </c>
      <c r="B147" s="218" t="str">
        <v>8.4. Operation and Maintenance – tailored to Small Island material options</v>
      </c>
      <c r="C147" s="218" t="str">
        <v>8.4.1</v>
      </c>
      <c r="D147" s="218" t="str">
        <f>IF(C147="","",HYPERLINK("#'" &amp; C147 &amp; "'!A1",VLOOKUP(C147,Table1[[Practice no.]:[Pracitce Name]],2,FALSE)))</f>
        <v>End-of-life strategies for roads</v>
      </c>
      <c r="E147" s="65" t="str">
        <f>IF(C147="","",IF(ISERROR(VLOOKUP(VLOOKUP(C147,Table1[[Practice no.]:[12]],19,FALSE),List!$A$2:$B$5,2,FALSE)),"",VLOOKUP(VLOOKUP(C147,Table1[[Practice no.]:[12]],19,FALSE),List!$A$2:$B$5,2,FALSE)))</f>
        <v xml:space="preserve"> </v>
      </c>
      <c r="F147" s="66" t="str">
        <f>IF(C147="","",IF(ISERROR(VLOOKUP(VLOOKUP(C147,Table1[[Practice no.]:[12]],20,FALSE),List!$A$2:$B$5,2,FALSE)),"",VLOOKUP(VLOOKUP(C147,Table1[[Practice no.]:[12]],20,FALSE),List!$A$2:$B$5,2,FALSE)))</f>
        <v xml:space="preserve"> </v>
      </c>
      <c r="G147" s="66" t="str">
        <f>IF(C147="","",IF(ISERROR(VLOOKUP(VLOOKUP(C147,Table1[[Practice no.]:[12]],21,FALSE),List!$A$2:$B$5,2,FALSE)),"",VLOOKUP(VLOOKUP(C147,Table1[[Practice no.]:[12]],21,FALSE),List!$A$2:$B$5,2,FALSE)))</f>
        <v xml:space="preserve"> </v>
      </c>
      <c r="H147" s="67" t="str">
        <f>IF(C147="","",IF(ISERROR(VLOOKUP(VLOOKUP(C147,Table1[[Practice no.]:[12]],22,FALSE),List!$A$2:$B$5,2,FALSE)),"",VLOOKUP(VLOOKUP(C147,Table1[[Practice no.]:[12]],22,FALSE),List!$A$2:$B$5,2,FALSE)))</f>
        <v xml:space="preserve"> </v>
      </c>
      <c r="I147" s="67" t="str">
        <f>IF(C147="","",IF(ISERROR(VLOOKUP(VLOOKUP(C147,Table1[[Practice no.]:[12]],23,FALSE),List!$A$2:$B$5,2,FALSE)),"",VLOOKUP(VLOOKUP(C147,Table1[[Practice no.]:[12]],23,FALSE),List!$A$2:$B$5,2,FALSE)))</f>
        <v>○</v>
      </c>
      <c r="J147" s="67" t="str">
        <f>IF(C147="","",IF(ISERROR(VLOOKUP(VLOOKUP(C147,Table1[[Practice no.]:[12]],24,FALSE),List!$A$2:$B$5,2,FALSE)),"",VLOOKUP(VLOOKUP(C147,Table1[[Practice no.]:[12]],24,FALSE),List!$A$2:$B$5,2,FALSE)))</f>
        <v xml:space="preserve"> </v>
      </c>
      <c r="K147" s="68" t="str">
        <f>IF(C147="","",IF(ISERROR(VLOOKUP(VLOOKUP(C147,Table1[[Practice no.]:[12]],25,FALSE),List!$A$2:$B$5,2,FALSE)),"",VLOOKUP(VLOOKUP(C147,Table1[[Practice no.]:[12]],25,FALSE),List!$A$2:$B$5,2,FALSE)))</f>
        <v xml:space="preserve"> </v>
      </c>
      <c r="L147" s="68" t="str">
        <f>IF(C147="","",IF(ISERROR(VLOOKUP(VLOOKUP(C147,Table1[[Practice no.]:[12]],26,FALSE),List!$A$2:$B$5,2,FALSE)),"",VLOOKUP(VLOOKUP(C147,Table1[[Practice no.]:[12]],26,FALSE),List!$A$2:$B$5,2,FALSE)))</f>
        <v>●</v>
      </c>
      <c r="M147" s="68" t="str">
        <f>IF(C147="","",IF(ISERROR(VLOOKUP(VLOOKUP(C147,Table1[[Practice no.]:[12]],27,FALSE),List!$A$2:$B$5,2,FALSE)),"",VLOOKUP(VLOOKUP(C147,Table1[[Practice no.]:[12]],27,FALSE),List!$A$2:$B$5,2,FALSE)))</f>
        <v xml:space="preserve"> </v>
      </c>
      <c r="N147" s="69" t="str">
        <f>IF(C147="","",IF(ISERROR(VLOOKUP(VLOOKUP(C147,Table1[[Practice no.]:[12]],28,FALSE),List!$A$2:$B$5,2,FALSE)),"",VLOOKUP(VLOOKUP(C147,Table1[[Practice no.]:[12]],28,FALSE),List!$A$2:$B$5,2,FALSE)))</f>
        <v xml:space="preserve"> </v>
      </c>
      <c r="O147" s="69" t="str">
        <f>IF(C147="","",IF(ISERROR(VLOOKUP(VLOOKUP(C147,Table1[[Practice no.]:[12]],29,FALSE),List!$A$2:$B$5,2,FALSE)),"",VLOOKUP(VLOOKUP(C147,Table1[[Practice no.]:[12]],29,FALSE),List!$A$2:$B$5,2,FALSE)))</f>
        <v xml:space="preserve"> </v>
      </c>
      <c r="P147" s="69" t="str">
        <f>IF(C147="","",IF(ISERROR(VLOOKUP(VLOOKUP(C147,Table1[[Practice no.]:[12]],30,FALSE),List!$A$2:$B$5,2,FALSE)),"",VLOOKUP(VLOOKUP(C147,Table1[[Practice no.]:[12]],30,FALSE),List!$A$2:$B$5,2,FALSE)))</f>
        <v xml:space="preserve"> </v>
      </c>
      <c r="Q147" s="55" t="str">
        <f>IF(C147="","",IF(ISERROR(VLOOKUP(VLOOKUP(C147,Table1[[Practice no.]:[12]],31,FALSE),List!$A$2:$B$5,2,FALSE)),"",VLOOKUP(VLOOKUP(C147,Table1[[Practice no.]:[12]],31,FALSE),List!$A$2:$B$5,2,FALSE)))</f>
        <v>○</v>
      </c>
      <c r="R147" s="55" t="str">
        <f>IF(C147="","",IF(ISERROR(VLOOKUP(VLOOKUP(C147,Table1[[Practice no.]:[12]],32,FALSE),List!$A$2:$B$5,2,FALSE)),"",VLOOKUP(VLOOKUP(C147,Table1[[Practice no.]:[12]],32,FALSE),List!$A$2:$B$5,2,FALSE)))</f>
        <v xml:space="preserve"> </v>
      </c>
      <c r="S147" s="55" t="str">
        <f>IF(C147="","",IF(ISERROR(VLOOKUP(VLOOKUP(C147,Table1[[Practice no.]:[12]],33,FALSE),List!$A$2:$B$5,2,FALSE)),"",VLOOKUP(VLOOKUP(C147,Table1[[Practice no.]:[12]],33,FALSE),List!$A$2:$B$5,2,FALSE)))</f>
        <v xml:space="preserve"> </v>
      </c>
      <c r="T147" s="55" t="str">
        <f>IF(C147="","",IF(ISERROR(VLOOKUP(VLOOKUP(C147,Table1[[Practice no.]:[12]],34,FALSE),List!$A$2:$B$5,2,FALSE)),"",VLOOKUP(VLOOKUP(C147,Table1[[Practice no.]:[12]],34,FALSE),List!$A$2:$B$5,2,FALSE)))</f>
        <v>○</v>
      </c>
      <c r="U147" s="55" t="str">
        <f>IF(C147="","",IF(ISERROR(VLOOKUP(VLOOKUP(C147,Table1[[Practice no.]:[12]],35,FALSE),List!$A$2:$B$5,2,FALSE)),"",VLOOKUP(VLOOKUP(C147,Table1[[Practice no.]:[12]],35,FALSE),List!$A$2:$B$5,2,FALSE)))</f>
        <v xml:space="preserve"> </v>
      </c>
      <c r="V147" s="55" t="str">
        <f>IF(C147="","",IF(ISERROR(VLOOKUP(VLOOKUP(C147,Table1[[Practice no.]:[12]],36,FALSE),List!$A$2:$B$5,2,FALSE)),"",VLOOKUP(VLOOKUP(C147,Table1[[Practice no.]:[12]],36,FALSE),List!$A$2:$B$5,2,FALSE)))</f>
        <v xml:space="preserve"> </v>
      </c>
      <c r="W147" s="55" t="str">
        <f>IF(C147="","",IF(ISERROR(VLOOKUP(VLOOKUP(C147,Table1[[Practice no.]:[12]],37,FALSE),List!$A$2:$B$5,2,FALSE)),"",VLOOKUP(VLOOKUP(C147,Table1[[Practice no.]:[12]],37,FALSE),List!$A$2:$B$5,2,FALSE)))</f>
        <v>○</v>
      </c>
      <c r="X147" s="55" t="str">
        <f>IF(C147="","",IF(ISERROR(VLOOKUP(VLOOKUP(C147,Table1[[Practice no.]:[12]],38,FALSE),List!$A$2:$B$5,2,FALSE)),"",VLOOKUP(VLOOKUP(C147,Table1[[Practice no.]:[12]],38,FALSE),List!$A$2:$B$5,2,FALSE)))</f>
        <v>○</v>
      </c>
      <c r="Y147" s="55" t="str">
        <f>IF(C147="","",IF(ISERROR(VLOOKUP(VLOOKUP(C147,Table1[[Practice no.]:[12]],39,FALSE),List!$A$2:$B$5,2,FALSE)),"",VLOOKUP(VLOOKUP(C147,Table1[[Practice no.]:[12]],39,FALSE),List!$A$2:$B$5,2,FALSE)))</f>
        <v>○</v>
      </c>
      <c r="Z147" s="55" t="str">
        <f>IF(C147="","",IF(ISERROR(VLOOKUP(VLOOKUP(C147,Table1[[Practice no.]:[12]],40,FALSE),List!$A$2:$B$5,2,FALSE)),"",VLOOKUP(VLOOKUP(C147,Table1[[Practice no.]:[12]],40,FALSE),List!$A$2:$B$5,2,FALSE)))</f>
        <v>○</v>
      </c>
      <c r="AA147" s="55" t="str">
        <f>IF(C147="","",IF(ISERROR(VLOOKUP(VLOOKUP(C147,Table1[[Practice no.]:[12]],41,FALSE),List!$A$2:$B$5,2,FALSE)),"",VLOOKUP(VLOOKUP(C147,Table1[[Practice no.]:[12]],41,FALSE),List!$A$2:$B$5,2,FALSE)))</f>
        <v>○</v>
      </c>
      <c r="AB147" s="55" t="str">
        <f>IF(C147="","",IF(ISERROR(VLOOKUP(VLOOKUP(C147,Table1[[Practice no.]:[12]],42,FALSE),List!$A$2:$B$5,2,FALSE)),"",VLOOKUP(VLOOKUP(C147,Table1[[Practice no.]:[12]],42,FALSE),List!$A$2:$B$5,2,FALSE)))</f>
        <v xml:space="preserve"> </v>
      </c>
    </row>
    <row r="148" spans="1:28" ht="40.35" customHeight="1">
      <c r="A148" s="218" t="str">
        <v>8. Sustainable Materials Sourcing and Construction Practices</v>
      </c>
      <c r="B148" s="218" t="str">
        <v>8.4. Operation and Maintenance – tailored to Small Island material options</v>
      </c>
      <c r="C148" s="218" t="str">
        <v>8.4.2</v>
      </c>
      <c r="D148" s="218" t="str">
        <f>IF(C148="","",HYPERLINK("#'" &amp; C148 &amp; "'!A1",VLOOKUP(C148,Table1[[Practice no.]:[Pracitce Name]],2,FALSE)))</f>
        <v>Environmental analysis and  reclamation plan for pits and quarries</v>
      </c>
      <c r="E148" s="65" t="str">
        <f>IF(C148="","",IF(ISERROR(VLOOKUP(VLOOKUP(C148,Table1[[Practice no.]:[12]],19,FALSE),List!$A$2:$B$5,2,FALSE)),"",VLOOKUP(VLOOKUP(C148,Table1[[Practice no.]:[12]],19,FALSE),List!$A$2:$B$5,2,FALSE)))</f>
        <v xml:space="preserve"> </v>
      </c>
      <c r="F148" s="66" t="str">
        <f>IF(C148="","",IF(ISERROR(VLOOKUP(VLOOKUP(C148,Table1[[Practice no.]:[12]],20,FALSE),List!$A$2:$B$5,2,FALSE)),"",VLOOKUP(VLOOKUP(C148,Table1[[Practice no.]:[12]],20,FALSE),List!$A$2:$B$5,2,FALSE)))</f>
        <v xml:space="preserve"> </v>
      </c>
      <c r="G148" s="66" t="str">
        <f>IF(C148="","",IF(ISERROR(VLOOKUP(VLOOKUP(C148,Table1[[Practice no.]:[12]],21,FALSE),List!$A$2:$B$5,2,FALSE)),"",VLOOKUP(VLOOKUP(C148,Table1[[Practice no.]:[12]],21,FALSE),List!$A$2:$B$5,2,FALSE)))</f>
        <v>○</v>
      </c>
      <c r="H148" s="67" t="str">
        <f>IF(C148="","",IF(ISERROR(VLOOKUP(VLOOKUP(C148,Table1[[Practice no.]:[12]],22,FALSE),List!$A$2:$B$5,2,FALSE)),"",VLOOKUP(VLOOKUP(C148,Table1[[Practice no.]:[12]],22,FALSE),List!$A$2:$B$5,2,FALSE)))</f>
        <v xml:space="preserve"> </v>
      </c>
      <c r="I148" s="67" t="str">
        <f>IF(C148="","",IF(ISERROR(VLOOKUP(VLOOKUP(C148,Table1[[Practice no.]:[12]],23,FALSE),List!$A$2:$B$5,2,FALSE)),"",VLOOKUP(VLOOKUP(C148,Table1[[Practice no.]:[12]],23,FALSE),List!$A$2:$B$5,2,FALSE)))</f>
        <v xml:space="preserve"> </v>
      </c>
      <c r="J148" s="67" t="str">
        <f>IF(C148="","",IF(ISERROR(VLOOKUP(VLOOKUP(C148,Table1[[Practice no.]:[12]],24,FALSE),List!$A$2:$B$5,2,FALSE)),"",VLOOKUP(VLOOKUP(C148,Table1[[Practice no.]:[12]],24,FALSE),List!$A$2:$B$5,2,FALSE)))</f>
        <v xml:space="preserve"> </v>
      </c>
      <c r="K148" s="68" t="str">
        <f>IF(C148="","",IF(ISERROR(VLOOKUP(VLOOKUP(C148,Table1[[Practice no.]:[12]],25,FALSE),List!$A$2:$B$5,2,FALSE)),"",VLOOKUP(VLOOKUP(C148,Table1[[Practice no.]:[12]],25,FALSE),List!$A$2:$B$5,2,FALSE)))</f>
        <v xml:space="preserve"> </v>
      </c>
      <c r="L148" s="68" t="str">
        <f>IF(C148="","",IF(ISERROR(VLOOKUP(VLOOKUP(C148,Table1[[Practice no.]:[12]],26,FALSE),List!$A$2:$B$5,2,FALSE)),"",VLOOKUP(VLOOKUP(C148,Table1[[Practice no.]:[12]],26,FALSE),List!$A$2:$B$5,2,FALSE)))</f>
        <v>●</v>
      </c>
      <c r="M148" s="68" t="str">
        <f>IF(C148="","",IF(ISERROR(VLOOKUP(VLOOKUP(C148,Table1[[Practice no.]:[12]],27,FALSE),List!$A$2:$B$5,2,FALSE)),"",VLOOKUP(VLOOKUP(C148,Table1[[Practice no.]:[12]],27,FALSE),List!$A$2:$B$5,2,FALSE)))</f>
        <v xml:space="preserve"> </v>
      </c>
      <c r="N148" s="69" t="str">
        <f>IF(C148="","",IF(ISERROR(VLOOKUP(VLOOKUP(C148,Table1[[Practice no.]:[12]],28,FALSE),List!$A$2:$B$5,2,FALSE)),"",VLOOKUP(VLOOKUP(C148,Table1[[Practice no.]:[12]],28,FALSE),List!$A$2:$B$5,2,FALSE)))</f>
        <v xml:space="preserve"> </v>
      </c>
      <c r="O148" s="69" t="str">
        <f>IF(C148="","",IF(ISERROR(VLOOKUP(VLOOKUP(C148,Table1[[Practice no.]:[12]],29,FALSE),List!$A$2:$B$5,2,FALSE)),"",VLOOKUP(VLOOKUP(C148,Table1[[Practice no.]:[12]],29,FALSE),List!$A$2:$B$5,2,FALSE)))</f>
        <v xml:space="preserve"> </v>
      </c>
      <c r="P148" s="69" t="str">
        <f>IF(C148="","",IF(ISERROR(VLOOKUP(VLOOKUP(C148,Table1[[Practice no.]:[12]],30,FALSE),List!$A$2:$B$5,2,FALSE)),"",VLOOKUP(VLOOKUP(C148,Table1[[Practice no.]:[12]],30,FALSE),List!$A$2:$B$5,2,FALSE)))</f>
        <v xml:space="preserve"> </v>
      </c>
      <c r="Q148" s="55" t="str">
        <f>IF(C148="","",IF(ISERROR(VLOOKUP(VLOOKUP(C148,Table1[[Practice no.]:[12]],31,FALSE),List!$A$2:$B$5,2,FALSE)),"",VLOOKUP(VLOOKUP(C148,Table1[[Practice no.]:[12]],31,FALSE),List!$A$2:$B$5,2,FALSE)))</f>
        <v>○</v>
      </c>
      <c r="R148" s="55" t="str">
        <f>IF(C148="","",IF(ISERROR(VLOOKUP(VLOOKUP(C148,Table1[[Practice no.]:[12]],32,FALSE),List!$A$2:$B$5,2,FALSE)),"",VLOOKUP(VLOOKUP(C148,Table1[[Practice no.]:[12]],32,FALSE),List!$A$2:$B$5,2,FALSE)))</f>
        <v>○</v>
      </c>
      <c r="S148" s="55" t="str">
        <f>IF(C148="","",IF(ISERROR(VLOOKUP(VLOOKUP(C148,Table1[[Practice no.]:[12]],33,FALSE),List!$A$2:$B$5,2,FALSE)),"",VLOOKUP(VLOOKUP(C148,Table1[[Practice no.]:[12]],33,FALSE),List!$A$2:$B$5,2,FALSE)))</f>
        <v>○</v>
      </c>
      <c r="T148" s="55" t="str">
        <f>IF(C148="","",IF(ISERROR(VLOOKUP(VLOOKUP(C148,Table1[[Practice no.]:[12]],34,FALSE),List!$A$2:$B$5,2,FALSE)),"",VLOOKUP(VLOOKUP(C148,Table1[[Practice no.]:[12]],34,FALSE),List!$A$2:$B$5,2,FALSE)))</f>
        <v>○</v>
      </c>
      <c r="U148" s="55" t="str">
        <f>IF(C148="","",IF(ISERROR(VLOOKUP(VLOOKUP(C148,Table1[[Practice no.]:[12]],35,FALSE),List!$A$2:$B$5,2,FALSE)),"",VLOOKUP(VLOOKUP(C148,Table1[[Practice no.]:[12]],35,FALSE),List!$A$2:$B$5,2,FALSE)))</f>
        <v>○</v>
      </c>
      <c r="V148" s="55" t="str">
        <f>IF(C148="","",IF(ISERROR(VLOOKUP(VLOOKUP(C148,Table1[[Practice no.]:[12]],36,FALSE),List!$A$2:$B$5,2,FALSE)),"",VLOOKUP(VLOOKUP(C148,Table1[[Practice no.]:[12]],36,FALSE),List!$A$2:$B$5,2,FALSE)))</f>
        <v xml:space="preserve"> </v>
      </c>
      <c r="W148" s="55" t="str">
        <f>IF(C148="","",IF(ISERROR(VLOOKUP(VLOOKUP(C148,Table1[[Practice no.]:[12]],37,FALSE),List!$A$2:$B$5,2,FALSE)),"",VLOOKUP(VLOOKUP(C148,Table1[[Practice no.]:[12]],37,FALSE),List!$A$2:$B$5,2,FALSE)))</f>
        <v xml:space="preserve"> </v>
      </c>
      <c r="X148" s="55" t="str">
        <f>IF(C148="","",IF(ISERROR(VLOOKUP(VLOOKUP(C148,Table1[[Practice no.]:[12]],38,FALSE),List!$A$2:$B$5,2,FALSE)),"",VLOOKUP(VLOOKUP(C148,Table1[[Practice no.]:[12]],38,FALSE),List!$A$2:$B$5,2,FALSE)))</f>
        <v xml:space="preserve"> </v>
      </c>
      <c r="Y148" s="55" t="str">
        <f>IF(C148="","",IF(ISERROR(VLOOKUP(VLOOKUP(C148,Table1[[Practice no.]:[12]],39,FALSE),List!$A$2:$B$5,2,FALSE)),"",VLOOKUP(VLOOKUP(C148,Table1[[Practice no.]:[12]],39,FALSE),List!$A$2:$B$5,2,FALSE)))</f>
        <v>○</v>
      </c>
      <c r="Z148" s="55" t="str">
        <f>IF(C148="","",IF(ISERROR(VLOOKUP(VLOOKUP(C148,Table1[[Practice no.]:[12]],40,FALSE),List!$A$2:$B$5,2,FALSE)),"",VLOOKUP(VLOOKUP(C148,Table1[[Practice no.]:[12]],40,FALSE),List!$A$2:$B$5,2,FALSE)))</f>
        <v>○</v>
      </c>
      <c r="AA148" s="55" t="str">
        <f>IF(C148="","",IF(ISERROR(VLOOKUP(VLOOKUP(C148,Table1[[Practice no.]:[12]],41,FALSE),List!$A$2:$B$5,2,FALSE)),"",VLOOKUP(VLOOKUP(C148,Table1[[Practice no.]:[12]],41,FALSE),List!$A$2:$B$5,2,FALSE)))</f>
        <v xml:space="preserve"> </v>
      </c>
      <c r="AB148" s="55" t="str">
        <f>IF(C148="","",IF(ISERROR(VLOOKUP(VLOOKUP(C148,Table1[[Practice no.]:[12]],42,FALSE),List!$A$2:$B$5,2,FALSE)),"",VLOOKUP(VLOOKUP(C148,Table1[[Practice no.]:[12]],42,FALSE),List!$A$2:$B$5,2,FALSE)))</f>
        <v>○</v>
      </c>
    </row>
    <row r="149" spans="1:28" ht="40.35" customHeight="1">
      <c r="A149" s="218" t="str">
        <v>8. Sustainable Materials Sourcing and Construction Practices</v>
      </c>
      <c r="B149" s="218" t="str">
        <v>8.4. Operation and Maintenance – tailored to Small Island material options</v>
      </c>
      <c r="C149" s="218" t="str">
        <v>8.4.3</v>
      </c>
      <c r="D149" s="218" t="str">
        <f>IF(C149="","",HYPERLINK("#'" &amp; C149 &amp; "'!A1",VLOOKUP(C149,Table1[[Practice no.]:[Pracitce Name]],2,FALSE)))</f>
        <v>Stabilization of coral rock and sands</v>
      </c>
      <c r="E149" s="65" t="str">
        <f>IF(C149="","",IF(ISERROR(VLOOKUP(VLOOKUP(C149,Table1[[Practice no.]:[12]],19,FALSE),List!$A$2:$B$5,2,FALSE)),"",VLOOKUP(VLOOKUP(C149,Table1[[Practice no.]:[12]],19,FALSE),List!$A$2:$B$5,2,FALSE)))</f>
        <v xml:space="preserve"> </v>
      </c>
      <c r="F149" s="66" t="str">
        <f>IF(C149="","",IF(ISERROR(VLOOKUP(VLOOKUP(C149,Table1[[Practice no.]:[12]],20,FALSE),List!$A$2:$B$5,2,FALSE)),"",VLOOKUP(VLOOKUP(C149,Table1[[Practice no.]:[12]],20,FALSE),List!$A$2:$B$5,2,FALSE)))</f>
        <v>○</v>
      </c>
      <c r="G149" s="66" t="str">
        <f>IF(C149="","",IF(ISERROR(VLOOKUP(VLOOKUP(C149,Table1[[Practice no.]:[12]],21,FALSE),List!$A$2:$B$5,2,FALSE)),"",VLOOKUP(VLOOKUP(C149,Table1[[Practice no.]:[12]],21,FALSE),List!$A$2:$B$5,2,FALSE)))</f>
        <v xml:space="preserve"> </v>
      </c>
      <c r="H149" s="67" t="str">
        <f>IF(C149="","",IF(ISERROR(VLOOKUP(VLOOKUP(C149,Table1[[Practice no.]:[12]],22,FALSE),List!$A$2:$B$5,2,FALSE)),"",VLOOKUP(VLOOKUP(C149,Table1[[Practice no.]:[12]],22,FALSE),List!$A$2:$B$5,2,FALSE)))</f>
        <v xml:space="preserve"> </v>
      </c>
      <c r="I149" s="67" t="str">
        <f>IF(C149="","",IF(ISERROR(VLOOKUP(VLOOKUP(C149,Table1[[Practice no.]:[12]],23,FALSE),List!$A$2:$B$5,2,FALSE)),"",VLOOKUP(VLOOKUP(C149,Table1[[Practice no.]:[12]],23,FALSE),List!$A$2:$B$5,2,FALSE)))</f>
        <v xml:space="preserve"> </v>
      </c>
      <c r="J149" s="67" t="str">
        <f>IF(C149="","",IF(ISERROR(VLOOKUP(VLOOKUP(C149,Table1[[Practice no.]:[12]],24,FALSE),List!$A$2:$B$5,2,FALSE)),"",VLOOKUP(VLOOKUP(C149,Table1[[Practice no.]:[12]],24,FALSE),List!$A$2:$B$5,2,FALSE)))</f>
        <v xml:space="preserve"> </v>
      </c>
      <c r="K149" s="68" t="str">
        <f>IF(C149="","",IF(ISERROR(VLOOKUP(VLOOKUP(C149,Table1[[Practice no.]:[12]],25,FALSE),List!$A$2:$B$5,2,FALSE)),"",VLOOKUP(VLOOKUP(C149,Table1[[Practice no.]:[12]],25,FALSE),List!$A$2:$B$5,2,FALSE)))</f>
        <v xml:space="preserve"> </v>
      </c>
      <c r="L149" s="68" t="str">
        <f>IF(C149="","",IF(ISERROR(VLOOKUP(VLOOKUP(C149,Table1[[Practice no.]:[12]],26,FALSE),List!$A$2:$B$5,2,FALSE)),"",VLOOKUP(VLOOKUP(C149,Table1[[Practice no.]:[12]],26,FALSE),List!$A$2:$B$5,2,FALSE)))</f>
        <v>●</v>
      </c>
      <c r="M149" s="68" t="str">
        <f>IF(C149="","",IF(ISERROR(VLOOKUP(VLOOKUP(C149,Table1[[Practice no.]:[12]],27,FALSE),List!$A$2:$B$5,2,FALSE)),"",VLOOKUP(VLOOKUP(C149,Table1[[Practice no.]:[12]],27,FALSE),List!$A$2:$B$5,2,FALSE)))</f>
        <v xml:space="preserve"> </v>
      </c>
      <c r="N149" s="69" t="str">
        <f>IF(C149="","",IF(ISERROR(VLOOKUP(VLOOKUP(C149,Table1[[Practice no.]:[12]],28,FALSE),List!$A$2:$B$5,2,FALSE)),"",VLOOKUP(VLOOKUP(C149,Table1[[Practice no.]:[12]],28,FALSE),List!$A$2:$B$5,2,FALSE)))</f>
        <v xml:space="preserve"> </v>
      </c>
      <c r="O149" s="69" t="str">
        <f>IF(C149="","",IF(ISERROR(VLOOKUP(VLOOKUP(C149,Table1[[Practice no.]:[12]],29,FALSE),List!$A$2:$B$5,2,FALSE)),"",VLOOKUP(VLOOKUP(C149,Table1[[Practice no.]:[12]],29,FALSE),List!$A$2:$B$5,2,FALSE)))</f>
        <v xml:space="preserve"> </v>
      </c>
      <c r="P149" s="69" t="str">
        <f>IF(C149="","",IF(ISERROR(VLOOKUP(VLOOKUP(C149,Table1[[Practice no.]:[12]],30,FALSE),List!$A$2:$B$5,2,FALSE)),"",VLOOKUP(VLOOKUP(C149,Table1[[Practice no.]:[12]],30,FALSE),List!$A$2:$B$5,2,FALSE)))</f>
        <v xml:space="preserve"> </v>
      </c>
      <c r="Q149" s="55" t="str">
        <f>IF(C149="","",IF(ISERROR(VLOOKUP(VLOOKUP(C149,Table1[[Practice no.]:[12]],31,FALSE),List!$A$2:$B$5,2,FALSE)),"",VLOOKUP(VLOOKUP(C149,Table1[[Practice no.]:[12]],31,FALSE),List!$A$2:$B$5,2,FALSE)))</f>
        <v>○</v>
      </c>
      <c r="R149" s="55" t="str">
        <f>IF(C149="","",IF(ISERROR(VLOOKUP(VLOOKUP(C149,Table1[[Practice no.]:[12]],32,FALSE),List!$A$2:$B$5,2,FALSE)),"",VLOOKUP(VLOOKUP(C149,Table1[[Practice no.]:[12]],32,FALSE),List!$A$2:$B$5,2,FALSE)))</f>
        <v xml:space="preserve"> </v>
      </c>
      <c r="S149" s="55" t="str">
        <f>IF(C149="","",IF(ISERROR(VLOOKUP(VLOOKUP(C149,Table1[[Practice no.]:[12]],33,FALSE),List!$A$2:$B$5,2,FALSE)),"",VLOOKUP(VLOOKUP(C149,Table1[[Practice no.]:[12]],33,FALSE),List!$A$2:$B$5,2,FALSE)))</f>
        <v xml:space="preserve"> </v>
      </c>
      <c r="T149" s="55" t="str">
        <f>IF(C149="","",IF(ISERROR(VLOOKUP(VLOOKUP(C149,Table1[[Practice no.]:[12]],34,FALSE),List!$A$2:$B$5,2,FALSE)),"",VLOOKUP(VLOOKUP(C149,Table1[[Practice no.]:[12]],34,FALSE),List!$A$2:$B$5,2,FALSE)))</f>
        <v>○</v>
      </c>
      <c r="U149" s="55" t="str">
        <f>IF(C149="","",IF(ISERROR(VLOOKUP(VLOOKUP(C149,Table1[[Practice no.]:[12]],35,FALSE),List!$A$2:$B$5,2,FALSE)),"",VLOOKUP(VLOOKUP(C149,Table1[[Practice no.]:[12]],35,FALSE),List!$A$2:$B$5,2,FALSE)))</f>
        <v>○</v>
      </c>
      <c r="V149" s="55" t="str">
        <f>IF(C149="","",IF(ISERROR(VLOOKUP(VLOOKUP(C149,Table1[[Practice no.]:[12]],36,FALSE),List!$A$2:$B$5,2,FALSE)),"",VLOOKUP(VLOOKUP(C149,Table1[[Practice no.]:[12]],36,FALSE),List!$A$2:$B$5,2,FALSE)))</f>
        <v xml:space="preserve"> </v>
      </c>
      <c r="W149" s="55" t="str">
        <f>IF(C149="","",IF(ISERROR(VLOOKUP(VLOOKUP(C149,Table1[[Practice no.]:[12]],37,FALSE),List!$A$2:$B$5,2,FALSE)),"",VLOOKUP(VLOOKUP(C149,Table1[[Practice no.]:[12]],37,FALSE),List!$A$2:$B$5,2,FALSE)))</f>
        <v xml:space="preserve"> </v>
      </c>
      <c r="X149" s="55" t="str">
        <f>IF(C149="","",IF(ISERROR(VLOOKUP(VLOOKUP(C149,Table1[[Practice no.]:[12]],38,FALSE),List!$A$2:$B$5,2,FALSE)),"",VLOOKUP(VLOOKUP(C149,Table1[[Practice no.]:[12]],38,FALSE),List!$A$2:$B$5,2,FALSE)))</f>
        <v>○</v>
      </c>
      <c r="Y149" s="55" t="str">
        <f>IF(C149="","",IF(ISERROR(VLOOKUP(VLOOKUP(C149,Table1[[Practice no.]:[12]],39,FALSE),List!$A$2:$B$5,2,FALSE)),"",VLOOKUP(VLOOKUP(C149,Table1[[Practice no.]:[12]],39,FALSE),List!$A$2:$B$5,2,FALSE)))</f>
        <v>○</v>
      </c>
      <c r="Z149" s="55" t="str">
        <f>IF(C149="","",IF(ISERROR(VLOOKUP(VLOOKUP(C149,Table1[[Practice no.]:[12]],40,FALSE),List!$A$2:$B$5,2,FALSE)),"",VLOOKUP(VLOOKUP(C149,Table1[[Practice no.]:[12]],40,FALSE),List!$A$2:$B$5,2,FALSE)))</f>
        <v>○</v>
      </c>
      <c r="AA149" s="55" t="str">
        <f>IF(C149="","",IF(ISERROR(VLOOKUP(VLOOKUP(C149,Table1[[Practice no.]:[12]],41,FALSE),List!$A$2:$B$5,2,FALSE)),"",VLOOKUP(VLOOKUP(C149,Table1[[Practice no.]:[12]],41,FALSE),List!$A$2:$B$5,2,FALSE)))</f>
        <v>○</v>
      </c>
      <c r="AB149" s="55" t="str">
        <f>IF(C149="","",IF(ISERROR(VLOOKUP(VLOOKUP(C149,Table1[[Practice no.]:[12]],42,FALSE),List!$A$2:$B$5,2,FALSE)),"",VLOOKUP(VLOOKUP(C149,Table1[[Practice no.]:[12]],42,FALSE),List!$A$2:$B$5,2,FALSE)))</f>
        <v xml:space="preserve"> </v>
      </c>
    </row>
    <row r="150" spans="1:28" ht="40.35" customHeight="1">
      <c r="A150" s="218" t="str">
        <v>9. Fostering Inclusive Growth</v>
      </c>
      <c r="B150" s="218" t="str">
        <v>9.1. Local sourcing</v>
      </c>
      <c r="C150" s="218" t="str">
        <v>9.1.1</v>
      </c>
      <c r="D150" s="218" t="str">
        <f>IF(C150="","",HYPERLINK("#'" &amp; C150 &amp; "'!A1",VLOOKUP(C150,Table1[[Practice no.]:[Pracitce Name]],2,FALSE)))</f>
        <v>Local fair sourcing of material (sand, gravel, bricks)</v>
      </c>
      <c r="E150" s="65" t="str">
        <f>IF(C150="","",IF(ISERROR(VLOOKUP(VLOOKUP(C150,Table1[[Practice no.]:[12]],19,FALSE),List!$A$2:$B$5,2,FALSE)),"",VLOOKUP(VLOOKUP(C150,Table1[[Practice no.]:[12]],19,FALSE),List!$A$2:$B$5,2,FALSE)))</f>
        <v xml:space="preserve"> </v>
      </c>
      <c r="F150" s="66" t="str">
        <f>IF(C150="","",IF(ISERROR(VLOOKUP(VLOOKUP(C150,Table1[[Practice no.]:[12]],20,FALSE),List!$A$2:$B$5,2,FALSE)),"",VLOOKUP(VLOOKUP(C150,Table1[[Practice no.]:[12]],20,FALSE),List!$A$2:$B$5,2,FALSE)))</f>
        <v xml:space="preserve"> </v>
      </c>
      <c r="G150" s="66" t="str">
        <f>IF(C150="","",IF(ISERROR(VLOOKUP(VLOOKUP(C150,Table1[[Practice no.]:[12]],21,FALSE),List!$A$2:$B$5,2,FALSE)),"",VLOOKUP(VLOOKUP(C150,Table1[[Practice no.]:[12]],21,FALSE),List!$A$2:$B$5,2,FALSE)))</f>
        <v xml:space="preserve"> </v>
      </c>
      <c r="H150" s="67" t="str">
        <f>IF(C150="","",IF(ISERROR(VLOOKUP(VLOOKUP(C150,Table1[[Practice no.]:[12]],22,FALSE),List!$A$2:$B$5,2,FALSE)),"",VLOOKUP(VLOOKUP(C150,Table1[[Practice no.]:[12]],22,FALSE),List!$A$2:$B$5,2,FALSE)))</f>
        <v xml:space="preserve"> </v>
      </c>
      <c r="I150" s="67" t="str">
        <f>IF(C150="","",IF(ISERROR(VLOOKUP(VLOOKUP(C150,Table1[[Practice no.]:[12]],23,FALSE),List!$A$2:$B$5,2,FALSE)),"",VLOOKUP(VLOOKUP(C150,Table1[[Practice no.]:[12]],23,FALSE),List!$A$2:$B$5,2,FALSE)))</f>
        <v xml:space="preserve"> </v>
      </c>
      <c r="J150" s="67" t="str">
        <f>IF(C150="","",IF(ISERROR(VLOOKUP(VLOOKUP(C150,Table1[[Practice no.]:[12]],24,FALSE),List!$A$2:$B$5,2,FALSE)),"",VLOOKUP(VLOOKUP(C150,Table1[[Practice no.]:[12]],24,FALSE),List!$A$2:$B$5,2,FALSE)))</f>
        <v xml:space="preserve"> </v>
      </c>
      <c r="K150" s="68" t="str">
        <f>IF(C150="","",IF(ISERROR(VLOOKUP(VLOOKUP(C150,Table1[[Practice no.]:[12]],25,FALSE),List!$A$2:$B$5,2,FALSE)),"",VLOOKUP(VLOOKUP(C150,Table1[[Practice no.]:[12]],25,FALSE),List!$A$2:$B$5,2,FALSE)))</f>
        <v xml:space="preserve"> </v>
      </c>
      <c r="L150" s="68" t="str">
        <f>IF(C150="","",IF(ISERROR(VLOOKUP(VLOOKUP(C150,Table1[[Practice no.]:[12]],26,FALSE),List!$A$2:$B$5,2,FALSE)),"",VLOOKUP(VLOOKUP(C150,Table1[[Practice no.]:[12]],26,FALSE),List!$A$2:$B$5,2,FALSE)))</f>
        <v>○</v>
      </c>
      <c r="M150" s="68" t="str">
        <f>IF(C150="","",IF(ISERROR(VLOOKUP(VLOOKUP(C150,Table1[[Practice no.]:[12]],27,FALSE),List!$A$2:$B$5,2,FALSE)),"",VLOOKUP(VLOOKUP(C150,Table1[[Practice no.]:[12]],27,FALSE),List!$A$2:$B$5,2,FALSE)))</f>
        <v>●</v>
      </c>
      <c r="N150" s="69" t="str">
        <f>IF(C150="","",IF(ISERROR(VLOOKUP(VLOOKUP(C150,Table1[[Practice no.]:[12]],28,FALSE),List!$A$2:$B$5,2,FALSE)),"",VLOOKUP(VLOOKUP(C150,Table1[[Practice no.]:[12]],28,FALSE),List!$A$2:$B$5,2,FALSE)))</f>
        <v xml:space="preserve"> </v>
      </c>
      <c r="O150" s="69" t="str">
        <f>IF(C150="","",IF(ISERROR(VLOOKUP(VLOOKUP(C150,Table1[[Practice no.]:[12]],29,FALSE),List!$A$2:$B$5,2,FALSE)),"",VLOOKUP(VLOOKUP(C150,Table1[[Practice no.]:[12]],29,FALSE),List!$A$2:$B$5,2,FALSE)))</f>
        <v xml:space="preserve"> </v>
      </c>
      <c r="P150" s="69" t="str">
        <f>IF(C150="","",IF(ISERROR(VLOOKUP(VLOOKUP(C150,Table1[[Practice no.]:[12]],30,FALSE),List!$A$2:$B$5,2,FALSE)),"",VLOOKUP(VLOOKUP(C150,Table1[[Practice no.]:[12]],30,FALSE),List!$A$2:$B$5,2,FALSE)))</f>
        <v xml:space="preserve"> </v>
      </c>
      <c r="Q150" s="55" t="str">
        <f>IF(C150="","",IF(ISERROR(VLOOKUP(VLOOKUP(C150,Table1[[Practice no.]:[12]],31,FALSE),List!$A$2:$B$5,2,FALSE)),"",VLOOKUP(VLOOKUP(C150,Table1[[Practice no.]:[12]],31,FALSE),List!$A$2:$B$5,2,FALSE)))</f>
        <v>○</v>
      </c>
      <c r="R150" s="55" t="str">
        <f>IF(C150="","",IF(ISERROR(VLOOKUP(VLOOKUP(C150,Table1[[Practice no.]:[12]],32,FALSE),List!$A$2:$B$5,2,FALSE)),"",VLOOKUP(VLOOKUP(C150,Table1[[Practice no.]:[12]],32,FALSE),List!$A$2:$B$5,2,FALSE)))</f>
        <v>○</v>
      </c>
      <c r="S150" s="55" t="str">
        <f>IF(C150="","",IF(ISERROR(VLOOKUP(VLOOKUP(C150,Table1[[Practice no.]:[12]],33,FALSE),List!$A$2:$B$5,2,FALSE)),"",VLOOKUP(VLOOKUP(C150,Table1[[Practice no.]:[12]],33,FALSE),List!$A$2:$B$5,2,FALSE)))</f>
        <v>○</v>
      </c>
      <c r="T150" s="55" t="str">
        <f>IF(C150="","",IF(ISERROR(VLOOKUP(VLOOKUP(C150,Table1[[Practice no.]:[12]],34,FALSE),List!$A$2:$B$5,2,FALSE)),"",VLOOKUP(VLOOKUP(C150,Table1[[Practice no.]:[12]],34,FALSE),List!$A$2:$B$5,2,FALSE)))</f>
        <v xml:space="preserve"> </v>
      </c>
      <c r="U150" s="55" t="str">
        <f>IF(C150="","",IF(ISERROR(VLOOKUP(VLOOKUP(C150,Table1[[Practice no.]:[12]],35,FALSE),List!$A$2:$B$5,2,FALSE)),"",VLOOKUP(VLOOKUP(C150,Table1[[Practice no.]:[12]],35,FALSE),List!$A$2:$B$5,2,FALSE)))</f>
        <v>○</v>
      </c>
      <c r="V150" s="55" t="str">
        <f>IF(C150="","",IF(ISERROR(VLOOKUP(VLOOKUP(C150,Table1[[Practice no.]:[12]],36,FALSE),List!$A$2:$B$5,2,FALSE)),"",VLOOKUP(VLOOKUP(C150,Table1[[Practice no.]:[12]],36,FALSE),List!$A$2:$B$5,2,FALSE)))</f>
        <v xml:space="preserve"> </v>
      </c>
      <c r="W150" s="55" t="str">
        <f>IF(C150="","",IF(ISERROR(VLOOKUP(VLOOKUP(C150,Table1[[Practice no.]:[12]],37,FALSE),List!$A$2:$B$5,2,FALSE)),"",VLOOKUP(VLOOKUP(C150,Table1[[Practice no.]:[12]],37,FALSE),List!$A$2:$B$5,2,FALSE)))</f>
        <v>○</v>
      </c>
      <c r="X150" s="55" t="str">
        <f>IF(C150="","",IF(ISERROR(VLOOKUP(VLOOKUP(C150,Table1[[Practice no.]:[12]],38,FALSE),List!$A$2:$B$5,2,FALSE)),"",VLOOKUP(VLOOKUP(C150,Table1[[Practice no.]:[12]],38,FALSE),List!$A$2:$B$5,2,FALSE)))</f>
        <v xml:space="preserve"> </v>
      </c>
      <c r="Y150" s="55" t="str">
        <f>IF(C150="","",IF(ISERROR(VLOOKUP(VLOOKUP(C150,Table1[[Practice no.]:[12]],39,FALSE),List!$A$2:$B$5,2,FALSE)),"",VLOOKUP(VLOOKUP(C150,Table1[[Practice no.]:[12]],39,FALSE),List!$A$2:$B$5,2,FALSE)))</f>
        <v xml:space="preserve"> </v>
      </c>
      <c r="Z150" s="55" t="str">
        <f>IF(C150="","",IF(ISERROR(VLOOKUP(VLOOKUP(C150,Table1[[Practice no.]:[12]],40,FALSE),List!$A$2:$B$5,2,FALSE)),"",VLOOKUP(VLOOKUP(C150,Table1[[Practice no.]:[12]],40,FALSE),List!$A$2:$B$5,2,FALSE)))</f>
        <v>○</v>
      </c>
      <c r="AA150" s="55" t="str">
        <f>IF(C150="","",IF(ISERROR(VLOOKUP(VLOOKUP(C150,Table1[[Practice no.]:[12]],41,FALSE),List!$A$2:$B$5,2,FALSE)),"",VLOOKUP(VLOOKUP(C150,Table1[[Practice no.]:[12]],41,FALSE),List!$A$2:$B$5,2,FALSE)))</f>
        <v xml:space="preserve"> </v>
      </c>
      <c r="AB150" s="55" t="str">
        <f>IF(C150="","",IF(ISERROR(VLOOKUP(VLOOKUP(C150,Table1[[Practice no.]:[12]],42,FALSE),List!$A$2:$B$5,2,FALSE)),"",VLOOKUP(VLOOKUP(C150,Table1[[Practice no.]:[12]],42,FALSE),List!$A$2:$B$5,2,FALSE)))</f>
        <v>○</v>
      </c>
    </row>
    <row r="151" spans="1:28" ht="40.35" customHeight="1">
      <c r="A151" s="218" t="str">
        <v>9. Fostering Inclusive Growth</v>
      </c>
      <c r="B151" s="218" t="str">
        <v>9.2. Employment generation and local capacity building</v>
      </c>
      <c r="C151" s="218" t="str">
        <v>9.2.1</v>
      </c>
      <c r="D151" s="218" t="str">
        <f>IF(C151="","",HYPERLINK("#'" &amp; C151 &amp; "'!A1",VLOOKUP(C151,Table1[[Practice no.]:[Pracitce Name]],2,FALSE)))</f>
        <v xml:space="preserve">Safety net programs and employment guarantee programs connected to road building </v>
      </c>
      <c r="E151" s="65" t="str">
        <f>IF(C151="","",IF(ISERROR(VLOOKUP(VLOOKUP(C151,Table1[[Practice no.]:[12]],19,FALSE),List!$A$2:$B$5,2,FALSE)),"",VLOOKUP(VLOOKUP(C151,Table1[[Practice no.]:[12]],19,FALSE),List!$A$2:$B$5,2,FALSE)))</f>
        <v xml:space="preserve"> </v>
      </c>
      <c r="F151" s="66" t="str">
        <f>IF(C151="","",IF(ISERROR(VLOOKUP(VLOOKUP(C151,Table1[[Practice no.]:[12]],20,FALSE),List!$A$2:$B$5,2,FALSE)),"",VLOOKUP(VLOOKUP(C151,Table1[[Practice no.]:[12]],20,FALSE),List!$A$2:$B$5,2,FALSE)))</f>
        <v xml:space="preserve"> </v>
      </c>
      <c r="G151" s="66" t="str">
        <f>IF(C151="","",IF(ISERROR(VLOOKUP(VLOOKUP(C151,Table1[[Practice no.]:[12]],21,FALSE),List!$A$2:$B$5,2,FALSE)),"",VLOOKUP(VLOOKUP(C151,Table1[[Practice no.]:[12]],21,FALSE),List!$A$2:$B$5,2,FALSE)))</f>
        <v xml:space="preserve"> </v>
      </c>
      <c r="H151" s="67" t="str">
        <f>IF(C151="","",IF(ISERROR(VLOOKUP(VLOOKUP(C151,Table1[[Practice no.]:[12]],22,FALSE),List!$A$2:$B$5,2,FALSE)),"",VLOOKUP(VLOOKUP(C151,Table1[[Practice no.]:[12]],22,FALSE),List!$A$2:$B$5,2,FALSE)))</f>
        <v xml:space="preserve"> </v>
      </c>
      <c r="I151" s="67" t="str">
        <f>IF(C151="","",IF(ISERROR(VLOOKUP(VLOOKUP(C151,Table1[[Practice no.]:[12]],23,FALSE),List!$A$2:$B$5,2,FALSE)),"",VLOOKUP(VLOOKUP(C151,Table1[[Practice no.]:[12]],23,FALSE),List!$A$2:$B$5,2,FALSE)))</f>
        <v xml:space="preserve"> </v>
      </c>
      <c r="J151" s="67" t="str">
        <f>IF(C151="","",IF(ISERROR(VLOOKUP(VLOOKUP(C151,Table1[[Practice no.]:[12]],24,FALSE),List!$A$2:$B$5,2,FALSE)),"",VLOOKUP(VLOOKUP(C151,Table1[[Practice no.]:[12]],24,FALSE),List!$A$2:$B$5,2,FALSE)))</f>
        <v xml:space="preserve"> </v>
      </c>
      <c r="K151" s="68" t="str">
        <f>IF(C151="","",IF(ISERROR(VLOOKUP(VLOOKUP(C151,Table1[[Practice no.]:[12]],25,FALSE),List!$A$2:$B$5,2,FALSE)),"",VLOOKUP(VLOOKUP(C151,Table1[[Practice no.]:[12]],25,FALSE),List!$A$2:$B$5,2,FALSE)))</f>
        <v xml:space="preserve"> </v>
      </c>
      <c r="L151" s="68" t="str">
        <f>IF(C151="","",IF(ISERROR(VLOOKUP(VLOOKUP(C151,Table1[[Practice no.]:[12]],26,FALSE),List!$A$2:$B$5,2,FALSE)),"",VLOOKUP(VLOOKUP(C151,Table1[[Practice no.]:[12]],26,FALSE),List!$A$2:$B$5,2,FALSE)))</f>
        <v xml:space="preserve"> </v>
      </c>
      <c r="M151" s="68" t="str">
        <f>IF(C151="","",IF(ISERROR(VLOOKUP(VLOOKUP(C151,Table1[[Practice no.]:[12]],27,FALSE),List!$A$2:$B$5,2,FALSE)),"",VLOOKUP(VLOOKUP(C151,Table1[[Practice no.]:[12]],27,FALSE),List!$A$2:$B$5,2,FALSE)))</f>
        <v>●</v>
      </c>
      <c r="N151" s="69" t="str">
        <f>IF(C151="","",IF(ISERROR(VLOOKUP(VLOOKUP(C151,Table1[[Practice no.]:[12]],28,FALSE),List!$A$2:$B$5,2,FALSE)),"",VLOOKUP(VLOOKUP(C151,Table1[[Practice no.]:[12]],28,FALSE),List!$A$2:$B$5,2,FALSE)))</f>
        <v>○</v>
      </c>
      <c r="O151" s="69" t="str">
        <f>IF(C151="","",IF(ISERROR(VLOOKUP(VLOOKUP(C151,Table1[[Practice no.]:[12]],29,FALSE),List!$A$2:$B$5,2,FALSE)),"",VLOOKUP(VLOOKUP(C151,Table1[[Practice no.]:[12]],29,FALSE),List!$A$2:$B$5,2,FALSE)))</f>
        <v>○</v>
      </c>
      <c r="P151" s="69" t="str">
        <f>IF(C151="","",IF(ISERROR(VLOOKUP(VLOOKUP(C151,Table1[[Practice no.]:[12]],30,FALSE),List!$A$2:$B$5,2,FALSE)),"",VLOOKUP(VLOOKUP(C151,Table1[[Practice no.]:[12]],30,FALSE),List!$A$2:$B$5,2,FALSE)))</f>
        <v xml:space="preserve"> </v>
      </c>
      <c r="Q151" s="55" t="str">
        <f>IF(C151="","",IF(ISERROR(VLOOKUP(VLOOKUP(C151,Table1[[Practice no.]:[12]],31,FALSE),List!$A$2:$B$5,2,FALSE)),"",VLOOKUP(VLOOKUP(C151,Table1[[Practice no.]:[12]],31,FALSE),List!$A$2:$B$5,2,FALSE)))</f>
        <v>○</v>
      </c>
      <c r="R151" s="55" t="str">
        <f>IF(C151="","",IF(ISERROR(VLOOKUP(VLOOKUP(C151,Table1[[Practice no.]:[12]],32,FALSE),List!$A$2:$B$5,2,FALSE)),"",VLOOKUP(VLOOKUP(C151,Table1[[Practice no.]:[12]],32,FALSE),List!$A$2:$B$5,2,FALSE)))</f>
        <v xml:space="preserve"> </v>
      </c>
      <c r="S151" s="55" t="str">
        <f>IF(C151="","",IF(ISERROR(VLOOKUP(VLOOKUP(C151,Table1[[Practice no.]:[12]],33,FALSE),List!$A$2:$B$5,2,FALSE)),"",VLOOKUP(VLOOKUP(C151,Table1[[Practice no.]:[12]],33,FALSE),List!$A$2:$B$5,2,FALSE)))</f>
        <v>○</v>
      </c>
      <c r="T151" s="55" t="str">
        <f>IF(C151="","",IF(ISERROR(VLOOKUP(VLOOKUP(C151,Table1[[Practice no.]:[12]],34,FALSE),List!$A$2:$B$5,2,FALSE)),"",VLOOKUP(VLOOKUP(C151,Table1[[Practice no.]:[12]],34,FALSE),List!$A$2:$B$5,2,FALSE)))</f>
        <v xml:space="preserve"> </v>
      </c>
      <c r="U151" s="55" t="str">
        <f>IF(C151="","",IF(ISERROR(VLOOKUP(VLOOKUP(C151,Table1[[Practice no.]:[12]],35,FALSE),List!$A$2:$B$5,2,FALSE)),"",VLOOKUP(VLOOKUP(C151,Table1[[Practice no.]:[12]],35,FALSE),List!$A$2:$B$5,2,FALSE)))</f>
        <v>○</v>
      </c>
      <c r="V151" s="55" t="str">
        <f>IF(C151="","",IF(ISERROR(VLOOKUP(VLOOKUP(C151,Table1[[Practice no.]:[12]],36,FALSE),List!$A$2:$B$5,2,FALSE)),"",VLOOKUP(VLOOKUP(C151,Table1[[Practice no.]:[12]],36,FALSE),List!$A$2:$B$5,2,FALSE)))</f>
        <v xml:space="preserve"> </v>
      </c>
      <c r="W151" s="55" t="str">
        <f>IF(C151="","",IF(ISERROR(VLOOKUP(VLOOKUP(C151,Table1[[Practice no.]:[12]],37,FALSE),List!$A$2:$B$5,2,FALSE)),"",VLOOKUP(VLOOKUP(C151,Table1[[Practice no.]:[12]],37,FALSE),List!$A$2:$B$5,2,FALSE)))</f>
        <v>○</v>
      </c>
      <c r="X151" s="55" t="str">
        <f>IF(C151="","",IF(ISERROR(VLOOKUP(VLOOKUP(C151,Table1[[Practice no.]:[12]],38,FALSE),List!$A$2:$B$5,2,FALSE)),"",VLOOKUP(VLOOKUP(C151,Table1[[Practice no.]:[12]],38,FALSE),List!$A$2:$B$5,2,FALSE)))</f>
        <v>○</v>
      </c>
      <c r="Y151" s="55" t="str">
        <f>IF(C151="","",IF(ISERROR(VLOOKUP(VLOOKUP(C151,Table1[[Practice no.]:[12]],39,FALSE),List!$A$2:$B$5,2,FALSE)),"",VLOOKUP(VLOOKUP(C151,Table1[[Practice no.]:[12]],39,FALSE),List!$A$2:$B$5,2,FALSE)))</f>
        <v>○</v>
      </c>
      <c r="Z151" s="55" t="str">
        <f>IF(C151="","",IF(ISERROR(VLOOKUP(VLOOKUP(C151,Table1[[Practice no.]:[12]],40,FALSE),List!$A$2:$B$5,2,FALSE)),"",VLOOKUP(VLOOKUP(C151,Table1[[Practice no.]:[12]],40,FALSE),List!$A$2:$B$5,2,FALSE)))</f>
        <v>○</v>
      </c>
      <c r="AA151" s="55" t="str">
        <f>IF(C151="","",IF(ISERROR(VLOOKUP(VLOOKUP(C151,Table1[[Practice no.]:[12]],41,FALSE),List!$A$2:$B$5,2,FALSE)),"",VLOOKUP(VLOOKUP(C151,Table1[[Practice no.]:[12]],41,FALSE),List!$A$2:$B$5,2,FALSE)))</f>
        <v xml:space="preserve"> </v>
      </c>
      <c r="AB151" s="55" t="str">
        <f>IF(C151="","",IF(ISERROR(VLOOKUP(VLOOKUP(C151,Table1[[Practice no.]:[12]],42,FALSE),List!$A$2:$B$5,2,FALSE)),"",VLOOKUP(VLOOKUP(C151,Table1[[Practice no.]:[12]],42,FALSE),List!$A$2:$B$5,2,FALSE)))</f>
        <v>○</v>
      </c>
    </row>
    <row r="152" spans="1:28" ht="40.35" customHeight="1">
      <c r="A152" s="218" t="str">
        <v>9. Fostering Inclusive Growth</v>
      </c>
      <c r="B152" s="218" t="str">
        <v>9.2. Employment generation and local capacity building</v>
      </c>
      <c r="C152" s="218" t="str">
        <v>9.2.2</v>
      </c>
      <c r="D152" s="218" t="str">
        <f>IF(C152="","",HYPERLINK("#'" &amp; C152 &amp; "'!A1",VLOOKUP(C152,Table1[[Practice no.]:[Pracitce Name]],2,FALSE)))</f>
        <v>Local and community road maintenance programs</v>
      </c>
      <c r="E152" s="65" t="str">
        <f>IF(C152="","",IF(ISERROR(VLOOKUP(VLOOKUP(C152,Table1[[Practice no.]:[12]],19,FALSE),List!$A$2:$B$5,2,FALSE)),"",VLOOKUP(VLOOKUP(C152,Table1[[Practice no.]:[12]],19,FALSE),List!$A$2:$B$5,2,FALSE)))</f>
        <v xml:space="preserve"> </v>
      </c>
      <c r="F152" s="66" t="str">
        <f>IF(C152="","",IF(ISERROR(VLOOKUP(VLOOKUP(C152,Table1[[Practice no.]:[12]],20,FALSE),List!$A$2:$B$5,2,FALSE)),"",VLOOKUP(VLOOKUP(C152,Table1[[Practice no.]:[12]],20,FALSE),List!$A$2:$B$5,2,FALSE)))</f>
        <v xml:space="preserve"> </v>
      </c>
      <c r="G152" s="66" t="str">
        <f>IF(C152="","",IF(ISERROR(VLOOKUP(VLOOKUP(C152,Table1[[Practice no.]:[12]],21,FALSE),List!$A$2:$B$5,2,FALSE)),"",VLOOKUP(VLOOKUP(C152,Table1[[Practice no.]:[12]],21,FALSE),List!$A$2:$B$5,2,FALSE)))</f>
        <v xml:space="preserve"> </v>
      </c>
      <c r="H152" s="67" t="str">
        <f>IF(C152="","",IF(ISERROR(VLOOKUP(VLOOKUP(C152,Table1[[Practice no.]:[12]],22,FALSE),List!$A$2:$B$5,2,FALSE)),"",VLOOKUP(VLOOKUP(C152,Table1[[Practice no.]:[12]],22,FALSE),List!$A$2:$B$5,2,FALSE)))</f>
        <v xml:space="preserve"> </v>
      </c>
      <c r="I152" s="67" t="str">
        <f>IF(C152="","",IF(ISERROR(VLOOKUP(VLOOKUP(C152,Table1[[Practice no.]:[12]],23,FALSE),List!$A$2:$B$5,2,FALSE)),"",VLOOKUP(VLOOKUP(C152,Table1[[Practice no.]:[12]],23,FALSE),List!$A$2:$B$5,2,FALSE)))</f>
        <v xml:space="preserve"> </v>
      </c>
      <c r="J152" s="67" t="str">
        <f>IF(C152="","",IF(ISERROR(VLOOKUP(VLOOKUP(C152,Table1[[Practice no.]:[12]],24,FALSE),List!$A$2:$B$5,2,FALSE)),"",VLOOKUP(VLOOKUP(C152,Table1[[Practice no.]:[12]],24,FALSE),List!$A$2:$B$5,2,FALSE)))</f>
        <v xml:space="preserve"> </v>
      </c>
      <c r="K152" s="68" t="str">
        <f>IF(C152="","",IF(ISERROR(VLOOKUP(VLOOKUP(C152,Table1[[Practice no.]:[12]],25,FALSE),List!$A$2:$B$5,2,FALSE)),"",VLOOKUP(VLOOKUP(C152,Table1[[Practice no.]:[12]],25,FALSE),List!$A$2:$B$5,2,FALSE)))</f>
        <v>○</v>
      </c>
      <c r="L152" s="68" t="str">
        <f>IF(C152="","",IF(ISERROR(VLOOKUP(VLOOKUP(C152,Table1[[Practice no.]:[12]],26,FALSE),List!$A$2:$B$5,2,FALSE)),"",VLOOKUP(VLOOKUP(C152,Table1[[Practice no.]:[12]],26,FALSE),List!$A$2:$B$5,2,FALSE)))</f>
        <v xml:space="preserve"> </v>
      </c>
      <c r="M152" s="68" t="str">
        <f>IF(C152="","",IF(ISERROR(VLOOKUP(VLOOKUP(C152,Table1[[Practice no.]:[12]],27,FALSE),List!$A$2:$B$5,2,FALSE)),"",VLOOKUP(VLOOKUP(C152,Table1[[Practice no.]:[12]],27,FALSE),List!$A$2:$B$5,2,FALSE)))</f>
        <v>●</v>
      </c>
      <c r="N152" s="69" t="str">
        <f>IF(C152="","",IF(ISERROR(VLOOKUP(VLOOKUP(C152,Table1[[Practice no.]:[12]],28,FALSE),List!$A$2:$B$5,2,FALSE)),"",VLOOKUP(VLOOKUP(C152,Table1[[Practice no.]:[12]],28,FALSE),List!$A$2:$B$5,2,FALSE)))</f>
        <v xml:space="preserve"> </v>
      </c>
      <c r="O152" s="69" t="str">
        <f>IF(C152="","",IF(ISERROR(VLOOKUP(VLOOKUP(C152,Table1[[Practice no.]:[12]],29,FALSE),List!$A$2:$B$5,2,FALSE)),"",VLOOKUP(VLOOKUP(C152,Table1[[Practice no.]:[12]],29,FALSE),List!$A$2:$B$5,2,FALSE)))</f>
        <v xml:space="preserve"> </v>
      </c>
      <c r="P152" s="69" t="str">
        <f>IF(C152="","",IF(ISERROR(VLOOKUP(VLOOKUP(C152,Table1[[Practice no.]:[12]],30,FALSE),List!$A$2:$B$5,2,FALSE)),"",VLOOKUP(VLOOKUP(C152,Table1[[Practice no.]:[12]],30,FALSE),List!$A$2:$B$5,2,FALSE)))</f>
        <v xml:space="preserve"> </v>
      </c>
      <c r="Q152" s="55" t="str">
        <f>IF(C152="","",IF(ISERROR(VLOOKUP(VLOOKUP(C152,Table1[[Practice no.]:[12]],31,FALSE),List!$A$2:$B$5,2,FALSE)),"",VLOOKUP(VLOOKUP(C152,Table1[[Practice no.]:[12]],31,FALSE),List!$A$2:$B$5,2,FALSE)))</f>
        <v>○</v>
      </c>
      <c r="R152" s="55" t="str">
        <f>IF(C152="","",IF(ISERROR(VLOOKUP(VLOOKUP(C152,Table1[[Practice no.]:[12]],32,FALSE),List!$A$2:$B$5,2,FALSE)),"",VLOOKUP(VLOOKUP(C152,Table1[[Practice no.]:[12]],32,FALSE),List!$A$2:$B$5,2,FALSE)))</f>
        <v>○</v>
      </c>
      <c r="S152" s="55" t="str">
        <f>IF(C152="","",IF(ISERROR(VLOOKUP(VLOOKUP(C152,Table1[[Practice no.]:[12]],33,FALSE),List!$A$2:$B$5,2,FALSE)),"",VLOOKUP(VLOOKUP(C152,Table1[[Practice no.]:[12]],33,FALSE),List!$A$2:$B$5,2,FALSE)))</f>
        <v>○</v>
      </c>
      <c r="T152" s="55" t="str">
        <f>IF(C152="","",IF(ISERROR(VLOOKUP(VLOOKUP(C152,Table1[[Practice no.]:[12]],34,FALSE),List!$A$2:$B$5,2,FALSE)),"",VLOOKUP(VLOOKUP(C152,Table1[[Practice no.]:[12]],34,FALSE),List!$A$2:$B$5,2,FALSE)))</f>
        <v>○</v>
      </c>
      <c r="U152" s="55" t="str">
        <f>IF(C152="","",IF(ISERROR(VLOOKUP(VLOOKUP(C152,Table1[[Practice no.]:[12]],35,FALSE),List!$A$2:$B$5,2,FALSE)),"",VLOOKUP(VLOOKUP(C152,Table1[[Practice no.]:[12]],35,FALSE),List!$A$2:$B$5,2,FALSE)))</f>
        <v>○</v>
      </c>
      <c r="V152" s="55" t="str">
        <f>IF(C152="","",IF(ISERROR(VLOOKUP(VLOOKUP(C152,Table1[[Practice no.]:[12]],36,FALSE),List!$A$2:$B$5,2,FALSE)),"",VLOOKUP(VLOOKUP(C152,Table1[[Practice no.]:[12]],36,FALSE),List!$A$2:$B$5,2,FALSE)))</f>
        <v xml:space="preserve"> </v>
      </c>
      <c r="W152" s="55" t="str">
        <f>IF(C152="","",IF(ISERROR(VLOOKUP(VLOOKUP(C152,Table1[[Practice no.]:[12]],37,FALSE),List!$A$2:$B$5,2,FALSE)),"",VLOOKUP(VLOOKUP(C152,Table1[[Practice no.]:[12]],37,FALSE),List!$A$2:$B$5,2,FALSE)))</f>
        <v>○</v>
      </c>
      <c r="X152" s="55" t="str">
        <f>IF(C152="","",IF(ISERROR(VLOOKUP(VLOOKUP(C152,Table1[[Practice no.]:[12]],38,FALSE),List!$A$2:$B$5,2,FALSE)),"",VLOOKUP(VLOOKUP(C152,Table1[[Practice no.]:[12]],38,FALSE),List!$A$2:$B$5,2,FALSE)))</f>
        <v xml:space="preserve"> </v>
      </c>
      <c r="Y152" s="55" t="str">
        <f>IF(C152="","",IF(ISERROR(VLOOKUP(VLOOKUP(C152,Table1[[Practice no.]:[12]],39,FALSE),List!$A$2:$B$5,2,FALSE)),"",VLOOKUP(VLOOKUP(C152,Table1[[Practice no.]:[12]],39,FALSE),List!$A$2:$B$5,2,FALSE)))</f>
        <v xml:space="preserve"> </v>
      </c>
      <c r="Z152" s="55" t="str">
        <f>IF(C152="","",IF(ISERROR(VLOOKUP(VLOOKUP(C152,Table1[[Practice no.]:[12]],40,FALSE),List!$A$2:$B$5,2,FALSE)),"",VLOOKUP(VLOOKUP(C152,Table1[[Practice no.]:[12]],40,FALSE),List!$A$2:$B$5,2,FALSE)))</f>
        <v xml:space="preserve"> </v>
      </c>
      <c r="AA152" s="55" t="str">
        <f>IF(C152="","",IF(ISERROR(VLOOKUP(VLOOKUP(C152,Table1[[Practice no.]:[12]],41,FALSE),List!$A$2:$B$5,2,FALSE)),"",VLOOKUP(VLOOKUP(C152,Table1[[Practice no.]:[12]],41,FALSE),List!$A$2:$B$5,2,FALSE)))</f>
        <v xml:space="preserve"> </v>
      </c>
      <c r="AB152" s="55" t="str">
        <f>IF(C152="","",IF(ISERROR(VLOOKUP(VLOOKUP(C152,Table1[[Practice no.]:[12]],42,FALSE),List!$A$2:$B$5,2,FALSE)),"",VLOOKUP(VLOOKUP(C152,Table1[[Practice no.]:[12]],42,FALSE),List!$A$2:$B$5,2,FALSE)))</f>
        <v xml:space="preserve"> </v>
      </c>
    </row>
    <row r="153" spans="1:28" ht="40.35" customHeight="1">
      <c r="A153" s="218" t="str">
        <v>9. Fostering Inclusive Growth</v>
      </c>
      <c r="B153" s="218" t="str">
        <v>9.2. Employment generation and local capacity building</v>
      </c>
      <c r="C153" s="218" t="str">
        <v>9.2.3</v>
      </c>
      <c r="D153" s="218" t="str">
        <f>IF(C153="","",HYPERLINK("#'" &amp; C153 &amp; "'!A1",VLOOKUP(C153,Table1[[Practice no.]:[Pracitce Name]],2,FALSE)))</f>
        <v>Local community involvements on road rehabilitation – example of Makueni in Kenya</v>
      </c>
      <c r="E153" s="65" t="str">
        <f>IF(C153="","",IF(ISERROR(VLOOKUP(VLOOKUP(C153,Table1[[Practice no.]:[12]],19,FALSE),List!$A$2:$B$5,2,FALSE)),"",VLOOKUP(VLOOKUP(C153,Table1[[Practice no.]:[12]],19,FALSE),List!$A$2:$B$5,2,FALSE)))</f>
        <v xml:space="preserve"> </v>
      </c>
      <c r="F153" s="66" t="str">
        <f>IF(C153="","",IF(ISERROR(VLOOKUP(VLOOKUP(C153,Table1[[Practice no.]:[12]],20,FALSE),List!$A$2:$B$5,2,FALSE)),"",VLOOKUP(VLOOKUP(C153,Table1[[Practice no.]:[12]],20,FALSE),List!$A$2:$B$5,2,FALSE)))</f>
        <v xml:space="preserve"> </v>
      </c>
      <c r="G153" s="66" t="str">
        <f>IF(C153="","",IF(ISERROR(VLOOKUP(VLOOKUP(C153,Table1[[Practice no.]:[12]],21,FALSE),List!$A$2:$B$5,2,FALSE)),"",VLOOKUP(VLOOKUP(C153,Table1[[Practice no.]:[12]],21,FALSE),List!$A$2:$B$5,2,FALSE)))</f>
        <v xml:space="preserve"> </v>
      </c>
      <c r="H153" s="67" t="str">
        <f>IF(C153="","",IF(ISERROR(VLOOKUP(VLOOKUP(C153,Table1[[Practice no.]:[12]],22,FALSE),List!$A$2:$B$5,2,FALSE)),"",VLOOKUP(VLOOKUP(C153,Table1[[Practice no.]:[12]],22,FALSE),List!$A$2:$B$5,2,FALSE)))</f>
        <v xml:space="preserve"> </v>
      </c>
      <c r="I153" s="67" t="str">
        <f>IF(C153="","",IF(ISERROR(VLOOKUP(VLOOKUP(C153,Table1[[Practice no.]:[12]],23,FALSE),List!$A$2:$B$5,2,FALSE)),"",VLOOKUP(VLOOKUP(C153,Table1[[Practice no.]:[12]],23,FALSE),List!$A$2:$B$5,2,FALSE)))</f>
        <v xml:space="preserve"> </v>
      </c>
      <c r="J153" s="67" t="str">
        <f>IF(C153="","",IF(ISERROR(VLOOKUP(VLOOKUP(C153,Table1[[Practice no.]:[12]],24,FALSE),List!$A$2:$B$5,2,FALSE)),"",VLOOKUP(VLOOKUP(C153,Table1[[Practice no.]:[12]],24,FALSE),List!$A$2:$B$5,2,FALSE)))</f>
        <v xml:space="preserve"> </v>
      </c>
      <c r="K153" s="68" t="str">
        <f>IF(C153="","",IF(ISERROR(VLOOKUP(VLOOKUP(C153,Table1[[Practice no.]:[12]],25,FALSE),List!$A$2:$B$5,2,FALSE)),"",VLOOKUP(VLOOKUP(C153,Table1[[Practice no.]:[12]],25,FALSE),List!$A$2:$B$5,2,FALSE)))</f>
        <v xml:space="preserve"> </v>
      </c>
      <c r="L153" s="68" t="str">
        <f>IF(C153="","",IF(ISERROR(VLOOKUP(VLOOKUP(C153,Table1[[Practice no.]:[12]],26,FALSE),List!$A$2:$B$5,2,FALSE)),"",VLOOKUP(VLOOKUP(C153,Table1[[Practice no.]:[12]],26,FALSE),List!$A$2:$B$5,2,FALSE)))</f>
        <v xml:space="preserve"> </v>
      </c>
      <c r="M153" s="68" t="str">
        <f>IF(C153="","",IF(ISERROR(VLOOKUP(VLOOKUP(C153,Table1[[Practice no.]:[12]],27,FALSE),List!$A$2:$B$5,2,FALSE)),"",VLOOKUP(VLOOKUP(C153,Table1[[Practice no.]:[12]],27,FALSE),List!$A$2:$B$5,2,FALSE)))</f>
        <v>●</v>
      </c>
      <c r="N153" s="69" t="str">
        <f>IF(C153="","",IF(ISERROR(VLOOKUP(VLOOKUP(C153,Table1[[Practice no.]:[12]],28,FALSE),List!$A$2:$B$5,2,FALSE)),"",VLOOKUP(VLOOKUP(C153,Table1[[Practice no.]:[12]],28,FALSE),List!$A$2:$B$5,2,FALSE)))</f>
        <v xml:space="preserve"> </v>
      </c>
      <c r="O153" s="69" t="str">
        <f>IF(C153="","",IF(ISERROR(VLOOKUP(VLOOKUP(C153,Table1[[Practice no.]:[12]],29,FALSE),List!$A$2:$B$5,2,FALSE)),"",VLOOKUP(VLOOKUP(C153,Table1[[Practice no.]:[12]],29,FALSE),List!$A$2:$B$5,2,FALSE)))</f>
        <v xml:space="preserve"> </v>
      </c>
      <c r="P153" s="69" t="str">
        <f>IF(C153="","",IF(ISERROR(VLOOKUP(VLOOKUP(C153,Table1[[Practice no.]:[12]],30,FALSE),List!$A$2:$B$5,2,FALSE)),"",VLOOKUP(VLOOKUP(C153,Table1[[Practice no.]:[12]],30,FALSE),List!$A$2:$B$5,2,FALSE)))</f>
        <v xml:space="preserve"> </v>
      </c>
      <c r="Q153" s="55" t="str">
        <f>IF(C153="","",IF(ISERROR(VLOOKUP(VLOOKUP(C153,Table1[[Practice no.]:[12]],31,FALSE),List!$A$2:$B$5,2,FALSE)),"",VLOOKUP(VLOOKUP(C153,Table1[[Practice no.]:[12]],31,FALSE),List!$A$2:$B$5,2,FALSE)))</f>
        <v>○</v>
      </c>
      <c r="R153" s="55" t="str">
        <f>IF(C153="","",IF(ISERROR(VLOOKUP(VLOOKUP(C153,Table1[[Practice no.]:[12]],32,FALSE),List!$A$2:$B$5,2,FALSE)),"",VLOOKUP(VLOOKUP(C153,Table1[[Practice no.]:[12]],32,FALSE),List!$A$2:$B$5,2,FALSE)))</f>
        <v>○</v>
      </c>
      <c r="S153" s="55" t="str">
        <f>IF(C153="","",IF(ISERROR(VLOOKUP(VLOOKUP(C153,Table1[[Practice no.]:[12]],33,FALSE),List!$A$2:$B$5,2,FALSE)),"",VLOOKUP(VLOOKUP(C153,Table1[[Practice no.]:[12]],33,FALSE),List!$A$2:$B$5,2,FALSE)))</f>
        <v>○</v>
      </c>
      <c r="T153" s="55" t="str">
        <f>IF(C153="","",IF(ISERROR(VLOOKUP(VLOOKUP(C153,Table1[[Practice no.]:[12]],34,FALSE),List!$A$2:$B$5,2,FALSE)),"",VLOOKUP(VLOOKUP(C153,Table1[[Practice no.]:[12]],34,FALSE),List!$A$2:$B$5,2,FALSE)))</f>
        <v>○</v>
      </c>
      <c r="U153" s="55" t="str">
        <f>IF(C153="","",IF(ISERROR(VLOOKUP(VLOOKUP(C153,Table1[[Practice no.]:[12]],35,FALSE),List!$A$2:$B$5,2,FALSE)),"",VLOOKUP(VLOOKUP(C153,Table1[[Practice no.]:[12]],35,FALSE),List!$A$2:$B$5,2,FALSE)))</f>
        <v>○</v>
      </c>
      <c r="V153" s="55" t="str">
        <f>IF(C153="","",IF(ISERROR(VLOOKUP(VLOOKUP(C153,Table1[[Practice no.]:[12]],36,FALSE),List!$A$2:$B$5,2,FALSE)),"",VLOOKUP(VLOOKUP(C153,Table1[[Practice no.]:[12]],36,FALSE),List!$A$2:$B$5,2,FALSE)))</f>
        <v xml:space="preserve"> </v>
      </c>
      <c r="W153" s="55" t="str">
        <f>IF(C153="","",IF(ISERROR(VLOOKUP(VLOOKUP(C153,Table1[[Practice no.]:[12]],37,FALSE),List!$A$2:$B$5,2,FALSE)),"",VLOOKUP(VLOOKUP(C153,Table1[[Practice no.]:[12]],37,FALSE),List!$A$2:$B$5,2,FALSE)))</f>
        <v>○</v>
      </c>
      <c r="X153" s="55" t="str">
        <f>IF(C153="","",IF(ISERROR(VLOOKUP(VLOOKUP(C153,Table1[[Practice no.]:[12]],38,FALSE),List!$A$2:$B$5,2,FALSE)),"",VLOOKUP(VLOOKUP(C153,Table1[[Practice no.]:[12]],38,FALSE),List!$A$2:$B$5,2,FALSE)))</f>
        <v>○</v>
      </c>
      <c r="Y153" s="55" t="str">
        <f>IF(C153="","",IF(ISERROR(VLOOKUP(VLOOKUP(C153,Table1[[Practice no.]:[12]],39,FALSE),List!$A$2:$B$5,2,FALSE)),"",VLOOKUP(VLOOKUP(C153,Table1[[Practice no.]:[12]],39,FALSE),List!$A$2:$B$5,2,FALSE)))</f>
        <v xml:space="preserve"> </v>
      </c>
      <c r="Z153" s="55" t="str">
        <f>IF(C153="","",IF(ISERROR(VLOOKUP(VLOOKUP(C153,Table1[[Practice no.]:[12]],40,FALSE),List!$A$2:$B$5,2,FALSE)),"",VLOOKUP(VLOOKUP(C153,Table1[[Practice no.]:[12]],40,FALSE),List!$A$2:$B$5,2,FALSE)))</f>
        <v>○</v>
      </c>
      <c r="AA153" s="55" t="str">
        <f>IF(C153="","",IF(ISERROR(VLOOKUP(VLOOKUP(C153,Table1[[Practice no.]:[12]],41,FALSE),List!$A$2:$B$5,2,FALSE)),"",VLOOKUP(VLOOKUP(C153,Table1[[Practice no.]:[12]],41,FALSE),List!$A$2:$B$5,2,FALSE)))</f>
        <v xml:space="preserve"> </v>
      </c>
      <c r="AB153" s="55" t="str">
        <f>IF(C153="","",IF(ISERROR(VLOOKUP(VLOOKUP(C153,Table1[[Practice no.]:[12]],42,FALSE),List!$A$2:$B$5,2,FALSE)),"",VLOOKUP(VLOOKUP(C153,Table1[[Practice no.]:[12]],42,FALSE),List!$A$2:$B$5,2,FALSE)))</f>
        <v xml:space="preserve"> </v>
      </c>
    </row>
    <row r="154" spans="1:28" ht="40.35" customHeight="1">
      <c r="A154" s="218" t="str">
        <v>9. Fostering Inclusive Growth</v>
      </c>
      <c r="B154" s="218" t="str">
        <v>9.2. Employment generation and local capacity building</v>
      </c>
      <c r="C154" s="218" t="str">
        <v>9.2.4</v>
      </c>
      <c r="D154" s="218" t="str">
        <f>IF(C154="","",HYPERLINK("#'" &amp; C154 &amp; "'!A1",VLOOKUP(C154,Table1[[Practice no.]:[Pracitce Name]],2,FALSE)))</f>
        <v>Community engagement for planting/maintaining roadside trees</v>
      </c>
      <c r="E154" s="65" t="str">
        <f>IF(C154="","",IF(ISERROR(VLOOKUP(VLOOKUP(C154,Table1[[Practice no.]:[12]],19,FALSE),List!$A$2:$B$5,2,FALSE)),"",VLOOKUP(VLOOKUP(C154,Table1[[Practice no.]:[12]],19,FALSE),List!$A$2:$B$5,2,FALSE)))</f>
        <v xml:space="preserve"> </v>
      </c>
      <c r="F154" s="66" t="str">
        <f>IF(C154="","",IF(ISERROR(VLOOKUP(VLOOKUP(C154,Table1[[Practice no.]:[12]],20,FALSE),List!$A$2:$B$5,2,FALSE)),"",VLOOKUP(VLOOKUP(C154,Table1[[Practice no.]:[12]],20,FALSE),List!$A$2:$B$5,2,FALSE)))</f>
        <v xml:space="preserve"> </v>
      </c>
      <c r="G154" s="66" t="str">
        <f>IF(C154="","",IF(ISERROR(VLOOKUP(VLOOKUP(C154,Table1[[Practice no.]:[12]],21,FALSE),List!$A$2:$B$5,2,FALSE)),"",VLOOKUP(VLOOKUP(C154,Table1[[Practice no.]:[12]],21,FALSE),List!$A$2:$B$5,2,FALSE)))</f>
        <v xml:space="preserve"> </v>
      </c>
      <c r="H154" s="67" t="str">
        <f>IF(C154="","",IF(ISERROR(VLOOKUP(VLOOKUP(C154,Table1[[Practice no.]:[12]],22,FALSE),List!$A$2:$B$5,2,FALSE)),"",VLOOKUP(VLOOKUP(C154,Table1[[Practice no.]:[12]],22,FALSE),List!$A$2:$B$5,2,FALSE)))</f>
        <v xml:space="preserve"> </v>
      </c>
      <c r="I154" s="67" t="str">
        <f>IF(C154="","",IF(ISERROR(VLOOKUP(VLOOKUP(C154,Table1[[Practice no.]:[12]],23,FALSE),List!$A$2:$B$5,2,FALSE)),"",VLOOKUP(VLOOKUP(C154,Table1[[Practice no.]:[12]],23,FALSE),List!$A$2:$B$5,2,FALSE)))</f>
        <v xml:space="preserve"> </v>
      </c>
      <c r="J154" s="67" t="str">
        <f>IF(C154="","",IF(ISERROR(VLOOKUP(VLOOKUP(C154,Table1[[Practice no.]:[12]],24,FALSE),List!$A$2:$B$5,2,FALSE)),"",VLOOKUP(VLOOKUP(C154,Table1[[Practice no.]:[12]],24,FALSE),List!$A$2:$B$5,2,FALSE)))</f>
        <v xml:space="preserve"> </v>
      </c>
      <c r="K154" s="68" t="str">
        <f>IF(C154="","",IF(ISERROR(VLOOKUP(VLOOKUP(C154,Table1[[Practice no.]:[12]],25,FALSE),List!$A$2:$B$5,2,FALSE)),"",VLOOKUP(VLOOKUP(C154,Table1[[Practice no.]:[12]],25,FALSE),List!$A$2:$B$5,2,FALSE)))</f>
        <v xml:space="preserve"> </v>
      </c>
      <c r="L154" s="68" t="str">
        <f>IF(C154="","",IF(ISERROR(VLOOKUP(VLOOKUP(C154,Table1[[Practice no.]:[12]],26,FALSE),List!$A$2:$B$5,2,FALSE)),"",VLOOKUP(VLOOKUP(C154,Table1[[Practice no.]:[12]],26,FALSE),List!$A$2:$B$5,2,FALSE)))</f>
        <v xml:space="preserve"> </v>
      </c>
      <c r="M154" s="68" t="str">
        <f>IF(C154="","",IF(ISERROR(VLOOKUP(VLOOKUP(C154,Table1[[Practice no.]:[12]],27,FALSE),List!$A$2:$B$5,2,FALSE)),"",VLOOKUP(VLOOKUP(C154,Table1[[Practice no.]:[12]],27,FALSE),List!$A$2:$B$5,2,FALSE)))</f>
        <v>●</v>
      </c>
      <c r="N154" s="69" t="str">
        <f>IF(C154="","",IF(ISERROR(VLOOKUP(VLOOKUP(C154,Table1[[Practice no.]:[12]],28,FALSE),List!$A$2:$B$5,2,FALSE)),"",VLOOKUP(VLOOKUP(C154,Table1[[Practice no.]:[12]],28,FALSE),List!$A$2:$B$5,2,FALSE)))</f>
        <v xml:space="preserve"> </v>
      </c>
      <c r="O154" s="69" t="str">
        <f>IF(C154="","",IF(ISERROR(VLOOKUP(VLOOKUP(C154,Table1[[Practice no.]:[12]],29,FALSE),List!$A$2:$B$5,2,FALSE)),"",VLOOKUP(VLOOKUP(C154,Table1[[Practice no.]:[12]],29,FALSE),List!$A$2:$B$5,2,FALSE)))</f>
        <v xml:space="preserve"> </v>
      </c>
      <c r="P154" s="69" t="str">
        <f>IF(C154="","",IF(ISERROR(VLOOKUP(VLOOKUP(C154,Table1[[Practice no.]:[12]],30,FALSE),List!$A$2:$B$5,2,FALSE)),"",VLOOKUP(VLOOKUP(C154,Table1[[Practice no.]:[12]],30,FALSE),List!$A$2:$B$5,2,FALSE)))</f>
        <v xml:space="preserve"> </v>
      </c>
      <c r="Q154" s="55" t="str">
        <f>IF(C154="","",IF(ISERROR(VLOOKUP(VLOOKUP(C154,Table1[[Practice no.]:[12]],31,FALSE),List!$A$2:$B$5,2,FALSE)),"",VLOOKUP(VLOOKUP(C154,Table1[[Practice no.]:[12]],31,FALSE),List!$A$2:$B$5,2,FALSE)))</f>
        <v>○</v>
      </c>
      <c r="R154" s="55" t="str">
        <f>IF(C154="","",IF(ISERROR(VLOOKUP(VLOOKUP(C154,Table1[[Practice no.]:[12]],32,FALSE),List!$A$2:$B$5,2,FALSE)),"",VLOOKUP(VLOOKUP(C154,Table1[[Practice no.]:[12]],32,FALSE),List!$A$2:$B$5,2,FALSE)))</f>
        <v xml:space="preserve"> </v>
      </c>
      <c r="S154" s="55" t="str">
        <f>IF(C154="","",IF(ISERROR(VLOOKUP(VLOOKUP(C154,Table1[[Practice no.]:[12]],33,FALSE),List!$A$2:$B$5,2,FALSE)),"",VLOOKUP(VLOOKUP(C154,Table1[[Practice no.]:[12]],33,FALSE),List!$A$2:$B$5,2,FALSE)))</f>
        <v>○</v>
      </c>
      <c r="T154" s="55" t="str">
        <f>IF(C154="","",IF(ISERROR(VLOOKUP(VLOOKUP(C154,Table1[[Practice no.]:[12]],34,FALSE),List!$A$2:$B$5,2,FALSE)),"",VLOOKUP(VLOOKUP(C154,Table1[[Practice no.]:[12]],34,FALSE),List!$A$2:$B$5,2,FALSE)))</f>
        <v xml:space="preserve"> </v>
      </c>
      <c r="U154" s="55" t="str">
        <f>IF(C154="","",IF(ISERROR(VLOOKUP(VLOOKUP(C154,Table1[[Practice no.]:[12]],35,FALSE),List!$A$2:$B$5,2,FALSE)),"",VLOOKUP(VLOOKUP(C154,Table1[[Practice no.]:[12]],35,FALSE),List!$A$2:$B$5,2,FALSE)))</f>
        <v xml:space="preserve"> </v>
      </c>
      <c r="V154" s="55" t="str">
        <f>IF(C154="","",IF(ISERROR(VLOOKUP(VLOOKUP(C154,Table1[[Practice no.]:[12]],36,FALSE),List!$A$2:$B$5,2,FALSE)),"",VLOOKUP(VLOOKUP(C154,Table1[[Practice no.]:[12]],36,FALSE),List!$A$2:$B$5,2,FALSE)))</f>
        <v>○</v>
      </c>
      <c r="W154" s="55" t="str">
        <f>IF(C154="","",IF(ISERROR(VLOOKUP(VLOOKUP(C154,Table1[[Practice no.]:[12]],37,FALSE),List!$A$2:$B$5,2,FALSE)),"",VLOOKUP(VLOOKUP(C154,Table1[[Practice no.]:[12]],37,FALSE),List!$A$2:$B$5,2,FALSE)))</f>
        <v>○</v>
      </c>
      <c r="X154" s="55" t="str">
        <f>IF(C154="","",IF(ISERROR(VLOOKUP(VLOOKUP(C154,Table1[[Practice no.]:[12]],38,FALSE),List!$A$2:$B$5,2,FALSE)),"",VLOOKUP(VLOOKUP(C154,Table1[[Practice no.]:[12]],38,FALSE),List!$A$2:$B$5,2,FALSE)))</f>
        <v>○</v>
      </c>
      <c r="Y154" s="55" t="str">
        <f>IF(C154="","",IF(ISERROR(VLOOKUP(VLOOKUP(C154,Table1[[Practice no.]:[12]],39,FALSE),List!$A$2:$B$5,2,FALSE)),"",VLOOKUP(VLOOKUP(C154,Table1[[Practice no.]:[12]],39,FALSE),List!$A$2:$B$5,2,FALSE)))</f>
        <v>○</v>
      </c>
      <c r="Z154" s="55" t="str">
        <f>IF(C154="","",IF(ISERROR(VLOOKUP(VLOOKUP(C154,Table1[[Practice no.]:[12]],40,FALSE),List!$A$2:$B$5,2,FALSE)),"",VLOOKUP(VLOOKUP(C154,Table1[[Practice no.]:[12]],40,FALSE),List!$A$2:$B$5,2,FALSE)))</f>
        <v>○</v>
      </c>
      <c r="AA154" s="55" t="str">
        <f>IF(C154="","",IF(ISERROR(VLOOKUP(VLOOKUP(C154,Table1[[Practice no.]:[12]],41,FALSE),List!$A$2:$B$5,2,FALSE)),"",VLOOKUP(VLOOKUP(C154,Table1[[Practice no.]:[12]],41,FALSE),List!$A$2:$B$5,2,FALSE)))</f>
        <v xml:space="preserve"> </v>
      </c>
      <c r="AB154" s="55" t="str">
        <f>IF(C154="","",IF(ISERROR(VLOOKUP(VLOOKUP(C154,Table1[[Practice no.]:[12]],42,FALSE),List!$A$2:$B$5,2,FALSE)),"",VLOOKUP(VLOOKUP(C154,Table1[[Practice no.]:[12]],42,FALSE),List!$A$2:$B$5,2,FALSE)))</f>
        <v>○</v>
      </c>
    </row>
    <row r="155" spans="1:28" ht="40.35" customHeight="1">
      <c r="A155" s="218" t="str">
        <v>9. Fostering Inclusive Growth</v>
      </c>
      <c r="B155" s="218" t="str">
        <v>9.3. Promoting road-side business</v>
      </c>
      <c r="C155" s="218" t="str">
        <v>9.3.1</v>
      </c>
      <c r="D155" s="218" t="str">
        <f>IF(C155="","",HYPERLINK("#'" &amp; C155 &amp; "'!A1",VLOOKUP(C155,Table1[[Practice no.]:[Pracitce Name]],2,FALSE)))</f>
        <v>Assign road side land for business and industrial parks</v>
      </c>
      <c r="E155" s="65" t="str">
        <f>IF(C155="","",IF(ISERROR(VLOOKUP(VLOOKUP(C155,Table1[[Practice no.]:[12]],19,FALSE),List!$A$2:$B$5,2,FALSE)),"",VLOOKUP(VLOOKUP(C155,Table1[[Practice no.]:[12]],19,FALSE),List!$A$2:$B$5,2,FALSE)))</f>
        <v xml:space="preserve"> </v>
      </c>
      <c r="F155" s="66" t="str">
        <f>IF(C155="","",IF(ISERROR(VLOOKUP(VLOOKUP(C155,Table1[[Practice no.]:[12]],20,FALSE),List!$A$2:$B$5,2,FALSE)),"",VLOOKUP(VLOOKUP(C155,Table1[[Practice no.]:[12]],20,FALSE),List!$A$2:$B$5,2,FALSE)))</f>
        <v xml:space="preserve"> </v>
      </c>
      <c r="G155" s="66" t="str">
        <f>IF(C155="","",IF(ISERROR(VLOOKUP(VLOOKUP(C155,Table1[[Practice no.]:[12]],21,FALSE),List!$A$2:$B$5,2,FALSE)),"",VLOOKUP(VLOOKUP(C155,Table1[[Practice no.]:[12]],21,FALSE),List!$A$2:$B$5,2,FALSE)))</f>
        <v xml:space="preserve"> </v>
      </c>
      <c r="H155" s="67" t="str">
        <f>IF(C155="","",IF(ISERROR(VLOOKUP(VLOOKUP(C155,Table1[[Practice no.]:[12]],22,FALSE),List!$A$2:$B$5,2,FALSE)),"",VLOOKUP(VLOOKUP(C155,Table1[[Practice no.]:[12]],22,FALSE),List!$A$2:$B$5,2,FALSE)))</f>
        <v xml:space="preserve"> </v>
      </c>
      <c r="I155" s="67" t="str">
        <f>IF(C155="","",IF(ISERROR(VLOOKUP(VLOOKUP(C155,Table1[[Practice no.]:[12]],23,FALSE),List!$A$2:$B$5,2,FALSE)),"",VLOOKUP(VLOOKUP(C155,Table1[[Practice no.]:[12]],23,FALSE),List!$A$2:$B$5,2,FALSE)))</f>
        <v xml:space="preserve"> </v>
      </c>
      <c r="J155" s="67" t="str">
        <f>IF(C155="","",IF(ISERROR(VLOOKUP(VLOOKUP(C155,Table1[[Practice no.]:[12]],24,FALSE),List!$A$2:$B$5,2,FALSE)),"",VLOOKUP(VLOOKUP(C155,Table1[[Practice no.]:[12]],24,FALSE),List!$A$2:$B$5,2,FALSE)))</f>
        <v xml:space="preserve"> </v>
      </c>
      <c r="K155" s="68" t="str">
        <f>IF(C155="","",IF(ISERROR(VLOOKUP(VLOOKUP(C155,Table1[[Practice no.]:[12]],25,FALSE),List!$A$2:$B$5,2,FALSE)),"",VLOOKUP(VLOOKUP(C155,Table1[[Practice no.]:[12]],25,FALSE),List!$A$2:$B$5,2,FALSE)))</f>
        <v xml:space="preserve"> </v>
      </c>
      <c r="L155" s="68" t="str">
        <f>IF(C155="","",IF(ISERROR(VLOOKUP(VLOOKUP(C155,Table1[[Practice no.]:[12]],26,FALSE),List!$A$2:$B$5,2,FALSE)),"",VLOOKUP(VLOOKUP(C155,Table1[[Practice no.]:[12]],26,FALSE),List!$A$2:$B$5,2,FALSE)))</f>
        <v xml:space="preserve"> </v>
      </c>
      <c r="M155" s="68" t="str">
        <f>IF(C155="","",IF(ISERROR(VLOOKUP(VLOOKUP(C155,Table1[[Practice no.]:[12]],27,FALSE),List!$A$2:$B$5,2,FALSE)),"",VLOOKUP(VLOOKUP(C155,Table1[[Practice no.]:[12]],27,FALSE),List!$A$2:$B$5,2,FALSE)))</f>
        <v>●</v>
      </c>
      <c r="N155" s="69" t="str">
        <f>IF(C155="","",IF(ISERROR(VLOOKUP(VLOOKUP(C155,Table1[[Practice no.]:[12]],28,FALSE),List!$A$2:$B$5,2,FALSE)),"",VLOOKUP(VLOOKUP(C155,Table1[[Practice no.]:[12]],28,FALSE),List!$A$2:$B$5,2,FALSE)))</f>
        <v xml:space="preserve"> </v>
      </c>
      <c r="O155" s="69" t="str">
        <f>IF(C155="","",IF(ISERROR(VLOOKUP(VLOOKUP(C155,Table1[[Practice no.]:[12]],29,FALSE),List!$A$2:$B$5,2,FALSE)),"",VLOOKUP(VLOOKUP(C155,Table1[[Practice no.]:[12]],29,FALSE),List!$A$2:$B$5,2,FALSE)))</f>
        <v xml:space="preserve"> </v>
      </c>
      <c r="P155" s="69" t="str">
        <f>IF(C155="","",IF(ISERROR(VLOOKUP(VLOOKUP(C155,Table1[[Practice no.]:[12]],30,FALSE),List!$A$2:$B$5,2,FALSE)),"",VLOOKUP(VLOOKUP(C155,Table1[[Practice no.]:[12]],30,FALSE),List!$A$2:$B$5,2,FALSE)))</f>
        <v>○</v>
      </c>
      <c r="Q155" s="55" t="str">
        <f>IF(C155="","",IF(ISERROR(VLOOKUP(VLOOKUP(C155,Table1[[Practice no.]:[12]],31,FALSE),List!$A$2:$B$5,2,FALSE)),"",VLOOKUP(VLOOKUP(C155,Table1[[Practice no.]:[12]],31,FALSE),List!$A$2:$B$5,2,FALSE)))</f>
        <v>○</v>
      </c>
      <c r="R155" s="55" t="str">
        <f>IF(C155="","",IF(ISERROR(VLOOKUP(VLOOKUP(C155,Table1[[Practice no.]:[12]],32,FALSE),List!$A$2:$B$5,2,FALSE)),"",VLOOKUP(VLOOKUP(C155,Table1[[Practice no.]:[12]],32,FALSE),List!$A$2:$B$5,2,FALSE)))</f>
        <v xml:space="preserve"> </v>
      </c>
      <c r="S155" s="55" t="str">
        <f>IF(C155="","",IF(ISERROR(VLOOKUP(VLOOKUP(C155,Table1[[Practice no.]:[12]],33,FALSE),List!$A$2:$B$5,2,FALSE)),"",VLOOKUP(VLOOKUP(C155,Table1[[Practice no.]:[12]],33,FALSE),List!$A$2:$B$5,2,FALSE)))</f>
        <v xml:space="preserve"> </v>
      </c>
      <c r="T155" s="55" t="str">
        <f>IF(C155="","",IF(ISERROR(VLOOKUP(VLOOKUP(C155,Table1[[Practice no.]:[12]],34,FALSE),List!$A$2:$B$5,2,FALSE)),"",VLOOKUP(VLOOKUP(C155,Table1[[Practice no.]:[12]],34,FALSE),List!$A$2:$B$5,2,FALSE)))</f>
        <v xml:space="preserve"> </v>
      </c>
      <c r="U155" s="55" t="str">
        <f>IF(C155="","",IF(ISERROR(VLOOKUP(VLOOKUP(C155,Table1[[Practice no.]:[12]],35,FALSE),List!$A$2:$B$5,2,FALSE)),"",VLOOKUP(VLOOKUP(C155,Table1[[Practice no.]:[12]],35,FALSE),List!$A$2:$B$5,2,FALSE)))</f>
        <v>○</v>
      </c>
      <c r="V155" s="55" t="str">
        <f>IF(C155="","",IF(ISERROR(VLOOKUP(VLOOKUP(C155,Table1[[Practice no.]:[12]],36,FALSE),List!$A$2:$B$5,2,FALSE)),"",VLOOKUP(VLOOKUP(C155,Table1[[Practice no.]:[12]],36,FALSE),List!$A$2:$B$5,2,FALSE)))</f>
        <v xml:space="preserve"> </v>
      </c>
      <c r="W155" s="55" t="str">
        <f>IF(C155="","",IF(ISERROR(VLOOKUP(VLOOKUP(C155,Table1[[Practice no.]:[12]],37,FALSE),List!$A$2:$B$5,2,FALSE)),"",VLOOKUP(VLOOKUP(C155,Table1[[Practice no.]:[12]],37,FALSE),List!$A$2:$B$5,2,FALSE)))</f>
        <v xml:space="preserve"> </v>
      </c>
      <c r="X155" s="55" t="str">
        <f>IF(C155="","",IF(ISERROR(VLOOKUP(VLOOKUP(C155,Table1[[Practice no.]:[12]],38,FALSE),List!$A$2:$B$5,2,FALSE)),"",VLOOKUP(VLOOKUP(C155,Table1[[Practice no.]:[12]],38,FALSE),List!$A$2:$B$5,2,FALSE)))</f>
        <v>○</v>
      </c>
      <c r="Y155" s="55" t="str">
        <f>IF(C155="","",IF(ISERROR(VLOOKUP(VLOOKUP(C155,Table1[[Practice no.]:[12]],39,FALSE),List!$A$2:$B$5,2,FALSE)),"",VLOOKUP(VLOOKUP(C155,Table1[[Practice no.]:[12]],39,FALSE),List!$A$2:$B$5,2,FALSE)))</f>
        <v xml:space="preserve"> </v>
      </c>
      <c r="Z155" s="55" t="str">
        <f>IF(C155="","",IF(ISERROR(VLOOKUP(VLOOKUP(C155,Table1[[Practice no.]:[12]],40,FALSE),List!$A$2:$B$5,2,FALSE)),"",VLOOKUP(VLOOKUP(C155,Table1[[Practice no.]:[12]],40,FALSE),List!$A$2:$B$5,2,FALSE)))</f>
        <v>○</v>
      </c>
      <c r="AA155" s="55" t="str">
        <f>IF(C155="","",IF(ISERROR(VLOOKUP(VLOOKUP(C155,Table1[[Practice no.]:[12]],41,FALSE),List!$A$2:$B$5,2,FALSE)),"",VLOOKUP(VLOOKUP(C155,Table1[[Practice no.]:[12]],41,FALSE),List!$A$2:$B$5,2,FALSE)))</f>
        <v xml:space="preserve"> </v>
      </c>
      <c r="AB155" s="55" t="str">
        <f>IF(C155="","",IF(ISERROR(VLOOKUP(VLOOKUP(C155,Table1[[Practice no.]:[12]],42,FALSE),List!$A$2:$B$5,2,FALSE)),"",VLOOKUP(VLOOKUP(C155,Table1[[Practice no.]:[12]],42,FALSE),List!$A$2:$B$5,2,FALSE)))</f>
        <v xml:space="preserve"> </v>
      </c>
    </row>
    <row r="156" spans="1:28" ht="40.35" customHeight="1">
      <c r="A156" s="218" t="str">
        <v>9. Fostering Inclusive Growth</v>
      </c>
      <c r="B156" s="218" t="str">
        <v>9.3. Promoting road-side business</v>
      </c>
      <c r="C156" s="218" t="str">
        <v>9.3.2</v>
      </c>
      <c r="D156" s="218" t="str">
        <f>IF(C156="","",HYPERLINK("#'" &amp; C156 &amp; "'!A1",VLOOKUP(C156,Table1[[Practice no.]:[Pracitce Name]],2,FALSE)))</f>
        <v>Regulating roadside vendors</v>
      </c>
      <c r="E156" s="65" t="str">
        <f>IF(C156="","",IF(ISERROR(VLOOKUP(VLOOKUP(C156,Table1[[Practice no.]:[12]],19,FALSE),List!$A$2:$B$5,2,FALSE)),"",VLOOKUP(VLOOKUP(C156,Table1[[Practice no.]:[12]],19,FALSE),List!$A$2:$B$5,2,FALSE)))</f>
        <v xml:space="preserve"> </v>
      </c>
      <c r="F156" s="66" t="str">
        <f>IF(C156="","",IF(ISERROR(VLOOKUP(VLOOKUP(C156,Table1[[Practice no.]:[12]],20,FALSE),List!$A$2:$B$5,2,FALSE)),"",VLOOKUP(VLOOKUP(C156,Table1[[Practice no.]:[12]],20,FALSE),List!$A$2:$B$5,2,FALSE)))</f>
        <v xml:space="preserve"> </v>
      </c>
      <c r="G156" s="66" t="str">
        <f>IF(C156="","",IF(ISERROR(VLOOKUP(VLOOKUP(C156,Table1[[Practice no.]:[12]],21,FALSE),List!$A$2:$B$5,2,FALSE)),"",VLOOKUP(VLOOKUP(C156,Table1[[Practice no.]:[12]],21,FALSE),List!$A$2:$B$5,2,FALSE)))</f>
        <v xml:space="preserve"> </v>
      </c>
      <c r="H156" s="67" t="str">
        <f>IF(C156="","",IF(ISERROR(VLOOKUP(VLOOKUP(C156,Table1[[Practice no.]:[12]],22,FALSE),List!$A$2:$B$5,2,FALSE)),"",VLOOKUP(VLOOKUP(C156,Table1[[Practice no.]:[12]],22,FALSE),List!$A$2:$B$5,2,FALSE)))</f>
        <v xml:space="preserve"> </v>
      </c>
      <c r="I156" s="67" t="str">
        <f>IF(C156="","",IF(ISERROR(VLOOKUP(VLOOKUP(C156,Table1[[Practice no.]:[12]],23,FALSE),List!$A$2:$B$5,2,FALSE)),"",VLOOKUP(VLOOKUP(C156,Table1[[Practice no.]:[12]],23,FALSE),List!$A$2:$B$5,2,FALSE)))</f>
        <v>○</v>
      </c>
      <c r="J156" s="67" t="str">
        <f>IF(C156="","",IF(ISERROR(VLOOKUP(VLOOKUP(C156,Table1[[Practice no.]:[12]],24,FALSE),List!$A$2:$B$5,2,FALSE)),"",VLOOKUP(VLOOKUP(C156,Table1[[Practice no.]:[12]],24,FALSE),List!$A$2:$B$5,2,FALSE)))</f>
        <v xml:space="preserve"> </v>
      </c>
      <c r="K156" s="68" t="str">
        <f>IF(C156="","",IF(ISERROR(VLOOKUP(VLOOKUP(C156,Table1[[Practice no.]:[12]],25,FALSE),List!$A$2:$B$5,2,FALSE)),"",VLOOKUP(VLOOKUP(C156,Table1[[Practice no.]:[12]],25,FALSE),List!$A$2:$B$5,2,FALSE)))</f>
        <v xml:space="preserve"> </v>
      </c>
      <c r="L156" s="68" t="str">
        <f>IF(C156="","",IF(ISERROR(VLOOKUP(VLOOKUP(C156,Table1[[Practice no.]:[12]],26,FALSE),List!$A$2:$B$5,2,FALSE)),"",VLOOKUP(VLOOKUP(C156,Table1[[Practice no.]:[12]],26,FALSE),List!$A$2:$B$5,2,FALSE)))</f>
        <v xml:space="preserve"> </v>
      </c>
      <c r="M156" s="68" t="str">
        <f>IF(C156="","",IF(ISERROR(VLOOKUP(VLOOKUP(C156,Table1[[Practice no.]:[12]],27,FALSE),List!$A$2:$B$5,2,FALSE)),"",VLOOKUP(VLOOKUP(C156,Table1[[Practice no.]:[12]],27,FALSE),List!$A$2:$B$5,2,FALSE)))</f>
        <v>●</v>
      </c>
      <c r="N156" s="69" t="str">
        <f>IF(C156="","",IF(ISERROR(VLOOKUP(VLOOKUP(C156,Table1[[Practice no.]:[12]],28,FALSE),List!$A$2:$B$5,2,FALSE)),"",VLOOKUP(VLOOKUP(C156,Table1[[Practice no.]:[12]],28,FALSE),List!$A$2:$B$5,2,FALSE)))</f>
        <v xml:space="preserve"> </v>
      </c>
      <c r="O156" s="69" t="str">
        <f>IF(C156="","",IF(ISERROR(VLOOKUP(VLOOKUP(C156,Table1[[Practice no.]:[12]],29,FALSE),List!$A$2:$B$5,2,FALSE)),"",VLOOKUP(VLOOKUP(C156,Table1[[Practice no.]:[12]],29,FALSE),List!$A$2:$B$5,2,FALSE)))</f>
        <v>○</v>
      </c>
      <c r="P156" s="69" t="str">
        <f>IF(C156="","",IF(ISERROR(VLOOKUP(VLOOKUP(C156,Table1[[Practice no.]:[12]],30,FALSE),List!$A$2:$B$5,2,FALSE)),"",VLOOKUP(VLOOKUP(C156,Table1[[Practice no.]:[12]],30,FALSE),List!$A$2:$B$5,2,FALSE)))</f>
        <v xml:space="preserve"> </v>
      </c>
      <c r="Q156" s="55" t="str">
        <f>IF(C156="","",IF(ISERROR(VLOOKUP(VLOOKUP(C156,Table1[[Practice no.]:[12]],31,FALSE),List!$A$2:$B$5,2,FALSE)),"",VLOOKUP(VLOOKUP(C156,Table1[[Practice no.]:[12]],31,FALSE),List!$A$2:$B$5,2,FALSE)))</f>
        <v>○</v>
      </c>
      <c r="R156" s="55" t="str">
        <f>IF(C156="","",IF(ISERROR(VLOOKUP(VLOOKUP(C156,Table1[[Practice no.]:[12]],32,FALSE),List!$A$2:$B$5,2,FALSE)),"",VLOOKUP(VLOOKUP(C156,Table1[[Practice no.]:[12]],32,FALSE),List!$A$2:$B$5,2,FALSE)))</f>
        <v xml:space="preserve"> </v>
      </c>
      <c r="S156" s="55" t="str">
        <f>IF(C156="","",IF(ISERROR(VLOOKUP(VLOOKUP(C156,Table1[[Practice no.]:[12]],33,FALSE),List!$A$2:$B$5,2,FALSE)),"",VLOOKUP(VLOOKUP(C156,Table1[[Practice no.]:[12]],33,FALSE),List!$A$2:$B$5,2,FALSE)))</f>
        <v>○</v>
      </c>
      <c r="T156" s="55" t="str">
        <f>IF(C156="","",IF(ISERROR(VLOOKUP(VLOOKUP(C156,Table1[[Practice no.]:[12]],34,FALSE),List!$A$2:$B$5,2,FALSE)),"",VLOOKUP(VLOOKUP(C156,Table1[[Practice no.]:[12]],34,FALSE),List!$A$2:$B$5,2,FALSE)))</f>
        <v>○</v>
      </c>
      <c r="U156" s="55" t="str">
        <f>IF(C156="","",IF(ISERROR(VLOOKUP(VLOOKUP(C156,Table1[[Practice no.]:[12]],35,FALSE),List!$A$2:$B$5,2,FALSE)),"",VLOOKUP(VLOOKUP(C156,Table1[[Practice no.]:[12]],35,FALSE),List!$A$2:$B$5,2,FALSE)))</f>
        <v>○</v>
      </c>
      <c r="V156" s="55" t="str">
        <f>IF(C156="","",IF(ISERROR(VLOOKUP(VLOOKUP(C156,Table1[[Practice no.]:[12]],36,FALSE),List!$A$2:$B$5,2,FALSE)),"",VLOOKUP(VLOOKUP(C156,Table1[[Practice no.]:[12]],36,FALSE),List!$A$2:$B$5,2,FALSE)))</f>
        <v>○</v>
      </c>
      <c r="W156" s="55" t="str">
        <f>IF(C156="","",IF(ISERROR(VLOOKUP(VLOOKUP(C156,Table1[[Practice no.]:[12]],37,FALSE),List!$A$2:$B$5,2,FALSE)),"",VLOOKUP(VLOOKUP(C156,Table1[[Practice no.]:[12]],37,FALSE),List!$A$2:$B$5,2,FALSE)))</f>
        <v>○</v>
      </c>
      <c r="X156" s="55" t="str">
        <f>IF(C156="","",IF(ISERROR(VLOOKUP(VLOOKUP(C156,Table1[[Practice no.]:[12]],38,FALSE),List!$A$2:$B$5,2,FALSE)),"",VLOOKUP(VLOOKUP(C156,Table1[[Practice no.]:[12]],38,FALSE),List!$A$2:$B$5,2,FALSE)))</f>
        <v>○</v>
      </c>
      <c r="Y156" s="55" t="str">
        <f>IF(C156="","",IF(ISERROR(VLOOKUP(VLOOKUP(C156,Table1[[Practice no.]:[12]],39,FALSE),List!$A$2:$B$5,2,FALSE)),"",VLOOKUP(VLOOKUP(C156,Table1[[Practice no.]:[12]],39,FALSE),List!$A$2:$B$5,2,FALSE)))</f>
        <v xml:space="preserve"> </v>
      </c>
      <c r="Z156" s="55" t="str">
        <f>IF(C156="","",IF(ISERROR(VLOOKUP(VLOOKUP(C156,Table1[[Practice no.]:[12]],40,FALSE),List!$A$2:$B$5,2,FALSE)),"",VLOOKUP(VLOOKUP(C156,Table1[[Practice no.]:[12]],40,FALSE),List!$A$2:$B$5,2,FALSE)))</f>
        <v xml:space="preserve"> </v>
      </c>
      <c r="AA156" s="55" t="str">
        <f>IF(C156="","",IF(ISERROR(VLOOKUP(VLOOKUP(C156,Table1[[Practice no.]:[12]],41,FALSE),List!$A$2:$B$5,2,FALSE)),"",VLOOKUP(VLOOKUP(C156,Table1[[Practice no.]:[12]],41,FALSE),List!$A$2:$B$5,2,FALSE)))</f>
        <v xml:space="preserve"> </v>
      </c>
      <c r="AB156" s="55" t="str">
        <f>IF(C156="","",IF(ISERROR(VLOOKUP(VLOOKUP(C156,Table1[[Practice no.]:[12]],42,FALSE),List!$A$2:$B$5,2,FALSE)),"",VLOOKUP(VLOOKUP(C156,Table1[[Practice no.]:[12]],42,FALSE),List!$A$2:$B$5,2,FALSE)))</f>
        <v>○</v>
      </c>
    </row>
    <row r="157" spans="1:28" ht="40.35" customHeight="1">
      <c r="A157" s="218" t="str">
        <v>9. Fostering Inclusive Growth</v>
      </c>
      <c r="B157" s="218" t="str">
        <v>9.4. Ensuring last mile access</v>
      </c>
      <c r="C157" s="218" t="str">
        <v>9.4.1</v>
      </c>
      <c r="D157" s="218" t="str">
        <f>IF(C157="","",HYPERLINK("#'" &amp; C157 &amp; "'!A1",VLOOKUP(C157,Table1[[Practice no.]:[Pracitce Name]],2,FALSE)))</f>
        <v>Motorcycle paths</v>
      </c>
      <c r="E157" s="65" t="str">
        <f>IF(C157="","",IF(ISERROR(VLOOKUP(VLOOKUP(C157,Table1[[Practice no.]:[12]],19,FALSE),List!$A$2:$B$5,2,FALSE)),"",VLOOKUP(VLOOKUP(C157,Table1[[Practice no.]:[12]],19,FALSE),List!$A$2:$B$5,2,FALSE)))</f>
        <v xml:space="preserve"> </v>
      </c>
      <c r="F157" s="66" t="str">
        <f>IF(C157="","",IF(ISERROR(VLOOKUP(VLOOKUP(C157,Table1[[Practice no.]:[12]],20,FALSE),List!$A$2:$B$5,2,FALSE)),"",VLOOKUP(VLOOKUP(C157,Table1[[Practice no.]:[12]],20,FALSE),List!$A$2:$B$5,2,FALSE)))</f>
        <v xml:space="preserve"> </v>
      </c>
      <c r="G157" s="66" t="str">
        <f>IF(C157="","",IF(ISERROR(VLOOKUP(VLOOKUP(C157,Table1[[Practice no.]:[12]],21,FALSE),List!$A$2:$B$5,2,FALSE)),"",VLOOKUP(VLOOKUP(C157,Table1[[Practice no.]:[12]],21,FALSE),List!$A$2:$B$5,2,FALSE)))</f>
        <v xml:space="preserve"> </v>
      </c>
      <c r="H157" s="67" t="str">
        <f>IF(C157="","",IF(ISERROR(VLOOKUP(VLOOKUP(C157,Table1[[Practice no.]:[12]],22,FALSE),List!$A$2:$B$5,2,FALSE)),"",VLOOKUP(VLOOKUP(C157,Table1[[Practice no.]:[12]],22,FALSE),List!$A$2:$B$5,2,FALSE)))</f>
        <v xml:space="preserve"> </v>
      </c>
      <c r="I157" s="67" t="str">
        <f>IF(C157="","",IF(ISERROR(VLOOKUP(VLOOKUP(C157,Table1[[Practice no.]:[12]],23,FALSE),List!$A$2:$B$5,2,FALSE)),"",VLOOKUP(VLOOKUP(C157,Table1[[Practice no.]:[12]],23,FALSE),List!$A$2:$B$5,2,FALSE)))</f>
        <v>○</v>
      </c>
      <c r="J157" s="67" t="str">
        <f>IF(C157="","",IF(ISERROR(VLOOKUP(VLOOKUP(C157,Table1[[Practice no.]:[12]],24,FALSE),List!$A$2:$B$5,2,FALSE)),"",VLOOKUP(VLOOKUP(C157,Table1[[Practice no.]:[12]],24,FALSE),List!$A$2:$B$5,2,FALSE)))</f>
        <v xml:space="preserve"> </v>
      </c>
      <c r="K157" s="68" t="str">
        <f>IF(C157="","",IF(ISERROR(VLOOKUP(VLOOKUP(C157,Table1[[Practice no.]:[12]],25,FALSE),List!$A$2:$B$5,2,FALSE)),"",VLOOKUP(VLOOKUP(C157,Table1[[Practice no.]:[12]],25,FALSE),List!$A$2:$B$5,2,FALSE)))</f>
        <v xml:space="preserve"> </v>
      </c>
      <c r="L157" s="68" t="str">
        <f>IF(C157="","",IF(ISERROR(VLOOKUP(VLOOKUP(C157,Table1[[Practice no.]:[12]],26,FALSE),List!$A$2:$B$5,2,FALSE)),"",VLOOKUP(VLOOKUP(C157,Table1[[Practice no.]:[12]],26,FALSE),List!$A$2:$B$5,2,FALSE)))</f>
        <v xml:space="preserve"> </v>
      </c>
      <c r="M157" s="68" t="str">
        <f>IF(C157="","",IF(ISERROR(VLOOKUP(VLOOKUP(C157,Table1[[Practice no.]:[12]],27,FALSE),List!$A$2:$B$5,2,FALSE)),"",VLOOKUP(VLOOKUP(C157,Table1[[Practice no.]:[12]],27,FALSE),List!$A$2:$B$5,2,FALSE)))</f>
        <v>●</v>
      </c>
      <c r="N157" s="69" t="str">
        <f>IF(C157="","",IF(ISERROR(VLOOKUP(VLOOKUP(C157,Table1[[Practice no.]:[12]],28,FALSE),List!$A$2:$B$5,2,FALSE)),"",VLOOKUP(VLOOKUP(C157,Table1[[Practice no.]:[12]],28,FALSE),List!$A$2:$B$5,2,FALSE)))</f>
        <v>○</v>
      </c>
      <c r="O157" s="69" t="str">
        <f>IF(C157="","",IF(ISERROR(VLOOKUP(VLOOKUP(C157,Table1[[Practice no.]:[12]],29,FALSE),List!$A$2:$B$5,2,FALSE)),"",VLOOKUP(VLOOKUP(C157,Table1[[Practice no.]:[12]],29,FALSE),List!$A$2:$B$5,2,FALSE)))</f>
        <v>○</v>
      </c>
      <c r="P157" s="69" t="str">
        <f>IF(C157="","",IF(ISERROR(VLOOKUP(VLOOKUP(C157,Table1[[Practice no.]:[12]],30,FALSE),List!$A$2:$B$5,2,FALSE)),"",VLOOKUP(VLOOKUP(C157,Table1[[Practice no.]:[12]],30,FALSE),List!$A$2:$B$5,2,FALSE)))</f>
        <v xml:space="preserve"> </v>
      </c>
      <c r="Q157" s="55" t="str">
        <f>IF(C157="","",IF(ISERROR(VLOOKUP(VLOOKUP(C157,Table1[[Practice no.]:[12]],31,FALSE),List!$A$2:$B$5,2,FALSE)),"",VLOOKUP(VLOOKUP(C157,Table1[[Practice no.]:[12]],31,FALSE),List!$A$2:$B$5,2,FALSE)))</f>
        <v>○</v>
      </c>
      <c r="R157" s="55" t="str">
        <f>IF(C157="","",IF(ISERROR(VLOOKUP(VLOOKUP(C157,Table1[[Practice no.]:[12]],32,FALSE),List!$A$2:$B$5,2,FALSE)),"",VLOOKUP(VLOOKUP(C157,Table1[[Practice no.]:[12]],32,FALSE),List!$A$2:$B$5,2,FALSE)))</f>
        <v xml:space="preserve"> </v>
      </c>
      <c r="S157" s="55" t="str">
        <f>IF(C157="","",IF(ISERROR(VLOOKUP(VLOOKUP(C157,Table1[[Practice no.]:[12]],33,FALSE),List!$A$2:$B$5,2,FALSE)),"",VLOOKUP(VLOOKUP(C157,Table1[[Practice no.]:[12]],33,FALSE),List!$A$2:$B$5,2,FALSE)))</f>
        <v>○</v>
      </c>
      <c r="T157" s="55" t="str">
        <f>IF(C157="","",IF(ISERROR(VLOOKUP(VLOOKUP(C157,Table1[[Practice no.]:[12]],34,FALSE),List!$A$2:$B$5,2,FALSE)),"",VLOOKUP(VLOOKUP(C157,Table1[[Practice no.]:[12]],34,FALSE),List!$A$2:$B$5,2,FALSE)))</f>
        <v xml:space="preserve"> </v>
      </c>
      <c r="U157" s="55" t="str">
        <f>IF(C157="","",IF(ISERROR(VLOOKUP(VLOOKUP(C157,Table1[[Practice no.]:[12]],35,FALSE),List!$A$2:$B$5,2,FALSE)),"",VLOOKUP(VLOOKUP(C157,Table1[[Practice no.]:[12]],35,FALSE),List!$A$2:$B$5,2,FALSE)))</f>
        <v>○</v>
      </c>
      <c r="V157" s="55" t="str">
        <f>IF(C157="","",IF(ISERROR(VLOOKUP(VLOOKUP(C157,Table1[[Practice no.]:[12]],36,FALSE),List!$A$2:$B$5,2,FALSE)),"",VLOOKUP(VLOOKUP(C157,Table1[[Practice no.]:[12]],36,FALSE),List!$A$2:$B$5,2,FALSE)))</f>
        <v xml:space="preserve"> </v>
      </c>
      <c r="W157" s="55" t="str">
        <f>IF(C157="","",IF(ISERROR(VLOOKUP(VLOOKUP(C157,Table1[[Practice no.]:[12]],37,FALSE),List!$A$2:$B$5,2,FALSE)),"",VLOOKUP(VLOOKUP(C157,Table1[[Practice no.]:[12]],37,FALSE),List!$A$2:$B$5,2,FALSE)))</f>
        <v>○</v>
      </c>
      <c r="X157" s="55" t="str">
        <f>IF(C157="","",IF(ISERROR(VLOOKUP(VLOOKUP(C157,Table1[[Practice no.]:[12]],38,FALSE),List!$A$2:$B$5,2,FALSE)),"",VLOOKUP(VLOOKUP(C157,Table1[[Practice no.]:[12]],38,FALSE),List!$A$2:$B$5,2,FALSE)))</f>
        <v xml:space="preserve"> </v>
      </c>
      <c r="Y157" s="55" t="str">
        <f>IF(C157="","",IF(ISERROR(VLOOKUP(VLOOKUP(C157,Table1[[Practice no.]:[12]],39,FALSE),List!$A$2:$B$5,2,FALSE)),"",VLOOKUP(VLOOKUP(C157,Table1[[Practice no.]:[12]],39,FALSE),List!$A$2:$B$5,2,FALSE)))</f>
        <v xml:space="preserve"> </v>
      </c>
      <c r="Z157" s="55" t="str">
        <f>IF(C157="","",IF(ISERROR(VLOOKUP(VLOOKUP(C157,Table1[[Practice no.]:[12]],40,FALSE),List!$A$2:$B$5,2,FALSE)),"",VLOOKUP(VLOOKUP(C157,Table1[[Practice no.]:[12]],40,FALSE),List!$A$2:$B$5,2,FALSE)))</f>
        <v xml:space="preserve"> </v>
      </c>
      <c r="AA157" s="55" t="str">
        <f>IF(C157="","",IF(ISERROR(VLOOKUP(VLOOKUP(C157,Table1[[Practice no.]:[12]],41,FALSE),List!$A$2:$B$5,2,FALSE)),"",VLOOKUP(VLOOKUP(C157,Table1[[Practice no.]:[12]],41,FALSE),List!$A$2:$B$5,2,FALSE)))</f>
        <v xml:space="preserve"> </v>
      </c>
      <c r="AB157" s="55" t="str">
        <f>IF(C157="","",IF(ISERROR(VLOOKUP(VLOOKUP(C157,Table1[[Practice no.]:[12]],42,FALSE),List!$A$2:$B$5,2,FALSE)),"",VLOOKUP(VLOOKUP(C157,Table1[[Practice no.]:[12]],42,FALSE),List!$A$2:$B$5,2,FALSE)))</f>
        <v>○</v>
      </c>
    </row>
    <row r="158" spans="1:28" ht="40.35" customHeight="1">
      <c r="A158" s="218" t="str">
        <v>9. Fostering Inclusive Growth</v>
      </c>
      <c r="B158" s="218" t="str">
        <v>9.4. Ensuring last mile access</v>
      </c>
      <c r="C158" s="218" t="str">
        <v>9.4.2</v>
      </c>
      <c r="D158" s="218" t="str">
        <f>IF(C158="","",HYPERLINK("#'" &amp; C158 &amp; "'!A1",VLOOKUP(C158,Table1[[Practice no.]:[Pracitce Name]],2,FALSE)))</f>
        <v>Trail bridges</v>
      </c>
      <c r="E158" s="65" t="str">
        <f>IF(C158="","",IF(ISERROR(VLOOKUP(VLOOKUP(C158,Table1[[Practice no.]:[12]],19,FALSE),List!$A$2:$B$5,2,FALSE)),"",VLOOKUP(VLOOKUP(C158,Table1[[Practice no.]:[12]],19,FALSE),List!$A$2:$B$5,2,FALSE)))</f>
        <v xml:space="preserve"> </v>
      </c>
      <c r="F158" s="66" t="str">
        <f>IF(C158="","",IF(ISERROR(VLOOKUP(VLOOKUP(C158,Table1[[Practice no.]:[12]],20,FALSE),List!$A$2:$B$5,2,FALSE)),"",VLOOKUP(VLOOKUP(C158,Table1[[Practice no.]:[12]],20,FALSE),List!$A$2:$B$5,2,FALSE)))</f>
        <v xml:space="preserve"> </v>
      </c>
      <c r="G158" s="66" t="str">
        <f>IF(C158="","",IF(ISERROR(VLOOKUP(VLOOKUP(C158,Table1[[Practice no.]:[12]],21,FALSE),List!$A$2:$B$5,2,FALSE)),"",VLOOKUP(VLOOKUP(C158,Table1[[Practice no.]:[12]],21,FALSE),List!$A$2:$B$5,2,FALSE)))</f>
        <v xml:space="preserve"> </v>
      </c>
      <c r="H158" s="67" t="str">
        <f>IF(C158="","",IF(ISERROR(VLOOKUP(VLOOKUP(C158,Table1[[Practice no.]:[12]],22,FALSE),List!$A$2:$B$5,2,FALSE)),"",VLOOKUP(VLOOKUP(C158,Table1[[Practice no.]:[12]],22,FALSE),List!$A$2:$B$5,2,FALSE)))</f>
        <v xml:space="preserve"> </v>
      </c>
      <c r="I158" s="67" t="str">
        <f>IF(C158="","",IF(ISERROR(VLOOKUP(VLOOKUP(C158,Table1[[Practice no.]:[12]],23,FALSE),List!$A$2:$B$5,2,FALSE)),"",VLOOKUP(VLOOKUP(C158,Table1[[Practice no.]:[12]],23,FALSE),List!$A$2:$B$5,2,FALSE)))</f>
        <v>○</v>
      </c>
      <c r="J158" s="67" t="str">
        <f>IF(C158="","",IF(ISERROR(VLOOKUP(VLOOKUP(C158,Table1[[Practice no.]:[12]],24,FALSE),List!$A$2:$B$5,2,FALSE)),"",VLOOKUP(VLOOKUP(C158,Table1[[Practice no.]:[12]],24,FALSE),List!$A$2:$B$5,2,FALSE)))</f>
        <v xml:space="preserve"> </v>
      </c>
      <c r="K158" s="68" t="str">
        <f>IF(C158="","",IF(ISERROR(VLOOKUP(VLOOKUP(C158,Table1[[Practice no.]:[12]],25,FALSE),List!$A$2:$B$5,2,FALSE)),"",VLOOKUP(VLOOKUP(C158,Table1[[Practice no.]:[12]],25,FALSE),List!$A$2:$B$5,2,FALSE)))</f>
        <v xml:space="preserve"> </v>
      </c>
      <c r="L158" s="68" t="str">
        <f>IF(C158="","",IF(ISERROR(VLOOKUP(VLOOKUP(C158,Table1[[Practice no.]:[12]],26,FALSE),List!$A$2:$B$5,2,FALSE)),"",VLOOKUP(VLOOKUP(C158,Table1[[Practice no.]:[12]],26,FALSE),List!$A$2:$B$5,2,FALSE)))</f>
        <v xml:space="preserve"> </v>
      </c>
      <c r="M158" s="68" t="str">
        <f>IF(C158="","",IF(ISERROR(VLOOKUP(VLOOKUP(C158,Table1[[Practice no.]:[12]],27,FALSE),List!$A$2:$B$5,2,FALSE)),"",VLOOKUP(VLOOKUP(C158,Table1[[Practice no.]:[12]],27,FALSE),List!$A$2:$B$5,2,FALSE)))</f>
        <v>●</v>
      </c>
      <c r="N158" s="69" t="str">
        <f>IF(C158="","",IF(ISERROR(VLOOKUP(VLOOKUP(C158,Table1[[Practice no.]:[12]],28,FALSE),List!$A$2:$B$5,2,FALSE)),"",VLOOKUP(VLOOKUP(C158,Table1[[Practice no.]:[12]],28,FALSE),List!$A$2:$B$5,2,FALSE)))</f>
        <v>○</v>
      </c>
      <c r="O158" s="69" t="str">
        <f>IF(C158="","",IF(ISERROR(VLOOKUP(VLOOKUP(C158,Table1[[Practice no.]:[12]],29,FALSE),List!$A$2:$B$5,2,FALSE)),"",VLOOKUP(VLOOKUP(C158,Table1[[Practice no.]:[12]],29,FALSE),List!$A$2:$B$5,2,FALSE)))</f>
        <v xml:space="preserve"> </v>
      </c>
      <c r="P158" s="69" t="str">
        <f>IF(C158="","",IF(ISERROR(VLOOKUP(VLOOKUP(C158,Table1[[Practice no.]:[12]],30,FALSE),List!$A$2:$B$5,2,FALSE)),"",VLOOKUP(VLOOKUP(C158,Table1[[Practice no.]:[12]],30,FALSE),List!$A$2:$B$5,2,FALSE)))</f>
        <v xml:space="preserve"> </v>
      </c>
      <c r="Q158" s="55" t="str">
        <f>IF(C158="","",IF(ISERROR(VLOOKUP(VLOOKUP(C158,Table1[[Practice no.]:[12]],31,FALSE),List!$A$2:$B$5,2,FALSE)),"",VLOOKUP(VLOOKUP(C158,Table1[[Practice no.]:[12]],31,FALSE),List!$A$2:$B$5,2,FALSE)))</f>
        <v>○</v>
      </c>
      <c r="R158" s="55" t="str">
        <f>IF(C158="","",IF(ISERROR(VLOOKUP(VLOOKUP(C158,Table1[[Practice no.]:[12]],32,FALSE),List!$A$2:$B$5,2,FALSE)),"",VLOOKUP(VLOOKUP(C158,Table1[[Practice no.]:[12]],32,FALSE),List!$A$2:$B$5,2,FALSE)))</f>
        <v>○</v>
      </c>
      <c r="S158" s="55" t="str">
        <f>IF(C158="","",IF(ISERROR(VLOOKUP(VLOOKUP(C158,Table1[[Practice no.]:[12]],33,FALSE),List!$A$2:$B$5,2,FALSE)),"",VLOOKUP(VLOOKUP(C158,Table1[[Practice no.]:[12]],33,FALSE),List!$A$2:$B$5,2,FALSE)))</f>
        <v>○</v>
      </c>
      <c r="T158" s="55" t="str">
        <f>IF(C158="","",IF(ISERROR(VLOOKUP(VLOOKUP(C158,Table1[[Practice no.]:[12]],34,FALSE),List!$A$2:$B$5,2,FALSE)),"",VLOOKUP(VLOOKUP(C158,Table1[[Practice no.]:[12]],34,FALSE),List!$A$2:$B$5,2,FALSE)))</f>
        <v>○</v>
      </c>
      <c r="U158" s="55" t="str">
        <f>IF(C158="","",IF(ISERROR(VLOOKUP(VLOOKUP(C158,Table1[[Practice no.]:[12]],35,FALSE),List!$A$2:$B$5,2,FALSE)),"",VLOOKUP(VLOOKUP(C158,Table1[[Practice no.]:[12]],35,FALSE),List!$A$2:$B$5,2,FALSE)))</f>
        <v>○</v>
      </c>
      <c r="V158" s="55" t="str">
        <f>IF(C158="","",IF(ISERROR(VLOOKUP(VLOOKUP(C158,Table1[[Practice no.]:[12]],36,FALSE),List!$A$2:$B$5,2,FALSE)),"",VLOOKUP(VLOOKUP(C158,Table1[[Practice no.]:[12]],36,FALSE),List!$A$2:$B$5,2,FALSE)))</f>
        <v xml:space="preserve"> </v>
      </c>
      <c r="W158" s="55" t="str">
        <f>IF(C158="","",IF(ISERROR(VLOOKUP(VLOOKUP(C158,Table1[[Practice no.]:[12]],37,FALSE),List!$A$2:$B$5,2,FALSE)),"",VLOOKUP(VLOOKUP(C158,Table1[[Practice no.]:[12]],37,FALSE),List!$A$2:$B$5,2,FALSE)))</f>
        <v xml:space="preserve"> </v>
      </c>
      <c r="X158" s="55" t="str">
        <f>IF(C158="","",IF(ISERROR(VLOOKUP(VLOOKUP(C158,Table1[[Practice no.]:[12]],38,FALSE),List!$A$2:$B$5,2,FALSE)),"",VLOOKUP(VLOOKUP(C158,Table1[[Practice no.]:[12]],38,FALSE),List!$A$2:$B$5,2,FALSE)))</f>
        <v xml:space="preserve"> </v>
      </c>
      <c r="Y158" s="55" t="str">
        <f>IF(C158="","",IF(ISERROR(VLOOKUP(VLOOKUP(C158,Table1[[Practice no.]:[12]],39,FALSE),List!$A$2:$B$5,2,FALSE)),"",VLOOKUP(VLOOKUP(C158,Table1[[Practice no.]:[12]],39,FALSE),List!$A$2:$B$5,2,FALSE)))</f>
        <v xml:space="preserve"> </v>
      </c>
      <c r="Z158" s="55" t="str">
        <f>IF(C158="","",IF(ISERROR(VLOOKUP(VLOOKUP(C158,Table1[[Practice no.]:[12]],40,FALSE),List!$A$2:$B$5,2,FALSE)),"",VLOOKUP(VLOOKUP(C158,Table1[[Practice no.]:[12]],40,FALSE),List!$A$2:$B$5,2,FALSE)))</f>
        <v xml:space="preserve"> </v>
      </c>
      <c r="AA158" s="55" t="str">
        <f>IF(C158="","",IF(ISERROR(VLOOKUP(VLOOKUP(C158,Table1[[Practice no.]:[12]],41,FALSE),List!$A$2:$B$5,2,FALSE)),"",VLOOKUP(VLOOKUP(C158,Table1[[Practice no.]:[12]],41,FALSE),List!$A$2:$B$5,2,FALSE)))</f>
        <v xml:space="preserve"> </v>
      </c>
      <c r="AB158" s="55" t="str">
        <f>IF(C158="","",IF(ISERROR(VLOOKUP(VLOOKUP(C158,Table1[[Practice no.]:[12]],42,FALSE),List!$A$2:$B$5,2,FALSE)),"",VLOOKUP(VLOOKUP(C158,Table1[[Practice no.]:[12]],42,FALSE),List!$A$2:$B$5,2,FALSE)))</f>
        <v xml:space="preserve"> </v>
      </c>
    </row>
    <row r="159" spans="1:28" ht="40.35" customHeight="1">
      <c r="A159" s="218" t="str">
        <v>9. Fostering Inclusive Growth</v>
      </c>
      <c r="B159" s="218" t="str">
        <v>9.5. Gender and Indigenous population considerations</v>
      </c>
      <c r="C159" s="218" t="str">
        <v>9.5.1</v>
      </c>
      <c r="D159" s="218" t="str">
        <f>IF(C159="","",HYPERLINK("#'" &amp; C159 &amp; "'!A1",VLOOKUP(C159,Table1[[Practice no.]:[Pracitce Name]],2,FALSE)))</f>
        <v>Promoting gender equality and indigenous populations through road and transport projects</v>
      </c>
      <c r="E159" s="65" t="str">
        <f>IF(C159="","",IF(ISERROR(VLOOKUP(VLOOKUP(C159,Table1[[Practice no.]:[12]],19,FALSE),List!$A$2:$B$5,2,FALSE)),"",VLOOKUP(VLOOKUP(C159,Table1[[Practice no.]:[12]],19,FALSE),List!$A$2:$B$5,2,FALSE)))</f>
        <v xml:space="preserve"> </v>
      </c>
      <c r="F159" s="66" t="str">
        <f>IF(C159="","",IF(ISERROR(VLOOKUP(VLOOKUP(C159,Table1[[Practice no.]:[12]],20,FALSE),List!$A$2:$B$5,2,FALSE)),"",VLOOKUP(VLOOKUP(C159,Table1[[Practice no.]:[12]],20,FALSE),List!$A$2:$B$5,2,FALSE)))</f>
        <v>○</v>
      </c>
      <c r="G159" s="66" t="str">
        <f>IF(C159="","",IF(ISERROR(VLOOKUP(VLOOKUP(C159,Table1[[Practice no.]:[12]],21,FALSE),List!$A$2:$B$5,2,FALSE)),"",VLOOKUP(VLOOKUP(C159,Table1[[Practice no.]:[12]],21,FALSE),List!$A$2:$B$5,2,FALSE)))</f>
        <v>○</v>
      </c>
      <c r="H159" s="67" t="str">
        <f>IF(C159="","",IF(ISERROR(VLOOKUP(VLOOKUP(C159,Table1[[Practice no.]:[12]],22,FALSE),List!$A$2:$B$5,2,FALSE)),"",VLOOKUP(VLOOKUP(C159,Table1[[Practice no.]:[12]],22,FALSE),List!$A$2:$B$5,2,FALSE)))</f>
        <v xml:space="preserve"> </v>
      </c>
      <c r="I159" s="67" t="str">
        <f>IF(C159="","",IF(ISERROR(VLOOKUP(VLOOKUP(C159,Table1[[Practice no.]:[12]],23,FALSE),List!$A$2:$B$5,2,FALSE)),"",VLOOKUP(VLOOKUP(C159,Table1[[Practice no.]:[12]],23,FALSE),List!$A$2:$B$5,2,FALSE)))</f>
        <v>○</v>
      </c>
      <c r="J159" s="67" t="str">
        <f>IF(C159="","",IF(ISERROR(VLOOKUP(VLOOKUP(C159,Table1[[Practice no.]:[12]],24,FALSE),List!$A$2:$B$5,2,FALSE)),"",VLOOKUP(VLOOKUP(C159,Table1[[Practice no.]:[12]],24,FALSE),List!$A$2:$B$5,2,FALSE)))</f>
        <v xml:space="preserve"> </v>
      </c>
      <c r="K159" s="68" t="str">
        <f>IF(C159="","",IF(ISERROR(VLOOKUP(VLOOKUP(C159,Table1[[Practice no.]:[12]],25,FALSE),List!$A$2:$B$5,2,FALSE)),"",VLOOKUP(VLOOKUP(C159,Table1[[Practice no.]:[12]],25,FALSE),List!$A$2:$B$5,2,FALSE)))</f>
        <v xml:space="preserve"> </v>
      </c>
      <c r="L159" s="68" t="str">
        <f>IF(C159="","",IF(ISERROR(VLOOKUP(VLOOKUP(C159,Table1[[Practice no.]:[12]],26,FALSE),List!$A$2:$B$5,2,FALSE)),"",VLOOKUP(VLOOKUP(C159,Table1[[Practice no.]:[12]],26,FALSE),List!$A$2:$B$5,2,FALSE)))</f>
        <v xml:space="preserve"> </v>
      </c>
      <c r="M159" s="68" t="str">
        <f>IF(C159="","",IF(ISERROR(VLOOKUP(VLOOKUP(C159,Table1[[Practice no.]:[12]],27,FALSE),List!$A$2:$B$5,2,FALSE)),"",VLOOKUP(VLOOKUP(C159,Table1[[Practice no.]:[12]],27,FALSE),List!$A$2:$B$5,2,FALSE)))</f>
        <v>●</v>
      </c>
      <c r="N159" s="69" t="str">
        <f>IF(C159="","",IF(ISERROR(VLOOKUP(VLOOKUP(C159,Table1[[Practice no.]:[12]],28,FALSE),List!$A$2:$B$5,2,FALSE)),"",VLOOKUP(VLOOKUP(C159,Table1[[Practice no.]:[12]],28,FALSE),List!$A$2:$B$5,2,FALSE)))</f>
        <v>○</v>
      </c>
      <c r="O159" s="69" t="str">
        <f>IF(C159="","",IF(ISERROR(VLOOKUP(VLOOKUP(C159,Table1[[Practice no.]:[12]],29,FALSE),List!$A$2:$B$5,2,FALSE)),"",VLOOKUP(VLOOKUP(C159,Table1[[Practice no.]:[12]],29,FALSE),List!$A$2:$B$5,2,FALSE)))</f>
        <v>○</v>
      </c>
      <c r="P159" s="69" t="str">
        <f>IF(C159="","",IF(ISERROR(VLOOKUP(VLOOKUP(C159,Table1[[Practice no.]:[12]],30,FALSE),List!$A$2:$B$5,2,FALSE)),"",VLOOKUP(VLOOKUP(C159,Table1[[Practice no.]:[12]],30,FALSE),List!$A$2:$B$5,2,FALSE)))</f>
        <v xml:space="preserve"> </v>
      </c>
      <c r="Q159" s="55" t="str">
        <f>IF(C159="","",IF(ISERROR(VLOOKUP(VLOOKUP(C159,Table1[[Practice no.]:[12]],31,FALSE),List!$A$2:$B$5,2,FALSE)),"",VLOOKUP(VLOOKUP(C159,Table1[[Practice no.]:[12]],31,FALSE),List!$A$2:$B$5,2,FALSE)))</f>
        <v>○</v>
      </c>
      <c r="R159" s="55" t="str">
        <f>IF(C159="","",IF(ISERROR(VLOOKUP(VLOOKUP(C159,Table1[[Practice no.]:[12]],32,FALSE),List!$A$2:$B$5,2,FALSE)),"",VLOOKUP(VLOOKUP(C159,Table1[[Practice no.]:[12]],32,FALSE),List!$A$2:$B$5,2,FALSE)))</f>
        <v>○</v>
      </c>
      <c r="S159" s="55" t="str">
        <f>IF(C159="","",IF(ISERROR(VLOOKUP(VLOOKUP(C159,Table1[[Practice no.]:[12]],33,FALSE),List!$A$2:$B$5,2,FALSE)),"",VLOOKUP(VLOOKUP(C159,Table1[[Practice no.]:[12]],33,FALSE),List!$A$2:$B$5,2,FALSE)))</f>
        <v>○</v>
      </c>
      <c r="T159" s="55" t="str">
        <f>IF(C159="","",IF(ISERROR(VLOOKUP(VLOOKUP(C159,Table1[[Practice no.]:[12]],34,FALSE),List!$A$2:$B$5,2,FALSE)),"",VLOOKUP(VLOOKUP(C159,Table1[[Practice no.]:[12]],34,FALSE),List!$A$2:$B$5,2,FALSE)))</f>
        <v>○</v>
      </c>
      <c r="U159" s="55" t="str">
        <f>IF(C159="","",IF(ISERROR(VLOOKUP(VLOOKUP(C159,Table1[[Practice no.]:[12]],35,FALSE),List!$A$2:$B$5,2,FALSE)),"",VLOOKUP(VLOOKUP(C159,Table1[[Practice no.]:[12]],35,FALSE),List!$A$2:$B$5,2,FALSE)))</f>
        <v>○</v>
      </c>
      <c r="V159" s="55" t="str">
        <f>IF(C159="","",IF(ISERROR(VLOOKUP(VLOOKUP(C159,Table1[[Practice no.]:[12]],36,FALSE),List!$A$2:$B$5,2,FALSE)),"",VLOOKUP(VLOOKUP(C159,Table1[[Practice no.]:[12]],36,FALSE),List!$A$2:$B$5,2,FALSE)))</f>
        <v>○</v>
      </c>
      <c r="W159" s="55" t="str">
        <f>IF(C159="","",IF(ISERROR(VLOOKUP(VLOOKUP(C159,Table1[[Practice no.]:[12]],37,FALSE),List!$A$2:$B$5,2,FALSE)),"",VLOOKUP(VLOOKUP(C159,Table1[[Practice no.]:[12]],37,FALSE),List!$A$2:$B$5,2,FALSE)))</f>
        <v>○</v>
      </c>
      <c r="X159" s="55" t="str">
        <f>IF(C159="","",IF(ISERROR(VLOOKUP(VLOOKUP(C159,Table1[[Practice no.]:[12]],38,FALSE),List!$A$2:$B$5,2,FALSE)),"",VLOOKUP(VLOOKUP(C159,Table1[[Practice no.]:[12]],38,FALSE),List!$A$2:$B$5,2,FALSE)))</f>
        <v xml:space="preserve"> </v>
      </c>
      <c r="Y159" s="55" t="str">
        <f>IF(C159="","",IF(ISERROR(VLOOKUP(VLOOKUP(C159,Table1[[Practice no.]:[12]],39,FALSE),List!$A$2:$B$5,2,FALSE)),"",VLOOKUP(VLOOKUP(C159,Table1[[Practice no.]:[12]],39,FALSE),List!$A$2:$B$5,2,FALSE)))</f>
        <v xml:space="preserve"> </v>
      </c>
      <c r="Z159" s="55" t="str">
        <f>IF(C159="","",IF(ISERROR(VLOOKUP(VLOOKUP(C159,Table1[[Practice no.]:[12]],40,FALSE),List!$A$2:$B$5,2,FALSE)),"",VLOOKUP(VLOOKUP(C159,Table1[[Practice no.]:[12]],40,FALSE),List!$A$2:$B$5,2,FALSE)))</f>
        <v>○</v>
      </c>
      <c r="AA159" s="55" t="str">
        <f>IF(C159="","",IF(ISERROR(VLOOKUP(VLOOKUP(C159,Table1[[Practice no.]:[12]],41,FALSE),List!$A$2:$B$5,2,FALSE)),"",VLOOKUP(VLOOKUP(C159,Table1[[Practice no.]:[12]],41,FALSE),List!$A$2:$B$5,2,FALSE)))</f>
        <v xml:space="preserve"> </v>
      </c>
      <c r="AB159" s="55" t="str">
        <f>IF(C159="","",IF(ISERROR(VLOOKUP(VLOOKUP(C159,Table1[[Practice no.]:[12]],42,FALSE),List!$A$2:$B$5,2,FALSE)),"",VLOOKUP(VLOOKUP(C159,Table1[[Practice no.]:[12]],42,FALSE),List!$A$2:$B$5,2,FALSE)))</f>
        <v>○</v>
      </c>
    </row>
    <row r="160" spans="1:28" ht="40.35" customHeight="1">
      <c r="A160" s="218" t="str">
        <v>9. Fostering Inclusive Growth</v>
      </c>
      <c r="B160" s="218" t="str">
        <v>9.5. Gender and Indigenous population considerations</v>
      </c>
      <c r="C160" s="218" t="str">
        <v>9.5.2</v>
      </c>
      <c r="D160" s="218" t="str">
        <f>IF(C160="","",HYPERLINK("#'" &amp; C160 &amp; "'!A1",VLOOKUP(C160,Table1[[Practice no.]:[Pracitce Name]],2,FALSE)))</f>
        <v>Making special provisions for persons with disability and elderly</v>
      </c>
      <c r="E160" s="65" t="str">
        <f>IF(C160="","",IF(ISERROR(VLOOKUP(VLOOKUP(C160,Table1[[Practice no.]:[12]],19,FALSE),List!$A$2:$B$5,2,FALSE)),"",VLOOKUP(VLOOKUP(C160,Table1[[Practice no.]:[12]],19,FALSE),List!$A$2:$B$5,2,FALSE)))</f>
        <v xml:space="preserve"> </v>
      </c>
      <c r="F160" s="66" t="str">
        <f>IF(C160="","",IF(ISERROR(VLOOKUP(VLOOKUP(C160,Table1[[Practice no.]:[12]],20,FALSE),List!$A$2:$B$5,2,FALSE)),"",VLOOKUP(VLOOKUP(C160,Table1[[Practice no.]:[12]],20,FALSE),List!$A$2:$B$5,2,FALSE)))</f>
        <v xml:space="preserve"> </v>
      </c>
      <c r="G160" s="66" t="str">
        <f>IF(C160="","",IF(ISERROR(VLOOKUP(VLOOKUP(C160,Table1[[Practice no.]:[12]],21,FALSE),List!$A$2:$B$5,2,FALSE)),"",VLOOKUP(VLOOKUP(C160,Table1[[Practice no.]:[12]],21,FALSE),List!$A$2:$B$5,2,FALSE)))</f>
        <v xml:space="preserve"> </v>
      </c>
      <c r="H160" s="67" t="str">
        <f>IF(C160="","",IF(ISERROR(VLOOKUP(VLOOKUP(C160,Table1[[Practice no.]:[12]],22,FALSE),List!$A$2:$B$5,2,FALSE)),"",VLOOKUP(VLOOKUP(C160,Table1[[Practice no.]:[12]],22,FALSE),List!$A$2:$B$5,2,FALSE)))</f>
        <v xml:space="preserve"> </v>
      </c>
      <c r="I160" s="67" t="str">
        <f>IF(C160="","",IF(ISERROR(VLOOKUP(VLOOKUP(C160,Table1[[Practice no.]:[12]],23,FALSE),List!$A$2:$B$5,2,FALSE)),"",VLOOKUP(VLOOKUP(C160,Table1[[Practice no.]:[12]],23,FALSE),List!$A$2:$B$5,2,FALSE)))</f>
        <v>○</v>
      </c>
      <c r="J160" s="67" t="str">
        <f>IF(C160="","",IF(ISERROR(VLOOKUP(VLOOKUP(C160,Table1[[Practice no.]:[12]],24,FALSE),List!$A$2:$B$5,2,FALSE)),"",VLOOKUP(VLOOKUP(C160,Table1[[Practice no.]:[12]],24,FALSE),List!$A$2:$B$5,2,FALSE)))</f>
        <v xml:space="preserve"> </v>
      </c>
      <c r="K160" s="68" t="str">
        <f>IF(C160="","",IF(ISERROR(VLOOKUP(VLOOKUP(C160,Table1[[Practice no.]:[12]],25,FALSE),List!$A$2:$B$5,2,FALSE)),"",VLOOKUP(VLOOKUP(C160,Table1[[Practice no.]:[12]],25,FALSE),List!$A$2:$B$5,2,FALSE)))</f>
        <v xml:space="preserve"> </v>
      </c>
      <c r="L160" s="68" t="str">
        <f>IF(C160="","",IF(ISERROR(VLOOKUP(VLOOKUP(C160,Table1[[Practice no.]:[12]],26,FALSE),List!$A$2:$B$5,2,FALSE)),"",VLOOKUP(VLOOKUP(C160,Table1[[Practice no.]:[12]],26,FALSE),List!$A$2:$B$5,2,FALSE)))</f>
        <v xml:space="preserve"> </v>
      </c>
      <c r="M160" s="68" t="str">
        <f>IF(C160="","",IF(ISERROR(VLOOKUP(VLOOKUP(C160,Table1[[Practice no.]:[12]],27,FALSE),List!$A$2:$B$5,2,FALSE)),"",VLOOKUP(VLOOKUP(C160,Table1[[Practice no.]:[12]],27,FALSE),List!$A$2:$B$5,2,FALSE)))</f>
        <v>●</v>
      </c>
      <c r="N160" s="69" t="str">
        <f>IF(C160="","",IF(ISERROR(VLOOKUP(VLOOKUP(C160,Table1[[Practice no.]:[12]],28,FALSE),List!$A$2:$B$5,2,FALSE)),"",VLOOKUP(VLOOKUP(C160,Table1[[Practice no.]:[12]],28,FALSE),List!$A$2:$B$5,2,FALSE)))</f>
        <v>○</v>
      </c>
      <c r="O160" s="69" t="str">
        <f>IF(C160="","",IF(ISERROR(VLOOKUP(VLOOKUP(C160,Table1[[Practice no.]:[12]],29,FALSE),List!$A$2:$B$5,2,FALSE)),"",VLOOKUP(VLOOKUP(C160,Table1[[Practice no.]:[12]],29,FALSE),List!$A$2:$B$5,2,FALSE)))</f>
        <v>○</v>
      </c>
      <c r="P160" s="69" t="str">
        <f>IF(C160="","",IF(ISERROR(VLOOKUP(VLOOKUP(C160,Table1[[Practice no.]:[12]],30,FALSE),List!$A$2:$B$5,2,FALSE)),"",VLOOKUP(VLOOKUP(C160,Table1[[Practice no.]:[12]],30,FALSE),List!$A$2:$B$5,2,FALSE)))</f>
        <v xml:space="preserve"> </v>
      </c>
      <c r="Q160" s="55" t="str">
        <f>IF(C160="","",IF(ISERROR(VLOOKUP(VLOOKUP(C160,Table1[[Practice no.]:[12]],31,FALSE),List!$A$2:$B$5,2,FALSE)),"",VLOOKUP(VLOOKUP(C160,Table1[[Practice no.]:[12]],31,FALSE),List!$A$2:$B$5,2,FALSE)))</f>
        <v>○</v>
      </c>
      <c r="R160" s="55" t="str">
        <f>IF(C160="","",IF(ISERROR(VLOOKUP(VLOOKUP(C160,Table1[[Practice no.]:[12]],32,FALSE),List!$A$2:$B$5,2,FALSE)),"",VLOOKUP(VLOOKUP(C160,Table1[[Practice no.]:[12]],32,FALSE),List!$A$2:$B$5,2,FALSE)))</f>
        <v>○</v>
      </c>
      <c r="S160" s="55" t="str">
        <f>IF(C160="","",IF(ISERROR(VLOOKUP(VLOOKUP(C160,Table1[[Practice no.]:[12]],33,FALSE),List!$A$2:$B$5,2,FALSE)),"",VLOOKUP(VLOOKUP(C160,Table1[[Practice no.]:[12]],33,FALSE),List!$A$2:$B$5,2,FALSE)))</f>
        <v>○</v>
      </c>
      <c r="T160" s="55" t="str">
        <f>IF(C160="","",IF(ISERROR(VLOOKUP(VLOOKUP(C160,Table1[[Practice no.]:[12]],34,FALSE),List!$A$2:$B$5,2,FALSE)),"",VLOOKUP(VLOOKUP(C160,Table1[[Practice no.]:[12]],34,FALSE),List!$A$2:$B$5,2,FALSE)))</f>
        <v xml:space="preserve"> </v>
      </c>
      <c r="U160" s="55" t="str">
        <f>IF(C160="","",IF(ISERROR(VLOOKUP(VLOOKUP(C160,Table1[[Practice no.]:[12]],35,FALSE),List!$A$2:$B$5,2,FALSE)),"",VLOOKUP(VLOOKUP(C160,Table1[[Practice no.]:[12]],35,FALSE),List!$A$2:$B$5,2,FALSE)))</f>
        <v>○</v>
      </c>
      <c r="V160" s="55" t="str">
        <f>IF(C160="","",IF(ISERROR(VLOOKUP(VLOOKUP(C160,Table1[[Practice no.]:[12]],36,FALSE),List!$A$2:$B$5,2,FALSE)),"",VLOOKUP(VLOOKUP(C160,Table1[[Practice no.]:[12]],36,FALSE),List!$A$2:$B$5,2,FALSE)))</f>
        <v>○</v>
      </c>
      <c r="W160" s="55" t="str">
        <f>IF(C160="","",IF(ISERROR(VLOOKUP(VLOOKUP(C160,Table1[[Practice no.]:[12]],37,FALSE),List!$A$2:$B$5,2,FALSE)),"",VLOOKUP(VLOOKUP(C160,Table1[[Practice no.]:[12]],37,FALSE),List!$A$2:$B$5,2,FALSE)))</f>
        <v>○</v>
      </c>
      <c r="X160" s="55" t="str">
        <f>IF(C160="","",IF(ISERROR(VLOOKUP(VLOOKUP(C160,Table1[[Practice no.]:[12]],38,FALSE),List!$A$2:$B$5,2,FALSE)),"",VLOOKUP(VLOOKUP(C160,Table1[[Practice no.]:[12]],38,FALSE),List!$A$2:$B$5,2,FALSE)))</f>
        <v xml:space="preserve"> </v>
      </c>
      <c r="Y160" s="55" t="str">
        <f>IF(C160="","",IF(ISERROR(VLOOKUP(VLOOKUP(C160,Table1[[Practice no.]:[12]],39,FALSE),List!$A$2:$B$5,2,FALSE)),"",VLOOKUP(VLOOKUP(C160,Table1[[Practice no.]:[12]],39,FALSE),List!$A$2:$B$5,2,FALSE)))</f>
        <v xml:space="preserve"> </v>
      </c>
      <c r="Z160" s="55" t="str">
        <f>IF(C160="","",IF(ISERROR(VLOOKUP(VLOOKUP(C160,Table1[[Practice no.]:[12]],40,FALSE),List!$A$2:$B$5,2,FALSE)),"",VLOOKUP(VLOOKUP(C160,Table1[[Practice no.]:[12]],40,FALSE),List!$A$2:$B$5,2,FALSE)))</f>
        <v xml:space="preserve"> </v>
      </c>
      <c r="AA160" s="55" t="str">
        <f>IF(C160="","",IF(ISERROR(VLOOKUP(VLOOKUP(C160,Table1[[Practice no.]:[12]],41,FALSE),List!$A$2:$B$5,2,FALSE)),"",VLOOKUP(VLOOKUP(C160,Table1[[Practice no.]:[12]],41,FALSE),List!$A$2:$B$5,2,FALSE)))</f>
        <v xml:space="preserve"> </v>
      </c>
      <c r="AB160" s="55" t="str">
        <f>IF(C160="","",IF(ISERROR(VLOOKUP(VLOOKUP(C160,Table1[[Practice no.]:[12]],42,FALSE),List!$A$2:$B$5,2,FALSE)),"",VLOOKUP(VLOOKUP(C160,Table1[[Practice no.]:[12]],42,FALSE),List!$A$2:$B$5,2,FALSE)))</f>
        <v xml:space="preserve"> </v>
      </c>
    </row>
    <row r="161" spans="1:28" ht="40.35" customHeight="1">
      <c r="A161" s="218"/>
      <c r="B161" s="218"/>
      <c r="C161" s="218"/>
      <c r="D161" s="218" t="str">
        <f>IF(C161="","",HYPERLINK("#'" &amp; C161 &amp; "'!A1",VLOOKUP(C161,Table1[[Practice no.]:[Pracitce Name]],2,FALSE)))</f>
        <v/>
      </c>
      <c r="E161" s="65" t="str">
        <f>IF(C161="","",IF(ISERROR(VLOOKUP(VLOOKUP(C161,Table1[[Practice no.]:[12]],19,FALSE),List!$A$2:$B$5,2,FALSE)),"",VLOOKUP(VLOOKUP(C161,Table1[[Practice no.]:[12]],19,FALSE),List!$A$2:$B$5,2,FALSE)))</f>
        <v/>
      </c>
      <c r="F161" s="66" t="str">
        <f>IF(C161="","",IF(ISERROR(VLOOKUP(VLOOKUP(C161,Table1[[Practice no.]:[12]],20,FALSE),List!$A$2:$B$5,2,FALSE)),"",VLOOKUP(VLOOKUP(C161,Table1[[Practice no.]:[12]],20,FALSE),List!$A$2:$B$5,2,FALSE)))</f>
        <v/>
      </c>
      <c r="G161" s="66" t="str">
        <f>IF(C161="","",IF(ISERROR(VLOOKUP(VLOOKUP(C161,Table1[[Practice no.]:[12]],21,FALSE),List!$A$2:$B$5,2,FALSE)),"",VLOOKUP(VLOOKUP(C161,Table1[[Practice no.]:[12]],21,FALSE),List!$A$2:$B$5,2,FALSE)))</f>
        <v/>
      </c>
      <c r="H161" s="67" t="str">
        <f>IF(C161="","",IF(ISERROR(VLOOKUP(VLOOKUP(C161,Table1[[Practice no.]:[12]],22,FALSE),List!$A$2:$B$5,2,FALSE)),"",VLOOKUP(VLOOKUP(C161,Table1[[Practice no.]:[12]],22,FALSE),List!$A$2:$B$5,2,FALSE)))</f>
        <v/>
      </c>
      <c r="I161" s="67" t="str">
        <f>IF(C161="","",IF(ISERROR(VLOOKUP(VLOOKUP(C161,Table1[[Practice no.]:[12]],23,FALSE),List!$A$2:$B$5,2,FALSE)),"",VLOOKUP(VLOOKUP(C161,Table1[[Practice no.]:[12]],23,FALSE),List!$A$2:$B$5,2,FALSE)))</f>
        <v/>
      </c>
      <c r="J161" s="67" t="str">
        <f>IF(C161="","",IF(ISERROR(VLOOKUP(VLOOKUP(C161,Table1[[Practice no.]:[12]],24,FALSE),List!$A$2:$B$5,2,FALSE)),"",VLOOKUP(VLOOKUP(C161,Table1[[Practice no.]:[12]],24,FALSE),List!$A$2:$B$5,2,FALSE)))</f>
        <v/>
      </c>
      <c r="K161" s="68" t="str">
        <f>IF(C161="","",IF(ISERROR(VLOOKUP(VLOOKUP(C161,Table1[[Practice no.]:[12]],25,FALSE),List!$A$2:$B$5,2,FALSE)),"",VLOOKUP(VLOOKUP(C161,Table1[[Practice no.]:[12]],25,FALSE),List!$A$2:$B$5,2,FALSE)))</f>
        <v/>
      </c>
      <c r="L161" s="68" t="str">
        <f>IF(C161="","",IF(ISERROR(VLOOKUP(VLOOKUP(C161,Table1[[Practice no.]:[12]],26,FALSE),List!$A$2:$B$5,2,FALSE)),"",VLOOKUP(VLOOKUP(C161,Table1[[Practice no.]:[12]],26,FALSE),List!$A$2:$B$5,2,FALSE)))</f>
        <v/>
      </c>
      <c r="M161" s="68" t="str">
        <f>IF(C161="","",IF(ISERROR(VLOOKUP(VLOOKUP(C161,Table1[[Practice no.]:[12]],27,FALSE),List!$A$2:$B$5,2,FALSE)),"",VLOOKUP(VLOOKUP(C161,Table1[[Practice no.]:[12]],27,FALSE),List!$A$2:$B$5,2,FALSE)))</f>
        <v/>
      </c>
      <c r="N161" s="69" t="str">
        <f>IF(C161="","",IF(ISERROR(VLOOKUP(VLOOKUP(C161,Table1[[Practice no.]:[12]],28,FALSE),List!$A$2:$B$5,2,FALSE)),"",VLOOKUP(VLOOKUP(C161,Table1[[Practice no.]:[12]],28,FALSE),List!$A$2:$B$5,2,FALSE)))</f>
        <v/>
      </c>
      <c r="O161" s="69" t="str">
        <f>IF(C161="","",IF(ISERROR(VLOOKUP(VLOOKUP(C161,Table1[[Practice no.]:[12]],29,FALSE),List!$A$2:$B$5,2,FALSE)),"",VLOOKUP(VLOOKUP(C161,Table1[[Practice no.]:[12]],29,FALSE),List!$A$2:$B$5,2,FALSE)))</f>
        <v/>
      </c>
      <c r="P161" s="69" t="str">
        <f>IF(C161="","",IF(ISERROR(VLOOKUP(VLOOKUP(C161,Table1[[Practice no.]:[12]],30,FALSE),List!$A$2:$B$5,2,FALSE)),"",VLOOKUP(VLOOKUP(C161,Table1[[Practice no.]:[12]],30,FALSE),List!$A$2:$B$5,2,FALSE)))</f>
        <v/>
      </c>
      <c r="Q161" s="55" t="str">
        <f>IF(C161="","",IF(ISERROR(VLOOKUP(VLOOKUP(C161,Table1[[Practice no.]:[12]],31,FALSE),List!$A$2:$B$5,2,FALSE)),"",VLOOKUP(VLOOKUP(C161,Table1[[Practice no.]:[12]],31,FALSE),List!$A$2:$B$5,2,FALSE)))</f>
        <v/>
      </c>
      <c r="R161" s="55" t="str">
        <f>IF(C161="","",IF(ISERROR(VLOOKUP(VLOOKUP(C161,Table1[[Practice no.]:[12]],32,FALSE),List!$A$2:$B$5,2,FALSE)),"",VLOOKUP(VLOOKUP(C161,Table1[[Practice no.]:[12]],32,FALSE),List!$A$2:$B$5,2,FALSE)))</f>
        <v/>
      </c>
      <c r="S161" s="55" t="str">
        <f>IF(C161="","",IF(ISERROR(VLOOKUP(VLOOKUP(C161,Table1[[Practice no.]:[12]],33,FALSE),List!$A$2:$B$5,2,FALSE)),"",VLOOKUP(VLOOKUP(C161,Table1[[Practice no.]:[12]],33,FALSE),List!$A$2:$B$5,2,FALSE)))</f>
        <v/>
      </c>
      <c r="T161" s="55" t="str">
        <f>IF(C161="","",IF(ISERROR(VLOOKUP(VLOOKUP(C161,Table1[[Practice no.]:[12]],34,FALSE),List!$A$2:$B$5,2,FALSE)),"",VLOOKUP(VLOOKUP(C161,Table1[[Practice no.]:[12]],34,FALSE),List!$A$2:$B$5,2,FALSE)))</f>
        <v/>
      </c>
      <c r="U161" s="55" t="str">
        <f>IF(C161="","",IF(ISERROR(VLOOKUP(VLOOKUP(C161,Table1[[Practice no.]:[12]],35,FALSE),List!$A$2:$B$5,2,FALSE)),"",VLOOKUP(VLOOKUP(C161,Table1[[Practice no.]:[12]],35,FALSE),List!$A$2:$B$5,2,FALSE)))</f>
        <v/>
      </c>
      <c r="V161" s="55" t="str">
        <f>IF(C161="","",IF(ISERROR(VLOOKUP(VLOOKUP(C161,Table1[[Practice no.]:[12]],36,FALSE),List!$A$2:$B$5,2,FALSE)),"",VLOOKUP(VLOOKUP(C161,Table1[[Practice no.]:[12]],36,FALSE),List!$A$2:$B$5,2,FALSE)))</f>
        <v/>
      </c>
      <c r="W161" s="55" t="str">
        <f>IF(C161="","",IF(ISERROR(VLOOKUP(VLOOKUP(C161,Table1[[Practice no.]:[12]],37,FALSE),List!$A$2:$B$5,2,FALSE)),"",VLOOKUP(VLOOKUP(C161,Table1[[Practice no.]:[12]],37,FALSE),List!$A$2:$B$5,2,FALSE)))</f>
        <v/>
      </c>
      <c r="X161" s="55" t="str">
        <f>IF(C161="","",IF(ISERROR(VLOOKUP(VLOOKUP(C161,Table1[[Practice no.]:[12]],38,FALSE),List!$A$2:$B$5,2,FALSE)),"",VLOOKUP(VLOOKUP(C161,Table1[[Practice no.]:[12]],38,FALSE),List!$A$2:$B$5,2,FALSE)))</f>
        <v/>
      </c>
      <c r="Y161" s="55" t="str">
        <f>IF(C161="","",IF(ISERROR(VLOOKUP(VLOOKUP(C161,Table1[[Practice no.]:[12]],39,FALSE),List!$A$2:$B$5,2,FALSE)),"",VLOOKUP(VLOOKUP(C161,Table1[[Practice no.]:[12]],39,FALSE),List!$A$2:$B$5,2,FALSE)))</f>
        <v/>
      </c>
      <c r="Z161" s="55" t="str">
        <f>IF(C161="","",IF(ISERROR(VLOOKUP(VLOOKUP(C161,Table1[[Practice no.]:[12]],40,FALSE),List!$A$2:$B$5,2,FALSE)),"",VLOOKUP(VLOOKUP(C161,Table1[[Practice no.]:[12]],40,FALSE),List!$A$2:$B$5,2,FALSE)))</f>
        <v/>
      </c>
      <c r="AA161" s="55" t="str">
        <f>IF(C161="","",IF(ISERROR(VLOOKUP(VLOOKUP(C161,Table1[[Practice no.]:[12]],41,FALSE),List!$A$2:$B$5,2,FALSE)),"",VLOOKUP(VLOOKUP(C161,Table1[[Practice no.]:[12]],41,FALSE),List!$A$2:$B$5,2,FALSE)))</f>
        <v/>
      </c>
      <c r="AB161" s="55" t="str">
        <f>IF(C161="","",IF(ISERROR(VLOOKUP(VLOOKUP(C161,Table1[[Practice no.]:[12]],42,FALSE),List!$A$2:$B$5,2,FALSE)),"",VLOOKUP(VLOOKUP(C161,Table1[[Practice no.]:[12]],42,FALSE),List!$A$2:$B$5,2,FALSE)))</f>
        <v/>
      </c>
    </row>
    <row r="162" spans="1:28" ht="40.35" customHeight="1">
      <c r="A162" s="218"/>
      <c r="B162" s="218"/>
      <c r="C162" s="218"/>
      <c r="D162" s="218" t="str">
        <f>IF(C162="","",HYPERLINK("#'" &amp; C162 &amp; "'!A1",VLOOKUP(C162,Table1[[Practice no.]:[Pracitce Name]],2,FALSE)))</f>
        <v/>
      </c>
      <c r="E162" s="65" t="str">
        <f>IF(C162="","",IF(ISERROR(VLOOKUP(VLOOKUP(C162,Table1[[Practice no.]:[12]],19,FALSE),List!$A$2:$B$5,2,FALSE)),"",VLOOKUP(VLOOKUP(C162,Table1[[Practice no.]:[12]],19,FALSE),List!$A$2:$B$5,2,FALSE)))</f>
        <v/>
      </c>
      <c r="F162" s="66" t="str">
        <f>IF(C162="","",IF(ISERROR(VLOOKUP(VLOOKUP(C162,Table1[[Practice no.]:[12]],20,FALSE),List!$A$2:$B$5,2,FALSE)),"",VLOOKUP(VLOOKUP(C162,Table1[[Practice no.]:[12]],20,FALSE),List!$A$2:$B$5,2,FALSE)))</f>
        <v/>
      </c>
      <c r="G162" s="66" t="str">
        <f>IF(C162="","",IF(ISERROR(VLOOKUP(VLOOKUP(C162,Table1[[Practice no.]:[12]],21,FALSE),List!$A$2:$B$5,2,FALSE)),"",VLOOKUP(VLOOKUP(C162,Table1[[Practice no.]:[12]],21,FALSE),List!$A$2:$B$5,2,FALSE)))</f>
        <v/>
      </c>
      <c r="H162" s="67" t="str">
        <f>IF(C162="","",IF(ISERROR(VLOOKUP(VLOOKUP(C162,Table1[[Practice no.]:[12]],22,FALSE),List!$A$2:$B$5,2,FALSE)),"",VLOOKUP(VLOOKUP(C162,Table1[[Practice no.]:[12]],22,FALSE),List!$A$2:$B$5,2,FALSE)))</f>
        <v/>
      </c>
      <c r="I162" s="67" t="str">
        <f>IF(C162="","",IF(ISERROR(VLOOKUP(VLOOKUP(C162,Table1[[Practice no.]:[12]],23,FALSE),List!$A$2:$B$5,2,FALSE)),"",VLOOKUP(VLOOKUP(C162,Table1[[Practice no.]:[12]],23,FALSE),List!$A$2:$B$5,2,FALSE)))</f>
        <v/>
      </c>
      <c r="J162" s="67" t="str">
        <f>IF(C162="","",IF(ISERROR(VLOOKUP(VLOOKUP(C162,Table1[[Practice no.]:[12]],24,FALSE),List!$A$2:$B$5,2,FALSE)),"",VLOOKUP(VLOOKUP(C162,Table1[[Practice no.]:[12]],24,FALSE),List!$A$2:$B$5,2,FALSE)))</f>
        <v/>
      </c>
      <c r="K162" s="68" t="str">
        <f>IF(C162="","",IF(ISERROR(VLOOKUP(VLOOKUP(C162,Table1[[Practice no.]:[12]],25,FALSE),List!$A$2:$B$5,2,FALSE)),"",VLOOKUP(VLOOKUP(C162,Table1[[Practice no.]:[12]],25,FALSE),List!$A$2:$B$5,2,FALSE)))</f>
        <v/>
      </c>
      <c r="L162" s="68" t="str">
        <f>IF(C162="","",IF(ISERROR(VLOOKUP(VLOOKUP(C162,Table1[[Practice no.]:[12]],26,FALSE),List!$A$2:$B$5,2,FALSE)),"",VLOOKUP(VLOOKUP(C162,Table1[[Practice no.]:[12]],26,FALSE),List!$A$2:$B$5,2,FALSE)))</f>
        <v/>
      </c>
      <c r="M162" s="68" t="str">
        <f>IF(C162="","",IF(ISERROR(VLOOKUP(VLOOKUP(C162,Table1[[Practice no.]:[12]],27,FALSE),List!$A$2:$B$5,2,FALSE)),"",VLOOKUP(VLOOKUP(C162,Table1[[Practice no.]:[12]],27,FALSE),List!$A$2:$B$5,2,FALSE)))</f>
        <v/>
      </c>
      <c r="N162" s="69" t="str">
        <f>IF(C162="","",IF(ISERROR(VLOOKUP(VLOOKUP(C162,Table1[[Practice no.]:[12]],28,FALSE),List!$A$2:$B$5,2,FALSE)),"",VLOOKUP(VLOOKUP(C162,Table1[[Practice no.]:[12]],28,FALSE),List!$A$2:$B$5,2,FALSE)))</f>
        <v/>
      </c>
      <c r="O162" s="69" t="str">
        <f>IF(C162="","",IF(ISERROR(VLOOKUP(VLOOKUP(C162,Table1[[Practice no.]:[12]],29,FALSE),List!$A$2:$B$5,2,FALSE)),"",VLOOKUP(VLOOKUP(C162,Table1[[Practice no.]:[12]],29,FALSE),List!$A$2:$B$5,2,FALSE)))</f>
        <v/>
      </c>
      <c r="P162" s="69" t="str">
        <f>IF(C162="","",IF(ISERROR(VLOOKUP(VLOOKUP(C162,Table1[[Practice no.]:[12]],30,FALSE),List!$A$2:$B$5,2,FALSE)),"",VLOOKUP(VLOOKUP(C162,Table1[[Practice no.]:[12]],30,FALSE),List!$A$2:$B$5,2,FALSE)))</f>
        <v/>
      </c>
      <c r="Q162" s="55" t="str">
        <f>IF(C162="","",IF(ISERROR(VLOOKUP(VLOOKUP(C162,Table1[[Practice no.]:[12]],31,FALSE),List!$A$2:$B$5,2,FALSE)),"",VLOOKUP(VLOOKUP(C162,Table1[[Practice no.]:[12]],31,FALSE),List!$A$2:$B$5,2,FALSE)))</f>
        <v/>
      </c>
      <c r="R162" s="55" t="str">
        <f>IF(C162="","",IF(ISERROR(VLOOKUP(VLOOKUP(C162,Table1[[Practice no.]:[12]],32,FALSE),List!$A$2:$B$5,2,FALSE)),"",VLOOKUP(VLOOKUP(C162,Table1[[Practice no.]:[12]],32,FALSE),List!$A$2:$B$5,2,FALSE)))</f>
        <v/>
      </c>
      <c r="S162" s="55" t="str">
        <f>IF(C162="","",IF(ISERROR(VLOOKUP(VLOOKUP(C162,Table1[[Practice no.]:[12]],33,FALSE),List!$A$2:$B$5,2,FALSE)),"",VLOOKUP(VLOOKUP(C162,Table1[[Practice no.]:[12]],33,FALSE),List!$A$2:$B$5,2,FALSE)))</f>
        <v/>
      </c>
      <c r="T162" s="55" t="str">
        <f>IF(C162="","",IF(ISERROR(VLOOKUP(VLOOKUP(C162,Table1[[Practice no.]:[12]],34,FALSE),List!$A$2:$B$5,2,FALSE)),"",VLOOKUP(VLOOKUP(C162,Table1[[Practice no.]:[12]],34,FALSE),List!$A$2:$B$5,2,FALSE)))</f>
        <v/>
      </c>
      <c r="U162" s="55" t="str">
        <f>IF(C162="","",IF(ISERROR(VLOOKUP(VLOOKUP(C162,Table1[[Practice no.]:[12]],35,FALSE),List!$A$2:$B$5,2,FALSE)),"",VLOOKUP(VLOOKUP(C162,Table1[[Practice no.]:[12]],35,FALSE),List!$A$2:$B$5,2,FALSE)))</f>
        <v/>
      </c>
      <c r="V162" s="55" t="str">
        <f>IF(C162="","",IF(ISERROR(VLOOKUP(VLOOKUP(C162,Table1[[Practice no.]:[12]],36,FALSE),List!$A$2:$B$5,2,FALSE)),"",VLOOKUP(VLOOKUP(C162,Table1[[Practice no.]:[12]],36,FALSE),List!$A$2:$B$5,2,FALSE)))</f>
        <v/>
      </c>
      <c r="W162" s="55" t="str">
        <f>IF(C162="","",IF(ISERROR(VLOOKUP(VLOOKUP(C162,Table1[[Practice no.]:[12]],37,FALSE),List!$A$2:$B$5,2,FALSE)),"",VLOOKUP(VLOOKUP(C162,Table1[[Practice no.]:[12]],37,FALSE),List!$A$2:$B$5,2,FALSE)))</f>
        <v/>
      </c>
      <c r="X162" s="55" t="str">
        <f>IF(C162="","",IF(ISERROR(VLOOKUP(VLOOKUP(C162,Table1[[Practice no.]:[12]],38,FALSE),List!$A$2:$B$5,2,FALSE)),"",VLOOKUP(VLOOKUP(C162,Table1[[Practice no.]:[12]],38,FALSE),List!$A$2:$B$5,2,FALSE)))</f>
        <v/>
      </c>
      <c r="Y162" s="55" t="str">
        <f>IF(C162="","",IF(ISERROR(VLOOKUP(VLOOKUP(C162,Table1[[Practice no.]:[12]],39,FALSE),List!$A$2:$B$5,2,FALSE)),"",VLOOKUP(VLOOKUP(C162,Table1[[Practice no.]:[12]],39,FALSE),List!$A$2:$B$5,2,FALSE)))</f>
        <v/>
      </c>
      <c r="Z162" s="55" t="str">
        <f>IF(C162="","",IF(ISERROR(VLOOKUP(VLOOKUP(C162,Table1[[Practice no.]:[12]],40,FALSE),List!$A$2:$B$5,2,FALSE)),"",VLOOKUP(VLOOKUP(C162,Table1[[Practice no.]:[12]],40,FALSE),List!$A$2:$B$5,2,FALSE)))</f>
        <v/>
      </c>
      <c r="AA162" s="55" t="str">
        <f>IF(C162="","",IF(ISERROR(VLOOKUP(VLOOKUP(C162,Table1[[Practice no.]:[12]],41,FALSE),List!$A$2:$B$5,2,FALSE)),"",VLOOKUP(VLOOKUP(C162,Table1[[Practice no.]:[12]],41,FALSE),List!$A$2:$B$5,2,FALSE)))</f>
        <v/>
      </c>
      <c r="AB162" s="55" t="str">
        <f>IF(C162="","",IF(ISERROR(VLOOKUP(VLOOKUP(C162,Table1[[Practice no.]:[12]],42,FALSE),List!$A$2:$B$5,2,FALSE)),"",VLOOKUP(VLOOKUP(C162,Table1[[Practice no.]:[12]],42,FALSE),List!$A$2:$B$5,2,FALSE)))</f>
        <v/>
      </c>
    </row>
    <row r="163" spans="1:28" ht="40.35" customHeight="1">
      <c r="A163" s="218"/>
      <c r="B163" s="218"/>
      <c r="C163" s="218"/>
      <c r="D163" s="218" t="str">
        <f>IF(C163="","",HYPERLINK("#'" &amp; C163 &amp; "'!A1",VLOOKUP(C163,Table1[[Practice no.]:[Pracitce Name]],2,FALSE)))</f>
        <v/>
      </c>
      <c r="E163" s="65" t="str">
        <f>IF(C163="","",IF(ISERROR(VLOOKUP(VLOOKUP(C163,Table1[[Practice no.]:[12]],19,FALSE),List!$A$2:$B$5,2,FALSE)),"",VLOOKUP(VLOOKUP(C163,Table1[[Practice no.]:[12]],19,FALSE),List!$A$2:$B$5,2,FALSE)))</f>
        <v/>
      </c>
      <c r="F163" s="66" t="str">
        <f>IF(C163="","",IF(ISERROR(VLOOKUP(VLOOKUP(C163,Table1[[Practice no.]:[12]],20,FALSE),List!$A$2:$B$5,2,FALSE)),"",VLOOKUP(VLOOKUP(C163,Table1[[Practice no.]:[12]],20,FALSE),List!$A$2:$B$5,2,FALSE)))</f>
        <v/>
      </c>
      <c r="G163" s="66" t="str">
        <f>IF(C163="","",IF(ISERROR(VLOOKUP(VLOOKUP(C163,Table1[[Practice no.]:[12]],21,FALSE),List!$A$2:$B$5,2,FALSE)),"",VLOOKUP(VLOOKUP(C163,Table1[[Practice no.]:[12]],21,FALSE),List!$A$2:$B$5,2,FALSE)))</f>
        <v/>
      </c>
      <c r="H163" s="67" t="str">
        <f>IF(C163="","",IF(ISERROR(VLOOKUP(VLOOKUP(C163,Table1[[Practice no.]:[12]],22,FALSE),List!$A$2:$B$5,2,FALSE)),"",VLOOKUP(VLOOKUP(C163,Table1[[Practice no.]:[12]],22,FALSE),List!$A$2:$B$5,2,FALSE)))</f>
        <v/>
      </c>
      <c r="I163" s="67" t="str">
        <f>IF(C163="","",IF(ISERROR(VLOOKUP(VLOOKUP(C163,Table1[[Practice no.]:[12]],23,FALSE),List!$A$2:$B$5,2,FALSE)),"",VLOOKUP(VLOOKUP(C163,Table1[[Practice no.]:[12]],23,FALSE),List!$A$2:$B$5,2,FALSE)))</f>
        <v/>
      </c>
      <c r="J163" s="67" t="str">
        <f>IF(C163="","",IF(ISERROR(VLOOKUP(VLOOKUP(C163,Table1[[Practice no.]:[12]],24,FALSE),List!$A$2:$B$5,2,FALSE)),"",VLOOKUP(VLOOKUP(C163,Table1[[Practice no.]:[12]],24,FALSE),List!$A$2:$B$5,2,FALSE)))</f>
        <v/>
      </c>
      <c r="K163" s="68" t="str">
        <f>IF(C163="","",IF(ISERROR(VLOOKUP(VLOOKUP(C163,Table1[[Practice no.]:[12]],25,FALSE),List!$A$2:$B$5,2,FALSE)),"",VLOOKUP(VLOOKUP(C163,Table1[[Practice no.]:[12]],25,FALSE),List!$A$2:$B$5,2,FALSE)))</f>
        <v/>
      </c>
      <c r="L163" s="68" t="str">
        <f>IF(C163="","",IF(ISERROR(VLOOKUP(VLOOKUP(C163,Table1[[Practice no.]:[12]],26,FALSE),List!$A$2:$B$5,2,FALSE)),"",VLOOKUP(VLOOKUP(C163,Table1[[Practice no.]:[12]],26,FALSE),List!$A$2:$B$5,2,FALSE)))</f>
        <v/>
      </c>
      <c r="M163" s="68" t="str">
        <f>IF(C163="","",IF(ISERROR(VLOOKUP(VLOOKUP(C163,Table1[[Practice no.]:[12]],27,FALSE),List!$A$2:$B$5,2,FALSE)),"",VLOOKUP(VLOOKUP(C163,Table1[[Practice no.]:[12]],27,FALSE),List!$A$2:$B$5,2,FALSE)))</f>
        <v/>
      </c>
      <c r="N163" s="69" t="str">
        <f>IF(C163="","",IF(ISERROR(VLOOKUP(VLOOKUP(C163,Table1[[Practice no.]:[12]],28,FALSE),List!$A$2:$B$5,2,FALSE)),"",VLOOKUP(VLOOKUP(C163,Table1[[Practice no.]:[12]],28,FALSE),List!$A$2:$B$5,2,FALSE)))</f>
        <v/>
      </c>
      <c r="O163" s="69" t="str">
        <f>IF(C163="","",IF(ISERROR(VLOOKUP(VLOOKUP(C163,Table1[[Practice no.]:[12]],29,FALSE),List!$A$2:$B$5,2,FALSE)),"",VLOOKUP(VLOOKUP(C163,Table1[[Practice no.]:[12]],29,FALSE),List!$A$2:$B$5,2,FALSE)))</f>
        <v/>
      </c>
      <c r="P163" s="69" t="str">
        <f>IF(C163="","",IF(ISERROR(VLOOKUP(VLOOKUP(C163,Table1[[Practice no.]:[12]],30,FALSE),List!$A$2:$B$5,2,FALSE)),"",VLOOKUP(VLOOKUP(C163,Table1[[Practice no.]:[12]],30,FALSE),List!$A$2:$B$5,2,FALSE)))</f>
        <v/>
      </c>
      <c r="Q163" s="55" t="str">
        <f>IF(C163="","",IF(ISERROR(VLOOKUP(VLOOKUP(C163,Table1[[Practice no.]:[12]],31,FALSE),List!$A$2:$B$5,2,FALSE)),"",VLOOKUP(VLOOKUP(C163,Table1[[Practice no.]:[12]],31,FALSE),List!$A$2:$B$5,2,FALSE)))</f>
        <v/>
      </c>
      <c r="R163" s="55" t="str">
        <f>IF(C163="","",IF(ISERROR(VLOOKUP(VLOOKUP(C163,Table1[[Practice no.]:[12]],32,FALSE),List!$A$2:$B$5,2,FALSE)),"",VLOOKUP(VLOOKUP(C163,Table1[[Practice no.]:[12]],32,FALSE),List!$A$2:$B$5,2,FALSE)))</f>
        <v/>
      </c>
      <c r="S163" s="55" t="str">
        <f>IF(C163="","",IF(ISERROR(VLOOKUP(VLOOKUP(C163,Table1[[Practice no.]:[12]],33,FALSE),List!$A$2:$B$5,2,FALSE)),"",VLOOKUP(VLOOKUP(C163,Table1[[Practice no.]:[12]],33,FALSE),List!$A$2:$B$5,2,FALSE)))</f>
        <v/>
      </c>
      <c r="T163" s="55" t="str">
        <f>IF(C163="","",IF(ISERROR(VLOOKUP(VLOOKUP(C163,Table1[[Practice no.]:[12]],34,FALSE),List!$A$2:$B$5,2,FALSE)),"",VLOOKUP(VLOOKUP(C163,Table1[[Practice no.]:[12]],34,FALSE),List!$A$2:$B$5,2,FALSE)))</f>
        <v/>
      </c>
      <c r="U163" s="55" t="str">
        <f>IF(C163="","",IF(ISERROR(VLOOKUP(VLOOKUP(C163,Table1[[Practice no.]:[12]],35,FALSE),List!$A$2:$B$5,2,FALSE)),"",VLOOKUP(VLOOKUP(C163,Table1[[Practice no.]:[12]],35,FALSE),List!$A$2:$B$5,2,FALSE)))</f>
        <v/>
      </c>
      <c r="V163" s="55" t="str">
        <f>IF(C163="","",IF(ISERROR(VLOOKUP(VLOOKUP(C163,Table1[[Practice no.]:[12]],36,FALSE),List!$A$2:$B$5,2,FALSE)),"",VLOOKUP(VLOOKUP(C163,Table1[[Practice no.]:[12]],36,FALSE),List!$A$2:$B$5,2,FALSE)))</f>
        <v/>
      </c>
      <c r="W163" s="55" t="str">
        <f>IF(C163="","",IF(ISERROR(VLOOKUP(VLOOKUP(C163,Table1[[Practice no.]:[12]],37,FALSE),List!$A$2:$B$5,2,FALSE)),"",VLOOKUP(VLOOKUP(C163,Table1[[Practice no.]:[12]],37,FALSE),List!$A$2:$B$5,2,FALSE)))</f>
        <v/>
      </c>
      <c r="X163" s="55" t="str">
        <f>IF(C163="","",IF(ISERROR(VLOOKUP(VLOOKUP(C163,Table1[[Practice no.]:[12]],38,FALSE),List!$A$2:$B$5,2,FALSE)),"",VLOOKUP(VLOOKUP(C163,Table1[[Practice no.]:[12]],38,FALSE),List!$A$2:$B$5,2,FALSE)))</f>
        <v/>
      </c>
      <c r="Y163" s="55" t="str">
        <f>IF(C163="","",IF(ISERROR(VLOOKUP(VLOOKUP(C163,Table1[[Practice no.]:[12]],39,FALSE),List!$A$2:$B$5,2,FALSE)),"",VLOOKUP(VLOOKUP(C163,Table1[[Practice no.]:[12]],39,FALSE),List!$A$2:$B$5,2,FALSE)))</f>
        <v/>
      </c>
      <c r="Z163" s="55" t="str">
        <f>IF(C163="","",IF(ISERROR(VLOOKUP(VLOOKUP(C163,Table1[[Practice no.]:[12]],40,FALSE),List!$A$2:$B$5,2,FALSE)),"",VLOOKUP(VLOOKUP(C163,Table1[[Practice no.]:[12]],40,FALSE),List!$A$2:$B$5,2,FALSE)))</f>
        <v/>
      </c>
      <c r="AA163" s="55" t="str">
        <f>IF(C163="","",IF(ISERROR(VLOOKUP(VLOOKUP(C163,Table1[[Practice no.]:[12]],41,FALSE),List!$A$2:$B$5,2,FALSE)),"",VLOOKUP(VLOOKUP(C163,Table1[[Practice no.]:[12]],41,FALSE),List!$A$2:$B$5,2,FALSE)))</f>
        <v/>
      </c>
      <c r="AB163" s="55" t="str">
        <f>IF(C163="","",IF(ISERROR(VLOOKUP(VLOOKUP(C163,Table1[[Practice no.]:[12]],42,FALSE),List!$A$2:$B$5,2,FALSE)),"",VLOOKUP(VLOOKUP(C163,Table1[[Practice no.]:[12]],42,FALSE),List!$A$2:$B$5,2,FALSE)))</f>
        <v/>
      </c>
    </row>
    <row r="164" spans="1:28" ht="40.35" customHeight="1">
      <c r="A164" s="218"/>
      <c r="B164" s="218"/>
      <c r="C164" s="218"/>
      <c r="D164" s="218" t="str">
        <f>IF(C164="","",HYPERLINK("#'" &amp; C164 &amp; "'!A1",VLOOKUP(C164,Table1[[Practice no.]:[Pracitce Name]],2,FALSE)))</f>
        <v/>
      </c>
      <c r="E164" s="65" t="str">
        <f>IF(C164="","",IF(ISERROR(VLOOKUP(VLOOKUP(C164,Table1[[Practice no.]:[12]],19,FALSE),List!$A$2:$B$5,2,FALSE)),"",VLOOKUP(VLOOKUP(C164,Table1[[Practice no.]:[12]],19,FALSE),List!$A$2:$B$5,2,FALSE)))</f>
        <v/>
      </c>
      <c r="F164" s="66" t="str">
        <f>IF(C164="","",IF(ISERROR(VLOOKUP(VLOOKUP(C164,Table1[[Practice no.]:[12]],20,FALSE),List!$A$2:$B$5,2,FALSE)),"",VLOOKUP(VLOOKUP(C164,Table1[[Practice no.]:[12]],20,FALSE),List!$A$2:$B$5,2,FALSE)))</f>
        <v/>
      </c>
      <c r="G164" s="66" t="str">
        <f>IF(C164="","",IF(ISERROR(VLOOKUP(VLOOKUP(C164,Table1[[Practice no.]:[12]],21,FALSE),List!$A$2:$B$5,2,FALSE)),"",VLOOKUP(VLOOKUP(C164,Table1[[Practice no.]:[12]],21,FALSE),List!$A$2:$B$5,2,FALSE)))</f>
        <v/>
      </c>
      <c r="H164" s="67" t="str">
        <f>IF(C164="","",IF(ISERROR(VLOOKUP(VLOOKUP(C164,Table1[[Practice no.]:[12]],22,FALSE),List!$A$2:$B$5,2,FALSE)),"",VLOOKUP(VLOOKUP(C164,Table1[[Practice no.]:[12]],22,FALSE),List!$A$2:$B$5,2,FALSE)))</f>
        <v/>
      </c>
      <c r="I164" s="67" t="str">
        <f>IF(C164="","",IF(ISERROR(VLOOKUP(VLOOKUP(C164,Table1[[Practice no.]:[12]],23,FALSE),List!$A$2:$B$5,2,FALSE)),"",VLOOKUP(VLOOKUP(C164,Table1[[Practice no.]:[12]],23,FALSE),List!$A$2:$B$5,2,FALSE)))</f>
        <v/>
      </c>
      <c r="J164" s="67" t="str">
        <f>IF(C164="","",IF(ISERROR(VLOOKUP(VLOOKUP(C164,Table1[[Practice no.]:[12]],24,FALSE),List!$A$2:$B$5,2,FALSE)),"",VLOOKUP(VLOOKUP(C164,Table1[[Practice no.]:[12]],24,FALSE),List!$A$2:$B$5,2,FALSE)))</f>
        <v/>
      </c>
      <c r="K164" s="68" t="str">
        <f>IF(C164="","",IF(ISERROR(VLOOKUP(VLOOKUP(C164,Table1[[Practice no.]:[12]],25,FALSE),List!$A$2:$B$5,2,FALSE)),"",VLOOKUP(VLOOKUP(C164,Table1[[Practice no.]:[12]],25,FALSE),List!$A$2:$B$5,2,FALSE)))</f>
        <v/>
      </c>
      <c r="L164" s="68" t="str">
        <f>IF(C164="","",IF(ISERROR(VLOOKUP(VLOOKUP(C164,Table1[[Practice no.]:[12]],26,FALSE),List!$A$2:$B$5,2,FALSE)),"",VLOOKUP(VLOOKUP(C164,Table1[[Practice no.]:[12]],26,FALSE),List!$A$2:$B$5,2,FALSE)))</f>
        <v/>
      </c>
      <c r="M164" s="68" t="str">
        <f>IF(C164="","",IF(ISERROR(VLOOKUP(VLOOKUP(C164,Table1[[Practice no.]:[12]],27,FALSE),List!$A$2:$B$5,2,FALSE)),"",VLOOKUP(VLOOKUP(C164,Table1[[Practice no.]:[12]],27,FALSE),List!$A$2:$B$5,2,FALSE)))</f>
        <v/>
      </c>
      <c r="N164" s="69" t="str">
        <f>IF(C164="","",IF(ISERROR(VLOOKUP(VLOOKUP(C164,Table1[[Practice no.]:[12]],28,FALSE),List!$A$2:$B$5,2,FALSE)),"",VLOOKUP(VLOOKUP(C164,Table1[[Practice no.]:[12]],28,FALSE),List!$A$2:$B$5,2,FALSE)))</f>
        <v/>
      </c>
      <c r="O164" s="69" t="str">
        <f>IF(C164="","",IF(ISERROR(VLOOKUP(VLOOKUP(C164,Table1[[Practice no.]:[12]],29,FALSE),List!$A$2:$B$5,2,FALSE)),"",VLOOKUP(VLOOKUP(C164,Table1[[Practice no.]:[12]],29,FALSE),List!$A$2:$B$5,2,FALSE)))</f>
        <v/>
      </c>
      <c r="P164" s="69" t="str">
        <f>IF(C164="","",IF(ISERROR(VLOOKUP(VLOOKUP(C164,Table1[[Practice no.]:[12]],30,FALSE),List!$A$2:$B$5,2,FALSE)),"",VLOOKUP(VLOOKUP(C164,Table1[[Practice no.]:[12]],30,FALSE),List!$A$2:$B$5,2,FALSE)))</f>
        <v/>
      </c>
      <c r="Q164" s="55" t="str">
        <f>IF(C164="","",IF(ISERROR(VLOOKUP(VLOOKUP(C164,Table1[[Practice no.]:[12]],31,FALSE),List!$A$2:$B$5,2,FALSE)),"",VLOOKUP(VLOOKUP(C164,Table1[[Practice no.]:[12]],31,FALSE),List!$A$2:$B$5,2,FALSE)))</f>
        <v/>
      </c>
      <c r="R164" s="55" t="str">
        <f>IF(C164="","",IF(ISERROR(VLOOKUP(VLOOKUP(C164,Table1[[Practice no.]:[12]],32,FALSE),List!$A$2:$B$5,2,FALSE)),"",VLOOKUP(VLOOKUP(C164,Table1[[Practice no.]:[12]],32,FALSE),List!$A$2:$B$5,2,FALSE)))</f>
        <v/>
      </c>
      <c r="S164" s="55" t="str">
        <f>IF(C164="","",IF(ISERROR(VLOOKUP(VLOOKUP(C164,Table1[[Practice no.]:[12]],33,FALSE),List!$A$2:$B$5,2,FALSE)),"",VLOOKUP(VLOOKUP(C164,Table1[[Practice no.]:[12]],33,FALSE),List!$A$2:$B$5,2,FALSE)))</f>
        <v/>
      </c>
      <c r="T164" s="55" t="str">
        <f>IF(C164="","",IF(ISERROR(VLOOKUP(VLOOKUP(C164,Table1[[Practice no.]:[12]],34,FALSE),List!$A$2:$B$5,2,FALSE)),"",VLOOKUP(VLOOKUP(C164,Table1[[Practice no.]:[12]],34,FALSE),List!$A$2:$B$5,2,FALSE)))</f>
        <v/>
      </c>
      <c r="U164" s="55" t="str">
        <f>IF(C164="","",IF(ISERROR(VLOOKUP(VLOOKUP(C164,Table1[[Practice no.]:[12]],35,FALSE),List!$A$2:$B$5,2,FALSE)),"",VLOOKUP(VLOOKUP(C164,Table1[[Practice no.]:[12]],35,FALSE),List!$A$2:$B$5,2,FALSE)))</f>
        <v/>
      </c>
      <c r="V164" s="55" t="str">
        <f>IF(C164="","",IF(ISERROR(VLOOKUP(VLOOKUP(C164,Table1[[Practice no.]:[12]],36,FALSE),List!$A$2:$B$5,2,FALSE)),"",VLOOKUP(VLOOKUP(C164,Table1[[Practice no.]:[12]],36,FALSE),List!$A$2:$B$5,2,FALSE)))</f>
        <v/>
      </c>
      <c r="W164" s="55" t="str">
        <f>IF(C164="","",IF(ISERROR(VLOOKUP(VLOOKUP(C164,Table1[[Practice no.]:[12]],37,FALSE),List!$A$2:$B$5,2,FALSE)),"",VLOOKUP(VLOOKUP(C164,Table1[[Practice no.]:[12]],37,FALSE),List!$A$2:$B$5,2,FALSE)))</f>
        <v/>
      </c>
      <c r="X164" s="55" t="str">
        <f>IF(C164="","",IF(ISERROR(VLOOKUP(VLOOKUP(C164,Table1[[Practice no.]:[12]],38,FALSE),List!$A$2:$B$5,2,FALSE)),"",VLOOKUP(VLOOKUP(C164,Table1[[Practice no.]:[12]],38,FALSE),List!$A$2:$B$5,2,FALSE)))</f>
        <v/>
      </c>
      <c r="Y164" s="55" t="str">
        <f>IF(C164="","",IF(ISERROR(VLOOKUP(VLOOKUP(C164,Table1[[Practice no.]:[12]],39,FALSE),List!$A$2:$B$5,2,FALSE)),"",VLOOKUP(VLOOKUP(C164,Table1[[Practice no.]:[12]],39,FALSE),List!$A$2:$B$5,2,FALSE)))</f>
        <v/>
      </c>
      <c r="Z164" s="55" t="str">
        <f>IF(C164="","",IF(ISERROR(VLOOKUP(VLOOKUP(C164,Table1[[Practice no.]:[12]],40,FALSE),List!$A$2:$B$5,2,FALSE)),"",VLOOKUP(VLOOKUP(C164,Table1[[Practice no.]:[12]],40,FALSE),List!$A$2:$B$5,2,FALSE)))</f>
        <v/>
      </c>
      <c r="AA164" s="55" t="str">
        <f>IF(C164="","",IF(ISERROR(VLOOKUP(VLOOKUP(C164,Table1[[Practice no.]:[12]],41,FALSE),List!$A$2:$B$5,2,FALSE)),"",VLOOKUP(VLOOKUP(C164,Table1[[Practice no.]:[12]],41,FALSE),List!$A$2:$B$5,2,FALSE)))</f>
        <v/>
      </c>
      <c r="AB164" s="55" t="str">
        <f>IF(C164="","",IF(ISERROR(VLOOKUP(VLOOKUP(C164,Table1[[Practice no.]:[12]],42,FALSE),List!$A$2:$B$5,2,FALSE)),"",VLOOKUP(VLOOKUP(C164,Table1[[Practice no.]:[12]],42,FALSE),List!$A$2:$B$5,2,FALSE)))</f>
        <v/>
      </c>
    </row>
    <row r="165" spans="1:28" ht="40.35" customHeight="1">
      <c r="A165" s="218"/>
      <c r="B165" s="218"/>
      <c r="C165" s="218"/>
      <c r="D165" s="218" t="str">
        <f>IF(C165="","",HYPERLINK("#'" &amp; C165 &amp; "'!A1",VLOOKUP(C165,Table1[[Practice no.]:[Pracitce Name]],2,FALSE)))</f>
        <v/>
      </c>
      <c r="E165" s="65" t="str">
        <f>IF(C165="","",IF(ISERROR(VLOOKUP(VLOOKUP(C165,Table1[[Practice no.]:[12]],19,FALSE),List!$A$2:$B$5,2,FALSE)),"",VLOOKUP(VLOOKUP(C165,Table1[[Practice no.]:[12]],19,FALSE),List!$A$2:$B$5,2,FALSE)))</f>
        <v/>
      </c>
      <c r="F165" s="66" t="str">
        <f>IF(C165="","",IF(ISERROR(VLOOKUP(VLOOKUP(C165,Table1[[Practice no.]:[12]],20,FALSE),List!$A$2:$B$5,2,FALSE)),"",VLOOKUP(VLOOKUP(C165,Table1[[Practice no.]:[12]],20,FALSE),List!$A$2:$B$5,2,FALSE)))</f>
        <v/>
      </c>
      <c r="G165" s="66" t="str">
        <f>IF(C165="","",IF(ISERROR(VLOOKUP(VLOOKUP(C165,Table1[[Practice no.]:[12]],21,FALSE),List!$A$2:$B$5,2,FALSE)),"",VLOOKUP(VLOOKUP(C165,Table1[[Practice no.]:[12]],21,FALSE),List!$A$2:$B$5,2,FALSE)))</f>
        <v/>
      </c>
      <c r="H165" s="67" t="str">
        <f>IF(C165="","",IF(ISERROR(VLOOKUP(VLOOKUP(C165,Table1[[Practice no.]:[12]],22,FALSE),List!$A$2:$B$5,2,FALSE)),"",VLOOKUP(VLOOKUP(C165,Table1[[Practice no.]:[12]],22,FALSE),List!$A$2:$B$5,2,FALSE)))</f>
        <v/>
      </c>
      <c r="I165" s="67" t="str">
        <f>IF(C165="","",IF(ISERROR(VLOOKUP(VLOOKUP(C165,Table1[[Practice no.]:[12]],23,FALSE),List!$A$2:$B$5,2,FALSE)),"",VLOOKUP(VLOOKUP(C165,Table1[[Practice no.]:[12]],23,FALSE),List!$A$2:$B$5,2,FALSE)))</f>
        <v/>
      </c>
      <c r="J165" s="67" t="str">
        <f>IF(C165="","",IF(ISERROR(VLOOKUP(VLOOKUP(C165,Table1[[Practice no.]:[12]],24,FALSE),List!$A$2:$B$5,2,FALSE)),"",VLOOKUP(VLOOKUP(C165,Table1[[Practice no.]:[12]],24,FALSE),List!$A$2:$B$5,2,FALSE)))</f>
        <v/>
      </c>
      <c r="K165" s="68" t="str">
        <f>IF(C165="","",IF(ISERROR(VLOOKUP(VLOOKUP(C165,Table1[[Practice no.]:[12]],25,FALSE),List!$A$2:$B$5,2,FALSE)),"",VLOOKUP(VLOOKUP(C165,Table1[[Practice no.]:[12]],25,FALSE),List!$A$2:$B$5,2,FALSE)))</f>
        <v/>
      </c>
      <c r="L165" s="68" t="str">
        <f>IF(C165="","",IF(ISERROR(VLOOKUP(VLOOKUP(C165,Table1[[Practice no.]:[12]],26,FALSE),List!$A$2:$B$5,2,FALSE)),"",VLOOKUP(VLOOKUP(C165,Table1[[Practice no.]:[12]],26,FALSE),List!$A$2:$B$5,2,FALSE)))</f>
        <v/>
      </c>
      <c r="M165" s="68" t="str">
        <f>IF(C165="","",IF(ISERROR(VLOOKUP(VLOOKUP(C165,Table1[[Practice no.]:[12]],27,FALSE),List!$A$2:$B$5,2,FALSE)),"",VLOOKUP(VLOOKUP(C165,Table1[[Practice no.]:[12]],27,FALSE),List!$A$2:$B$5,2,FALSE)))</f>
        <v/>
      </c>
      <c r="N165" s="69" t="str">
        <f>IF(C165="","",IF(ISERROR(VLOOKUP(VLOOKUP(C165,Table1[[Practice no.]:[12]],28,FALSE),List!$A$2:$B$5,2,FALSE)),"",VLOOKUP(VLOOKUP(C165,Table1[[Practice no.]:[12]],28,FALSE),List!$A$2:$B$5,2,FALSE)))</f>
        <v/>
      </c>
      <c r="O165" s="69" t="str">
        <f>IF(C165="","",IF(ISERROR(VLOOKUP(VLOOKUP(C165,Table1[[Practice no.]:[12]],29,FALSE),List!$A$2:$B$5,2,FALSE)),"",VLOOKUP(VLOOKUP(C165,Table1[[Practice no.]:[12]],29,FALSE),List!$A$2:$B$5,2,FALSE)))</f>
        <v/>
      </c>
      <c r="P165" s="69" t="str">
        <f>IF(C165="","",IF(ISERROR(VLOOKUP(VLOOKUP(C165,Table1[[Practice no.]:[12]],30,FALSE),List!$A$2:$B$5,2,FALSE)),"",VLOOKUP(VLOOKUP(C165,Table1[[Practice no.]:[12]],30,FALSE),List!$A$2:$B$5,2,FALSE)))</f>
        <v/>
      </c>
      <c r="Q165" s="55" t="str">
        <f>IF(C165="","",IF(ISERROR(VLOOKUP(VLOOKUP(C165,Table1[[Practice no.]:[12]],31,FALSE),List!$A$2:$B$5,2,FALSE)),"",VLOOKUP(VLOOKUP(C165,Table1[[Practice no.]:[12]],31,FALSE),List!$A$2:$B$5,2,FALSE)))</f>
        <v/>
      </c>
      <c r="R165" s="55" t="str">
        <f>IF(C165="","",IF(ISERROR(VLOOKUP(VLOOKUP(C165,Table1[[Practice no.]:[12]],32,FALSE),List!$A$2:$B$5,2,FALSE)),"",VLOOKUP(VLOOKUP(C165,Table1[[Practice no.]:[12]],32,FALSE),List!$A$2:$B$5,2,FALSE)))</f>
        <v/>
      </c>
      <c r="S165" s="55" t="str">
        <f>IF(C165="","",IF(ISERROR(VLOOKUP(VLOOKUP(C165,Table1[[Practice no.]:[12]],33,FALSE),List!$A$2:$B$5,2,FALSE)),"",VLOOKUP(VLOOKUP(C165,Table1[[Practice no.]:[12]],33,FALSE),List!$A$2:$B$5,2,FALSE)))</f>
        <v/>
      </c>
      <c r="T165" s="55" t="str">
        <f>IF(C165="","",IF(ISERROR(VLOOKUP(VLOOKUP(C165,Table1[[Practice no.]:[12]],34,FALSE),List!$A$2:$B$5,2,FALSE)),"",VLOOKUP(VLOOKUP(C165,Table1[[Practice no.]:[12]],34,FALSE),List!$A$2:$B$5,2,FALSE)))</f>
        <v/>
      </c>
      <c r="U165" s="55" t="str">
        <f>IF(C165="","",IF(ISERROR(VLOOKUP(VLOOKUP(C165,Table1[[Practice no.]:[12]],35,FALSE),List!$A$2:$B$5,2,FALSE)),"",VLOOKUP(VLOOKUP(C165,Table1[[Practice no.]:[12]],35,FALSE),List!$A$2:$B$5,2,FALSE)))</f>
        <v/>
      </c>
      <c r="V165" s="55" t="str">
        <f>IF(C165="","",IF(ISERROR(VLOOKUP(VLOOKUP(C165,Table1[[Practice no.]:[12]],36,FALSE),List!$A$2:$B$5,2,FALSE)),"",VLOOKUP(VLOOKUP(C165,Table1[[Practice no.]:[12]],36,FALSE),List!$A$2:$B$5,2,FALSE)))</f>
        <v/>
      </c>
      <c r="W165" s="55" t="str">
        <f>IF(C165="","",IF(ISERROR(VLOOKUP(VLOOKUP(C165,Table1[[Practice no.]:[12]],37,FALSE),List!$A$2:$B$5,2,FALSE)),"",VLOOKUP(VLOOKUP(C165,Table1[[Practice no.]:[12]],37,FALSE),List!$A$2:$B$5,2,FALSE)))</f>
        <v/>
      </c>
      <c r="X165" s="55" t="str">
        <f>IF(C165="","",IF(ISERROR(VLOOKUP(VLOOKUP(C165,Table1[[Practice no.]:[12]],38,FALSE),List!$A$2:$B$5,2,FALSE)),"",VLOOKUP(VLOOKUP(C165,Table1[[Practice no.]:[12]],38,FALSE),List!$A$2:$B$5,2,FALSE)))</f>
        <v/>
      </c>
      <c r="Y165" s="55" t="str">
        <f>IF(C165="","",IF(ISERROR(VLOOKUP(VLOOKUP(C165,Table1[[Practice no.]:[12]],39,FALSE),List!$A$2:$B$5,2,FALSE)),"",VLOOKUP(VLOOKUP(C165,Table1[[Practice no.]:[12]],39,FALSE),List!$A$2:$B$5,2,FALSE)))</f>
        <v/>
      </c>
      <c r="Z165" s="55" t="str">
        <f>IF(C165="","",IF(ISERROR(VLOOKUP(VLOOKUP(C165,Table1[[Practice no.]:[12]],40,FALSE),List!$A$2:$B$5,2,FALSE)),"",VLOOKUP(VLOOKUP(C165,Table1[[Practice no.]:[12]],40,FALSE),List!$A$2:$B$5,2,FALSE)))</f>
        <v/>
      </c>
      <c r="AA165" s="55" t="str">
        <f>IF(C165="","",IF(ISERROR(VLOOKUP(VLOOKUP(C165,Table1[[Practice no.]:[12]],41,FALSE),List!$A$2:$B$5,2,FALSE)),"",VLOOKUP(VLOOKUP(C165,Table1[[Practice no.]:[12]],41,FALSE),List!$A$2:$B$5,2,FALSE)))</f>
        <v/>
      </c>
      <c r="AB165" s="55" t="str">
        <f>IF(C165="","",IF(ISERROR(VLOOKUP(VLOOKUP(C165,Table1[[Practice no.]:[12]],42,FALSE),List!$A$2:$B$5,2,FALSE)),"",VLOOKUP(VLOOKUP(C165,Table1[[Practice no.]:[12]],42,FALSE),List!$A$2:$B$5,2,FALSE)))</f>
        <v/>
      </c>
    </row>
    <row r="166" spans="1:28" ht="40.35" customHeight="1">
      <c r="A166" s="218"/>
      <c r="B166" s="218"/>
      <c r="C166" s="218"/>
      <c r="D166" s="218" t="str">
        <f>IF(C166="","",HYPERLINK("#'" &amp; C166 &amp; "'!A1",VLOOKUP(C166,Table1[[Practice no.]:[Pracitce Name]],2,FALSE)))</f>
        <v/>
      </c>
      <c r="E166" s="65" t="str">
        <f>IF(C166="","",IF(ISERROR(VLOOKUP(VLOOKUP(C166,Table1[[Practice no.]:[12]],19,FALSE),List!$A$2:$B$5,2,FALSE)),"",VLOOKUP(VLOOKUP(C166,Table1[[Practice no.]:[12]],19,FALSE),List!$A$2:$B$5,2,FALSE)))</f>
        <v/>
      </c>
      <c r="F166" s="66" t="str">
        <f>IF(C166="","",IF(ISERROR(VLOOKUP(VLOOKUP(C166,Table1[[Practice no.]:[12]],20,FALSE),List!$A$2:$B$5,2,FALSE)),"",VLOOKUP(VLOOKUP(C166,Table1[[Practice no.]:[12]],20,FALSE),List!$A$2:$B$5,2,FALSE)))</f>
        <v/>
      </c>
      <c r="G166" s="66" t="str">
        <f>IF(C166="","",IF(ISERROR(VLOOKUP(VLOOKUP(C166,Table1[[Practice no.]:[12]],21,FALSE),List!$A$2:$B$5,2,FALSE)),"",VLOOKUP(VLOOKUP(C166,Table1[[Practice no.]:[12]],21,FALSE),List!$A$2:$B$5,2,FALSE)))</f>
        <v/>
      </c>
      <c r="H166" s="67" t="str">
        <f>IF(C166="","",IF(ISERROR(VLOOKUP(VLOOKUP(C166,Table1[[Practice no.]:[12]],22,FALSE),List!$A$2:$B$5,2,FALSE)),"",VLOOKUP(VLOOKUP(C166,Table1[[Practice no.]:[12]],22,FALSE),List!$A$2:$B$5,2,FALSE)))</f>
        <v/>
      </c>
      <c r="I166" s="67" t="str">
        <f>IF(C166="","",IF(ISERROR(VLOOKUP(VLOOKUP(C166,Table1[[Practice no.]:[12]],23,FALSE),List!$A$2:$B$5,2,FALSE)),"",VLOOKUP(VLOOKUP(C166,Table1[[Practice no.]:[12]],23,FALSE),List!$A$2:$B$5,2,FALSE)))</f>
        <v/>
      </c>
      <c r="J166" s="67" t="str">
        <f>IF(C166="","",IF(ISERROR(VLOOKUP(VLOOKUP(C166,Table1[[Practice no.]:[12]],24,FALSE),List!$A$2:$B$5,2,FALSE)),"",VLOOKUP(VLOOKUP(C166,Table1[[Practice no.]:[12]],24,FALSE),List!$A$2:$B$5,2,FALSE)))</f>
        <v/>
      </c>
      <c r="K166" s="68" t="str">
        <f>IF(C166="","",IF(ISERROR(VLOOKUP(VLOOKUP(C166,Table1[[Practice no.]:[12]],25,FALSE),List!$A$2:$B$5,2,FALSE)),"",VLOOKUP(VLOOKUP(C166,Table1[[Practice no.]:[12]],25,FALSE),List!$A$2:$B$5,2,FALSE)))</f>
        <v/>
      </c>
      <c r="L166" s="68" t="str">
        <f>IF(C166="","",IF(ISERROR(VLOOKUP(VLOOKUP(C166,Table1[[Practice no.]:[12]],26,FALSE),List!$A$2:$B$5,2,FALSE)),"",VLOOKUP(VLOOKUP(C166,Table1[[Practice no.]:[12]],26,FALSE),List!$A$2:$B$5,2,FALSE)))</f>
        <v/>
      </c>
      <c r="M166" s="68" t="str">
        <f>IF(C166="","",IF(ISERROR(VLOOKUP(VLOOKUP(C166,Table1[[Practice no.]:[12]],27,FALSE),List!$A$2:$B$5,2,FALSE)),"",VLOOKUP(VLOOKUP(C166,Table1[[Practice no.]:[12]],27,FALSE),List!$A$2:$B$5,2,FALSE)))</f>
        <v/>
      </c>
      <c r="N166" s="69" t="str">
        <f>IF(C166="","",IF(ISERROR(VLOOKUP(VLOOKUP(C166,Table1[[Practice no.]:[12]],28,FALSE),List!$A$2:$B$5,2,FALSE)),"",VLOOKUP(VLOOKUP(C166,Table1[[Practice no.]:[12]],28,FALSE),List!$A$2:$B$5,2,FALSE)))</f>
        <v/>
      </c>
      <c r="O166" s="69" t="str">
        <f>IF(C166="","",IF(ISERROR(VLOOKUP(VLOOKUP(C166,Table1[[Practice no.]:[12]],29,FALSE),List!$A$2:$B$5,2,FALSE)),"",VLOOKUP(VLOOKUP(C166,Table1[[Practice no.]:[12]],29,FALSE),List!$A$2:$B$5,2,FALSE)))</f>
        <v/>
      </c>
      <c r="P166" s="69" t="str">
        <f>IF(C166="","",IF(ISERROR(VLOOKUP(VLOOKUP(C166,Table1[[Practice no.]:[12]],30,FALSE),List!$A$2:$B$5,2,FALSE)),"",VLOOKUP(VLOOKUP(C166,Table1[[Practice no.]:[12]],30,FALSE),List!$A$2:$B$5,2,FALSE)))</f>
        <v/>
      </c>
      <c r="Q166" s="55" t="str">
        <f>IF(C166="","",IF(ISERROR(VLOOKUP(VLOOKUP(C166,Table1[[Practice no.]:[12]],31,FALSE),List!$A$2:$B$5,2,FALSE)),"",VLOOKUP(VLOOKUP(C166,Table1[[Practice no.]:[12]],31,FALSE),List!$A$2:$B$5,2,FALSE)))</f>
        <v/>
      </c>
      <c r="R166" s="55" t="str">
        <f>IF(C166="","",IF(ISERROR(VLOOKUP(VLOOKUP(C166,Table1[[Practice no.]:[12]],32,FALSE),List!$A$2:$B$5,2,FALSE)),"",VLOOKUP(VLOOKUP(C166,Table1[[Practice no.]:[12]],32,FALSE),List!$A$2:$B$5,2,FALSE)))</f>
        <v/>
      </c>
      <c r="S166" s="55" t="str">
        <f>IF(C166="","",IF(ISERROR(VLOOKUP(VLOOKUP(C166,Table1[[Practice no.]:[12]],33,FALSE),List!$A$2:$B$5,2,FALSE)),"",VLOOKUP(VLOOKUP(C166,Table1[[Practice no.]:[12]],33,FALSE),List!$A$2:$B$5,2,FALSE)))</f>
        <v/>
      </c>
      <c r="T166" s="55" t="str">
        <f>IF(C166="","",IF(ISERROR(VLOOKUP(VLOOKUP(C166,Table1[[Practice no.]:[12]],34,FALSE),List!$A$2:$B$5,2,FALSE)),"",VLOOKUP(VLOOKUP(C166,Table1[[Practice no.]:[12]],34,FALSE),List!$A$2:$B$5,2,FALSE)))</f>
        <v/>
      </c>
      <c r="U166" s="55" t="str">
        <f>IF(C166="","",IF(ISERROR(VLOOKUP(VLOOKUP(C166,Table1[[Practice no.]:[12]],35,FALSE),List!$A$2:$B$5,2,FALSE)),"",VLOOKUP(VLOOKUP(C166,Table1[[Practice no.]:[12]],35,FALSE),List!$A$2:$B$5,2,FALSE)))</f>
        <v/>
      </c>
      <c r="V166" s="55" t="str">
        <f>IF(C166="","",IF(ISERROR(VLOOKUP(VLOOKUP(C166,Table1[[Practice no.]:[12]],36,FALSE),List!$A$2:$B$5,2,FALSE)),"",VLOOKUP(VLOOKUP(C166,Table1[[Practice no.]:[12]],36,FALSE),List!$A$2:$B$5,2,FALSE)))</f>
        <v/>
      </c>
      <c r="W166" s="55" t="str">
        <f>IF(C166="","",IF(ISERROR(VLOOKUP(VLOOKUP(C166,Table1[[Practice no.]:[12]],37,FALSE),List!$A$2:$B$5,2,FALSE)),"",VLOOKUP(VLOOKUP(C166,Table1[[Practice no.]:[12]],37,FALSE),List!$A$2:$B$5,2,FALSE)))</f>
        <v/>
      </c>
      <c r="X166" s="55" t="str">
        <f>IF(C166="","",IF(ISERROR(VLOOKUP(VLOOKUP(C166,Table1[[Practice no.]:[12]],38,FALSE),List!$A$2:$B$5,2,FALSE)),"",VLOOKUP(VLOOKUP(C166,Table1[[Practice no.]:[12]],38,FALSE),List!$A$2:$B$5,2,FALSE)))</f>
        <v/>
      </c>
      <c r="Y166" s="55" t="str">
        <f>IF(C166="","",IF(ISERROR(VLOOKUP(VLOOKUP(C166,Table1[[Practice no.]:[12]],39,FALSE),List!$A$2:$B$5,2,FALSE)),"",VLOOKUP(VLOOKUP(C166,Table1[[Practice no.]:[12]],39,FALSE),List!$A$2:$B$5,2,FALSE)))</f>
        <v/>
      </c>
      <c r="Z166" s="55" t="str">
        <f>IF(C166="","",IF(ISERROR(VLOOKUP(VLOOKUP(C166,Table1[[Practice no.]:[12]],40,FALSE),List!$A$2:$B$5,2,FALSE)),"",VLOOKUP(VLOOKUP(C166,Table1[[Practice no.]:[12]],40,FALSE),List!$A$2:$B$5,2,FALSE)))</f>
        <v/>
      </c>
      <c r="AA166" s="55" t="str">
        <f>IF(C166="","",IF(ISERROR(VLOOKUP(VLOOKUP(C166,Table1[[Practice no.]:[12]],41,FALSE),List!$A$2:$B$5,2,FALSE)),"",VLOOKUP(VLOOKUP(C166,Table1[[Practice no.]:[12]],41,FALSE),List!$A$2:$B$5,2,FALSE)))</f>
        <v/>
      </c>
      <c r="AB166" s="55" t="str">
        <f>IF(C166="","",IF(ISERROR(VLOOKUP(VLOOKUP(C166,Table1[[Practice no.]:[12]],42,FALSE),List!$A$2:$B$5,2,FALSE)),"",VLOOKUP(VLOOKUP(C166,Table1[[Practice no.]:[12]],42,FALSE),List!$A$2:$B$5,2,FALSE)))</f>
        <v/>
      </c>
    </row>
    <row r="167" spans="1:28" ht="40.35" customHeight="1">
      <c r="A167" s="218"/>
      <c r="B167" s="218"/>
      <c r="C167" s="218"/>
      <c r="D167" s="218" t="str">
        <f>IF(C167="","",HYPERLINK("#'" &amp; C167 &amp; "'!A1",VLOOKUP(C167,Table1[[Practice no.]:[Pracitce Name]],2,FALSE)))</f>
        <v/>
      </c>
      <c r="E167" s="65" t="str">
        <f>IF(C167="","",IF(ISERROR(VLOOKUP(VLOOKUP(C167,Table1[[Practice no.]:[12]],19,FALSE),List!$A$2:$B$5,2,FALSE)),"",VLOOKUP(VLOOKUP(C167,Table1[[Practice no.]:[12]],19,FALSE),List!$A$2:$B$5,2,FALSE)))</f>
        <v/>
      </c>
      <c r="F167" s="66" t="str">
        <f>IF(C167="","",IF(ISERROR(VLOOKUP(VLOOKUP(C167,Table1[[Practice no.]:[12]],20,FALSE),List!$A$2:$B$5,2,FALSE)),"",VLOOKUP(VLOOKUP(C167,Table1[[Practice no.]:[12]],20,FALSE),List!$A$2:$B$5,2,FALSE)))</f>
        <v/>
      </c>
      <c r="G167" s="66" t="str">
        <f>IF(C167="","",IF(ISERROR(VLOOKUP(VLOOKUP(C167,Table1[[Practice no.]:[12]],21,FALSE),List!$A$2:$B$5,2,FALSE)),"",VLOOKUP(VLOOKUP(C167,Table1[[Practice no.]:[12]],21,FALSE),List!$A$2:$B$5,2,FALSE)))</f>
        <v/>
      </c>
      <c r="H167" s="67" t="str">
        <f>IF(C167="","",IF(ISERROR(VLOOKUP(VLOOKUP(C167,Table1[[Practice no.]:[12]],22,FALSE),List!$A$2:$B$5,2,FALSE)),"",VLOOKUP(VLOOKUP(C167,Table1[[Practice no.]:[12]],22,FALSE),List!$A$2:$B$5,2,FALSE)))</f>
        <v/>
      </c>
      <c r="I167" s="67" t="str">
        <f>IF(C167="","",IF(ISERROR(VLOOKUP(VLOOKUP(C167,Table1[[Practice no.]:[12]],23,FALSE),List!$A$2:$B$5,2,FALSE)),"",VLOOKUP(VLOOKUP(C167,Table1[[Practice no.]:[12]],23,FALSE),List!$A$2:$B$5,2,FALSE)))</f>
        <v/>
      </c>
      <c r="J167" s="67" t="str">
        <f>IF(C167="","",IF(ISERROR(VLOOKUP(VLOOKUP(C167,Table1[[Practice no.]:[12]],24,FALSE),List!$A$2:$B$5,2,FALSE)),"",VLOOKUP(VLOOKUP(C167,Table1[[Practice no.]:[12]],24,FALSE),List!$A$2:$B$5,2,FALSE)))</f>
        <v/>
      </c>
      <c r="K167" s="68" t="str">
        <f>IF(C167="","",IF(ISERROR(VLOOKUP(VLOOKUP(C167,Table1[[Practice no.]:[12]],25,FALSE),List!$A$2:$B$5,2,FALSE)),"",VLOOKUP(VLOOKUP(C167,Table1[[Practice no.]:[12]],25,FALSE),List!$A$2:$B$5,2,FALSE)))</f>
        <v/>
      </c>
      <c r="L167" s="68" t="str">
        <f>IF(C167="","",IF(ISERROR(VLOOKUP(VLOOKUP(C167,Table1[[Practice no.]:[12]],26,FALSE),List!$A$2:$B$5,2,FALSE)),"",VLOOKUP(VLOOKUP(C167,Table1[[Practice no.]:[12]],26,FALSE),List!$A$2:$B$5,2,FALSE)))</f>
        <v/>
      </c>
      <c r="M167" s="68" t="str">
        <f>IF(C167="","",IF(ISERROR(VLOOKUP(VLOOKUP(C167,Table1[[Practice no.]:[12]],27,FALSE),List!$A$2:$B$5,2,FALSE)),"",VLOOKUP(VLOOKUP(C167,Table1[[Practice no.]:[12]],27,FALSE),List!$A$2:$B$5,2,FALSE)))</f>
        <v/>
      </c>
      <c r="N167" s="69" t="str">
        <f>IF(C167="","",IF(ISERROR(VLOOKUP(VLOOKUP(C167,Table1[[Practice no.]:[12]],28,FALSE),List!$A$2:$B$5,2,FALSE)),"",VLOOKUP(VLOOKUP(C167,Table1[[Practice no.]:[12]],28,FALSE),List!$A$2:$B$5,2,FALSE)))</f>
        <v/>
      </c>
      <c r="O167" s="69" t="str">
        <f>IF(C167="","",IF(ISERROR(VLOOKUP(VLOOKUP(C167,Table1[[Practice no.]:[12]],29,FALSE),List!$A$2:$B$5,2,FALSE)),"",VLOOKUP(VLOOKUP(C167,Table1[[Practice no.]:[12]],29,FALSE),List!$A$2:$B$5,2,FALSE)))</f>
        <v/>
      </c>
      <c r="P167" s="69" t="str">
        <f>IF(C167="","",IF(ISERROR(VLOOKUP(VLOOKUP(C167,Table1[[Practice no.]:[12]],30,FALSE),List!$A$2:$B$5,2,FALSE)),"",VLOOKUP(VLOOKUP(C167,Table1[[Practice no.]:[12]],30,FALSE),List!$A$2:$B$5,2,FALSE)))</f>
        <v/>
      </c>
      <c r="Q167" s="55" t="str">
        <f>IF(C167="","",IF(ISERROR(VLOOKUP(VLOOKUP(C167,Table1[[Practice no.]:[12]],31,FALSE),List!$A$2:$B$5,2,FALSE)),"",VLOOKUP(VLOOKUP(C167,Table1[[Practice no.]:[12]],31,FALSE),List!$A$2:$B$5,2,FALSE)))</f>
        <v/>
      </c>
      <c r="R167" s="55" t="str">
        <f>IF(C167="","",IF(ISERROR(VLOOKUP(VLOOKUP(C167,Table1[[Practice no.]:[12]],32,FALSE),List!$A$2:$B$5,2,FALSE)),"",VLOOKUP(VLOOKUP(C167,Table1[[Practice no.]:[12]],32,FALSE),List!$A$2:$B$5,2,FALSE)))</f>
        <v/>
      </c>
      <c r="S167" s="55" t="str">
        <f>IF(C167="","",IF(ISERROR(VLOOKUP(VLOOKUP(C167,Table1[[Practice no.]:[12]],33,FALSE),List!$A$2:$B$5,2,FALSE)),"",VLOOKUP(VLOOKUP(C167,Table1[[Practice no.]:[12]],33,FALSE),List!$A$2:$B$5,2,FALSE)))</f>
        <v/>
      </c>
      <c r="T167" s="55" t="str">
        <f>IF(C167="","",IF(ISERROR(VLOOKUP(VLOOKUP(C167,Table1[[Practice no.]:[12]],34,FALSE),List!$A$2:$B$5,2,FALSE)),"",VLOOKUP(VLOOKUP(C167,Table1[[Practice no.]:[12]],34,FALSE),List!$A$2:$B$5,2,FALSE)))</f>
        <v/>
      </c>
      <c r="U167" s="55" t="str">
        <f>IF(C167="","",IF(ISERROR(VLOOKUP(VLOOKUP(C167,Table1[[Practice no.]:[12]],35,FALSE),List!$A$2:$B$5,2,FALSE)),"",VLOOKUP(VLOOKUP(C167,Table1[[Practice no.]:[12]],35,FALSE),List!$A$2:$B$5,2,FALSE)))</f>
        <v/>
      </c>
      <c r="V167" s="55" t="str">
        <f>IF(C167="","",IF(ISERROR(VLOOKUP(VLOOKUP(C167,Table1[[Practice no.]:[12]],36,FALSE),List!$A$2:$B$5,2,FALSE)),"",VLOOKUP(VLOOKUP(C167,Table1[[Practice no.]:[12]],36,FALSE),List!$A$2:$B$5,2,FALSE)))</f>
        <v/>
      </c>
      <c r="W167" s="55" t="str">
        <f>IF(C167="","",IF(ISERROR(VLOOKUP(VLOOKUP(C167,Table1[[Practice no.]:[12]],37,FALSE),List!$A$2:$B$5,2,FALSE)),"",VLOOKUP(VLOOKUP(C167,Table1[[Practice no.]:[12]],37,FALSE),List!$A$2:$B$5,2,FALSE)))</f>
        <v/>
      </c>
      <c r="X167" s="55" t="str">
        <f>IF(C167="","",IF(ISERROR(VLOOKUP(VLOOKUP(C167,Table1[[Practice no.]:[12]],38,FALSE),List!$A$2:$B$5,2,FALSE)),"",VLOOKUP(VLOOKUP(C167,Table1[[Practice no.]:[12]],38,FALSE),List!$A$2:$B$5,2,FALSE)))</f>
        <v/>
      </c>
      <c r="Y167" s="55" t="str">
        <f>IF(C167="","",IF(ISERROR(VLOOKUP(VLOOKUP(C167,Table1[[Practice no.]:[12]],39,FALSE),List!$A$2:$B$5,2,FALSE)),"",VLOOKUP(VLOOKUP(C167,Table1[[Practice no.]:[12]],39,FALSE),List!$A$2:$B$5,2,FALSE)))</f>
        <v/>
      </c>
      <c r="Z167" s="55" t="str">
        <f>IF(C167="","",IF(ISERROR(VLOOKUP(VLOOKUP(C167,Table1[[Practice no.]:[12]],40,FALSE),List!$A$2:$B$5,2,FALSE)),"",VLOOKUP(VLOOKUP(C167,Table1[[Practice no.]:[12]],40,FALSE),List!$A$2:$B$5,2,FALSE)))</f>
        <v/>
      </c>
      <c r="AA167" s="55" t="str">
        <f>IF(C167="","",IF(ISERROR(VLOOKUP(VLOOKUP(C167,Table1[[Practice no.]:[12]],41,FALSE),List!$A$2:$B$5,2,FALSE)),"",VLOOKUP(VLOOKUP(C167,Table1[[Practice no.]:[12]],41,FALSE),List!$A$2:$B$5,2,FALSE)))</f>
        <v/>
      </c>
      <c r="AB167" s="55" t="str">
        <f>IF(C167="","",IF(ISERROR(VLOOKUP(VLOOKUP(C167,Table1[[Practice no.]:[12]],42,FALSE),List!$A$2:$B$5,2,FALSE)),"",VLOOKUP(VLOOKUP(C167,Table1[[Practice no.]:[12]],42,FALSE),List!$A$2:$B$5,2,FALSE)))</f>
        <v/>
      </c>
    </row>
    <row r="168" spans="1:28" ht="40.35" customHeight="1">
      <c r="A168" s="218"/>
      <c r="B168" s="218"/>
      <c r="C168" s="218"/>
      <c r="D168" s="218" t="str">
        <f>IF(C168="","",HYPERLINK("#'" &amp; C168 &amp; "'!A1",VLOOKUP(C168,Table1[[Practice no.]:[Pracitce Name]],2,FALSE)))</f>
        <v/>
      </c>
      <c r="E168" s="65" t="str">
        <f>IF(C168="","",IF(ISERROR(VLOOKUP(VLOOKUP(C168,Table1[[Practice no.]:[12]],19,FALSE),List!$A$2:$B$5,2,FALSE)),"",VLOOKUP(VLOOKUP(C168,Table1[[Practice no.]:[12]],19,FALSE),List!$A$2:$B$5,2,FALSE)))</f>
        <v/>
      </c>
      <c r="F168" s="66" t="str">
        <f>IF(C168="","",IF(ISERROR(VLOOKUP(VLOOKUP(C168,Table1[[Practice no.]:[12]],20,FALSE),List!$A$2:$B$5,2,FALSE)),"",VLOOKUP(VLOOKUP(C168,Table1[[Practice no.]:[12]],20,FALSE),List!$A$2:$B$5,2,FALSE)))</f>
        <v/>
      </c>
      <c r="G168" s="66" t="str">
        <f>IF(C168="","",IF(ISERROR(VLOOKUP(VLOOKUP(C168,Table1[[Practice no.]:[12]],21,FALSE),List!$A$2:$B$5,2,FALSE)),"",VLOOKUP(VLOOKUP(C168,Table1[[Practice no.]:[12]],21,FALSE),List!$A$2:$B$5,2,FALSE)))</f>
        <v/>
      </c>
      <c r="H168" s="67" t="str">
        <f>IF(C168="","",IF(ISERROR(VLOOKUP(VLOOKUP(C168,Table1[[Practice no.]:[12]],22,FALSE),List!$A$2:$B$5,2,FALSE)),"",VLOOKUP(VLOOKUP(C168,Table1[[Practice no.]:[12]],22,FALSE),List!$A$2:$B$5,2,FALSE)))</f>
        <v/>
      </c>
      <c r="I168" s="67" t="str">
        <f>IF(C168="","",IF(ISERROR(VLOOKUP(VLOOKUP(C168,Table1[[Practice no.]:[12]],23,FALSE),List!$A$2:$B$5,2,FALSE)),"",VLOOKUP(VLOOKUP(C168,Table1[[Practice no.]:[12]],23,FALSE),List!$A$2:$B$5,2,FALSE)))</f>
        <v/>
      </c>
      <c r="J168" s="67" t="str">
        <f>IF(C168="","",IF(ISERROR(VLOOKUP(VLOOKUP(C168,Table1[[Practice no.]:[12]],24,FALSE),List!$A$2:$B$5,2,FALSE)),"",VLOOKUP(VLOOKUP(C168,Table1[[Practice no.]:[12]],24,FALSE),List!$A$2:$B$5,2,FALSE)))</f>
        <v/>
      </c>
      <c r="K168" s="68" t="str">
        <f>IF(C168="","",IF(ISERROR(VLOOKUP(VLOOKUP(C168,Table1[[Practice no.]:[12]],25,FALSE),List!$A$2:$B$5,2,FALSE)),"",VLOOKUP(VLOOKUP(C168,Table1[[Practice no.]:[12]],25,FALSE),List!$A$2:$B$5,2,FALSE)))</f>
        <v/>
      </c>
      <c r="L168" s="68" t="str">
        <f>IF(C168="","",IF(ISERROR(VLOOKUP(VLOOKUP(C168,Table1[[Practice no.]:[12]],26,FALSE),List!$A$2:$B$5,2,FALSE)),"",VLOOKUP(VLOOKUP(C168,Table1[[Practice no.]:[12]],26,FALSE),List!$A$2:$B$5,2,FALSE)))</f>
        <v/>
      </c>
      <c r="M168" s="68" t="str">
        <f>IF(C168="","",IF(ISERROR(VLOOKUP(VLOOKUP(C168,Table1[[Practice no.]:[12]],27,FALSE),List!$A$2:$B$5,2,FALSE)),"",VLOOKUP(VLOOKUP(C168,Table1[[Practice no.]:[12]],27,FALSE),List!$A$2:$B$5,2,FALSE)))</f>
        <v/>
      </c>
      <c r="N168" s="69" t="str">
        <f>IF(C168="","",IF(ISERROR(VLOOKUP(VLOOKUP(C168,Table1[[Practice no.]:[12]],28,FALSE),List!$A$2:$B$5,2,FALSE)),"",VLOOKUP(VLOOKUP(C168,Table1[[Practice no.]:[12]],28,FALSE),List!$A$2:$B$5,2,FALSE)))</f>
        <v/>
      </c>
      <c r="O168" s="69" t="str">
        <f>IF(C168="","",IF(ISERROR(VLOOKUP(VLOOKUP(C168,Table1[[Practice no.]:[12]],29,FALSE),List!$A$2:$B$5,2,FALSE)),"",VLOOKUP(VLOOKUP(C168,Table1[[Practice no.]:[12]],29,FALSE),List!$A$2:$B$5,2,FALSE)))</f>
        <v/>
      </c>
      <c r="P168" s="69" t="str">
        <f>IF(C168="","",IF(ISERROR(VLOOKUP(VLOOKUP(C168,Table1[[Practice no.]:[12]],30,FALSE),List!$A$2:$B$5,2,FALSE)),"",VLOOKUP(VLOOKUP(C168,Table1[[Practice no.]:[12]],30,FALSE),List!$A$2:$B$5,2,FALSE)))</f>
        <v/>
      </c>
      <c r="Q168" s="55" t="str">
        <f>IF(C168="","",IF(ISERROR(VLOOKUP(VLOOKUP(C168,Table1[[Practice no.]:[12]],31,FALSE),List!$A$2:$B$5,2,FALSE)),"",VLOOKUP(VLOOKUP(C168,Table1[[Practice no.]:[12]],31,FALSE),List!$A$2:$B$5,2,FALSE)))</f>
        <v/>
      </c>
      <c r="R168" s="55" t="str">
        <f>IF(C168="","",IF(ISERROR(VLOOKUP(VLOOKUP(C168,Table1[[Practice no.]:[12]],32,FALSE),List!$A$2:$B$5,2,FALSE)),"",VLOOKUP(VLOOKUP(C168,Table1[[Practice no.]:[12]],32,FALSE),List!$A$2:$B$5,2,FALSE)))</f>
        <v/>
      </c>
      <c r="S168" s="55" t="str">
        <f>IF(C168="","",IF(ISERROR(VLOOKUP(VLOOKUP(C168,Table1[[Practice no.]:[12]],33,FALSE),List!$A$2:$B$5,2,FALSE)),"",VLOOKUP(VLOOKUP(C168,Table1[[Practice no.]:[12]],33,FALSE),List!$A$2:$B$5,2,FALSE)))</f>
        <v/>
      </c>
      <c r="T168" s="55" t="str">
        <f>IF(C168="","",IF(ISERROR(VLOOKUP(VLOOKUP(C168,Table1[[Practice no.]:[12]],34,FALSE),List!$A$2:$B$5,2,FALSE)),"",VLOOKUP(VLOOKUP(C168,Table1[[Practice no.]:[12]],34,FALSE),List!$A$2:$B$5,2,FALSE)))</f>
        <v/>
      </c>
      <c r="U168" s="55" t="str">
        <f>IF(C168="","",IF(ISERROR(VLOOKUP(VLOOKUP(C168,Table1[[Practice no.]:[12]],35,FALSE),List!$A$2:$B$5,2,FALSE)),"",VLOOKUP(VLOOKUP(C168,Table1[[Practice no.]:[12]],35,FALSE),List!$A$2:$B$5,2,FALSE)))</f>
        <v/>
      </c>
      <c r="V168" s="55" t="str">
        <f>IF(C168="","",IF(ISERROR(VLOOKUP(VLOOKUP(C168,Table1[[Practice no.]:[12]],36,FALSE),List!$A$2:$B$5,2,FALSE)),"",VLOOKUP(VLOOKUP(C168,Table1[[Practice no.]:[12]],36,FALSE),List!$A$2:$B$5,2,FALSE)))</f>
        <v/>
      </c>
      <c r="W168" s="55" t="str">
        <f>IF(C168="","",IF(ISERROR(VLOOKUP(VLOOKUP(C168,Table1[[Practice no.]:[12]],37,FALSE),List!$A$2:$B$5,2,FALSE)),"",VLOOKUP(VLOOKUP(C168,Table1[[Practice no.]:[12]],37,FALSE),List!$A$2:$B$5,2,FALSE)))</f>
        <v/>
      </c>
      <c r="X168" s="55" t="str">
        <f>IF(C168="","",IF(ISERROR(VLOOKUP(VLOOKUP(C168,Table1[[Practice no.]:[12]],38,FALSE),List!$A$2:$B$5,2,FALSE)),"",VLOOKUP(VLOOKUP(C168,Table1[[Practice no.]:[12]],38,FALSE),List!$A$2:$B$5,2,FALSE)))</f>
        <v/>
      </c>
      <c r="Y168" s="55" t="str">
        <f>IF(C168="","",IF(ISERROR(VLOOKUP(VLOOKUP(C168,Table1[[Practice no.]:[12]],39,FALSE),List!$A$2:$B$5,2,FALSE)),"",VLOOKUP(VLOOKUP(C168,Table1[[Practice no.]:[12]],39,FALSE),List!$A$2:$B$5,2,FALSE)))</f>
        <v/>
      </c>
      <c r="Z168" s="55" t="str">
        <f>IF(C168="","",IF(ISERROR(VLOOKUP(VLOOKUP(C168,Table1[[Practice no.]:[12]],40,FALSE),List!$A$2:$B$5,2,FALSE)),"",VLOOKUP(VLOOKUP(C168,Table1[[Practice no.]:[12]],40,FALSE),List!$A$2:$B$5,2,FALSE)))</f>
        <v/>
      </c>
      <c r="AA168" s="55" t="str">
        <f>IF(C168="","",IF(ISERROR(VLOOKUP(VLOOKUP(C168,Table1[[Practice no.]:[12]],41,FALSE),List!$A$2:$B$5,2,FALSE)),"",VLOOKUP(VLOOKUP(C168,Table1[[Practice no.]:[12]],41,FALSE),List!$A$2:$B$5,2,FALSE)))</f>
        <v/>
      </c>
      <c r="AB168" s="55" t="str">
        <f>IF(C168="","",IF(ISERROR(VLOOKUP(VLOOKUP(C168,Table1[[Practice no.]:[12]],42,FALSE),List!$A$2:$B$5,2,FALSE)),"",VLOOKUP(VLOOKUP(C168,Table1[[Practice no.]:[12]],42,FALSE),List!$A$2:$B$5,2,FALSE)))</f>
        <v/>
      </c>
    </row>
    <row r="169" spans="1:28" ht="40.35" customHeight="1">
      <c r="A169" s="218"/>
      <c r="B169" s="218"/>
      <c r="C169" s="218"/>
      <c r="D169" s="218" t="str">
        <f>IF(C169="","",HYPERLINK("#'" &amp; C169 &amp; "'!A1",VLOOKUP(C169,Table1[[Practice no.]:[Pracitce Name]],2,FALSE)))</f>
        <v/>
      </c>
      <c r="E169" s="65" t="str">
        <f>IF(C169="","",IF(ISERROR(VLOOKUP(VLOOKUP(C169,Table1[[Practice no.]:[12]],19,FALSE),List!$A$2:$B$5,2,FALSE)),"",VLOOKUP(VLOOKUP(C169,Table1[[Practice no.]:[12]],19,FALSE),List!$A$2:$B$5,2,FALSE)))</f>
        <v/>
      </c>
      <c r="F169" s="66" t="str">
        <f>IF(C169="","",IF(ISERROR(VLOOKUP(VLOOKUP(C169,Table1[[Practice no.]:[12]],20,FALSE),List!$A$2:$B$5,2,FALSE)),"",VLOOKUP(VLOOKUP(C169,Table1[[Practice no.]:[12]],20,FALSE),List!$A$2:$B$5,2,FALSE)))</f>
        <v/>
      </c>
      <c r="G169" s="66" t="str">
        <f>IF(C169="","",IF(ISERROR(VLOOKUP(VLOOKUP(C169,Table1[[Practice no.]:[12]],21,FALSE),List!$A$2:$B$5,2,FALSE)),"",VLOOKUP(VLOOKUP(C169,Table1[[Practice no.]:[12]],21,FALSE),List!$A$2:$B$5,2,FALSE)))</f>
        <v/>
      </c>
      <c r="H169" s="67" t="str">
        <f>IF(C169="","",IF(ISERROR(VLOOKUP(VLOOKUP(C169,Table1[[Practice no.]:[12]],22,FALSE),List!$A$2:$B$5,2,FALSE)),"",VLOOKUP(VLOOKUP(C169,Table1[[Practice no.]:[12]],22,FALSE),List!$A$2:$B$5,2,FALSE)))</f>
        <v/>
      </c>
      <c r="I169" s="67" t="str">
        <f>IF(C169="","",IF(ISERROR(VLOOKUP(VLOOKUP(C169,Table1[[Practice no.]:[12]],23,FALSE),List!$A$2:$B$5,2,FALSE)),"",VLOOKUP(VLOOKUP(C169,Table1[[Practice no.]:[12]],23,FALSE),List!$A$2:$B$5,2,FALSE)))</f>
        <v/>
      </c>
      <c r="J169" s="67" t="str">
        <f>IF(C169="","",IF(ISERROR(VLOOKUP(VLOOKUP(C169,Table1[[Practice no.]:[12]],24,FALSE),List!$A$2:$B$5,2,FALSE)),"",VLOOKUP(VLOOKUP(C169,Table1[[Practice no.]:[12]],24,FALSE),List!$A$2:$B$5,2,FALSE)))</f>
        <v/>
      </c>
      <c r="K169" s="68" t="str">
        <f>IF(C169="","",IF(ISERROR(VLOOKUP(VLOOKUP(C169,Table1[[Practice no.]:[12]],25,FALSE),List!$A$2:$B$5,2,FALSE)),"",VLOOKUP(VLOOKUP(C169,Table1[[Practice no.]:[12]],25,FALSE),List!$A$2:$B$5,2,FALSE)))</f>
        <v/>
      </c>
      <c r="L169" s="68" t="str">
        <f>IF(C169="","",IF(ISERROR(VLOOKUP(VLOOKUP(C169,Table1[[Practice no.]:[12]],26,FALSE),List!$A$2:$B$5,2,FALSE)),"",VLOOKUP(VLOOKUP(C169,Table1[[Practice no.]:[12]],26,FALSE),List!$A$2:$B$5,2,FALSE)))</f>
        <v/>
      </c>
      <c r="M169" s="68" t="str">
        <f>IF(C169="","",IF(ISERROR(VLOOKUP(VLOOKUP(C169,Table1[[Practice no.]:[12]],27,FALSE),List!$A$2:$B$5,2,FALSE)),"",VLOOKUP(VLOOKUP(C169,Table1[[Practice no.]:[12]],27,FALSE),List!$A$2:$B$5,2,FALSE)))</f>
        <v/>
      </c>
      <c r="N169" s="69" t="str">
        <f>IF(C169="","",IF(ISERROR(VLOOKUP(VLOOKUP(C169,Table1[[Practice no.]:[12]],28,FALSE),List!$A$2:$B$5,2,FALSE)),"",VLOOKUP(VLOOKUP(C169,Table1[[Practice no.]:[12]],28,FALSE),List!$A$2:$B$5,2,FALSE)))</f>
        <v/>
      </c>
      <c r="O169" s="69" t="str">
        <f>IF(C169="","",IF(ISERROR(VLOOKUP(VLOOKUP(C169,Table1[[Practice no.]:[12]],29,FALSE),List!$A$2:$B$5,2,FALSE)),"",VLOOKUP(VLOOKUP(C169,Table1[[Practice no.]:[12]],29,FALSE),List!$A$2:$B$5,2,FALSE)))</f>
        <v/>
      </c>
      <c r="P169" s="69" t="str">
        <f>IF(C169="","",IF(ISERROR(VLOOKUP(VLOOKUP(C169,Table1[[Practice no.]:[12]],30,FALSE),List!$A$2:$B$5,2,FALSE)),"",VLOOKUP(VLOOKUP(C169,Table1[[Practice no.]:[12]],30,FALSE),List!$A$2:$B$5,2,FALSE)))</f>
        <v/>
      </c>
      <c r="Q169" s="55" t="str">
        <f>IF(C169="","",IF(ISERROR(VLOOKUP(VLOOKUP(C169,Table1[[Practice no.]:[12]],31,FALSE),List!$A$2:$B$5,2,FALSE)),"",VLOOKUP(VLOOKUP(C169,Table1[[Practice no.]:[12]],31,FALSE),List!$A$2:$B$5,2,FALSE)))</f>
        <v/>
      </c>
      <c r="R169" s="55" t="str">
        <f>IF(C169="","",IF(ISERROR(VLOOKUP(VLOOKUP(C169,Table1[[Practice no.]:[12]],32,FALSE),List!$A$2:$B$5,2,FALSE)),"",VLOOKUP(VLOOKUP(C169,Table1[[Practice no.]:[12]],32,FALSE),List!$A$2:$B$5,2,FALSE)))</f>
        <v/>
      </c>
      <c r="S169" s="55" t="str">
        <f>IF(C169="","",IF(ISERROR(VLOOKUP(VLOOKUP(C169,Table1[[Practice no.]:[12]],33,FALSE),List!$A$2:$B$5,2,FALSE)),"",VLOOKUP(VLOOKUP(C169,Table1[[Practice no.]:[12]],33,FALSE),List!$A$2:$B$5,2,FALSE)))</f>
        <v/>
      </c>
      <c r="T169" s="55" t="str">
        <f>IF(C169="","",IF(ISERROR(VLOOKUP(VLOOKUP(C169,Table1[[Practice no.]:[12]],34,FALSE),List!$A$2:$B$5,2,FALSE)),"",VLOOKUP(VLOOKUP(C169,Table1[[Practice no.]:[12]],34,FALSE),List!$A$2:$B$5,2,FALSE)))</f>
        <v/>
      </c>
      <c r="U169" s="55" t="str">
        <f>IF(C169="","",IF(ISERROR(VLOOKUP(VLOOKUP(C169,Table1[[Practice no.]:[12]],35,FALSE),List!$A$2:$B$5,2,FALSE)),"",VLOOKUP(VLOOKUP(C169,Table1[[Practice no.]:[12]],35,FALSE),List!$A$2:$B$5,2,FALSE)))</f>
        <v/>
      </c>
      <c r="V169" s="55" t="str">
        <f>IF(C169="","",IF(ISERROR(VLOOKUP(VLOOKUP(C169,Table1[[Practice no.]:[12]],36,FALSE),List!$A$2:$B$5,2,FALSE)),"",VLOOKUP(VLOOKUP(C169,Table1[[Practice no.]:[12]],36,FALSE),List!$A$2:$B$5,2,FALSE)))</f>
        <v/>
      </c>
      <c r="W169" s="55" t="str">
        <f>IF(C169="","",IF(ISERROR(VLOOKUP(VLOOKUP(C169,Table1[[Practice no.]:[12]],37,FALSE),List!$A$2:$B$5,2,FALSE)),"",VLOOKUP(VLOOKUP(C169,Table1[[Practice no.]:[12]],37,FALSE),List!$A$2:$B$5,2,FALSE)))</f>
        <v/>
      </c>
      <c r="X169" s="55" t="str">
        <f>IF(C169="","",IF(ISERROR(VLOOKUP(VLOOKUP(C169,Table1[[Practice no.]:[12]],38,FALSE),List!$A$2:$B$5,2,FALSE)),"",VLOOKUP(VLOOKUP(C169,Table1[[Practice no.]:[12]],38,FALSE),List!$A$2:$B$5,2,FALSE)))</f>
        <v/>
      </c>
      <c r="Y169" s="55" t="str">
        <f>IF(C169="","",IF(ISERROR(VLOOKUP(VLOOKUP(C169,Table1[[Practice no.]:[12]],39,FALSE),List!$A$2:$B$5,2,FALSE)),"",VLOOKUP(VLOOKUP(C169,Table1[[Practice no.]:[12]],39,FALSE),List!$A$2:$B$5,2,FALSE)))</f>
        <v/>
      </c>
      <c r="Z169" s="55" t="str">
        <f>IF(C169="","",IF(ISERROR(VLOOKUP(VLOOKUP(C169,Table1[[Practice no.]:[12]],40,FALSE),List!$A$2:$B$5,2,FALSE)),"",VLOOKUP(VLOOKUP(C169,Table1[[Practice no.]:[12]],40,FALSE),List!$A$2:$B$5,2,FALSE)))</f>
        <v/>
      </c>
      <c r="AA169" s="55" t="str">
        <f>IF(C169="","",IF(ISERROR(VLOOKUP(VLOOKUP(C169,Table1[[Practice no.]:[12]],41,FALSE),List!$A$2:$B$5,2,FALSE)),"",VLOOKUP(VLOOKUP(C169,Table1[[Practice no.]:[12]],41,FALSE),List!$A$2:$B$5,2,FALSE)))</f>
        <v/>
      </c>
      <c r="AB169" s="55" t="str">
        <f>IF(C169="","",IF(ISERROR(VLOOKUP(VLOOKUP(C169,Table1[[Practice no.]:[12]],42,FALSE),List!$A$2:$B$5,2,FALSE)),"",VLOOKUP(VLOOKUP(C169,Table1[[Practice no.]:[12]],42,FALSE),List!$A$2:$B$5,2,FALSE)))</f>
        <v/>
      </c>
    </row>
    <row r="170" spans="1:28" ht="40.35" customHeight="1">
      <c r="A170" s="218"/>
      <c r="B170" s="218"/>
      <c r="C170" s="218"/>
      <c r="D170" s="218" t="str">
        <f>IF(C170="","",HYPERLINK("#'" &amp; C170 &amp; "'!A1",VLOOKUP(C170,Table1[[Practice no.]:[Pracitce Name]],2,FALSE)))</f>
        <v/>
      </c>
      <c r="E170" s="65" t="str">
        <f>IF(C170="","",IF(ISERROR(VLOOKUP(VLOOKUP(C170,Table1[[Practice no.]:[12]],19,FALSE),List!$A$2:$B$5,2,FALSE)),"",VLOOKUP(VLOOKUP(C170,Table1[[Practice no.]:[12]],19,FALSE),List!$A$2:$B$5,2,FALSE)))</f>
        <v/>
      </c>
      <c r="F170" s="66" t="str">
        <f>IF(C170="","",IF(ISERROR(VLOOKUP(VLOOKUP(C170,Table1[[Practice no.]:[12]],20,FALSE),List!$A$2:$B$5,2,FALSE)),"",VLOOKUP(VLOOKUP(C170,Table1[[Practice no.]:[12]],20,FALSE),List!$A$2:$B$5,2,FALSE)))</f>
        <v/>
      </c>
      <c r="G170" s="66" t="str">
        <f>IF(C170="","",IF(ISERROR(VLOOKUP(VLOOKUP(C170,Table1[[Practice no.]:[12]],21,FALSE),List!$A$2:$B$5,2,FALSE)),"",VLOOKUP(VLOOKUP(C170,Table1[[Practice no.]:[12]],21,FALSE),List!$A$2:$B$5,2,FALSE)))</f>
        <v/>
      </c>
      <c r="H170" s="67" t="str">
        <f>IF(C170="","",IF(ISERROR(VLOOKUP(VLOOKUP(C170,Table1[[Practice no.]:[12]],22,FALSE),List!$A$2:$B$5,2,FALSE)),"",VLOOKUP(VLOOKUP(C170,Table1[[Practice no.]:[12]],22,FALSE),List!$A$2:$B$5,2,FALSE)))</f>
        <v/>
      </c>
      <c r="I170" s="67" t="str">
        <f>IF(C170="","",IF(ISERROR(VLOOKUP(VLOOKUP(C170,Table1[[Practice no.]:[12]],23,FALSE),List!$A$2:$B$5,2,FALSE)),"",VLOOKUP(VLOOKUP(C170,Table1[[Practice no.]:[12]],23,FALSE),List!$A$2:$B$5,2,FALSE)))</f>
        <v/>
      </c>
      <c r="J170" s="67" t="str">
        <f>IF(C170="","",IF(ISERROR(VLOOKUP(VLOOKUP(C170,Table1[[Practice no.]:[12]],24,FALSE),List!$A$2:$B$5,2,FALSE)),"",VLOOKUP(VLOOKUP(C170,Table1[[Practice no.]:[12]],24,FALSE),List!$A$2:$B$5,2,FALSE)))</f>
        <v/>
      </c>
      <c r="K170" s="68" t="str">
        <f>IF(C170="","",IF(ISERROR(VLOOKUP(VLOOKUP(C170,Table1[[Practice no.]:[12]],25,FALSE),List!$A$2:$B$5,2,FALSE)),"",VLOOKUP(VLOOKUP(C170,Table1[[Practice no.]:[12]],25,FALSE),List!$A$2:$B$5,2,FALSE)))</f>
        <v/>
      </c>
      <c r="L170" s="68" t="str">
        <f>IF(C170="","",IF(ISERROR(VLOOKUP(VLOOKUP(C170,Table1[[Practice no.]:[12]],26,FALSE),List!$A$2:$B$5,2,FALSE)),"",VLOOKUP(VLOOKUP(C170,Table1[[Practice no.]:[12]],26,FALSE),List!$A$2:$B$5,2,FALSE)))</f>
        <v/>
      </c>
      <c r="M170" s="68" t="str">
        <f>IF(C170="","",IF(ISERROR(VLOOKUP(VLOOKUP(C170,Table1[[Practice no.]:[12]],27,FALSE),List!$A$2:$B$5,2,FALSE)),"",VLOOKUP(VLOOKUP(C170,Table1[[Practice no.]:[12]],27,FALSE),List!$A$2:$B$5,2,FALSE)))</f>
        <v/>
      </c>
      <c r="N170" s="69" t="str">
        <f>IF(C170="","",IF(ISERROR(VLOOKUP(VLOOKUP(C170,Table1[[Practice no.]:[12]],28,FALSE),List!$A$2:$B$5,2,FALSE)),"",VLOOKUP(VLOOKUP(C170,Table1[[Practice no.]:[12]],28,FALSE),List!$A$2:$B$5,2,FALSE)))</f>
        <v/>
      </c>
      <c r="O170" s="69" t="str">
        <f>IF(C170="","",IF(ISERROR(VLOOKUP(VLOOKUP(C170,Table1[[Practice no.]:[12]],29,FALSE),List!$A$2:$B$5,2,FALSE)),"",VLOOKUP(VLOOKUP(C170,Table1[[Practice no.]:[12]],29,FALSE),List!$A$2:$B$5,2,FALSE)))</f>
        <v/>
      </c>
      <c r="P170" s="69" t="str">
        <f>IF(C170="","",IF(ISERROR(VLOOKUP(VLOOKUP(C170,Table1[[Practice no.]:[12]],30,FALSE),List!$A$2:$B$5,2,FALSE)),"",VLOOKUP(VLOOKUP(C170,Table1[[Practice no.]:[12]],30,FALSE),List!$A$2:$B$5,2,FALSE)))</f>
        <v/>
      </c>
      <c r="Q170" s="55" t="str">
        <f>IF(C170="","",IF(ISERROR(VLOOKUP(VLOOKUP(C170,Table1[[Practice no.]:[12]],31,FALSE),List!$A$2:$B$5,2,FALSE)),"",VLOOKUP(VLOOKUP(C170,Table1[[Practice no.]:[12]],31,FALSE),List!$A$2:$B$5,2,FALSE)))</f>
        <v/>
      </c>
      <c r="R170" s="55" t="str">
        <f>IF(C170="","",IF(ISERROR(VLOOKUP(VLOOKUP(C170,Table1[[Practice no.]:[12]],32,FALSE),List!$A$2:$B$5,2,FALSE)),"",VLOOKUP(VLOOKUP(C170,Table1[[Practice no.]:[12]],32,FALSE),List!$A$2:$B$5,2,FALSE)))</f>
        <v/>
      </c>
      <c r="S170" s="55" t="str">
        <f>IF(C170="","",IF(ISERROR(VLOOKUP(VLOOKUP(C170,Table1[[Practice no.]:[12]],33,FALSE),List!$A$2:$B$5,2,FALSE)),"",VLOOKUP(VLOOKUP(C170,Table1[[Practice no.]:[12]],33,FALSE),List!$A$2:$B$5,2,FALSE)))</f>
        <v/>
      </c>
      <c r="T170" s="55" t="str">
        <f>IF(C170="","",IF(ISERROR(VLOOKUP(VLOOKUP(C170,Table1[[Practice no.]:[12]],34,FALSE),List!$A$2:$B$5,2,FALSE)),"",VLOOKUP(VLOOKUP(C170,Table1[[Practice no.]:[12]],34,FALSE),List!$A$2:$B$5,2,FALSE)))</f>
        <v/>
      </c>
      <c r="U170" s="55" t="str">
        <f>IF(C170="","",IF(ISERROR(VLOOKUP(VLOOKUP(C170,Table1[[Practice no.]:[12]],35,FALSE),List!$A$2:$B$5,2,FALSE)),"",VLOOKUP(VLOOKUP(C170,Table1[[Practice no.]:[12]],35,FALSE),List!$A$2:$B$5,2,FALSE)))</f>
        <v/>
      </c>
      <c r="V170" s="55" t="str">
        <f>IF(C170="","",IF(ISERROR(VLOOKUP(VLOOKUP(C170,Table1[[Practice no.]:[12]],36,FALSE),List!$A$2:$B$5,2,FALSE)),"",VLOOKUP(VLOOKUP(C170,Table1[[Practice no.]:[12]],36,FALSE),List!$A$2:$B$5,2,FALSE)))</f>
        <v/>
      </c>
      <c r="W170" s="55" t="str">
        <f>IF(C170="","",IF(ISERROR(VLOOKUP(VLOOKUP(C170,Table1[[Practice no.]:[12]],37,FALSE),List!$A$2:$B$5,2,FALSE)),"",VLOOKUP(VLOOKUP(C170,Table1[[Practice no.]:[12]],37,FALSE),List!$A$2:$B$5,2,FALSE)))</f>
        <v/>
      </c>
      <c r="X170" s="55" t="str">
        <f>IF(C170="","",IF(ISERROR(VLOOKUP(VLOOKUP(C170,Table1[[Practice no.]:[12]],38,FALSE),List!$A$2:$B$5,2,FALSE)),"",VLOOKUP(VLOOKUP(C170,Table1[[Practice no.]:[12]],38,FALSE),List!$A$2:$B$5,2,FALSE)))</f>
        <v/>
      </c>
      <c r="Y170" s="55" t="str">
        <f>IF(C170="","",IF(ISERROR(VLOOKUP(VLOOKUP(C170,Table1[[Practice no.]:[12]],39,FALSE),List!$A$2:$B$5,2,FALSE)),"",VLOOKUP(VLOOKUP(C170,Table1[[Practice no.]:[12]],39,FALSE),List!$A$2:$B$5,2,FALSE)))</f>
        <v/>
      </c>
      <c r="Z170" s="55" t="str">
        <f>IF(C170="","",IF(ISERROR(VLOOKUP(VLOOKUP(C170,Table1[[Practice no.]:[12]],40,FALSE),List!$A$2:$B$5,2,FALSE)),"",VLOOKUP(VLOOKUP(C170,Table1[[Practice no.]:[12]],40,FALSE),List!$A$2:$B$5,2,FALSE)))</f>
        <v/>
      </c>
      <c r="AA170" s="55" t="str">
        <f>IF(C170="","",IF(ISERROR(VLOOKUP(VLOOKUP(C170,Table1[[Practice no.]:[12]],41,FALSE),List!$A$2:$B$5,2,FALSE)),"",VLOOKUP(VLOOKUP(C170,Table1[[Practice no.]:[12]],41,FALSE),List!$A$2:$B$5,2,FALSE)))</f>
        <v/>
      </c>
      <c r="AB170" s="55" t="str">
        <f>IF(C170="","",IF(ISERROR(VLOOKUP(VLOOKUP(C170,Table1[[Practice no.]:[12]],42,FALSE),List!$A$2:$B$5,2,FALSE)),"",VLOOKUP(VLOOKUP(C170,Table1[[Practice no.]:[12]],42,FALSE),List!$A$2:$B$5,2,FALSE)))</f>
        <v/>
      </c>
    </row>
    <row r="171" spans="1:28" ht="40.35" customHeight="1">
      <c r="A171" s="218"/>
      <c r="B171" s="218"/>
      <c r="C171" s="218"/>
      <c r="D171" s="218" t="str">
        <f>IF(C171="","",HYPERLINK("#'" &amp; C171 &amp; "'!A1",VLOOKUP(C171,Table1[[Practice no.]:[Pracitce Name]],2,FALSE)))</f>
        <v/>
      </c>
      <c r="E171" s="65" t="str">
        <f>IF(C171="","",IF(ISERROR(VLOOKUP(VLOOKUP(C171,Table1[[Practice no.]:[12]],19,FALSE),List!$A$2:$B$5,2,FALSE)),"",VLOOKUP(VLOOKUP(C171,Table1[[Practice no.]:[12]],19,FALSE),List!$A$2:$B$5,2,FALSE)))</f>
        <v/>
      </c>
      <c r="F171" s="66" t="str">
        <f>IF(C171="","",IF(ISERROR(VLOOKUP(VLOOKUP(C171,Table1[[Practice no.]:[12]],20,FALSE),List!$A$2:$B$5,2,FALSE)),"",VLOOKUP(VLOOKUP(C171,Table1[[Practice no.]:[12]],20,FALSE),List!$A$2:$B$5,2,FALSE)))</f>
        <v/>
      </c>
      <c r="G171" s="66" t="str">
        <f>IF(C171="","",IF(ISERROR(VLOOKUP(VLOOKUP(C171,Table1[[Practice no.]:[12]],21,FALSE),List!$A$2:$B$5,2,FALSE)),"",VLOOKUP(VLOOKUP(C171,Table1[[Practice no.]:[12]],21,FALSE),List!$A$2:$B$5,2,FALSE)))</f>
        <v/>
      </c>
      <c r="H171" s="67" t="str">
        <f>IF(C171="","",IF(ISERROR(VLOOKUP(VLOOKUP(C171,Table1[[Practice no.]:[12]],22,FALSE),List!$A$2:$B$5,2,FALSE)),"",VLOOKUP(VLOOKUP(C171,Table1[[Practice no.]:[12]],22,FALSE),List!$A$2:$B$5,2,FALSE)))</f>
        <v/>
      </c>
      <c r="I171" s="67" t="str">
        <f>IF(C171="","",IF(ISERROR(VLOOKUP(VLOOKUP(C171,Table1[[Practice no.]:[12]],23,FALSE),List!$A$2:$B$5,2,FALSE)),"",VLOOKUP(VLOOKUP(C171,Table1[[Practice no.]:[12]],23,FALSE),List!$A$2:$B$5,2,FALSE)))</f>
        <v/>
      </c>
      <c r="J171" s="67" t="str">
        <f>IF(C171="","",IF(ISERROR(VLOOKUP(VLOOKUP(C171,Table1[[Practice no.]:[12]],24,FALSE),List!$A$2:$B$5,2,FALSE)),"",VLOOKUP(VLOOKUP(C171,Table1[[Practice no.]:[12]],24,FALSE),List!$A$2:$B$5,2,FALSE)))</f>
        <v/>
      </c>
      <c r="K171" s="68" t="str">
        <f>IF(C171="","",IF(ISERROR(VLOOKUP(VLOOKUP(C171,Table1[[Practice no.]:[12]],25,FALSE),List!$A$2:$B$5,2,FALSE)),"",VLOOKUP(VLOOKUP(C171,Table1[[Practice no.]:[12]],25,FALSE),List!$A$2:$B$5,2,FALSE)))</f>
        <v/>
      </c>
      <c r="L171" s="68" t="str">
        <f>IF(C171="","",IF(ISERROR(VLOOKUP(VLOOKUP(C171,Table1[[Practice no.]:[12]],26,FALSE),List!$A$2:$B$5,2,FALSE)),"",VLOOKUP(VLOOKUP(C171,Table1[[Practice no.]:[12]],26,FALSE),List!$A$2:$B$5,2,FALSE)))</f>
        <v/>
      </c>
      <c r="M171" s="68" t="str">
        <f>IF(C171="","",IF(ISERROR(VLOOKUP(VLOOKUP(C171,Table1[[Practice no.]:[12]],27,FALSE),List!$A$2:$B$5,2,FALSE)),"",VLOOKUP(VLOOKUP(C171,Table1[[Practice no.]:[12]],27,FALSE),List!$A$2:$B$5,2,FALSE)))</f>
        <v/>
      </c>
      <c r="N171" s="69" t="str">
        <f>IF(C171="","",IF(ISERROR(VLOOKUP(VLOOKUP(C171,Table1[[Practice no.]:[12]],28,FALSE),List!$A$2:$B$5,2,FALSE)),"",VLOOKUP(VLOOKUP(C171,Table1[[Practice no.]:[12]],28,FALSE),List!$A$2:$B$5,2,FALSE)))</f>
        <v/>
      </c>
      <c r="O171" s="69" t="str">
        <f>IF(C171="","",IF(ISERROR(VLOOKUP(VLOOKUP(C171,Table1[[Practice no.]:[12]],29,FALSE),List!$A$2:$B$5,2,FALSE)),"",VLOOKUP(VLOOKUP(C171,Table1[[Practice no.]:[12]],29,FALSE),List!$A$2:$B$5,2,FALSE)))</f>
        <v/>
      </c>
      <c r="P171" s="69" t="str">
        <f>IF(C171="","",IF(ISERROR(VLOOKUP(VLOOKUP(C171,Table1[[Practice no.]:[12]],30,FALSE),List!$A$2:$B$5,2,FALSE)),"",VLOOKUP(VLOOKUP(C171,Table1[[Practice no.]:[12]],30,FALSE),List!$A$2:$B$5,2,FALSE)))</f>
        <v/>
      </c>
      <c r="Q171" s="55" t="str">
        <f>IF(C171="","",IF(ISERROR(VLOOKUP(VLOOKUP(C171,Table1[[Practice no.]:[12]],31,FALSE),List!$A$2:$B$5,2,FALSE)),"",VLOOKUP(VLOOKUP(C171,Table1[[Practice no.]:[12]],31,FALSE),List!$A$2:$B$5,2,FALSE)))</f>
        <v/>
      </c>
      <c r="R171" s="55" t="str">
        <f>IF(C171="","",IF(ISERROR(VLOOKUP(VLOOKUP(C171,Table1[[Practice no.]:[12]],32,FALSE),List!$A$2:$B$5,2,FALSE)),"",VLOOKUP(VLOOKUP(C171,Table1[[Practice no.]:[12]],32,FALSE),List!$A$2:$B$5,2,FALSE)))</f>
        <v/>
      </c>
      <c r="S171" s="55" t="str">
        <f>IF(C171="","",IF(ISERROR(VLOOKUP(VLOOKUP(C171,Table1[[Practice no.]:[12]],33,FALSE),List!$A$2:$B$5,2,FALSE)),"",VLOOKUP(VLOOKUP(C171,Table1[[Practice no.]:[12]],33,FALSE),List!$A$2:$B$5,2,FALSE)))</f>
        <v/>
      </c>
      <c r="T171" s="55" t="str">
        <f>IF(C171="","",IF(ISERROR(VLOOKUP(VLOOKUP(C171,Table1[[Practice no.]:[12]],34,FALSE),List!$A$2:$B$5,2,FALSE)),"",VLOOKUP(VLOOKUP(C171,Table1[[Practice no.]:[12]],34,FALSE),List!$A$2:$B$5,2,FALSE)))</f>
        <v/>
      </c>
      <c r="U171" s="55" t="str">
        <f>IF(C171="","",IF(ISERROR(VLOOKUP(VLOOKUP(C171,Table1[[Practice no.]:[12]],35,FALSE),List!$A$2:$B$5,2,FALSE)),"",VLOOKUP(VLOOKUP(C171,Table1[[Practice no.]:[12]],35,FALSE),List!$A$2:$B$5,2,FALSE)))</f>
        <v/>
      </c>
      <c r="V171" s="55" t="str">
        <f>IF(C171="","",IF(ISERROR(VLOOKUP(VLOOKUP(C171,Table1[[Practice no.]:[12]],36,FALSE),List!$A$2:$B$5,2,FALSE)),"",VLOOKUP(VLOOKUP(C171,Table1[[Practice no.]:[12]],36,FALSE),List!$A$2:$B$5,2,FALSE)))</f>
        <v/>
      </c>
      <c r="W171" s="55" t="str">
        <f>IF(C171="","",IF(ISERROR(VLOOKUP(VLOOKUP(C171,Table1[[Practice no.]:[12]],37,FALSE),List!$A$2:$B$5,2,FALSE)),"",VLOOKUP(VLOOKUP(C171,Table1[[Practice no.]:[12]],37,FALSE),List!$A$2:$B$5,2,FALSE)))</f>
        <v/>
      </c>
      <c r="X171" s="55" t="str">
        <f>IF(C171="","",IF(ISERROR(VLOOKUP(VLOOKUP(C171,Table1[[Practice no.]:[12]],38,FALSE),List!$A$2:$B$5,2,FALSE)),"",VLOOKUP(VLOOKUP(C171,Table1[[Practice no.]:[12]],38,FALSE),List!$A$2:$B$5,2,FALSE)))</f>
        <v/>
      </c>
      <c r="Y171" s="55" t="str">
        <f>IF(C171="","",IF(ISERROR(VLOOKUP(VLOOKUP(C171,Table1[[Practice no.]:[12]],39,FALSE),List!$A$2:$B$5,2,FALSE)),"",VLOOKUP(VLOOKUP(C171,Table1[[Practice no.]:[12]],39,FALSE),List!$A$2:$B$5,2,FALSE)))</f>
        <v/>
      </c>
      <c r="Z171" s="55" t="str">
        <f>IF(C171="","",IF(ISERROR(VLOOKUP(VLOOKUP(C171,Table1[[Practice no.]:[12]],40,FALSE),List!$A$2:$B$5,2,FALSE)),"",VLOOKUP(VLOOKUP(C171,Table1[[Practice no.]:[12]],40,FALSE),List!$A$2:$B$5,2,FALSE)))</f>
        <v/>
      </c>
      <c r="AA171" s="55" t="str">
        <f>IF(C171="","",IF(ISERROR(VLOOKUP(VLOOKUP(C171,Table1[[Practice no.]:[12]],41,FALSE),List!$A$2:$B$5,2,FALSE)),"",VLOOKUP(VLOOKUP(C171,Table1[[Practice no.]:[12]],41,FALSE),List!$A$2:$B$5,2,FALSE)))</f>
        <v/>
      </c>
      <c r="AB171" s="55" t="str">
        <f>IF(C171="","",IF(ISERROR(VLOOKUP(VLOOKUP(C171,Table1[[Practice no.]:[12]],42,FALSE),List!$A$2:$B$5,2,FALSE)),"",VLOOKUP(VLOOKUP(C171,Table1[[Practice no.]:[12]],42,FALSE),List!$A$2:$B$5,2,FALSE)))</f>
        <v/>
      </c>
    </row>
    <row r="172" spans="1:28" ht="40.35" customHeight="1">
      <c r="A172" s="218"/>
      <c r="B172" s="218"/>
      <c r="C172" s="218"/>
      <c r="D172" s="218" t="str">
        <f>IF(C172="","",HYPERLINK("#'" &amp; C172 &amp; "'!A1",VLOOKUP(C172,Table1[[Practice no.]:[Pracitce Name]],2,FALSE)))</f>
        <v/>
      </c>
      <c r="E172" s="65" t="str">
        <f>IF(C172="","",IF(ISERROR(VLOOKUP(VLOOKUP(C172,Table1[[Practice no.]:[12]],19,FALSE),List!$A$2:$B$5,2,FALSE)),"",VLOOKUP(VLOOKUP(C172,Table1[[Practice no.]:[12]],19,FALSE),List!$A$2:$B$5,2,FALSE)))</f>
        <v/>
      </c>
      <c r="F172" s="66" t="str">
        <f>IF(C172="","",IF(ISERROR(VLOOKUP(VLOOKUP(C172,Table1[[Practice no.]:[12]],20,FALSE),List!$A$2:$B$5,2,FALSE)),"",VLOOKUP(VLOOKUP(C172,Table1[[Practice no.]:[12]],20,FALSE),List!$A$2:$B$5,2,FALSE)))</f>
        <v/>
      </c>
      <c r="G172" s="66" t="str">
        <f>IF(C172="","",IF(ISERROR(VLOOKUP(VLOOKUP(C172,Table1[[Practice no.]:[12]],21,FALSE),List!$A$2:$B$5,2,FALSE)),"",VLOOKUP(VLOOKUP(C172,Table1[[Practice no.]:[12]],21,FALSE),List!$A$2:$B$5,2,FALSE)))</f>
        <v/>
      </c>
      <c r="H172" s="67" t="str">
        <f>IF(C172="","",IF(ISERROR(VLOOKUP(VLOOKUP(C172,Table1[[Practice no.]:[12]],22,FALSE),List!$A$2:$B$5,2,FALSE)),"",VLOOKUP(VLOOKUP(C172,Table1[[Practice no.]:[12]],22,FALSE),List!$A$2:$B$5,2,FALSE)))</f>
        <v/>
      </c>
      <c r="I172" s="67" t="str">
        <f>IF(C172="","",IF(ISERROR(VLOOKUP(VLOOKUP(C172,Table1[[Practice no.]:[12]],23,FALSE),List!$A$2:$B$5,2,FALSE)),"",VLOOKUP(VLOOKUP(C172,Table1[[Practice no.]:[12]],23,FALSE),List!$A$2:$B$5,2,FALSE)))</f>
        <v/>
      </c>
      <c r="J172" s="67" t="str">
        <f>IF(C172="","",IF(ISERROR(VLOOKUP(VLOOKUP(C172,Table1[[Practice no.]:[12]],24,FALSE),List!$A$2:$B$5,2,FALSE)),"",VLOOKUP(VLOOKUP(C172,Table1[[Practice no.]:[12]],24,FALSE),List!$A$2:$B$5,2,FALSE)))</f>
        <v/>
      </c>
      <c r="K172" s="68" t="str">
        <f>IF(C172="","",IF(ISERROR(VLOOKUP(VLOOKUP(C172,Table1[[Practice no.]:[12]],25,FALSE),List!$A$2:$B$5,2,FALSE)),"",VLOOKUP(VLOOKUP(C172,Table1[[Practice no.]:[12]],25,FALSE),List!$A$2:$B$5,2,FALSE)))</f>
        <v/>
      </c>
      <c r="L172" s="68" t="str">
        <f>IF(C172="","",IF(ISERROR(VLOOKUP(VLOOKUP(C172,Table1[[Practice no.]:[12]],26,FALSE),List!$A$2:$B$5,2,FALSE)),"",VLOOKUP(VLOOKUP(C172,Table1[[Practice no.]:[12]],26,FALSE),List!$A$2:$B$5,2,FALSE)))</f>
        <v/>
      </c>
      <c r="M172" s="68" t="str">
        <f>IF(C172="","",IF(ISERROR(VLOOKUP(VLOOKUP(C172,Table1[[Practice no.]:[12]],27,FALSE),List!$A$2:$B$5,2,FALSE)),"",VLOOKUP(VLOOKUP(C172,Table1[[Practice no.]:[12]],27,FALSE),List!$A$2:$B$5,2,FALSE)))</f>
        <v/>
      </c>
      <c r="N172" s="69" t="str">
        <f>IF(C172="","",IF(ISERROR(VLOOKUP(VLOOKUP(C172,Table1[[Practice no.]:[12]],28,FALSE),List!$A$2:$B$5,2,FALSE)),"",VLOOKUP(VLOOKUP(C172,Table1[[Practice no.]:[12]],28,FALSE),List!$A$2:$B$5,2,FALSE)))</f>
        <v/>
      </c>
      <c r="O172" s="69" t="str">
        <f>IF(C172="","",IF(ISERROR(VLOOKUP(VLOOKUP(C172,Table1[[Practice no.]:[12]],29,FALSE),List!$A$2:$B$5,2,FALSE)),"",VLOOKUP(VLOOKUP(C172,Table1[[Practice no.]:[12]],29,FALSE),List!$A$2:$B$5,2,FALSE)))</f>
        <v/>
      </c>
      <c r="P172" s="69" t="str">
        <f>IF(C172="","",IF(ISERROR(VLOOKUP(VLOOKUP(C172,Table1[[Practice no.]:[12]],30,FALSE),List!$A$2:$B$5,2,FALSE)),"",VLOOKUP(VLOOKUP(C172,Table1[[Practice no.]:[12]],30,FALSE),List!$A$2:$B$5,2,FALSE)))</f>
        <v/>
      </c>
      <c r="Q172" s="55" t="str">
        <f>IF(C172="","",IF(ISERROR(VLOOKUP(VLOOKUP(C172,Table1[[Practice no.]:[12]],31,FALSE),List!$A$2:$B$5,2,FALSE)),"",VLOOKUP(VLOOKUP(C172,Table1[[Practice no.]:[12]],31,FALSE),List!$A$2:$B$5,2,FALSE)))</f>
        <v/>
      </c>
      <c r="R172" s="55" t="str">
        <f>IF(C172="","",IF(ISERROR(VLOOKUP(VLOOKUP(C172,Table1[[Practice no.]:[12]],32,FALSE),List!$A$2:$B$5,2,FALSE)),"",VLOOKUP(VLOOKUP(C172,Table1[[Practice no.]:[12]],32,FALSE),List!$A$2:$B$5,2,FALSE)))</f>
        <v/>
      </c>
      <c r="S172" s="55" t="str">
        <f>IF(C172="","",IF(ISERROR(VLOOKUP(VLOOKUP(C172,Table1[[Practice no.]:[12]],33,FALSE),List!$A$2:$B$5,2,FALSE)),"",VLOOKUP(VLOOKUP(C172,Table1[[Practice no.]:[12]],33,FALSE),List!$A$2:$B$5,2,FALSE)))</f>
        <v/>
      </c>
      <c r="T172" s="55" t="str">
        <f>IF(C172="","",IF(ISERROR(VLOOKUP(VLOOKUP(C172,Table1[[Practice no.]:[12]],34,FALSE),List!$A$2:$B$5,2,FALSE)),"",VLOOKUP(VLOOKUP(C172,Table1[[Practice no.]:[12]],34,FALSE),List!$A$2:$B$5,2,FALSE)))</f>
        <v/>
      </c>
      <c r="U172" s="55" t="str">
        <f>IF(C172="","",IF(ISERROR(VLOOKUP(VLOOKUP(C172,Table1[[Practice no.]:[12]],35,FALSE),List!$A$2:$B$5,2,FALSE)),"",VLOOKUP(VLOOKUP(C172,Table1[[Practice no.]:[12]],35,FALSE),List!$A$2:$B$5,2,FALSE)))</f>
        <v/>
      </c>
      <c r="V172" s="55" t="str">
        <f>IF(C172="","",IF(ISERROR(VLOOKUP(VLOOKUP(C172,Table1[[Practice no.]:[12]],36,FALSE),List!$A$2:$B$5,2,FALSE)),"",VLOOKUP(VLOOKUP(C172,Table1[[Practice no.]:[12]],36,FALSE),List!$A$2:$B$5,2,FALSE)))</f>
        <v/>
      </c>
      <c r="W172" s="55" t="str">
        <f>IF(C172="","",IF(ISERROR(VLOOKUP(VLOOKUP(C172,Table1[[Practice no.]:[12]],37,FALSE),List!$A$2:$B$5,2,FALSE)),"",VLOOKUP(VLOOKUP(C172,Table1[[Practice no.]:[12]],37,FALSE),List!$A$2:$B$5,2,FALSE)))</f>
        <v/>
      </c>
      <c r="X172" s="55" t="str">
        <f>IF(C172="","",IF(ISERROR(VLOOKUP(VLOOKUP(C172,Table1[[Practice no.]:[12]],38,FALSE),List!$A$2:$B$5,2,FALSE)),"",VLOOKUP(VLOOKUP(C172,Table1[[Practice no.]:[12]],38,FALSE),List!$A$2:$B$5,2,FALSE)))</f>
        <v/>
      </c>
      <c r="Y172" s="55" t="str">
        <f>IF(C172="","",IF(ISERROR(VLOOKUP(VLOOKUP(C172,Table1[[Practice no.]:[12]],39,FALSE),List!$A$2:$B$5,2,FALSE)),"",VLOOKUP(VLOOKUP(C172,Table1[[Practice no.]:[12]],39,FALSE),List!$A$2:$B$5,2,FALSE)))</f>
        <v/>
      </c>
      <c r="Z172" s="55" t="str">
        <f>IF(C172="","",IF(ISERROR(VLOOKUP(VLOOKUP(C172,Table1[[Practice no.]:[12]],40,FALSE),List!$A$2:$B$5,2,FALSE)),"",VLOOKUP(VLOOKUP(C172,Table1[[Practice no.]:[12]],40,FALSE),List!$A$2:$B$5,2,FALSE)))</f>
        <v/>
      </c>
      <c r="AA172" s="55" t="str">
        <f>IF(C172="","",IF(ISERROR(VLOOKUP(VLOOKUP(C172,Table1[[Practice no.]:[12]],41,FALSE),List!$A$2:$B$5,2,FALSE)),"",VLOOKUP(VLOOKUP(C172,Table1[[Practice no.]:[12]],41,FALSE),List!$A$2:$B$5,2,FALSE)))</f>
        <v/>
      </c>
      <c r="AB172" s="55" t="str">
        <f>IF(C172="","",IF(ISERROR(VLOOKUP(VLOOKUP(C172,Table1[[Practice no.]:[12]],42,FALSE),List!$A$2:$B$5,2,FALSE)),"",VLOOKUP(VLOOKUP(C172,Table1[[Practice no.]:[12]],42,FALSE),List!$A$2:$B$5,2,FALSE)))</f>
        <v/>
      </c>
    </row>
    <row r="173" spans="1:28" ht="40.35" customHeight="1">
      <c r="A173" s="218"/>
      <c r="B173" s="218"/>
      <c r="C173" s="218"/>
      <c r="D173" s="218" t="str">
        <f>IF(C173="","",HYPERLINK("#'" &amp; C173 &amp; "'!A1",VLOOKUP(C173,Table1[[Practice no.]:[Pracitce Name]],2,FALSE)))</f>
        <v/>
      </c>
      <c r="E173" s="65" t="str">
        <f>IF(C173="","",IF(ISERROR(VLOOKUP(VLOOKUP(C173,Table1[[Practice no.]:[12]],19,FALSE),List!$A$2:$B$5,2,FALSE)),"",VLOOKUP(VLOOKUP(C173,Table1[[Practice no.]:[12]],19,FALSE),List!$A$2:$B$5,2,FALSE)))</f>
        <v/>
      </c>
      <c r="F173" s="66" t="str">
        <f>IF(C173="","",IF(ISERROR(VLOOKUP(VLOOKUP(C173,Table1[[Practice no.]:[12]],20,FALSE),List!$A$2:$B$5,2,FALSE)),"",VLOOKUP(VLOOKUP(C173,Table1[[Practice no.]:[12]],20,FALSE),List!$A$2:$B$5,2,FALSE)))</f>
        <v/>
      </c>
      <c r="G173" s="66" t="str">
        <f>IF(C173="","",IF(ISERROR(VLOOKUP(VLOOKUP(C173,Table1[[Practice no.]:[12]],21,FALSE),List!$A$2:$B$5,2,FALSE)),"",VLOOKUP(VLOOKUP(C173,Table1[[Practice no.]:[12]],21,FALSE),List!$A$2:$B$5,2,FALSE)))</f>
        <v/>
      </c>
      <c r="H173" s="67" t="str">
        <f>IF(C173="","",IF(ISERROR(VLOOKUP(VLOOKUP(C173,Table1[[Practice no.]:[12]],22,FALSE),List!$A$2:$B$5,2,FALSE)),"",VLOOKUP(VLOOKUP(C173,Table1[[Practice no.]:[12]],22,FALSE),List!$A$2:$B$5,2,FALSE)))</f>
        <v/>
      </c>
      <c r="I173" s="67" t="str">
        <f>IF(C173="","",IF(ISERROR(VLOOKUP(VLOOKUP(C173,Table1[[Practice no.]:[12]],23,FALSE),List!$A$2:$B$5,2,FALSE)),"",VLOOKUP(VLOOKUP(C173,Table1[[Practice no.]:[12]],23,FALSE),List!$A$2:$B$5,2,FALSE)))</f>
        <v/>
      </c>
      <c r="J173" s="67" t="str">
        <f>IF(C173="","",IF(ISERROR(VLOOKUP(VLOOKUP(C173,Table1[[Practice no.]:[12]],24,FALSE),List!$A$2:$B$5,2,FALSE)),"",VLOOKUP(VLOOKUP(C173,Table1[[Practice no.]:[12]],24,FALSE),List!$A$2:$B$5,2,FALSE)))</f>
        <v/>
      </c>
      <c r="K173" s="68" t="str">
        <f>IF(C173="","",IF(ISERROR(VLOOKUP(VLOOKUP(C173,Table1[[Practice no.]:[12]],25,FALSE),List!$A$2:$B$5,2,FALSE)),"",VLOOKUP(VLOOKUP(C173,Table1[[Practice no.]:[12]],25,FALSE),List!$A$2:$B$5,2,FALSE)))</f>
        <v/>
      </c>
      <c r="L173" s="68" t="str">
        <f>IF(C173="","",IF(ISERROR(VLOOKUP(VLOOKUP(C173,Table1[[Practice no.]:[12]],26,FALSE),List!$A$2:$B$5,2,FALSE)),"",VLOOKUP(VLOOKUP(C173,Table1[[Practice no.]:[12]],26,FALSE),List!$A$2:$B$5,2,FALSE)))</f>
        <v/>
      </c>
      <c r="M173" s="68" t="str">
        <f>IF(C173="","",IF(ISERROR(VLOOKUP(VLOOKUP(C173,Table1[[Practice no.]:[12]],27,FALSE),List!$A$2:$B$5,2,FALSE)),"",VLOOKUP(VLOOKUP(C173,Table1[[Practice no.]:[12]],27,FALSE),List!$A$2:$B$5,2,FALSE)))</f>
        <v/>
      </c>
      <c r="N173" s="69" t="str">
        <f>IF(C173="","",IF(ISERROR(VLOOKUP(VLOOKUP(C173,Table1[[Practice no.]:[12]],28,FALSE),List!$A$2:$B$5,2,FALSE)),"",VLOOKUP(VLOOKUP(C173,Table1[[Practice no.]:[12]],28,FALSE),List!$A$2:$B$5,2,FALSE)))</f>
        <v/>
      </c>
      <c r="O173" s="69" t="str">
        <f>IF(C173="","",IF(ISERROR(VLOOKUP(VLOOKUP(C173,Table1[[Practice no.]:[12]],29,FALSE),List!$A$2:$B$5,2,FALSE)),"",VLOOKUP(VLOOKUP(C173,Table1[[Practice no.]:[12]],29,FALSE),List!$A$2:$B$5,2,FALSE)))</f>
        <v/>
      </c>
      <c r="P173" s="69" t="str">
        <f>IF(C173="","",IF(ISERROR(VLOOKUP(VLOOKUP(C173,Table1[[Practice no.]:[12]],30,FALSE),List!$A$2:$B$5,2,FALSE)),"",VLOOKUP(VLOOKUP(C173,Table1[[Practice no.]:[12]],30,FALSE),List!$A$2:$B$5,2,FALSE)))</f>
        <v/>
      </c>
      <c r="Q173" s="55" t="str">
        <f>IF(C173="","",IF(ISERROR(VLOOKUP(VLOOKUP(C173,Table1[[Practice no.]:[12]],31,FALSE),List!$A$2:$B$5,2,FALSE)),"",VLOOKUP(VLOOKUP(C173,Table1[[Practice no.]:[12]],31,FALSE),List!$A$2:$B$5,2,FALSE)))</f>
        <v/>
      </c>
      <c r="R173" s="55" t="str">
        <f>IF(C173="","",IF(ISERROR(VLOOKUP(VLOOKUP(C173,Table1[[Practice no.]:[12]],32,FALSE),List!$A$2:$B$5,2,FALSE)),"",VLOOKUP(VLOOKUP(C173,Table1[[Practice no.]:[12]],32,FALSE),List!$A$2:$B$5,2,FALSE)))</f>
        <v/>
      </c>
      <c r="S173" s="55" t="str">
        <f>IF(C173="","",IF(ISERROR(VLOOKUP(VLOOKUP(C173,Table1[[Practice no.]:[12]],33,FALSE),List!$A$2:$B$5,2,FALSE)),"",VLOOKUP(VLOOKUP(C173,Table1[[Practice no.]:[12]],33,FALSE),List!$A$2:$B$5,2,FALSE)))</f>
        <v/>
      </c>
      <c r="T173" s="55" t="str">
        <f>IF(C173="","",IF(ISERROR(VLOOKUP(VLOOKUP(C173,Table1[[Practice no.]:[12]],34,FALSE),List!$A$2:$B$5,2,FALSE)),"",VLOOKUP(VLOOKUP(C173,Table1[[Practice no.]:[12]],34,FALSE),List!$A$2:$B$5,2,FALSE)))</f>
        <v/>
      </c>
      <c r="U173" s="55" t="str">
        <f>IF(C173="","",IF(ISERROR(VLOOKUP(VLOOKUP(C173,Table1[[Practice no.]:[12]],35,FALSE),List!$A$2:$B$5,2,FALSE)),"",VLOOKUP(VLOOKUP(C173,Table1[[Practice no.]:[12]],35,FALSE),List!$A$2:$B$5,2,FALSE)))</f>
        <v/>
      </c>
      <c r="V173" s="55" t="str">
        <f>IF(C173="","",IF(ISERROR(VLOOKUP(VLOOKUP(C173,Table1[[Practice no.]:[12]],36,FALSE),List!$A$2:$B$5,2,FALSE)),"",VLOOKUP(VLOOKUP(C173,Table1[[Practice no.]:[12]],36,FALSE),List!$A$2:$B$5,2,FALSE)))</f>
        <v/>
      </c>
      <c r="W173" s="55" t="str">
        <f>IF(C173="","",IF(ISERROR(VLOOKUP(VLOOKUP(C173,Table1[[Practice no.]:[12]],37,FALSE),List!$A$2:$B$5,2,FALSE)),"",VLOOKUP(VLOOKUP(C173,Table1[[Practice no.]:[12]],37,FALSE),List!$A$2:$B$5,2,FALSE)))</f>
        <v/>
      </c>
      <c r="X173" s="55" t="str">
        <f>IF(C173="","",IF(ISERROR(VLOOKUP(VLOOKUP(C173,Table1[[Practice no.]:[12]],38,FALSE),List!$A$2:$B$5,2,FALSE)),"",VLOOKUP(VLOOKUP(C173,Table1[[Practice no.]:[12]],38,FALSE),List!$A$2:$B$5,2,FALSE)))</f>
        <v/>
      </c>
      <c r="Y173" s="55" t="str">
        <f>IF(C173="","",IF(ISERROR(VLOOKUP(VLOOKUP(C173,Table1[[Practice no.]:[12]],39,FALSE),List!$A$2:$B$5,2,FALSE)),"",VLOOKUP(VLOOKUP(C173,Table1[[Practice no.]:[12]],39,FALSE),List!$A$2:$B$5,2,FALSE)))</f>
        <v/>
      </c>
      <c r="Z173" s="55" t="str">
        <f>IF(C173="","",IF(ISERROR(VLOOKUP(VLOOKUP(C173,Table1[[Practice no.]:[12]],40,FALSE),List!$A$2:$B$5,2,FALSE)),"",VLOOKUP(VLOOKUP(C173,Table1[[Practice no.]:[12]],40,FALSE),List!$A$2:$B$5,2,FALSE)))</f>
        <v/>
      </c>
      <c r="AA173" s="55" t="str">
        <f>IF(C173="","",IF(ISERROR(VLOOKUP(VLOOKUP(C173,Table1[[Practice no.]:[12]],41,FALSE),List!$A$2:$B$5,2,FALSE)),"",VLOOKUP(VLOOKUP(C173,Table1[[Practice no.]:[12]],41,FALSE),List!$A$2:$B$5,2,FALSE)))</f>
        <v/>
      </c>
      <c r="AB173" s="55" t="str">
        <f>IF(C173="","",IF(ISERROR(VLOOKUP(VLOOKUP(C173,Table1[[Practice no.]:[12]],42,FALSE),List!$A$2:$B$5,2,FALSE)),"",VLOOKUP(VLOOKUP(C173,Table1[[Practice no.]:[12]],42,FALSE),List!$A$2:$B$5,2,FALSE)))</f>
        <v/>
      </c>
    </row>
    <row r="174" spans="1:28" ht="40.35" customHeight="1">
      <c r="A174" s="218"/>
      <c r="B174" s="218"/>
      <c r="C174" s="218"/>
      <c r="D174" s="218" t="str">
        <f>IF(C174="","",HYPERLINK("#'" &amp; C174 &amp; "'!A1",VLOOKUP(C174,Table1[[Practice no.]:[Pracitce Name]],2,FALSE)))</f>
        <v/>
      </c>
      <c r="E174" s="65" t="str">
        <f>IF(C174="","",IF(ISERROR(VLOOKUP(VLOOKUP(C174,Table1[[Practice no.]:[12]],19,FALSE),List!$A$2:$B$5,2,FALSE)),"",VLOOKUP(VLOOKUP(C174,Table1[[Practice no.]:[12]],19,FALSE),List!$A$2:$B$5,2,FALSE)))</f>
        <v/>
      </c>
      <c r="F174" s="66" t="str">
        <f>IF(C174="","",IF(ISERROR(VLOOKUP(VLOOKUP(C174,Table1[[Practice no.]:[12]],20,FALSE),List!$A$2:$B$5,2,FALSE)),"",VLOOKUP(VLOOKUP(C174,Table1[[Practice no.]:[12]],20,FALSE),List!$A$2:$B$5,2,FALSE)))</f>
        <v/>
      </c>
      <c r="G174" s="66" t="str">
        <f>IF(C174="","",IF(ISERROR(VLOOKUP(VLOOKUP(C174,Table1[[Practice no.]:[12]],21,FALSE),List!$A$2:$B$5,2,FALSE)),"",VLOOKUP(VLOOKUP(C174,Table1[[Practice no.]:[12]],21,FALSE),List!$A$2:$B$5,2,FALSE)))</f>
        <v/>
      </c>
      <c r="H174" s="67" t="str">
        <f>IF(C174="","",IF(ISERROR(VLOOKUP(VLOOKUP(C174,Table1[[Practice no.]:[12]],22,FALSE),List!$A$2:$B$5,2,FALSE)),"",VLOOKUP(VLOOKUP(C174,Table1[[Practice no.]:[12]],22,FALSE),List!$A$2:$B$5,2,FALSE)))</f>
        <v/>
      </c>
      <c r="I174" s="67" t="str">
        <f>IF(C174="","",IF(ISERROR(VLOOKUP(VLOOKUP(C174,Table1[[Practice no.]:[12]],23,FALSE),List!$A$2:$B$5,2,FALSE)),"",VLOOKUP(VLOOKUP(C174,Table1[[Practice no.]:[12]],23,FALSE),List!$A$2:$B$5,2,FALSE)))</f>
        <v/>
      </c>
      <c r="J174" s="67" t="str">
        <f>IF(C174="","",IF(ISERROR(VLOOKUP(VLOOKUP(C174,Table1[[Practice no.]:[12]],24,FALSE),List!$A$2:$B$5,2,FALSE)),"",VLOOKUP(VLOOKUP(C174,Table1[[Practice no.]:[12]],24,FALSE),List!$A$2:$B$5,2,FALSE)))</f>
        <v/>
      </c>
      <c r="K174" s="68" t="str">
        <f>IF(C174="","",IF(ISERROR(VLOOKUP(VLOOKUP(C174,Table1[[Practice no.]:[12]],25,FALSE),List!$A$2:$B$5,2,FALSE)),"",VLOOKUP(VLOOKUP(C174,Table1[[Practice no.]:[12]],25,FALSE),List!$A$2:$B$5,2,FALSE)))</f>
        <v/>
      </c>
      <c r="L174" s="68" t="str">
        <f>IF(C174="","",IF(ISERROR(VLOOKUP(VLOOKUP(C174,Table1[[Practice no.]:[12]],26,FALSE),List!$A$2:$B$5,2,FALSE)),"",VLOOKUP(VLOOKUP(C174,Table1[[Practice no.]:[12]],26,FALSE),List!$A$2:$B$5,2,FALSE)))</f>
        <v/>
      </c>
      <c r="M174" s="68" t="str">
        <f>IF(C174="","",IF(ISERROR(VLOOKUP(VLOOKUP(C174,Table1[[Practice no.]:[12]],27,FALSE),List!$A$2:$B$5,2,FALSE)),"",VLOOKUP(VLOOKUP(C174,Table1[[Practice no.]:[12]],27,FALSE),List!$A$2:$B$5,2,FALSE)))</f>
        <v/>
      </c>
      <c r="N174" s="69" t="str">
        <f>IF(C174="","",IF(ISERROR(VLOOKUP(VLOOKUP(C174,Table1[[Practice no.]:[12]],28,FALSE),List!$A$2:$B$5,2,FALSE)),"",VLOOKUP(VLOOKUP(C174,Table1[[Practice no.]:[12]],28,FALSE),List!$A$2:$B$5,2,FALSE)))</f>
        <v/>
      </c>
      <c r="O174" s="69" t="str">
        <f>IF(C174="","",IF(ISERROR(VLOOKUP(VLOOKUP(C174,Table1[[Practice no.]:[12]],29,FALSE),List!$A$2:$B$5,2,FALSE)),"",VLOOKUP(VLOOKUP(C174,Table1[[Practice no.]:[12]],29,FALSE),List!$A$2:$B$5,2,FALSE)))</f>
        <v/>
      </c>
      <c r="P174" s="69" t="str">
        <f>IF(C174="","",IF(ISERROR(VLOOKUP(VLOOKUP(C174,Table1[[Practice no.]:[12]],30,FALSE),List!$A$2:$B$5,2,FALSE)),"",VLOOKUP(VLOOKUP(C174,Table1[[Practice no.]:[12]],30,FALSE),List!$A$2:$B$5,2,FALSE)))</f>
        <v/>
      </c>
      <c r="Q174" s="55" t="str">
        <f>IF(C174="","",IF(ISERROR(VLOOKUP(VLOOKUP(C174,Table1[[Practice no.]:[12]],31,FALSE),List!$A$2:$B$5,2,FALSE)),"",VLOOKUP(VLOOKUP(C174,Table1[[Practice no.]:[12]],31,FALSE),List!$A$2:$B$5,2,FALSE)))</f>
        <v/>
      </c>
      <c r="R174" s="55" t="str">
        <f>IF(C174="","",IF(ISERROR(VLOOKUP(VLOOKUP(C174,Table1[[Practice no.]:[12]],32,FALSE),List!$A$2:$B$5,2,FALSE)),"",VLOOKUP(VLOOKUP(C174,Table1[[Practice no.]:[12]],32,FALSE),List!$A$2:$B$5,2,FALSE)))</f>
        <v/>
      </c>
      <c r="S174" s="55" t="str">
        <f>IF(C174="","",IF(ISERROR(VLOOKUP(VLOOKUP(C174,Table1[[Practice no.]:[12]],33,FALSE),List!$A$2:$B$5,2,FALSE)),"",VLOOKUP(VLOOKUP(C174,Table1[[Practice no.]:[12]],33,FALSE),List!$A$2:$B$5,2,FALSE)))</f>
        <v/>
      </c>
      <c r="T174" s="55" t="str">
        <f>IF(C174="","",IF(ISERROR(VLOOKUP(VLOOKUP(C174,Table1[[Practice no.]:[12]],34,FALSE),List!$A$2:$B$5,2,FALSE)),"",VLOOKUP(VLOOKUP(C174,Table1[[Practice no.]:[12]],34,FALSE),List!$A$2:$B$5,2,FALSE)))</f>
        <v/>
      </c>
      <c r="U174" s="55" t="str">
        <f>IF(C174="","",IF(ISERROR(VLOOKUP(VLOOKUP(C174,Table1[[Practice no.]:[12]],35,FALSE),List!$A$2:$B$5,2,FALSE)),"",VLOOKUP(VLOOKUP(C174,Table1[[Practice no.]:[12]],35,FALSE),List!$A$2:$B$5,2,FALSE)))</f>
        <v/>
      </c>
      <c r="V174" s="55" t="str">
        <f>IF(C174="","",IF(ISERROR(VLOOKUP(VLOOKUP(C174,Table1[[Practice no.]:[12]],36,FALSE),List!$A$2:$B$5,2,FALSE)),"",VLOOKUP(VLOOKUP(C174,Table1[[Practice no.]:[12]],36,FALSE),List!$A$2:$B$5,2,FALSE)))</f>
        <v/>
      </c>
      <c r="W174" s="55" t="str">
        <f>IF(C174="","",IF(ISERROR(VLOOKUP(VLOOKUP(C174,Table1[[Practice no.]:[12]],37,FALSE),List!$A$2:$B$5,2,FALSE)),"",VLOOKUP(VLOOKUP(C174,Table1[[Practice no.]:[12]],37,FALSE),List!$A$2:$B$5,2,FALSE)))</f>
        <v/>
      </c>
      <c r="X174" s="55" t="str">
        <f>IF(C174="","",IF(ISERROR(VLOOKUP(VLOOKUP(C174,Table1[[Practice no.]:[12]],38,FALSE),List!$A$2:$B$5,2,FALSE)),"",VLOOKUP(VLOOKUP(C174,Table1[[Practice no.]:[12]],38,FALSE),List!$A$2:$B$5,2,FALSE)))</f>
        <v/>
      </c>
      <c r="Y174" s="55" t="str">
        <f>IF(C174="","",IF(ISERROR(VLOOKUP(VLOOKUP(C174,Table1[[Practice no.]:[12]],39,FALSE),List!$A$2:$B$5,2,FALSE)),"",VLOOKUP(VLOOKUP(C174,Table1[[Practice no.]:[12]],39,FALSE),List!$A$2:$B$5,2,FALSE)))</f>
        <v/>
      </c>
      <c r="Z174" s="55" t="str">
        <f>IF(C174="","",IF(ISERROR(VLOOKUP(VLOOKUP(C174,Table1[[Practice no.]:[12]],40,FALSE),List!$A$2:$B$5,2,FALSE)),"",VLOOKUP(VLOOKUP(C174,Table1[[Practice no.]:[12]],40,FALSE),List!$A$2:$B$5,2,FALSE)))</f>
        <v/>
      </c>
      <c r="AA174" s="55" t="str">
        <f>IF(C174="","",IF(ISERROR(VLOOKUP(VLOOKUP(C174,Table1[[Practice no.]:[12]],41,FALSE),List!$A$2:$B$5,2,FALSE)),"",VLOOKUP(VLOOKUP(C174,Table1[[Practice no.]:[12]],41,FALSE),List!$A$2:$B$5,2,FALSE)))</f>
        <v/>
      </c>
      <c r="AB174" s="55" t="str">
        <f>IF(C174="","",IF(ISERROR(VLOOKUP(VLOOKUP(C174,Table1[[Practice no.]:[12]],42,FALSE),List!$A$2:$B$5,2,FALSE)),"",VLOOKUP(VLOOKUP(C174,Table1[[Practice no.]:[12]],42,FALSE),List!$A$2:$B$5,2,FALSE)))</f>
        <v/>
      </c>
    </row>
    <row r="175" spans="1:28" ht="40.35" customHeight="1">
      <c r="A175" s="218"/>
      <c r="B175" s="218"/>
      <c r="C175" s="218"/>
      <c r="D175" s="218" t="str">
        <f>IF(C175="","",HYPERLINK("#'" &amp; C175 &amp; "'!A1",VLOOKUP(C175,Table1[[Practice no.]:[Pracitce Name]],2,FALSE)))</f>
        <v/>
      </c>
      <c r="E175" s="65" t="str">
        <f>IF(C175="","",IF(ISERROR(VLOOKUP(VLOOKUP(C175,Table1[[Practice no.]:[12]],19,FALSE),List!$A$2:$B$5,2,FALSE)),"",VLOOKUP(VLOOKUP(C175,Table1[[Practice no.]:[12]],19,FALSE),List!$A$2:$B$5,2,FALSE)))</f>
        <v/>
      </c>
      <c r="F175" s="66" t="str">
        <f>IF(C175="","",IF(ISERROR(VLOOKUP(VLOOKUP(C175,Table1[[Practice no.]:[12]],20,FALSE),List!$A$2:$B$5,2,FALSE)),"",VLOOKUP(VLOOKUP(C175,Table1[[Practice no.]:[12]],20,FALSE),List!$A$2:$B$5,2,FALSE)))</f>
        <v/>
      </c>
      <c r="G175" s="66" t="str">
        <f>IF(C175="","",IF(ISERROR(VLOOKUP(VLOOKUP(C175,Table1[[Practice no.]:[12]],21,FALSE),List!$A$2:$B$5,2,FALSE)),"",VLOOKUP(VLOOKUP(C175,Table1[[Practice no.]:[12]],21,FALSE),List!$A$2:$B$5,2,FALSE)))</f>
        <v/>
      </c>
      <c r="H175" s="67" t="str">
        <f>IF(C175="","",IF(ISERROR(VLOOKUP(VLOOKUP(C175,Table1[[Practice no.]:[12]],22,FALSE),List!$A$2:$B$5,2,FALSE)),"",VLOOKUP(VLOOKUP(C175,Table1[[Practice no.]:[12]],22,FALSE),List!$A$2:$B$5,2,FALSE)))</f>
        <v/>
      </c>
      <c r="I175" s="67" t="str">
        <f>IF(C175="","",IF(ISERROR(VLOOKUP(VLOOKUP(C175,Table1[[Practice no.]:[12]],23,FALSE),List!$A$2:$B$5,2,FALSE)),"",VLOOKUP(VLOOKUP(C175,Table1[[Practice no.]:[12]],23,FALSE),List!$A$2:$B$5,2,FALSE)))</f>
        <v/>
      </c>
      <c r="J175" s="67" t="str">
        <f>IF(C175="","",IF(ISERROR(VLOOKUP(VLOOKUP(C175,Table1[[Practice no.]:[12]],24,FALSE),List!$A$2:$B$5,2,FALSE)),"",VLOOKUP(VLOOKUP(C175,Table1[[Practice no.]:[12]],24,FALSE),List!$A$2:$B$5,2,FALSE)))</f>
        <v/>
      </c>
      <c r="K175" s="68" t="str">
        <f>IF(C175="","",IF(ISERROR(VLOOKUP(VLOOKUP(C175,Table1[[Practice no.]:[12]],25,FALSE),List!$A$2:$B$5,2,FALSE)),"",VLOOKUP(VLOOKUP(C175,Table1[[Practice no.]:[12]],25,FALSE),List!$A$2:$B$5,2,FALSE)))</f>
        <v/>
      </c>
      <c r="L175" s="68" t="str">
        <f>IF(C175="","",IF(ISERROR(VLOOKUP(VLOOKUP(C175,Table1[[Practice no.]:[12]],26,FALSE),List!$A$2:$B$5,2,FALSE)),"",VLOOKUP(VLOOKUP(C175,Table1[[Practice no.]:[12]],26,FALSE),List!$A$2:$B$5,2,FALSE)))</f>
        <v/>
      </c>
      <c r="M175" s="68" t="str">
        <f>IF(C175="","",IF(ISERROR(VLOOKUP(VLOOKUP(C175,Table1[[Practice no.]:[12]],27,FALSE),List!$A$2:$B$5,2,FALSE)),"",VLOOKUP(VLOOKUP(C175,Table1[[Practice no.]:[12]],27,FALSE),List!$A$2:$B$5,2,FALSE)))</f>
        <v/>
      </c>
      <c r="N175" s="69" t="str">
        <f>IF(C175="","",IF(ISERROR(VLOOKUP(VLOOKUP(C175,Table1[[Practice no.]:[12]],28,FALSE),List!$A$2:$B$5,2,FALSE)),"",VLOOKUP(VLOOKUP(C175,Table1[[Practice no.]:[12]],28,FALSE),List!$A$2:$B$5,2,FALSE)))</f>
        <v/>
      </c>
      <c r="O175" s="69" t="str">
        <f>IF(C175="","",IF(ISERROR(VLOOKUP(VLOOKUP(C175,Table1[[Practice no.]:[12]],29,FALSE),List!$A$2:$B$5,2,FALSE)),"",VLOOKUP(VLOOKUP(C175,Table1[[Practice no.]:[12]],29,FALSE),List!$A$2:$B$5,2,FALSE)))</f>
        <v/>
      </c>
      <c r="P175" s="69" t="str">
        <f>IF(C175="","",IF(ISERROR(VLOOKUP(VLOOKUP(C175,Table1[[Practice no.]:[12]],30,FALSE),List!$A$2:$B$5,2,FALSE)),"",VLOOKUP(VLOOKUP(C175,Table1[[Practice no.]:[12]],30,FALSE),List!$A$2:$B$5,2,FALSE)))</f>
        <v/>
      </c>
      <c r="Q175" s="55" t="str">
        <f>IF(C175="","",IF(ISERROR(VLOOKUP(VLOOKUP(C175,Table1[[Practice no.]:[12]],31,FALSE),List!$A$2:$B$5,2,FALSE)),"",VLOOKUP(VLOOKUP(C175,Table1[[Practice no.]:[12]],31,FALSE),List!$A$2:$B$5,2,FALSE)))</f>
        <v/>
      </c>
      <c r="R175" s="55" t="str">
        <f>IF(C175="","",IF(ISERROR(VLOOKUP(VLOOKUP(C175,Table1[[Practice no.]:[12]],32,FALSE),List!$A$2:$B$5,2,FALSE)),"",VLOOKUP(VLOOKUP(C175,Table1[[Practice no.]:[12]],32,FALSE),List!$A$2:$B$5,2,FALSE)))</f>
        <v/>
      </c>
      <c r="S175" s="55" t="str">
        <f>IF(C175="","",IF(ISERROR(VLOOKUP(VLOOKUP(C175,Table1[[Practice no.]:[12]],33,FALSE),List!$A$2:$B$5,2,FALSE)),"",VLOOKUP(VLOOKUP(C175,Table1[[Practice no.]:[12]],33,FALSE),List!$A$2:$B$5,2,FALSE)))</f>
        <v/>
      </c>
      <c r="T175" s="55" t="str">
        <f>IF(C175="","",IF(ISERROR(VLOOKUP(VLOOKUP(C175,Table1[[Practice no.]:[12]],34,FALSE),List!$A$2:$B$5,2,FALSE)),"",VLOOKUP(VLOOKUP(C175,Table1[[Practice no.]:[12]],34,FALSE),List!$A$2:$B$5,2,FALSE)))</f>
        <v/>
      </c>
      <c r="U175" s="55" t="str">
        <f>IF(C175="","",IF(ISERROR(VLOOKUP(VLOOKUP(C175,Table1[[Practice no.]:[12]],35,FALSE),List!$A$2:$B$5,2,FALSE)),"",VLOOKUP(VLOOKUP(C175,Table1[[Practice no.]:[12]],35,FALSE),List!$A$2:$B$5,2,FALSE)))</f>
        <v/>
      </c>
      <c r="V175" s="55" t="str">
        <f>IF(C175="","",IF(ISERROR(VLOOKUP(VLOOKUP(C175,Table1[[Practice no.]:[12]],36,FALSE),List!$A$2:$B$5,2,FALSE)),"",VLOOKUP(VLOOKUP(C175,Table1[[Practice no.]:[12]],36,FALSE),List!$A$2:$B$5,2,FALSE)))</f>
        <v/>
      </c>
      <c r="W175" s="55" t="str">
        <f>IF(C175="","",IF(ISERROR(VLOOKUP(VLOOKUP(C175,Table1[[Practice no.]:[12]],37,FALSE),List!$A$2:$B$5,2,FALSE)),"",VLOOKUP(VLOOKUP(C175,Table1[[Practice no.]:[12]],37,FALSE),List!$A$2:$B$5,2,FALSE)))</f>
        <v/>
      </c>
      <c r="X175" s="55" t="str">
        <f>IF(C175="","",IF(ISERROR(VLOOKUP(VLOOKUP(C175,Table1[[Practice no.]:[12]],38,FALSE),List!$A$2:$B$5,2,FALSE)),"",VLOOKUP(VLOOKUP(C175,Table1[[Practice no.]:[12]],38,FALSE),List!$A$2:$B$5,2,FALSE)))</f>
        <v/>
      </c>
      <c r="Y175" s="55" t="str">
        <f>IF(C175="","",IF(ISERROR(VLOOKUP(VLOOKUP(C175,Table1[[Practice no.]:[12]],39,FALSE),List!$A$2:$B$5,2,FALSE)),"",VLOOKUP(VLOOKUP(C175,Table1[[Practice no.]:[12]],39,FALSE),List!$A$2:$B$5,2,FALSE)))</f>
        <v/>
      </c>
      <c r="Z175" s="55" t="str">
        <f>IF(C175="","",IF(ISERROR(VLOOKUP(VLOOKUP(C175,Table1[[Practice no.]:[12]],40,FALSE),List!$A$2:$B$5,2,FALSE)),"",VLOOKUP(VLOOKUP(C175,Table1[[Practice no.]:[12]],40,FALSE),List!$A$2:$B$5,2,FALSE)))</f>
        <v/>
      </c>
      <c r="AA175" s="55" t="str">
        <f>IF(C175="","",IF(ISERROR(VLOOKUP(VLOOKUP(C175,Table1[[Practice no.]:[12]],41,FALSE),List!$A$2:$B$5,2,FALSE)),"",VLOOKUP(VLOOKUP(C175,Table1[[Practice no.]:[12]],41,FALSE),List!$A$2:$B$5,2,FALSE)))</f>
        <v/>
      </c>
      <c r="AB175" s="55" t="str">
        <f>IF(C175="","",IF(ISERROR(VLOOKUP(VLOOKUP(C175,Table1[[Practice no.]:[12]],42,FALSE),List!$A$2:$B$5,2,FALSE)),"",VLOOKUP(VLOOKUP(C175,Table1[[Practice no.]:[12]],42,FALSE),List!$A$2:$B$5,2,FALSE)))</f>
        <v/>
      </c>
    </row>
    <row r="176" spans="1:28" ht="40.35" customHeight="1">
      <c r="A176" s="218"/>
      <c r="B176" s="218"/>
      <c r="C176" s="218"/>
      <c r="D176" s="218" t="str">
        <f>IF(C176="","",HYPERLINK("#'" &amp; C176 &amp; "'!A1",VLOOKUP(C176,Table1[[Practice no.]:[Pracitce Name]],2,FALSE)))</f>
        <v/>
      </c>
      <c r="E176" s="65" t="str">
        <f>IF(C176="","",IF(ISERROR(VLOOKUP(VLOOKUP(C176,Table1[[Practice no.]:[12]],19,FALSE),List!$A$2:$B$5,2,FALSE)),"",VLOOKUP(VLOOKUP(C176,Table1[[Practice no.]:[12]],19,FALSE),List!$A$2:$B$5,2,FALSE)))</f>
        <v/>
      </c>
      <c r="F176" s="66" t="str">
        <f>IF(C176="","",IF(ISERROR(VLOOKUP(VLOOKUP(C176,Table1[[Practice no.]:[12]],20,FALSE),List!$A$2:$B$5,2,FALSE)),"",VLOOKUP(VLOOKUP(C176,Table1[[Practice no.]:[12]],20,FALSE),List!$A$2:$B$5,2,FALSE)))</f>
        <v/>
      </c>
      <c r="G176" s="66" t="str">
        <f>IF(C176="","",IF(ISERROR(VLOOKUP(VLOOKUP(C176,Table1[[Practice no.]:[12]],21,FALSE),List!$A$2:$B$5,2,FALSE)),"",VLOOKUP(VLOOKUP(C176,Table1[[Practice no.]:[12]],21,FALSE),List!$A$2:$B$5,2,FALSE)))</f>
        <v/>
      </c>
      <c r="H176" s="67" t="str">
        <f>IF(C176="","",IF(ISERROR(VLOOKUP(VLOOKUP(C176,Table1[[Practice no.]:[12]],22,FALSE),List!$A$2:$B$5,2,FALSE)),"",VLOOKUP(VLOOKUP(C176,Table1[[Practice no.]:[12]],22,FALSE),List!$A$2:$B$5,2,FALSE)))</f>
        <v/>
      </c>
      <c r="I176" s="67" t="str">
        <f>IF(C176="","",IF(ISERROR(VLOOKUP(VLOOKUP(C176,Table1[[Practice no.]:[12]],23,FALSE),List!$A$2:$B$5,2,FALSE)),"",VLOOKUP(VLOOKUP(C176,Table1[[Practice no.]:[12]],23,FALSE),List!$A$2:$B$5,2,FALSE)))</f>
        <v/>
      </c>
      <c r="J176" s="67" t="str">
        <f>IF(C176="","",IF(ISERROR(VLOOKUP(VLOOKUP(C176,Table1[[Practice no.]:[12]],24,FALSE),List!$A$2:$B$5,2,FALSE)),"",VLOOKUP(VLOOKUP(C176,Table1[[Practice no.]:[12]],24,FALSE),List!$A$2:$B$5,2,FALSE)))</f>
        <v/>
      </c>
      <c r="K176" s="68" t="str">
        <f>IF(C176="","",IF(ISERROR(VLOOKUP(VLOOKUP(C176,Table1[[Practice no.]:[12]],25,FALSE),List!$A$2:$B$5,2,FALSE)),"",VLOOKUP(VLOOKUP(C176,Table1[[Practice no.]:[12]],25,FALSE),List!$A$2:$B$5,2,FALSE)))</f>
        <v/>
      </c>
      <c r="L176" s="68" t="str">
        <f>IF(C176="","",IF(ISERROR(VLOOKUP(VLOOKUP(C176,Table1[[Practice no.]:[12]],26,FALSE),List!$A$2:$B$5,2,FALSE)),"",VLOOKUP(VLOOKUP(C176,Table1[[Practice no.]:[12]],26,FALSE),List!$A$2:$B$5,2,FALSE)))</f>
        <v/>
      </c>
      <c r="M176" s="68" t="str">
        <f>IF(C176="","",IF(ISERROR(VLOOKUP(VLOOKUP(C176,Table1[[Practice no.]:[12]],27,FALSE),List!$A$2:$B$5,2,FALSE)),"",VLOOKUP(VLOOKUP(C176,Table1[[Practice no.]:[12]],27,FALSE),List!$A$2:$B$5,2,FALSE)))</f>
        <v/>
      </c>
      <c r="N176" s="69" t="str">
        <f>IF(C176="","",IF(ISERROR(VLOOKUP(VLOOKUP(C176,Table1[[Practice no.]:[12]],28,FALSE),List!$A$2:$B$5,2,FALSE)),"",VLOOKUP(VLOOKUP(C176,Table1[[Practice no.]:[12]],28,FALSE),List!$A$2:$B$5,2,FALSE)))</f>
        <v/>
      </c>
      <c r="O176" s="69" t="str">
        <f>IF(C176="","",IF(ISERROR(VLOOKUP(VLOOKUP(C176,Table1[[Practice no.]:[12]],29,FALSE),List!$A$2:$B$5,2,FALSE)),"",VLOOKUP(VLOOKUP(C176,Table1[[Practice no.]:[12]],29,FALSE),List!$A$2:$B$5,2,FALSE)))</f>
        <v/>
      </c>
      <c r="P176" s="69" t="str">
        <f>IF(C176="","",IF(ISERROR(VLOOKUP(VLOOKUP(C176,Table1[[Practice no.]:[12]],30,FALSE),List!$A$2:$B$5,2,FALSE)),"",VLOOKUP(VLOOKUP(C176,Table1[[Practice no.]:[12]],30,FALSE),List!$A$2:$B$5,2,FALSE)))</f>
        <v/>
      </c>
      <c r="Q176" s="55" t="str">
        <f>IF(C176="","",IF(ISERROR(VLOOKUP(VLOOKUP(C176,Table1[[Practice no.]:[12]],31,FALSE),List!$A$2:$B$5,2,FALSE)),"",VLOOKUP(VLOOKUP(C176,Table1[[Practice no.]:[12]],31,FALSE),List!$A$2:$B$5,2,FALSE)))</f>
        <v/>
      </c>
      <c r="R176" s="55" t="str">
        <f>IF(C176="","",IF(ISERROR(VLOOKUP(VLOOKUP(C176,Table1[[Practice no.]:[12]],32,FALSE),List!$A$2:$B$5,2,FALSE)),"",VLOOKUP(VLOOKUP(C176,Table1[[Practice no.]:[12]],32,FALSE),List!$A$2:$B$5,2,FALSE)))</f>
        <v/>
      </c>
      <c r="S176" s="55" t="str">
        <f>IF(C176="","",IF(ISERROR(VLOOKUP(VLOOKUP(C176,Table1[[Practice no.]:[12]],33,FALSE),List!$A$2:$B$5,2,FALSE)),"",VLOOKUP(VLOOKUP(C176,Table1[[Practice no.]:[12]],33,FALSE),List!$A$2:$B$5,2,FALSE)))</f>
        <v/>
      </c>
      <c r="T176" s="55" t="str">
        <f>IF(C176="","",IF(ISERROR(VLOOKUP(VLOOKUP(C176,Table1[[Practice no.]:[12]],34,FALSE),List!$A$2:$B$5,2,FALSE)),"",VLOOKUP(VLOOKUP(C176,Table1[[Practice no.]:[12]],34,FALSE),List!$A$2:$B$5,2,FALSE)))</f>
        <v/>
      </c>
      <c r="U176" s="55" t="str">
        <f>IF(C176="","",IF(ISERROR(VLOOKUP(VLOOKUP(C176,Table1[[Practice no.]:[12]],35,FALSE),List!$A$2:$B$5,2,FALSE)),"",VLOOKUP(VLOOKUP(C176,Table1[[Practice no.]:[12]],35,FALSE),List!$A$2:$B$5,2,FALSE)))</f>
        <v/>
      </c>
      <c r="V176" s="55" t="str">
        <f>IF(C176="","",IF(ISERROR(VLOOKUP(VLOOKUP(C176,Table1[[Practice no.]:[12]],36,FALSE),List!$A$2:$B$5,2,FALSE)),"",VLOOKUP(VLOOKUP(C176,Table1[[Practice no.]:[12]],36,FALSE),List!$A$2:$B$5,2,FALSE)))</f>
        <v/>
      </c>
      <c r="W176" s="55" t="str">
        <f>IF(C176="","",IF(ISERROR(VLOOKUP(VLOOKUP(C176,Table1[[Practice no.]:[12]],37,FALSE),List!$A$2:$B$5,2,FALSE)),"",VLOOKUP(VLOOKUP(C176,Table1[[Practice no.]:[12]],37,FALSE),List!$A$2:$B$5,2,FALSE)))</f>
        <v/>
      </c>
      <c r="X176" s="55" t="str">
        <f>IF(C176="","",IF(ISERROR(VLOOKUP(VLOOKUP(C176,Table1[[Practice no.]:[12]],38,FALSE),List!$A$2:$B$5,2,FALSE)),"",VLOOKUP(VLOOKUP(C176,Table1[[Practice no.]:[12]],38,FALSE),List!$A$2:$B$5,2,FALSE)))</f>
        <v/>
      </c>
      <c r="Y176" s="55" t="str">
        <f>IF(C176="","",IF(ISERROR(VLOOKUP(VLOOKUP(C176,Table1[[Practice no.]:[12]],39,FALSE),List!$A$2:$B$5,2,FALSE)),"",VLOOKUP(VLOOKUP(C176,Table1[[Practice no.]:[12]],39,FALSE),List!$A$2:$B$5,2,FALSE)))</f>
        <v/>
      </c>
      <c r="Z176" s="55" t="str">
        <f>IF(C176="","",IF(ISERROR(VLOOKUP(VLOOKUP(C176,Table1[[Practice no.]:[12]],40,FALSE),List!$A$2:$B$5,2,FALSE)),"",VLOOKUP(VLOOKUP(C176,Table1[[Practice no.]:[12]],40,FALSE),List!$A$2:$B$5,2,FALSE)))</f>
        <v/>
      </c>
      <c r="AA176" s="55" t="str">
        <f>IF(C176="","",IF(ISERROR(VLOOKUP(VLOOKUP(C176,Table1[[Practice no.]:[12]],41,FALSE),List!$A$2:$B$5,2,FALSE)),"",VLOOKUP(VLOOKUP(C176,Table1[[Practice no.]:[12]],41,FALSE),List!$A$2:$B$5,2,FALSE)))</f>
        <v/>
      </c>
      <c r="AB176" s="55" t="str">
        <f>IF(C176="","",IF(ISERROR(VLOOKUP(VLOOKUP(C176,Table1[[Practice no.]:[12]],42,FALSE),List!$A$2:$B$5,2,FALSE)),"",VLOOKUP(VLOOKUP(C176,Table1[[Practice no.]:[12]],42,FALSE),List!$A$2:$B$5,2,FALSE)))</f>
        <v/>
      </c>
    </row>
    <row r="177" spans="1:28" ht="40.35" customHeight="1">
      <c r="A177" s="218"/>
      <c r="B177" s="218"/>
      <c r="C177" s="218"/>
      <c r="D177" s="218" t="str">
        <f>IF(C177="","",HYPERLINK("#'" &amp; C177 &amp; "'!A1",VLOOKUP(C177,Table1[[Practice no.]:[Pracitce Name]],2,FALSE)))</f>
        <v/>
      </c>
      <c r="E177" s="65" t="str">
        <f>IF(C177="","",IF(ISERROR(VLOOKUP(VLOOKUP(C177,Table1[[Practice no.]:[12]],19,FALSE),List!$A$2:$B$5,2,FALSE)),"",VLOOKUP(VLOOKUP(C177,Table1[[Practice no.]:[12]],19,FALSE),List!$A$2:$B$5,2,FALSE)))</f>
        <v/>
      </c>
      <c r="F177" s="66" t="str">
        <f>IF(C177="","",IF(ISERROR(VLOOKUP(VLOOKUP(C177,Table1[[Practice no.]:[12]],20,FALSE),List!$A$2:$B$5,2,FALSE)),"",VLOOKUP(VLOOKUP(C177,Table1[[Practice no.]:[12]],20,FALSE),List!$A$2:$B$5,2,FALSE)))</f>
        <v/>
      </c>
      <c r="G177" s="66" t="str">
        <f>IF(C177="","",IF(ISERROR(VLOOKUP(VLOOKUP(C177,Table1[[Practice no.]:[12]],21,FALSE),List!$A$2:$B$5,2,FALSE)),"",VLOOKUP(VLOOKUP(C177,Table1[[Practice no.]:[12]],21,FALSE),List!$A$2:$B$5,2,FALSE)))</f>
        <v/>
      </c>
      <c r="H177" s="67" t="str">
        <f>IF(C177="","",IF(ISERROR(VLOOKUP(VLOOKUP(C177,Table1[[Practice no.]:[12]],22,FALSE),List!$A$2:$B$5,2,FALSE)),"",VLOOKUP(VLOOKUP(C177,Table1[[Practice no.]:[12]],22,FALSE),List!$A$2:$B$5,2,FALSE)))</f>
        <v/>
      </c>
      <c r="I177" s="67" t="str">
        <f>IF(C177="","",IF(ISERROR(VLOOKUP(VLOOKUP(C177,Table1[[Practice no.]:[12]],23,FALSE),List!$A$2:$B$5,2,FALSE)),"",VLOOKUP(VLOOKUP(C177,Table1[[Practice no.]:[12]],23,FALSE),List!$A$2:$B$5,2,FALSE)))</f>
        <v/>
      </c>
      <c r="J177" s="67" t="str">
        <f>IF(C177="","",IF(ISERROR(VLOOKUP(VLOOKUP(C177,Table1[[Practice no.]:[12]],24,FALSE),List!$A$2:$B$5,2,FALSE)),"",VLOOKUP(VLOOKUP(C177,Table1[[Practice no.]:[12]],24,FALSE),List!$A$2:$B$5,2,FALSE)))</f>
        <v/>
      </c>
      <c r="K177" s="68" t="str">
        <f>IF(C177="","",IF(ISERROR(VLOOKUP(VLOOKUP(C177,Table1[[Practice no.]:[12]],25,FALSE),List!$A$2:$B$5,2,FALSE)),"",VLOOKUP(VLOOKUP(C177,Table1[[Practice no.]:[12]],25,FALSE),List!$A$2:$B$5,2,FALSE)))</f>
        <v/>
      </c>
      <c r="L177" s="68" t="str">
        <f>IF(C177="","",IF(ISERROR(VLOOKUP(VLOOKUP(C177,Table1[[Practice no.]:[12]],26,FALSE),List!$A$2:$B$5,2,FALSE)),"",VLOOKUP(VLOOKUP(C177,Table1[[Practice no.]:[12]],26,FALSE),List!$A$2:$B$5,2,FALSE)))</f>
        <v/>
      </c>
      <c r="M177" s="68" t="str">
        <f>IF(C177="","",IF(ISERROR(VLOOKUP(VLOOKUP(C177,Table1[[Practice no.]:[12]],27,FALSE),List!$A$2:$B$5,2,FALSE)),"",VLOOKUP(VLOOKUP(C177,Table1[[Practice no.]:[12]],27,FALSE),List!$A$2:$B$5,2,FALSE)))</f>
        <v/>
      </c>
      <c r="N177" s="69" t="str">
        <f>IF(C177="","",IF(ISERROR(VLOOKUP(VLOOKUP(C177,Table1[[Practice no.]:[12]],28,FALSE),List!$A$2:$B$5,2,FALSE)),"",VLOOKUP(VLOOKUP(C177,Table1[[Practice no.]:[12]],28,FALSE),List!$A$2:$B$5,2,FALSE)))</f>
        <v/>
      </c>
      <c r="O177" s="69" t="str">
        <f>IF(C177="","",IF(ISERROR(VLOOKUP(VLOOKUP(C177,Table1[[Practice no.]:[12]],29,FALSE),List!$A$2:$B$5,2,FALSE)),"",VLOOKUP(VLOOKUP(C177,Table1[[Practice no.]:[12]],29,FALSE),List!$A$2:$B$5,2,FALSE)))</f>
        <v/>
      </c>
      <c r="P177" s="69" t="str">
        <f>IF(C177="","",IF(ISERROR(VLOOKUP(VLOOKUP(C177,Table1[[Practice no.]:[12]],30,FALSE),List!$A$2:$B$5,2,FALSE)),"",VLOOKUP(VLOOKUP(C177,Table1[[Practice no.]:[12]],30,FALSE),List!$A$2:$B$5,2,FALSE)))</f>
        <v/>
      </c>
      <c r="Q177" s="55" t="str">
        <f>IF(C177="","",IF(ISERROR(VLOOKUP(VLOOKUP(C177,Table1[[Practice no.]:[12]],31,FALSE),List!$A$2:$B$5,2,FALSE)),"",VLOOKUP(VLOOKUP(C177,Table1[[Practice no.]:[12]],31,FALSE),List!$A$2:$B$5,2,FALSE)))</f>
        <v/>
      </c>
      <c r="R177" s="55" t="str">
        <f>IF(C177="","",IF(ISERROR(VLOOKUP(VLOOKUP(C177,Table1[[Practice no.]:[12]],32,FALSE),List!$A$2:$B$5,2,FALSE)),"",VLOOKUP(VLOOKUP(C177,Table1[[Practice no.]:[12]],32,FALSE),List!$A$2:$B$5,2,FALSE)))</f>
        <v/>
      </c>
      <c r="S177" s="55" t="str">
        <f>IF(C177="","",IF(ISERROR(VLOOKUP(VLOOKUP(C177,Table1[[Practice no.]:[12]],33,FALSE),List!$A$2:$B$5,2,FALSE)),"",VLOOKUP(VLOOKUP(C177,Table1[[Practice no.]:[12]],33,FALSE),List!$A$2:$B$5,2,FALSE)))</f>
        <v/>
      </c>
      <c r="T177" s="55" t="str">
        <f>IF(C177="","",IF(ISERROR(VLOOKUP(VLOOKUP(C177,Table1[[Practice no.]:[12]],34,FALSE),List!$A$2:$B$5,2,FALSE)),"",VLOOKUP(VLOOKUP(C177,Table1[[Practice no.]:[12]],34,FALSE),List!$A$2:$B$5,2,FALSE)))</f>
        <v/>
      </c>
      <c r="U177" s="55" t="str">
        <f>IF(C177="","",IF(ISERROR(VLOOKUP(VLOOKUP(C177,Table1[[Practice no.]:[12]],35,FALSE),List!$A$2:$B$5,2,FALSE)),"",VLOOKUP(VLOOKUP(C177,Table1[[Practice no.]:[12]],35,FALSE),List!$A$2:$B$5,2,FALSE)))</f>
        <v/>
      </c>
      <c r="V177" s="55" t="str">
        <f>IF(C177="","",IF(ISERROR(VLOOKUP(VLOOKUP(C177,Table1[[Practice no.]:[12]],36,FALSE),List!$A$2:$B$5,2,FALSE)),"",VLOOKUP(VLOOKUP(C177,Table1[[Practice no.]:[12]],36,FALSE),List!$A$2:$B$5,2,FALSE)))</f>
        <v/>
      </c>
      <c r="W177" s="55" t="str">
        <f>IF(C177="","",IF(ISERROR(VLOOKUP(VLOOKUP(C177,Table1[[Practice no.]:[12]],37,FALSE),List!$A$2:$B$5,2,FALSE)),"",VLOOKUP(VLOOKUP(C177,Table1[[Practice no.]:[12]],37,FALSE),List!$A$2:$B$5,2,FALSE)))</f>
        <v/>
      </c>
      <c r="X177" s="55" t="str">
        <f>IF(C177="","",IF(ISERROR(VLOOKUP(VLOOKUP(C177,Table1[[Practice no.]:[12]],38,FALSE),List!$A$2:$B$5,2,FALSE)),"",VLOOKUP(VLOOKUP(C177,Table1[[Practice no.]:[12]],38,FALSE),List!$A$2:$B$5,2,FALSE)))</f>
        <v/>
      </c>
      <c r="Y177" s="55" t="str">
        <f>IF(C177="","",IF(ISERROR(VLOOKUP(VLOOKUP(C177,Table1[[Practice no.]:[12]],39,FALSE),List!$A$2:$B$5,2,FALSE)),"",VLOOKUP(VLOOKUP(C177,Table1[[Practice no.]:[12]],39,FALSE),List!$A$2:$B$5,2,FALSE)))</f>
        <v/>
      </c>
      <c r="Z177" s="55" t="str">
        <f>IF(C177="","",IF(ISERROR(VLOOKUP(VLOOKUP(C177,Table1[[Practice no.]:[12]],40,FALSE),List!$A$2:$B$5,2,FALSE)),"",VLOOKUP(VLOOKUP(C177,Table1[[Practice no.]:[12]],40,FALSE),List!$A$2:$B$5,2,FALSE)))</f>
        <v/>
      </c>
      <c r="AA177" s="55" t="str">
        <f>IF(C177="","",IF(ISERROR(VLOOKUP(VLOOKUP(C177,Table1[[Practice no.]:[12]],41,FALSE),List!$A$2:$B$5,2,FALSE)),"",VLOOKUP(VLOOKUP(C177,Table1[[Practice no.]:[12]],41,FALSE),List!$A$2:$B$5,2,FALSE)))</f>
        <v/>
      </c>
      <c r="AB177" s="55" t="str">
        <f>IF(C177="","",IF(ISERROR(VLOOKUP(VLOOKUP(C177,Table1[[Practice no.]:[12]],42,FALSE),List!$A$2:$B$5,2,FALSE)),"",VLOOKUP(VLOOKUP(C177,Table1[[Practice no.]:[12]],42,FALSE),List!$A$2:$B$5,2,FALSE)))</f>
        <v/>
      </c>
    </row>
    <row r="178" spans="1:28" ht="40.35" customHeight="1">
      <c r="A178" s="218"/>
      <c r="B178" s="218"/>
      <c r="C178" s="218"/>
      <c r="D178" s="218" t="str">
        <f>IF(C178="","",HYPERLINK("#'" &amp; C178 &amp; "'!A1",VLOOKUP(C178,Table1[[Practice no.]:[Pracitce Name]],2,FALSE)))</f>
        <v/>
      </c>
      <c r="E178" s="65" t="str">
        <f>IF(C178="","",IF(ISERROR(VLOOKUP(VLOOKUP(C178,Table1[[Practice no.]:[12]],19,FALSE),List!$A$2:$B$5,2,FALSE)),"",VLOOKUP(VLOOKUP(C178,Table1[[Practice no.]:[12]],19,FALSE),List!$A$2:$B$5,2,FALSE)))</f>
        <v/>
      </c>
      <c r="F178" s="66" t="str">
        <f>IF(C178="","",IF(ISERROR(VLOOKUP(VLOOKUP(C178,Table1[[Practice no.]:[12]],20,FALSE),List!$A$2:$B$5,2,FALSE)),"",VLOOKUP(VLOOKUP(C178,Table1[[Practice no.]:[12]],20,FALSE),List!$A$2:$B$5,2,FALSE)))</f>
        <v/>
      </c>
      <c r="G178" s="66" t="str">
        <f>IF(C178="","",IF(ISERROR(VLOOKUP(VLOOKUP(C178,Table1[[Practice no.]:[12]],21,FALSE),List!$A$2:$B$5,2,FALSE)),"",VLOOKUP(VLOOKUP(C178,Table1[[Practice no.]:[12]],21,FALSE),List!$A$2:$B$5,2,FALSE)))</f>
        <v/>
      </c>
      <c r="H178" s="67" t="str">
        <f>IF(C178="","",IF(ISERROR(VLOOKUP(VLOOKUP(C178,Table1[[Practice no.]:[12]],22,FALSE),List!$A$2:$B$5,2,FALSE)),"",VLOOKUP(VLOOKUP(C178,Table1[[Practice no.]:[12]],22,FALSE),List!$A$2:$B$5,2,FALSE)))</f>
        <v/>
      </c>
      <c r="I178" s="67" t="str">
        <f>IF(C178="","",IF(ISERROR(VLOOKUP(VLOOKUP(C178,Table1[[Practice no.]:[12]],23,FALSE),List!$A$2:$B$5,2,FALSE)),"",VLOOKUP(VLOOKUP(C178,Table1[[Practice no.]:[12]],23,FALSE),List!$A$2:$B$5,2,FALSE)))</f>
        <v/>
      </c>
      <c r="J178" s="67" t="str">
        <f>IF(C178="","",IF(ISERROR(VLOOKUP(VLOOKUP(C178,Table1[[Practice no.]:[12]],24,FALSE),List!$A$2:$B$5,2,FALSE)),"",VLOOKUP(VLOOKUP(C178,Table1[[Practice no.]:[12]],24,FALSE),List!$A$2:$B$5,2,FALSE)))</f>
        <v/>
      </c>
      <c r="K178" s="68" t="str">
        <f>IF(C178="","",IF(ISERROR(VLOOKUP(VLOOKUP(C178,Table1[[Practice no.]:[12]],25,FALSE),List!$A$2:$B$5,2,FALSE)),"",VLOOKUP(VLOOKUP(C178,Table1[[Practice no.]:[12]],25,FALSE),List!$A$2:$B$5,2,FALSE)))</f>
        <v/>
      </c>
      <c r="L178" s="68" t="str">
        <f>IF(C178="","",IF(ISERROR(VLOOKUP(VLOOKUP(C178,Table1[[Practice no.]:[12]],26,FALSE),List!$A$2:$B$5,2,FALSE)),"",VLOOKUP(VLOOKUP(C178,Table1[[Practice no.]:[12]],26,FALSE),List!$A$2:$B$5,2,FALSE)))</f>
        <v/>
      </c>
      <c r="M178" s="68" t="str">
        <f>IF(C178="","",IF(ISERROR(VLOOKUP(VLOOKUP(C178,Table1[[Practice no.]:[12]],27,FALSE),List!$A$2:$B$5,2,FALSE)),"",VLOOKUP(VLOOKUP(C178,Table1[[Practice no.]:[12]],27,FALSE),List!$A$2:$B$5,2,FALSE)))</f>
        <v/>
      </c>
      <c r="N178" s="69" t="str">
        <f>IF(C178="","",IF(ISERROR(VLOOKUP(VLOOKUP(C178,Table1[[Practice no.]:[12]],28,FALSE),List!$A$2:$B$5,2,FALSE)),"",VLOOKUP(VLOOKUP(C178,Table1[[Practice no.]:[12]],28,FALSE),List!$A$2:$B$5,2,FALSE)))</f>
        <v/>
      </c>
      <c r="O178" s="69" t="str">
        <f>IF(C178="","",IF(ISERROR(VLOOKUP(VLOOKUP(C178,Table1[[Practice no.]:[12]],29,FALSE),List!$A$2:$B$5,2,FALSE)),"",VLOOKUP(VLOOKUP(C178,Table1[[Practice no.]:[12]],29,FALSE),List!$A$2:$B$5,2,FALSE)))</f>
        <v/>
      </c>
      <c r="P178" s="69" t="str">
        <f>IF(C178="","",IF(ISERROR(VLOOKUP(VLOOKUP(C178,Table1[[Practice no.]:[12]],30,FALSE),List!$A$2:$B$5,2,FALSE)),"",VLOOKUP(VLOOKUP(C178,Table1[[Practice no.]:[12]],30,FALSE),List!$A$2:$B$5,2,FALSE)))</f>
        <v/>
      </c>
      <c r="Q178" s="55" t="str">
        <f>IF(C178="","",IF(ISERROR(VLOOKUP(VLOOKUP(C178,Table1[[Practice no.]:[12]],31,FALSE),List!$A$2:$B$5,2,FALSE)),"",VLOOKUP(VLOOKUP(C178,Table1[[Practice no.]:[12]],31,FALSE),List!$A$2:$B$5,2,FALSE)))</f>
        <v/>
      </c>
      <c r="R178" s="55" t="str">
        <f>IF(C178="","",IF(ISERROR(VLOOKUP(VLOOKUP(C178,Table1[[Practice no.]:[12]],32,FALSE),List!$A$2:$B$5,2,FALSE)),"",VLOOKUP(VLOOKUP(C178,Table1[[Practice no.]:[12]],32,FALSE),List!$A$2:$B$5,2,FALSE)))</f>
        <v/>
      </c>
      <c r="S178" s="55" t="str">
        <f>IF(C178="","",IF(ISERROR(VLOOKUP(VLOOKUP(C178,Table1[[Practice no.]:[12]],33,FALSE),List!$A$2:$B$5,2,FALSE)),"",VLOOKUP(VLOOKUP(C178,Table1[[Practice no.]:[12]],33,FALSE),List!$A$2:$B$5,2,FALSE)))</f>
        <v/>
      </c>
      <c r="T178" s="55" t="str">
        <f>IF(C178="","",IF(ISERROR(VLOOKUP(VLOOKUP(C178,Table1[[Practice no.]:[12]],34,FALSE),List!$A$2:$B$5,2,FALSE)),"",VLOOKUP(VLOOKUP(C178,Table1[[Practice no.]:[12]],34,FALSE),List!$A$2:$B$5,2,FALSE)))</f>
        <v/>
      </c>
      <c r="U178" s="55" t="str">
        <f>IF(C178="","",IF(ISERROR(VLOOKUP(VLOOKUP(C178,Table1[[Practice no.]:[12]],35,FALSE),List!$A$2:$B$5,2,FALSE)),"",VLOOKUP(VLOOKUP(C178,Table1[[Practice no.]:[12]],35,FALSE),List!$A$2:$B$5,2,FALSE)))</f>
        <v/>
      </c>
      <c r="V178" s="55" t="str">
        <f>IF(C178="","",IF(ISERROR(VLOOKUP(VLOOKUP(C178,Table1[[Practice no.]:[12]],36,FALSE),List!$A$2:$B$5,2,FALSE)),"",VLOOKUP(VLOOKUP(C178,Table1[[Practice no.]:[12]],36,FALSE),List!$A$2:$B$5,2,FALSE)))</f>
        <v/>
      </c>
      <c r="W178" s="55" t="str">
        <f>IF(C178="","",IF(ISERROR(VLOOKUP(VLOOKUP(C178,Table1[[Practice no.]:[12]],37,FALSE),List!$A$2:$B$5,2,FALSE)),"",VLOOKUP(VLOOKUP(C178,Table1[[Practice no.]:[12]],37,FALSE),List!$A$2:$B$5,2,FALSE)))</f>
        <v/>
      </c>
      <c r="X178" s="55" t="str">
        <f>IF(C178="","",IF(ISERROR(VLOOKUP(VLOOKUP(C178,Table1[[Practice no.]:[12]],38,FALSE),List!$A$2:$B$5,2,FALSE)),"",VLOOKUP(VLOOKUP(C178,Table1[[Practice no.]:[12]],38,FALSE),List!$A$2:$B$5,2,FALSE)))</f>
        <v/>
      </c>
      <c r="Y178" s="55" t="str">
        <f>IF(C178="","",IF(ISERROR(VLOOKUP(VLOOKUP(C178,Table1[[Practice no.]:[12]],39,FALSE),List!$A$2:$B$5,2,FALSE)),"",VLOOKUP(VLOOKUP(C178,Table1[[Practice no.]:[12]],39,FALSE),List!$A$2:$B$5,2,FALSE)))</f>
        <v/>
      </c>
      <c r="Z178" s="55" t="str">
        <f>IF(C178="","",IF(ISERROR(VLOOKUP(VLOOKUP(C178,Table1[[Practice no.]:[12]],40,FALSE),List!$A$2:$B$5,2,FALSE)),"",VLOOKUP(VLOOKUP(C178,Table1[[Practice no.]:[12]],40,FALSE),List!$A$2:$B$5,2,FALSE)))</f>
        <v/>
      </c>
      <c r="AA178" s="55" t="str">
        <f>IF(C178="","",IF(ISERROR(VLOOKUP(VLOOKUP(C178,Table1[[Practice no.]:[12]],41,FALSE),List!$A$2:$B$5,2,FALSE)),"",VLOOKUP(VLOOKUP(C178,Table1[[Practice no.]:[12]],41,FALSE),List!$A$2:$B$5,2,FALSE)))</f>
        <v/>
      </c>
      <c r="AB178" s="55" t="str">
        <f>IF(C178="","",IF(ISERROR(VLOOKUP(VLOOKUP(C178,Table1[[Practice no.]:[12]],42,FALSE),List!$A$2:$B$5,2,FALSE)),"",VLOOKUP(VLOOKUP(C178,Table1[[Practice no.]:[12]],42,FALSE),List!$A$2:$B$5,2,FALSE)))</f>
        <v/>
      </c>
    </row>
    <row r="179" spans="1:28" ht="40.35" customHeight="1">
      <c r="A179" s="218"/>
      <c r="B179" s="218"/>
      <c r="C179" s="218"/>
      <c r="D179" s="218" t="str">
        <f>IF(C179="","",HYPERLINK("#'" &amp; C179 &amp; "'!A1",VLOOKUP(C179,Table1[[Practice no.]:[Pracitce Name]],2,FALSE)))</f>
        <v/>
      </c>
      <c r="E179" s="65" t="str">
        <f>IF(C179="","",IF(ISERROR(VLOOKUP(VLOOKUP(C179,Table1[[Practice no.]:[12]],19,FALSE),List!$A$2:$B$5,2,FALSE)),"",VLOOKUP(VLOOKUP(C179,Table1[[Practice no.]:[12]],19,FALSE),List!$A$2:$B$5,2,FALSE)))</f>
        <v/>
      </c>
      <c r="F179" s="66" t="str">
        <f>IF(C179="","",IF(ISERROR(VLOOKUP(VLOOKUP(C179,Table1[[Practice no.]:[12]],20,FALSE),List!$A$2:$B$5,2,FALSE)),"",VLOOKUP(VLOOKUP(C179,Table1[[Practice no.]:[12]],20,FALSE),List!$A$2:$B$5,2,FALSE)))</f>
        <v/>
      </c>
      <c r="G179" s="66" t="str">
        <f>IF(C179="","",IF(ISERROR(VLOOKUP(VLOOKUP(C179,Table1[[Practice no.]:[12]],21,FALSE),List!$A$2:$B$5,2,FALSE)),"",VLOOKUP(VLOOKUP(C179,Table1[[Practice no.]:[12]],21,FALSE),List!$A$2:$B$5,2,FALSE)))</f>
        <v/>
      </c>
      <c r="H179" s="67" t="str">
        <f>IF(C179="","",IF(ISERROR(VLOOKUP(VLOOKUP(C179,Table1[[Practice no.]:[12]],22,FALSE),List!$A$2:$B$5,2,FALSE)),"",VLOOKUP(VLOOKUP(C179,Table1[[Practice no.]:[12]],22,FALSE),List!$A$2:$B$5,2,FALSE)))</f>
        <v/>
      </c>
      <c r="I179" s="67" t="str">
        <f>IF(C179="","",IF(ISERROR(VLOOKUP(VLOOKUP(C179,Table1[[Practice no.]:[12]],23,FALSE),List!$A$2:$B$5,2,FALSE)),"",VLOOKUP(VLOOKUP(C179,Table1[[Practice no.]:[12]],23,FALSE),List!$A$2:$B$5,2,FALSE)))</f>
        <v/>
      </c>
      <c r="J179" s="67" t="str">
        <f>IF(C179="","",IF(ISERROR(VLOOKUP(VLOOKUP(C179,Table1[[Practice no.]:[12]],24,FALSE),List!$A$2:$B$5,2,FALSE)),"",VLOOKUP(VLOOKUP(C179,Table1[[Practice no.]:[12]],24,FALSE),List!$A$2:$B$5,2,FALSE)))</f>
        <v/>
      </c>
      <c r="K179" s="68" t="str">
        <f>IF(C179="","",IF(ISERROR(VLOOKUP(VLOOKUP(C179,Table1[[Practice no.]:[12]],25,FALSE),List!$A$2:$B$5,2,FALSE)),"",VLOOKUP(VLOOKUP(C179,Table1[[Practice no.]:[12]],25,FALSE),List!$A$2:$B$5,2,FALSE)))</f>
        <v/>
      </c>
      <c r="L179" s="68" t="str">
        <f>IF(C179="","",IF(ISERROR(VLOOKUP(VLOOKUP(C179,Table1[[Practice no.]:[12]],26,FALSE),List!$A$2:$B$5,2,FALSE)),"",VLOOKUP(VLOOKUP(C179,Table1[[Practice no.]:[12]],26,FALSE),List!$A$2:$B$5,2,FALSE)))</f>
        <v/>
      </c>
      <c r="M179" s="68" t="str">
        <f>IF(C179="","",IF(ISERROR(VLOOKUP(VLOOKUP(C179,Table1[[Practice no.]:[12]],27,FALSE),List!$A$2:$B$5,2,FALSE)),"",VLOOKUP(VLOOKUP(C179,Table1[[Practice no.]:[12]],27,FALSE),List!$A$2:$B$5,2,FALSE)))</f>
        <v/>
      </c>
      <c r="N179" s="69" t="str">
        <f>IF(C179="","",IF(ISERROR(VLOOKUP(VLOOKUP(C179,Table1[[Practice no.]:[12]],28,FALSE),List!$A$2:$B$5,2,FALSE)),"",VLOOKUP(VLOOKUP(C179,Table1[[Practice no.]:[12]],28,FALSE),List!$A$2:$B$5,2,FALSE)))</f>
        <v/>
      </c>
      <c r="O179" s="69" t="str">
        <f>IF(C179="","",IF(ISERROR(VLOOKUP(VLOOKUP(C179,Table1[[Practice no.]:[12]],29,FALSE),List!$A$2:$B$5,2,FALSE)),"",VLOOKUP(VLOOKUP(C179,Table1[[Practice no.]:[12]],29,FALSE),List!$A$2:$B$5,2,FALSE)))</f>
        <v/>
      </c>
      <c r="P179" s="69" t="str">
        <f>IF(C179="","",IF(ISERROR(VLOOKUP(VLOOKUP(C179,Table1[[Practice no.]:[12]],30,FALSE),List!$A$2:$B$5,2,FALSE)),"",VLOOKUP(VLOOKUP(C179,Table1[[Practice no.]:[12]],30,FALSE),List!$A$2:$B$5,2,FALSE)))</f>
        <v/>
      </c>
      <c r="Q179" s="55" t="str">
        <f>IF(C179="","",IF(ISERROR(VLOOKUP(VLOOKUP(C179,Table1[[Practice no.]:[12]],31,FALSE),List!$A$2:$B$5,2,FALSE)),"",VLOOKUP(VLOOKUP(C179,Table1[[Practice no.]:[12]],31,FALSE),List!$A$2:$B$5,2,FALSE)))</f>
        <v/>
      </c>
      <c r="R179" s="55" t="str">
        <f>IF(C179="","",IF(ISERROR(VLOOKUP(VLOOKUP(C179,Table1[[Practice no.]:[12]],32,FALSE),List!$A$2:$B$5,2,FALSE)),"",VLOOKUP(VLOOKUP(C179,Table1[[Practice no.]:[12]],32,FALSE),List!$A$2:$B$5,2,FALSE)))</f>
        <v/>
      </c>
      <c r="S179" s="55" t="str">
        <f>IF(C179="","",IF(ISERROR(VLOOKUP(VLOOKUP(C179,Table1[[Practice no.]:[12]],33,FALSE),List!$A$2:$B$5,2,FALSE)),"",VLOOKUP(VLOOKUP(C179,Table1[[Practice no.]:[12]],33,FALSE),List!$A$2:$B$5,2,FALSE)))</f>
        <v/>
      </c>
      <c r="T179" s="55" t="str">
        <f>IF(C179="","",IF(ISERROR(VLOOKUP(VLOOKUP(C179,Table1[[Practice no.]:[12]],34,FALSE),List!$A$2:$B$5,2,FALSE)),"",VLOOKUP(VLOOKUP(C179,Table1[[Practice no.]:[12]],34,FALSE),List!$A$2:$B$5,2,FALSE)))</f>
        <v/>
      </c>
      <c r="U179" s="55" t="str">
        <f>IF(C179="","",IF(ISERROR(VLOOKUP(VLOOKUP(C179,Table1[[Practice no.]:[12]],35,FALSE),List!$A$2:$B$5,2,FALSE)),"",VLOOKUP(VLOOKUP(C179,Table1[[Practice no.]:[12]],35,FALSE),List!$A$2:$B$5,2,FALSE)))</f>
        <v/>
      </c>
      <c r="V179" s="55" t="str">
        <f>IF(C179="","",IF(ISERROR(VLOOKUP(VLOOKUP(C179,Table1[[Practice no.]:[12]],36,FALSE),List!$A$2:$B$5,2,FALSE)),"",VLOOKUP(VLOOKUP(C179,Table1[[Practice no.]:[12]],36,FALSE),List!$A$2:$B$5,2,FALSE)))</f>
        <v/>
      </c>
      <c r="W179" s="55" t="str">
        <f>IF(C179="","",IF(ISERROR(VLOOKUP(VLOOKUP(C179,Table1[[Practice no.]:[12]],37,FALSE),List!$A$2:$B$5,2,FALSE)),"",VLOOKUP(VLOOKUP(C179,Table1[[Practice no.]:[12]],37,FALSE),List!$A$2:$B$5,2,FALSE)))</f>
        <v/>
      </c>
      <c r="X179" s="55" t="str">
        <f>IF(C179="","",IF(ISERROR(VLOOKUP(VLOOKUP(C179,Table1[[Practice no.]:[12]],38,FALSE),List!$A$2:$B$5,2,FALSE)),"",VLOOKUP(VLOOKUP(C179,Table1[[Practice no.]:[12]],38,FALSE),List!$A$2:$B$5,2,FALSE)))</f>
        <v/>
      </c>
      <c r="Y179" s="55" t="str">
        <f>IF(C179="","",IF(ISERROR(VLOOKUP(VLOOKUP(C179,Table1[[Practice no.]:[12]],39,FALSE),List!$A$2:$B$5,2,FALSE)),"",VLOOKUP(VLOOKUP(C179,Table1[[Practice no.]:[12]],39,FALSE),List!$A$2:$B$5,2,FALSE)))</f>
        <v/>
      </c>
      <c r="Z179" s="55" t="str">
        <f>IF(C179="","",IF(ISERROR(VLOOKUP(VLOOKUP(C179,Table1[[Practice no.]:[12]],40,FALSE),List!$A$2:$B$5,2,FALSE)),"",VLOOKUP(VLOOKUP(C179,Table1[[Practice no.]:[12]],40,FALSE),List!$A$2:$B$5,2,FALSE)))</f>
        <v/>
      </c>
      <c r="AA179" s="55" t="str">
        <f>IF(C179="","",IF(ISERROR(VLOOKUP(VLOOKUP(C179,Table1[[Practice no.]:[12]],41,FALSE),List!$A$2:$B$5,2,FALSE)),"",VLOOKUP(VLOOKUP(C179,Table1[[Practice no.]:[12]],41,FALSE),List!$A$2:$B$5,2,FALSE)))</f>
        <v/>
      </c>
      <c r="AB179" s="55" t="str">
        <f>IF(C179="","",IF(ISERROR(VLOOKUP(VLOOKUP(C179,Table1[[Practice no.]:[12]],42,FALSE),List!$A$2:$B$5,2,FALSE)),"",VLOOKUP(VLOOKUP(C179,Table1[[Practice no.]:[12]],42,FALSE),List!$A$2:$B$5,2,FALSE)))</f>
        <v/>
      </c>
    </row>
    <row r="180" spans="1:28" ht="40.35" customHeight="1">
      <c r="A180" s="218"/>
      <c r="B180" s="218"/>
      <c r="C180" s="218"/>
      <c r="D180" s="218" t="str">
        <f>IF(C180="","",HYPERLINK("#'" &amp; C180 &amp; "'!A1",VLOOKUP(C180,Table1[[Practice no.]:[Pracitce Name]],2,FALSE)))</f>
        <v/>
      </c>
      <c r="E180" s="65" t="str">
        <f>IF(C180="","",IF(ISERROR(VLOOKUP(VLOOKUP(C180,Table1[[Practice no.]:[12]],19,FALSE),List!$A$2:$B$5,2,FALSE)),"",VLOOKUP(VLOOKUP(C180,Table1[[Practice no.]:[12]],19,FALSE),List!$A$2:$B$5,2,FALSE)))</f>
        <v/>
      </c>
      <c r="F180" s="66" t="str">
        <f>IF(C180="","",IF(ISERROR(VLOOKUP(VLOOKUP(C180,Table1[[Practice no.]:[12]],20,FALSE),List!$A$2:$B$5,2,FALSE)),"",VLOOKUP(VLOOKUP(C180,Table1[[Practice no.]:[12]],20,FALSE),List!$A$2:$B$5,2,FALSE)))</f>
        <v/>
      </c>
      <c r="G180" s="66" t="str">
        <f>IF(C180="","",IF(ISERROR(VLOOKUP(VLOOKUP(C180,Table1[[Practice no.]:[12]],21,FALSE),List!$A$2:$B$5,2,FALSE)),"",VLOOKUP(VLOOKUP(C180,Table1[[Practice no.]:[12]],21,FALSE),List!$A$2:$B$5,2,FALSE)))</f>
        <v/>
      </c>
      <c r="H180" s="67" t="str">
        <f>IF(C180="","",IF(ISERROR(VLOOKUP(VLOOKUP(C180,Table1[[Practice no.]:[12]],22,FALSE),List!$A$2:$B$5,2,FALSE)),"",VLOOKUP(VLOOKUP(C180,Table1[[Practice no.]:[12]],22,FALSE),List!$A$2:$B$5,2,FALSE)))</f>
        <v/>
      </c>
      <c r="I180" s="67" t="str">
        <f>IF(C180="","",IF(ISERROR(VLOOKUP(VLOOKUP(C180,Table1[[Practice no.]:[12]],23,FALSE),List!$A$2:$B$5,2,FALSE)),"",VLOOKUP(VLOOKUP(C180,Table1[[Practice no.]:[12]],23,FALSE),List!$A$2:$B$5,2,FALSE)))</f>
        <v/>
      </c>
      <c r="J180" s="67" t="str">
        <f>IF(C180="","",IF(ISERROR(VLOOKUP(VLOOKUP(C180,Table1[[Practice no.]:[12]],24,FALSE),List!$A$2:$B$5,2,FALSE)),"",VLOOKUP(VLOOKUP(C180,Table1[[Practice no.]:[12]],24,FALSE),List!$A$2:$B$5,2,FALSE)))</f>
        <v/>
      </c>
      <c r="K180" s="68" t="str">
        <f>IF(C180="","",IF(ISERROR(VLOOKUP(VLOOKUP(C180,Table1[[Practice no.]:[12]],25,FALSE),List!$A$2:$B$5,2,FALSE)),"",VLOOKUP(VLOOKUP(C180,Table1[[Practice no.]:[12]],25,FALSE),List!$A$2:$B$5,2,FALSE)))</f>
        <v/>
      </c>
      <c r="L180" s="68" t="str">
        <f>IF(C180="","",IF(ISERROR(VLOOKUP(VLOOKUP(C180,Table1[[Practice no.]:[12]],26,FALSE),List!$A$2:$B$5,2,FALSE)),"",VLOOKUP(VLOOKUP(C180,Table1[[Practice no.]:[12]],26,FALSE),List!$A$2:$B$5,2,FALSE)))</f>
        <v/>
      </c>
      <c r="M180" s="68" t="str">
        <f>IF(C180="","",IF(ISERROR(VLOOKUP(VLOOKUP(C180,Table1[[Practice no.]:[12]],27,FALSE),List!$A$2:$B$5,2,FALSE)),"",VLOOKUP(VLOOKUP(C180,Table1[[Practice no.]:[12]],27,FALSE),List!$A$2:$B$5,2,FALSE)))</f>
        <v/>
      </c>
      <c r="N180" s="69" t="str">
        <f>IF(C180="","",IF(ISERROR(VLOOKUP(VLOOKUP(C180,Table1[[Practice no.]:[12]],28,FALSE),List!$A$2:$B$5,2,FALSE)),"",VLOOKUP(VLOOKUP(C180,Table1[[Practice no.]:[12]],28,FALSE),List!$A$2:$B$5,2,FALSE)))</f>
        <v/>
      </c>
      <c r="O180" s="69" t="str">
        <f>IF(C180="","",IF(ISERROR(VLOOKUP(VLOOKUP(C180,Table1[[Practice no.]:[12]],29,FALSE),List!$A$2:$B$5,2,FALSE)),"",VLOOKUP(VLOOKUP(C180,Table1[[Practice no.]:[12]],29,FALSE),List!$A$2:$B$5,2,FALSE)))</f>
        <v/>
      </c>
      <c r="P180" s="69" t="str">
        <f>IF(C180="","",IF(ISERROR(VLOOKUP(VLOOKUP(C180,Table1[[Practice no.]:[12]],30,FALSE),List!$A$2:$B$5,2,FALSE)),"",VLOOKUP(VLOOKUP(C180,Table1[[Practice no.]:[12]],30,FALSE),List!$A$2:$B$5,2,FALSE)))</f>
        <v/>
      </c>
      <c r="Q180" s="55" t="str">
        <f>IF(C180="","",IF(ISERROR(VLOOKUP(VLOOKUP(C180,Table1[[Practice no.]:[12]],31,FALSE),List!$A$2:$B$5,2,FALSE)),"",VLOOKUP(VLOOKUP(C180,Table1[[Practice no.]:[12]],31,FALSE),List!$A$2:$B$5,2,FALSE)))</f>
        <v/>
      </c>
      <c r="R180" s="55" t="str">
        <f>IF(C180="","",IF(ISERROR(VLOOKUP(VLOOKUP(C180,Table1[[Practice no.]:[12]],32,FALSE),List!$A$2:$B$5,2,FALSE)),"",VLOOKUP(VLOOKUP(C180,Table1[[Practice no.]:[12]],32,FALSE),List!$A$2:$B$5,2,FALSE)))</f>
        <v/>
      </c>
      <c r="S180" s="55" t="str">
        <f>IF(C180="","",IF(ISERROR(VLOOKUP(VLOOKUP(C180,Table1[[Practice no.]:[12]],33,FALSE),List!$A$2:$B$5,2,FALSE)),"",VLOOKUP(VLOOKUP(C180,Table1[[Practice no.]:[12]],33,FALSE),List!$A$2:$B$5,2,FALSE)))</f>
        <v/>
      </c>
      <c r="T180" s="55" t="str">
        <f>IF(C180="","",IF(ISERROR(VLOOKUP(VLOOKUP(C180,Table1[[Practice no.]:[12]],34,FALSE),List!$A$2:$B$5,2,FALSE)),"",VLOOKUP(VLOOKUP(C180,Table1[[Practice no.]:[12]],34,FALSE),List!$A$2:$B$5,2,FALSE)))</f>
        <v/>
      </c>
      <c r="U180" s="55" t="str">
        <f>IF(C180="","",IF(ISERROR(VLOOKUP(VLOOKUP(C180,Table1[[Practice no.]:[12]],35,FALSE),List!$A$2:$B$5,2,FALSE)),"",VLOOKUP(VLOOKUP(C180,Table1[[Practice no.]:[12]],35,FALSE),List!$A$2:$B$5,2,FALSE)))</f>
        <v/>
      </c>
      <c r="V180" s="55" t="str">
        <f>IF(C180="","",IF(ISERROR(VLOOKUP(VLOOKUP(C180,Table1[[Practice no.]:[12]],36,FALSE),List!$A$2:$B$5,2,FALSE)),"",VLOOKUP(VLOOKUP(C180,Table1[[Practice no.]:[12]],36,FALSE),List!$A$2:$B$5,2,FALSE)))</f>
        <v/>
      </c>
      <c r="W180" s="55" t="str">
        <f>IF(C180="","",IF(ISERROR(VLOOKUP(VLOOKUP(C180,Table1[[Practice no.]:[12]],37,FALSE),List!$A$2:$B$5,2,FALSE)),"",VLOOKUP(VLOOKUP(C180,Table1[[Practice no.]:[12]],37,FALSE),List!$A$2:$B$5,2,FALSE)))</f>
        <v/>
      </c>
      <c r="X180" s="55" t="str">
        <f>IF(C180="","",IF(ISERROR(VLOOKUP(VLOOKUP(C180,Table1[[Practice no.]:[12]],38,FALSE),List!$A$2:$B$5,2,FALSE)),"",VLOOKUP(VLOOKUP(C180,Table1[[Practice no.]:[12]],38,FALSE),List!$A$2:$B$5,2,FALSE)))</f>
        <v/>
      </c>
      <c r="Y180" s="55" t="str">
        <f>IF(C180="","",IF(ISERROR(VLOOKUP(VLOOKUP(C180,Table1[[Practice no.]:[12]],39,FALSE),List!$A$2:$B$5,2,FALSE)),"",VLOOKUP(VLOOKUP(C180,Table1[[Practice no.]:[12]],39,FALSE),List!$A$2:$B$5,2,FALSE)))</f>
        <v/>
      </c>
      <c r="Z180" s="55" t="str">
        <f>IF(C180="","",IF(ISERROR(VLOOKUP(VLOOKUP(C180,Table1[[Practice no.]:[12]],40,FALSE),List!$A$2:$B$5,2,FALSE)),"",VLOOKUP(VLOOKUP(C180,Table1[[Practice no.]:[12]],40,FALSE),List!$A$2:$B$5,2,FALSE)))</f>
        <v/>
      </c>
      <c r="AA180" s="55" t="str">
        <f>IF(C180="","",IF(ISERROR(VLOOKUP(VLOOKUP(C180,Table1[[Practice no.]:[12]],41,FALSE),List!$A$2:$B$5,2,FALSE)),"",VLOOKUP(VLOOKUP(C180,Table1[[Practice no.]:[12]],41,FALSE),List!$A$2:$B$5,2,FALSE)))</f>
        <v/>
      </c>
      <c r="AB180" s="55" t="str">
        <f>IF(C180="","",IF(ISERROR(VLOOKUP(VLOOKUP(C180,Table1[[Practice no.]:[12]],42,FALSE),List!$A$2:$B$5,2,FALSE)),"",VLOOKUP(VLOOKUP(C180,Table1[[Practice no.]:[12]],42,FALSE),List!$A$2:$B$5,2,FALSE)))</f>
        <v/>
      </c>
    </row>
    <row r="181" spans="1:28" ht="40.35" customHeight="1">
      <c r="A181" s="218"/>
      <c r="B181" s="218"/>
      <c r="C181" s="218"/>
      <c r="D181" s="218" t="str">
        <f>IF(C181="","",HYPERLINK("#'" &amp; C181 &amp; "'!A1",VLOOKUP(C181,Table1[[Practice no.]:[Pracitce Name]],2,FALSE)))</f>
        <v/>
      </c>
      <c r="E181" s="65" t="str">
        <f>IF(C181="","",IF(ISERROR(VLOOKUP(VLOOKUP(C181,Table1[[Practice no.]:[12]],19,FALSE),List!$A$2:$B$5,2,FALSE)),"",VLOOKUP(VLOOKUP(C181,Table1[[Practice no.]:[12]],19,FALSE),List!$A$2:$B$5,2,FALSE)))</f>
        <v/>
      </c>
      <c r="F181" s="66" t="str">
        <f>IF(C181="","",IF(ISERROR(VLOOKUP(VLOOKUP(C181,Table1[[Practice no.]:[12]],20,FALSE),List!$A$2:$B$5,2,FALSE)),"",VLOOKUP(VLOOKUP(C181,Table1[[Practice no.]:[12]],20,FALSE),List!$A$2:$B$5,2,FALSE)))</f>
        <v/>
      </c>
      <c r="G181" s="66" t="str">
        <f>IF(C181="","",IF(ISERROR(VLOOKUP(VLOOKUP(C181,Table1[[Practice no.]:[12]],21,FALSE),List!$A$2:$B$5,2,FALSE)),"",VLOOKUP(VLOOKUP(C181,Table1[[Practice no.]:[12]],21,FALSE),List!$A$2:$B$5,2,FALSE)))</f>
        <v/>
      </c>
      <c r="H181" s="67" t="str">
        <f>IF(C181="","",IF(ISERROR(VLOOKUP(VLOOKUP(C181,Table1[[Practice no.]:[12]],22,FALSE),List!$A$2:$B$5,2,FALSE)),"",VLOOKUP(VLOOKUP(C181,Table1[[Practice no.]:[12]],22,FALSE),List!$A$2:$B$5,2,FALSE)))</f>
        <v/>
      </c>
      <c r="I181" s="67" t="str">
        <f>IF(C181="","",IF(ISERROR(VLOOKUP(VLOOKUP(C181,Table1[[Practice no.]:[12]],23,FALSE),List!$A$2:$B$5,2,FALSE)),"",VLOOKUP(VLOOKUP(C181,Table1[[Practice no.]:[12]],23,FALSE),List!$A$2:$B$5,2,FALSE)))</f>
        <v/>
      </c>
      <c r="J181" s="67" t="str">
        <f>IF(C181="","",IF(ISERROR(VLOOKUP(VLOOKUP(C181,Table1[[Practice no.]:[12]],24,FALSE),List!$A$2:$B$5,2,FALSE)),"",VLOOKUP(VLOOKUP(C181,Table1[[Practice no.]:[12]],24,FALSE),List!$A$2:$B$5,2,FALSE)))</f>
        <v/>
      </c>
      <c r="K181" s="68" t="str">
        <f>IF(C181="","",IF(ISERROR(VLOOKUP(VLOOKUP(C181,Table1[[Practice no.]:[12]],25,FALSE),List!$A$2:$B$5,2,FALSE)),"",VLOOKUP(VLOOKUP(C181,Table1[[Practice no.]:[12]],25,FALSE),List!$A$2:$B$5,2,FALSE)))</f>
        <v/>
      </c>
      <c r="L181" s="68" t="str">
        <f>IF(C181="","",IF(ISERROR(VLOOKUP(VLOOKUP(C181,Table1[[Practice no.]:[12]],26,FALSE),List!$A$2:$B$5,2,FALSE)),"",VLOOKUP(VLOOKUP(C181,Table1[[Practice no.]:[12]],26,FALSE),List!$A$2:$B$5,2,FALSE)))</f>
        <v/>
      </c>
      <c r="M181" s="68" t="str">
        <f>IF(C181="","",IF(ISERROR(VLOOKUP(VLOOKUP(C181,Table1[[Practice no.]:[12]],27,FALSE),List!$A$2:$B$5,2,FALSE)),"",VLOOKUP(VLOOKUP(C181,Table1[[Practice no.]:[12]],27,FALSE),List!$A$2:$B$5,2,FALSE)))</f>
        <v/>
      </c>
      <c r="N181" s="69" t="str">
        <f>IF(C181="","",IF(ISERROR(VLOOKUP(VLOOKUP(C181,Table1[[Practice no.]:[12]],28,FALSE),List!$A$2:$B$5,2,FALSE)),"",VLOOKUP(VLOOKUP(C181,Table1[[Practice no.]:[12]],28,FALSE),List!$A$2:$B$5,2,FALSE)))</f>
        <v/>
      </c>
      <c r="O181" s="69" t="str">
        <f>IF(C181="","",IF(ISERROR(VLOOKUP(VLOOKUP(C181,Table1[[Practice no.]:[12]],29,FALSE),List!$A$2:$B$5,2,FALSE)),"",VLOOKUP(VLOOKUP(C181,Table1[[Practice no.]:[12]],29,FALSE),List!$A$2:$B$5,2,FALSE)))</f>
        <v/>
      </c>
      <c r="P181" s="69" t="str">
        <f>IF(C181="","",IF(ISERROR(VLOOKUP(VLOOKUP(C181,Table1[[Practice no.]:[12]],30,FALSE),List!$A$2:$B$5,2,FALSE)),"",VLOOKUP(VLOOKUP(C181,Table1[[Practice no.]:[12]],30,FALSE),List!$A$2:$B$5,2,FALSE)))</f>
        <v/>
      </c>
      <c r="Q181" s="55" t="str">
        <f>IF(C181="","",IF(ISERROR(VLOOKUP(VLOOKUP(C181,Table1[[Practice no.]:[12]],31,FALSE),List!$A$2:$B$5,2,FALSE)),"",VLOOKUP(VLOOKUP(C181,Table1[[Practice no.]:[12]],31,FALSE),List!$A$2:$B$5,2,FALSE)))</f>
        <v/>
      </c>
      <c r="R181" s="55" t="str">
        <f>IF(C181="","",IF(ISERROR(VLOOKUP(VLOOKUP(C181,Table1[[Practice no.]:[12]],32,FALSE),List!$A$2:$B$5,2,FALSE)),"",VLOOKUP(VLOOKUP(C181,Table1[[Practice no.]:[12]],32,FALSE),List!$A$2:$B$5,2,FALSE)))</f>
        <v/>
      </c>
      <c r="S181" s="55" t="str">
        <f>IF(C181="","",IF(ISERROR(VLOOKUP(VLOOKUP(C181,Table1[[Practice no.]:[12]],33,FALSE),List!$A$2:$B$5,2,FALSE)),"",VLOOKUP(VLOOKUP(C181,Table1[[Practice no.]:[12]],33,FALSE),List!$A$2:$B$5,2,FALSE)))</f>
        <v/>
      </c>
      <c r="T181" s="55" t="str">
        <f>IF(C181="","",IF(ISERROR(VLOOKUP(VLOOKUP(C181,Table1[[Practice no.]:[12]],34,FALSE),List!$A$2:$B$5,2,FALSE)),"",VLOOKUP(VLOOKUP(C181,Table1[[Practice no.]:[12]],34,FALSE),List!$A$2:$B$5,2,FALSE)))</f>
        <v/>
      </c>
      <c r="U181" s="55" t="str">
        <f>IF(C181="","",IF(ISERROR(VLOOKUP(VLOOKUP(C181,Table1[[Practice no.]:[12]],35,FALSE),List!$A$2:$B$5,2,FALSE)),"",VLOOKUP(VLOOKUP(C181,Table1[[Practice no.]:[12]],35,FALSE),List!$A$2:$B$5,2,FALSE)))</f>
        <v/>
      </c>
      <c r="V181" s="55" t="str">
        <f>IF(C181="","",IF(ISERROR(VLOOKUP(VLOOKUP(C181,Table1[[Practice no.]:[12]],36,FALSE),List!$A$2:$B$5,2,FALSE)),"",VLOOKUP(VLOOKUP(C181,Table1[[Practice no.]:[12]],36,FALSE),List!$A$2:$B$5,2,FALSE)))</f>
        <v/>
      </c>
      <c r="W181" s="55" t="str">
        <f>IF(C181="","",IF(ISERROR(VLOOKUP(VLOOKUP(C181,Table1[[Practice no.]:[12]],37,FALSE),List!$A$2:$B$5,2,FALSE)),"",VLOOKUP(VLOOKUP(C181,Table1[[Practice no.]:[12]],37,FALSE),List!$A$2:$B$5,2,FALSE)))</f>
        <v/>
      </c>
      <c r="X181" s="55" t="str">
        <f>IF(C181="","",IF(ISERROR(VLOOKUP(VLOOKUP(C181,Table1[[Practice no.]:[12]],38,FALSE),List!$A$2:$B$5,2,FALSE)),"",VLOOKUP(VLOOKUP(C181,Table1[[Practice no.]:[12]],38,FALSE),List!$A$2:$B$5,2,FALSE)))</f>
        <v/>
      </c>
      <c r="Y181" s="55" t="str">
        <f>IF(C181="","",IF(ISERROR(VLOOKUP(VLOOKUP(C181,Table1[[Practice no.]:[12]],39,FALSE),List!$A$2:$B$5,2,FALSE)),"",VLOOKUP(VLOOKUP(C181,Table1[[Practice no.]:[12]],39,FALSE),List!$A$2:$B$5,2,FALSE)))</f>
        <v/>
      </c>
      <c r="Z181" s="55" t="str">
        <f>IF(C181="","",IF(ISERROR(VLOOKUP(VLOOKUP(C181,Table1[[Practice no.]:[12]],40,FALSE),List!$A$2:$B$5,2,FALSE)),"",VLOOKUP(VLOOKUP(C181,Table1[[Practice no.]:[12]],40,FALSE),List!$A$2:$B$5,2,FALSE)))</f>
        <v/>
      </c>
      <c r="AA181" s="55" t="str">
        <f>IF(C181="","",IF(ISERROR(VLOOKUP(VLOOKUP(C181,Table1[[Practice no.]:[12]],41,FALSE),List!$A$2:$B$5,2,FALSE)),"",VLOOKUP(VLOOKUP(C181,Table1[[Practice no.]:[12]],41,FALSE),List!$A$2:$B$5,2,FALSE)))</f>
        <v/>
      </c>
      <c r="AB181" s="55" t="str">
        <f>IF(C181="","",IF(ISERROR(VLOOKUP(VLOOKUP(C181,Table1[[Practice no.]:[12]],42,FALSE),List!$A$2:$B$5,2,FALSE)),"",VLOOKUP(VLOOKUP(C181,Table1[[Practice no.]:[12]],42,FALSE),List!$A$2:$B$5,2,FALSE)))</f>
        <v/>
      </c>
    </row>
    <row r="182" spans="1:28" ht="40.35" customHeight="1">
      <c r="A182" s="218"/>
      <c r="B182" s="218"/>
      <c r="C182" s="218"/>
      <c r="D182" s="218" t="str">
        <f>IF(C182="","",HYPERLINK("#'" &amp; C182 &amp; "'!A1",VLOOKUP(C182,Table1[[Practice no.]:[Pracitce Name]],2,FALSE)))</f>
        <v/>
      </c>
      <c r="E182" s="65" t="str">
        <f>IF(C182="","",IF(ISERROR(VLOOKUP(VLOOKUP(C182,Table1[[Practice no.]:[12]],19,FALSE),List!$A$2:$B$5,2,FALSE)),"",VLOOKUP(VLOOKUP(C182,Table1[[Practice no.]:[12]],19,FALSE),List!$A$2:$B$5,2,FALSE)))</f>
        <v/>
      </c>
      <c r="F182" s="66" t="str">
        <f>IF(C182="","",IF(ISERROR(VLOOKUP(VLOOKUP(C182,Table1[[Practice no.]:[12]],20,FALSE),List!$A$2:$B$5,2,FALSE)),"",VLOOKUP(VLOOKUP(C182,Table1[[Practice no.]:[12]],20,FALSE),List!$A$2:$B$5,2,FALSE)))</f>
        <v/>
      </c>
      <c r="G182" s="66" t="str">
        <f>IF(C182="","",IF(ISERROR(VLOOKUP(VLOOKUP(C182,Table1[[Practice no.]:[12]],21,FALSE),List!$A$2:$B$5,2,FALSE)),"",VLOOKUP(VLOOKUP(C182,Table1[[Practice no.]:[12]],21,FALSE),List!$A$2:$B$5,2,FALSE)))</f>
        <v/>
      </c>
      <c r="H182" s="67" t="str">
        <f>IF(C182="","",IF(ISERROR(VLOOKUP(VLOOKUP(C182,Table1[[Practice no.]:[12]],22,FALSE),List!$A$2:$B$5,2,FALSE)),"",VLOOKUP(VLOOKUP(C182,Table1[[Practice no.]:[12]],22,FALSE),List!$A$2:$B$5,2,FALSE)))</f>
        <v/>
      </c>
      <c r="I182" s="67" t="str">
        <f>IF(C182="","",IF(ISERROR(VLOOKUP(VLOOKUP(C182,Table1[[Practice no.]:[12]],23,FALSE),List!$A$2:$B$5,2,FALSE)),"",VLOOKUP(VLOOKUP(C182,Table1[[Practice no.]:[12]],23,FALSE),List!$A$2:$B$5,2,FALSE)))</f>
        <v/>
      </c>
      <c r="J182" s="67" t="str">
        <f>IF(C182="","",IF(ISERROR(VLOOKUP(VLOOKUP(C182,Table1[[Practice no.]:[12]],24,FALSE),List!$A$2:$B$5,2,FALSE)),"",VLOOKUP(VLOOKUP(C182,Table1[[Practice no.]:[12]],24,FALSE),List!$A$2:$B$5,2,FALSE)))</f>
        <v/>
      </c>
      <c r="K182" s="68" t="str">
        <f>IF(C182="","",IF(ISERROR(VLOOKUP(VLOOKUP(C182,Table1[[Practice no.]:[12]],25,FALSE),List!$A$2:$B$5,2,FALSE)),"",VLOOKUP(VLOOKUP(C182,Table1[[Practice no.]:[12]],25,FALSE),List!$A$2:$B$5,2,FALSE)))</f>
        <v/>
      </c>
      <c r="L182" s="68" t="str">
        <f>IF(C182="","",IF(ISERROR(VLOOKUP(VLOOKUP(C182,Table1[[Practice no.]:[12]],26,FALSE),List!$A$2:$B$5,2,FALSE)),"",VLOOKUP(VLOOKUP(C182,Table1[[Practice no.]:[12]],26,FALSE),List!$A$2:$B$5,2,FALSE)))</f>
        <v/>
      </c>
      <c r="M182" s="68" t="str">
        <f>IF(C182="","",IF(ISERROR(VLOOKUP(VLOOKUP(C182,Table1[[Practice no.]:[12]],27,FALSE),List!$A$2:$B$5,2,FALSE)),"",VLOOKUP(VLOOKUP(C182,Table1[[Practice no.]:[12]],27,FALSE),List!$A$2:$B$5,2,FALSE)))</f>
        <v/>
      </c>
      <c r="N182" s="69" t="str">
        <f>IF(C182="","",IF(ISERROR(VLOOKUP(VLOOKUP(C182,Table1[[Practice no.]:[12]],28,FALSE),List!$A$2:$B$5,2,FALSE)),"",VLOOKUP(VLOOKUP(C182,Table1[[Practice no.]:[12]],28,FALSE),List!$A$2:$B$5,2,FALSE)))</f>
        <v/>
      </c>
      <c r="O182" s="69" t="str">
        <f>IF(C182="","",IF(ISERROR(VLOOKUP(VLOOKUP(C182,Table1[[Practice no.]:[12]],29,FALSE),List!$A$2:$B$5,2,FALSE)),"",VLOOKUP(VLOOKUP(C182,Table1[[Practice no.]:[12]],29,FALSE),List!$A$2:$B$5,2,FALSE)))</f>
        <v/>
      </c>
      <c r="P182" s="69" t="str">
        <f>IF(C182="","",IF(ISERROR(VLOOKUP(VLOOKUP(C182,Table1[[Practice no.]:[12]],30,FALSE),List!$A$2:$B$5,2,FALSE)),"",VLOOKUP(VLOOKUP(C182,Table1[[Practice no.]:[12]],30,FALSE),List!$A$2:$B$5,2,FALSE)))</f>
        <v/>
      </c>
      <c r="Q182" s="55" t="str">
        <f>IF(C182="","",IF(ISERROR(VLOOKUP(VLOOKUP(C182,Table1[[Practice no.]:[12]],31,FALSE),List!$A$2:$B$5,2,FALSE)),"",VLOOKUP(VLOOKUP(C182,Table1[[Practice no.]:[12]],31,FALSE),List!$A$2:$B$5,2,FALSE)))</f>
        <v/>
      </c>
      <c r="R182" s="55" t="str">
        <f>IF(C182="","",IF(ISERROR(VLOOKUP(VLOOKUP(C182,Table1[[Practice no.]:[12]],32,FALSE),List!$A$2:$B$5,2,FALSE)),"",VLOOKUP(VLOOKUP(C182,Table1[[Practice no.]:[12]],32,FALSE),List!$A$2:$B$5,2,FALSE)))</f>
        <v/>
      </c>
      <c r="S182" s="55" t="str">
        <f>IF(C182="","",IF(ISERROR(VLOOKUP(VLOOKUP(C182,Table1[[Practice no.]:[12]],33,FALSE),List!$A$2:$B$5,2,FALSE)),"",VLOOKUP(VLOOKUP(C182,Table1[[Practice no.]:[12]],33,FALSE),List!$A$2:$B$5,2,FALSE)))</f>
        <v/>
      </c>
      <c r="T182" s="55" t="str">
        <f>IF(C182="","",IF(ISERROR(VLOOKUP(VLOOKUP(C182,Table1[[Practice no.]:[12]],34,FALSE),List!$A$2:$B$5,2,FALSE)),"",VLOOKUP(VLOOKUP(C182,Table1[[Practice no.]:[12]],34,FALSE),List!$A$2:$B$5,2,FALSE)))</f>
        <v/>
      </c>
      <c r="U182" s="55" t="str">
        <f>IF(C182="","",IF(ISERROR(VLOOKUP(VLOOKUP(C182,Table1[[Practice no.]:[12]],35,FALSE),List!$A$2:$B$5,2,FALSE)),"",VLOOKUP(VLOOKUP(C182,Table1[[Practice no.]:[12]],35,FALSE),List!$A$2:$B$5,2,FALSE)))</f>
        <v/>
      </c>
      <c r="V182" s="55" t="str">
        <f>IF(C182="","",IF(ISERROR(VLOOKUP(VLOOKUP(C182,Table1[[Practice no.]:[12]],36,FALSE),List!$A$2:$B$5,2,FALSE)),"",VLOOKUP(VLOOKUP(C182,Table1[[Practice no.]:[12]],36,FALSE),List!$A$2:$B$5,2,FALSE)))</f>
        <v/>
      </c>
      <c r="W182" s="55" t="str">
        <f>IF(C182="","",IF(ISERROR(VLOOKUP(VLOOKUP(C182,Table1[[Practice no.]:[12]],37,FALSE),List!$A$2:$B$5,2,FALSE)),"",VLOOKUP(VLOOKUP(C182,Table1[[Practice no.]:[12]],37,FALSE),List!$A$2:$B$5,2,FALSE)))</f>
        <v/>
      </c>
      <c r="X182" s="55" t="str">
        <f>IF(C182="","",IF(ISERROR(VLOOKUP(VLOOKUP(C182,Table1[[Practice no.]:[12]],38,FALSE),List!$A$2:$B$5,2,FALSE)),"",VLOOKUP(VLOOKUP(C182,Table1[[Practice no.]:[12]],38,FALSE),List!$A$2:$B$5,2,FALSE)))</f>
        <v/>
      </c>
      <c r="Y182" s="55" t="str">
        <f>IF(C182="","",IF(ISERROR(VLOOKUP(VLOOKUP(C182,Table1[[Practice no.]:[12]],39,FALSE),List!$A$2:$B$5,2,FALSE)),"",VLOOKUP(VLOOKUP(C182,Table1[[Practice no.]:[12]],39,FALSE),List!$A$2:$B$5,2,FALSE)))</f>
        <v/>
      </c>
      <c r="Z182" s="55" t="str">
        <f>IF(C182="","",IF(ISERROR(VLOOKUP(VLOOKUP(C182,Table1[[Practice no.]:[12]],40,FALSE),List!$A$2:$B$5,2,FALSE)),"",VLOOKUP(VLOOKUP(C182,Table1[[Practice no.]:[12]],40,FALSE),List!$A$2:$B$5,2,FALSE)))</f>
        <v/>
      </c>
      <c r="AA182" s="55" t="str">
        <f>IF(C182="","",IF(ISERROR(VLOOKUP(VLOOKUP(C182,Table1[[Practice no.]:[12]],41,FALSE),List!$A$2:$B$5,2,FALSE)),"",VLOOKUP(VLOOKUP(C182,Table1[[Practice no.]:[12]],41,FALSE),List!$A$2:$B$5,2,FALSE)))</f>
        <v/>
      </c>
      <c r="AB182" s="55" t="str">
        <f>IF(C182="","",IF(ISERROR(VLOOKUP(VLOOKUP(C182,Table1[[Practice no.]:[12]],42,FALSE),List!$A$2:$B$5,2,FALSE)),"",VLOOKUP(VLOOKUP(C182,Table1[[Practice no.]:[12]],42,FALSE),List!$A$2:$B$5,2,FALSE)))</f>
        <v/>
      </c>
    </row>
    <row r="183" spans="1:28" ht="40.35" customHeight="1">
      <c r="A183" s="218"/>
      <c r="B183" s="218"/>
      <c r="C183" s="218"/>
      <c r="D183" s="218" t="str">
        <f>IF(C183="","",HYPERLINK("#'" &amp; C183 &amp; "'!A1",VLOOKUP(C183,Table1[[Practice no.]:[Pracitce Name]],2,FALSE)))</f>
        <v/>
      </c>
      <c r="E183" s="65" t="str">
        <f>IF(C183="","",IF(ISERROR(VLOOKUP(VLOOKUP(C183,Table1[[Practice no.]:[12]],19,FALSE),List!$A$2:$B$5,2,FALSE)),"",VLOOKUP(VLOOKUP(C183,Table1[[Practice no.]:[12]],19,FALSE),List!$A$2:$B$5,2,FALSE)))</f>
        <v/>
      </c>
      <c r="F183" s="66" t="str">
        <f>IF(C183="","",IF(ISERROR(VLOOKUP(VLOOKUP(C183,Table1[[Practice no.]:[12]],20,FALSE),List!$A$2:$B$5,2,FALSE)),"",VLOOKUP(VLOOKUP(C183,Table1[[Practice no.]:[12]],20,FALSE),List!$A$2:$B$5,2,FALSE)))</f>
        <v/>
      </c>
      <c r="G183" s="66" t="str">
        <f>IF(C183="","",IF(ISERROR(VLOOKUP(VLOOKUP(C183,Table1[[Practice no.]:[12]],21,FALSE),List!$A$2:$B$5,2,FALSE)),"",VLOOKUP(VLOOKUP(C183,Table1[[Practice no.]:[12]],21,FALSE),List!$A$2:$B$5,2,FALSE)))</f>
        <v/>
      </c>
      <c r="H183" s="67" t="str">
        <f>IF(C183="","",IF(ISERROR(VLOOKUP(VLOOKUP(C183,Table1[[Practice no.]:[12]],22,FALSE),List!$A$2:$B$5,2,FALSE)),"",VLOOKUP(VLOOKUP(C183,Table1[[Practice no.]:[12]],22,FALSE),List!$A$2:$B$5,2,FALSE)))</f>
        <v/>
      </c>
      <c r="I183" s="67" t="str">
        <f>IF(C183="","",IF(ISERROR(VLOOKUP(VLOOKUP(C183,Table1[[Practice no.]:[12]],23,FALSE),List!$A$2:$B$5,2,FALSE)),"",VLOOKUP(VLOOKUP(C183,Table1[[Practice no.]:[12]],23,FALSE),List!$A$2:$B$5,2,FALSE)))</f>
        <v/>
      </c>
      <c r="J183" s="67" t="str">
        <f>IF(C183="","",IF(ISERROR(VLOOKUP(VLOOKUP(C183,Table1[[Practice no.]:[12]],24,FALSE),List!$A$2:$B$5,2,FALSE)),"",VLOOKUP(VLOOKUP(C183,Table1[[Practice no.]:[12]],24,FALSE),List!$A$2:$B$5,2,FALSE)))</f>
        <v/>
      </c>
      <c r="K183" s="68" t="str">
        <f>IF(C183="","",IF(ISERROR(VLOOKUP(VLOOKUP(C183,Table1[[Practice no.]:[12]],25,FALSE),List!$A$2:$B$5,2,FALSE)),"",VLOOKUP(VLOOKUP(C183,Table1[[Practice no.]:[12]],25,FALSE),List!$A$2:$B$5,2,FALSE)))</f>
        <v/>
      </c>
      <c r="L183" s="68" t="str">
        <f>IF(C183="","",IF(ISERROR(VLOOKUP(VLOOKUP(C183,Table1[[Practice no.]:[12]],26,FALSE),List!$A$2:$B$5,2,FALSE)),"",VLOOKUP(VLOOKUP(C183,Table1[[Practice no.]:[12]],26,FALSE),List!$A$2:$B$5,2,FALSE)))</f>
        <v/>
      </c>
      <c r="M183" s="68" t="str">
        <f>IF(C183="","",IF(ISERROR(VLOOKUP(VLOOKUP(C183,Table1[[Practice no.]:[12]],27,FALSE),List!$A$2:$B$5,2,FALSE)),"",VLOOKUP(VLOOKUP(C183,Table1[[Practice no.]:[12]],27,FALSE),List!$A$2:$B$5,2,FALSE)))</f>
        <v/>
      </c>
      <c r="N183" s="69" t="str">
        <f>IF(C183="","",IF(ISERROR(VLOOKUP(VLOOKUP(C183,Table1[[Practice no.]:[12]],28,FALSE),List!$A$2:$B$5,2,FALSE)),"",VLOOKUP(VLOOKUP(C183,Table1[[Practice no.]:[12]],28,FALSE),List!$A$2:$B$5,2,FALSE)))</f>
        <v/>
      </c>
      <c r="O183" s="69" t="str">
        <f>IF(C183="","",IF(ISERROR(VLOOKUP(VLOOKUP(C183,Table1[[Practice no.]:[12]],29,FALSE),List!$A$2:$B$5,2,FALSE)),"",VLOOKUP(VLOOKUP(C183,Table1[[Practice no.]:[12]],29,FALSE),List!$A$2:$B$5,2,FALSE)))</f>
        <v/>
      </c>
      <c r="P183" s="69" t="str">
        <f>IF(C183="","",IF(ISERROR(VLOOKUP(VLOOKUP(C183,Table1[[Practice no.]:[12]],30,FALSE),List!$A$2:$B$5,2,FALSE)),"",VLOOKUP(VLOOKUP(C183,Table1[[Practice no.]:[12]],30,FALSE),List!$A$2:$B$5,2,FALSE)))</f>
        <v/>
      </c>
      <c r="Q183" s="55" t="str">
        <f>IF(C183="","",IF(ISERROR(VLOOKUP(VLOOKUP(C183,Table1[[Practice no.]:[12]],31,FALSE),List!$A$2:$B$5,2,FALSE)),"",VLOOKUP(VLOOKUP(C183,Table1[[Practice no.]:[12]],31,FALSE),List!$A$2:$B$5,2,FALSE)))</f>
        <v/>
      </c>
      <c r="R183" s="55" t="str">
        <f>IF(C183="","",IF(ISERROR(VLOOKUP(VLOOKUP(C183,Table1[[Practice no.]:[12]],32,FALSE),List!$A$2:$B$5,2,FALSE)),"",VLOOKUP(VLOOKUP(C183,Table1[[Practice no.]:[12]],32,FALSE),List!$A$2:$B$5,2,FALSE)))</f>
        <v/>
      </c>
      <c r="S183" s="55" t="str">
        <f>IF(C183="","",IF(ISERROR(VLOOKUP(VLOOKUP(C183,Table1[[Practice no.]:[12]],33,FALSE),List!$A$2:$B$5,2,FALSE)),"",VLOOKUP(VLOOKUP(C183,Table1[[Practice no.]:[12]],33,FALSE),List!$A$2:$B$5,2,FALSE)))</f>
        <v/>
      </c>
      <c r="T183" s="55" t="str">
        <f>IF(C183="","",IF(ISERROR(VLOOKUP(VLOOKUP(C183,Table1[[Practice no.]:[12]],34,FALSE),List!$A$2:$B$5,2,FALSE)),"",VLOOKUP(VLOOKUP(C183,Table1[[Practice no.]:[12]],34,FALSE),List!$A$2:$B$5,2,FALSE)))</f>
        <v/>
      </c>
      <c r="U183" s="55" t="str">
        <f>IF(C183="","",IF(ISERROR(VLOOKUP(VLOOKUP(C183,Table1[[Practice no.]:[12]],35,FALSE),List!$A$2:$B$5,2,FALSE)),"",VLOOKUP(VLOOKUP(C183,Table1[[Practice no.]:[12]],35,FALSE),List!$A$2:$B$5,2,FALSE)))</f>
        <v/>
      </c>
      <c r="V183" s="55" t="str">
        <f>IF(C183="","",IF(ISERROR(VLOOKUP(VLOOKUP(C183,Table1[[Practice no.]:[12]],36,FALSE),List!$A$2:$B$5,2,FALSE)),"",VLOOKUP(VLOOKUP(C183,Table1[[Practice no.]:[12]],36,FALSE),List!$A$2:$B$5,2,FALSE)))</f>
        <v/>
      </c>
      <c r="W183" s="55" t="str">
        <f>IF(C183="","",IF(ISERROR(VLOOKUP(VLOOKUP(C183,Table1[[Practice no.]:[12]],37,FALSE),List!$A$2:$B$5,2,FALSE)),"",VLOOKUP(VLOOKUP(C183,Table1[[Practice no.]:[12]],37,FALSE),List!$A$2:$B$5,2,FALSE)))</f>
        <v/>
      </c>
      <c r="X183" s="55" t="str">
        <f>IF(C183="","",IF(ISERROR(VLOOKUP(VLOOKUP(C183,Table1[[Practice no.]:[12]],38,FALSE),List!$A$2:$B$5,2,FALSE)),"",VLOOKUP(VLOOKUP(C183,Table1[[Practice no.]:[12]],38,FALSE),List!$A$2:$B$5,2,FALSE)))</f>
        <v/>
      </c>
      <c r="Y183" s="55" t="str">
        <f>IF(C183="","",IF(ISERROR(VLOOKUP(VLOOKUP(C183,Table1[[Practice no.]:[12]],39,FALSE),List!$A$2:$B$5,2,FALSE)),"",VLOOKUP(VLOOKUP(C183,Table1[[Practice no.]:[12]],39,FALSE),List!$A$2:$B$5,2,FALSE)))</f>
        <v/>
      </c>
      <c r="Z183" s="55" t="str">
        <f>IF(C183="","",IF(ISERROR(VLOOKUP(VLOOKUP(C183,Table1[[Practice no.]:[12]],40,FALSE),List!$A$2:$B$5,2,FALSE)),"",VLOOKUP(VLOOKUP(C183,Table1[[Practice no.]:[12]],40,FALSE),List!$A$2:$B$5,2,FALSE)))</f>
        <v/>
      </c>
      <c r="AA183" s="55" t="str">
        <f>IF(C183="","",IF(ISERROR(VLOOKUP(VLOOKUP(C183,Table1[[Practice no.]:[12]],41,FALSE),List!$A$2:$B$5,2,FALSE)),"",VLOOKUP(VLOOKUP(C183,Table1[[Practice no.]:[12]],41,FALSE),List!$A$2:$B$5,2,FALSE)))</f>
        <v/>
      </c>
      <c r="AB183" s="55" t="str">
        <f>IF(C183="","",IF(ISERROR(VLOOKUP(VLOOKUP(C183,Table1[[Practice no.]:[12]],42,FALSE),List!$A$2:$B$5,2,FALSE)),"",VLOOKUP(VLOOKUP(C183,Table1[[Practice no.]:[12]],42,FALSE),List!$A$2:$B$5,2,FALSE)))</f>
        <v/>
      </c>
    </row>
    <row r="184" spans="1:28" ht="40.35" customHeight="1">
      <c r="A184" s="218"/>
      <c r="B184" s="218"/>
      <c r="C184" s="218"/>
      <c r="D184" s="218" t="str">
        <f>IF(C184="","",HYPERLINK("#'" &amp; C184 &amp; "'!A1",VLOOKUP(C184,Table1[[Practice no.]:[Pracitce Name]],2,FALSE)))</f>
        <v/>
      </c>
      <c r="E184" s="65" t="str">
        <f>IF(C184="","",IF(ISERROR(VLOOKUP(VLOOKUP(C184,Table1[[Practice no.]:[12]],19,FALSE),List!$A$2:$B$5,2,FALSE)),"",VLOOKUP(VLOOKUP(C184,Table1[[Practice no.]:[12]],19,FALSE),List!$A$2:$B$5,2,FALSE)))</f>
        <v/>
      </c>
      <c r="F184" s="66" t="str">
        <f>IF(C184="","",IF(ISERROR(VLOOKUP(VLOOKUP(C184,Table1[[Practice no.]:[12]],20,FALSE),List!$A$2:$B$5,2,FALSE)),"",VLOOKUP(VLOOKUP(C184,Table1[[Practice no.]:[12]],20,FALSE),List!$A$2:$B$5,2,FALSE)))</f>
        <v/>
      </c>
      <c r="G184" s="66" t="str">
        <f>IF(C184="","",IF(ISERROR(VLOOKUP(VLOOKUP(C184,Table1[[Practice no.]:[12]],21,FALSE),List!$A$2:$B$5,2,FALSE)),"",VLOOKUP(VLOOKUP(C184,Table1[[Practice no.]:[12]],21,FALSE),List!$A$2:$B$5,2,FALSE)))</f>
        <v/>
      </c>
      <c r="H184" s="67" t="str">
        <f>IF(C184="","",IF(ISERROR(VLOOKUP(VLOOKUP(C184,Table1[[Practice no.]:[12]],22,FALSE),List!$A$2:$B$5,2,FALSE)),"",VLOOKUP(VLOOKUP(C184,Table1[[Practice no.]:[12]],22,FALSE),List!$A$2:$B$5,2,FALSE)))</f>
        <v/>
      </c>
      <c r="I184" s="67" t="str">
        <f>IF(C184="","",IF(ISERROR(VLOOKUP(VLOOKUP(C184,Table1[[Practice no.]:[12]],23,FALSE),List!$A$2:$B$5,2,FALSE)),"",VLOOKUP(VLOOKUP(C184,Table1[[Practice no.]:[12]],23,FALSE),List!$A$2:$B$5,2,FALSE)))</f>
        <v/>
      </c>
      <c r="J184" s="67" t="str">
        <f>IF(C184="","",IF(ISERROR(VLOOKUP(VLOOKUP(C184,Table1[[Practice no.]:[12]],24,FALSE),List!$A$2:$B$5,2,FALSE)),"",VLOOKUP(VLOOKUP(C184,Table1[[Practice no.]:[12]],24,FALSE),List!$A$2:$B$5,2,FALSE)))</f>
        <v/>
      </c>
      <c r="K184" s="68" t="str">
        <f>IF(C184="","",IF(ISERROR(VLOOKUP(VLOOKUP(C184,Table1[[Practice no.]:[12]],25,FALSE),List!$A$2:$B$5,2,FALSE)),"",VLOOKUP(VLOOKUP(C184,Table1[[Practice no.]:[12]],25,FALSE),List!$A$2:$B$5,2,FALSE)))</f>
        <v/>
      </c>
      <c r="L184" s="68" t="str">
        <f>IF(C184="","",IF(ISERROR(VLOOKUP(VLOOKUP(C184,Table1[[Practice no.]:[12]],26,FALSE),List!$A$2:$B$5,2,FALSE)),"",VLOOKUP(VLOOKUP(C184,Table1[[Practice no.]:[12]],26,FALSE),List!$A$2:$B$5,2,FALSE)))</f>
        <v/>
      </c>
      <c r="M184" s="68" t="str">
        <f>IF(C184="","",IF(ISERROR(VLOOKUP(VLOOKUP(C184,Table1[[Practice no.]:[12]],27,FALSE),List!$A$2:$B$5,2,FALSE)),"",VLOOKUP(VLOOKUP(C184,Table1[[Practice no.]:[12]],27,FALSE),List!$A$2:$B$5,2,FALSE)))</f>
        <v/>
      </c>
      <c r="N184" s="69" t="str">
        <f>IF(C184="","",IF(ISERROR(VLOOKUP(VLOOKUP(C184,Table1[[Practice no.]:[12]],28,FALSE),List!$A$2:$B$5,2,FALSE)),"",VLOOKUP(VLOOKUP(C184,Table1[[Practice no.]:[12]],28,FALSE),List!$A$2:$B$5,2,FALSE)))</f>
        <v/>
      </c>
      <c r="O184" s="69" t="str">
        <f>IF(C184="","",IF(ISERROR(VLOOKUP(VLOOKUP(C184,Table1[[Practice no.]:[12]],29,FALSE),List!$A$2:$B$5,2,FALSE)),"",VLOOKUP(VLOOKUP(C184,Table1[[Practice no.]:[12]],29,FALSE),List!$A$2:$B$5,2,FALSE)))</f>
        <v/>
      </c>
      <c r="P184" s="69" t="str">
        <f>IF(C184="","",IF(ISERROR(VLOOKUP(VLOOKUP(C184,Table1[[Practice no.]:[12]],30,FALSE),List!$A$2:$B$5,2,FALSE)),"",VLOOKUP(VLOOKUP(C184,Table1[[Practice no.]:[12]],30,FALSE),List!$A$2:$B$5,2,FALSE)))</f>
        <v/>
      </c>
      <c r="Q184" s="55" t="str">
        <f>IF(C184="","",IF(ISERROR(VLOOKUP(VLOOKUP(C184,Table1[[Practice no.]:[12]],31,FALSE),List!$A$2:$B$5,2,FALSE)),"",VLOOKUP(VLOOKUP(C184,Table1[[Practice no.]:[12]],31,FALSE),List!$A$2:$B$5,2,FALSE)))</f>
        <v/>
      </c>
      <c r="R184" s="55" t="str">
        <f>IF(C184="","",IF(ISERROR(VLOOKUP(VLOOKUP(C184,Table1[[Practice no.]:[12]],32,FALSE),List!$A$2:$B$5,2,FALSE)),"",VLOOKUP(VLOOKUP(C184,Table1[[Practice no.]:[12]],32,FALSE),List!$A$2:$B$5,2,FALSE)))</f>
        <v/>
      </c>
      <c r="S184" s="55" t="str">
        <f>IF(C184="","",IF(ISERROR(VLOOKUP(VLOOKUP(C184,Table1[[Practice no.]:[12]],33,FALSE),List!$A$2:$B$5,2,FALSE)),"",VLOOKUP(VLOOKUP(C184,Table1[[Practice no.]:[12]],33,FALSE),List!$A$2:$B$5,2,FALSE)))</f>
        <v/>
      </c>
      <c r="T184" s="55" t="str">
        <f>IF(C184="","",IF(ISERROR(VLOOKUP(VLOOKUP(C184,Table1[[Practice no.]:[12]],34,FALSE),List!$A$2:$B$5,2,FALSE)),"",VLOOKUP(VLOOKUP(C184,Table1[[Practice no.]:[12]],34,FALSE),List!$A$2:$B$5,2,FALSE)))</f>
        <v/>
      </c>
      <c r="U184" s="55" t="str">
        <f>IF(C184="","",IF(ISERROR(VLOOKUP(VLOOKUP(C184,Table1[[Practice no.]:[12]],35,FALSE),List!$A$2:$B$5,2,FALSE)),"",VLOOKUP(VLOOKUP(C184,Table1[[Practice no.]:[12]],35,FALSE),List!$A$2:$B$5,2,FALSE)))</f>
        <v/>
      </c>
      <c r="V184" s="55" t="str">
        <f>IF(C184="","",IF(ISERROR(VLOOKUP(VLOOKUP(C184,Table1[[Practice no.]:[12]],36,FALSE),List!$A$2:$B$5,2,FALSE)),"",VLOOKUP(VLOOKUP(C184,Table1[[Practice no.]:[12]],36,FALSE),List!$A$2:$B$5,2,FALSE)))</f>
        <v/>
      </c>
      <c r="W184" s="55" t="str">
        <f>IF(C184="","",IF(ISERROR(VLOOKUP(VLOOKUP(C184,Table1[[Practice no.]:[12]],37,FALSE),List!$A$2:$B$5,2,FALSE)),"",VLOOKUP(VLOOKUP(C184,Table1[[Practice no.]:[12]],37,FALSE),List!$A$2:$B$5,2,FALSE)))</f>
        <v/>
      </c>
      <c r="X184" s="55" t="str">
        <f>IF(C184="","",IF(ISERROR(VLOOKUP(VLOOKUP(C184,Table1[[Practice no.]:[12]],38,FALSE),List!$A$2:$B$5,2,FALSE)),"",VLOOKUP(VLOOKUP(C184,Table1[[Practice no.]:[12]],38,FALSE),List!$A$2:$B$5,2,FALSE)))</f>
        <v/>
      </c>
      <c r="Y184" s="55" t="str">
        <f>IF(C184="","",IF(ISERROR(VLOOKUP(VLOOKUP(C184,Table1[[Practice no.]:[12]],39,FALSE),List!$A$2:$B$5,2,FALSE)),"",VLOOKUP(VLOOKUP(C184,Table1[[Practice no.]:[12]],39,FALSE),List!$A$2:$B$5,2,FALSE)))</f>
        <v/>
      </c>
      <c r="Z184" s="55" t="str">
        <f>IF(C184="","",IF(ISERROR(VLOOKUP(VLOOKUP(C184,Table1[[Practice no.]:[12]],40,FALSE),List!$A$2:$B$5,2,FALSE)),"",VLOOKUP(VLOOKUP(C184,Table1[[Practice no.]:[12]],40,FALSE),List!$A$2:$B$5,2,FALSE)))</f>
        <v/>
      </c>
      <c r="AA184" s="55" t="str">
        <f>IF(C184="","",IF(ISERROR(VLOOKUP(VLOOKUP(C184,Table1[[Practice no.]:[12]],41,FALSE),List!$A$2:$B$5,2,FALSE)),"",VLOOKUP(VLOOKUP(C184,Table1[[Practice no.]:[12]],41,FALSE),List!$A$2:$B$5,2,FALSE)))</f>
        <v/>
      </c>
      <c r="AB184" s="55" t="str">
        <f>IF(C184="","",IF(ISERROR(VLOOKUP(VLOOKUP(C184,Table1[[Practice no.]:[12]],42,FALSE),List!$A$2:$B$5,2,FALSE)),"",VLOOKUP(VLOOKUP(C184,Table1[[Practice no.]:[12]],42,FALSE),List!$A$2:$B$5,2,FALSE)))</f>
        <v/>
      </c>
    </row>
    <row r="185" spans="1:28" ht="40.35" customHeight="1">
      <c r="A185" s="218"/>
      <c r="B185" s="218"/>
      <c r="C185" s="218"/>
      <c r="D185" s="218" t="str">
        <f>IF(C185="","",HYPERLINK("#'" &amp; C185 &amp; "'!A1",VLOOKUP(C185,Table1[[Practice no.]:[Pracitce Name]],2,FALSE)))</f>
        <v/>
      </c>
      <c r="E185" s="65" t="str">
        <f>IF(C185="","",IF(ISERROR(VLOOKUP(VLOOKUP(C185,Table1[[Practice no.]:[12]],19,FALSE),List!$A$2:$B$5,2,FALSE)),"",VLOOKUP(VLOOKUP(C185,Table1[[Practice no.]:[12]],19,FALSE),List!$A$2:$B$5,2,FALSE)))</f>
        <v/>
      </c>
      <c r="F185" s="66" t="str">
        <f>IF(C185="","",IF(ISERROR(VLOOKUP(VLOOKUP(C185,Table1[[Practice no.]:[12]],20,FALSE),List!$A$2:$B$5,2,FALSE)),"",VLOOKUP(VLOOKUP(C185,Table1[[Practice no.]:[12]],20,FALSE),List!$A$2:$B$5,2,FALSE)))</f>
        <v/>
      </c>
      <c r="G185" s="66" t="str">
        <f>IF(C185="","",IF(ISERROR(VLOOKUP(VLOOKUP(C185,Table1[[Practice no.]:[12]],21,FALSE),List!$A$2:$B$5,2,FALSE)),"",VLOOKUP(VLOOKUP(C185,Table1[[Practice no.]:[12]],21,FALSE),List!$A$2:$B$5,2,FALSE)))</f>
        <v/>
      </c>
      <c r="H185" s="67" t="str">
        <f>IF(C185="","",IF(ISERROR(VLOOKUP(VLOOKUP(C185,Table1[[Practice no.]:[12]],22,FALSE),List!$A$2:$B$5,2,FALSE)),"",VLOOKUP(VLOOKUP(C185,Table1[[Practice no.]:[12]],22,FALSE),List!$A$2:$B$5,2,FALSE)))</f>
        <v/>
      </c>
      <c r="I185" s="67" t="str">
        <f>IF(C185="","",IF(ISERROR(VLOOKUP(VLOOKUP(C185,Table1[[Practice no.]:[12]],23,FALSE),List!$A$2:$B$5,2,FALSE)),"",VLOOKUP(VLOOKUP(C185,Table1[[Practice no.]:[12]],23,FALSE),List!$A$2:$B$5,2,FALSE)))</f>
        <v/>
      </c>
      <c r="J185" s="67" t="str">
        <f>IF(C185="","",IF(ISERROR(VLOOKUP(VLOOKUP(C185,Table1[[Practice no.]:[12]],24,FALSE),List!$A$2:$B$5,2,FALSE)),"",VLOOKUP(VLOOKUP(C185,Table1[[Practice no.]:[12]],24,FALSE),List!$A$2:$B$5,2,FALSE)))</f>
        <v/>
      </c>
      <c r="K185" s="68" t="str">
        <f>IF(C185="","",IF(ISERROR(VLOOKUP(VLOOKUP(C185,Table1[[Practice no.]:[12]],25,FALSE),List!$A$2:$B$5,2,FALSE)),"",VLOOKUP(VLOOKUP(C185,Table1[[Practice no.]:[12]],25,FALSE),List!$A$2:$B$5,2,FALSE)))</f>
        <v/>
      </c>
      <c r="L185" s="68" t="str">
        <f>IF(C185="","",IF(ISERROR(VLOOKUP(VLOOKUP(C185,Table1[[Practice no.]:[12]],26,FALSE),List!$A$2:$B$5,2,FALSE)),"",VLOOKUP(VLOOKUP(C185,Table1[[Practice no.]:[12]],26,FALSE),List!$A$2:$B$5,2,FALSE)))</f>
        <v/>
      </c>
      <c r="M185" s="68" t="str">
        <f>IF(C185="","",IF(ISERROR(VLOOKUP(VLOOKUP(C185,Table1[[Practice no.]:[12]],27,FALSE),List!$A$2:$B$5,2,FALSE)),"",VLOOKUP(VLOOKUP(C185,Table1[[Practice no.]:[12]],27,FALSE),List!$A$2:$B$5,2,FALSE)))</f>
        <v/>
      </c>
      <c r="N185" s="69" t="str">
        <f>IF(C185="","",IF(ISERROR(VLOOKUP(VLOOKUP(C185,Table1[[Practice no.]:[12]],28,FALSE),List!$A$2:$B$5,2,FALSE)),"",VLOOKUP(VLOOKUP(C185,Table1[[Practice no.]:[12]],28,FALSE),List!$A$2:$B$5,2,FALSE)))</f>
        <v/>
      </c>
      <c r="O185" s="69" t="str">
        <f>IF(C185="","",IF(ISERROR(VLOOKUP(VLOOKUP(C185,Table1[[Practice no.]:[12]],29,FALSE),List!$A$2:$B$5,2,FALSE)),"",VLOOKUP(VLOOKUP(C185,Table1[[Practice no.]:[12]],29,FALSE),List!$A$2:$B$5,2,FALSE)))</f>
        <v/>
      </c>
      <c r="P185" s="69" t="str">
        <f>IF(C185="","",IF(ISERROR(VLOOKUP(VLOOKUP(C185,Table1[[Practice no.]:[12]],30,FALSE),List!$A$2:$B$5,2,FALSE)),"",VLOOKUP(VLOOKUP(C185,Table1[[Practice no.]:[12]],30,FALSE),List!$A$2:$B$5,2,FALSE)))</f>
        <v/>
      </c>
      <c r="Q185" s="55" t="str">
        <f>IF(C185="","",IF(ISERROR(VLOOKUP(VLOOKUP(C185,Table1[[Practice no.]:[12]],31,FALSE),List!$A$2:$B$5,2,FALSE)),"",VLOOKUP(VLOOKUP(C185,Table1[[Practice no.]:[12]],31,FALSE),List!$A$2:$B$5,2,FALSE)))</f>
        <v/>
      </c>
      <c r="R185" s="55" t="str">
        <f>IF(C185="","",IF(ISERROR(VLOOKUP(VLOOKUP(C185,Table1[[Practice no.]:[12]],32,FALSE),List!$A$2:$B$5,2,FALSE)),"",VLOOKUP(VLOOKUP(C185,Table1[[Practice no.]:[12]],32,FALSE),List!$A$2:$B$5,2,FALSE)))</f>
        <v/>
      </c>
      <c r="S185" s="55" t="str">
        <f>IF(C185="","",IF(ISERROR(VLOOKUP(VLOOKUP(C185,Table1[[Practice no.]:[12]],33,FALSE),List!$A$2:$B$5,2,FALSE)),"",VLOOKUP(VLOOKUP(C185,Table1[[Practice no.]:[12]],33,FALSE),List!$A$2:$B$5,2,FALSE)))</f>
        <v/>
      </c>
      <c r="T185" s="55" t="str">
        <f>IF(C185="","",IF(ISERROR(VLOOKUP(VLOOKUP(C185,Table1[[Practice no.]:[12]],34,FALSE),List!$A$2:$B$5,2,FALSE)),"",VLOOKUP(VLOOKUP(C185,Table1[[Practice no.]:[12]],34,FALSE),List!$A$2:$B$5,2,FALSE)))</f>
        <v/>
      </c>
      <c r="U185" s="55" t="str">
        <f>IF(C185="","",IF(ISERROR(VLOOKUP(VLOOKUP(C185,Table1[[Practice no.]:[12]],35,FALSE),List!$A$2:$B$5,2,FALSE)),"",VLOOKUP(VLOOKUP(C185,Table1[[Practice no.]:[12]],35,FALSE),List!$A$2:$B$5,2,FALSE)))</f>
        <v/>
      </c>
      <c r="V185" s="55" t="str">
        <f>IF(C185="","",IF(ISERROR(VLOOKUP(VLOOKUP(C185,Table1[[Practice no.]:[12]],36,FALSE),List!$A$2:$B$5,2,FALSE)),"",VLOOKUP(VLOOKUP(C185,Table1[[Practice no.]:[12]],36,FALSE),List!$A$2:$B$5,2,FALSE)))</f>
        <v/>
      </c>
      <c r="W185" s="55" t="str">
        <f>IF(C185="","",IF(ISERROR(VLOOKUP(VLOOKUP(C185,Table1[[Practice no.]:[12]],37,FALSE),List!$A$2:$B$5,2,FALSE)),"",VLOOKUP(VLOOKUP(C185,Table1[[Practice no.]:[12]],37,FALSE),List!$A$2:$B$5,2,FALSE)))</f>
        <v/>
      </c>
      <c r="X185" s="55" t="str">
        <f>IF(C185="","",IF(ISERROR(VLOOKUP(VLOOKUP(C185,Table1[[Practice no.]:[12]],38,FALSE),List!$A$2:$B$5,2,FALSE)),"",VLOOKUP(VLOOKUP(C185,Table1[[Practice no.]:[12]],38,FALSE),List!$A$2:$B$5,2,FALSE)))</f>
        <v/>
      </c>
      <c r="Y185" s="55" t="str">
        <f>IF(C185="","",IF(ISERROR(VLOOKUP(VLOOKUP(C185,Table1[[Practice no.]:[12]],39,FALSE),List!$A$2:$B$5,2,FALSE)),"",VLOOKUP(VLOOKUP(C185,Table1[[Practice no.]:[12]],39,FALSE),List!$A$2:$B$5,2,FALSE)))</f>
        <v/>
      </c>
      <c r="Z185" s="55" t="str">
        <f>IF(C185="","",IF(ISERROR(VLOOKUP(VLOOKUP(C185,Table1[[Practice no.]:[12]],40,FALSE),List!$A$2:$B$5,2,FALSE)),"",VLOOKUP(VLOOKUP(C185,Table1[[Practice no.]:[12]],40,FALSE),List!$A$2:$B$5,2,FALSE)))</f>
        <v/>
      </c>
      <c r="AA185" s="55" t="str">
        <f>IF(C185="","",IF(ISERROR(VLOOKUP(VLOOKUP(C185,Table1[[Practice no.]:[12]],41,FALSE),List!$A$2:$B$5,2,FALSE)),"",VLOOKUP(VLOOKUP(C185,Table1[[Practice no.]:[12]],41,FALSE),List!$A$2:$B$5,2,FALSE)))</f>
        <v/>
      </c>
      <c r="AB185" s="55" t="str">
        <f>IF(C185="","",IF(ISERROR(VLOOKUP(VLOOKUP(C185,Table1[[Practice no.]:[12]],42,FALSE),List!$A$2:$B$5,2,FALSE)),"",VLOOKUP(VLOOKUP(C185,Table1[[Practice no.]:[12]],42,FALSE),List!$A$2:$B$5,2,FALSE)))</f>
        <v/>
      </c>
    </row>
    <row r="186" spans="1:28" ht="40.35" customHeight="1">
      <c r="A186" s="218"/>
      <c r="B186" s="218"/>
      <c r="C186" s="218"/>
      <c r="D186" s="218" t="str">
        <f>IF(C186="","",HYPERLINK("#'" &amp; C186 &amp; "'!A1",VLOOKUP(C186,Table1[[Practice no.]:[Pracitce Name]],2,FALSE)))</f>
        <v/>
      </c>
      <c r="E186" s="65" t="str">
        <f>IF(C186="","",IF(ISERROR(VLOOKUP(VLOOKUP(C186,Table1[[Practice no.]:[12]],19,FALSE),List!$A$2:$B$5,2,FALSE)),"",VLOOKUP(VLOOKUP(C186,Table1[[Practice no.]:[12]],19,FALSE),List!$A$2:$B$5,2,FALSE)))</f>
        <v/>
      </c>
      <c r="F186" s="66" t="str">
        <f>IF(C186="","",IF(ISERROR(VLOOKUP(VLOOKUP(C186,Table1[[Practice no.]:[12]],20,FALSE),List!$A$2:$B$5,2,FALSE)),"",VLOOKUP(VLOOKUP(C186,Table1[[Practice no.]:[12]],20,FALSE),List!$A$2:$B$5,2,FALSE)))</f>
        <v/>
      </c>
      <c r="G186" s="66" t="str">
        <f>IF(C186="","",IF(ISERROR(VLOOKUP(VLOOKUP(C186,Table1[[Practice no.]:[12]],21,FALSE),List!$A$2:$B$5,2,FALSE)),"",VLOOKUP(VLOOKUP(C186,Table1[[Practice no.]:[12]],21,FALSE),List!$A$2:$B$5,2,FALSE)))</f>
        <v/>
      </c>
      <c r="H186" s="67" t="str">
        <f>IF(C186="","",IF(ISERROR(VLOOKUP(VLOOKUP(C186,Table1[[Practice no.]:[12]],22,FALSE),List!$A$2:$B$5,2,FALSE)),"",VLOOKUP(VLOOKUP(C186,Table1[[Practice no.]:[12]],22,FALSE),List!$A$2:$B$5,2,FALSE)))</f>
        <v/>
      </c>
      <c r="I186" s="67" t="str">
        <f>IF(C186="","",IF(ISERROR(VLOOKUP(VLOOKUP(C186,Table1[[Practice no.]:[12]],23,FALSE),List!$A$2:$B$5,2,FALSE)),"",VLOOKUP(VLOOKUP(C186,Table1[[Practice no.]:[12]],23,FALSE),List!$A$2:$B$5,2,FALSE)))</f>
        <v/>
      </c>
      <c r="J186" s="67" t="str">
        <f>IF(C186="","",IF(ISERROR(VLOOKUP(VLOOKUP(C186,Table1[[Practice no.]:[12]],24,FALSE),List!$A$2:$B$5,2,FALSE)),"",VLOOKUP(VLOOKUP(C186,Table1[[Practice no.]:[12]],24,FALSE),List!$A$2:$B$5,2,FALSE)))</f>
        <v/>
      </c>
      <c r="K186" s="68" t="str">
        <f>IF(C186="","",IF(ISERROR(VLOOKUP(VLOOKUP(C186,Table1[[Practice no.]:[12]],25,FALSE),List!$A$2:$B$5,2,FALSE)),"",VLOOKUP(VLOOKUP(C186,Table1[[Practice no.]:[12]],25,FALSE),List!$A$2:$B$5,2,FALSE)))</f>
        <v/>
      </c>
      <c r="L186" s="68" t="str">
        <f>IF(C186="","",IF(ISERROR(VLOOKUP(VLOOKUP(C186,Table1[[Practice no.]:[12]],26,FALSE),List!$A$2:$B$5,2,FALSE)),"",VLOOKUP(VLOOKUP(C186,Table1[[Practice no.]:[12]],26,FALSE),List!$A$2:$B$5,2,FALSE)))</f>
        <v/>
      </c>
      <c r="M186" s="68" t="str">
        <f>IF(C186="","",IF(ISERROR(VLOOKUP(VLOOKUP(C186,Table1[[Practice no.]:[12]],27,FALSE),List!$A$2:$B$5,2,FALSE)),"",VLOOKUP(VLOOKUP(C186,Table1[[Practice no.]:[12]],27,FALSE),List!$A$2:$B$5,2,FALSE)))</f>
        <v/>
      </c>
      <c r="N186" s="69" t="str">
        <f>IF(C186="","",IF(ISERROR(VLOOKUP(VLOOKUP(C186,Table1[[Practice no.]:[12]],28,FALSE),List!$A$2:$B$5,2,FALSE)),"",VLOOKUP(VLOOKUP(C186,Table1[[Practice no.]:[12]],28,FALSE),List!$A$2:$B$5,2,FALSE)))</f>
        <v/>
      </c>
      <c r="O186" s="69" t="str">
        <f>IF(C186="","",IF(ISERROR(VLOOKUP(VLOOKUP(C186,Table1[[Practice no.]:[12]],29,FALSE),List!$A$2:$B$5,2,FALSE)),"",VLOOKUP(VLOOKUP(C186,Table1[[Practice no.]:[12]],29,FALSE),List!$A$2:$B$5,2,FALSE)))</f>
        <v/>
      </c>
      <c r="P186" s="69" t="str">
        <f>IF(C186="","",IF(ISERROR(VLOOKUP(VLOOKUP(C186,Table1[[Practice no.]:[12]],30,FALSE),List!$A$2:$B$5,2,FALSE)),"",VLOOKUP(VLOOKUP(C186,Table1[[Practice no.]:[12]],30,FALSE),List!$A$2:$B$5,2,FALSE)))</f>
        <v/>
      </c>
      <c r="Q186" s="55" t="str">
        <f>IF(C186="","",IF(ISERROR(VLOOKUP(VLOOKUP(C186,Table1[[Practice no.]:[12]],31,FALSE),List!$A$2:$B$5,2,FALSE)),"",VLOOKUP(VLOOKUP(C186,Table1[[Practice no.]:[12]],31,FALSE),List!$A$2:$B$5,2,FALSE)))</f>
        <v/>
      </c>
      <c r="R186" s="55" t="str">
        <f>IF(C186="","",IF(ISERROR(VLOOKUP(VLOOKUP(C186,Table1[[Practice no.]:[12]],32,FALSE),List!$A$2:$B$5,2,FALSE)),"",VLOOKUP(VLOOKUP(C186,Table1[[Practice no.]:[12]],32,FALSE),List!$A$2:$B$5,2,FALSE)))</f>
        <v/>
      </c>
      <c r="S186" s="55" t="str">
        <f>IF(C186="","",IF(ISERROR(VLOOKUP(VLOOKUP(C186,Table1[[Practice no.]:[12]],33,FALSE),List!$A$2:$B$5,2,FALSE)),"",VLOOKUP(VLOOKUP(C186,Table1[[Practice no.]:[12]],33,FALSE),List!$A$2:$B$5,2,FALSE)))</f>
        <v/>
      </c>
      <c r="T186" s="55" t="str">
        <f>IF(C186="","",IF(ISERROR(VLOOKUP(VLOOKUP(C186,Table1[[Practice no.]:[12]],34,FALSE),List!$A$2:$B$5,2,FALSE)),"",VLOOKUP(VLOOKUP(C186,Table1[[Practice no.]:[12]],34,FALSE),List!$A$2:$B$5,2,FALSE)))</f>
        <v/>
      </c>
      <c r="U186" s="55" t="str">
        <f>IF(C186="","",IF(ISERROR(VLOOKUP(VLOOKUP(C186,Table1[[Practice no.]:[12]],35,FALSE),List!$A$2:$B$5,2,FALSE)),"",VLOOKUP(VLOOKUP(C186,Table1[[Practice no.]:[12]],35,FALSE),List!$A$2:$B$5,2,FALSE)))</f>
        <v/>
      </c>
      <c r="V186" s="55" t="str">
        <f>IF(C186="","",IF(ISERROR(VLOOKUP(VLOOKUP(C186,Table1[[Practice no.]:[12]],36,FALSE),List!$A$2:$B$5,2,FALSE)),"",VLOOKUP(VLOOKUP(C186,Table1[[Practice no.]:[12]],36,FALSE),List!$A$2:$B$5,2,FALSE)))</f>
        <v/>
      </c>
      <c r="W186" s="55" t="str">
        <f>IF(C186="","",IF(ISERROR(VLOOKUP(VLOOKUP(C186,Table1[[Practice no.]:[12]],37,FALSE),List!$A$2:$B$5,2,FALSE)),"",VLOOKUP(VLOOKUP(C186,Table1[[Practice no.]:[12]],37,FALSE),List!$A$2:$B$5,2,FALSE)))</f>
        <v/>
      </c>
      <c r="X186" s="55" t="str">
        <f>IF(C186="","",IF(ISERROR(VLOOKUP(VLOOKUP(C186,Table1[[Practice no.]:[12]],38,FALSE),List!$A$2:$B$5,2,FALSE)),"",VLOOKUP(VLOOKUP(C186,Table1[[Practice no.]:[12]],38,FALSE),List!$A$2:$B$5,2,FALSE)))</f>
        <v/>
      </c>
      <c r="Y186" s="55" t="str">
        <f>IF(C186="","",IF(ISERROR(VLOOKUP(VLOOKUP(C186,Table1[[Practice no.]:[12]],39,FALSE),List!$A$2:$B$5,2,FALSE)),"",VLOOKUP(VLOOKUP(C186,Table1[[Practice no.]:[12]],39,FALSE),List!$A$2:$B$5,2,FALSE)))</f>
        <v/>
      </c>
      <c r="Z186" s="55" t="str">
        <f>IF(C186="","",IF(ISERROR(VLOOKUP(VLOOKUP(C186,Table1[[Practice no.]:[12]],40,FALSE),List!$A$2:$B$5,2,FALSE)),"",VLOOKUP(VLOOKUP(C186,Table1[[Practice no.]:[12]],40,FALSE),List!$A$2:$B$5,2,FALSE)))</f>
        <v/>
      </c>
      <c r="AA186" s="55" t="str">
        <f>IF(C186="","",IF(ISERROR(VLOOKUP(VLOOKUP(C186,Table1[[Practice no.]:[12]],41,FALSE),List!$A$2:$B$5,2,FALSE)),"",VLOOKUP(VLOOKUP(C186,Table1[[Practice no.]:[12]],41,FALSE),List!$A$2:$B$5,2,FALSE)))</f>
        <v/>
      </c>
      <c r="AB186" s="55" t="str">
        <f>IF(C186="","",IF(ISERROR(VLOOKUP(VLOOKUP(C186,Table1[[Practice no.]:[12]],42,FALSE),List!$A$2:$B$5,2,FALSE)),"",VLOOKUP(VLOOKUP(C186,Table1[[Practice no.]:[12]],42,FALSE),List!$A$2:$B$5,2,FALSE)))</f>
        <v/>
      </c>
    </row>
    <row r="187" spans="1:28" ht="40.35" customHeight="1">
      <c r="A187" s="218"/>
      <c r="B187" s="218"/>
      <c r="C187" s="218"/>
      <c r="D187" s="218" t="str">
        <f>IF(C187="","",HYPERLINK("#'" &amp; C187 &amp; "'!A1",VLOOKUP(C187,Table1[[Practice no.]:[Pracitce Name]],2,FALSE)))</f>
        <v/>
      </c>
      <c r="E187" s="65" t="str">
        <f>IF(C187="","",IF(ISERROR(VLOOKUP(VLOOKUP(C187,Table1[[Practice no.]:[12]],19,FALSE),List!$A$2:$B$5,2,FALSE)),"",VLOOKUP(VLOOKUP(C187,Table1[[Practice no.]:[12]],19,FALSE),List!$A$2:$B$5,2,FALSE)))</f>
        <v/>
      </c>
      <c r="F187" s="66" t="str">
        <f>IF(C187="","",IF(ISERROR(VLOOKUP(VLOOKUP(C187,Table1[[Practice no.]:[12]],20,FALSE),List!$A$2:$B$5,2,FALSE)),"",VLOOKUP(VLOOKUP(C187,Table1[[Practice no.]:[12]],20,FALSE),List!$A$2:$B$5,2,FALSE)))</f>
        <v/>
      </c>
      <c r="G187" s="66" t="str">
        <f>IF(C187="","",IF(ISERROR(VLOOKUP(VLOOKUP(C187,Table1[[Practice no.]:[12]],21,FALSE),List!$A$2:$B$5,2,FALSE)),"",VLOOKUP(VLOOKUP(C187,Table1[[Practice no.]:[12]],21,FALSE),List!$A$2:$B$5,2,FALSE)))</f>
        <v/>
      </c>
      <c r="H187" s="67" t="str">
        <f>IF(C187="","",IF(ISERROR(VLOOKUP(VLOOKUP(C187,Table1[[Practice no.]:[12]],22,FALSE),List!$A$2:$B$5,2,FALSE)),"",VLOOKUP(VLOOKUP(C187,Table1[[Practice no.]:[12]],22,FALSE),List!$A$2:$B$5,2,FALSE)))</f>
        <v/>
      </c>
      <c r="I187" s="67" t="str">
        <f>IF(C187="","",IF(ISERROR(VLOOKUP(VLOOKUP(C187,Table1[[Practice no.]:[12]],23,FALSE),List!$A$2:$B$5,2,FALSE)),"",VLOOKUP(VLOOKUP(C187,Table1[[Practice no.]:[12]],23,FALSE),List!$A$2:$B$5,2,FALSE)))</f>
        <v/>
      </c>
      <c r="J187" s="67" t="str">
        <f>IF(C187="","",IF(ISERROR(VLOOKUP(VLOOKUP(C187,Table1[[Practice no.]:[12]],24,FALSE),List!$A$2:$B$5,2,FALSE)),"",VLOOKUP(VLOOKUP(C187,Table1[[Practice no.]:[12]],24,FALSE),List!$A$2:$B$5,2,FALSE)))</f>
        <v/>
      </c>
      <c r="K187" s="68" t="str">
        <f>IF(C187="","",IF(ISERROR(VLOOKUP(VLOOKUP(C187,Table1[[Practice no.]:[12]],25,FALSE),List!$A$2:$B$5,2,FALSE)),"",VLOOKUP(VLOOKUP(C187,Table1[[Practice no.]:[12]],25,FALSE),List!$A$2:$B$5,2,FALSE)))</f>
        <v/>
      </c>
      <c r="L187" s="68" t="str">
        <f>IF(C187="","",IF(ISERROR(VLOOKUP(VLOOKUP(C187,Table1[[Practice no.]:[12]],26,FALSE),List!$A$2:$B$5,2,FALSE)),"",VLOOKUP(VLOOKUP(C187,Table1[[Practice no.]:[12]],26,FALSE),List!$A$2:$B$5,2,FALSE)))</f>
        <v/>
      </c>
      <c r="M187" s="68" t="str">
        <f>IF(C187="","",IF(ISERROR(VLOOKUP(VLOOKUP(C187,Table1[[Practice no.]:[12]],27,FALSE),List!$A$2:$B$5,2,FALSE)),"",VLOOKUP(VLOOKUP(C187,Table1[[Practice no.]:[12]],27,FALSE),List!$A$2:$B$5,2,FALSE)))</f>
        <v/>
      </c>
      <c r="N187" s="69" t="str">
        <f>IF(C187="","",IF(ISERROR(VLOOKUP(VLOOKUP(C187,Table1[[Practice no.]:[12]],28,FALSE),List!$A$2:$B$5,2,FALSE)),"",VLOOKUP(VLOOKUP(C187,Table1[[Practice no.]:[12]],28,FALSE),List!$A$2:$B$5,2,FALSE)))</f>
        <v/>
      </c>
      <c r="O187" s="69" t="str">
        <f>IF(C187="","",IF(ISERROR(VLOOKUP(VLOOKUP(C187,Table1[[Practice no.]:[12]],29,FALSE),List!$A$2:$B$5,2,FALSE)),"",VLOOKUP(VLOOKUP(C187,Table1[[Practice no.]:[12]],29,FALSE),List!$A$2:$B$5,2,FALSE)))</f>
        <v/>
      </c>
      <c r="P187" s="69" t="str">
        <f>IF(C187="","",IF(ISERROR(VLOOKUP(VLOOKUP(C187,Table1[[Practice no.]:[12]],30,FALSE),List!$A$2:$B$5,2,FALSE)),"",VLOOKUP(VLOOKUP(C187,Table1[[Practice no.]:[12]],30,FALSE),List!$A$2:$B$5,2,FALSE)))</f>
        <v/>
      </c>
      <c r="Q187" s="55" t="str">
        <f>IF(C187="","",IF(ISERROR(VLOOKUP(VLOOKUP(C187,Table1[[Practice no.]:[12]],31,FALSE),List!$A$2:$B$5,2,FALSE)),"",VLOOKUP(VLOOKUP(C187,Table1[[Practice no.]:[12]],31,FALSE),List!$A$2:$B$5,2,FALSE)))</f>
        <v/>
      </c>
      <c r="R187" s="55" t="str">
        <f>IF(C187="","",IF(ISERROR(VLOOKUP(VLOOKUP(C187,Table1[[Practice no.]:[12]],32,FALSE),List!$A$2:$B$5,2,FALSE)),"",VLOOKUP(VLOOKUP(C187,Table1[[Practice no.]:[12]],32,FALSE),List!$A$2:$B$5,2,FALSE)))</f>
        <v/>
      </c>
      <c r="S187" s="55" t="str">
        <f>IF(C187="","",IF(ISERROR(VLOOKUP(VLOOKUP(C187,Table1[[Practice no.]:[12]],33,FALSE),List!$A$2:$B$5,2,FALSE)),"",VLOOKUP(VLOOKUP(C187,Table1[[Practice no.]:[12]],33,FALSE),List!$A$2:$B$5,2,FALSE)))</f>
        <v/>
      </c>
      <c r="T187" s="55" t="str">
        <f>IF(C187="","",IF(ISERROR(VLOOKUP(VLOOKUP(C187,Table1[[Practice no.]:[12]],34,FALSE),List!$A$2:$B$5,2,FALSE)),"",VLOOKUP(VLOOKUP(C187,Table1[[Practice no.]:[12]],34,FALSE),List!$A$2:$B$5,2,FALSE)))</f>
        <v/>
      </c>
      <c r="U187" s="55" t="str">
        <f>IF(C187="","",IF(ISERROR(VLOOKUP(VLOOKUP(C187,Table1[[Practice no.]:[12]],35,FALSE),List!$A$2:$B$5,2,FALSE)),"",VLOOKUP(VLOOKUP(C187,Table1[[Practice no.]:[12]],35,FALSE),List!$A$2:$B$5,2,FALSE)))</f>
        <v/>
      </c>
      <c r="V187" s="55" t="str">
        <f>IF(C187="","",IF(ISERROR(VLOOKUP(VLOOKUP(C187,Table1[[Practice no.]:[12]],36,FALSE),List!$A$2:$B$5,2,FALSE)),"",VLOOKUP(VLOOKUP(C187,Table1[[Practice no.]:[12]],36,FALSE),List!$A$2:$B$5,2,FALSE)))</f>
        <v/>
      </c>
      <c r="W187" s="55" t="str">
        <f>IF(C187="","",IF(ISERROR(VLOOKUP(VLOOKUP(C187,Table1[[Practice no.]:[12]],37,FALSE),List!$A$2:$B$5,2,FALSE)),"",VLOOKUP(VLOOKUP(C187,Table1[[Practice no.]:[12]],37,FALSE),List!$A$2:$B$5,2,FALSE)))</f>
        <v/>
      </c>
      <c r="X187" s="55" t="str">
        <f>IF(C187="","",IF(ISERROR(VLOOKUP(VLOOKUP(C187,Table1[[Practice no.]:[12]],38,FALSE),List!$A$2:$B$5,2,FALSE)),"",VLOOKUP(VLOOKUP(C187,Table1[[Practice no.]:[12]],38,FALSE),List!$A$2:$B$5,2,FALSE)))</f>
        <v/>
      </c>
      <c r="Y187" s="55" t="str">
        <f>IF(C187="","",IF(ISERROR(VLOOKUP(VLOOKUP(C187,Table1[[Practice no.]:[12]],39,FALSE),List!$A$2:$B$5,2,FALSE)),"",VLOOKUP(VLOOKUP(C187,Table1[[Practice no.]:[12]],39,FALSE),List!$A$2:$B$5,2,FALSE)))</f>
        <v/>
      </c>
      <c r="Z187" s="55" t="str">
        <f>IF(C187="","",IF(ISERROR(VLOOKUP(VLOOKUP(C187,Table1[[Practice no.]:[12]],40,FALSE),List!$A$2:$B$5,2,FALSE)),"",VLOOKUP(VLOOKUP(C187,Table1[[Practice no.]:[12]],40,FALSE),List!$A$2:$B$5,2,FALSE)))</f>
        <v/>
      </c>
      <c r="AA187" s="55" t="str">
        <f>IF(C187="","",IF(ISERROR(VLOOKUP(VLOOKUP(C187,Table1[[Practice no.]:[12]],41,FALSE),List!$A$2:$B$5,2,FALSE)),"",VLOOKUP(VLOOKUP(C187,Table1[[Practice no.]:[12]],41,FALSE),List!$A$2:$B$5,2,FALSE)))</f>
        <v/>
      </c>
      <c r="AB187" s="55" t="str">
        <f>IF(C187="","",IF(ISERROR(VLOOKUP(VLOOKUP(C187,Table1[[Practice no.]:[12]],42,FALSE),List!$A$2:$B$5,2,FALSE)),"",VLOOKUP(VLOOKUP(C187,Table1[[Practice no.]:[12]],42,FALSE),List!$A$2:$B$5,2,FALSE)))</f>
        <v/>
      </c>
    </row>
    <row r="188" spans="1:28" ht="40.35" customHeight="1">
      <c r="A188" s="218"/>
      <c r="B188" s="218"/>
      <c r="C188" s="218"/>
      <c r="D188" s="218" t="str">
        <f>IF(C188="","",HYPERLINK("#'" &amp; C188 &amp; "'!A1",VLOOKUP(C188,Table1[[Practice no.]:[Pracitce Name]],2,FALSE)))</f>
        <v/>
      </c>
      <c r="E188" s="65" t="str">
        <f>IF(C188="","",IF(ISERROR(VLOOKUP(VLOOKUP(C188,Table1[[Practice no.]:[12]],19,FALSE),List!$A$2:$B$5,2,FALSE)),"",VLOOKUP(VLOOKUP(C188,Table1[[Practice no.]:[12]],19,FALSE),List!$A$2:$B$5,2,FALSE)))</f>
        <v/>
      </c>
      <c r="F188" s="66" t="str">
        <f>IF(C188="","",IF(ISERROR(VLOOKUP(VLOOKUP(C188,Table1[[Practice no.]:[12]],20,FALSE),List!$A$2:$B$5,2,FALSE)),"",VLOOKUP(VLOOKUP(C188,Table1[[Practice no.]:[12]],20,FALSE),List!$A$2:$B$5,2,FALSE)))</f>
        <v/>
      </c>
      <c r="G188" s="66" t="str">
        <f>IF(C188="","",IF(ISERROR(VLOOKUP(VLOOKUP(C188,Table1[[Practice no.]:[12]],21,FALSE),List!$A$2:$B$5,2,FALSE)),"",VLOOKUP(VLOOKUP(C188,Table1[[Practice no.]:[12]],21,FALSE),List!$A$2:$B$5,2,FALSE)))</f>
        <v/>
      </c>
      <c r="H188" s="67" t="str">
        <f>IF(C188="","",IF(ISERROR(VLOOKUP(VLOOKUP(C188,Table1[[Practice no.]:[12]],22,FALSE),List!$A$2:$B$5,2,FALSE)),"",VLOOKUP(VLOOKUP(C188,Table1[[Practice no.]:[12]],22,FALSE),List!$A$2:$B$5,2,FALSE)))</f>
        <v/>
      </c>
      <c r="I188" s="67" t="str">
        <f>IF(C188="","",IF(ISERROR(VLOOKUP(VLOOKUP(C188,Table1[[Practice no.]:[12]],23,FALSE),List!$A$2:$B$5,2,FALSE)),"",VLOOKUP(VLOOKUP(C188,Table1[[Practice no.]:[12]],23,FALSE),List!$A$2:$B$5,2,FALSE)))</f>
        <v/>
      </c>
      <c r="J188" s="67" t="str">
        <f>IF(C188="","",IF(ISERROR(VLOOKUP(VLOOKUP(C188,Table1[[Practice no.]:[12]],24,FALSE),List!$A$2:$B$5,2,FALSE)),"",VLOOKUP(VLOOKUP(C188,Table1[[Practice no.]:[12]],24,FALSE),List!$A$2:$B$5,2,FALSE)))</f>
        <v/>
      </c>
      <c r="K188" s="68" t="str">
        <f>IF(C188="","",IF(ISERROR(VLOOKUP(VLOOKUP(C188,Table1[[Practice no.]:[12]],25,FALSE),List!$A$2:$B$5,2,FALSE)),"",VLOOKUP(VLOOKUP(C188,Table1[[Practice no.]:[12]],25,FALSE),List!$A$2:$B$5,2,FALSE)))</f>
        <v/>
      </c>
      <c r="L188" s="68" t="str">
        <f>IF(C188="","",IF(ISERROR(VLOOKUP(VLOOKUP(C188,Table1[[Practice no.]:[12]],26,FALSE),List!$A$2:$B$5,2,FALSE)),"",VLOOKUP(VLOOKUP(C188,Table1[[Practice no.]:[12]],26,FALSE),List!$A$2:$B$5,2,FALSE)))</f>
        <v/>
      </c>
      <c r="M188" s="68" t="str">
        <f>IF(C188="","",IF(ISERROR(VLOOKUP(VLOOKUP(C188,Table1[[Practice no.]:[12]],27,FALSE),List!$A$2:$B$5,2,FALSE)),"",VLOOKUP(VLOOKUP(C188,Table1[[Practice no.]:[12]],27,FALSE),List!$A$2:$B$5,2,FALSE)))</f>
        <v/>
      </c>
      <c r="N188" s="69" t="str">
        <f>IF(C188="","",IF(ISERROR(VLOOKUP(VLOOKUP(C188,Table1[[Practice no.]:[12]],28,FALSE),List!$A$2:$B$5,2,FALSE)),"",VLOOKUP(VLOOKUP(C188,Table1[[Practice no.]:[12]],28,FALSE),List!$A$2:$B$5,2,FALSE)))</f>
        <v/>
      </c>
      <c r="O188" s="69" t="str">
        <f>IF(C188="","",IF(ISERROR(VLOOKUP(VLOOKUP(C188,Table1[[Practice no.]:[12]],29,FALSE),List!$A$2:$B$5,2,FALSE)),"",VLOOKUP(VLOOKUP(C188,Table1[[Practice no.]:[12]],29,FALSE),List!$A$2:$B$5,2,FALSE)))</f>
        <v/>
      </c>
      <c r="P188" s="69" t="str">
        <f>IF(C188="","",IF(ISERROR(VLOOKUP(VLOOKUP(C188,Table1[[Practice no.]:[12]],30,FALSE),List!$A$2:$B$5,2,FALSE)),"",VLOOKUP(VLOOKUP(C188,Table1[[Practice no.]:[12]],30,FALSE),List!$A$2:$B$5,2,FALSE)))</f>
        <v/>
      </c>
      <c r="Q188" s="55" t="str">
        <f>IF(C188="","",IF(ISERROR(VLOOKUP(VLOOKUP(C188,Table1[[Practice no.]:[12]],31,FALSE),List!$A$2:$B$5,2,FALSE)),"",VLOOKUP(VLOOKUP(C188,Table1[[Practice no.]:[12]],31,FALSE),List!$A$2:$B$5,2,FALSE)))</f>
        <v/>
      </c>
      <c r="R188" s="55" t="str">
        <f>IF(C188="","",IF(ISERROR(VLOOKUP(VLOOKUP(C188,Table1[[Practice no.]:[12]],32,FALSE),List!$A$2:$B$5,2,FALSE)),"",VLOOKUP(VLOOKUP(C188,Table1[[Practice no.]:[12]],32,FALSE),List!$A$2:$B$5,2,FALSE)))</f>
        <v/>
      </c>
      <c r="S188" s="55" t="str">
        <f>IF(C188="","",IF(ISERROR(VLOOKUP(VLOOKUP(C188,Table1[[Practice no.]:[12]],33,FALSE),List!$A$2:$B$5,2,FALSE)),"",VLOOKUP(VLOOKUP(C188,Table1[[Practice no.]:[12]],33,FALSE),List!$A$2:$B$5,2,FALSE)))</f>
        <v/>
      </c>
      <c r="T188" s="55" t="str">
        <f>IF(C188="","",IF(ISERROR(VLOOKUP(VLOOKUP(C188,Table1[[Practice no.]:[12]],34,FALSE),List!$A$2:$B$5,2,FALSE)),"",VLOOKUP(VLOOKUP(C188,Table1[[Practice no.]:[12]],34,FALSE),List!$A$2:$B$5,2,FALSE)))</f>
        <v/>
      </c>
      <c r="U188" s="55" t="str">
        <f>IF(C188="","",IF(ISERROR(VLOOKUP(VLOOKUP(C188,Table1[[Practice no.]:[12]],35,FALSE),List!$A$2:$B$5,2,FALSE)),"",VLOOKUP(VLOOKUP(C188,Table1[[Practice no.]:[12]],35,FALSE),List!$A$2:$B$5,2,FALSE)))</f>
        <v/>
      </c>
      <c r="V188" s="55" t="str">
        <f>IF(C188="","",IF(ISERROR(VLOOKUP(VLOOKUP(C188,Table1[[Practice no.]:[12]],36,FALSE),List!$A$2:$B$5,2,FALSE)),"",VLOOKUP(VLOOKUP(C188,Table1[[Practice no.]:[12]],36,FALSE),List!$A$2:$B$5,2,FALSE)))</f>
        <v/>
      </c>
      <c r="W188" s="55" t="str">
        <f>IF(C188="","",IF(ISERROR(VLOOKUP(VLOOKUP(C188,Table1[[Practice no.]:[12]],37,FALSE),List!$A$2:$B$5,2,FALSE)),"",VLOOKUP(VLOOKUP(C188,Table1[[Practice no.]:[12]],37,FALSE),List!$A$2:$B$5,2,FALSE)))</f>
        <v/>
      </c>
      <c r="X188" s="55" t="str">
        <f>IF(C188="","",IF(ISERROR(VLOOKUP(VLOOKUP(C188,Table1[[Practice no.]:[12]],38,FALSE),List!$A$2:$B$5,2,FALSE)),"",VLOOKUP(VLOOKUP(C188,Table1[[Practice no.]:[12]],38,FALSE),List!$A$2:$B$5,2,FALSE)))</f>
        <v/>
      </c>
      <c r="Y188" s="55" t="str">
        <f>IF(C188="","",IF(ISERROR(VLOOKUP(VLOOKUP(C188,Table1[[Practice no.]:[12]],39,FALSE),List!$A$2:$B$5,2,FALSE)),"",VLOOKUP(VLOOKUP(C188,Table1[[Practice no.]:[12]],39,FALSE),List!$A$2:$B$5,2,FALSE)))</f>
        <v/>
      </c>
      <c r="Z188" s="55" t="str">
        <f>IF(C188="","",IF(ISERROR(VLOOKUP(VLOOKUP(C188,Table1[[Practice no.]:[12]],40,FALSE),List!$A$2:$B$5,2,FALSE)),"",VLOOKUP(VLOOKUP(C188,Table1[[Practice no.]:[12]],40,FALSE),List!$A$2:$B$5,2,FALSE)))</f>
        <v/>
      </c>
      <c r="AA188" s="55" t="str">
        <f>IF(C188="","",IF(ISERROR(VLOOKUP(VLOOKUP(C188,Table1[[Practice no.]:[12]],41,FALSE),List!$A$2:$B$5,2,FALSE)),"",VLOOKUP(VLOOKUP(C188,Table1[[Practice no.]:[12]],41,FALSE),List!$A$2:$B$5,2,FALSE)))</f>
        <v/>
      </c>
      <c r="AB188" s="55" t="str">
        <f>IF(C188="","",IF(ISERROR(VLOOKUP(VLOOKUP(C188,Table1[[Practice no.]:[12]],42,FALSE),List!$A$2:$B$5,2,FALSE)),"",VLOOKUP(VLOOKUP(C188,Table1[[Practice no.]:[12]],42,FALSE),List!$A$2:$B$5,2,FALSE)))</f>
        <v/>
      </c>
    </row>
    <row r="189" spans="1:28" ht="40.35" customHeight="1">
      <c r="A189" s="218"/>
      <c r="B189" s="218"/>
      <c r="C189" s="218"/>
      <c r="D189" s="218" t="str">
        <f>IF(C189="","",HYPERLINK("#'" &amp; C189 &amp; "'!A1",VLOOKUP(C189,Table1[[Practice no.]:[Pracitce Name]],2,FALSE)))</f>
        <v/>
      </c>
      <c r="E189" s="65" t="str">
        <f>IF(C189="","",IF(ISERROR(VLOOKUP(VLOOKUP(C189,Table1[[Practice no.]:[12]],19,FALSE),List!$A$2:$B$5,2,FALSE)),"",VLOOKUP(VLOOKUP(C189,Table1[[Practice no.]:[12]],19,FALSE),List!$A$2:$B$5,2,FALSE)))</f>
        <v/>
      </c>
      <c r="F189" s="66" t="str">
        <f>IF(C189="","",IF(ISERROR(VLOOKUP(VLOOKUP(C189,Table1[[Practice no.]:[12]],20,FALSE),List!$A$2:$B$5,2,FALSE)),"",VLOOKUP(VLOOKUP(C189,Table1[[Practice no.]:[12]],20,FALSE),List!$A$2:$B$5,2,FALSE)))</f>
        <v/>
      </c>
      <c r="G189" s="66" t="str">
        <f>IF(C189="","",IF(ISERROR(VLOOKUP(VLOOKUP(C189,Table1[[Practice no.]:[12]],21,FALSE),List!$A$2:$B$5,2,FALSE)),"",VLOOKUP(VLOOKUP(C189,Table1[[Practice no.]:[12]],21,FALSE),List!$A$2:$B$5,2,FALSE)))</f>
        <v/>
      </c>
      <c r="H189" s="67" t="str">
        <f>IF(C189="","",IF(ISERROR(VLOOKUP(VLOOKUP(C189,Table1[[Practice no.]:[12]],22,FALSE),List!$A$2:$B$5,2,FALSE)),"",VLOOKUP(VLOOKUP(C189,Table1[[Practice no.]:[12]],22,FALSE),List!$A$2:$B$5,2,FALSE)))</f>
        <v/>
      </c>
      <c r="I189" s="67" t="str">
        <f>IF(C189="","",IF(ISERROR(VLOOKUP(VLOOKUP(C189,Table1[[Practice no.]:[12]],23,FALSE),List!$A$2:$B$5,2,FALSE)),"",VLOOKUP(VLOOKUP(C189,Table1[[Practice no.]:[12]],23,FALSE),List!$A$2:$B$5,2,FALSE)))</f>
        <v/>
      </c>
      <c r="J189" s="67" t="str">
        <f>IF(C189="","",IF(ISERROR(VLOOKUP(VLOOKUP(C189,Table1[[Practice no.]:[12]],24,FALSE),List!$A$2:$B$5,2,FALSE)),"",VLOOKUP(VLOOKUP(C189,Table1[[Practice no.]:[12]],24,FALSE),List!$A$2:$B$5,2,FALSE)))</f>
        <v/>
      </c>
      <c r="K189" s="68" t="str">
        <f>IF(C189="","",IF(ISERROR(VLOOKUP(VLOOKUP(C189,Table1[[Practice no.]:[12]],25,FALSE),List!$A$2:$B$5,2,FALSE)),"",VLOOKUP(VLOOKUP(C189,Table1[[Practice no.]:[12]],25,FALSE),List!$A$2:$B$5,2,FALSE)))</f>
        <v/>
      </c>
      <c r="L189" s="68" t="str">
        <f>IF(C189="","",IF(ISERROR(VLOOKUP(VLOOKUP(C189,Table1[[Practice no.]:[12]],26,FALSE),List!$A$2:$B$5,2,FALSE)),"",VLOOKUP(VLOOKUP(C189,Table1[[Practice no.]:[12]],26,FALSE),List!$A$2:$B$5,2,FALSE)))</f>
        <v/>
      </c>
      <c r="M189" s="68" t="str">
        <f>IF(C189="","",IF(ISERROR(VLOOKUP(VLOOKUP(C189,Table1[[Practice no.]:[12]],27,FALSE),List!$A$2:$B$5,2,FALSE)),"",VLOOKUP(VLOOKUP(C189,Table1[[Practice no.]:[12]],27,FALSE),List!$A$2:$B$5,2,FALSE)))</f>
        <v/>
      </c>
      <c r="N189" s="69" t="str">
        <f>IF(C189="","",IF(ISERROR(VLOOKUP(VLOOKUP(C189,Table1[[Practice no.]:[12]],28,FALSE),List!$A$2:$B$5,2,FALSE)),"",VLOOKUP(VLOOKUP(C189,Table1[[Practice no.]:[12]],28,FALSE),List!$A$2:$B$5,2,FALSE)))</f>
        <v/>
      </c>
      <c r="O189" s="69" t="str">
        <f>IF(C189="","",IF(ISERROR(VLOOKUP(VLOOKUP(C189,Table1[[Practice no.]:[12]],29,FALSE),List!$A$2:$B$5,2,FALSE)),"",VLOOKUP(VLOOKUP(C189,Table1[[Practice no.]:[12]],29,FALSE),List!$A$2:$B$5,2,FALSE)))</f>
        <v/>
      </c>
      <c r="P189" s="69" t="str">
        <f>IF(C189="","",IF(ISERROR(VLOOKUP(VLOOKUP(C189,Table1[[Practice no.]:[12]],30,FALSE),List!$A$2:$B$5,2,FALSE)),"",VLOOKUP(VLOOKUP(C189,Table1[[Practice no.]:[12]],30,FALSE),List!$A$2:$B$5,2,FALSE)))</f>
        <v/>
      </c>
      <c r="Q189" s="55" t="str">
        <f>IF(C189="","",IF(ISERROR(VLOOKUP(VLOOKUP(C189,Table1[[Practice no.]:[12]],31,FALSE),List!$A$2:$B$5,2,FALSE)),"",VLOOKUP(VLOOKUP(C189,Table1[[Practice no.]:[12]],31,FALSE),List!$A$2:$B$5,2,FALSE)))</f>
        <v/>
      </c>
      <c r="R189" s="55" t="str">
        <f>IF(C189="","",IF(ISERROR(VLOOKUP(VLOOKUP(C189,Table1[[Practice no.]:[12]],32,FALSE),List!$A$2:$B$5,2,FALSE)),"",VLOOKUP(VLOOKUP(C189,Table1[[Practice no.]:[12]],32,FALSE),List!$A$2:$B$5,2,FALSE)))</f>
        <v/>
      </c>
      <c r="S189" s="55" t="str">
        <f>IF(C189="","",IF(ISERROR(VLOOKUP(VLOOKUP(C189,Table1[[Practice no.]:[12]],33,FALSE),List!$A$2:$B$5,2,FALSE)),"",VLOOKUP(VLOOKUP(C189,Table1[[Practice no.]:[12]],33,FALSE),List!$A$2:$B$5,2,FALSE)))</f>
        <v/>
      </c>
      <c r="T189" s="55" t="str">
        <f>IF(C189="","",IF(ISERROR(VLOOKUP(VLOOKUP(C189,Table1[[Practice no.]:[12]],34,FALSE),List!$A$2:$B$5,2,FALSE)),"",VLOOKUP(VLOOKUP(C189,Table1[[Practice no.]:[12]],34,FALSE),List!$A$2:$B$5,2,FALSE)))</f>
        <v/>
      </c>
      <c r="U189" s="55" t="str">
        <f>IF(C189="","",IF(ISERROR(VLOOKUP(VLOOKUP(C189,Table1[[Practice no.]:[12]],35,FALSE),List!$A$2:$B$5,2,FALSE)),"",VLOOKUP(VLOOKUP(C189,Table1[[Practice no.]:[12]],35,FALSE),List!$A$2:$B$5,2,FALSE)))</f>
        <v/>
      </c>
      <c r="V189" s="55" t="str">
        <f>IF(C189="","",IF(ISERROR(VLOOKUP(VLOOKUP(C189,Table1[[Practice no.]:[12]],36,FALSE),List!$A$2:$B$5,2,FALSE)),"",VLOOKUP(VLOOKUP(C189,Table1[[Practice no.]:[12]],36,FALSE),List!$A$2:$B$5,2,FALSE)))</f>
        <v/>
      </c>
      <c r="W189" s="55" t="str">
        <f>IF(C189="","",IF(ISERROR(VLOOKUP(VLOOKUP(C189,Table1[[Practice no.]:[12]],37,FALSE),List!$A$2:$B$5,2,FALSE)),"",VLOOKUP(VLOOKUP(C189,Table1[[Practice no.]:[12]],37,FALSE),List!$A$2:$B$5,2,FALSE)))</f>
        <v/>
      </c>
      <c r="X189" s="55" t="str">
        <f>IF(C189="","",IF(ISERROR(VLOOKUP(VLOOKUP(C189,Table1[[Practice no.]:[12]],38,FALSE),List!$A$2:$B$5,2,FALSE)),"",VLOOKUP(VLOOKUP(C189,Table1[[Practice no.]:[12]],38,FALSE),List!$A$2:$B$5,2,FALSE)))</f>
        <v/>
      </c>
      <c r="Y189" s="55" t="str">
        <f>IF(C189="","",IF(ISERROR(VLOOKUP(VLOOKUP(C189,Table1[[Practice no.]:[12]],39,FALSE),List!$A$2:$B$5,2,FALSE)),"",VLOOKUP(VLOOKUP(C189,Table1[[Practice no.]:[12]],39,FALSE),List!$A$2:$B$5,2,FALSE)))</f>
        <v/>
      </c>
      <c r="Z189" s="55" t="str">
        <f>IF(C189="","",IF(ISERROR(VLOOKUP(VLOOKUP(C189,Table1[[Practice no.]:[12]],40,FALSE),List!$A$2:$B$5,2,FALSE)),"",VLOOKUP(VLOOKUP(C189,Table1[[Practice no.]:[12]],40,FALSE),List!$A$2:$B$5,2,FALSE)))</f>
        <v/>
      </c>
      <c r="AA189" s="55" t="str">
        <f>IF(C189="","",IF(ISERROR(VLOOKUP(VLOOKUP(C189,Table1[[Practice no.]:[12]],41,FALSE),List!$A$2:$B$5,2,FALSE)),"",VLOOKUP(VLOOKUP(C189,Table1[[Practice no.]:[12]],41,FALSE),List!$A$2:$B$5,2,FALSE)))</f>
        <v/>
      </c>
      <c r="AB189" s="55" t="str">
        <f>IF(C189="","",IF(ISERROR(VLOOKUP(VLOOKUP(C189,Table1[[Practice no.]:[12]],42,FALSE),List!$A$2:$B$5,2,FALSE)),"",VLOOKUP(VLOOKUP(C189,Table1[[Practice no.]:[12]],42,FALSE),List!$A$2:$B$5,2,FALSE)))</f>
        <v/>
      </c>
    </row>
    <row r="190" spans="1:28" ht="40.35" customHeight="1">
      <c r="A190" s="218"/>
      <c r="B190" s="218"/>
      <c r="C190" s="218"/>
      <c r="D190" s="218" t="str">
        <f>IF(C190="","",HYPERLINK("#'" &amp; C190 &amp; "'!A1",VLOOKUP(C190,Table1[[Practice no.]:[Pracitce Name]],2,FALSE)))</f>
        <v/>
      </c>
      <c r="E190" s="65" t="str">
        <f>IF(C190="","",IF(ISERROR(VLOOKUP(VLOOKUP(C190,Table1[[Practice no.]:[12]],19,FALSE),List!$A$2:$B$5,2,FALSE)),"",VLOOKUP(VLOOKUP(C190,Table1[[Practice no.]:[12]],19,FALSE),List!$A$2:$B$5,2,FALSE)))</f>
        <v/>
      </c>
      <c r="F190" s="66" t="str">
        <f>IF(C190="","",IF(ISERROR(VLOOKUP(VLOOKUP(C190,Table1[[Practice no.]:[12]],20,FALSE),List!$A$2:$B$5,2,FALSE)),"",VLOOKUP(VLOOKUP(C190,Table1[[Practice no.]:[12]],20,FALSE),List!$A$2:$B$5,2,FALSE)))</f>
        <v/>
      </c>
      <c r="G190" s="66" t="str">
        <f>IF(C190="","",IF(ISERROR(VLOOKUP(VLOOKUP(C190,Table1[[Practice no.]:[12]],21,FALSE),List!$A$2:$B$5,2,FALSE)),"",VLOOKUP(VLOOKUP(C190,Table1[[Practice no.]:[12]],21,FALSE),List!$A$2:$B$5,2,FALSE)))</f>
        <v/>
      </c>
      <c r="H190" s="67" t="str">
        <f>IF(C190="","",IF(ISERROR(VLOOKUP(VLOOKUP(C190,Table1[[Practice no.]:[12]],22,FALSE),List!$A$2:$B$5,2,FALSE)),"",VLOOKUP(VLOOKUP(C190,Table1[[Practice no.]:[12]],22,FALSE),List!$A$2:$B$5,2,FALSE)))</f>
        <v/>
      </c>
      <c r="I190" s="67" t="str">
        <f>IF(C190="","",IF(ISERROR(VLOOKUP(VLOOKUP(C190,Table1[[Practice no.]:[12]],23,FALSE),List!$A$2:$B$5,2,FALSE)),"",VLOOKUP(VLOOKUP(C190,Table1[[Practice no.]:[12]],23,FALSE),List!$A$2:$B$5,2,FALSE)))</f>
        <v/>
      </c>
      <c r="J190" s="67" t="str">
        <f>IF(C190="","",IF(ISERROR(VLOOKUP(VLOOKUP(C190,Table1[[Practice no.]:[12]],24,FALSE),List!$A$2:$B$5,2,FALSE)),"",VLOOKUP(VLOOKUP(C190,Table1[[Practice no.]:[12]],24,FALSE),List!$A$2:$B$5,2,FALSE)))</f>
        <v/>
      </c>
      <c r="K190" s="68" t="str">
        <f>IF(C190="","",IF(ISERROR(VLOOKUP(VLOOKUP(C190,Table1[[Practice no.]:[12]],25,FALSE),List!$A$2:$B$5,2,FALSE)),"",VLOOKUP(VLOOKUP(C190,Table1[[Practice no.]:[12]],25,FALSE),List!$A$2:$B$5,2,FALSE)))</f>
        <v/>
      </c>
      <c r="L190" s="68" t="str">
        <f>IF(C190="","",IF(ISERROR(VLOOKUP(VLOOKUP(C190,Table1[[Practice no.]:[12]],26,FALSE),List!$A$2:$B$5,2,FALSE)),"",VLOOKUP(VLOOKUP(C190,Table1[[Practice no.]:[12]],26,FALSE),List!$A$2:$B$5,2,FALSE)))</f>
        <v/>
      </c>
      <c r="M190" s="68" t="str">
        <f>IF(C190="","",IF(ISERROR(VLOOKUP(VLOOKUP(C190,Table1[[Practice no.]:[12]],27,FALSE),List!$A$2:$B$5,2,FALSE)),"",VLOOKUP(VLOOKUP(C190,Table1[[Practice no.]:[12]],27,FALSE),List!$A$2:$B$5,2,FALSE)))</f>
        <v/>
      </c>
      <c r="N190" s="69" t="str">
        <f>IF(C190="","",IF(ISERROR(VLOOKUP(VLOOKUP(C190,Table1[[Practice no.]:[12]],28,FALSE),List!$A$2:$B$5,2,FALSE)),"",VLOOKUP(VLOOKUP(C190,Table1[[Practice no.]:[12]],28,FALSE),List!$A$2:$B$5,2,FALSE)))</f>
        <v/>
      </c>
      <c r="O190" s="69" t="str">
        <f>IF(C190="","",IF(ISERROR(VLOOKUP(VLOOKUP(C190,Table1[[Practice no.]:[12]],29,FALSE),List!$A$2:$B$5,2,FALSE)),"",VLOOKUP(VLOOKUP(C190,Table1[[Practice no.]:[12]],29,FALSE),List!$A$2:$B$5,2,FALSE)))</f>
        <v/>
      </c>
      <c r="P190" s="69" t="str">
        <f>IF(C190="","",IF(ISERROR(VLOOKUP(VLOOKUP(C190,Table1[[Practice no.]:[12]],30,FALSE),List!$A$2:$B$5,2,FALSE)),"",VLOOKUP(VLOOKUP(C190,Table1[[Practice no.]:[12]],30,FALSE),List!$A$2:$B$5,2,FALSE)))</f>
        <v/>
      </c>
      <c r="Q190" s="55" t="str">
        <f>IF(C190="","",IF(ISERROR(VLOOKUP(VLOOKUP(C190,Table1[[Practice no.]:[12]],31,FALSE),List!$A$2:$B$5,2,FALSE)),"",VLOOKUP(VLOOKUP(C190,Table1[[Practice no.]:[12]],31,FALSE),List!$A$2:$B$5,2,FALSE)))</f>
        <v/>
      </c>
      <c r="R190" s="55" t="str">
        <f>IF(C190="","",IF(ISERROR(VLOOKUP(VLOOKUP(C190,Table1[[Practice no.]:[12]],32,FALSE),List!$A$2:$B$5,2,FALSE)),"",VLOOKUP(VLOOKUP(C190,Table1[[Practice no.]:[12]],32,FALSE),List!$A$2:$B$5,2,FALSE)))</f>
        <v/>
      </c>
      <c r="S190" s="55" t="str">
        <f>IF(C190="","",IF(ISERROR(VLOOKUP(VLOOKUP(C190,Table1[[Practice no.]:[12]],33,FALSE),List!$A$2:$B$5,2,FALSE)),"",VLOOKUP(VLOOKUP(C190,Table1[[Practice no.]:[12]],33,FALSE),List!$A$2:$B$5,2,FALSE)))</f>
        <v/>
      </c>
      <c r="T190" s="55" t="str">
        <f>IF(C190="","",IF(ISERROR(VLOOKUP(VLOOKUP(C190,Table1[[Practice no.]:[12]],34,FALSE),List!$A$2:$B$5,2,FALSE)),"",VLOOKUP(VLOOKUP(C190,Table1[[Practice no.]:[12]],34,FALSE),List!$A$2:$B$5,2,FALSE)))</f>
        <v/>
      </c>
      <c r="U190" s="55" t="str">
        <f>IF(C190="","",IF(ISERROR(VLOOKUP(VLOOKUP(C190,Table1[[Practice no.]:[12]],35,FALSE),List!$A$2:$B$5,2,FALSE)),"",VLOOKUP(VLOOKUP(C190,Table1[[Practice no.]:[12]],35,FALSE),List!$A$2:$B$5,2,FALSE)))</f>
        <v/>
      </c>
      <c r="V190" s="55" t="str">
        <f>IF(C190="","",IF(ISERROR(VLOOKUP(VLOOKUP(C190,Table1[[Practice no.]:[12]],36,FALSE),List!$A$2:$B$5,2,FALSE)),"",VLOOKUP(VLOOKUP(C190,Table1[[Practice no.]:[12]],36,FALSE),List!$A$2:$B$5,2,FALSE)))</f>
        <v/>
      </c>
      <c r="W190" s="55" t="str">
        <f>IF(C190="","",IF(ISERROR(VLOOKUP(VLOOKUP(C190,Table1[[Practice no.]:[12]],37,FALSE),List!$A$2:$B$5,2,FALSE)),"",VLOOKUP(VLOOKUP(C190,Table1[[Practice no.]:[12]],37,FALSE),List!$A$2:$B$5,2,FALSE)))</f>
        <v/>
      </c>
      <c r="X190" s="55" t="str">
        <f>IF(C190="","",IF(ISERROR(VLOOKUP(VLOOKUP(C190,Table1[[Practice no.]:[12]],38,FALSE),List!$A$2:$B$5,2,FALSE)),"",VLOOKUP(VLOOKUP(C190,Table1[[Practice no.]:[12]],38,FALSE),List!$A$2:$B$5,2,FALSE)))</f>
        <v/>
      </c>
      <c r="Y190" s="55" t="str">
        <f>IF(C190="","",IF(ISERROR(VLOOKUP(VLOOKUP(C190,Table1[[Practice no.]:[12]],39,FALSE),List!$A$2:$B$5,2,FALSE)),"",VLOOKUP(VLOOKUP(C190,Table1[[Practice no.]:[12]],39,FALSE),List!$A$2:$B$5,2,FALSE)))</f>
        <v/>
      </c>
      <c r="Z190" s="55" t="str">
        <f>IF(C190="","",IF(ISERROR(VLOOKUP(VLOOKUP(C190,Table1[[Practice no.]:[12]],40,FALSE),List!$A$2:$B$5,2,FALSE)),"",VLOOKUP(VLOOKUP(C190,Table1[[Practice no.]:[12]],40,FALSE),List!$A$2:$B$5,2,FALSE)))</f>
        <v/>
      </c>
      <c r="AA190" s="55" t="str">
        <f>IF(C190="","",IF(ISERROR(VLOOKUP(VLOOKUP(C190,Table1[[Practice no.]:[12]],41,FALSE),List!$A$2:$B$5,2,FALSE)),"",VLOOKUP(VLOOKUP(C190,Table1[[Practice no.]:[12]],41,FALSE),List!$A$2:$B$5,2,FALSE)))</f>
        <v/>
      </c>
      <c r="AB190" s="55" t="str">
        <f>IF(C190="","",IF(ISERROR(VLOOKUP(VLOOKUP(C190,Table1[[Practice no.]:[12]],42,FALSE),List!$A$2:$B$5,2,FALSE)),"",VLOOKUP(VLOOKUP(C190,Table1[[Practice no.]:[12]],42,FALSE),List!$A$2:$B$5,2,FALSE)))</f>
        <v/>
      </c>
    </row>
    <row r="191" spans="1:28" ht="40.35" customHeight="1">
      <c r="A191" s="218"/>
      <c r="B191" s="218"/>
      <c r="C191" s="218"/>
      <c r="D191" s="218" t="str">
        <f>IF(C191="","",HYPERLINK("#'" &amp; C191 &amp; "'!A1",VLOOKUP(C191,Table1[[Practice no.]:[Pracitce Name]],2,FALSE)))</f>
        <v/>
      </c>
      <c r="E191" s="65" t="str">
        <f>IF(C191="","",IF(ISERROR(VLOOKUP(VLOOKUP(C191,Table1[[Practice no.]:[12]],19,FALSE),List!$A$2:$B$5,2,FALSE)),"",VLOOKUP(VLOOKUP(C191,Table1[[Practice no.]:[12]],19,FALSE),List!$A$2:$B$5,2,FALSE)))</f>
        <v/>
      </c>
      <c r="F191" s="66" t="str">
        <f>IF(C191="","",IF(ISERROR(VLOOKUP(VLOOKUP(C191,Table1[[Practice no.]:[12]],20,FALSE),List!$A$2:$B$5,2,FALSE)),"",VLOOKUP(VLOOKUP(C191,Table1[[Practice no.]:[12]],20,FALSE),List!$A$2:$B$5,2,FALSE)))</f>
        <v/>
      </c>
      <c r="G191" s="66" t="str">
        <f>IF(C191="","",IF(ISERROR(VLOOKUP(VLOOKUP(C191,Table1[[Practice no.]:[12]],21,FALSE),List!$A$2:$B$5,2,FALSE)),"",VLOOKUP(VLOOKUP(C191,Table1[[Practice no.]:[12]],21,FALSE),List!$A$2:$B$5,2,FALSE)))</f>
        <v/>
      </c>
      <c r="H191" s="67" t="str">
        <f>IF(C191="","",IF(ISERROR(VLOOKUP(VLOOKUP(C191,Table1[[Practice no.]:[12]],22,FALSE),List!$A$2:$B$5,2,FALSE)),"",VLOOKUP(VLOOKUP(C191,Table1[[Practice no.]:[12]],22,FALSE),List!$A$2:$B$5,2,FALSE)))</f>
        <v/>
      </c>
      <c r="I191" s="67" t="str">
        <f>IF(C191="","",IF(ISERROR(VLOOKUP(VLOOKUP(C191,Table1[[Practice no.]:[12]],23,FALSE),List!$A$2:$B$5,2,FALSE)),"",VLOOKUP(VLOOKUP(C191,Table1[[Practice no.]:[12]],23,FALSE),List!$A$2:$B$5,2,FALSE)))</f>
        <v/>
      </c>
      <c r="J191" s="67" t="str">
        <f>IF(C191="","",IF(ISERROR(VLOOKUP(VLOOKUP(C191,Table1[[Practice no.]:[12]],24,FALSE),List!$A$2:$B$5,2,FALSE)),"",VLOOKUP(VLOOKUP(C191,Table1[[Practice no.]:[12]],24,FALSE),List!$A$2:$B$5,2,FALSE)))</f>
        <v/>
      </c>
      <c r="K191" s="68" t="str">
        <f>IF(C191="","",IF(ISERROR(VLOOKUP(VLOOKUP(C191,Table1[[Practice no.]:[12]],25,FALSE),List!$A$2:$B$5,2,FALSE)),"",VLOOKUP(VLOOKUP(C191,Table1[[Practice no.]:[12]],25,FALSE),List!$A$2:$B$5,2,FALSE)))</f>
        <v/>
      </c>
      <c r="L191" s="68" t="str">
        <f>IF(C191="","",IF(ISERROR(VLOOKUP(VLOOKUP(C191,Table1[[Practice no.]:[12]],26,FALSE),List!$A$2:$B$5,2,FALSE)),"",VLOOKUP(VLOOKUP(C191,Table1[[Practice no.]:[12]],26,FALSE),List!$A$2:$B$5,2,FALSE)))</f>
        <v/>
      </c>
      <c r="M191" s="68" t="str">
        <f>IF(C191="","",IF(ISERROR(VLOOKUP(VLOOKUP(C191,Table1[[Practice no.]:[12]],27,FALSE),List!$A$2:$B$5,2,FALSE)),"",VLOOKUP(VLOOKUP(C191,Table1[[Practice no.]:[12]],27,FALSE),List!$A$2:$B$5,2,FALSE)))</f>
        <v/>
      </c>
      <c r="N191" s="69" t="str">
        <f>IF(C191="","",IF(ISERROR(VLOOKUP(VLOOKUP(C191,Table1[[Practice no.]:[12]],28,FALSE),List!$A$2:$B$5,2,FALSE)),"",VLOOKUP(VLOOKUP(C191,Table1[[Practice no.]:[12]],28,FALSE),List!$A$2:$B$5,2,FALSE)))</f>
        <v/>
      </c>
      <c r="O191" s="69" t="str">
        <f>IF(C191="","",IF(ISERROR(VLOOKUP(VLOOKUP(C191,Table1[[Practice no.]:[12]],29,FALSE),List!$A$2:$B$5,2,FALSE)),"",VLOOKUP(VLOOKUP(C191,Table1[[Practice no.]:[12]],29,FALSE),List!$A$2:$B$5,2,FALSE)))</f>
        <v/>
      </c>
      <c r="P191" s="69" t="str">
        <f>IF(C191="","",IF(ISERROR(VLOOKUP(VLOOKUP(C191,Table1[[Practice no.]:[12]],30,FALSE),List!$A$2:$B$5,2,FALSE)),"",VLOOKUP(VLOOKUP(C191,Table1[[Practice no.]:[12]],30,FALSE),List!$A$2:$B$5,2,FALSE)))</f>
        <v/>
      </c>
      <c r="Q191" s="55" t="str">
        <f>IF(C191="","",IF(ISERROR(VLOOKUP(VLOOKUP(C191,Table1[[Practice no.]:[12]],31,FALSE),List!$A$2:$B$5,2,FALSE)),"",VLOOKUP(VLOOKUP(C191,Table1[[Practice no.]:[12]],31,FALSE),List!$A$2:$B$5,2,FALSE)))</f>
        <v/>
      </c>
      <c r="R191" s="55" t="str">
        <f>IF(C191="","",IF(ISERROR(VLOOKUP(VLOOKUP(C191,Table1[[Practice no.]:[12]],32,FALSE),List!$A$2:$B$5,2,FALSE)),"",VLOOKUP(VLOOKUP(C191,Table1[[Practice no.]:[12]],32,FALSE),List!$A$2:$B$5,2,FALSE)))</f>
        <v/>
      </c>
      <c r="S191" s="55" t="str">
        <f>IF(C191="","",IF(ISERROR(VLOOKUP(VLOOKUP(C191,Table1[[Practice no.]:[12]],33,FALSE),List!$A$2:$B$5,2,FALSE)),"",VLOOKUP(VLOOKUP(C191,Table1[[Practice no.]:[12]],33,FALSE),List!$A$2:$B$5,2,FALSE)))</f>
        <v/>
      </c>
      <c r="T191" s="55" t="str">
        <f>IF(C191="","",IF(ISERROR(VLOOKUP(VLOOKUP(C191,Table1[[Practice no.]:[12]],34,FALSE),List!$A$2:$B$5,2,FALSE)),"",VLOOKUP(VLOOKUP(C191,Table1[[Practice no.]:[12]],34,FALSE),List!$A$2:$B$5,2,FALSE)))</f>
        <v/>
      </c>
      <c r="U191" s="55" t="str">
        <f>IF(C191="","",IF(ISERROR(VLOOKUP(VLOOKUP(C191,Table1[[Practice no.]:[12]],35,FALSE),List!$A$2:$B$5,2,FALSE)),"",VLOOKUP(VLOOKUP(C191,Table1[[Practice no.]:[12]],35,FALSE),List!$A$2:$B$5,2,FALSE)))</f>
        <v/>
      </c>
      <c r="V191" s="55" t="str">
        <f>IF(C191="","",IF(ISERROR(VLOOKUP(VLOOKUP(C191,Table1[[Practice no.]:[12]],36,FALSE),List!$A$2:$B$5,2,FALSE)),"",VLOOKUP(VLOOKUP(C191,Table1[[Practice no.]:[12]],36,FALSE),List!$A$2:$B$5,2,FALSE)))</f>
        <v/>
      </c>
      <c r="W191" s="55" t="str">
        <f>IF(C191="","",IF(ISERROR(VLOOKUP(VLOOKUP(C191,Table1[[Practice no.]:[12]],37,FALSE),List!$A$2:$B$5,2,FALSE)),"",VLOOKUP(VLOOKUP(C191,Table1[[Practice no.]:[12]],37,FALSE),List!$A$2:$B$5,2,FALSE)))</f>
        <v/>
      </c>
      <c r="X191" s="55" t="str">
        <f>IF(C191="","",IF(ISERROR(VLOOKUP(VLOOKUP(C191,Table1[[Practice no.]:[12]],38,FALSE),List!$A$2:$B$5,2,FALSE)),"",VLOOKUP(VLOOKUP(C191,Table1[[Practice no.]:[12]],38,FALSE),List!$A$2:$B$5,2,FALSE)))</f>
        <v/>
      </c>
      <c r="Y191" s="55" t="str">
        <f>IF(C191="","",IF(ISERROR(VLOOKUP(VLOOKUP(C191,Table1[[Practice no.]:[12]],39,FALSE),List!$A$2:$B$5,2,FALSE)),"",VLOOKUP(VLOOKUP(C191,Table1[[Practice no.]:[12]],39,FALSE),List!$A$2:$B$5,2,FALSE)))</f>
        <v/>
      </c>
      <c r="Z191" s="55" t="str">
        <f>IF(C191="","",IF(ISERROR(VLOOKUP(VLOOKUP(C191,Table1[[Practice no.]:[12]],40,FALSE),List!$A$2:$B$5,2,FALSE)),"",VLOOKUP(VLOOKUP(C191,Table1[[Practice no.]:[12]],40,FALSE),List!$A$2:$B$5,2,FALSE)))</f>
        <v/>
      </c>
      <c r="AA191" s="55" t="str">
        <f>IF(C191="","",IF(ISERROR(VLOOKUP(VLOOKUP(C191,Table1[[Practice no.]:[12]],41,FALSE),List!$A$2:$B$5,2,FALSE)),"",VLOOKUP(VLOOKUP(C191,Table1[[Practice no.]:[12]],41,FALSE),List!$A$2:$B$5,2,FALSE)))</f>
        <v/>
      </c>
      <c r="AB191" s="55" t="str">
        <f>IF(C191="","",IF(ISERROR(VLOOKUP(VLOOKUP(C191,Table1[[Practice no.]:[12]],42,FALSE),List!$A$2:$B$5,2,FALSE)),"",VLOOKUP(VLOOKUP(C191,Table1[[Practice no.]:[12]],42,FALSE),List!$A$2:$B$5,2,FALSE)))</f>
        <v/>
      </c>
    </row>
    <row r="192" spans="1:28" ht="40.35" customHeight="1">
      <c r="A192" s="218"/>
      <c r="B192" s="218"/>
      <c r="C192" s="218"/>
      <c r="D192" s="218" t="str">
        <f>IF(C192="","",HYPERLINK("#'" &amp; C192 &amp; "'!A1",VLOOKUP(C192,Table1[[Practice no.]:[Pracitce Name]],2,FALSE)))</f>
        <v/>
      </c>
      <c r="E192" s="65" t="str">
        <f>IF(C192="","",IF(ISERROR(VLOOKUP(VLOOKUP(C192,Table1[[Practice no.]:[12]],19,FALSE),List!$A$2:$B$5,2,FALSE)),"",VLOOKUP(VLOOKUP(C192,Table1[[Practice no.]:[12]],19,FALSE),List!$A$2:$B$5,2,FALSE)))</f>
        <v/>
      </c>
      <c r="F192" s="66" t="str">
        <f>IF(C192="","",IF(ISERROR(VLOOKUP(VLOOKUP(C192,Table1[[Practice no.]:[12]],20,FALSE),List!$A$2:$B$5,2,FALSE)),"",VLOOKUP(VLOOKUP(C192,Table1[[Practice no.]:[12]],20,FALSE),List!$A$2:$B$5,2,FALSE)))</f>
        <v/>
      </c>
      <c r="G192" s="66" t="str">
        <f>IF(C192="","",IF(ISERROR(VLOOKUP(VLOOKUP(C192,Table1[[Practice no.]:[12]],21,FALSE),List!$A$2:$B$5,2,FALSE)),"",VLOOKUP(VLOOKUP(C192,Table1[[Practice no.]:[12]],21,FALSE),List!$A$2:$B$5,2,FALSE)))</f>
        <v/>
      </c>
      <c r="H192" s="67" t="str">
        <f>IF(C192="","",IF(ISERROR(VLOOKUP(VLOOKUP(C192,Table1[[Practice no.]:[12]],22,FALSE),List!$A$2:$B$5,2,FALSE)),"",VLOOKUP(VLOOKUP(C192,Table1[[Practice no.]:[12]],22,FALSE),List!$A$2:$B$5,2,FALSE)))</f>
        <v/>
      </c>
      <c r="I192" s="67" t="str">
        <f>IF(C192="","",IF(ISERROR(VLOOKUP(VLOOKUP(C192,Table1[[Practice no.]:[12]],23,FALSE),List!$A$2:$B$5,2,FALSE)),"",VLOOKUP(VLOOKUP(C192,Table1[[Practice no.]:[12]],23,FALSE),List!$A$2:$B$5,2,FALSE)))</f>
        <v/>
      </c>
      <c r="J192" s="67" t="str">
        <f>IF(C192="","",IF(ISERROR(VLOOKUP(VLOOKUP(C192,Table1[[Practice no.]:[12]],24,FALSE),List!$A$2:$B$5,2,FALSE)),"",VLOOKUP(VLOOKUP(C192,Table1[[Practice no.]:[12]],24,FALSE),List!$A$2:$B$5,2,FALSE)))</f>
        <v/>
      </c>
      <c r="K192" s="68" t="str">
        <f>IF(C192="","",IF(ISERROR(VLOOKUP(VLOOKUP(C192,Table1[[Practice no.]:[12]],25,FALSE),List!$A$2:$B$5,2,FALSE)),"",VLOOKUP(VLOOKUP(C192,Table1[[Practice no.]:[12]],25,FALSE),List!$A$2:$B$5,2,FALSE)))</f>
        <v/>
      </c>
      <c r="L192" s="68" t="str">
        <f>IF(C192="","",IF(ISERROR(VLOOKUP(VLOOKUP(C192,Table1[[Practice no.]:[12]],26,FALSE),List!$A$2:$B$5,2,FALSE)),"",VLOOKUP(VLOOKUP(C192,Table1[[Practice no.]:[12]],26,FALSE),List!$A$2:$B$5,2,FALSE)))</f>
        <v/>
      </c>
      <c r="M192" s="68" t="str">
        <f>IF(C192="","",IF(ISERROR(VLOOKUP(VLOOKUP(C192,Table1[[Practice no.]:[12]],27,FALSE),List!$A$2:$B$5,2,FALSE)),"",VLOOKUP(VLOOKUP(C192,Table1[[Practice no.]:[12]],27,FALSE),List!$A$2:$B$5,2,FALSE)))</f>
        <v/>
      </c>
      <c r="N192" s="69" t="str">
        <f>IF(C192="","",IF(ISERROR(VLOOKUP(VLOOKUP(C192,Table1[[Practice no.]:[12]],28,FALSE),List!$A$2:$B$5,2,FALSE)),"",VLOOKUP(VLOOKUP(C192,Table1[[Practice no.]:[12]],28,FALSE),List!$A$2:$B$5,2,FALSE)))</f>
        <v/>
      </c>
      <c r="O192" s="69" t="str">
        <f>IF(C192="","",IF(ISERROR(VLOOKUP(VLOOKUP(C192,Table1[[Practice no.]:[12]],29,FALSE),List!$A$2:$B$5,2,FALSE)),"",VLOOKUP(VLOOKUP(C192,Table1[[Practice no.]:[12]],29,FALSE),List!$A$2:$B$5,2,FALSE)))</f>
        <v/>
      </c>
      <c r="P192" s="69" t="str">
        <f>IF(C192="","",IF(ISERROR(VLOOKUP(VLOOKUP(C192,Table1[[Practice no.]:[12]],30,FALSE),List!$A$2:$B$5,2,FALSE)),"",VLOOKUP(VLOOKUP(C192,Table1[[Practice no.]:[12]],30,FALSE),List!$A$2:$B$5,2,FALSE)))</f>
        <v/>
      </c>
      <c r="Q192" s="55" t="str">
        <f>IF(C192="","",IF(ISERROR(VLOOKUP(VLOOKUP(C192,Table1[[Practice no.]:[12]],31,FALSE),List!$A$2:$B$5,2,FALSE)),"",VLOOKUP(VLOOKUP(C192,Table1[[Practice no.]:[12]],31,FALSE),List!$A$2:$B$5,2,FALSE)))</f>
        <v/>
      </c>
      <c r="R192" s="55" t="str">
        <f>IF(C192="","",IF(ISERROR(VLOOKUP(VLOOKUP(C192,Table1[[Practice no.]:[12]],32,FALSE),List!$A$2:$B$5,2,FALSE)),"",VLOOKUP(VLOOKUP(C192,Table1[[Practice no.]:[12]],32,FALSE),List!$A$2:$B$5,2,FALSE)))</f>
        <v/>
      </c>
      <c r="S192" s="55" t="str">
        <f>IF(C192="","",IF(ISERROR(VLOOKUP(VLOOKUP(C192,Table1[[Practice no.]:[12]],33,FALSE),List!$A$2:$B$5,2,FALSE)),"",VLOOKUP(VLOOKUP(C192,Table1[[Practice no.]:[12]],33,FALSE),List!$A$2:$B$5,2,FALSE)))</f>
        <v/>
      </c>
      <c r="T192" s="55" t="str">
        <f>IF(C192="","",IF(ISERROR(VLOOKUP(VLOOKUP(C192,Table1[[Practice no.]:[12]],34,FALSE),List!$A$2:$B$5,2,FALSE)),"",VLOOKUP(VLOOKUP(C192,Table1[[Practice no.]:[12]],34,FALSE),List!$A$2:$B$5,2,FALSE)))</f>
        <v/>
      </c>
      <c r="U192" s="55" t="str">
        <f>IF(C192="","",IF(ISERROR(VLOOKUP(VLOOKUP(C192,Table1[[Practice no.]:[12]],35,FALSE),List!$A$2:$B$5,2,FALSE)),"",VLOOKUP(VLOOKUP(C192,Table1[[Practice no.]:[12]],35,FALSE),List!$A$2:$B$5,2,FALSE)))</f>
        <v/>
      </c>
      <c r="V192" s="55" t="str">
        <f>IF(C192="","",IF(ISERROR(VLOOKUP(VLOOKUP(C192,Table1[[Practice no.]:[12]],36,FALSE),List!$A$2:$B$5,2,FALSE)),"",VLOOKUP(VLOOKUP(C192,Table1[[Practice no.]:[12]],36,FALSE),List!$A$2:$B$5,2,FALSE)))</f>
        <v/>
      </c>
      <c r="W192" s="55" t="str">
        <f>IF(C192="","",IF(ISERROR(VLOOKUP(VLOOKUP(C192,Table1[[Practice no.]:[12]],37,FALSE),List!$A$2:$B$5,2,FALSE)),"",VLOOKUP(VLOOKUP(C192,Table1[[Practice no.]:[12]],37,FALSE),List!$A$2:$B$5,2,FALSE)))</f>
        <v/>
      </c>
      <c r="X192" s="55" t="str">
        <f>IF(C192="","",IF(ISERROR(VLOOKUP(VLOOKUP(C192,Table1[[Practice no.]:[12]],38,FALSE),List!$A$2:$B$5,2,FALSE)),"",VLOOKUP(VLOOKUP(C192,Table1[[Practice no.]:[12]],38,FALSE),List!$A$2:$B$5,2,FALSE)))</f>
        <v/>
      </c>
      <c r="Y192" s="55" t="str">
        <f>IF(C192="","",IF(ISERROR(VLOOKUP(VLOOKUP(C192,Table1[[Practice no.]:[12]],39,FALSE),List!$A$2:$B$5,2,FALSE)),"",VLOOKUP(VLOOKUP(C192,Table1[[Practice no.]:[12]],39,FALSE),List!$A$2:$B$5,2,FALSE)))</f>
        <v/>
      </c>
      <c r="Z192" s="55" t="str">
        <f>IF(C192="","",IF(ISERROR(VLOOKUP(VLOOKUP(C192,Table1[[Practice no.]:[12]],40,FALSE),List!$A$2:$B$5,2,FALSE)),"",VLOOKUP(VLOOKUP(C192,Table1[[Practice no.]:[12]],40,FALSE),List!$A$2:$B$5,2,FALSE)))</f>
        <v/>
      </c>
      <c r="AA192" s="55" t="str">
        <f>IF(C192="","",IF(ISERROR(VLOOKUP(VLOOKUP(C192,Table1[[Practice no.]:[12]],41,FALSE),List!$A$2:$B$5,2,FALSE)),"",VLOOKUP(VLOOKUP(C192,Table1[[Practice no.]:[12]],41,FALSE),List!$A$2:$B$5,2,FALSE)))</f>
        <v/>
      </c>
      <c r="AB192" s="55" t="str">
        <f>IF(C192="","",IF(ISERROR(VLOOKUP(VLOOKUP(C192,Table1[[Practice no.]:[12]],42,FALSE),List!$A$2:$B$5,2,FALSE)),"",VLOOKUP(VLOOKUP(C192,Table1[[Practice no.]:[12]],42,FALSE),List!$A$2:$B$5,2,FALSE)))</f>
        <v/>
      </c>
    </row>
    <row r="193" spans="1:28" ht="40.35" customHeight="1">
      <c r="A193" s="218"/>
      <c r="B193" s="218"/>
      <c r="C193" s="218"/>
      <c r="D193" s="218" t="str">
        <f>IF(C193="","",HYPERLINK("#'" &amp; C193 &amp; "'!A1",VLOOKUP(C193,Table1[[Practice no.]:[Pracitce Name]],2,FALSE)))</f>
        <v/>
      </c>
      <c r="E193" s="65" t="str">
        <f>IF(C193="","",IF(ISERROR(VLOOKUP(VLOOKUP(C193,Table1[[Practice no.]:[12]],19,FALSE),List!$A$2:$B$5,2,FALSE)),"",VLOOKUP(VLOOKUP(C193,Table1[[Practice no.]:[12]],19,FALSE),List!$A$2:$B$5,2,FALSE)))</f>
        <v/>
      </c>
      <c r="F193" s="66" t="str">
        <f>IF(C193="","",IF(ISERROR(VLOOKUP(VLOOKUP(C193,Table1[[Practice no.]:[12]],20,FALSE),List!$A$2:$B$5,2,FALSE)),"",VLOOKUP(VLOOKUP(C193,Table1[[Practice no.]:[12]],20,FALSE),List!$A$2:$B$5,2,FALSE)))</f>
        <v/>
      </c>
      <c r="G193" s="66" t="str">
        <f>IF(C193="","",IF(ISERROR(VLOOKUP(VLOOKUP(C193,Table1[[Practice no.]:[12]],21,FALSE),List!$A$2:$B$5,2,FALSE)),"",VLOOKUP(VLOOKUP(C193,Table1[[Practice no.]:[12]],21,FALSE),List!$A$2:$B$5,2,FALSE)))</f>
        <v/>
      </c>
      <c r="H193" s="67" t="str">
        <f>IF(C193="","",IF(ISERROR(VLOOKUP(VLOOKUP(C193,Table1[[Practice no.]:[12]],22,FALSE),List!$A$2:$B$5,2,FALSE)),"",VLOOKUP(VLOOKUP(C193,Table1[[Practice no.]:[12]],22,FALSE),List!$A$2:$B$5,2,FALSE)))</f>
        <v/>
      </c>
      <c r="I193" s="67" t="str">
        <f>IF(C193="","",IF(ISERROR(VLOOKUP(VLOOKUP(C193,Table1[[Practice no.]:[12]],23,FALSE),List!$A$2:$B$5,2,FALSE)),"",VLOOKUP(VLOOKUP(C193,Table1[[Practice no.]:[12]],23,FALSE),List!$A$2:$B$5,2,FALSE)))</f>
        <v/>
      </c>
      <c r="J193" s="67" t="str">
        <f>IF(C193="","",IF(ISERROR(VLOOKUP(VLOOKUP(C193,Table1[[Practice no.]:[12]],24,FALSE),List!$A$2:$B$5,2,FALSE)),"",VLOOKUP(VLOOKUP(C193,Table1[[Practice no.]:[12]],24,FALSE),List!$A$2:$B$5,2,FALSE)))</f>
        <v/>
      </c>
      <c r="K193" s="68" t="str">
        <f>IF(C193="","",IF(ISERROR(VLOOKUP(VLOOKUP(C193,Table1[[Practice no.]:[12]],25,FALSE),List!$A$2:$B$5,2,FALSE)),"",VLOOKUP(VLOOKUP(C193,Table1[[Practice no.]:[12]],25,FALSE),List!$A$2:$B$5,2,FALSE)))</f>
        <v/>
      </c>
      <c r="L193" s="68" t="str">
        <f>IF(C193="","",IF(ISERROR(VLOOKUP(VLOOKUP(C193,Table1[[Practice no.]:[12]],26,FALSE),List!$A$2:$B$5,2,FALSE)),"",VLOOKUP(VLOOKUP(C193,Table1[[Practice no.]:[12]],26,FALSE),List!$A$2:$B$5,2,FALSE)))</f>
        <v/>
      </c>
      <c r="M193" s="68" t="str">
        <f>IF(C193="","",IF(ISERROR(VLOOKUP(VLOOKUP(C193,Table1[[Practice no.]:[12]],27,FALSE),List!$A$2:$B$5,2,FALSE)),"",VLOOKUP(VLOOKUP(C193,Table1[[Practice no.]:[12]],27,FALSE),List!$A$2:$B$5,2,FALSE)))</f>
        <v/>
      </c>
      <c r="N193" s="69" t="str">
        <f>IF(C193="","",IF(ISERROR(VLOOKUP(VLOOKUP(C193,Table1[[Practice no.]:[12]],28,FALSE),List!$A$2:$B$5,2,FALSE)),"",VLOOKUP(VLOOKUP(C193,Table1[[Practice no.]:[12]],28,FALSE),List!$A$2:$B$5,2,FALSE)))</f>
        <v/>
      </c>
      <c r="O193" s="69" t="str">
        <f>IF(C193="","",IF(ISERROR(VLOOKUP(VLOOKUP(C193,Table1[[Practice no.]:[12]],29,FALSE),List!$A$2:$B$5,2,FALSE)),"",VLOOKUP(VLOOKUP(C193,Table1[[Practice no.]:[12]],29,FALSE),List!$A$2:$B$5,2,FALSE)))</f>
        <v/>
      </c>
      <c r="P193" s="69" t="str">
        <f>IF(C193="","",IF(ISERROR(VLOOKUP(VLOOKUP(C193,Table1[[Practice no.]:[12]],30,FALSE),List!$A$2:$B$5,2,FALSE)),"",VLOOKUP(VLOOKUP(C193,Table1[[Practice no.]:[12]],30,FALSE),List!$A$2:$B$5,2,FALSE)))</f>
        <v/>
      </c>
      <c r="Q193" s="55" t="str">
        <f>IF(C193="","",IF(ISERROR(VLOOKUP(VLOOKUP(C193,Table1[[Practice no.]:[12]],31,FALSE),List!$A$2:$B$5,2,FALSE)),"",VLOOKUP(VLOOKUP(C193,Table1[[Practice no.]:[12]],31,FALSE),List!$A$2:$B$5,2,FALSE)))</f>
        <v/>
      </c>
      <c r="R193" s="55" t="str">
        <f>IF(C193="","",IF(ISERROR(VLOOKUP(VLOOKUP(C193,Table1[[Practice no.]:[12]],32,FALSE),List!$A$2:$B$5,2,FALSE)),"",VLOOKUP(VLOOKUP(C193,Table1[[Practice no.]:[12]],32,FALSE),List!$A$2:$B$5,2,FALSE)))</f>
        <v/>
      </c>
      <c r="S193" s="55" t="str">
        <f>IF(C193="","",IF(ISERROR(VLOOKUP(VLOOKUP(C193,Table1[[Practice no.]:[12]],33,FALSE),List!$A$2:$B$5,2,FALSE)),"",VLOOKUP(VLOOKUP(C193,Table1[[Practice no.]:[12]],33,FALSE),List!$A$2:$B$5,2,FALSE)))</f>
        <v/>
      </c>
      <c r="T193" s="55" t="str">
        <f>IF(C193="","",IF(ISERROR(VLOOKUP(VLOOKUP(C193,Table1[[Practice no.]:[12]],34,FALSE),List!$A$2:$B$5,2,FALSE)),"",VLOOKUP(VLOOKUP(C193,Table1[[Practice no.]:[12]],34,FALSE),List!$A$2:$B$5,2,FALSE)))</f>
        <v/>
      </c>
      <c r="U193" s="55" t="str">
        <f>IF(C193="","",IF(ISERROR(VLOOKUP(VLOOKUP(C193,Table1[[Practice no.]:[12]],35,FALSE),List!$A$2:$B$5,2,FALSE)),"",VLOOKUP(VLOOKUP(C193,Table1[[Practice no.]:[12]],35,FALSE),List!$A$2:$B$5,2,FALSE)))</f>
        <v/>
      </c>
      <c r="V193" s="55" t="str">
        <f>IF(C193="","",IF(ISERROR(VLOOKUP(VLOOKUP(C193,Table1[[Practice no.]:[12]],36,FALSE),List!$A$2:$B$5,2,FALSE)),"",VLOOKUP(VLOOKUP(C193,Table1[[Practice no.]:[12]],36,FALSE),List!$A$2:$B$5,2,FALSE)))</f>
        <v/>
      </c>
      <c r="W193" s="55" t="str">
        <f>IF(C193="","",IF(ISERROR(VLOOKUP(VLOOKUP(C193,Table1[[Practice no.]:[12]],37,FALSE),List!$A$2:$B$5,2,FALSE)),"",VLOOKUP(VLOOKUP(C193,Table1[[Practice no.]:[12]],37,FALSE),List!$A$2:$B$5,2,FALSE)))</f>
        <v/>
      </c>
      <c r="X193" s="55" t="str">
        <f>IF(C193="","",IF(ISERROR(VLOOKUP(VLOOKUP(C193,Table1[[Practice no.]:[12]],38,FALSE),List!$A$2:$B$5,2,FALSE)),"",VLOOKUP(VLOOKUP(C193,Table1[[Practice no.]:[12]],38,FALSE),List!$A$2:$B$5,2,FALSE)))</f>
        <v/>
      </c>
      <c r="Y193" s="55" t="str">
        <f>IF(C193="","",IF(ISERROR(VLOOKUP(VLOOKUP(C193,Table1[[Practice no.]:[12]],39,FALSE),List!$A$2:$B$5,2,FALSE)),"",VLOOKUP(VLOOKUP(C193,Table1[[Practice no.]:[12]],39,FALSE),List!$A$2:$B$5,2,FALSE)))</f>
        <v/>
      </c>
      <c r="Z193" s="55" t="str">
        <f>IF(C193="","",IF(ISERROR(VLOOKUP(VLOOKUP(C193,Table1[[Practice no.]:[12]],40,FALSE),List!$A$2:$B$5,2,FALSE)),"",VLOOKUP(VLOOKUP(C193,Table1[[Practice no.]:[12]],40,FALSE),List!$A$2:$B$5,2,FALSE)))</f>
        <v/>
      </c>
      <c r="AA193" s="55" t="str">
        <f>IF(C193="","",IF(ISERROR(VLOOKUP(VLOOKUP(C193,Table1[[Practice no.]:[12]],41,FALSE),List!$A$2:$B$5,2,FALSE)),"",VLOOKUP(VLOOKUP(C193,Table1[[Practice no.]:[12]],41,FALSE),List!$A$2:$B$5,2,FALSE)))</f>
        <v/>
      </c>
      <c r="AB193" s="55" t="str">
        <f>IF(C193="","",IF(ISERROR(VLOOKUP(VLOOKUP(C193,Table1[[Practice no.]:[12]],42,FALSE),List!$A$2:$B$5,2,FALSE)),"",VLOOKUP(VLOOKUP(C193,Table1[[Practice no.]:[12]],42,FALSE),List!$A$2:$B$5,2,FALSE)))</f>
        <v/>
      </c>
    </row>
    <row r="194" spans="1:28" ht="40.35" customHeight="1">
      <c r="A194" s="218"/>
      <c r="B194" s="218"/>
      <c r="C194" s="218"/>
      <c r="D194" s="218" t="str">
        <f>IF(C194="","",HYPERLINK("#'" &amp; C194 &amp; "'!A1",VLOOKUP(C194,Table1[[Practice no.]:[Pracitce Name]],2,FALSE)))</f>
        <v/>
      </c>
      <c r="E194" s="65" t="str">
        <f>IF(C194="","",IF(ISERROR(VLOOKUP(VLOOKUP(C194,Table1[[Practice no.]:[12]],19,FALSE),List!$A$2:$B$5,2,FALSE)),"",VLOOKUP(VLOOKUP(C194,Table1[[Practice no.]:[12]],19,FALSE),List!$A$2:$B$5,2,FALSE)))</f>
        <v/>
      </c>
      <c r="F194" s="66" t="str">
        <f>IF(C194="","",IF(ISERROR(VLOOKUP(VLOOKUP(C194,Table1[[Practice no.]:[12]],20,FALSE),List!$A$2:$B$5,2,FALSE)),"",VLOOKUP(VLOOKUP(C194,Table1[[Practice no.]:[12]],20,FALSE),List!$A$2:$B$5,2,FALSE)))</f>
        <v/>
      </c>
      <c r="G194" s="66" t="str">
        <f>IF(C194="","",IF(ISERROR(VLOOKUP(VLOOKUP(C194,Table1[[Practice no.]:[12]],21,FALSE),List!$A$2:$B$5,2,FALSE)),"",VLOOKUP(VLOOKUP(C194,Table1[[Practice no.]:[12]],21,FALSE),List!$A$2:$B$5,2,FALSE)))</f>
        <v/>
      </c>
      <c r="H194" s="67" t="str">
        <f>IF(C194="","",IF(ISERROR(VLOOKUP(VLOOKUP(C194,Table1[[Practice no.]:[12]],22,FALSE),List!$A$2:$B$5,2,FALSE)),"",VLOOKUP(VLOOKUP(C194,Table1[[Practice no.]:[12]],22,FALSE),List!$A$2:$B$5,2,FALSE)))</f>
        <v/>
      </c>
      <c r="I194" s="67" t="str">
        <f>IF(C194="","",IF(ISERROR(VLOOKUP(VLOOKUP(C194,Table1[[Practice no.]:[12]],23,FALSE),List!$A$2:$B$5,2,FALSE)),"",VLOOKUP(VLOOKUP(C194,Table1[[Practice no.]:[12]],23,FALSE),List!$A$2:$B$5,2,FALSE)))</f>
        <v/>
      </c>
      <c r="J194" s="67" t="str">
        <f>IF(C194="","",IF(ISERROR(VLOOKUP(VLOOKUP(C194,Table1[[Practice no.]:[12]],24,FALSE),List!$A$2:$B$5,2,FALSE)),"",VLOOKUP(VLOOKUP(C194,Table1[[Practice no.]:[12]],24,FALSE),List!$A$2:$B$5,2,FALSE)))</f>
        <v/>
      </c>
      <c r="K194" s="68" t="str">
        <f>IF(C194="","",IF(ISERROR(VLOOKUP(VLOOKUP(C194,Table1[[Practice no.]:[12]],25,FALSE),List!$A$2:$B$5,2,FALSE)),"",VLOOKUP(VLOOKUP(C194,Table1[[Practice no.]:[12]],25,FALSE),List!$A$2:$B$5,2,FALSE)))</f>
        <v/>
      </c>
      <c r="L194" s="68" t="str">
        <f>IF(C194="","",IF(ISERROR(VLOOKUP(VLOOKUP(C194,Table1[[Practice no.]:[12]],26,FALSE),List!$A$2:$B$5,2,FALSE)),"",VLOOKUP(VLOOKUP(C194,Table1[[Practice no.]:[12]],26,FALSE),List!$A$2:$B$5,2,FALSE)))</f>
        <v/>
      </c>
      <c r="M194" s="68" t="str">
        <f>IF(C194="","",IF(ISERROR(VLOOKUP(VLOOKUP(C194,Table1[[Practice no.]:[12]],27,FALSE),List!$A$2:$B$5,2,FALSE)),"",VLOOKUP(VLOOKUP(C194,Table1[[Practice no.]:[12]],27,FALSE),List!$A$2:$B$5,2,FALSE)))</f>
        <v/>
      </c>
      <c r="N194" s="69" t="str">
        <f>IF(C194="","",IF(ISERROR(VLOOKUP(VLOOKUP(C194,Table1[[Practice no.]:[12]],28,FALSE),List!$A$2:$B$5,2,FALSE)),"",VLOOKUP(VLOOKUP(C194,Table1[[Practice no.]:[12]],28,FALSE),List!$A$2:$B$5,2,FALSE)))</f>
        <v/>
      </c>
      <c r="O194" s="69" t="str">
        <f>IF(C194="","",IF(ISERROR(VLOOKUP(VLOOKUP(C194,Table1[[Practice no.]:[12]],29,FALSE),List!$A$2:$B$5,2,FALSE)),"",VLOOKUP(VLOOKUP(C194,Table1[[Practice no.]:[12]],29,FALSE),List!$A$2:$B$5,2,FALSE)))</f>
        <v/>
      </c>
      <c r="P194" s="69" t="str">
        <f>IF(C194="","",IF(ISERROR(VLOOKUP(VLOOKUP(C194,Table1[[Practice no.]:[12]],30,FALSE),List!$A$2:$B$5,2,FALSE)),"",VLOOKUP(VLOOKUP(C194,Table1[[Practice no.]:[12]],30,FALSE),List!$A$2:$B$5,2,FALSE)))</f>
        <v/>
      </c>
      <c r="Q194" s="55" t="str">
        <f>IF(C194="","",IF(ISERROR(VLOOKUP(VLOOKUP(C194,Table1[[Practice no.]:[12]],31,FALSE),List!$A$2:$B$5,2,FALSE)),"",VLOOKUP(VLOOKUP(C194,Table1[[Practice no.]:[12]],31,FALSE),List!$A$2:$B$5,2,FALSE)))</f>
        <v/>
      </c>
      <c r="R194" s="55" t="str">
        <f>IF(C194="","",IF(ISERROR(VLOOKUP(VLOOKUP(C194,Table1[[Practice no.]:[12]],32,FALSE),List!$A$2:$B$5,2,FALSE)),"",VLOOKUP(VLOOKUP(C194,Table1[[Practice no.]:[12]],32,FALSE),List!$A$2:$B$5,2,FALSE)))</f>
        <v/>
      </c>
      <c r="S194" s="55" t="str">
        <f>IF(C194="","",IF(ISERROR(VLOOKUP(VLOOKUP(C194,Table1[[Practice no.]:[12]],33,FALSE),List!$A$2:$B$5,2,FALSE)),"",VLOOKUP(VLOOKUP(C194,Table1[[Practice no.]:[12]],33,FALSE),List!$A$2:$B$5,2,FALSE)))</f>
        <v/>
      </c>
      <c r="T194" s="55" t="str">
        <f>IF(C194="","",IF(ISERROR(VLOOKUP(VLOOKUP(C194,Table1[[Practice no.]:[12]],34,FALSE),List!$A$2:$B$5,2,FALSE)),"",VLOOKUP(VLOOKUP(C194,Table1[[Practice no.]:[12]],34,FALSE),List!$A$2:$B$5,2,FALSE)))</f>
        <v/>
      </c>
      <c r="U194" s="55" t="str">
        <f>IF(C194="","",IF(ISERROR(VLOOKUP(VLOOKUP(C194,Table1[[Practice no.]:[12]],35,FALSE),List!$A$2:$B$5,2,FALSE)),"",VLOOKUP(VLOOKUP(C194,Table1[[Practice no.]:[12]],35,FALSE),List!$A$2:$B$5,2,FALSE)))</f>
        <v/>
      </c>
      <c r="V194" s="55" t="str">
        <f>IF(C194="","",IF(ISERROR(VLOOKUP(VLOOKUP(C194,Table1[[Practice no.]:[12]],36,FALSE),List!$A$2:$B$5,2,FALSE)),"",VLOOKUP(VLOOKUP(C194,Table1[[Practice no.]:[12]],36,FALSE),List!$A$2:$B$5,2,FALSE)))</f>
        <v/>
      </c>
      <c r="W194" s="55" t="str">
        <f>IF(C194="","",IF(ISERROR(VLOOKUP(VLOOKUP(C194,Table1[[Practice no.]:[12]],37,FALSE),List!$A$2:$B$5,2,FALSE)),"",VLOOKUP(VLOOKUP(C194,Table1[[Practice no.]:[12]],37,FALSE),List!$A$2:$B$5,2,FALSE)))</f>
        <v/>
      </c>
      <c r="X194" s="55" t="str">
        <f>IF(C194="","",IF(ISERROR(VLOOKUP(VLOOKUP(C194,Table1[[Practice no.]:[12]],38,FALSE),List!$A$2:$B$5,2,FALSE)),"",VLOOKUP(VLOOKUP(C194,Table1[[Practice no.]:[12]],38,FALSE),List!$A$2:$B$5,2,FALSE)))</f>
        <v/>
      </c>
      <c r="Y194" s="55" t="str">
        <f>IF(C194="","",IF(ISERROR(VLOOKUP(VLOOKUP(C194,Table1[[Practice no.]:[12]],39,FALSE),List!$A$2:$B$5,2,FALSE)),"",VLOOKUP(VLOOKUP(C194,Table1[[Practice no.]:[12]],39,FALSE),List!$A$2:$B$5,2,FALSE)))</f>
        <v/>
      </c>
      <c r="Z194" s="55" t="str">
        <f>IF(C194="","",IF(ISERROR(VLOOKUP(VLOOKUP(C194,Table1[[Practice no.]:[12]],40,FALSE),List!$A$2:$B$5,2,FALSE)),"",VLOOKUP(VLOOKUP(C194,Table1[[Practice no.]:[12]],40,FALSE),List!$A$2:$B$5,2,FALSE)))</f>
        <v/>
      </c>
      <c r="AA194" s="55" t="str">
        <f>IF(C194="","",IF(ISERROR(VLOOKUP(VLOOKUP(C194,Table1[[Practice no.]:[12]],41,FALSE),List!$A$2:$B$5,2,FALSE)),"",VLOOKUP(VLOOKUP(C194,Table1[[Practice no.]:[12]],41,FALSE),List!$A$2:$B$5,2,FALSE)))</f>
        <v/>
      </c>
      <c r="AB194" s="55" t="str">
        <f>IF(C194="","",IF(ISERROR(VLOOKUP(VLOOKUP(C194,Table1[[Practice no.]:[12]],42,FALSE),List!$A$2:$B$5,2,FALSE)),"",VLOOKUP(VLOOKUP(C194,Table1[[Practice no.]:[12]],42,FALSE),List!$A$2:$B$5,2,FALSE)))</f>
        <v/>
      </c>
    </row>
    <row r="195" spans="1:28" ht="40.35" customHeight="1">
      <c r="A195" s="218"/>
      <c r="B195" s="218"/>
      <c r="C195" s="218"/>
      <c r="D195" s="218" t="str">
        <f>IF(C195="","",HYPERLINK("#'" &amp; C195 &amp; "'!A1",VLOOKUP(C195,Table1[[Practice no.]:[Pracitce Name]],2,FALSE)))</f>
        <v/>
      </c>
      <c r="E195" s="65" t="str">
        <f>IF(C195="","",IF(ISERROR(VLOOKUP(VLOOKUP(C195,Table1[[Practice no.]:[12]],19,FALSE),List!$A$2:$B$5,2,FALSE)),"",VLOOKUP(VLOOKUP(C195,Table1[[Practice no.]:[12]],19,FALSE),List!$A$2:$B$5,2,FALSE)))</f>
        <v/>
      </c>
      <c r="F195" s="66" t="str">
        <f>IF(C195="","",IF(ISERROR(VLOOKUP(VLOOKUP(C195,Table1[[Practice no.]:[12]],20,FALSE),List!$A$2:$B$5,2,FALSE)),"",VLOOKUP(VLOOKUP(C195,Table1[[Practice no.]:[12]],20,FALSE),List!$A$2:$B$5,2,FALSE)))</f>
        <v/>
      </c>
      <c r="G195" s="66" t="str">
        <f>IF(C195="","",IF(ISERROR(VLOOKUP(VLOOKUP(C195,Table1[[Practice no.]:[12]],21,FALSE),List!$A$2:$B$5,2,FALSE)),"",VLOOKUP(VLOOKUP(C195,Table1[[Practice no.]:[12]],21,FALSE),List!$A$2:$B$5,2,FALSE)))</f>
        <v/>
      </c>
      <c r="H195" s="67" t="str">
        <f>IF(C195="","",IF(ISERROR(VLOOKUP(VLOOKUP(C195,Table1[[Practice no.]:[12]],22,FALSE),List!$A$2:$B$5,2,FALSE)),"",VLOOKUP(VLOOKUP(C195,Table1[[Practice no.]:[12]],22,FALSE),List!$A$2:$B$5,2,FALSE)))</f>
        <v/>
      </c>
      <c r="I195" s="67" t="str">
        <f>IF(C195="","",IF(ISERROR(VLOOKUP(VLOOKUP(C195,Table1[[Practice no.]:[12]],23,FALSE),List!$A$2:$B$5,2,FALSE)),"",VLOOKUP(VLOOKUP(C195,Table1[[Practice no.]:[12]],23,FALSE),List!$A$2:$B$5,2,FALSE)))</f>
        <v/>
      </c>
      <c r="J195" s="67" t="str">
        <f>IF(C195="","",IF(ISERROR(VLOOKUP(VLOOKUP(C195,Table1[[Practice no.]:[12]],24,FALSE),List!$A$2:$B$5,2,FALSE)),"",VLOOKUP(VLOOKUP(C195,Table1[[Practice no.]:[12]],24,FALSE),List!$A$2:$B$5,2,FALSE)))</f>
        <v/>
      </c>
      <c r="K195" s="68" t="str">
        <f>IF(C195="","",IF(ISERROR(VLOOKUP(VLOOKUP(C195,Table1[[Practice no.]:[12]],25,FALSE),List!$A$2:$B$5,2,FALSE)),"",VLOOKUP(VLOOKUP(C195,Table1[[Practice no.]:[12]],25,FALSE),List!$A$2:$B$5,2,FALSE)))</f>
        <v/>
      </c>
      <c r="L195" s="68" t="str">
        <f>IF(C195="","",IF(ISERROR(VLOOKUP(VLOOKUP(C195,Table1[[Practice no.]:[12]],26,FALSE),List!$A$2:$B$5,2,FALSE)),"",VLOOKUP(VLOOKUP(C195,Table1[[Practice no.]:[12]],26,FALSE),List!$A$2:$B$5,2,FALSE)))</f>
        <v/>
      </c>
      <c r="M195" s="68" t="str">
        <f>IF(C195="","",IF(ISERROR(VLOOKUP(VLOOKUP(C195,Table1[[Practice no.]:[12]],27,FALSE),List!$A$2:$B$5,2,FALSE)),"",VLOOKUP(VLOOKUP(C195,Table1[[Practice no.]:[12]],27,FALSE),List!$A$2:$B$5,2,FALSE)))</f>
        <v/>
      </c>
      <c r="N195" s="69" t="str">
        <f>IF(C195="","",IF(ISERROR(VLOOKUP(VLOOKUP(C195,Table1[[Practice no.]:[12]],28,FALSE),List!$A$2:$B$5,2,FALSE)),"",VLOOKUP(VLOOKUP(C195,Table1[[Practice no.]:[12]],28,FALSE),List!$A$2:$B$5,2,FALSE)))</f>
        <v/>
      </c>
      <c r="O195" s="69" t="str">
        <f>IF(C195="","",IF(ISERROR(VLOOKUP(VLOOKUP(C195,Table1[[Practice no.]:[12]],29,FALSE),List!$A$2:$B$5,2,FALSE)),"",VLOOKUP(VLOOKUP(C195,Table1[[Practice no.]:[12]],29,FALSE),List!$A$2:$B$5,2,FALSE)))</f>
        <v/>
      </c>
      <c r="P195" s="69" t="str">
        <f>IF(C195="","",IF(ISERROR(VLOOKUP(VLOOKUP(C195,Table1[[Practice no.]:[12]],30,FALSE),List!$A$2:$B$5,2,FALSE)),"",VLOOKUP(VLOOKUP(C195,Table1[[Practice no.]:[12]],30,FALSE),List!$A$2:$B$5,2,FALSE)))</f>
        <v/>
      </c>
      <c r="Q195" s="55" t="str">
        <f>IF(C195="","",IF(ISERROR(VLOOKUP(VLOOKUP(C195,Table1[[Practice no.]:[12]],31,FALSE),List!$A$2:$B$5,2,FALSE)),"",VLOOKUP(VLOOKUP(C195,Table1[[Practice no.]:[12]],31,FALSE),List!$A$2:$B$5,2,FALSE)))</f>
        <v/>
      </c>
      <c r="R195" s="55" t="str">
        <f>IF(C195="","",IF(ISERROR(VLOOKUP(VLOOKUP(C195,Table1[[Practice no.]:[12]],32,FALSE),List!$A$2:$B$5,2,FALSE)),"",VLOOKUP(VLOOKUP(C195,Table1[[Practice no.]:[12]],32,FALSE),List!$A$2:$B$5,2,FALSE)))</f>
        <v/>
      </c>
      <c r="S195" s="55" t="str">
        <f>IF(C195="","",IF(ISERROR(VLOOKUP(VLOOKUP(C195,Table1[[Practice no.]:[12]],33,FALSE),List!$A$2:$B$5,2,FALSE)),"",VLOOKUP(VLOOKUP(C195,Table1[[Practice no.]:[12]],33,FALSE),List!$A$2:$B$5,2,FALSE)))</f>
        <v/>
      </c>
      <c r="T195" s="55" t="str">
        <f>IF(C195="","",IF(ISERROR(VLOOKUP(VLOOKUP(C195,Table1[[Practice no.]:[12]],34,FALSE),List!$A$2:$B$5,2,FALSE)),"",VLOOKUP(VLOOKUP(C195,Table1[[Practice no.]:[12]],34,FALSE),List!$A$2:$B$5,2,FALSE)))</f>
        <v/>
      </c>
      <c r="U195" s="55" t="str">
        <f>IF(C195="","",IF(ISERROR(VLOOKUP(VLOOKUP(C195,Table1[[Practice no.]:[12]],35,FALSE),List!$A$2:$B$5,2,FALSE)),"",VLOOKUP(VLOOKUP(C195,Table1[[Practice no.]:[12]],35,FALSE),List!$A$2:$B$5,2,FALSE)))</f>
        <v/>
      </c>
      <c r="V195" s="55" t="str">
        <f>IF(C195="","",IF(ISERROR(VLOOKUP(VLOOKUP(C195,Table1[[Practice no.]:[12]],36,FALSE),List!$A$2:$B$5,2,FALSE)),"",VLOOKUP(VLOOKUP(C195,Table1[[Practice no.]:[12]],36,FALSE),List!$A$2:$B$5,2,FALSE)))</f>
        <v/>
      </c>
      <c r="W195" s="55" t="str">
        <f>IF(C195="","",IF(ISERROR(VLOOKUP(VLOOKUP(C195,Table1[[Practice no.]:[12]],37,FALSE),List!$A$2:$B$5,2,FALSE)),"",VLOOKUP(VLOOKUP(C195,Table1[[Practice no.]:[12]],37,FALSE),List!$A$2:$B$5,2,FALSE)))</f>
        <v/>
      </c>
      <c r="X195" s="55" t="str">
        <f>IF(C195="","",IF(ISERROR(VLOOKUP(VLOOKUP(C195,Table1[[Practice no.]:[12]],38,FALSE),List!$A$2:$B$5,2,FALSE)),"",VLOOKUP(VLOOKUP(C195,Table1[[Practice no.]:[12]],38,FALSE),List!$A$2:$B$5,2,FALSE)))</f>
        <v/>
      </c>
      <c r="Y195" s="55" t="str">
        <f>IF(C195="","",IF(ISERROR(VLOOKUP(VLOOKUP(C195,Table1[[Practice no.]:[12]],39,FALSE),List!$A$2:$B$5,2,FALSE)),"",VLOOKUP(VLOOKUP(C195,Table1[[Practice no.]:[12]],39,FALSE),List!$A$2:$B$5,2,FALSE)))</f>
        <v/>
      </c>
      <c r="Z195" s="55" t="str">
        <f>IF(C195="","",IF(ISERROR(VLOOKUP(VLOOKUP(C195,Table1[[Practice no.]:[12]],40,FALSE),List!$A$2:$B$5,2,FALSE)),"",VLOOKUP(VLOOKUP(C195,Table1[[Practice no.]:[12]],40,FALSE),List!$A$2:$B$5,2,FALSE)))</f>
        <v/>
      </c>
      <c r="AA195" s="55" t="str">
        <f>IF(C195="","",IF(ISERROR(VLOOKUP(VLOOKUP(C195,Table1[[Practice no.]:[12]],41,FALSE),List!$A$2:$B$5,2,FALSE)),"",VLOOKUP(VLOOKUP(C195,Table1[[Practice no.]:[12]],41,FALSE),List!$A$2:$B$5,2,FALSE)))</f>
        <v/>
      </c>
      <c r="AB195" s="55" t="str">
        <f>IF(C195="","",IF(ISERROR(VLOOKUP(VLOOKUP(C195,Table1[[Practice no.]:[12]],42,FALSE),List!$A$2:$B$5,2,FALSE)),"",VLOOKUP(VLOOKUP(C195,Table1[[Practice no.]:[12]],42,FALSE),List!$A$2:$B$5,2,FALSE)))</f>
        <v/>
      </c>
    </row>
    <row r="196" spans="1:28" ht="40.35" customHeight="1">
      <c r="A196" s="218"/>
      <c r="B196" s="218"/>
      <c r="C196" s="218"/>
      <c r="D196" s="218" t="str">
        <f>IF(C196="","",HYPERLINK("#'" &amp; C196 &amp; "'!A1",VLOOKUP(C196,Table1[[Practice no.]:[Pracitce Name]],2,FALSE)))</f>
        <v/>
      </c>
      <c r="E196" s="65" t="str">
        <f>IF(C196="","",IF(ISERROR(VLOOKUP(VLOOKUP(C196,Table1[[Practice no.]:[12]],19,FALSE),List!$A$2:$B$5,2,FALSE)),"",VLOOKUP(VLOOKUP(C196,Table1[[Practice no.]:[12]],19,FALSE),List!$A$2:$B$5,2,FALSE)))</f>
        <v/>
      </c>
      <c r="F196" s="66" t="str">
        <f>IF(C196="","",IF(ISERROR(VLOOKUP(VLOOKUP(C196,Table1[[Practice no.]:[12]],20,FALSE),List!$A$2:$B$5,2,FALSE)),"",VLOOKUP(VLOOKUP(C196,Table1[[Practice no.]:[12]],20,FALSE),List!$A$2:$B$5,2,FALSE)))</f>
        <v/>
      </c>
      <c r="G196" s="66" t="str">
        <f>IF(C196="","",IF(ISERROR(VLOOKUP(VLOOKUP(C196,Table1[[Practice no.]:[12]],21,FALSE),List!$A$2:$B$5,2,FALSE)),"",VLOOKUP(VLOOKUP(C196,Table1[[Practice no.]:[12]],21,FALSE),List!$A$2:$B$5,2,FALSE)))</f>
        <v/>
      </c>
      <c r="H196" s="67" t="str">
        <f>IF(C196="","",IF(ISERROR(VLOOKUP(VLOOKUP(C196,Table1[[Practice no.]:[12]],22,FALSE),List!$A$2:$B$5,2,FALSE)),"",VLOOKUP(VLOOKUP(C196,Table1[[Practice no.]:[12]],22,FALSE),List!$A$2:$B$5,2,FALSE)))</f>
        <v/>
      </c>
      <c r="I196" s="67" t="str">
        <f>IF(C196="","",IF(ISERROR(VLOOKUP(VLOOKUP(C196,Table1[[Practice no.]:[12]],23,FALSE),List!$A$2:$B$5,2,FALSE)),"",VLOOKUP(VLOOKUP(C196,Table1[[Practice no.]:[12]],23,FALSE),List!$A$2:$B$5,2,FALSE)))</f>
        <v/>
      </c>
      <c r="J196" s="67" t="str">
        <f>IF(C196="","",IF(ISERROR(VLOOKUP(VLOOKUP(C196,Table1[[Practice no.]:[12]],24,FALSE),List!$A$2:$B$5,2,FALSE)),"",VLOOKUP(VLOOKUP(C196,Table1[[Practice no.]:[12]],24,FALSE),List!$A$2:$B$5,2,FALSE)))</f>
        <v/>
      </c>
      <c r="K196" s="68" t="str">
        <f>IF(C196="","",IF(ISERROR(VLOOKUP(VLOOKUP(C196,Table1[[Practice no.]:[12]],25,FALSE),List!$A$2:$B$5,2,FALSE)),"",VLOOKUP(VLOOKUP(C196,Table1[[Practice no.]:[12]],25,FALSE),List!$A$2:$B$5,2,FALSE)))</f>
        <v/>
      </c>
      <c r="L196" s="68" t="str">
        <f>IF(C196="","",IF(ISERROR(VLOOKUP(VLOOKUP(C196,Table1[[Practice no.]:[12]],26,FALSE),List!$A$2:$B$5,2,FALSE)),"",VLOOKUP(VLOOKUP(C196,Table1[[Practice no.]:[12]],26,FALSE),List!$A$2:$B$5,2,FALSE)))</f>
        <v/>
      </c>
      <c r="M196" s="68" t="str">
        <f>IF(C196="","",IF(ISERROR(VLOOKUP(VLOOKUP(C196,Table1[[Practice no.]:[12]],27,FALSE),List!$A$2:$B$5,2,FALSE)),"",VLOOKUP(VLOOKUP(C196,Table1[[Practice no.]:[12]],27,FALSE),List!$A$2:$B$5,2,FALSE)))</f>
        <v/>
      </c>
      <c r="N196" s="69" t="str">
        <f>IF(C196="","",IF(ISERROR(VLOOKUP(VLOOKUP(C196,Table1[[Practice no.]:[12]],28,FALSE),List!$A$2:$B$5,2,FALSE)),"",VLOOKUP(VLOOKUP(C196,Table1[[Practice no.]:[12]],28,FALSE),List!$A$2:$B$5,2,FALSE)))</f>
        <v/>
      </c>
      <c r="O196" s="69" t="str">
        <f>IF(C196="","",IF(ISERROR(VLOOKUP(VLOOKUP(C196,Table1[[Practice no.]:[12]],29,FALSE),List!$A$2:$B$5,2,FALSE)),"",VLOOKUP(VLOOKUP(C196,Table1[[Practice no.]:[12]],29,FALSE),List!$A$2:$B$5,2,FALSE)))</f>
        <v/>
      </c>
      <c r="P196" s="69" t="str">
        <f>IF(C196="","",IF(ISERROR(VLOOKUP(VLOOKUP(C196,Table1[[Practice no.]:[12]],30,FALSE),List!$A$2:$B$5,2,FALSE)),"",VLOOKUP(VLOOKUP(C196,Table1[[Practice no.]:[12]],30,FALSE),List!$A$2:$B$5,2,FALSE)))</f>
        <v/>
      </c>
      <c r="Q196" s="55" t="str">
        <f>IF(C196="","",IF(ISERROR(VLOOKUP(VLOOKUP(C196,Table1[[Practice no.]:[12]],31,FALSE),List!$A$2:$B$5,2,FALSE)),"",VLOOKUP(VLOOKUP(C196,Table1[[Practice no.]:[12]],31,FALSE),List!$A$2:$B$5,2,FALSE)))</f>
        <v/>
      </c>
      <c r="R196" s="55" t="str">
        <f>IF(C196="","",IF(ISERROR(VLOOKUP(VLOOKUP(C196,Table1[[Practice no.]:[12]],32,FALSE),List!$A$2:$B$5,2,FALSE)),"",VLOOKUP(VLOOKUP(C196,Table1[[Practice no.]:[12]],32,FALSE),List!$A$2:$B$5,2,FALSE)))</f>
        <v/>
      </c>
      <c r="S196" s="55" t="str">
        <f>IF(C196="","",IF(ISERROR(VLOOKUP(VLOOKUP(C196,Table1[[Practice no.]:[12]],33,FALSE),List!$A$2:$B$5,2,FALSE)),"",VLOOKUP(VLOOKUP(C196,Table1[[Practice no.]:[12]],33,FALSE),List!$A$2:$B$5,2,FALSE)))</f>
        <v/>
      </c>
      <c r="T196" s="55" t="str">
        <f>IF(C196="","",IF(ISERROR(VLOOKUP(VLOOKUP(C196,Table1[[Practice no.]:[12]],34,FALSE),List!$A$2:$B$5,2,FALSE)),"",VLOOKUP(VLOOKUP(C196,Table1[[Practice no.]:[12]],34,FALSE),List!$A$2:$B$5,2,FALSE)))</f>
        <v/>
      </c>
      <c r="U196" s="55" t="str">
        <f>IF(C196="","",IF(ISERROR(VLOOKUP(VLOOKUP(C196,Table1[[Practice no.]:[12]],35,FALSE),List!$A$2:$B$5,2,FALSE)),"",VLOOKUP(VLOOKUP(C196,Table1[[Practice no.]:[12]],35,FALSE),List!$A$2:$B$5,2,FALSE)))</f>
        <v/>
      </c>
      <c r="V196" s="55" t="str">
        <f>IF(C196="","",IF(ISERROR(VLOOKUP(VLOOKUP(C196,Table1[[Practice no.]:[12]],36,FALSE),List!$A$2:$B$5,2,FALSE)),"",VLOOKUP(VLOOKUP(C196,Table1[[Practice no.]:[12]],36,FALSE),List!$A$2:$B$5,2,FALSE)))</f>
        <v/>
      </c>
      <c r="W196" s="55" t="str">
        <f>IF(C196="","",IF(ISERROR(VLOOKUP(VLOOKUP(C196,Table1[[Practice no.]:[12]],37,FALSE),List!$A$2:$B$5,2,FALSE)),"",VLOOKUP(VLOOKUP(C196,Table1[[Practice no.]:[12]],37,FALSE),List!$A$2:$B$5,2,FALSE)))</f>
        <v/>
      </c>
      <c r="X196" s="55" t="str">
        <f>IF(C196="","",IF(ISERROR(VLOOKUP(VLOOKUP(C196,Table1[[Practice no.]:[12]],38,FALSE),List!$A$2:$B$5,2,FALSE)),"",VLOOKUP(VLOOKUP(C196,Table1[[Practice no.]:[12]],38,FALSE),List!$A$2:$B$5,2,FALSE)))</f>
        <v/>
      </c>
      <c r="Y196" s="55" t="str">
        <f>IF(C196="","",IF(ISERROR(VLOOKUP(VLOOKUP(C196,Table1[[Practice no.]:[12]],39,FALSE),List!$A$2:$B$5,2,FALSE)),"",VLOOKUP(VLOOKUP(C196,Table1[[Practice no.]:[12]],39,FALSE),List!$A$2:$B$5,2,FALSE)))</f>
        <v/>
      </c>
      <c r="Z196" s="55" t="str">
        <f>IF(C196="","",IF(ISERROR(VLOOKUP(VLOOKUP(C196,Table1[[Practice no.]:[12]],40,FALSE),List!$A$2:$B$5,2,FALSE)),"",VLOOKUP(VLOOKUP(C196,Table1[[Practice no.]:[12]],40,FALSE),List!$A$2:$B$5,2,FALSE)))</f>
        <v/>
      </c>
      <c r="AA196" s="55" t="str">
        <f>IF(C196="","",IF(ISERROR(VLOOKUP(VLOOKUP(C196,Table1[[Practice no.]:[12]],41,FALSE),List!$A$2:$B$5,2,FALSE)),"",VLOOKUP(VLOOKUP(C196,Table1[[Practice no.]:[12]],41,FALSE),List!$A$2:$B$5,2,FALSE)))</f>
        <v/>
      </c>
      <c r="AB196" s="55" t="str">
        <f>IF(C196="","",IF(ISERROR(VLOOKUP(VLOOKUP(C196,Table1[[Practice no.]:[12]],42,FALSE),List!$A$2:$B$5,2,FALSE)),"",VLOOKUP(VLOOKUP(C196,Table1[[Practice no.]:[12]],42,FALSE),List!$A$2:$B$5,2,FALSE)))</f>
        <v/>
      </c>
    </row>
    <row r="197" spans="1:28" ht="40.35" customHeight="1">
      <c r="A197" s="218"/>
      <c r="B197" s="218"/>
      <c r="C197" s="218"/>
      <c r="D197" s="218" t="str">
        <f>IF(C197="","",HYPERLINK("#'" &amp; C197 &amp; "'!A1",VLOOKUP(C197,Table1[[Practice no.]:[Pracitce Name]],2,FALSE)))</f>
        <v/>
      </c>
      <c r="E197" s="65" t="str">
        <f>IF(C197="","",IF(ISERROR(VLOOKUP(VLOOKUP(C197,Table1[[Practice no.]:[12]],19,FALSE),List!$A$2:$B$5,2,FALSE)),"",VLOOKUP(VLOOKUP(C197,Table1[[Practice no.]:[12]],19,FALSE),List!$A$2:$B$5,2,FALSE)))</f>
        <v/>
      </c>
      <c r="F197" s="66" t="str">
        <f>IF(C197="","",IF(ISERROR(VLOOKUP(VLOOKUP(C197,Table1[[Practice no.]:[12]],20,FALSE),List!$A$2:$B$5,2,FALSE)),"",VLOOKUP(VLOOKUP(C197,Table1[[Practice no.]:[12]],20,FALSE),List!$A$2:$B$5,2,FALSE)))</f>
        <v/>
      </c>
      <c r="G197" s="66" t="str">
        <f>IF(C197="","",IF(ISERROR(VLOOKUP(VLOOKUP(C197,Table1[[Practice no.]:[12]],21,FALSE),List!$A$2:$B$5,2,FALSE)),"",VLOOKUP(VLOOKUP(C197,Table1[[Practice no.]:[12]],21,FALSE),List!$A$2:$B$5,2,FALSE)))</f>
        <v/>
      </c>
      <c r="H197" s="67" t="str">
        <f>IF(C197="","",IF(ISERROR(VLOOKUP(VLOOKUP(C197,Table1[[Practice no.]:[12]],22,FALSE),List!$A$2:$B$5,2,FALSE)),"",VLOOKUP(VLOOKUP(C197,Table1[[Practice no.]:[12]],22,FALSE),List!$A$2:$B$5,2,FALSE)))</f>
        <v/>
      </c>
      <c r="I197" s="67" t="str">
        <f>IF(C197="","",IF(ISERROR(VLOOKUP(VLOOKUP(C197,Table1[[Practice no.]:[12]],23,FALSE),List!$A$2:$B$5,2,FALSE)),"",VLOOKUP(VLOOKUP(C197,Table1[[Practice no.]:[12]],23,FALSE),List!$A$2:$B$5,2,FALSE)))</f>
        <v/>
      </c>
      <c r="J197" s="67" t="str">
        <f>IF(C197="","",IF(ISERROR(VLOOKUP(VLOOKUP(C197,Table1[[Practice no.]:[12]],24,FALSE),List!$A$2:$B$5,2,FALSE)),"",VLOOKUP(VLOOKUP(C197,Table1[[Practice no.]:[12]],24,FALSE),List!$A$2:$B$5,2,FALSE)))</f>
        <v/>
      </c>
      <c r="K197" s="68" t="str">
        <f>IF(C197="","",IF(ISERROR(VLOOKUP(VLOOKUP(C197,Table1[[Practice no.]:[12]],25,FALSE),List!$A$2:$B$5,2,FALSE)),"",VLOOKUP(VLOOKUP(C197,Table1[[Practice no.]:[12]],25,FALSE),List!$A$2:$B$5,2,FALSE)))</f>
        <v/>
      </c>
      <c r="L197" s="68" t="str">
        <f>IF(C197="","",IF(ISERROR(VLOOKUP(VLOOKUP(C197,Table1[[Practice no.]:[12]],26,FALSE),List!$A$2:$B$5,2,FALSE)),"",VLOOKUP(VLOOKUP(C197,Table1[[Practice no.]:[12]],26,FALSE),List!$A$2:$B$5,2,FALSE)))</f>
        <v/>
      </c>
      <c r="M197" s="68" t="str">
        <f>IF(C197="","",IF(ISERROR(VLOOKUP(VLOOKUP(C197,Table1[[Practice no.]:[12]],27,FALSE),List!$A$2:$B$5,2,FALSE)),"",VLOOKUP(VLOOKUP(C197,Table1[[Practice no.]:[12]],27,FALSE),List!$A$2:$B$5,2,FALSE)))</f>
        <v/>
      </c>
      <c r="N197" s="69" t="str">
        <f>IF(C197="","",IF(ISERROR(VLOOKUP(VLOOKUP(C197,Table1[[Practice no.]:[12]],28,FALSE),List!$A$2:$B$5,2,FALSE)),"",VLOOKUP(VLOOKUP(C197,Table1[[Practice no.]:[12]],28,FALSE),List!$A$2:$B$5,2,FALSE)))</f>
        <v/>
      </c>
      <c r="O197" s="69" t="str">
        <f>IF(C197="","",IF(ISERROR(VLOOKUP(VLOOKUP(C197,Table1[[Practice no.]:[12]],29,FALSE),List!$A$2:$B$5,2,FALSE)),"",VLOOKUP(VLOOKUP(C197,Table1[[Practice no.]:[12]],29,FALSE),List!$A$2:$B$5,2,FALSE)))</f>
        <v/>
      </c>
      <c r="P197" s="69" t="str">
        <f>IF(C197="","",IF(ISERROR(VLOOKUP(VLOOKUP(C197,Table1[[Practice no.]:[12]],30,FALSE),List!$A$2:$B$5,2,FALSE)),"",VLOOKUP(VLOOKUP(C197,Table1[[Practice no.]:[12]],30,FALSE),List!$A$2:$B$5,2,FALSE)))</f>
        <v/>
      </c>
      <c r="Q197" s="55" t="str">
        <f>IF(C197="","",IF(ISERROR(VLOOKUP(VLOOKUP(C197,Table1[[Practice no.]:[12]],31,FALSE),List!$A$2:$B$5,2,FALSE)),"",VLOOKUP(VLOOKUP(C197,Table1[[Practice no.]:[12]],31,FALSE),List!$A$2:$B$5,2,FALSE)))</f>
        <v/>
      </c>
      <c r="R197" s="55" t="str">
        <f>IF(C197="","",IF(ISERROR(VLOOKUP(VLOOKUP(C197,Table1[[Practice no.]:[12]],32,FALSE),List!$A$2:$B$5,2,FALSE)),"",VLOOKUP(VLOOKUP(C197,Table1[[Practice no.]:[12]],32,FALSE),List!$A$2:$B$5,2,FALSE)))</f>
        <v/>
      </c>
      <c r="S197" s="55" t="str">
        <f>IF(C197="","",IF(ISERROR(VLOOKUP(VLOOKUP(C197,Table1[[Practice no.]:[12]],33,FALSE),List!$A$2:$B$5,2,FALSE)),"",VLOOKUP(VLOOKUP(C197,Table1[[Practice no.]:[12]],33,FALSE),List!$A$2:$B$5,2,FALSE)))</f>
        <v/>
      </c>
      <c r="T197" s="55" t="str">
        <f>IF(C197="","",IF(ISERROR(VLOOKUP(VLOOKUP(C197,Table1[[Practice no.]:[12]],34,FALSE),List!$A$2:$B$5,2,FALSE)),"",VLOOKUP(VLOOKUP(C197,Table1[[Practice no.]:[12]],34,FALSE),List!$A$2:$B$5,2,FALSE)))</f>
        <v/>
      </c>
      <c r="U197" s="55" t="str">
        <f>IF(C197="","",IF(ISERROR(VLOOKUP(VLOOKUP(C197,Table1[[Practice no.]:[12]],35,FALSE),List!$A$2:$B$5,2,FALSE)),"",VLOOKUP(VLOOKUP(C197,Table1[[Practice no.]:[12]],35,FALSE),List!$A$2:$B$5,2,FALSE)))</f>
        <v/>
      </c>
      <c r="V197" s="55" t="str">
        <f>IF(C197="","",IF(ISERROR(VLOOKUP(VLOOKUP(C197,Table1[[Practice no.]:[12]],36,FALSE),List!$A$2:$B$5,2,FALSE)),"",VLOOKUP(VLOOKUP(C197,Table1[[Practice no.]:[12]],36,FALSE),List!$A$2:$B$5,2,FALSE)))</f>
        <v/>
      </c>
      <c r="W197" s="55" t="str">
        <f>IF(C197="","",IF(ISERROR(VLOOKUP(VLOOKUP(C197,Table1[[Practice no.]:[12]],37,FALSE),List!$A$2:$B$5,2,FALSE)),"",VLOOKUP(VLOOKUP(C197,Table1[[Practice no.]:[12]],37,FALSE),List!$A$2:$B$5,2,FALSE)))</f>
        <v/>
      </c>
      <c r="X197" s="55" t="str">
        <f>IF(C197="","",IF(ISERROR(VLOOKUP(VLOOKUP(C197,Table1[[Practice no.]:[12]],38,FALSE),List!$A$2:$B$5,2,FALSE)),"",VLOOKUP(VLOOKUP(C197,Table1[[Practice no.]:[12]],38,FALSE),List!$A$2:$B$5,2,FALSE)))</f>
        <v/>
      </c>
      <c r="Y197" s="55" t="str">
        <f>IF(C197="","",IF(ISERROR(VLOOKUP(VLOOKUP(C197,Table1[[Practice no.]:[12]],39,FALSE),List!$A$2:$B$5,2,FALSE)),"",VLOOKUP(VLOOKUP(C197,Table1[[Practice no.]:[12]],39,FALSE),List!$A$2:$B$5,2,FALSE)))</f>
        <v/>
      </c>
      <c r="Z197" s="55" t="str">
        <f>IF(C197="","",IF(ISERROR(VLOOKUP(VLOOKUP(C197,Table1[[Practice no.]:[12]],40,FALSE),List!$A$2:$B$5,2,FALSE)),"",VLOOKUP(VLOOKUP(C197,Table1[[Practice no.]:[12]],40,FALSE),List!$A$2:$B$5,2,FALSE)))</f>
        <v/>
      </c>
      <c r="AA197" s="55" t="str">
        <f>IF(C197="","",IF(ISERROR(VLOOKUP(VLOOKUP(C197,Table1[[Practice no.]:[12]],41,FALSE),List!$A$2:$B$5,2,FALSE)),"",VLOOKUP(VLOOKUP(C197,Table1[[Practice no.]:[12]],41,FALSE),List!$A$2:$B$5,2,FALSE)))</f>
        <v/>
      </c>
      <c r="AB197" s="55" t="str">
        <f>IF(C197="","",IF(ISERROR(VLOOKUP(VLOOKUP(C197,Table1[[Practice no.]:[12]],42,FALSE),List!$A$2:$B$5,2,FALSE)),"",VLOOKUP(VLOOKUP(C197,Table1[[Practice no.]:[12]],42,FALSE),List!$A$2:$B$5,2,FALSE)))</f>
        <v/>
      </c>
    </row>
    <row r="198" spans="1:28" ht="40.35" customHeight="1">
      <c r="A198" s="218"/>
      <c r="B198" s="218"/>
      <c r="C198" s="218"/>
      <c r="D198" s="218" t="str">
        <f>IF(C198="","",HYPERLINK("#'" &amp; C198 &amp; "'!A1",VLOOKUP(C198,Table1[[Practice no.]:[Pracitce Name]],2,FALSE)))</f>
        <v/>
      </c>
      <c r="E198" s="65" t="str">
        <f>IF(C198="","",IF(ISERROR(VLOOKUP(VLOOKUP(C198,Table1[[Practice no.]:[12]],19,FALSE),List!$A$2:$B$5,2,FALSE)),"",VLOOKUP(VLOOKUP(C198,Table1[[Practice no.]:[12]],19,FALSE),List!$A$2:$B$5,2,FALSE)))</f>
        <v/>
      </c>
      <c r="F198" s="66" t="str">
        <f>IF(C198="","",IF(ISERROR(VLOOKUP(VLOOKUP(C198,Table1[[Practice no.]:[12]],20,FALSE),List!$A$2:$B$5,2,FALSE)),"",VLOOKUP(VLOOKUP(C198,Table1[[Practice no.]:[12]],20,FALSE),List!$A$2:$B$5,2,FALSE)))</f>
        <v/>
      </c>
      <c r="G198" s="66" t="str">
        <f>IF(C198="","",IF(ISERROR(VLOOKUP(VLOOKUP(C198,Table1[[Practice no.]:[12]],21,FALSE),List!$A$2:$B$5,2,FALSE)),"",VLOOKUP(VLOOKUP(C198,Table1[[Practice no.]:[12]],21,FALSE),List!$A$2:$B$5,2,FALSE)))</f>
        <v/>
      </c>
      <c r="H198" s="67" t="str">
        <f>IF(C198="","",IF(ISERROR(VLOOKUP(VLOOKUP(C198,Table1[[Practice no.]:[12]],22,FALSE),List!$A$2:$B$5,2,FALSE)),"",VLOOKUP(VLOOKUP(C198,Table1[[Practice no.]:[12]],22,FALSE),List!$A$2:$B$5,2,FALSE)))</f>
        <v/>
      </c>
      <c r="I198" s="67" t="str">
        <f>IF(C198="","",IF(ISERROR(VLOOKUP(VLOOKUP(C198,Table1[[Practice no.]:[12]],23,FALSE),List!$A$2:$B$5,2,FALSE)),"",VLOOKUP(VLOOKUP(C198,Table1[[Practice no.]:[12]],23,FALSE),List!$A$2:$B$5,2,FALSE)))</f>
        <v/>
      </c>
      <c r="J198" s="67" t="str">
        <f>IF(C198="","",IF(ISERROR(VLOOKUP(VLOOKUP(C198,Table1[[Practice no.]:[12]],24,FALSE),List!$A$2:$B$5,2,FALSE)),"",VLOOKUP(VLOOKUP(C198,Table1[[Practice no.]:[12]],24,FALSE),List!$A$2:$B$5,2,FALSE)))</f>
        <v/>
      </c>
      <c r="K198" s="68" t="str">
        <f>IF(C198="","",IF(ISERROR(VLOOKUP(VLOOKUP(C198,Table1[[Practice no.]:[12]],25,FALSE),List!$A$2:$B$5,2,FALSE)),"",VLOOKUP(VLOOKUP(C198,Table1[[Practice no.]:[12]],25,FALSE),List!$A$2:$B$5,2,FALSE)))</f>
        <v/>
      </c>
      <c r="L198" s="68" t="str">
        <f>IF(C198="","",IF(ISERROR(VLOOKUP(VLOOKUP(C198,Table1[[Practice no.]:[12]],26,FALSE),List!$A$2:$B$5,2,FALSE)),"",VLOOKUP(VLOOKUP(C198,Table1[[Practice no.]:[12]],26,FALSE),List!$A$2:$B$5,2,FALSE)))</f>
        <v/>
      </c>
      <c r="M198" s="68" t="str">
        <f>IF(C198="","",IF(ISERROR(VLOOKUP(VLOOKUP(C198,Table1[[Practice no.]:[12]],27,FALSE),List!$A$2:$B$5,2,FALSE)),"",VLOOKUP(VLOOKUP(C198,Table1[[Practice no.]:[12]],27,FALSE),List!$A$2:$B$5,2,FALSE)))</f>
        <v/>
      </c>
      <c r="N198" s="69" t="str">
        <f>IF(C198="","",IF(ISERROR(VLOOKUP(VLOOKUP(C198,Table1[[Practice no.]:[12]],28,FALSE),List!$A$2:$B$5,2,FALSE)),"",VLOOKUP(VLOOKUP(C198,Table1[[Practice no.]:[12]],28,FALSE),List!$A$2:$B$5,2,FALSE)))</f>
        <v/>
      </c>
      <c r="O198" s="69" t="str">
        <f>IF(C198="","",IF(ISERROR(VLOOKUP(VLOOKUP(C198,Table1[[Practice no.]:[12]],29,FALSE),List!$A$2:$B$5,2,FALSE)),"",VLOOKUP(VLOOKUP(C198,Table1[[Practice no.]:[12]],29,FALSE),List!$A$2:$B$5,2,FALSE)))</f>
        <v/>
      </c>
      <c r="P198" s="69" t="str">
        <f>IF(C198="","",IF(ISERROR(VLOOKUP(VLOOKUP(C198,Table1[[Practice no.]:[12]],30,FALSE),List!$A$2:$B$5,2,FALSE)),"",VLOOKUP(VLOOKUP(C198,Table1[[Practice no.]:[12]],30,FALSE),List!$A$2:$B$5,2,FALSE)))</f>
        <v/>
      </c>
      <c r="Q198" s="55" t="str">
        <f>IF(C198="","",IF(ISERROR(VLOOKUP(VLOOKUP(C198,Table1[[Practice no.]:[12]],31,FALSE),List!$A$2:$B$5,2,FALSE)),"",VLOOKUP(VLOOKUP(C198,Table1[[Practice no.]:[12]],31,FALSE),List!$A$2:$B$5,2,FALSE)))</f>
        <v/>
      </c>
      <c r="R198" s="55" t="str">
        <f>IF(C198="","",IF(ISERROR(VLOOKUP(VLOOKUP(C198,Table1[[Practice no.]:[12]],32,FALSE),List!$A$2:$B$5,2,FALSE)),"",VLOOKUP(VLOOKUP(C198,Table1[[Practice no.]:[12]],32,FALSE),List!$A$2:$B$5,2,FALSE)))</f>
        <v/>
      </c>
      <c r="S198" s="55" t="str">
        <f>IF(C198="","",IF(ISERROR(VLOOKUP(VLOOKUP(C198,Table1[[Practice no.]:[12]],33,FALSE),List!$A$2:$B$5,2,FALSE)),"",VLOOKUP(VLOOKUP(C198,Table1[[Practice no.]:[12]],33,FALSE),List!$A$2:$B$5,2,FALSE)))</f>
        <v/>
      </c>
      <c r="T198" s="55" t="str">
        <f>IF(C198="","",IF(ISERROR(VLOOKUP(VLOOKUP(C198,Table1[[Practice no.]:[12]],34,FALSE),List!$A$2:$B$5,2,FALSE)),"",VLOOKUP(VLOOKUP(C198,Table1[[Practice no.]:[12]],34,FALSE),List!$A$2:$B$5,2,FALSE)))</f>
        <v/>
      </c>
      <c r="U198" s="55" t="str">
        <f>IF(C198="","",IF(ISERROR(VLOOKUP(VLOOKUP(C198,Table1[[Practice no.]:[12]],35,FALSE),List!$A$2:$B$5,2,FALSE)),"",VLOOKUP(VLOOKUP(C198,Table1[[Practice no.]:[12]],35,FALSE),List!$A$2:$B$5,2,FALSE)))</f>
        <v/>
      </c>
      <c r="V198" s="55" t="str">
        <f>IF(C198="","",IF(ISERROR(VLOOKUP(VLOOKUP(C198,Table1[[Practice no.]:[12]],36,FALSE),List!$A$2:$B$5,2,FALSE)),"",VLOOKUP(VLOOKUP(C198,Table1[[Practice no.]:[12]],36,FALSE),List!$A$2:$B$5,2,FALSE)))</f>
        <v/>
      </c>
      <c r="W198" s="55" t="str">
        <f>IF(C198="","",IF(ISERROR(VLOOKUP(VLOOKUP(C198,Table1[[Practice no.]:[12]],37,FALSE),List!$A$2:$B$5,2,FALSE)),"",VLOOKUP(VLOOKUP(C198,Table1[[Practice no.]:[12]],37,FALSE),List!$A$2:$B$5,2,FALSE)))</f>
        <v/>
      </c>
      <c r="X198" s="55" t="str">
        <f>IF(C198="","",IF(ISERROR(VLOOKUP(VLOOKUP(C198,Table1[[Practice no.]:[12]],38,FALSE),List!$A$2:$B$5,2,FALSE)),"",VLOOKUP(VLOOKUP(C198,Table1[[Practice no.]:[12]],38,FALSE),List!$A$2:$B$5,2,FALSE)))</f>
        <v/>
      </c>
      <c r="Y198" s="55" t="str">
        <f>IF(C198="","",IF(ISERROR(VLOOKUP(VLOOKUP(C198,Table1[[Practice no.]:[12]],39,FALSE),List!$A$2:$B$5,2,FALSE)),"",VLOOKUP(VLOOKUP(C198,Table1[[Practice no.]:[12]],39,FALSE),List!$A$2:$B$5,2,FALSE)))</f>
        <v/>
      </c>
      <c r="Z198" s="55" t="str">
        <f>IF(C198="","",IF(ISERROR(VLOOKUP(VLOOKUP(C198,Table1[[Practice no.]:[12]],40,FALSE),List!$A$2:$B$5,2,FALSE)),"",VLOOKUP(VLOOKUP(C198,Table1[[Practice no.]:[12]],40,FALSE),List!$A$2:$B$5,2,FALSE)))</f>
        <v/>
      </c>
      <c r="AA198" s="55" t="str">
        <f>IF(C198="","",IF(ISERROR(VLOOKUP(VLOOKUP(C198,Table1[[Practice no.]:[12]],41,FALSE),List!$A$2:$B$5,2,FALSE)),"",VLOOKUP(VLOOKUP(C198,Table1[[Practice no.]:[12]],41,FALSE),List!$A$2:$B$5,2,FALSE)))</f>
        <v/>
      </c>
      <c r="AB198" s="55" t="str">
        <f>IF(C198="","",IF(ISERROR(VLOOKUP(VLOOKUP(C198,Table1[[Practice no.]:[12]],42,FALSE),List!$A$2:$B$5,2,FALSE)),"",VLOOKUP(VLOOKUP(C198,Table1[[Practice no.]:[12]],42,FALSE),List!$A$2:$B$5,2,FALSE)))</f>
        <v/>
      </c>
    </row>
    <row r="199" spans="1:28" ht="40.35" customHeight="1">
      <c r="A199" s="218"/>
      <c r="B199" s="218"/>
      <c r="C199" s="218"/>
      <c r="D199" s="218" t="str">
        <f>IF(C199="","",HYPERLINK("#'" &amp; C199 &amp; "'!A1",VLOOKUP(C199,Table1[[Practice no.]:[Pracitce Name]],2,FALSE)))</f>
        <v/>
      </c>
      <c r="E199" s="65" t="str">
        <f>IF(C199="","",IF(ISERROR(VLOOKUP(VLOOKUP(C199,Table1[[Practice no.]:[12]],19,FALSE),List!$A$2:$B$5,2,FALSE)),"",VLOOKUP(VLOOKUP(C199,Table1[[Practice no.]:[12]],19,FALSE),List!$A$2:$B$5,2,FALSE)))</f>
        <v/>
      </c>
      <c r="F199" s="66" t="str">
        <f>IF(C199="","",IF(ISERROR(VLOOKUP(VLOOKUP(C199,Table1[[Practice no.]:[12]],20,FALSE),List!$A$2:$B$5,2,FALSE)),"",VLOOKUP(VLOOKUP(C199,Table1[[Practice no.]:[12]],20,FALSE),List!$A$2:$B$5,2,FALSE)))</f>
        <v/>
      </c>
      <c r="G199" s="66" t="str">
        <f>IF(C199="","",IF(ISERROR(VLOOKUP(VLOOKUP(C199,Table1[[Practice no.]:[12]],21,FALSE),List!$A$2:$B$5,2,FALSE)),"",VLOOKUP(VLOOKUP(C199,Table1[[Practice no.]:[12]],21,FALSE),List!$A$2:$B$5,2,FALSE)))</f>
        <v/>
      </c>
      <c r="H199" s="67" t="str">
        <f>IF(C199="","",IF(ISERROR(VLOOKUP(VLOOKUP(C199,Table1[[Practice no.]:[12]],22,FALSE),List!$A$2:$B$5,2,FALSE)),"",VLOOKUP(VLOOKUP(C199,Table1[[Practice no.]:[12]],22,FALSE),List!$A$2:$B$5,2,FALSE)))</f>
        <v/>
      </c>
      <c r="I199" s="67" t="str">
        <f>IF(C199="","",IF(ISERROR(VLOOKUP(VLOOKUP(C199,Table1[[Practice no.]:[12]],23,FALSE),List!$A$2:$B$5,2,FALSE)),"",VLOOKUP(VLOOKUP(C199,Table1[[Practice no.]:[12]],23,FALSE),List!$A$2:$B$5,2,FALSE)))</f>
        <v/>
      </c>
      <c r="J199" s="67" t="str">
        <f>IF(C199="","",IF(ISERROR(VLOOKUP(VLOOKUP(C199,Table1[[Practice no.]:[12]],24,FALSE),List!$A$2:$B$5,2,FALSE)),"",VLOOKUP(VLOOKUP(C199,Table1[[Practice no.]:[12]],24,FALSE),List!$A$2:$B$5,2,FALSE)))</f>
        <v/>
      </c>
      <c r="K199" s="68" t="str">
        <f>IF(C199="","",IF(ISERROR(VLOOKUP(VLOOKUP(C199,Table1[[Practice no.]:[12]],25,FALSE),List!$A$2:$B$5,2,FALSE)),"",VLOOKUP(VLOOKUP(C199,Table1[[Practice no.]:[12]],25,FALSE),List!$A$2:$B$5,2,FALSE)))</f>
        <v/>
      </c>
      <c r="L199" s="68" t="str">
        <f>IF(C199="","",IF(ISERROR(VLOOKUP(VLOOKUP(C199,Table1[[Practice no.]:[12]],26,FALSE),List!$A$2:$B$5,2,FALSE)),"",VLOOKUP(VLOOKUP(C199,Table1[[Practice no.]:[12]],26,FALSE),List!$A$2:$B$5,2,FALSE)))</f>
        <v/>
      </c>
      <c r="M199" s="68" t="str">
        <f>IF(C199="","",IF(ISERROR(VLOOKUP(VLOOKUP(C199,Table1[[Practice no.]:[12]],27,FALSE),List!$A$2:$B$5,2,FALSE)),"",VLOOKUP(VLOOKUP(C199,Table1[[Practice no.]:[12]],27,FALSE),List!$A$2:$B$5,2,FALSE)))</f>
        <v/>
      </c>
      <c r="N199" s="69" t="str">
        <f>IF(C199="","",IF(ISERROR(VLOOKUP(VLOOKUP(C199,Table1[[Practice no.]:[12]],28,FALSE),List!$A$2:$B$5,2,FALSE)),"",VLOOKUP(VLOOKUP(C199,Table1[[Practice no.]:[12]],28,FALSE),List!$A$2:$B$5,2,FALSE)))</f>
        <v/>
      </c>
      <c r="O199" s="69" t="str">
        <f>IF(C199="","",IF(ISERROR(VLOOKUP(VLOOKUP(C199,Table1[[Practice no.]:[12]],29,FALSE),List!$A$2:$B$5,2,FALSE)),"",VLOOKUP(VLOOKUP(C199,Table1[[Practice no.]:[12]],29,FALSE),List!$A$2:$B$5,2,FALSE)))</f>
        <v/>
      </c>
      <c r="P199" s="69" t="str">
        <f>IF(C199="","",IF(ISERROR(VLOOKUP(VLOOKUP(C199,Table1[[Practice no.]:[12]],30,FALSE),List!$A$2:$B$5,2,FALSE)),"",VLOOKUP(VLOOKUP(C199,Table1[[Practice no.]:[12]],30,FALSE),List!$A$2:$B$5,2,FALSE)))</f>
        <v/>
      </c>
      <c r="Q199" s="55" t="str">
        <f>IF(C199="","",IF(ISERROR(VLOOKUP(VLOOKUP(C199,Table1[[Practice no.]:[12]],31,FALSE),List!$A$2:$B$5,2,FALSE)),"",VLOOKUP(VLOOKUP(C199,Table1[[Practice no.]:[12]],31,FALSE),List!$A$2:$B$5,2,FALSE)))</f>
        <v/>
      </c>
      <c r="R199" s="55" t="str">
        <f>IF(C199="","",IF(ISERROR(VLOOKUP(VLOOKUP(C199,Table1[[Practice no.]:[12]],32,FALSE),List!$A$2:$B$5,2,FALSE)),"",VLOOKUP(VLOOKUP(C199,Table1[[Practice no.]:[12]],32,FALSE),List!$A$2:$B$5,2,FALSE)))</f>
        <v/>
      </c>
      <c r="S199" s="55" t="str">
        <f>IF(C199="","",IF(ISERROR(VLOOKUP(VLOOKUP(C199,Table1[[Practice no.]:[12]],33,FALSE),List!$A$2:$B$5,2,FALSE)),"",VLOOKUP(VLOOKUP(C199,Table1[[Practice no.]:[12]],33,FALSE),List!$A$2:$B$5,2,FALSE)))</f>
        <v/>
      </c>
      <c r="T199" s="55" t="str">
        <f>IF(C199="","",IF(ISERROR(VLOOKUP(VLOOKUP(C199,Table1[[Practice no.]:[12]],34,FALSE),List!$A$2:$B$5,2,FALSE)),"",VLOOKUP(VLOOKUP(C199,Table1[[Practice no.]:[12]],34,FALSE),List!$A$2:$B$5,2,FALSE)))</f>
        <v/>
      </c>
      <c r="U199" s="55" t="str">
        <f>IF(C199="","",IF(ISERROR(VLOOKUP(VLOOKUP(C199,Table1[[Practice no.]:[12]],35,FALSE),List!$A$2:$B$5,2,FALSE)),"",VLOOKUP(VLOOKUP(C199,Table1[[Practice no.]:[12]],35,FALSE),List!$A$2:$B$5,2,FALSE)))</f>
        <v/>
      </c>
      <c r="V199" s="55" t="str">
        <f>IF(C199="","",IF(ISERROR(VLOOKUP(VLOOKUP(C199,Table1[[Practice no.]:[12]],36,FALSE),List!$A$2:$B$5,2,FALSE)),"",VLOOKUP(VLOOKUP(C199,Table1[[Practice no.]:[12]],36,FALSE),List!$A$2:$B$5,2,FALSE)))</f>
        <v/>
      </c>
      <c r="W199" s="55" t="str">
        <f>IF(C199="","",IF(ISERROR(VLOOKUP(VLOOKUP(C199,Table1[[Practice no.]:[12]],37,FALSE),List!$A$2:$B$5,2,FALSE)),"",VLOOKUP(VLOOKUP(C199,Table1[[Practice no.]:[12]],37,FALSE),List!$A$2:$B$5,2,FALSE)))</f>
        <v/>
      </c>
      <c r="X199" s="55" t="str">
        <f>IF(C199="","",IF(ISERROR(VLOOKUP(VLOOKUP(C199,Table1[[Practice no.]:[12]],38,FALSE),List!$A$2:$B$5,2,FALSE)),"",VLOOKUP(VLOOKUP(C199,Table1[[Practice no.]:[12]],38,FALSE),List!$A$2:$B$5,2,FALSE)))</f>
        <v/>
      </c>
      <c r="Y199" s="55" t="str">
        <f>IF(C199="","",IF(ISERROR(VLOOKUP(VLOOKUP(C199,Table1[[Practice no.]:[12]],39,FALSE),List!$A$2:$B$5,2,FALSE)),"",VLOOKUP(VLOOKUP(C199,Table1[[Practice no.]:[12]],39,FALSE),List!$A$2:$B$5,2,FALSE)))</f>
        <v/>
      </c>
      <c r="Z199" s="55" t="str">
        <f>IF(C199="","",IF(ISERROR(VLOOKUP(VLOOKUP(C199,Table1[[Practice no.]:[12]],40,FALSE),List!$A$2:$B$5,2,FALSE)),"",VLOOKUP(VLOOKUP(C199,Table1[[Practice no.]:[12]],40,FALSE),List!$A$2:$B$5,2,FALSE)))</f>
        <v/>
      </c>
      <c r="AA199" s="55" t="str">
        <f>IF(C199="","",IF(ISERROR(VLOOKUP(VLOOKUP(C199,Table1[[Practice no.]:[12]],41,FALSE),List!$A$2:$B$5,2,FALSE)),"",VLOOKUP(VLOOKUP(C199,Table1[[Practice no.]:[12]],41,FALSE),List!$A$2:$B$5,2,FALSE)))</f>
        <v/>
      </c>
      <c r="AB199" s="55" t="str">
        <f>IF(C199="","",IF(ISERROR(VLOOKUP(VLOOKUP(C199,Table1[[Practice no.]:[12]],42,FALSE),List!$A$2:$B$5,2,FALSE)),"",VLOOKUP(VLOOKUP(C199,Table1[[Practice no.]:[12]],42,FALSE),List!$A$2:$B$5,2,FALSE)))</f>
        <v/>
      </c>
    </row>
    <row r="200" spans="1:28" ht="40.35" customHeight="1">
      <c r="A200" s="218"/>
      <c r="B200" s="218"/>
      <c r="C200" s="218"/>
      <c r="D200" s="218" t="str">
        <f>IF(C200="","",HYPERLINK("#'" &amp; C200 &amp; "'!A1",VLOOKUP(C200,Table1[[Practice no.]:[Pracitce Name]],2,FALSE)))</f>
        <v/>
      </c>
      <c r="E200" s="65" t="str">
        <f>IF(C200="","",IF(ISERROR(VLOOKUP(VLOOKUP(C200,Table1[[Practice no.]:[12]],19,FALSE),List!$A$2:$B$5,2,FALSE)),"",VLOOKUP(VLOOKUP(C200,Table1[[Practice no.]:[12]],19,FALSE),List!$A$2:$B$5,2,FALSE)))</f>
        <v/>
      </c>
      <c r="F200" s="66" t="str">
        <f>IF(C200="","",IF(ISERROR(VLOOKUP(VLOOKUP(C200,Table1[[Practice no.]:[12]],20,FALSE),List!$A$2:$B$5,2,FALSE)),"",VLOOKUP(VLOOKUP(C200,Table1[[Practice no.]:[12]],20,FALSE),List!$A$2:$B$5,2,FALSE)))</f>
        <v/>
      </c>
      <c r="G200" s="66" t="str">
        <f>IF(C200="","",IF(ISERROR(VLOOKUP(VLOOKUP(C200,Table1[[Practice no.]:[12]],21,FALSE),List!$A$2:$B$5,2,FALSE)),"",VLOOKUP(VLOOKUP(C200,Table1[[Practice no.]:[12]],21,FALSE),List!$A$2:$B$5,2,FALSE)))</f>
        <v/>
      </c>
      <c r="H200" s="67" t="str">
        <f>IF(C200="","",IF(ISERROR(VLOOKUP(VLOOKUP(C200,Table1[[Practice no.]:[12]],22,FALSE),List!$A$2:$B$5,2,FALSE)),"",VLOOKUP(VLOOKUP(C200,Table1[[Practice no.]:[12]],22,FALSE),List!$A$2:$B$5,2,FALSE)))</f>
        <v/>
      </c>
      <c r="I200" s="67" t="str">
        <f>IF(C200="","",IF(ISERROR(VLOOKUP(VLOOKUP(C200,Table1[[Practice no.]:[12]],23,FALSE),List!$A$2:$B$5,2,FALSE)),"",VLOOKUP(VLOOKUP(C200,Table1[[Practice no.]:[12]],23,FALSE),List!$A$2:$B$5,2,FALSE)))</f>
        <v/>
      </c>
      <c r="J200" s="67" t="str">
        <f>IF(C200="","",IF(ISERROR(VLOOKUP(VLOOKUP(C200,Table1[[Practice no.]:[12]],24,FALSE),List!$A$2:$B$5,2,FALSE)),"",VLOOKUP(VLOOKUP(C200,Table1[[Practice no.]:[12]],24,FALSE),List!$A$2:$B$5,2,FALSE)))</f>
        <v/>
      </c>
      <c r="K200" s="68" t="str">
        <f>IF(C200="","",IF(ISERROR(VLOOKUP(VLOOKUP(C200,Table1[[Practice no.]:[12]],25,FALSE),List!$A$2:$B$5,2,FALSE)),"",VLOOKUP(VLOOKUP(C200,Table1[[Practice no.]:[12]],25,FALSE),List!$A$2:$B$5,2,FALSE)))</f>
        <v/>
      </c>
      <c r="L200" s="68" t="str">
        <f>IF(C200="","",IF(ISERROR(VLOOKUP(VLOOKUP(C200,Table1[[Practice no.]:[12]],26,FALSE),List!$A$2:$B$5,2,FALSE)),"",VLOOKUP(VLOOKUP(C200,Table1[[Practice no.]:[12]],26,FALSE),List!$A$2:$B$5,2,FALSE)))</f>
        <v/>
      </c>
      <c r="M200" s="68" t="str">
        <f>IF(C200="","",IF(ISERROR(VLOOKUP(VLOOKUP(C200,Table1[[Practice no.]:[12]],27,FALSE),List!$A$2:$B$5,2,FALSE)),"",VLOOKUP(VLOOKUP(C200,Table1[[Practice no.]:[12]],27,FALSE),List!$A$2:$B$5,2,FALSE)))</f>
        <v/>
      </c>
      <c r="N200" s="69" t="str">
        <f>IF(C200="","",IF(ISERROR(VLOOKUP(VLOOKUP(C200,Table1[[Practice no.]:[12]],28,FALSE),List!$A$2:$B$5,2,FALSE)),"",VLOOKUP(VLOOKUP(C200,Table1[[Practice no.]:[12]],28,FALSE),List!$A$2:$B$5,2,FALSE)))</f>
        <v/>
      </c>
      <c r="O200" s="69" t="str">
        <f>IF(C200="","",IF(ISERROR(VLOOKUP(VLOOKUP(C200,Table1[[Practice no.]:[12]],29,FALSE),List!$A$2:$B$5,2,FALSE)),"",VLOOKUP(VLOOKUP(C200,Table1[[Practice no.]:[12]],29,FALSE),List!$A$2:$B$5,2,FALSE)))</f>
        <v/>
      </c>
      <c r="P200" s="69" t="str">
        <f>IF(C200="","",IF(ISERROR(VLOOKUP(VLOOKUP(C200,Table1[[Practice no.]:[12]],30,FALSE),List!$A$2:$B$5,2,FALSE)),"",VLOOKUP(VLOOKUP(C200,Table1[[Practice no.]:[12]],30,FALSE),List!$A$2:$B$5,2,FALSE)))</f>
        <v/>
      </c>
      <c r="Q200" s="55" t="str">
        <f>IF(C200="","",IF(ISERROR(VLOOKUP(VLOOKUP(C200,Table1[[Practice no.]:[12]],31,FALSE),List!$A$2:$B$5,2,FALSE)),"",VLOOKUP(VLOOKUP(C200,Table1[[Practice no.]:[12]],31,FALSE),List!$A$2:$B$5,2,FALSE)))</f>
        <v/>
      </c>
      <c r="R200" s="55" t="str">
        <f>IF(C200="","",IF(ISERROR(VLOOKUP(VLOOKUP(C200,Table1[[Practice no.]:[12]],32,FALSE),List!$A$2:$B$5,2,FALSE)),"",VLOOKUP(VLOOKUP(C200,Table1[[Practice no.]:[12]],32,FALSE),List!$A$2:$B$5,2,FALSE)))</f>
        <v/>
      </c>
      <c r="S200" s="55" t="str">
        <f>IF(C200="","",IF(ISERROR(VLOOKUP(VLOOKUP(C200,Table1[[Practice no.]:[12]],33,FALSE),List!$A$2:$B$5,2,FALSE)),"",VLOOKUP(VLOOKUP(C200,Table1[[Practice no.]:[12]],33,FALSE),List!$A$2:$B$5,2,FALSE)))</f>
        <v/>
      </c>
      <c r="T200" s="55" t="str">
        <f>IF(C200="","",IF(ISERROR(VLOOKUP(VLOOKUP(C200,Table1[[Practice no.]:[12]],34,FALSE),List!$A$2:$B$5,2,FALSE)),"",VLOOKUP(VLOOKUP(C200,Table1[[Practice no.]:[12]],34,FALSE),List!$A$2:$B$5,2,FALSE)))</f>
        <v/>
      </c>
      <c r="U200" s="55" t="str">
        <f>IF(C200="","",IF(ISERROR(VLOOKUP(VLOOKUP(C200,Table1[[Practice no.]:[12]],35,FALSE),List!$A$2:$B$5,2,FALSE)),"",VLOOKUP(VLOOKUP(C200,Table1[[Practice no.]:[12]],35,FALSE),List!$A$2:$B$5,2,FALSE)))</f>
        <v/>
      </c>
      <c r="V200" s="55" t="str">
        <f>IF(C200="","",IF(ISERROR(VLOOKUP(VLOOKUP(C200,Table1[[Practice no.]:[12]],36,FALSE),List!$A$2:$B$5,2,FALSE)),"",VLOOKUP(VLOOKUP(C200,Table1[[Practice no.]:[12]],36,FALSE),List!$A$2:$B$5,2,FALSE)))</f>
        <v/>
      </c>
      <c r="W200" s="55" t="str">
        <f>IF(C200="","",IF(ISERROR(VLOOKUP(VLOOKUP(C200,Table1[[Practice no.]:[12]],37,FALSE),List!$A$2:$B$5,2,FALSE)),"",VLOOKUP(VLOOKUP(C200,Table1[[Practice no.]:[12]],37,FALSE),List!$A$2:$B$5,2,FALSE)))</f>
        <v/>
      </c>
      <c r="X200" s="55" t="str">
        <f>IF(C200="","",IF(ISERROR(VLOOKUP(VLOOKUP(C200,Table1[[Practice no.]:[12]],38,FALSE),List!$A$2:$B$5,2,FALSE)),"",VLOOKUP(VLOOKUP(C200,Table1[[Practice no.]:[12]],38,FALSE),List!$A$2:$B$5,2,FALSE)))</f>
        <v/>
      </c>
      <c r="Y200" s="55" t="str">
        <f>IF(C200="","",IF(ISERROR(VLOOKUP(VLOOKUP(C200,Table1[[Practice no.]:[12]],39,FALSE),List!$A$2:$B$5,2,FALSE)),"",VLOOKUP(VLOOKUP(C200,Table1[[Practice no.]:[12]],39,FALSE),List!$A$2:$B$5,2,FALSE)))</f>
        <v/>
      </c>
      <c r="Z200" s="55" t="str">
        <f>IF(C200="","",IF(ISERROR(VLOOKUP(VLOOKUP(C200,Table1[[Practice no.]:[12]],40,FALSE),List!$A$2:$B$5,2,FALSE)),"",VLOOKUP(VLOOKUP(C200,Table1[[Practice no.]:[12]],40,FALSE),List!$A$2:$B$5,2,FALSE)))</f>
        <v/>
      </c>
      <c r="AA200" s="55" t="str">
        <f>IF(C200="","",IF(ISERROR(VLOOKUP(VLOOKUP(C200,Table1[[Practice no.]:[12]],41,FALSE),List!$A$2:$B$5,2,FALSE)),"",VLOOKUP(VLOOKUP(C200,Table1[[Practice no.]:[12]],41,FALSE),List!$A$2:$B$5,2,FALSE)))</f>
        <v/>
      </c>
      <c r="AB200" s="55" t="str">
        <f>IF(C200="","",IF(ISERROR(VLOOKUP(VLOOKUP(C200,Table1[[Practice no.]:[12]],42,FALSE),List!$A$2:$B$5,2,FALSE)),"",VLOOKUP(VLOOKUP(C200,Table1[[Practice no.]:[12]],42,FALSE),List!$A$2:$B$5,2,FALSE)))</f>
        <v/>
      </c>
    </row>
    <row r="201" spans="1:28" ht="40.35" customHeight="1">
      <c r="A201" s="218"/>
      <c r="B201" s="218"/>
      <c r="C201" s="218"/>
      <c r="D201" s="218" t="str">
        <f>IF(C201="","",HYPERLINK("#'" &amp; C201 &amp; "'!A1",VLOOKUP(C201,Table1[[Practice no.]:[Pracitce Name]],2,FALSE)))</f>
        <v/>
      </c>
      <c r="E201" s="65" t="str">
        <f>IF(C201="","",IF(ISERROR(VLOOKUP(VLOOKUP(C201,Table1[[Practice no.]:[12]],19,FALSE),List!$A$2:$B$5,2,FALSE)),"",VLOOKUP(VLOOKUP(C201,Table1[[Practice no.]:[12]],19,FALSE),List!$A$2:$B$5,2,FALSE)))</f>
        <v/>
      </c>
      <c r="F201" s="66" t="str">
        <f>IF(C201="","",IF(ISERROR(VLOOKUP(VLOOKUP(C201,Table1[[Practice no.]:[12]],20,FALSE),List!$A$2:$B$5,2,FALSE)),"",VLOOKUP(VLOOKUP(C201,Table1[[Practice no.]:[12]],20,FALSE),List!$A$2:$B$5,2,FALSE)))</f>
        <v/>
      </c>
      <c r="G201" s="66" t="str">
        <f>IF(C201="","",IF(ISERROR(VLOOKUP(VLOOKUP(C201,Table1[[Practice no.]:[12]],21,FALSE),List!$A$2:$B$5,2,FALSE)),"",VLOOKUP(VLOOKUP(C201,Table1[[Practice no.]:[12]],21,FALSE),List!$A$2:$B$5,2,FALSE)))</f>
        <v/>
      </c>
      <c r="H201" s="67" t="str">
        <f>IF(C201="","",IF(ISERROR(VLOOKUP(VLOOKUP(C201,Table1[[Practice no.]:[12]],22,FALSE),List!$A$2:$B$5,2,FALSE)),"",VLOOKUP(VLOOKUP(C201,Table1[[Practice no.]:[12]],22,FALSE),List!$A$2:$B$5,2,FALSE)))</f>
        <v/>
      </c>
      <c r="I201" s="67" t="str">
        <f>IF(C201="","",IF(ISERROR(VLOOKUP(VLOOKUP(C201,Table1[[Practice no.]:[12]],23,FALSE),List!$A$2:$B$5,2,FALSE)),"",VLOOKUP(VLOOKUP(C201,Table1[[Practice no.]:[12]],23,FALSE),List!$A$2:$B$5,2,FALSE)))</f>
        <v/>
      </c>
      <c r="J201" s="67" t="str">
        <f>IF(C201="","",IF(ISERROR(VLOOKUP(VLOOKUP(C201,Table1[[Practice no.]:[12]],24,FALSE),List!$A$2:$B$5,2,FALSE)),"",VLOOKUP(VLOOKUP(C201,Table1[[Practice no.]:[12]],24,FALSE),List!$A$2:$B$5,2,FALSE)))</f>
        <v/>
      </c>
      <c r="K201" s="68" t="str">
        <f>IF(C201="","",IF(ISERROR(VLOOKUP(VLOOKUP(C201,Table1[[Practice no.]:[12]],25,FALSE),List!$A$2:$B$5,2,FALSE)),"",VLOOKUP(VLOOKUP(C201,Table1[[Practice no.]:[12]],25,FALSE),List!$A$2:$B$5,2,FALSE)))</f>
        <v/>
      </c>
      <c r="L201" s="68" t="str">
        <f>IF(C201="","",IF(ISERROR(VLOOKUP(VLOOKUP(C201,Table1[[Practice no.]:[12]],26,FALSE),List!$A$2:$B$5,2,FALSE)),"",VLOOKUP(VLOOKUP(C201,Table1[[Practice no.]:[12]],26,FALSE),List!$A$2:$B$5,2,FALSE)))</f>
        <v/>
      </c>
      <c r="M201" s="68" t="str">
        <f>IF(C201="","",IF(ISERROR(VLOOKUP(VLOOKUP(C201,Table1[[Practice no.]:[12]],27,FALSE),List!$A$2:$B$5,2,FALSE)),"",VLOOKUP(VLOOKUP(C201,Table1[[Practice no.]:[12]],27,FALSE),List!$A$2:$B$5,2,FALSE)))</f>
        <v/>
      </c>
      <c r="N201" s="69" t="str">
        <f>IF(C201="","",IF(ISERROR(VLOOKUP(VLOOKUP(C201,Table1[[Practice no.]:[12]],28,FALSE),List!$A$2:$B$5,2,FALSE)),"",VLOOKUP(VLOOKUP(C201,Table1[[Practice no.]:[12]],28,FALSE),List!$A$2:$B$5,2,FALSE)))</f>
        <v/>
      </c>
      <c r="O201" s="69" t="str">
        <f>IF(C201="","",IF(ISERROR(VLOOKUP(VLOOKUP(C201,Table1[[Practice no.]:[12]],29,FALSE),List!$A$2:$B$5,2,FALSE)),"",VLOOKUP(VLOOKUP(C201,Table1[[Practice no.]:[12]],29,FALSE),List!$A$2:$B$5,2,FALSE)))</f>
        <v/>
      </c>
      <c r="P201" s="69" t="str">
        <f>IF(C201="","",IF(ISERROR(VLOOKUP(VLOOKUP(C201,Table1[[Practice no.]:[12]],30,FALSE),List!$A$2:$B$5,2,FALSE)),"",VLOOKUP(VLOOKUP(C201,Table1[[Practice no.]:[12]],30,FALSE),List!$A$2:$B$5,2,FALSE)))</f>
        <v/>
      </c>
      <c r="Q201" s="55" t="str">
        <f>IF(C201="","",IF(ISERROR(VLOOKUP(VLOOKUP(C201,Table1[[Practice no.]:[12]],31,FALSE),List!$A$2:$B$5,2,FALSE)),"",VLOOKUP(VLOOKUP(C201,Table1[[Practice no.]:[12]],31,FALSE),List!$A$2:$B$5,2,FALSE)))</f>
        <v/>
      </c>
      <c r="R201" s="55" t="str">
        <f>IF(C201="","",IF(ISERROR(VLOOKUP(VLOOKUP(C201,Table1[[Practice no.]:[12]],32,FALSE),List!$A$2:$B$5,2,FALSE)),"",VLOOKUP(VLOOKUP(C201,Table1[[Practice no.]:[12]],32,FALSE),List!$A$2:$B$5,2,FALSE)))</f>
        <v/>
      </c>
      <c r="S201" s="55" t="str">
        <f>IF(C201="","",IF(ISERROR(VLOOKUP(VLOOKUP(C201,Table1[[Practice no.]:[12]],33,FALSE),List!$A$2:$B$5,2,FALSE)),"",VLOOKUP(VLOOKUP(C201,Table1[[Practice no.]:[12]],33,FALSE),List!$A$2:$B$5,2,FALSE)))</f>
        <v/>
      </c>
      <c r="T201" s="55" t="str">
        <f>IF(C201="","",IF(ISERROR(VLOOKUP(VLOOKUP(C201,Table1[[Practice no.]:[12]],34,FALSE),List!$A$2:$B$5,2,FALSE)),"",VLOOKUP(VLOOKUP(C201,Table1[[Practice no.]:[12]],34,FALSE),List!$A$2:$B$5,2,FALSE)))</f>
        <v/>
      </c>
      <c r="U201" s="55" t="str">
        <f>IF(C201="","",IF(ISERROR(VLOOKUP(VLOOKUP(C201,Table1[[Practice no.]:[12]],35,FALSE),List!$A$2:$B$5,2,FALSE)),"",VLOOKUP(VLOOKUP(C201,Table1[[Practice no.]:[12]],35,FALSE),List!$A$2:$B$5,2,FALSE)))</f>
        <v/>
      </c>
      <c r="V201" s="55" t="str">
        <f>IF(C201="","",IF(ISERROR(VLOOKUP(VLOOKUP(C201,Table1[[Practice no.]:[12]],36,FALSE),List!$A$2:$B$5,2,FALSE)),"",VLOOKUP(VLOOKUP(C201,Table1[[Practice no.]:[12]],36,FALSE),List!$A$2:$B$5,2,FALSE)))</f>
        <v/>
      </c>
      <c r="W201" s="55" t="str">
        <f>IF(C201="","",IF(ISERROR(VLOOKUP(VLOOKUP(C201,Table1[[Practice no.]:[12]],37,FALSE),List!$A$2:$B$5,2,FALSE)),"",VLOOKUP(VLOOKUP(C201,Table1[[Practice no.]:[12]],37,FALSE),List!$A$2:$B$5,2,FALSE)))</f>
        <v/>
      </c>
      <c r="X201" s="55" t="str">
        <f>IF(C201="","",IF(ISERROR(VLOOKUP(VLOOKUP(C201,Table1[[Practice no.]:[12]],38,FALSE),List!$A$2:$B$5,2,FALSE)),"",VLOOKUP(VLOOKUP(C201,Table1[[Practice no.]:[12]],38,FALSE),List!$A$2:$B$5,2,FALSE)))</f>
        <v/>
      </c>
      <c r="Y201" s="55" t="str">
        <f>IF(C201="","",IF(ISERROR(VLOOKUP(VLOOKUP(C201,Table1[[Practice no.]:[12]],39,FALSE),List!$A$2:$B$5,2,FALSE)),"",VLOOKUP(VLOOKUP(C201,Table1[[Practice no.]:[12]],39,FALSE),List!$A$2:$B$5,2,FALSE)))</f>
        <v/>
      </c>
      <c r="Z201" s="55" t="str">
        <f>IF(C201="","",IF(ISERROR(VLOOKUP(VLOOKUP(C201,Table1[[Practice no.]:[12]],40,FALSE),List!$A$2:$B$5,2,FALSE)),"",VLOOKUP(VLOOKUP(C201,Table1[[Practice no.]:[12]],40,FALSE),List!$A$2:$B$5,2,FALSE)))</f>
        <v/>
      </c>
      <c r="AA201" s="55" t="str">
        <f>IF(C201="","",IF(ISERROR(VLOOKUP(VLOOKUP(C201,Table1[[Practice no.]:[12]],41,FALSE),List!$A$2:$B$5,2,FALSE)),"",VLOOKUP(VLOOKUP(C201,Table1[[Practice no.]:[12]],41,FALSE),List!$A$2:$B$5,2,FALSE)))</f>
        <v/>
      </c>
      <c r="AB201" s="55" t="str">
        <f>IF(C201="","",IF(ISERROR(VLOOKUP(VLOOKUP(C201,Table1[[Practice no.]:[12]],42,FALSE),List!$A$2:$B$5,2,FALSE)),"",VLOOKUP(VLOOKUP(C201,Table1[[Practice no.]:[12]],42,FALSE),List!$A$2:$B$5,2,FALSE)))</f>
        <v/>
      </c>
    </row>
    <row r="202" spans="1:28" ht="40.35" customHeight="1">
      <c r="A202" s="218"/>
      <c r="B202" s="218"/>
      <c r="C202" s="218"/>
      <c r="D202" s="218" t="str">
        <f>IF(C202="","",HYPERLINK("#'" &amp; C202 &amp; "'!A1",VLOOKUP(C202,Table1[[Practice no.]:[Pracitce Name]],2,FALSE)))</f>
        <v/>
      </c>
      <c r="E202" s="65" t="str">
        <f>IF(C202="","",IF(ISERROR(VLOOKUP(VLOOKUP(C202,Table1[[Practice no.]:[12]],19,FALSE),List!$A$2:$B$5,2,FALSE)),"",VLOOKUP(VLOOKUP(C202,Table1[[Practice no.]:[12]],19,FALSE),List!$A$2:$B$5,2,FALSE)))</f>
        <v/>
      </c>
      <c r="F202" s="66" t="str">
        <f>IF(C202="","",IF(ISERROR(VLOOKUP(VLOOKUP(C202,Table1[[Practice no.]:[12]],20,FALSE),List!$A$2:$B$5,2,FALSE)),"",VLOOKUP(VLOOKUP(C202,Table1[[Practice no.]:[12]],20,FALSE),List!$A$2:$B$5,2,FALSE)))</f>
        <v/>
      </c>
      <c r="G202" s="66" t="str">
        <f>IF(C202="","",IF(ISERROR(VLOOKUP(VLOOKUP(C202,Table1[[Practice no.]:[12]],21,FALSE),List!$A$2:$B$5,2,FALSE)),"",VLOOKUP(VLOOKUP(C202,Table1[[Practice no.]:[12]],21,FALSE),List!$A$2:$B$5,2,FALSE)))</f>
        <v/>
      </c>
      <c r="H202" s="67" t="str">
        <f>IF(C202="","",IF(ISERROR(VLOOKUP(VLOOKUP(C202,Table1[[Practice no.]:[12]],22,FALSE),List!$A$2:$B$5,2,FALSE)),"",VLOOKUP(VLOOKUP(C202,Table1[[Practice no.]:[12]],22,FALSE),List!$A$2:$B$5,2,FALSE)))</f>
        <v/>
      </c>
      <c r="I202" s="67" t="str">
        <f>IF(C202="","",IF(ISERROR(VLOOKUP(VLOOKUP(C202,Table1[[Practice no.]:[12]],23,FALSE),List!$A$2:$B$5,2,FALSE)),"",VLOOKUP(VLOOKUP(C202,Table1[[Practice no.]:[12]],23,FALSE),List!$A$2:$B$5,2,FALSE)))</f>
        <v/>
      </c>
      <c r="J202" s="67" t="str">
        <f>IF(C202="","",IF(ISERROR(VLOOKUP(VLOOKUP(C202,Table1[[Practice no.]:[12]],24,FALSE),List!$A$2:$B$5,2,FALSE)),"",VLOOKUP(VLOOKUP(C202,Table1[[Practice no.]:[12]],24,FALSE),List!$A$2:$B$5,2,FALSE)))</f>
        <v/>
      </c>
      <c r="K202" s="68" t="str">
        <f>IF(C202="","",IF(ISERROR(VLOOKUP(VLOOKUP(C202,Table1[[Practice no.]:[12]],25,FALSE),List!$A$2:$B$5,2,FALSE)),"",VLOOKUP(VLOOKUP(C202,Table1[[Practice no.]:[12]],25,FALSE),List!$A$2:$B$5,2,FALSE)))</f>
        <v/>
      </c>
      <c r="L202" s="68" t="str">
        <f>IF(C202="","",IF(ISERROR(VLOOKUP(VLOOKUP(C202,Table1[[Practice no.]:[12]],26,FALSE),List!$A$2:$B$5,2,FALSE)),"",VLOOKUP(VLOOKUP(C202,Table1[[Practice no.]:[12]],26,FALSE),List!$A$2:$B$5,2,FALSE)))</f>
        <v/>
      </c>
      <c r="M202" s="68" t="str">
        <f>IF(C202="","",IF(ISERROR(VLOOKUP(VLOOKUP(C202,Table1[[Practice no.]:[12]],27,FALSE),List!$A$2:$B$5,2,FALSE)),"",VLOOKUP(VLOOKUP(C202,Table1[[Practice no.]:[12]],27,FALSE),List!$A$2:$B$5,2,FALSE)))</f>
        <v/>
      </c>
      <c r="N202" s="69" t="str">
        <f>IF(C202="","",IF(ISERROR(VLOOKUP(VLOOKUP(C202,Table1[[Practice no.]:[12]],28,FALSE),List!$A$2:$B$5,2,FALSE)),"",VLOOKUP(VLOOKUP(C202,Table1[[Practice no.]:[12]],28,FALSE),List!$A$2:$B$5,2,FALSE)))</f>
        <v/>
      </c>
      <c r="O202" s="69" t="str">
        <f>IF(C202="","",IF(ISERROR(VLOOKUP(VLOOKUP(C202,Table1[[Practice no.]:[12]],29,FALSE),List!$A$2:$B$5,2,FALSE)),"",VLOOKUP(VLOOKUP(C202,Table1[[Practice no.]:[12]],29,FALSE),List!$A$2:$B$5,2,FALSE)))</f>
        <v/>
      </c>
      <c r="P202" s="69" t="str">
        <f>IF(C202="","",IF(ISERROR(VLOOKUP(VLOOKUP(C202,Table1[[Practice no.]:[12]],30,FALSE),List!$A$2:$B$5,2,FALSE)),"",VLOOKUP(VLOOKUP(C202,Table1[[Practice no.]:[12]],30,FALSE),List!$A$2:$B$5,2,FALSE)))</f>
        <v/>
      </c>
      <c r="Q202" s="55" t="str">
        <f>IF(C202="","",IF(ISERROR(VLOOKUP(VLOOKUP(C202,Table1[[Practice no.]:[12]],31,FALSE),List!$A$2:$B$5,2,FALSE)),"",VLOOKUP(VLOOKUP(C202,Table1[[Practice no.]:[12]],31,FALSE),List!$A$2:$B$5,2,FALSE)))</f>
        <v/>
      </c>
      <c r="R202" s="55" t="str">
        <f>IF(C202="","",IF(ISERROR(VLOOKUP(VLOOKUP(C202,Table1[[Practice no.]:[12]],32,FALSE),List!$A$2:$B$5,2,FALSE)),"",VLOOKUP(VLOOKUP(C202,Table1[[Practice no.]:[12]],32,FALSE),List!$A$2:$B$5,2,FALSE)))</f>
        <v/>
      </c>
      <c r="S202" s="55" t="str">
        <f>IF(C202="","",IF(ISERROR(VLOOKUP(VLOOKUP(C202,Table1[[Practice no.]:[12]],33,FALSE),List!$A$2:$B$5,2,FALSE)),"",VLOOKUP(VLOOKUP(C202,Table1[[Practice no.]:[12]],33,FALSE),List!$A$2:$B$5,2,FALSE)))</f>
        <v/>
      </c>
      <c r="T202" s="55" t="str">
        <f>IF(C202="","",IF(ISERROR(VLOOKUP(VLOOKUP(C202,Table1[[Practice no.]:[12]],34,FALSE),List!$A$2:$B$5,2,FALSE)),"",VLOOKUP(VLOOKUP(C202,Table1[[Practice no.]:[12]],34,FALSE),List!$A$2:$B$5,2,FALSE)))</f>
        <v/>
      </c>
      <c r="U202" s="55" t="str">
        <f>IF(C202="","",IF(ISERROR(VLOOKUP(VLOOKUP(C202,Table1[[Practice no.]:[12]],35,FALSE),List!$A$2:$B$5,2,FALSE)),"",VLOOKUP(VLOOKUP(C202,Table1[[Practice no.]:[12]],35,FALSE),List!$A$2:$B$5,2,FALSE)))</f>
        <v/>
      </c>
      <c r="V202" s="55" t="str">
        <f>IF(C202="","",IF(ISERROR(VLOOKUP(VLOOKUP(C202,Table1[[Practice no.]:[12]],36,FALSE),List!$A$2:$B$5,2,FALSE)),"",VLOOKUP(VLOOKUP(C202,Table1[[Practice no.]:[12]],36,FALSE),List!$A$2:$B$5,2,FALSE)))</f>
        <v/>
      </c>
      <c r="W202" s="55" t="str">
        <f>IF(C202="","",IF(ISERROR(VLOOKUP(VLOOKUP(C202,Table1[[Practice no.]:[12]],37,FALSE),List!$A$2:$B$5,2,FALSE)),"",VLOOKUP(VLOOKUP(C202,Table1[[Practice no.]:[12]],37,FALSE),List!$A$2:$B$5,2,FALSE)))</f>
        <v/>
      </c>
      <c r="X202" s="55" t="str">
        <f>IF(C202="","",IF(ISERROR(VLOOKUP(VLOOKUP(C202,Table1[[Practice no.]:[12]],38,FALSE),List!$A$2:$B$5,2,FALSE)),"",VLOOKUP(VLOOKUP(C202,Table1[[Practice no.]:[12]],38,FALSE),List!$A$2:$B$5,2,FALSE)))</f>
        <v/>
      </c>
      <c r="Y202" s="55" t="str">
        <f>IF(C202="","",IF(ISERROR(VLOOKUP(VLOOKUP(C202,Table1[[Practice no.]:[12]],39,FALSE),List!$A$2:$B$5,2,FALSE)),"",VLOOKUP(VLOOKUP(C202,Table1[[Practice no.]:[12]],39,FALSE),List!$A$2:$B$5,2,FALSE)))</f>
        <v/>
      </c>
      <c r="Z202" s="55" t="str">
        <f>IF(C202="","",IF(ISERROR(VLOOKUP(VLOOKUP(C202,Table1[[Practice no.]:[12]],40,FALSE),List!$A$2:$B$5,2,FALSE)),"",VLOOKUP(VLOOKUP(C202,Table1[[Practice no.]:[12]],40,FALSE),List!$A$2:$B$5,2,FALSE)))</f>
        <v/>
      </c>
      <c r="AA202" s="55" t="str">
        <f>IF(C202="","",IF(ISERROR(VLOOKUP(VLOOKUP(C202,Table1[[Practice no.]:[12]],41,FALSE),List!$A$2:$B$5,2,FALSE)),"",VLOOKUP(VLOOKUP(C202,Table1[[Practice no.]:[12]],41,FALSE),List!$A$2:$B$5,2,FALSE)))</f>
        <v/>
      </c>
      <c r="AB202" s="55" t="str">
        <f>IF(C202="","",IF(ISERROR(VLOOKUP(VLOOKUP(C202,Table1[[Practice no.]:[12]],42,FALSE),List!$A$2:$B$5,2,FALSE)),"",VLOOKUP(VLOOKUP(C202,Table1[[Practice no.]:[12]],42,FALSE),List!$A$2:$B$5,2,FALSE)))</f>
        <v/>
      </c>
    </row>
    <row r="203" spans="1:28" ht="40.35" customHeight="1">
      <c r="A203" s="218"/>
      <c r="B203" s="218"/>
      <c r="C203" s="218"/>
      <c r="D203" s="218" t="str">
        <f>IF(C203="","",HYPERLINK("#'" &amp; C203 &amp; "'!A1",VLOOKUP(C203,Table1[[Practice no.]:[Pracitce Name]],2,FALSE)))</f>
        <v/>
      </c>
      <c r="E203" s="65" t="str">
        <f>IF(C203="","",IF(ISERROR(VLOOKUP(VLOOKUP(C203,Table1[[Practice no.]:[12]],19,FALSE),List!$A$2:$B$5,2,FALSE)),"",VLOOKUP(VLOOKUP(C203,Table1[[Practice no.]:[12]],19,FALSE),List!$A$2:$B$5,2,FALSE)))</f>
        <v/>
      </c>
      <c r="F203" s="66" t="str">
        <f>IF(C203="","",IF(ISERROR(VLOOKUP(VLOOKUP(C203,Table1[[Practice no.]:[12]],20,FALSE),List!$A$2:$B$5,2,FALSE)),"",VLOOKUP(VLOOKUP(C203,Table1[[Practice no.]:[12]],20,FALSE),List!$A$2:$B$5,2,FALSE)))</f>
        <v/>
      </c>
      <c r="G203" s="66" t="str">
        <f>IF(C203="","",IF(ISERROR(VLOOKUP(VLOOKUP(C203,Table1[[Practice no.]:[12]],21,FALSE),List!$A$2:$B$5,2,FALSE)),"",VLOOKUP(VLOOKUP(C203,Table1[[Practice no.]:[12]],21,FALSE),List!$A$2:$B$5,2,FALSE)))</f>
        <v/>
      </c>
      <c r="H203" s="67" t="str">
        <f>IF(C203="","",IF(ISERROR(VLOOKUP(VLOOKUP(C203,Table1[[Practice no.]:[12]],22,FALSE),List!$A$2:$B$5,2,FALSE)),"",VLOOKUP(VLOOKUP(C203,Table1[[Practice no.]:[12]],22,FALSE),List!$A$2:$B$5,2,FALSE)))</f>
        <v/>
      </c>
      <c r="I203" s="67" t="str">
        <f>IF(C203="","",IF(ISERROR(VLOOKUP(VLOOKUP(C203,Table1[[Practice no.]:[12]],23,FALSE),List!$A$2:$B$5,2,FALSE)),"",VLOOKUP(VLOOKUP(C203,Table1[[Practice no.]:[12]],23,FALSE),List!$A$2:$B$5,2,FALSE)))</f>
        <v/>
      </c>
      <c r="J203" s="67" t="str">
        <f>IF(C203="","",IF(ISERROR(VLOOKUP(VLOOKUP(C203,Table1[[Practice no.]:[12]],24,FALSE),List!$A$2:$B$5,2,FALSE)),"",VLOOKUP(VLOOKUP(C203,Table1[[Practice no.]:[12]],24,FALSE),List!$A$2:$B$5,2,FALSE)))</f>
        <v/>
      </c>
      <c r="K203" s="68" t="str">
        <f>IF(C203="","",IF(ISERROR(VLOOKUP(VLOOKUP(C203,Table1[[Practice no.]:[12]],25,FALSE),List!$A$2:$B$5,2,FALSE)),"",VLOOKUP(VLOOKUP(C203,Table1[[Practice no.]:[12]],25,FALSE),List!$A$2:$B$5,2,FALSE)))</f>
        <v/>
      </c>
      <c r="L203" s="68" t="str">
        <f>IF(C203="","",IF(ISERROR(VLOOKUP(VLOOKUP(C203,Table1[[Practice no.]:[12]],26,FALSE),List!$A$2:$B$5,2,FALSE)),"",VLOOKUP(VLOOKUP(C203,Table1[[Practice no.]:[12]],26,FALSE),List!$A$2:$B$5,2,FALSE)))</f>
        <v/>
      </c>
      <c r="M203" s="68" t="str">
        <f>IF(C203="","",IF(ISERROR(VLOOKUP(VLOOKUP(C203,Table1[[Practice no.]:[12]],27,FALSE),List!$A$2:$B$5,2,FALSE)),"",VLOOKUP(VLOOKUP(C203,Table1[[Practice no.]:[12]],27,FALSE),List!$A$2:$B$5,2,FALSE)))</f>
        <v/>
      </c>
      <c r="N203" s="69" t="str">
        <f>IF(C203="","",IF(ISERROR(VLOOKUP(VLOOKUP(C203,Table1[[Practice no.]:[12]],28,FALSE),List!$A$2:$B$5,2,FALSE)),"",VLOOKUP(VLOOKUP(C203,Table1[[Practice no.]:[12]],28,FALSE),List!$A$2:$B$5,2,FALSE)))</f>
        <v/>
      </c>
      <c r="O203" s="69" t="str">
        <f>IF(C203="","",IF(ISERROR(VLOOKUP(VLOOKUP(C203,Table1[[Practice no.]:[12]],29,FALSE),List!$A$2:$B$5,2,FALSE)),"",VLOOKUP(VLOOKUP(C203,Table1[[Practice no.]:[12]],29,FALSE),List!$A$2:$B$5,2,FALSE)))</f>
        <v/>
      </c>
      <c r="P203" s="69" t="str">
        <f>IF(C203="","",IF(ISERROR(VLOOKUP(VLOOKUP(C203,Table1[[Practice no.]:[12]],30,FALSE),List!$A$2:$B$5,2,FALSE)),"",VLOOKUP(VLOOKUP(C203,Table1[[Practice no.]:[12]],30,FALSE),List!$A$2:$B$5,2,FALSE)))</f>
        <v/>
      </c>
      <c r="Q203" s="55" t="str">
        <f>IF(C203="","",IF(ISERROR(VLOOKUP(VLOOKUP(C203,Table1[[Practice no.]:[12]],31,FALSE),List!$A$2:$B$5,2,FALSE)),"",VLOOKUP(VLOOKUP(C203,Table1[[Practice no.]:[12]],31,FALSE),List!$A$2:$B$5,2,FALSE)))</f>
        <v/>
      </c>
      <c r="R203" s="55" t="str">
        <f>IF(C203="","",IF(ISERROR(VLOOKUP(VLOOKUP(C203,Table1[[Practice no.]:[12]],32,FALSE),List!$A$2:$B$5,2,FALSE)),"",VLOOKUP(VLOOKUP(C203,Table1[[Practice no.]:[12]],32,FALSE),List!$A$2:$B$5,2,FALSE)))</f>
        <v/>
      </c>
      <c r="S203" s="55" t="str">
        <f>IF(C203="","",IF(ISERROR(VLOOKUP(VLOOKUP(C203,Table1[[Practice no.]:[12]],33,FALSE),List!$A$2:$B$5,2,FALSE)),"",VLOOKUP(VLOOKUP(C203,Table1[[Practice no.]:[12]],33,FALSE),List!$A$2:$B$5,2,FALSE)))</f>
        <v/>
      </c>
      <c r="T203" s="55" t="str">
        <f>IF(C203="","",IF(ISERROR(VLOOKUP(VLOOKUP(C203,Table1[[Practice no.]:[12]],34,FALSE),List!$A$2:$B$5,2,FALSE)),"",VLOOKUP(VLOOKUP(C203,Table1[[Practice no.]:[12]],34,FALSE),List!$A$2:$B$5,2,FALSE)))</f>
        <v/>
      </c>
      <c r="U203" s="55" t="str">
        <f>IF(C203="","",IF(ISERROR(VLOOKUP(VLOOKUP(C203,Table1[[Practice no.]:[12]],35,FALSE),List!$A$2:$B$5,2,FALSE)),"",VLOOKUP(VLOOKUP(C203,Table1[[Practice no.]:[12]],35,FALSE),List!$A$2:$B$5,2,FALSE)))</f>
        <v/>
      </c>
      <c r="V203" s="55" t="str">
        <f>IF(C203="","",IF(ISERROR(VLOOKUP(VLOOKUP(C203,Table1[[Practice no.]:[12]],36,FALSE),List!$A$2:$B$5,2,FALSE)),"",VLOOKUP(VLOOKUP(C203,Table1[[Practice no.]:[12]],36,FALSE),List!$A$2:$B$5,2,FALSE)))</f>
        <v/>
      </c>
      <c r="W203" s="55" t="str">
        <f>IF(C203="","",IF(ISERROR(VLOOKUP(VLOOKUP(C203,Table1[[Practice no.]:[12]],37,FALSE),List!$A$2:$B$5,2,FALSE)),"",VLOOKUP(VLOOKUP(C203,Table1[[Practice no.]:[12]],37,FALSE),List!$A$2:$B$5,2,FALSE)))</f>
        <v/>
      </c>
      <c r="X203" s="55" t="str">
        <f>IF(C203="","",IF(ISERROR(VLOOKUP(VLOOKUP(C203,Table1[[Practice no.]:[12]],38,FALSE),List!$A$2:$B$5,2,FALSE)),"",VLOOKUP(VLOOKUP(C203,Table1[[Practice no.]:[12]],38,FALSE),List!$A$2:$B$5,2,FALSE)))</f>
        <v/>
      </c>
      <c r="Y203" s="55" t="str">
        <f>IF(C203="","",IF(ISERROR(VLOOKUP(VLOOKUP(C203,Table1[[Practice no.]:[12]],39,FALSE),List!$A$2:$B$5,2,FALSE)),"",VLOOKUP(VLOOKUP(C203,Table1[[Practice no.]:[12]],39,FALSE),List!$A$2:$B$5,2,FALSE)))</f>
        <v/>
      </c>
      <c r="Z203" s="55" t="str">
        <f>IF(C203="","",IF(ISERROR(VLOOKUP(VLOOKUP(C203,Table1[[Practice no.]:[12]],40,FALSE),List!$A$2:$B$5,2,FALSE)),"",VLOOKUP(VLOOKUP(C203,Table1[[Practice no.]:[12]],40,FALSE),List!$A$2:$B$5,2,FALSE)))</f>
        <v/>
      </c>
      <c r="AA203" s="55" t="str">
        <f>IF(C203="","",IF(ISERROR(VLOOKUP(VLOOKUP(C203,Table1[[Practice no.]:[12]],41,FALSE),List!$A$2:$B$5,2,FALSE)),"",VLOOKUP(VLOOKUP(C203,Table1[[Practice no.]:[12]],41,FALSE),List!$A$2:$B$5,2,FALSE)))</f>
        <v/>
      </c>
      <c r="AB203" s="55" t="str">
        <f>IF(C203="","",IF(ISERROR(VLOOKUP(VLOOKUP(C203,Table1[[Practice no.]:[12]],42,FALSE),List!$A$2:$B$5,2,FALSE)),"",VLOOKUP(VLOOKUP(C203,Table1[[Practice no.]:[12]],42,FALSE),List!$A$2:$B$5,2,FALSE)))</f>
        <v/>
      </c>
    </row>
    <row r="204" spans="1:28" ht="40.35" customHeight="1">
      <c r="A204" s="218"/>
      <c r="B204" s="218"/>
      <c r="C204" s="218"/>
      <c r="D204" s="218" t="str">
        <f>IF(C204="","",HYPERLINK("#'" &amp; C204 &amp; "'!A1",VLOOKUP(C204,Table1[[Practice no.]:[Pracitce Name]],2,FALSE)))</f>
        <v/>
      </c>
      <c r="E204" s="65" t="str">
        <f>IF(C204="","",IF(ISERROR(VLOOKUP(VLOOKUP(C204,Table1[[Practice no.]:[12]],19,FALSE),List!$A$2:$B$5,2,FALSE)),"",VLOOKUP(VLOOKUP(C204,Table1[[Practice no.]:[12]],19,FALSE),List!$A$2:$B$5,2,FALSE)))</f>
        <v/>
      </c>
      <c r="F204" s="66" t="str">
        <f>IF(C204="","",IF(ISERROR(VLOOKUP(VLOOKUP(C204,Table1[[Practice no.]:[12]],20,FALSE),List!$A$2:$B$5,2,FALSE)),"",VLOOKUP(VLOOKUP(C204,Table1[[Practice no.]:[12]],20,FALSE),List!$A$2:$B$5,2,FALSE)))</f>
        <v/>
      </c>
      <c r="G204" s="66" t="str">
        <f>IF(C204="","",IF(ISERROR(VLOOKUP(VLOOKUP(C204,Table1[[Practice no.]:[12]],21,FALSE),List!$A$2:$B$5,2,FALSE)),"",VLOOKUP(VLOOKUP(C204,Table1[[Practice no.]:[12]],21,FALSE),List!$A$2:$B$5,2,FALSE)))</f>
        <v/>
      </c>
      <c r="H204" s="67" t="str">
        <f>IF(C204="","",IF(ISERROR(VLOOKUP(VLOOKUP(C204,Table1[[Practice no.]:[12]],22,FALSE),List!$A$2:$B$5,2,FALSE)),"",VLOOKUP(VLOOKUP(C204,Table1[[Practice no.]:[12]],22,FALSE),List!$A$2:$B$5,2,FALSE)))</f>
        <v/>
      </c>
      <c r="I204" s="67" t="str">
        <f>IF(C204="","",IF(ISERROR(VLOOKUP(VLOOKUP(C204,Table1[[Practice no.]:[12]],23,FALSE),List!$A$2:$B$5,2,FALSE)),"",VLOOKUP(VLOOKUP(C204,Table1[[Practice no.]:[12]],23,FALSE),List!$A$2:$B$5,2,FALSE)))</f>
        <v/>
      </c>
      <c r="J204" s="67" t="str">
        <f>IF(C204="","",IF(ISERROR(VLOOKUP(VLOOKUP(C204,Table1[[Practice no.]:[12]],24,FALSE),List!$A$2:$B$5,2,FALSE)),"",VLOOKUP(VLOOKUP(C204,Table1[[Practice no.]:[12]],24,FALSE),List!$A$2:$B$5,2,FALSE)))</f>
        <v/>
      </c>
      <c r="K204" s="68" t="str">
        <f>IF(C204="","",IF(ISERROR(VLOOKUP(VLOOKUP(C204,Table1[[Practice no.]:[12]],25,FALSE),List!$A$2:$B$5,2,FALSE)),"",VLOOKUP(VLOOKUP(C204,Table1[[Practice no.]:[12]],25,FALSE),List!$A$2:$B$5,2,FALSE)))</f>
        <v/>
      </c>
      <c r="L204" s="68" t="str">
        <f>IF(C204="","",IF(ISERROR(VLOOKUP(VLOOKUP(C204,Table1[[Practice no.]:[12]],26,FALSE),List!$A$2:$B$5,2,FALSE)),"",VLOOKUP(VLOOKUP(C204,Table1[[Practice no.]:[12]],26,FALSE),List!$A$2:$B$5,2,FALSE)))</f>
        <v/>
      </c>
      <c r="M204" s="68" t="str">
        <f>IF(C204="","",IF(ISERROR(VLOOKUP(VLOOKUP(C204,Table1[[Practice no.]:[12]],27,FALSE),List!$A$2:$B$5,2,FALSE)),"",VLOOKUP(VLOOKUP(C204,Table1[[Practice no.]:[12]],27,FALSE),List!$A$2:$B$5,2,FALSE)))</f>
        <v/>
      </c>
      <c r="N204" s="69" t="str">
        <f>IF(C204="","",IF(ISERROR(VLOOKUP(VLOOKUP(C204,Table1[[Practice no.]:[12]],28,FALSE),List!$A$2:$B$5,2,FALSE)),"",VLOOKUP(VLOOKUP(C204,Table1[[Practice no.]:[12]],28,FALSE),List!$A$2:$B$5,2,FALSE)))</f>
        <v/>
      </c>
      <c r="O204" s="69" t="str">
        <f>IF(C204="","",IF(ISERROR(VLOOKUP(VLOOKUP(C204,Table1[[Practice no.]:[12]],29,FALSE),List!$A$2:$B$5,2,FALSE)),"",VLOOKUP(VLOOKUP(C204,Table1[[Practice no.]:[12]],29,FALSE),List!$A$2:$B$5,2,FALSE)))</f>
        <v/>
      </c>
      <c r="P204" s="69" t="str">
        <f>IF(C204="","",IF(ISERROR(VLOOKUP(VLOOKUP(C204,Table1[[Practice no.]:[12]],30,FALSE),List!$A$2:$B$5,2,FALSE)),"",VLOOKUP(VLOOKUP(C204,Table1[[Practice no.]:[12]],30,FALSE),List!$A$2:$B$5,2,FALSE)))</f>
        <v/>
      </c>
      <c r="Q204" s="55" t="str">
        <f>IF(C204="","",IF(ISERROR(VLOOKUP(VLOOKUP(C204,Table1[[Practice no.]:[12]],31,FALSE),List!$A$2:$B$5,2,FALSE)),"",VLOOKUP(VLOOKUP(C204,Table1[[Practice no.]:[12]],31,FALSE),List!$A$2:$B$5,2,FALSE)))</f>
        <v/>
      </c>
      <c r="R204" s="55" t="str">
        <f>IF(C204="","",IF(ISERROR(VLOOKUP(VLOOKUP(C204,Table1[[Practice no.]:[12]],32,FALSE),List!$A$2:$B$5,2,FALSE)),"",VLOOKUP(VLOOKUP(C204,Table1[[Practice no.]:[12]],32,FALSE),List!$A$2:$B$5,2,FALSE)))</f>
        <v/>
      </c>
      <c r="S204" s="55" t="str">
        <f>IF(C204="","",IF(ISERROR(VLOOKUP(VLOOKUP(C204,Table1[[Practice no.]:[12]],33,FALSE),List!$A$2:$B$5,2,FALSE)),"",VLOOKUP(VLOOKUP(C204,Table1[[Practice no.]:[12]],33,FALSE),List!$A$2:$B$5,2,FALSE)))</f>
        <v/>
      </c>
      <c r="T204" s="55" t="str">
        <f>IF(C204="","",IF(ISERROR(VLOOKUP(VLOOKUP(C204,Table1[[Practice no.]:[12]],34,FALSE),List!$A$2:$B$5,2,FALSE)),"",VLOOKUP(VLOOKUP(C204,Table1[[Practice no.]:[12]],34,FALSE),List!$A$2:$B$5,2,FALSE)))</f>
        <v/>
      </c>
      <c r="U204" s="55" t="str">
        <f>IF(C204="","",IF(ISERROR(VLOOKUP(VLOOKUP(C204,Table1[[Practice no.]:[12]],35,FALSE),List!$A$2:$B$5,2,FALSE)),"",VLOOKUP(VLOOKUP(C204,Table1[[Practice no.]:[12]],35,FALSE),List!$A$2:$B$5,2,FALSE)))</f>
        <v/>
      </c>
      <c r="V204" s="55" t="str">
        <f>IF(C204="","",IF(ISERROR(VLOOKUP(VLOOKUP(C204,Table1[[Practice no.]:[12]],36,FALSE),List!$A$2:$B$5,2,FALSE)),"",VLOOKUP(VLOOKUP(C204,Table1[[Practice no.]:[12]],36,FALSE),List!$A$2:$B$5,2,FALSE)))</f>
        <v/>
      </c>
      <c r="W204" s="55" t="str">
        <f>IF(C204="","",IF(ISERROR(VLOOKUP(VLOOKUP(C204,Table1[[Practice no.]:[12]],37,FALSE),List!$A$2:$B$5,2,FALSE)),"",VLOOKUP(VLOOKUP(C204,Table1[[Practice no.]:[12]],37,FALSE),List!$A$2:$B$5,2,FALSE)))</f>
        <v/>
      </c>
      <c r="X204" s="55" t="str">
        <f>IF(C204="","",IF(ISERROR(VLOOKUP(VLOOKUP(C204,Table1[[Practice no.]:[12]],38,FALSE),List!$A$2:$B$5,2,FALSE)),"",VLOOKUP(VLOOKUP(C204,Table1[[Practice no.]:[12]],38,FALSE),List!$A$2:$B$5,2,FALSE)))</f>
        <v/>
      </c>
      <c r="Y204" s="55" t="str">
        <f>IF(C204="","",IF(ISERROR(VLOOKUP(VLOOKUP(C204,Table1[[Practice no.]:[12]],39,FALSE),List!$A$2:$B$5,2,FALSE)),"",VLOOKUP(VLOOKUP(C204,Table1[[Practice no.]:[12]],39,FALSE),List!$A$2:$B$5,2,FALSE)))</f>
        <v/>
      </c>
      <c r="Z204" s="55" t="str">
        <f>IF(C204="","",IF(ISERROR(VLOOKUP(VLOOKUP(C204,Table1[[Practice no.]:[12]],40,FALSE),List!$A$2:$B$5,2,FALSE)),"",VLOOKUP(VLOOKUP(C204,Table1[[Practice no.]:[12]],40,FALSE),List!$A$2:$B$5,2,FALSE)))</f>
        <v/>
      </c>
      <c r="AA204" s="55" t="str">
        <f>IF(C204="","",IF(ISERROR(VLOOKUP(VLOOKUP(C204,Table1[[Practice no.]:[12]],41,FALSE),List!$A$2:$B$5,2,FALSE)),"",VLOOKUP(VLOOKUP(C204,Table1[[Practice no.]:[12]],41,FALSE),List!$A$2:$B$5,2,FALSE)))</f>
        <v/>
      </c>
      <c r="AB204" s="55" t="str">
        <f>IF(C204="","",IF(ISERROR(VLOOKUP(VLOOKUP(C204,Table1[[Practice no.]:[12]],42,FALSE),List!$A$2:$B$5,2,FALSE)),"",VLOOKUP(VLOOKUP(C204,Table1[[Practice no.]:[12]],42,FALSE),List!$A$2:$B$5,2,FALSE)))</f>
        <v/>
      </c>
    </row>
    <row r="205" spans="1:28" ht="40.35" customHeight="1">
      <c r="A205" s="218"/>
      <c r="B205" s="218"/>
      <c r="C205" s="218"/>
      <c r="D205" s="218" t="str">
        <f>IF(C205="","",HYPERLINK("#'" &amp; C205 &amp; "'!A1",VLOOKUP(C205,Table1[[Practice no.]:[Pracitce Name]],2,FALSE)))</f>
        <v/>
      </c>
      <c r="E205" s="65" t="str">
        <f>IF(C205="","",IF(ISERROR(VLOOKUP(VLOOKUP(C205,Table1[[Practice no.]:[12]],19,FALSE),List!$A$2:$B$5,2,FALSE)),"",VLOOKUP(VLOOKUP(C205,Table1[[Practice no.]:[12]],19,FALSE),List!$A$2:$B$5,2,FALSE)))</f>
        <v/>
      </c>
      <c r="F205" s="66" t="str">
        <f>IF(C205="","",IF(ISERROR(VLOOKUP(VLOOKUP(C205,Table1[[Practice no.]:[12]],20,FALSE),List!$A$2:$B$5,2,FALSE)),"",VLOOKUP(VLOOKUP(C205,Table1[[Practice no.]:[12]],20,FALSE),List!$A$2:$B$5,2,FALSE)))</f>
        <v/>
      </c>
      <c r="G205" s="66" t="str">
        <f>IF(C205="","",IF(ISERROR(VLOOKUP(VLOOKUP(C205,Table1[[Practice no.]:[12]],21,FALSE),List!$A$2:$B$5,2,FALSE)),"",VLOOKUP(VLOOKUP(C205,Table1[[Practice no.]:[12]],21,FALSE),List!$A$2:$B$5,2,FALSE)))</f>
        <v/>
      </c>
      <c r="H205" s="67" t="str">
        <f>IF(C205="","",IF(ISERROR(VLOOKUP(VLOOKUP(C205,Table1[[Practice no.]:[12]],22,FALSE),List!$A$2:$B$5,2,FALSE)),"",VLOOKUP(VLOOKUP(C205,Table1[[Practice no.]:[12]],22,FALSE),List!$A$2:$B$5,2,FALSE)))</f>
        <v/>
      </c>
      <c r="I205" s="67" t="str">
        <f>IF(C205="","",IF(ISERROR(VLOOKUP(VLOOKUP(C205,Table1[[Practice no.]:[12]],23,FALSE),List!$A$2:$B$5,2,FALSE)),"",VLOOKUP(VLOOKUP(C205,Table1[[Practice no.]:[12]],23,FALSE),List!$A$2:$B$5,2,FALSE)))</f>
        <v/>
      </c>
      <c r="J205" s="67" t="str">
        <f>IF(C205="","",IF(ISERROR(VLOOKUP(VLOOKUP(C205,Table1[[Practice no.]:[12]],24,FALSE),List!$A$2:$B$5,2,FALSE)),"",VLOOKUP(VLOOKUP(C205,Table1[[Practice no.]:[12]],24,FALSE),List!$A$2:$B$5,2,FALSE)))</f>
        <v/>
      </c>
      <c r="K205" s="68" t="str">
        <f>IF(C205="","",IF(ISERROR(VLOOKUP(VLOOKUP(C205,Table1[[Practice no.]:[12]],25,FALSE),List!$A$2:$B$5,2,FALSE)),"",VLOOKUP(VLOOKUP(C205,Table1[[Practice no.]:[12]],25,FALSE),List!$A$2:$B$5,2,FALSE)))</f>
        <v/>
      </c>
      <c r="L205" s="68" t="str">
        <f>IF(C205="","",IF(ISERROR(VLOOKUP(VLOOKUP(C205,Table1[[Practice no.]:[12]],26,FALSE),List!$A$2:$B$5,2,FALSE)),"",VLOOKUP(VLOOKUP(C205,Table1[[Practice no.]:[12]],26,FALSE),List!$A$2:$B$5,2,FALSE)))</f>
        <v/>
      </c>
      <c r="M205" s="68" t="str">
        <f>IF(C205="","",IF(ISERROR(VLOOKUP(VLOOKUP(C205,Table1[[Practice no.]:[12]],27,FALSE),List!$A$2:$B$5,2,FALSE)),"",VLOOKUP(VLOOKUP(C205,Table1[[Practice no.]:[12]],27,FALSE),List!$A$2:$B$5,2,FALSE)))</f>
        <v/>
      </c>
      <c r="N205" s="69" t="str">
        <f>IF(C205="","",IF(ISERROR(VLOOKUP(VLOOKUP(C205,Table1[[Practice no.]:[12]],28,FALSE),List!$A$2:$B$5,2,FALSE)),"",VLOOKUP(VLOOKUP(C205,Table1[[Practice no.]:[12]],28,FALSE),List!$A$2:$B$5,2,FALSE)))</f>
        <v/>
      </c>
      <c r="O205" s="69" t="str">
        <f>IF(C205="","",IF(ISERROR(VLOOKUP(VLOOKUP(C205,Table1[[Practice no.]:[12]],29,FALSE),List!$A$2:$B$5,2,FALSE)),"",VLOOKUP(VLOOKUP(C205,Table1[[Practice no.]:[12]],29,FALSE),List!$A$2:$B$5,2,FALSE)))</f>
        <v/>
      </c>
      <c r="P205" s="69" t="str">
        <f>IF(C205="","",IF(ISERROR(VLOOKUP(VLOOKUP(C205,Table1[[Practice no.]:[12]],30,FALSE),List!$A$2:$B$5,2,FALSE)),"",VLOOKUP(VLOOKUP(C205,Table1[[Practice no.]:[12]],30,FALSE),List!$A$2:$B$5,2,FALSE)))</f>
        <v/>
      </c>
      <c r="Q205" s="55" t="str">
        <f>IF(C205="","",IF(ISERROR(VLOOKUP(VLOOKUP(C205,Table1[[Practice no.]:[12]],31,FALSE),List!$A$2:$B$5,2,FALSE)),"",VLOOKUP(VLOOKUP(C205,Table1[[Practice no.]:[12]],31,FALSE),List!$A$2:$B$5,2,FALSE)))</f>
        <v/>
      </c>
      <c r="R205" s="55" t="str">
        <f>IF(C205="","",IF(ISERROR(VLOOKUP(VLOOKUP(C205,Table1[[Practice no.]:[12]],32,FALSE),List!$A$2:$B$5,2,FALSE)),"",VLOOKUP(VLOOKUP(C205,Table1[[Practice no.]:[12]],32,FALSE),List!$A$2:$B$5,2,FALSE)))</f>
        <v/>
      </c>
      <c r="S205" s="55" t="str">
        <f>IF(C205="","",IF(ISERROR(VLOOKUP(VLOOKUP(C205,Table1[[Practice no.]:[12]],33,FALSE),List!$A$2:$B$5,2,FALSE)),"",VLOOKUP(VLOOKUP(C205,Table1[[Practice no.]:[12]],33,FALSE),List!$A$2:$B$5,2,FALSE)))</f>
        <v/>
      </c>
      <c r="T205" s="55" t="str">
        <f>IF(C205="","",IF(ISERROR(VLOOKUP(VLOOKUP(C205,Table1[[Practice no.]:[12]],34,FALSE),List!$A$2:$B$5,2,FALSE)),"",VLOOKUP(VLOOKUP(C205,Table1[[Practice no.]:[12]],34,FALSE),List!$A$2:$B$5,2,FALSE)))</f>
        <v/>
      </c>
      <c r="U205" s="55" t="str">
        <f>IF(C205="","",IF(ISERROR(VLOOKUP(VLOOKUP(C205,Table1[[Practice no.]:[12]],35,FALSE),List!$A$2:$B$5,2,FALSE)),"",VLOOKUP(VLOOKUP(C205,Table1[[Practice no.]:[12]],35,FALSE),List!$A$2:$B$5,2,FALSE)))</f>
        <v/>
      </c>
      <c r="V205" s="55" t="str">
        <f>IF(C205="","",IF(ISERROR(VLOOKUP(VLOOKUP(C205,Table1[[Practice no.]:[12]],36,FALSE),List!$A$2:$B$5,2,FALSE)),"",VLOOKUP(VLOOKUP(C205,Table1[[Practice no.]:[12]],36,FALSE),List!$A$2:$B$5,2,FALSE)))</f>
        <v/>
      </c>
      <c r="W205" s="55" t="str">
        <f>IF(C205="","",IF(ISERROR(VLOOKUP(VLOOKUP(C205,Table1[[Practice no.]:[12]],37,FALSE),List!$A$2:$B$5,2,FALSE)),"",VLOOKUP(VLOOKUP(C205,Table1[[Practice no.]:[12]],37,FALSE),List!$A$2:$B$5,2,FALSE)))</f>
        <v/>
      </c>
      <c r="X205" s="55" t="str">
        <f>IF(C205="","",IF(ISERROR(VLOOKUP(VLOOKUP(C205,Table1[[Practice no.]:[12]],38,FALSE),List!$A$2:$B$5,2,FALSE)),"",VLOOKUP(VLOOKUP(C205,Table1[[Practice no.]:[12]],38,FALSE),List!$A$2:$B$5,2,FALSE)))</f>
        <v/>
      </c>
      <c r="Y205" s="55" t="str">
        <f>IF(C205="","",IF(ISERROR(VLOOKUP(VLOOKUP(C205,Table1[[Practice no.]:[12]],39,FALSE),List!$A$2:$B$5,2,FALSE)),"",VLOOKUP(VLOOKUP(C205,Table1[[Practice no.]:[12]],39,FALSE),List!$A$2:$B$5,2,FALSE)))</f>
        <v/>
      </c>
      <c r="Z205" s="55" t="str">
        <f>IF(C205="","",IF(ISERROR(VLOOKUP(VLOOKUP(C205,Table1[[Practice no.]:[12]],40,FALSE),List!$A$2:$B$5,2,FALSE)),"",VLOOKUP(VLOOKUP(C205,Table1[[Practice no.]:[12]],40,FALSE),List!$A$2:$B$5,2,FALSE)))</f>
        <v/>
      </c>
      <c r="AA205" s="55" t="str">
        <f>IF(C205="","",IF(ISERROR(VLOOKUP(VLOOKUP(C205,Table1[[Practice no.]:[12]],41,FALSE),List!$A$2:$B$5,2,FALSE)),"",VLOOKUP(VLOOKUP(C205,Table1[[Practice no.]:[12]],41,FALSE),List!$A$2:$B$5,2,FALSE)))</f>
        <v/>
      </c>
      <c r="AB205" s="55" t="str">
        <f>IF(C205="","",IF(ISERROR(VLOOKUP(VLOOKUP(C205,Table1[[Practice no.]:[12]],42,FALSE),List!$A$2:$B$5,2,FALSE)),"",VLOOKUP(VLOOKUP(C205,Table1[[Practice no.]:[12]],42,FALSE),List!$A$2:$B$5,2,FALSE)))</f>
        <v/>
      </c>
    </row>
    <row r="206" spans="1:28" ht="40.35" customHeight="1">
      <c r="A206" s="218"/>
      <c r="B206" s="218"/>
      <c r="C206" s="218"/>
      <c r="D206" s="218" t="str">
        <f>IF(C206="","",HYPERLINK("#'" &amp; C206 &amp; "'!A1",VLOOKUP(C206,Table1[[Practice no.]:[Pracitce Name]],2,FALSE)))</f>
        <v/>
      </c>
      <c r="E206" s="65" t="str">
        <f>IF(C206="","",IF(ISERROR(VLOOKUP(VLOOKUP(C206,Table1[[Practice no.]:[12]],19,FALSE),List!$A$2:$B$5,2,FALSE)),"",VLOOKUP(VLOOKUP(C206,Table1[[Practice no.]:[12]],19,FALSE),List!$A$2:$B$5,2,FALSE)))</f>
        <v/>
      </c>
      <c r="F206" s="66" t="str">
        <f>IF(C206="","",IF(ISERROR(VLOOKUP(VLOOKUP(C206,Table1[[Practice no.]:[12]],20,FALSE),List!$A$2:$B$5,2,FALSE)),"",VLOOKUP(VLOOKUP(C206,Table1[[Practice no.]:[12]],20,FALSE),List!$A$2:$B$5,2,FALSE)))</f>
        <v/>
      </c>
      <c r="G206" s="66" t="str">
        <f>IF(C206="","",IF(ISERROR(VLOOKUP(VLOOKUP(C206,Table1[[Practice no.]:[12]],21,FALSE),List!$A$2:$B$5,2,FALSE)),"",VLOOKUP(VLOOKUP(C206,Table1[[Practice no.]:[12]],21,FALSE),List!$A$2:$B$5,2,FALSE)))</f>
        <v/>
      </c>
      <c r="H206" s="67" t="str">
        <f>IF(C206="","",IF(ISERROR(VLOOKUP(VLOOKUP(C206,Table1[[Practice no.]:[12]],22,FALSE),List!$A$2:$B$5,2,FALSE)),"",VLOOKUP(VLOOKUP(C206,Table1[[Practice no.]:[12]],22,FALSE),List!$A$2:$B$5,2,FALSE)))</f>
        <v/>
      </c>
      <c r="I206" s="67" t="str">
        <f>IF(C206="","",IF(ISERROR(VLOOKUP(VLOOKUP(C206,Table1[[Practice no.]:[12]],23,FALSE),List!$A$2:$B$5,2,FALSE)),"",VLOOKUP(VLOOKUP(C206,Table1[[Practice no.]:[12]],23,FALSE),List!$A$2:$B$5,2,FALSE)))</f>
        <v/>
      </c>
      <c r="J206" s="67" t="str">
        <f>IF(C206="","",IF(ISERROR(VLOOKUP(VLOOKUP(C206,Table1[[Practice no.]:[12]],24,FALSE),List!$A$2:$B$5,2,FALSE)),"",VLOOKUP(VLOOKUP(C206,Table1[[Practice no.]:[12]],24,FALSE),List!$A$2:$B$5,2,FALSE)))</f>
        <v/>
      </c>
      <c r="K206" s="68" t="str">
        <f>IF(C206="","",IF(ISERROR(VLOOKUP(VLOOKUP(C206,Table1[[Practice no.]:[12]],25,FALSE),List!$A$2:$B$5,2,FALSE)),"",VLOOKUP(VLOOKUP(C206,Table1[[Practice no.]:[12]],25,FALSE),List!$A$2:$B$5,2,FALSE)))</f>
        <v/>
      </c>
      <c r="L206" s="68" t="str">
        <f>IF(C206="","",IF(ISERROR(VLOOKUP(VLOOKUP(C206,Table1[[Practice no.]:[12]],26,FALSE),List!$A$2:$B$5,2,FALSE)),"",VLOOKUP(VLOOKUP(C206,Table1[[Practice no.]:[12]],26,FALSE),List!$A$2:$B$5,2,FALSE)))</f>
        <v/>
      </c>
      <c r="M206" s="68" t="str">
        <f>IF(C206="","",IF(ISERROR(VLOOKUP(VLOOKUP(C206,Table1[[Practice no.]:[12]],27,FALSE),List!$A$2:$B$5,2,FALSE)),"",VLOOKUP(VLOOKUP(C206,Table1[[Practice no.]:[12]],27,FALSE),List!$A$2:$B$5,2,FALSE)))</f>
        <v/>
      </c>
      <c r="N206" s="69" t="str">
        <f>IF(C206="","",IF(ISERROR(VLOOKUP(VLOOKUP(C206,Table1[[Practice no.]:[12]],28,FALSE),List!$A$2:$B$5,2,FALSE)),"",VLOOKUP(VLOOKUP(C206,Table1[[Practice no.]:[12]],28,FALSE),List!$A$2:$B$5,2,FALSE)))</f>
        <v/>
      </c>
      <c r="O206" s="69" t="str">
        <f>IF(C206="","",IF(ISERROR(VLOOKUP(VLOOKUP(C206,Table1[[Practice no.]:[12]],29,FALSE),List!$A$2:$B$5,2,FALSE)),"",VLOOKUP(VLOOKUP(C206,Table1[[Practice no.]:[12]],29,FALSE),List!$A$2:$B$5,2,FALSE)))</f>
        <v/>
      </c>
      <c r="P206" s="69" t="str">
        <f>IF(C206="","",IF(ISERROR(VLOOKUP(VLOOKUP(C206,Table1[[Practice no.]:[12]],30,FALSE),List!$A$2:$B$5,2,FALSE)),"",VLOOKUP(VLOOKUP(C206,Table1[[Practice no.]:[12]],30,FALSE),List!$A$2:$B$5,2,FALSE)))</f>
        <v/>
      </c>
      <c r="Q206" s="55" t="str">
        <f>IF(C206="","",IF(ISERROR(VLOOKUP(VLOOKUP(C206,Table1[[Practice no.]:[12]],31,FALSE),List!$A$2:$B$5,2,FALSE)),"",VLOOKUP(VLOOKUP(C206,Table1[[Practice no.]:[12]],31,FALSE),List!$A$2:$B$5,2,FALSE)))</f>
        <v/>
      </c>
      <c r="R206" s="55" t="str">
        <f>IF(C206="","",IF(ISERROR(VLOOKUP(VLOOKUP(C206,Table1[[Practice no.]:[12]],32,FALSE),List!$A$2:$B$5,2,FALSE)),"",VLOOKUP(VLOOKUP(C206,Table1[[Practice no.]:[12]],32,FALSE),List!$A$2:$B$5,2,FALSE)))</f>
        <v/>
      </c>
      <c r="S206" s="55" t="str">
        <f>IF(C206="","",IF(ISERROR(VLOOKUP(VLOOKUP(C206,Table1[[Practice no.]:[12]],33,FALSE),List!$A$2:$B$5,2,FALSE)),"",VLOOKUP(VLOOKUP(C206,Table1[[Practice no.]:[12]],33,FALSE),List!$A$2:$B$5,2,FALSE)))</f>
        <v/>
      </c>
      <c r="T206" s="55" t="str">
        <f>IF(C206="","",IF(ISERROR(VLOOKUP(VLOOKUP(C206,Table1[[Practice no.]:[12]],34,FALSE),List!$A$2:$B$5,2,FALSE)),"",VLOOKUP(VLOOKUP(C206,Table1[[Practice no.]:[12]],34,FALSE),List!$A$2:$B$5,2,FALSE)))</f>
        <v/>
      </c>
      <c r="U206" s="55" t="str">
        <f>IF(C206="","",IF(ISERROR(VLOOKUP(VLOOKUP(C206,Table1[[Practice no.]:[12]],35,FALSE),List!$A$2:$B$5,2,FALSE)),"",VLOOKUP(VLOOKUP(C206,Table1[[Practice no.]:[12]],35,FALSE),List!$A$2:$B$5,2,FALSE)))</f>
        <v/>
      </c>
      <c r="V206" s="55" t="str">
        <f>IF(C206="","",IF(ISERROR(VLOOKUP(VLOOKUP(C206,Table1[[Practice no.]:[12]],36,FALSE),List!$A$2:$B$5,2,FALSE)),"",VLOOKUP(VLOOKUP(C206,Table1[[Practice no.]:[12]],36,FALSE),List!$A$2:$B$5,2,FALSE)))</f>
        <v/>
      </c>
      <c r="W206" s="55" t="str">
        <f>IF(C206="","",IF(ISERROR(VLOOKUP(VLOOKUP(C206,Table1[[Practice no.]:[12]],37,FALSE),List!$A$2:$B$5,2,FALSE)),"",VLOOKUP(VLOOKUP(C206,Table1[[Practice no.]:[12]],37,FALSE),List!$A$2:$B$5,2,FALSE)))</f>
        <v/>
      </c>
      <c r="X206" s="55" t="str">
        <f>IF(C206="","",IF(ISERROR(VLOOKUP(VLOOKUP(C206,Table1[[Practice no.]:[12]],38,FALSE),List!$A$2:$B$5,2,FALSE)),"",VLOOKUP(VLOOKUP(C206,Table1[[Practice no.]:[12]],38,FALSE),List!$A$2:$B$5,2,FALSE)))</f>
        <v/>
      </c>
      <c r="Y206" s="55" t="str">
        <f>IF(C206="","",IF(ISERROR(VLOOKUP(VLOOKUP(C206,Table1[[Practice no.]:[12]],39,FALSE),List!$A$2:$B$5,2,FALSE)),"",VLOOKUP(VLOOKUP(C206,Table1[[Practice no.]:[12]],39,FALSE),List!$A$2:$B$5,2,FALSE)))</f>
        <v/>
      </c>
      <c r="Z206" s="55" t="str">
        <f>IF(C206="","",IF(ISERROR(VLOOKUP(VLOOKUP(C206,Table1[[Practice no.]:[12]],40,FALSE),List!$A$2:$B$5,2,FALSE)),"",VLOOKUP(VLOOKUP(C206,Table1[[Practice no.]:[12]],40,FALSE),List!$A$2:$B$5,2,FALSE)))</f>
        <v/>
      </c>
      <c r="AA206" s="55" t="str">
        <f>IF(C206="","",IF(ISERROR(VLOOKUP(VLOOKUP(C206,Table1[[Practice no.]:[12]],41,FALSE),List!$A$2:$B$5,2,FALSE)),"",VLOOKUP(VLOOKUP(C206,Table1[[Practice no.]:[12]],41,FALSE),List!$A$2:$B$5,2,FALSE)))</f>
        <v/>
      </c>
      <c r="AB206" s="55" t="str">
        <f>IF(C206="","",IF(ISERROR(VLOOKUP(VLOOKUP(C206,Table1[[Practice no.]:[12]],42,FALSE),List!$A$2:$B$5,2,FALSE)),"",VLOOKUP(VLOOKUP(C206,Table1[[Practice no.]:[12]],42,FALSE),List!$A$2:$B$5,2,FALSE)))</f>
        <v/>
      </c>
    </row>
    <row r="207" spans="1:28" ht="40.35" customHeight="1">
      <c r="A207" s="218"/>
      <c r="B207" s="218"/>
      <c r="C207" s="218"/>
      <c r="D207" s="218" t="str">
        <f>IF(C207="","",HYPERLINK("#'" &amp; C207 &amp; "'!A1",VLOOKUP(C207,Table1[[Practice no.]:[Pracitce Name]],2,FALSE)))</f>
        <v/>
      </c>
      <c r="E207" s="65" t="str">
        <f>IF(C207="","",IF(ISERROR(VLOOKUP(VLOOKUP(C207,Table1[[Practice no.]:[12]],19,FALSE),List!$A$2:$B$5,2,FALSE)),"",VLOOKUP(VLOOKUP(C207,Table1[[Practice no.]:[12]],19,FALSE),List!$A$2:$B$5,2,FALSE)))</f>
        <v/>
      </c>
      <c r="F207" s="66" t="str">
        <f>IF(C207="","",IF(ISERROR(VLOOKUP(VLOOKUP(C207,Table1[[Practice no.]:[12]],20,FALSE),List!$A$2:$B$5,2,FALSE)),"",VLOOKUP(VLOOKUP(C207,Table1[[Practice no.]:[12]],20,FALSE),List!$A$2:$B$5,2,FALSE)))</f>
        <v/>
      </c>
      <c r="G207" s="66" t="str">
        <f>IF(C207="","",IF(ISERROR(VLOOKUP(VLOOKUP(C207,Table1[[Practice no.]:[12]],21,FALSE),List!$A$2:$B$5,2,FALSE)),"",VLOOKUP(VLOOKUP(C207,Table1[[Practice no.]:[12]],21,FALSE),List!$A$2:$B$5,2,FALSE)))</f>
        <v/>
      </c>
      <c r="H207" s="67" t="str">
        <f>IF(C207="","",IF(ISERROR(VLOOKUP(VLOOKUP(C207,Table1[[Practice no.]:[12]],22,FALSE),List!$A$2:$B$5,2,FALSE)),"",VLOOKUP(VLOOKUP(C207,Table1[[Practice no.]:[12]],22,FALSE),List!$A$2:$B$5,2,FALSE)))</f>
        <v/>
      </c>
      <c r="I207" s="67" t="str">
        <f>IF(C207="","",IF(ISERROR(VLOOKUP(VLOOKUP(C207,Table1[[Practice no.]:[12]],23,FALSE),List!$A$2:$B$5,2,FALSE)),"",VLOOKUP(VLOOKUP(C207,Table1[[Practice no.]:[12]],23,FALSE),List!$A$2:$B$5,2,FALSE)))</f>
        <v/>
      </c>
      <c r="J207" s="67" t="str">
        <f>IF(C207="","",IF(ISERROR(VLOOKUP(VLOOKUP(C207,Table1[[Practice no.]:[12]],24,FALSE),List!$A$2:$B$5,2,FALSE)),"",VLOOKUP(VLOOKUP(C207,Table1[[Practice no.]:[12]],24,FALSE),List!$A$2:$B$5,2,FALSE)))</f>
        <v/>
      </c>
      <c r="K207" s="68" t="str">
        <f>IF(C207="","",IF(ISERROR(VLOOKUP(VLOOKUP(C207,Table1[[Practice no.]:[12]],25,FALSE),List!$A$2:$B$5,2,FALSE)),"",VLOOKUP(VLOOKUP(C207,Table1[[Practice no.]:[12]],25,FALSE),List!$A$2:$B$5,2,FALSE)))</f>
        <v/>
      </c>
      <c r="L207" s="68" t="str">
        <f>IF(C207="","",IF(ISERROR(VLOOKUP(VLOOKUP(C207,Table1[[Practice no.]:[12]],26,FALSE),List!$A$2:$B$5,2,FALSE)),"",VLOOKUP(VLOOKUP(C207,Table1[[Practice no.]:[12]],26,FALSE),List!$A$2:$B$5,2,FALSE)))</f>
        <v/>
      </c>
      <c r="M207" s="68" t="str">
        <f>IF(C207="","",IF(ISERROR(VLOOKUP(VLOOKUP(C207,Table1[[Practice no.]:[12]],27,FALSE),List!$A$2:$B$5,2,FALSE)),"",VLOOKUP(VLOOKUP(C207,Table1[[Practice no.]:[12]],27,FALSE),List!$A$2:$B$5,2,FALSE)))</f>
        <v/>
      </c>
      <c r="N207" s="69" t="str">
        <f>IF(C207="","",IF(ISERROR(VLOOKUP(VLOOKUP(C207,Table1[[Practice no.]:[12]],28,FALSE),List!$A$2:$B$5,2,FALSE)),"",VLOOKUP(VLOOKUP(C207,Table1[[Practice no.]:[12]],28,FALSE),List!$A$2:$B$5,2,FALSE)))</f>
        <v/>
      </c>
      <c r="O207" s="69" t="str">
        <f>IF(C207="","",IF(ISERROR(VLOOKUP(VLOOKUP(C207,Table1[[Practice no.]:[12]],29,FALSE),List!$A$2:$B$5,2,FALSE)),"",VLOOKUP(VLOOKUP(C207,Table1[[Practice no.]:[12]],29,FALSE),List!$A$2:$B$5,2,FALSE)))</f>
        <v/>
      </c>
      <c r="P207" s="69" t="str">
        <f>IF(C207="","",IF(ISERROR(VLOOKUP(VLOOKUP(C207,Table1[[Practice no.]:[12]],30,FALSE),List!$A$2:$B$5,2,FALSE)),"",VLOOKUP(VLOOKUP(C207,Table1[[Practice no.]:[12]],30,FALSE),List!$A$2:$B$5,2,FALSE)))</f>
        <v/>
      </c>
      <c r="Q207" s="55" t="str">
        <f>IF(C207="","",IF(ISERROR(VLOOKUP(VLOOKUP(C207,Table1[[Practice no.]:[12]],31,FALSE),List!$A$2:$B$5,2,FALSE)),"",VLOOKUP(VLOOKUP(C207,Table1[[Practice no.]:[12]],31,FALSE),List!$A$2:$B$5,2,FALSE)))</f>
        <v/>
      </c>
      <c r="R207" s="55" t="str">
        <f>IF(C207="","",IF(ISERROR(VLOOKUP(VLOOKUP(C207,Table1[[Practice no.]:[12]],32,FALSE),List!$A$2:$B$5,2,FALSE)),"",VLOOKUP(VLOOKUP(C207,Table1[[Practice no.]:[12]],32,FALSE),List!$A$2:$B$5,2,FALSE)))</f>
        <v/>
      </c>
      <c r="S207" s="55" t="str">
        <f>IF(C207="","",IF(ISERROR(VLOOKUP(VLOOKUP(C207,Table1[[Practice no.]:[12]],33,FALSE),List!$A$2:$B$5,2,FALSE)),"",VLOOKUP(VLOOKUP(C207,Table1[[Practice no.]:[12]],33,FALSE),List!$A$2:$B$5,2,FALSE)))</f>
        <v/>
      </c>
      <c r="T207" s="55" t="str">
        <f>IF(C207="","",IF(ISERROR(VLOOKUP(VLOOKUP(C207,Table1[[Practice no.]:[12]],34,FALSE),List!$A$2:$B$5,2,FALSE)),"",VLOOKUP(VLOOKUP(C207,Table1[[Practice no.]:[12]],34,FALSE),List!$A$2:$B$5,2,FALSE)))</f>
        <v/>
      </c>
      <c r="U207" s="55" t="str">
        <f>IF(C207="","",IF(ISERROR(VLOOKUP(VLOOKUP(C207,Table1[[Practice no.]:[12]],35,FALSE),List!$A$2:$B$5,2,FALSE)),"",VLOOKUP(VLOOKUP(C207,Table1[[Practice no.]:[12]],35,FALSE),List!$A$2:$B$5,2,FALSE)))</f>
        <v/>
      </c>
      <c r="V207" s="55" t="str">
        <f>IF(C207="","",IF(ISERROR(VLOOKUP(VLOOKUP(C207,Table1[[Practice no.]:[12]],36,FALSE),List!$A$2:$B$5,2,FALSE)),"",VLOOKUP(VLOOKUP(C207,Table1[[Practice no.]:[12]],36,FALSE),List!$A$2:$B$5,2,FALSE)))</f>
        <v/>
      </c>
      <c r="W207" s="55" t="str">
        <f>IF(C207="","",IF(ISERROR(VLOOKUP(VLOOKUP(C207,Table1[[Practice no.]:[12]],37,FALSE),List!$A$2:$B$5,2,FALSE)),"",VLOOKUP(VLOOKUP(C207,Table1[[Practice no.]:[12]],37,FALSE),List!$A$2:$B$5,2,FALSE)))</f>
        <v/>
      </c>
      <c r="X207" s="55" t="str">
        <f>IF(C207="","",IF(ISERROR(VLOOKUP(VLOOKUP(C207,Table1[[Practice no.]:[12]],38,FALSE),List!$A$2:$B$5,2,FALSE)),"",VLOOKUP(VLOOKUP(C207,Table1[[Practice no.]:[12]],38,FALSE),List!$A$2:$B$5,2,FALSE)))</f>
        <v/>
      </c>
      <c r="Y207" s="55" t="str">
        <f>IF(C207="","",IF(ISERROR(VLOOKUP(VLOOKUP(C207,Table1[[Practice no.]:[12]],39,FALSE),List!$A$2:$B$5,2,FALSE)),"",VLOOKUP(VLOOKUP(C207,Table1[[Practice no.]:[12]],39,FALSE),List!$A$2:$B$5,2,FALSE)))</f>
        <v/>
      </c>
      <c r="Z207" s="55" t="str">
        <f>IF(C207="","",IF(ISERROR(VLOOKUP(VLOOKUP(C207,Table1[[Practice no.]:[12]],40,FALSE),List!$A$2:$B$5,2,FALSE)),"",VLOOKUP(VLOOKUP(C207,Table1[[Practice no.]:[12]],40,FALSE),List!$A$2:$B$5,2,FALSE)))</f>
        <v/>
      </c>
      <c r="AA207" s="55" t="str">
        <f>IF(C207="","",IF(ISERROR(VLOOKUP(VLOOKUP(C207,Table1[[Practice no.]:[12]],41,FALSE),List!$A$2:$B$5,2,FALSE)),"",VLOOKUP(VLOOKUP(C207,Table1[[Practice no.]:[12]],41,FALSE),List!$A$2:$B$5,2,FALSE)))</f>
        <v/>
      </c>
      <c r="AB207" s="55" t="str">
        <f>IF(C207="","",IF(ISERROR(VLOOKUP(VLOOKUP(C207,Table1[[Practice no.]:[12]],42,FALSE),List!$A$2:$B$5,2,FALSE)),"",VLOOKUP(VLOOKUP(C207,Table1[[Practice no.]:[12]],42,FALSE),List!$A$2:$B$5,2,FALSE)))</f>
        <v/>
      </c>
    </row>
    <row r="208" spans="1:28" ht="40.35" customHeight="1">
      <c r="A208" s="218"/>
      <c r="B208" s="218"/>
      <c r="C208" s="218"/>
      <c r="D208" s="218" t="str">
        <f>IF(C208="","",HYPERLINK("#'" &amp; C208 &amp; "'!A1",VLOOKUP(C208,Table1[[Practice no.]:[Pracitce Name]],2,FALSE)))</f>
        <v/>
      </c>
      <c r="E208" s="65" t="str">
        <f>IF(C208="","",IF(ISERROR(VLOOKUP(VLOOKUP(C208,Table1[[Practice no.]:[12]],19,FALSE),List!$A$2:$B$5,2,FALSE)),"",VLOOKUP(VLOOKUP(C208,Table1[[Practice no.]:[12]],19,FALSE),List!$A$2:$B$5,2,FALSE)))</f>
        <v/>
      </c>
      <c r="F208" s="66" t="str">
        <f>IF(C208="","",IF(ISERROR(VLOOKUP(VLOOKUP(C208,Table1[[Practice no.]:[12]],20,FALSE),List!$A$2:$B$5,2,FALSE)),"",VLOOKUP(VLOOKUP(C208,Table1[[Practice no.]:[12]],20,FALSE),List!$A$2:$B$5,2,FALSE)))</f>
        <v/>
      </c>
      <c r="G208" s="66" t="str">
        <f>IF(C208="","",IF(ISERROR(VLOOKUP(VLOOKUP(C208,Table1[[Practice no.]:[12]],21,FALSE),List!$A$2:$B$5,2,FALSE)),"",VLOOKUP(VLOOKUP(C208,Table1[[Practice no.]:[12]],21,FALSE),List!$A$2:$B$5,2,FALSE)))</f>
        <v/>
      </c>
      <c r="H208" s="67" t="str">
        <f>IF(C208="","",IF(ISERROR(VLOOKUP(VLOOKUP(C208,Table1[[Practice no.]:[12]],22,FALSE),List!$A$2:$B$5,2,FALSE)),"",VLOOKUP(VLOOKUP(C208,Table1[[Practice no.]:[12]],22,FALSE),List!$A$2:$B$5,2,FALSE)))</f>
        <v/>
      </c>
      <c r="I208" s="67" t="str">
        <f>IF(C208="","",IF(ISERROR(VLOOKUP(VLOOKUP(C208,Table1[[Practice no.]:[12]],23,FALSE),List!$A$2:$B$5,2,FALSE)),"",VLOOKUP(VLOOKUP(C208,Table1[[Practice no.]:[12]],23,FALSE),List!$A$2:$B$5,2,FALSE)))</f>
        <v/>
      </c>
      <c r="J208" s="67" t="str">
        <f>IF(C208="","",IF(ISERROR(VLOOKUP(VLOOKUP(C208,Table1[[Practice no.]:[12]],24,FALSE),List!$A$2:$B$5,2,FALSE)),"",VLOOKUP(VLOOKUP(C208,Table1[[Practice no.]:[12]],24,FALSE),List!$A$2:$B$5,2,FALSE)))</f>
        <v/>
      </c>
      <c r="K208" s="68" t="str">
        <f>IF(C208="","",IF(ISERROR(VLOOKUP(VLOOKUP(C208,Table1[[Practice no.]:[12]],25,FALSE),List!$A$2:$B$5,2,FALSE)),"",VLOOKUP(VLOOKUP(C208,Table1[[Practice no.]:[12]],25,FALSE),List!$A$2:$B$5,2,FALSE)))</f>
        <v/>
      </c>
      <c r="L208" s="68" t="str">
        <f>IF(C208="","",IF(ISERROR(VLOOKUP(VLOOKUP(C208,Table1[[Practice no.]:[12]],26,FALSE),List!$A$2:$B$5,2,FALSE)),"",VLOOKUP(VLOOKUP(C208,Table1[[Practice no.]:[12]],26,FALSE),List!$A$2:$B$5,2,FALSE)))</f>
        <v/>
      </c>
      <c r="M208" s="68" t="str">
        <f>IF(C208="","",IF(ISERROR(VLOOKUP(VLOOKUP(C208,Table1[[Practice no.]:[12]],27,FALSE),List!$A$2:$B$5,2,FALSE)),"",VLOOKUP(VLOOKUP(C208,Table1[[Practice no.]:[12]],27,FALSE),List!$A$2:$B$5,2,FALSE)))</f>
        <v/>
      </c>
      <c r="N208" s="69" t="str">
        <f>IF(C208="","",IF(ISERROR(VLOOKUP(VLOOKUP(C208,Table1[[Practice no.]:[12]],28,FALSE),List!$A$2:$B$5,2,FALSE)),"",VLOOKUP(VLOOKUP(C208,Table1[[Practice no.]:[12]],28,FALSE),List!$A$2:$B$5,2,FALSE)))</f>
        <v/>
      </c>
      <c r="O208" s="69" t="str">
        <f>IF(C208="","",IF(ISERROR(VLOOKUP(VLOOKUP(C208,Table1[[Practice no.]:[12]],29,FALSE),List!$A$2:$B$5,2,FALSE)),"",VLOOKUP(VLOOKUP(C208,Table1[[Practice no.]:[12]],29,FALSE),List!$A$2:$B$5,2,FALSE)))</f>
        <v/>
      </c>
      <c r="P208" s="69" t="str">
        <f>IF(C208="","",IF(ISERROR(VLOOKUP(VLOOKUP(C208,Table1[[Practice no.]:[12]],30,FALSE),List!$A$2:$B$5,2,FALSE)),"",VLOOKUP(VLOOKUP(C208,Table1[[Practice no.]:[12]],30,FALSE),List!$A$2:$B$5,2,FALSE)))</f>
        <v/>
      </c>
      <c r="Q208" s="55" t="str">
        <f>IF(C208="","",IF(ISERROR(VLOOKUP(VLOOKUP(C208,Table1[[Practice no.]:[12]],31,FALSE),List!$A$2:$B$5,2,FALSE)),"",VLOOKUP(VLOOKUP(C208,Table1[[Practice no.]:[12]],31,FALSE),List!$A$2:$B$5,2,FALSE)))</f>
        <v/>
      </c>
      <c r="R208" s="55" t="str">
        <f>IF(C208="","",IF(ISERROR(VLOOKUP(VLOOKUP(C208,Table1[[Practice no.]:[12]],32,FALSE),List!$A$2:$B$5,2,FALSE)),"",VLOOKUP(VLOOKUP(C208,Table1[[Practice no.]:[12]],32,FALSE),List!$A$2:$B$5,2,FALSE)))</f>
        <v/>
      </c>
      <c r="S208" s="55" t="str">
        <f>IF(C208="","",IF(ISERROR(VLOOKUP(VLOOKUP(C208,Table1[[Practice no.]:[12]],33,FALSE),List!$A$2:$B$5,2,FALSE)),"",VLOOKUP(VLOOKUP(C208,Table1[[Practice no.]:[12]],33,FALSE),List!$A$2:$B$5,2,FALSE)))</f>
        <v/>
      </c>
      <c r="T208" s="55" t="str">
        <f>IF(C208="","",IF(ISERROR(VLOOKUP(VLOOKUP(C208,Table1[[Practice no.]:[12]],34,FALSE),List!$A$2:$B$5,2,FALSE)),"",VLOOKUP(VLOOKUP(C208,Table1[[Practice no.]:[12]],34,FALSE),List!$A$2:$B$5,2,FALSE)))</f>
        <v/>
      </c>
      <c r="U208" s="55" t="str">
        <f>IF(C208="","",IF(ISERROR(VLOOKUP(VLOOKUP(C208,Table1[[Practice no.]:[12]],35,FALSE),List!$A$2:$B$5,2,FALSE)),"",VLOOKUP(VLOOKUP(C208,Table1[[Practice no.]:[12]],35,FALSE),List!$A$2:$B$5,2,FALSE)))</f>
        <v/>
      </c>
      <c r="V208" s="55" t="str">
        <f>IF(C208="","",IF(ISERROR(VLOOKUP(VLOOKUP(C208,Table1[[Practice no.]:[12]],36,FALSE),List!$A$2:$B$5,2,FALSE)),"",VLOOKUP(VLOOKUP(C208,Table1[[Practice no.]:[12]],36,FALSE),List!$A$2:$B$5,2,FALSE)))</f>
        <v/>
      </c>
      <c r="W208" s="55" t="str">
        <f>IF(C208="","",IF(ISERROR(VLOOKUP(VLOOKUP(C208,Table1[[Practice no.]:[12]],37,FALSE),List!$A$2:$B$5,2,FALSE)),"",VLOOKUP(VLOOKUP(C208,Table1[[Practice no.]:[12]],37,FALSE),List!$A$2:$B$5,2,FALSE)))</f>
        <v/>
      </c>
      <c r="X208" s="55" t="str">
        <f>IF(C208="","",IF(ISERROR(VLOOKUP(VLOOKUP(C208,Table1[[Practice no.]:[12]],38,FALSE),List!$A$2:$B$5,2,FALSE)),"",VLOOKUP(VLOOKUP(C208,Table1[[Practice no.]:[12]],38,FALSE),List!$A$2:$B$5,2,FALSE)))</f>
        <v/>
      </c>
      <c r="Y208" s="55" t="str">
        <f>IF(C208="","",IF(ISERROR(VLOOKUP(VLOOKUP(C208,Table1[[Practice no.]:[12]],39,FALSE),List!$A$2:$B$5,2,FALSE)),"",VLOOKUP(VLOOKUP(C208,Table1[[Practice no.]:[12]],39,FALSE),List!$A$2:$B$5,2,FALSE)))</f>
        <v/>
      </c>
      <c r="Z208" s="55" t="str">
        <f>IF(C208="","",IF(ISERROR(VLOOKUP(VLOOKUP(C208,Table1[[Practice no.]:[12]],40,FALSE),List!$A$2:$B$5,2,FALSE)),"",VLOOKUP(VLOOKUP(C208,Table1[[Practice no.]:[12]],40,FALSE),List!$A$2:$B$5,2,FALSE)))</f>
        <v/>
      </c>
      <c r="AA208" s="55" t="str">
        <f>IF(C208="","",IF(ISERROR(VLOOKUP(VLOOKUP(C208,Table1[[Practice no.]:[12]],41,FALSE),List!$A$2:$B$5,2,FALSE)),"",VLOOKUP(VLOOKUP(C208,Table1[[Practice no.]:[12]],41,FALSE),List!$A$2:$B$5,2,FALSE)))</f>
        <v/>
      </c>
      <c r="AB208" s="55" t="str">
        <f>IF(C208="","",IF(ISERROR(VLOOKUP(VLOOKUP(C208,Table1[[Practice no.]:[12]],42,FALSE),List!$A$2:$B$5,2,FALSE)),"",VLOOKUP(VLOOKUP(C208,Table1[[Practice no.]:[12]],42,FALSE),List!$A$2:$B$5,2,FALSE)))</f>
        <v/>
      </c>
    </row>
    <row r="209" spans="1:28" ht="40.35" customHeight="1">
      <c r="A209" s="218"/>
      <c r="B209" s="218"/>
      <c r="C209" s="218"/>
      <c r="D209" s="218" t="str">
        <f>IF(C209="","",HYPERLINK("#'" &amp; C209 &amp; "'!A1",VLOOKUP(C209,Table1[[Practice no.]:[Pracitce Name]],2,FALSE)))</f>
        <v/>
      </c>
      <c r="E209" s="65" t="str">
        <f>IF(C209="","",IF(ISERROR(VLOOKUP(VLOOKUP(C209,Table1[[Practice no.]:[12]],19,FALSE),List!$A$2:$B$5,2,FALSE)),"",VLOOKUP(VLOOKUP(C209,Table1[[Practice no.]:[12]],19,FALSE),List!$A$2:$B$5,2,FALSE)))</f>
        <v/>
      </c>
      <c r="F209" s="66" t="str">
        <f>IF(C209="","",IF(ISERROR(VLOOKUP(VLOOKUP(C209,Table1[[Practice no.]:[12]],20,FALSE),List!$A$2:$B$5,2,FALSE)),"",VLOOKUP(VLOOKUP(C209,Table1[[Practice no.]:[12]],20,FALSE),List!$A$2:$B$5,2,FALSE)))</f>
        <v/>
      </c>
      <c r="G209" s="66" t="str">
        <f>IF(C209="","",IF(ISERROR(VLOOKUP(VLOOKUP(C209,Table1[[Practice no.]:[12]],21,FALSE),List!$A$2:$B$5,2,FALSE)),"",VLOOKUP(VLOOKUP(C209,Table1[[Practice no.]:[12]],21,FALSE),List!$A$2:$B$5,2,FALSE)))</f>
        <v/>
      </c>
      <c r="H209" s="67" t="str">
        <f>IF(C209="","",IF(ISERROR(VLOOKUP(VLOOKUP(C209,Table1[[Practice no.]:[12]],22,FALSE),List!$A$2:$B$5,2,FALSE)),"",VLOOKUP(VLOOKUP(C209,Table1[[Practice no.]:[12]],22,FALSE),List!$A$2:$B$5,2,FALSE)))</f>
        <v/>
      </c>
      <c r="I209" s="67" t="str">
        <f>IF(C209="","",IF(ISERROR(VLOOKUP(VLOOKUP(C209,Table1[[Practice no.]:[12]],23,FALSE),List!$A$2:$B$5,2,FALSE)),"",VLOOKUP(VLOOKUP(C209,Table1[[Practice no.]:[12]],23,FALSE),List!$A$2:$B$5,2,FALSE)))</f>
        <v/>
      </c>
      <c r="J209" s="67" t="str">
        <f>IF(C209="","",IF(ISERROR(VLOOKUP(VLOOKUP(C209,Table1[[Practice no.]:[12]],24,FALSE),List!$A$2:$B$5,2,FALSE)),"",VLOOKUP(VLOOKUP(C209,Table1[[Practice no.]:[12]],24,FALSE),List!$A$2:$B$5,2,FALSE)))</f>
        <v/>
      </c>
      <c r="K209" s="68" t="str">
        <f>IF(C209="","",IF(ISERROR(VLOOKUP(VLOOKUP(C209,Table1[[Practice no.]:[12]],25,FALSE),List!$A$2:$B$5,2,FALSE)),"",VLOOKUP(VLOOKUP(C209,Table1[[Practice no.]:[12]],25,FALSE),List!$A$2:$B$5,2,FALSE)))</f>
        <v/>
      </c>
      <c r="L209" s="68" t="str">
        <f>IF(C209="","",IF(ISERROR(VLOOKUP(VLOOKUP(C209,Table1[[Practice no.]:[12]],26,FALSE),List!$A$2:$B$5,2,FALSE)),"",VLOOKUP(VLOOKUP(C209,Table1[[Practice no.]:[12]],26,FALSE),List!$A$2:$B$5,2,FALSE)))</f>
        <v/>
      </c>
      <c r="M209" s="68" t="str">
        <f>IF(C209="","",IF(ISERROR(VLOOKUP(VLOOKUP(C209,Table1[[Practice no.]:[12]],27,FALSE),List!$A$2:$B$5,2,FALSE)),"",VLOOKUP(VLOOKUP(C209,Table1[[Practice no.]:[12]],27,FALSE),List!$A$2:$B$5,2,FALSE)))</f>
        <v/>
      </c>
      <c r="N209" s="69" t="str">
        <f>IF(C209="","",IF(ISERROR(VLOOKUP(VLOOKUP(C209,Table1[[Practice no.]:[12]],28,FALSE),List!$A$2:$B$5,2,FALSE)),"",VLOOKUP(VLOOKUP(C209,Table1[[Practice no.]:[12]],28,FALSE),List!$A$2:$B$5,2,FALSE)))</f>
        <v/>
      </c>
      <c r="O209" s="69" t="str">
        <f>IF(C209="","",IF(ISERROR(VLOOKUP(VLOOKUP(C209,Table1[[Practice no.]:[12]],29,FALSE),List!$A$2:$B$5,2,FALSE)),"",VLOOKUP(VLOOKUP(C209,Table1[[Practice no.]:[12]],29,FALSE),List!$A$2:$B$5,2,FALSE)))</f>
        <v/>
      </c>
      <c r="P209" s="69" t="str">
        <f>IF(C209="","",IF(ISERROR(VLOOKUP(VLOOKUP(C209,Table1[[Practice no.]:[12]],30,FALSE),List!$A$2:$B$5,2,FALSE)),"",VLOOKUP(VLOOKUP(C209,Table1[[Practice no.]:[12]],30,FALSE),List!$A$2:$B$5,2,FALSE)))</f>
        <v/>
      </c>
      <c r="Q209" s="55" t="str">
        <f>IF(C209="","",IF(ISERROR(VLOOKUP(VLOOKUP(C209,Table1[[Practice no.]:[12]],31,FALSE),List!$A$2:$B$5,2,FALSE)),"",VLOOKUP(VLOOKUP(C209,Table1[[Practice no.]:[12]],31,FALSE),List!$A$2:$B$5,2,FALSE)))</f>
        <v/>
      </c>
      <c r="R209" s="55" t="str">
        <f>IF(C209="","",IF(ISERROR(VLOOKUP(VLOOKUP(C209,Table1[[Practice no.]:[12]],32,FALSE),List!$A$2:$B$5,2,FALSE)),"",VLOOKUP(VLOOKUP(C209,Table1[[Practice no.]:[12]],32,FALSE),List!$A$2:$B$5,2,FALSE)))</f>
        <v/>
      </c>
      <c r="S209" s="55" t="str">
        <f>IF(C209="","",IF(ISERROR(VLOOKUP(VLOOKUP(C209,Table1[[Practice no.]:[12]],33,FALSE),List!$A$2:$B$5,2,FALSE)),"",VLOOKUP(VLOOKUP(C209,Table1[[Practice no.]:[12]],33,FALSE),List!$A$2:$B$5,2,FALSE)))</f>
        <v/>
      </c>
      <c r="T209" s="55" t="str">
        <f>IF(C209="","",IF(ISERROR(VLOOKUP(VLOOKUP(C209,Table1[[Practice no.]:[12]],34,FALSE),List!$A$2:$B$5,2,FALSE)),"",VLOOKUP(VLOOKUP(C209,Table1[[Practice no.]:[12]],34,FALSE),List!$A$2:$B$5,2,FALSE)))</f>
        <v/>
      </c>
      <c r="U209" s="55" t="str">
        <f>IF(C209="","",IF(ISERROR(VLOOKUP(VLOOKUP(C209,Table1[[Practice no.]:[12]],35,FALSE),List!$A$2:$B$5,2,FALSE)),"",VLOOKUP(VLOOKUP(C209,Table1[[Practice no.]:[12]],35,FALSE),List!$A$2:$B$5,2,FALSE)))</f>
        <v/>
      </c>
      <c r="V209" s="55" t="str">
        <f>IF(C209="","",IF(ISERROR(VLOOKUP(VLOOKUP(C209,Table1[[Practice no.]:[12]],36,FALSE),List!$A$2:$B$5,2,FALSE)),"",VLOOKUP(VLOOKUP(C209,Table1[[Practice no.]:[12]],36,FALSE),List!$A$2:$B$5,2,FALSE)))</f>
        <v/>
      </c>
      <c r="W209" s="55" t="str">
        <f>IF(C209="","",IF(ISERROR(VLOOKUP(VLOOKUP(C209,Table1[[Practice no.]:[12]],37,FALSE),List!$A$2:$B$5,2,FALSE)),"",VLOOKUP(VLOOKUP(C209,Table1[[Practice no.]:[12]],37,FALSE),List!$A$2:$B$5,2,FALSE)))</f>
        <v/>
      </c>
      <c r="X209" s="55" t="str">
        <f>IF(C209="","",IF(ISERROR(VLOOKUP(VLOOKUP(C209,Table1[[Practice no.]:[12]],38,FALSE),List!$A$2:$B$5,2,FALSE)),"",VLOOKUP(VLOOKUP(C209,Table1[[Practice no.]:[12]],38,FALSE),List!$A$2:$B$5,2,FALSE)))</f>
        <v/>
      </c>
      <c r="Y209" s="55" t="str">
        <f>IF(C209="","",IF(ISERROR(VLOOKUP(VLOOKUP(C209,Table1[[Practice no.]:[12]],39,FALSE),List!$A$2:$B$5,2,FALSE)),"",VLOOKUP(VLOOKUP(C209,Table1[[Practice no.]:[12]],39,FALSE),List!$A$2:$B$5,2,FALSE)))</f>
        <v/>
      </c>
      <c r="Z209" s="55" t="str">
        <f>IF(C209="","",IF(ISERROR(VLOOKUP(VLOOKUP(C209,Table1[[Practice no.]:[12]],40,FALSE),List!$A$2:$B$5,2,FALSE)),"",VLOOKUP(VLOOKUP(C209,Table1[[Practice no.]:[12]],40,FALSE),List!$A$2:$B$5,2,FALSE)))</f>
        <v/>
      </c>
      <c r="AA209" s="55" t="str">
        <f>IF(C209="","",IF(ISERROR(VLOOKUP(VLOOKUP(C209,Table1[[Practice no.]:[12]],41,FALSE),List!$A$2:$B$5,2,FALSE)),"",VLOOKUP(VLOOKUP(C209,Table1[[Practice no.]:[12]],41,FALSE),List!$A$2:$B$5,2,FALSE)))</f>
        <v/>
      </c>
      <c r="AB209" s="55" t="str">
        <f>IF(C209="","",IF(ISERROR(VLOOKUP(VLOOKUP(C209,Table1[[Practice no.]:[12]],42,FALSE),List!$A$2:$B$5,2,FALSE)),"",VLOOKUP(VLOOKUP(C209,Table1[[Practice no.]:[12]],42,FALSE),List!$A$2:$B$5,2,FALSE)))</f>
        <v/>
      </c>
    </row>
    <row r="210" spans="1:28" ht="40.35" customHeight="1">
      <c r="A210" s="218"/>
      <c r="B210" s="218"/>
      <c r="C210" s="218"/>
      <c r="D210" s="218" t="str">
        <f>IF(C210="","",HYPERLINK("#'" &amp; C210 &amp; "'!A1",VLOOKUP(C210,Table1[[Practice no.]:[Pracitce Name]],2,FALSE)))</f>
        <v/>
      </c>
      <c r="E210" s="65" t="str">
        <f>IF(C210="","",IF(ISERROR(VLOOKUP(VLOOKUP(C210,Table1[[Practice no.]:[12]],19,FALSE),List!$A$2:$B$5,2,FALSE)),"",VLOOKUP(VLOOKUP(C210,Table1[[Practice no.]:[12]],19,FALSE),List!$A$2:$B$5,2,FALSE)))</f>
        <v/>
      </c>
      <c r="F210" s="66" t="str">
        <f>IF(C210="","",IF(ISERROR(VLOOKUP(VLOOKUP(C210,Table1[[Practice no.]:[12]],20,FALSE),List!$A$2:$B$5,2,FALSE)),"",VLOOKUP(VLOOKUP(C210,Table1[[Practice no.]:[12]],20,FALSE),List!$A$2:$B$5,2,FALSE)))</f>
        <v/>
      </c>
      <c r="G210" s="66" t="str">
        <f>IF(C210="","",IF(ISERROR(VLOOKUP(VLOOKUP(C210,Table1[[Practice no.]:[12]],21,FALSE),List!$A$2:$B$5,2,FALSE)),"",VLOOKUP(VLOOKUP(C210,Table1[[Practice no.]:[12]],21,FALSE),List!$A$2:$B$5,2,FALSE)))</f>
        <v/>
      </c>
      <c r="H210" s="67" t="str">
        <f>IF(C210="","",IF(ISERROR(VLOOKUP(VLOOKUP(C210,Table1[[Practice no.]:[12]],22,FALSE),List!$A$2:$B$5,2,FALSE)),"",VLOOKUP(VLOOKUP(C210,Table1[[Practice no.]:[12]],22,FALSE),List!$A$2:$B$5,2,FALSE)))</f>
        <v/>
      </c>
      <c r="I210" s="67" t="str">
        <f>IF(C210="","",IF(ISERROR(VLOOKUP(VLOOKUP(C210,Table1[[Practice no.]:[12]],23,FALSE),List!$A$2:$B$5,2,FALSE)),"",VLOOKUP(VLOOKUP(C210,Table1[[Practice no.]:[12]],23,FALSE),List!$A$2:$B$5,2,FALSE)))</f>
        <v/>
      </c>
      <c r="J210" s="67" t="str">
        <f>IF(C210="","",IF(ISERROR(VLOOKUP(VLOOKUP(C210,Table1[[Practice no.]:[12]],24,FALSE),List!$A$2:$B$5,2,FALSE)),"",VLOOKUP(VLOOKUP(C210,Table1[[Practice no.]:[12]],24,FALSE),List!$A$2:$B$5,2,FALSE)))</f>
        <v/>
      </c>
      <c r="K210" s="68" t="str">
        <f>IF(C210="","",IF(ISERROR(VLOOKUP(VLOOKUP(C210,Table1[[Practice no.]:[12]],25,FALSE),List!$A$2:$B$5,2,FALSE)),"",VLOOKUP(VLOOKUP(C210,Table1[[Practice no.]:[12]],25,FALSE),List!$A$2:$B$5,2,FALSE)))</f>
        <v/>
      </c>
      <c r="L210" s="68" t="str">
        <f>IF(C210="","",IF(ISERROR(VLOOKUP(VLOOKUP(C210,Table1[[Practice no.]:[12]],26,FALSE),List!$A$2:$B$5,2,FALSE)),"",VLOOKUP(VLOOKUP(C210,Table1[[Practice no.]:[12]],26,FALSE),List!$A$2:$B$5,2,FALSE)))</f>
        <v/>
      </c>
      <c r="M210" s="68" t="str">
        <f>IF(C210="","",IF(ISERROR(VLOOKUP(VLOOKUP(C210,Table1[[Practice no.]:[12]],27,FALSE),List!$A$2:$B$5,2,FALSE)),"",VLOOKUP(VLOOKUP(C210,Table1[[Practice no.]:[12]],27,FALSE),List!$A$2:$B$5,2,FALSE)))</f>
        <v/>
      </c>
      <c r="N210" s="69" t="str">
        <f>IF(C210="","",IF(ISERROR(VLOOKUP(VLOOKUP(C210,Table1[[Practice no.]:[12]],28,FALSE),List!$A$2:$B$5,2,FALSE)),"",VLOOKUP(VLOOKUP(C210,Table1[[Practice no.]:[12]],28,FALSE),List!$A$2:$B$5,2,FALSE)))</f>
        <v/>
      </c>
      <c r="O210" s="69" t="str">
        <f>IF(C210="","",IF(ISERROR(VLOOKUP(VLOOKUP(C210,Table1[[Practice no.]:[12]],29,FALSE),List!$A$2:$B$5,2,FALSE)),"",VLOOKUP(VLOOKUP(C210,Table1[[Practice no.]:[12]],29,FALSE),List!$A$2:$B$5,2,FALSE)))</f>
        <v/>
      </c>
      <c r="P210" s="69" t="str">
        <f>IF(C210="","",IF(ISERROR(VLOOKUP(VLOOKUP(C210,Table1[[Practice no.]:[12]],30,FALSE),List!$A$2:$B$5,2,FALSE)),"",VLOOKUP(VLOOKUP(C210,Table1[[Practice no.]:[12]],30,FALSE),List!$A$2:$B$5,2,FALSE)))</f>
        <v/>
      </c>
      <c r="Q210" s="55" t="str">
        <f>IF(C210="","",IF(ISERROR(VLOOKUP(VLOOKUP(C210,Table1[[Practice no.]:[12]],31,FALSE),List!$A$2:$B$5,2,FALSE)),"",VLOOKUP(VLOOKUP(C210,Table1[[Practice no.]:[12]],31,FALSE),List!$A$2:$B$5,2,FALSE)))</f>
        <v/>
      </c>
      <c r="R210" s="55" t="str">
        <f>IF(C210="","",IF(ISERROR(VLOOKUP(VLOOKUP(C210,Table1[[Practice no.]:[12]],32,FALSE),List!$A$2:$B$5,2,FALSE)),"",VLOOKUP(VLOOKUP(C210,Table1[[Practice no.]:[12]],32,FALSE),List!$A$2:$B$5,2,FALSE)))</f>
        <v/>
      </c>
      <c r="S210" s="55" t="str">
        <f>IF(C210="","",IF(ISERROR(VLOOKUP(VLOOKUP(C210,Table1[[Practice no.]:[12]],33,FALSE),List!$A$2:$B$5,2,FALSE)),"",VLOOKUP(VLOOKUP(C210,Table1[[Practice no.]:[12]],33,FALSE),List!$A$2:$B$5,2,FALSE)))</f>
        <v/>
      </c>
      <c r="T210" s="55" t="str">
        <f>IF(C210="","",IF(ISERROR(VLOOKUP(VLOOKUP(C210,Table1[[Practice no.]:[12]],34,FALSE),List!$A$2:$B$5,2,FALSE)),"",VLOOKUP(VLOOKUP(C210,Table1[[Practice no.]:[12]],34,FALSE),List!$A$2:$B$5,2,FALSE)))</f>
        <v/>
      </c>
      <c r="U210" s="55" t="str">
        <f>IF(C210="","",IF(ISERROR(VLOOKUP(VLOOKUP(C210,Table1[[Practice no.]:[12]],35,FALSE),List!$A$2:$B$5,2,FALSE)),"",VLOOKUP(VLOOKUP(C210,Table1[[Practice no.]:[12]],35,FALSE),List!$A$2:$B$5,2,FALSE)))</f>
        <v/>
      </c>
      <c r="V210" s="55" t="str">
        <f>IF(C210="","",IF(ISERROR(VLOOKUP(VLOOKUP(C210,Table1[[Practice no.]:[12]],36,FALSE),List!$A$2:$B$5,2,FALSE)),"",VLOOKUP(VLOOKUP(C210,Table1[[Practice no.]:[12]],36,FALSE),List!$A$2:$B$5,2,FALSE)))</f>
        <v/>
      </c>
      <c r="W210" s="55" t="str">
        <f>IF(C210="","",IF(ISERROR(VLOOKUP(VLOOKUP(C210,Table1[[Practice no.]:[12]],37,FALSE),List!$A$2:$B$5,2,FALSE)),"",VLOOKUP(VLOOKUP(C210,Table1[[Practice no.]:[12]],37,FALSE),List!$A$2:$B$5,2,FALSE)))</f>
        <v/>
      </c>
      <c r="X210" s="55" t="str">
        <f>IF(C210="","",IF(ISERROR(VLOOKUP(VLOOKUP(C210,Table1[[Practice no.]:[12]],38,FALSE),List!$A$2:$B$5,2,FALSE)),"",VLOOKUP(VLOOKUP(C210,Table1[[Practice no.]:[12]],38,FALSE),List!$A$2:$B$5,2,FALSE)))</f>
        <v/>
      </c>
      <c r="Y210" s="55" t="str">
        <f>IF(C210="","",IF(ISERROR(VLOOKUP(VLOOKUP(C210,Table1[[Practice no.]:[12]],39,FALSE),List!$A$2:$B$5,2,FALSE)),"",VLOOKUP(VLOOKUP(C210,Table1[[Practice no.]:[12]],39,FALSE),List!$A$2:$B$5,2,FALSE)))</f>
        <v/>
      </c>
      <c r="Z210" s="55" t="str">
        <f>IF(C210="","",IF(ISERROR(VLOOKUP(VLOOKUP(C210,Table1[[Practice no.]:[12]],40,FALSE),List!$A$2:$B$5,2,FALSE)),"",VLOOKUP(VLOOKUP(C210,Table1[[Practice no.]:[12]],40,FALSE),List!$A$2:$B$5,2,FALSE)))</f>
        <v/>
      </c>
      <c r="AA210" s="55" t="str">
        <f>IF(C210="","",IF(ISERROR(VLOOKUP(VLOOKUP(C210,Table1[[Practice no.]:[12]],41,FALSE),List!$A$2:$B$5,2,FALSE)),"",VLOOKUP(VLOOKUP(C210,Table1[[Practice no.]:[12]],41,FALSE),List!$A$2:$B$5,2,FALSE)))</f>
        <v/>
      </c>
      <c r="AB210" s="55" t="str">
        <f>IF(C210="","",IF(ISERROR(VLOOKUP(VLOOKUP(C210,Table1[[Practice no.]:[12]],42,FALSE),List!$A$2:$B$5,2,FALSE)),"",VLOOKUP(VLOOKUP(C210,Table1[[Practice no.]:[12]],42,FALSE),List!$A$2:$B$5,2,FALSE)))</f>
        <v/>
      </c>
    </row>
    <row r="211" spans="1:28" ht="40.35" customHeight="1">
      <c r="A211" s="218"/>
      <c r="B211" s="218"/>
      <c r="C211" s="218"/>
      <c r="D211" s="218" t="str">
        <f>IF(C211="","",HYPERLINK("#'" &amp; C211 &amp; "'!A1",VLOOKUP(C211,Table1[[Practice no.]:[Pracitce Name]],2,FALSE)))</f>
        <v/>
      </c>
      <c r="E211" s="65" t="str">
        <f>IF(C211="","",IF(ISERROR(VLOOKUP(VLOOKUP(C211,Table1[[Practice no.]:[12]],19,FALSE),List!$A$2:$B$5,2,FALSE)),"",VLOOKUP(VLOOKUP(C211,Table1[[Practice no.]:[12]],19,FALSE),List!$A$2:$B$5,2,FALSE)))</f>
        <v/>
      </c>
      <c r="F211" s="66" t="str">
        <f>IF(C211="","",IF(ISERROR(VLOOKUP(VLOOKUP(C211,Table1[[Practice no.]:[12]],20,FALSE),List!$A$2:$B$5,2,FALSE)),"",VLOOKUP(VLOOKUP(C211,Table1[[Practice no.]:[12]],20,FALSE),List!$A$2:$B$5,2,FALSE)))</f>
        <v/>
      </c>
      <c r="G211" s="66" t="str">
        <f>IF(C211="","",IF(ISERROR(VLOOKUP(VLOOKUP(C211,Table1[[Practice no.]:[12]],21,FALSE),List!$A$2:$B$5,2,FALSE)),"",VLOOKUP(VLOOKUP(C211,Table1[[Practice no.]:[12]],21,FALSE),List!$A$2:$B$5,2,FALSE)))</f>
        <v/>
      </c>
      <c r="H211" s="67" t="str">
        <f>IF(C211="","",IF(ISERROR(VLOOKUP(VLOOKUP(C211,Table1[[Practice no.]:[12]],22,FALSE),List!$A$2:$B$5,2,FALSE)),"",VLOOKUP(VLOOKUP(C211,Table1[[Practice no.]:[12]],22,FALSE),List!$A$2:$B$5,2,FALSE)))</f>
        <v/>
      </c>
      <c r="I211" s="67" t="str">
        <f>IF(C211="","",IF(ISERROR(VLOOKUP(VLOOKUP(C211,Table1[[Practice no.]:[12]],23,FALSE),List!$A$2:$B$5,2,FALSE)),"",VLOOKUP(VLOOKUP(C211,Table1[[Practice no.]:[12]],23,FALSE),List!$A$2:$B$5,2,FALSE)))</f>
        <v/>
      </c>
      <c r="J211" s="67" t="str">
        <f>IF(C211="","",IF(ISERROR(VLOOKUP(VLOOKUP(C211,Table1[[Practice no.]:[12]],24,FALSE),List!$A$2:$B$5,2,FALSE)),"",VLOOKUP(VLOOKUP(C211,Table1[[Practice no.]:[12]],24,FALSE),List!$A$2:$B$5,2,FALSE)))</f>
        <v/>
      </c>
      <c r="K211" s="68" t="str">
        <f>IF(C211="","",IF(ISERROR(VLOOKUP(VLOOKUP(C211,Table1[[Practice no.]:[12]],25,FALSE),List!$A$2:$B$5,2,FALSE)),"",VLOOKUP(VLOOKUP(C211,Table1[[Practice no.]:[12]],25,FALSE),List!$A$2:$B$5,2,FALSE)))</f>
        <v/>
      </c>
      <c r="L211" s="68" t="str">
        <f>IF(C211="","",IF(ISERROR(VLOOKUP(VLOOKUP(C211,Table1[[Practice no.]:[12]],26,FALSE),List!$A$2:$B$5,2,FALSE)),"",VLOOKUP(VLOOKUP(C211,Table1[[Practice no.]:[12]],26,FALSE),List!$A$2:$B$5,2,FALSE)))</f>
        <v/>
      </c>
      <c r="M211" s="68" t="str">
        <f>IF(C211="","",IF(ISERROR(VLOOKUP(VLOOKUP(C211,Table1[[Practice no.]:[12]],27,FALSE),List!$A$2:$B$5,2,FALSE)),"",VLOOKUP(VLOOKUP(C211,Table1[[Practice no.]:[12]],27,FALSE),List!$A$2:$B$5,2,FALSE)))</f>
        <v/>
      </c>
      <c r="N211" s="69" t="str">
        <f>IF(C211="","",IF(ISERROR(VLOOKUP(VLOOKUP(C211,Table1[[Practice no.]:[12]],28,FALSE),List!$A$2:$B$5,2,FALSE)),"",VLOOKUP(VLOOKUP(C211,Table1[[Practice no.]:[12]],28,FALSE),List!$A$2:$B$5,2,FALSE)))</f>
        <v/>
      </c>
      <c r="O211" s="69" t="str">
        <f>IF(C211="","",IF(ISERROR(VLOOKUP(VLOOKUP(C211,Table1[[Practice no.]:[12]],29,FALSE),List!$A$2:$B$5,2,FALSE)),"",VLOOKUP(VLOOKUP(C211,Table1[[Practice no.]:[12]],29,FALSE),List!$A$2:$B$5,2,FALSE)))</f>
        <v/>
      </c>
      <c r="P211" s="69" t="str">
        <f>IF(C211="","",IF(ISERROR(VLOOKUP(VLOOKUP(C211,Table1[[Practice no.]:[12]],30,FALSE),List!$A$2:$B$5,2,FALSE)),"",VLOOKUP(VLOOKUP(C211,Table1[[Practice no.]:[12]],30,FALSE),List!$A$2:$B$5,2,FALSE)))</f>
        <v/>
      </c>
      <c r="Q211" s="55" t="str">
        <f>IF(C211="","",IF(ISERROR(VLOOKUP(VLOOKUP(C211,Table1[[Practice no.]:[12]],31,FALSE),List!$A$2:$B$5,2,FALSE)),"",VLOOKUP(VLOOKUP(C211,Table1[[Practice no.]:[12]],31,FALSE),List!$A$2:$B$5,2,FALSE)))</f>
        <v/>
      </c>
      <c r="R211" s="55" t="str">
        <f>IF(C211="","",IF(ISERROR(VLOOKUP(VLOOKUP(C211,Table1[[Practice no.]:[12]],32,FALSE),List!$A$2:$B$5,2,FALSE)),"",VLOOKUP(VLOOKUP(C211,Table1[[Practice no.]:[12]],32,FALSE),List!$A$2:$B$5,2,FALSE)))</f>
        <v/>
      </c>
      <c r="S211" s="55" t="str">
        <f>IF(C211="","",IF(ISERROR(VLOOKUP(VLOOKUP(C211,Table1[[Practice no.]:[12]],33,FALSE),List!$A$2:$B$5,2,FALSE)),"",VLOOKUP(VLOOKUP(C211,Table1[[Practice no.]:[12]],33,FALSE),List!$A$2:$B$5,2,FALSE)))</f>
        <v/>
      </c>
      <c r="T211" s="55" t="str">
        <f>IF(C211="","",IF(ISERROR(VLOOKUP(VLOOKUP(C211,Table1[[Practice no.]:[12]],34,FALSE),List!$A$2:$B$5,2,FALSE)),"",VLOOKUP(VLOOKUP(C211,Table1[[Practice no.]:[12]],34,FALSE),List!$A$2:$B$5,2,FALSE)))</f>
        <v/>
      </c>
      <c r="U211" s="55" t="str">
        <f>IF(C211="","",IF(ISERROR(VLOOKUP(VLOOKUP(C211,Table1[[Practice no.]:[12]],35,FALSE),List!$A$2:$B$5,2,FALSE)),"",VLOOKUP(VLOOKUP(C211,Table1[[Practice no.]:[12]],35,FALSE),List!$A$2:$B$5,2,FALSE)))</f>
        <v/>
      </c>
      <c r="V211" s="55" t="str">
        <f>IF(C211="","",IF(ISERROR(VLOOKUP(VLOOKUP(C211,Table1[[Practice no.]:[12]],36,FALSE),List!$A$2:$B$5,2,FALSE)),"",VLOOKUP(VLOOKUP(C211,Table1[[Practice no.]:[12]],36,FALSE),List!$A$2:$B$5,2,FALSE)))</f>
        <v/>
      </c>
      <c r="W211" s="55" t="str">
        <f>IF(C211="","",IF(ISERROR(VLOOKUP(VLOOKUP(C211,Table1[[Practice no.]:[12]],37,FALSE),List!$A$2:$B$5,2,FALSE)),"",VLOOKUP(VLOOKUP(C211,Table1[[Practice no.]:[12]],37,FALSE),List!$A$2:$B$5,2,FALSE)))</f>
        <v/>
      </c>
      <c r="X211" s="55" t="str">
        <f>IF(C211="","",IF(ISERROR(VLOOKUP(VLOOKUP(C211,Table1[[Practice no.]:[12]],38,FALSE),List!$A$2:$B$5,2,FALSE)),"",VLOOKUP(VLOOKUP(C211,Table1[[Practice no.]:[12]],38,FALSE),List!$A$2:$B$5,2,FALSE)))</f>
        <v/>
      </c>
      <c r="Y211" s="55" t="str">
        <f>IF(C211="","",IF(ISERROR(VLOOKUP(VLOOKUP(C211,Table1[[Practice no.]:[12]],39,FALSE),List!$A$2:$B$5,2,FALSE)),"",VLOOKUP(VLOOKUP(C211,Table1[[Practice no.]:[12]],39,FALSE),List!$A$2:$B$5,2,FALSE)))</f>
        <v/>
      </c>
      <c r="Z211" s="55" t="str">
        <f>IF(C211="","",IF(ISERROR(VLOOKUP(VLOOKUP(C211,Table1[[Practice no.]:[12]],40,FALSE),List!$A$2:$B$5,2,FALSE)),"",VLOOKUP(VLOOKUP(C211,Table1[[Practice no.]:[12]],40,FALSE),List!$A$2:$B$5,2,FALSE)))</f>
        <v/>
      </c>
      <c r="AA211" s="55" t="str">
        <f>IF(C211="","",IF(ISERROR(VLOOKUP(VLOOKUP(C211,Table1[[Practice no.]:[12]],41,FALSE),List!$A$2:$B$5,2,FALSE)),"",VLOOKUP(VLOOKUP(C211,Table1[[Practice no.]:[12]],41,FALSE),List!$A$2:$B$5,2,FALSE)))</f>
        <v/>
      </c>
      <c r="AB211" s="55" t="str">
        <f>IF(C211="","",IF(ISERROR(VLOOKUP(VLOOKUP(C211,Table1[[Practice no.]:[12]],42,FALSE),List!$A$2:$B$5,2,FALSE)),"",VLOOKUP(VLOOKUP(C211,Table1[[Practice no.]:[12]],42,FALSE),List!$A$2:$B$5,2,FALSE)))</f>
        <v/>
      </c>
    </row>
    <row r="212" spans="1:28" ht="40.35" customHeight="1">
      <c r="A212" s="218"/>
      <c r="B212" s="218"/>
      <c r="C212" s="218"/>
      <c r="D212" s="218" t="str">
        <f>IF(C212="","",HYPERLINK("#'" &amp; C212 &amp; "'!A1",VLOOKUP(C212,Table1[[Practice no.]:[Pracitce Name]],2,FALSE)))</f>
        <v/>
      </c>
      <c r="E212" s="65" t="str">
        <f>IF(C212="","",IF(ISERROR(VLOOKUP(VLOOKUP(C212,Table1[[Practice no.]:[12]],19,FALSE),List!$A$2:$B$5,2,FALSE)),"",VLOOKUP(VLOOKUP(C212,Table1[[Practice no.]:[12]],19,FALSE),List!$A$2:$B$5,2,FALSE)))</f>
        <v/>
      </c>
      <c r="F212" s="66" t="str">
        <f>IF(C212="","",IF(ISERROR(VLOOKUP(VLOOKUP(C212,Table1[[Practice no.]:[12]],20,FALSE),List!$A$2:$B$5,2,FALSE)),"",VLOOKUP(VLOOKUP(C212,Table1[[Practice no.]:[12]],20,FALSE),List!$A$2:$B$5,2,FALSE)))</f>
        <v/>
      </c>
      <c r="G212" s="66" t="str">
        <f>IF(C212="","",IF(ISERROR(VLOOKUP(VLOOKUP(C212,Table1[[Practice no.]:[12]],21,FALSE),List!$A$2:$B$5,2,FALSE)),"",VLOOKUP(VLOOKUP(C212,Table1[[Practice no.]:[12]],21,FALSE),List!$A$2:$B$5,2,FALSE)))</f>
        <v/>
      </c>
      <c r="H212" s="67" t="str">
        <f>IF(C212="","",IF(ISERROR(VLOOKUP(VLOOKUP(C212,Table1[[Practice no.]:[12]],22,FALSE),List!$A$2:$B$5,2,FALSE)),"",VLOOKUP(VLOOKUP(C212,Table1[[Practice no.]:[12]],22,FALSE),List!$A$2:$B$5,2,FALSE)))</f>
        <v/>
      </c>
      <c r="I212" s="67" t="str">
        <f>IF(C212="","",IF(ISERROR(VLOOKUP(VLOOKUP(C212,Table1[[Practice no.]:[12]],23,FALSE),List!$A$2:$B$5,2,FALSE)),"",VLOOKUP(VLOOKUP(C212,Table1[[Practice no.]:[12]],23,FALSE),List!$A$2:$B$5,2,FALSE)))</f>
        <v/>
      </c>
      <c r="J212" s="67" t="str">
        <f>IF(C212="","",IF(ISERROR(VLOOKUP(VLOOKUP(C212,Table1[[Practice no.]:[12]],24,FALSE),List!$A$2:$B$5,2,FALSE)),"",VLOOKUP(VLOOKUP(C212,Table1[[Practice no.]:[12]],24,FALSE),List!$A$2:$B$5,2,FALSE)))</f>
        <v/>
      </c>
      <c r="K212" s="68" t="str">
        <f>IF(C212="","",IF(ISERROR(VLOOKUP(VLOOKUP(C212,Table1[[Practice no.]:[12]],25,FALSE),List!$A$2:$B$5,2,FALSE)),"",VLOOKUP(VLOOKUP(C212,Table1[[Practice no.]:[12]],25,FALSE),List!$A$2:$B$5,2,FALSE)))</f>
        <v/>
      </c>
      <c r="L212" s="68" t="str">
        <f>IF(C212="","",IF(ISERROR(VLOOKUP(VLOOKUP(C212,Table1[[Practice no.]:[12]],26,FALSE),List!$A$2:$B$5,2,FALSE)),"",VLOOKUP(VLOOKUP(C212,Table1[[Practice no.]:[12]],26,FALSE),List!$A$2:$B$5,2,FALSE)))</f>
        <v/>
      </c>
      <c r="M212" s="68" t="str">
        <f>IF(C212="","",IF(ISERROR(VLOOKUP(VLOOKUP(C212,Table1[[Practice no.]:[12]],27,FALSE),List!$A$2:$B$5,2,FALSE)),"",VLOOKUP(VLOOKUP(C212,Table1[[Practice no.]:[12]],27,FALSE),List!$A$2:$B$5,2,FALSE)))</f>
        <v/>
      </c>
      <c r="N212" s="69" t="str">
        <f>IF(C212="","",IF(ISERROR(VLOOKUP(VLOOKUP(C212,Table1[[Practice no.]:[12]],28,FALSE),List!$A$2:$B$5,2,FALSE)),"",VLOOKUP(VLOOKUP(C212,Table1[[Practice no.]:[12]],28,FALSE),List!$A$2:$B$5,2,FALSE)))</f>
        <v/>
      </c>
      <c r="O212" s="69" t="str">
        <f>IF(C212="","",IF(ISERROR(VLOOKUP(VLOOKUP(C212,Table1[[Practice no.]:[12]],29,FALSE),List!$A$2:$B$5,2,FALSE)),"",VLOOKUP(VLOOKUP(C212,Table1[[Practice no.]:[12]],29,FALSE),List!$A$2:$B$5,2,FALSE)))</f>
        <v/>
      </c>
      <c r="P212" s="69" t="str">
        <f>IF(C212="","",IF(ISERROR(VLOOKUP(VLOOKUP(C212,Table1[[Practice no.]:[12]],30,FALSE),List!$A$2:$B$5,2,FALSE)),"",VLOOKUP(VLOOKUP(C212,Table1[[Practice no.]:[12]],30,FALSE),List!$A$2:$B$5,2,FALSE)))</f>
        <v/>
      </c>
      <c r="Q212" s="55" t="str">
        <f>IF(C212="","",IF(ISERROR(VLOOKUP(VLOOKUP(C212,Table1[[Practice no.]:[12]],31,FALSE),List!$A$2:$B$5,2,FALSE)),"",VLOOKUP(VLOOKUP(C212,Table1[[Practice no.]:[12]],31,FALSE),List!$A$2:$B$5,2,FALSE)))</f>
        <v/>
      </c>
      <c r="R212" s="55" t="str">
        <f>IF(C212="","",IF(ISERROR(VLOOKUP(VLOOKUP(C212,Table1[[Practice no.]:[12]],32,FALSE),List!$A$2:$B$5,2,FALSE)),"",VLOOKUP(VLOOKUP(C212,Table1[[Practice no.]:[12]],32,FALSE),List!$A$2:$B$5,2,FALSE)))</f>
        <v/>
      </c>
      <c r="S212" s="55" t="str">
        <f>IF(C212="","",IF(ISERROR(VLOOKUP(VLOOKUP(C212,Table1[[Practice no.]:[12]],33,FALSE),List!$A$2:$B$5,2,FALSE)),"",VLOOKUP(VLOOKUP(C212,Table1[[Practice no.]:[12]],33,FALSE),List!$A$2:$B$5,2,FALSE)))</f>
        <v/>
      </c>
      <c r="T212" s="55" t="str">
        <f>IF(C212="","",IF(ISERROR(VLOOKUP(VLOOKUP(C212,Table1[[Practice no.]:[12]],34,FALSE),List!$A$2:$B$5,2,FALSE)),"",VLOOKUP(VLOOKUP(C212,Table1[[Practice no.]:[12]],34,FALSE),List!$A$2:$B$5,2,FALSE)))</f>
        <v/>
      </c>
      <c r="U212" s="55" t="str">
        <f>IF(C212="","",IF(ISERROR(VLOOKUP(VLOOKUP(C212,Table1[[Practice no.]:[12]],35,FALSE),List!$A$2:$B$5,2,FALSE)),"",VLOOKUP(VLOOKUP(C212,Table1[[Practice no.]:[12]],35,FALSE),List!$A$2:$B$5,2,FALSE)))</f>
        <v/>
      </c>
      <c r="V212" s="55" t="str">
        <f>IF(C212="","",IF(ISERROR(VLOOKUP(VLOOKUP(C212,Table1[[Practice no.]:[12]],36,FALSE),List!$A$2:$B$5,2,FALSE)),"",VLOOKUP(VLOOKUP(C212,Table1[[Practice no.]:[12]],36,FALSE),List!$A$2:$B$5,2,FALSE)))</f>
        <v/>
      </c>
      <c r="W212" s="55" t="str">
        <f>IF(C212="","",IF(ISERROR(VLOOKUP(VLOOKUP(C212,Table1[[Practice no.]:[12]],37,FALSE),List!$A$2:$B$5,2,FALSE)),"",VLOOKUP(VLOOKUP(C212,Table1[[Practice no.]:[12]],37,FALSE),List!$A$2:$B$5,2,FALSE)))</f>
        <v/>
      </c>
      <c r="X212" s="55" t="str">
        <f>IF(C212="","",IF(ISERROR(VLOOKUP(VLOOKUP(C212,Table1[[Practice no.]:[12]],38,FALSE),List!$A$2:$B$5,2,FALSE)),"",VLOOKUP(VLOOKUP(C212,Table1[[Practice no.]:[12]],38,FALSE),List!$A$2:$B$5,2,FALSE)))</f>
        <v/>
      </c>
      <c r="Y212" s="55" t="str">
        <f>IF(C212="","",IF(ISERROR(VLOOKUP(VLOOKUP(C212,Table1[[Practice no.]:[12]],39,FALSE),List!$A$2:$B$5,2,FALSE)),"",VLOOKUP(VLOOKUP(C212,Table1[[Practice no.]:[12]],39,FALSE),List!$A$2:$B$5,2,FALSE)))</f>
        <v/>
      </c>
      <c r="Z212" s="55" t="str">
        <f>IF(C212="","",IF(ISERROR(VLOOKUP(VLOOKUP(C212,Table1[[Practice no.]:[12]],40,FALSE),List!$A$2:$B$5,2,FALSE)),"",VLOOKUP(VLOOKUP(C212,Table1[[Practice no.]:[12]],40,FALSE),List!$A$2:$B$5,2,FALSE)))</f>
        <v/>
      </c>
      <c r="AA212" s="55" t="str">
        <f>IF(C212="","",IF(ISERROR(VLOOKUP(VLOOKUP(C212,Table1[[Practice no.]:[12]],41,FALSE),List!$A$2:$B$5,2,FALSE)),"",VLOOKUP(VLOOKUP(C212,Table1[[Practice no.]:[12]],41,FALSE),List!$A$2:$B$5,2,FALSE)))</f>
        <v/>
      </c>
      <c r="AB212" s="55" t="str">
        <f>IF(C212="","",IF(ISERROR(VLOOKUP(VLOOKUP(C212,Table1[[Practice no.]:[12]],42,FALSE),List!$A$2:$B$5,2,FALSE)),"",VLOOKUP(VLOOKUP(C212,Table1[[Practice no.]:[12]],42,FALSE),List!$A$2:$B$5,2,FALSE)))</f>
        <v/>
      </c>
    </row>
    <row r="213" spans="1:28" ht="40.35" customHeight="1">
      <c r="A213" s="218"/>
      <c r="B213" s="218"/>
      <c r="C213" s="218"/>
      <c r="D213" s="218" t="str">
        <f>IF(C213="","",HYPERLINK("#'" &amp; C213 &amp; "'!A1",VLOOKUP(C213,Table1[[Practice no.]:[Pracitce Name]],2,FALSE)))</f>
        <v/>
      </c>
      <c r="E213" s="65" t="str">
        <f>IF(C213="","",IF(ISERROR(VLOOKUP(VLOOKUP(C213,Table1[[Practice no.]:[12]],19,FALSE),List!$A$2:$B$5,2,FALSE)),"",VLOOKUP(VLOOKUP(C213,Table1[[Practice no.]:[12]],19,FALSE),List!$A$2:$B$5,2,FALSE)))</f>
        <v/>
      </c>
      <c r="F213" s="66" t="str">
        <f>IF(C213="","",IF(ISERROR(VLOOKUP(VLOOKUP(C213,Table1[[Practice no.]:[12]],20,FALSE),List!$A$2:$B$5,2,FALSE)),"",VLOOKUP(VLOOKUP(C213,Table1[[Practice no.]:[12]],20,FALSE),List!$A$2:$B$5,2,FALSE)))</f>
        <v/>
      </c>
      <c r="G213" s="66" t="str">
        <f>IF(C213="","",IF(ISERROR(VLOOKUP(VLOOKUP(C213,Table1[[Practice no.]:[12]],21,FALSE),List!$A$2:$B$5,2,FALSE)),"",VLOOKUP(VLOOKUP(C213,Table1[[Practice no.]:[12]],21,FALSE),List!$A$2:$B$5,2,FALSE)))</f>
        <v/>
      </c>
      <c r="H213" s="67" t="str">
        <f>IF(C213="","",IF(ISERROR(VLOOKUP(VLOOKUP(C213,Table1[[Practice no.]:[12]],22,FALSE),List!$A$2:$B$5,2,FALSE)),"",VLOOKUP(VLOOKUP(C213,Table1[[Practice no.]:[12]],22,FALSE),List!$A$2:$B$5,2,FALSE)))</f>
        <v/>
      </c>
      <c r="I213" s="67" t="str">
        <f>IF(C213="","",IF(ISERROR(VLOOKUP(VLOOKUP(C213,Table1[[Practice no.]:[12]],23,FALSE),List!$A$2:$B$5,2,FALSE)),"",VLOOKUP(VLOOKUP(C213,Table1[[Practice no.]:[12]],23,FALSE),List!$A$2:$B$5,2,FALSE)))</f>
        <v/>
      </c>
      <c r="J213" s="67" t="str">
        <f>IF(C213="","",IF(ISERROR(VLOOKUP(VLOOKUP(C213,Table1[[Practice no.]:[12]],24,FALSE),List!$A$2:$B$5,2,FALSE)),"",VLOOKUP(VLOOKUP(C213,Table1[[Practice no.]:[12]],24,FALSE),List!$A$2:$B$5,2,FALSE)))</f>
        <v/>
      </c>
      <c r="K213" s="68" t="str">
        <f>IF(C213="","",IF(ISERROR(VLOOKUP(VLOOKUP(C213,Table1[[Practice no.]:[12]],25,FALSE),List!$A$2:$B$5,2,FALSE)),"",VLOOKUP(VLOOKUP(C213,Table1[[Practice no.]:[12]],25,FALSE),List!$A$2:$B$5,2,FALSE)))</f>
        <v/>
      </c>
      <c r="L213" s="68" t="str">
        <f>IF(C213="","",IF(ISERROR(VLOOKUP(VLOOKUP(C213,Table1[[Practice no.]:[12]],26,FALSE),List!$A$2:$B$5,2,FALSE)),"",VLOOKUP(VLOOKUP(C213,Table1[[Practice no.]:[12]],26,FALSE),List!$A$2:$B$5,2,FALSE)))</f>
        <v/>
      </c>
      <c r="M213" s="68" t="str">
        <f>IF(C213="","",IF(ISERROR(VLOOKUP(VLOOKUP(C213,Table1[[Practice no.]:[12]],27,FALSE),List!$A$2:$B$5,2,FALSE)),"",VLOOKUP(VLOOKUP(C213,Table1[[Practice no.]:[12]],27,FALSE),List!$A$2:$B$5,2,FALSE)))</f>
        <v/>
      </c>
      <c r="N213" s="69" t="str">
        <f>IF(C213="","",IF(ISERROR(VLOOKUP(VLOOKUP(C213,Table1[[Practice no.]:[12]],28,FALSE),List!$A$2:$B$5,2,FALSE)),"",VLOOKUP(VLOOKUP(C213,Table1[[Practice no.]:[12]],28,FALSE),List!$A$2:$B$5,2,FALSE)))</f>
        <v/>
      </c>
      <c r="O213" s="69" t="str">
        <f>IF(C213="","",IF(ISERROR(VLOOKUP(VLOOKUP(C213,Table1[[Practice no.]:[12]],29,FALSE),List!$A$2:$B$5,2,FALSE)),"",VLOOKUP(VLOOKUP(C213,Table1[[Practice no.]:[12]],29,FALSE),List!$A$2:$B$5,2,FALSE)))</f>
        <v/>
      </c>
      <c r="P213" s="69" t="str">
        <f>IF(C213="","",IF(ISERROR(VLOOKUP(VLOOKUP(C213,Table1[[Practice no.]:[12]],30,FALSE),List!$A$2:$B$5,2,FALSE)),"",VLOOKUP(VLOOKUP(C213,Table1[[Practice no.]:[12]],30,FALSE),List!$A$2:$B$5,2,FALSE)))</f>
        <v/>
      </c>
      <c r="Q213" s="55" t="str">
        <f>IF(C213="","",IF(ISERROR(VLOOKUP(VLOOKUP(C213,Table1[[Practice no.]:[12]],31,FALSE),List!$A$2:$B$5,2,FALSE)),"",VLOOKUP(VLOOKUP(C213,Table1[[Practice no.]:[12]],31,FALSE),List!$A$2:$B$5,2,FALSE)))</f>
        <v/>
      </c>
      <c r="R213" s="55" t="str">
        <f>IF(C213="","",IF(ISERROR(VLOOKUP(VLOOKUP(C213,Table1[[Practice no.]:[12]],32,FALSE),List!$A$2:$B$5,2,FALSE)),"",VLOOKUP(VLOOKUP(C213,Table1[[Practice no.]:[12]],32,FALSE),List!$A$2:$B$5,2,FALSE)))</f>
        <v/>
      </c>
      <c r="S213" s="55" t="str">
        <f>IF(C213="","",IF(ISERROR(VLOOKUP(VLOOKUP(C213,Table1[[Practice no.]:[12]],33,FALSE),List!$A$2:$B$5,2,FALSE)),"",VLOOKUP(VLOOKUP(C213,Table1[[Practice no.]:[12]],33,FALSE),List!$A$2:$B$5,2,FALSE)))</f>
        <v/>
      </c>
      <c r="T213" s="55" t="str">
        <f>IF(C213="","",IF(ISERROR(VLOOKUP(VLOOKUP(C213,Table1[[Practice no.]:[12]],34,FALSE),List!$A$2:$B$5,2,FALSE)),"",VLOOKUP(VLOOKUP(C213,Table1[[Practice no.]:[12]],34,FALSE),List!$A$2:$B$5,2,FALSE)))</f>
        <v/>
      </c>
      <c r="U213" s="55" t="str">
        <f>IF(C213="","",IF(ISERROR(VLOOKUP(VLOOKUP(C213,Table1[[Practice no.]:[12]],35,FALSE),List!$A$2:$B$5,2,FALSE)),"",VLOOKUP(VLOOKUP(C213,Table1[[Practice no.]:[12]],35,FALSE),List!$A$2:$B$5,2,FALSE)))</f>
        <v/>
      </c>
      <c r="V213" s="55" t="str">
        <f>IF(C213="","",IF(ISERROR(VLOOKUP(VLOOKUP(C213,Table1[[Practice no.]:[12]],36,FALSE),List!$A$2:$B$5,2,FALSE)),"",VLOOKUP(VLOOKUP(C213,Table1[[Practice no.]:[12]],36,FALSE),List!$A$2:$B$5,2,FALSE)))</f>
        <v/>
      </c>
      <c r="W213" s="55" t="str">
        <f>IF(C213="","",IF(ISERROR(VLOOKUP(VLOOKUP(C213,Table1[[Practice no.]:[12]],37,FALSE),List!$A$2:$B$5,2,FALSE)),"",VLOOKUP(VLOOKUP(C213,Table1[[Practice no.]:[12]],37,FALSE),List!$A$2:$B$5,2,FALSE)))</f>
        <v/>
      </c>
      <c r="X213" s="55" t="str">
        <f>IF(C213="","",IF(ISERROR(VLOOKUP(VLOOKUP(C213,Table1[[Practice no.]:[12]],38,FALSE),List!$A$2:$B$5,2,FALSE)),"",VLOOKUP(VLOOKUP(C213,Table1[[Practice no.]:[12]],38,FALSE),List!$A$2:$B$5,2,FALSE)))</f>
        <v/>
      </c>
      <c r="Y213" s="55" t="str">
        <f>IF(C213="","",IF(ISERROR(VLOOKUP(VLOOKUP(C213,Table1[[Practice no.]:[12]],39,FALSE),List!$A$2:$B$5,2,FALSE)),"",VLOOKUP(VLOOKUP(C213,Table1[[Practice no.]:[12]],39,FALSE),List!$A$2:$B$5,2,FALSE)))</f>
        <v/>
      </c>
      <c r="Z213" s="55" t="str">
        <f>IF(C213="","",IF(ISERROR(VLOOKUP(VLOOKUP(C213,Table1[[Practice no.]:[12]],40,FALSE),List!$A$2:$B$5,2,FALSE)),"",VLOOKUP(VLOOKUP(C213,Table1[[Practice no.]:[12]],40,FALSE),List!$A$2:$B$5,2,FALSE)))</f>
        <v/>
      </c>
      <c r="AA213" s="55" t="str">
        <f>IF(C213="","",IF(ISERROR(VLOOKUP(VLOOKUP(C213,Table1[[Practice no.]:[12]],41,FALSE),List!$A$2:$B$5,2,FALSE)),"",VLOOKUP(VLOOKUP(C213,Table1[[Practice no.]:[12]],41,FALSE),List!$A$2:$B$5,2,FALSE)))</f>
        <v/>
      </c>
      <c r="AB213" s="55" t="str">
        <f>IF(C213="","",IF(ISERROR(VLOOKUP(VLOOKUP(C213,Table1[[Practice no.]:[12]],42,FALSE),List!$A$2:$B$5,2,FALSE)),"",VLOOKUP(VLOOKUP(C213,Table1[[Practice no.]:[12]],42,FALSE),List!$A$2:$B$5,2,FALSE)))</f>
        <v/>
      </c>
    </row>
    <row r="214" spans="1:28" ht="40.35" customHeight="1">
      <c r="A214" s="218"/>
      <c r="B214" s="218"/>
      <c r="C214" s="218"/>
      <c r="D214" s="218" t="str">
        <f>IF(C214="","",HYPERLINK("#'" &amp; C214 &amp; "'!A1",VLOOKUP(C214,Table1[[Practice no.]:[Pracitce Name]],2,FALSE)))</f>
        <v/>
      </c>
      <c r="E214" s="65" t="str">
        <f>IF(C214="","",IF(ISERROR(VLOOKUP(VLOOKUP(C214,Table1[[Practice no.]:[12]],19,FALSE),List!$A$2:$B$5,2,FALSE)),"",VLOOKUP(VLOOKUP(C214,Table1[[Practice no.]:[12]],19,FALSE),List!$A$2:$B$5,2,FALSE)))</f>
        <v/>
      </c>
      <c r="F214" s="66" t="str">
        <f>IF(C214="","",IF(ISERROR(VLOOKUP(VLOOKUP(C214,Table1[[Practice no.]:[12]],20,FALSE),List!$A$2:$B$5,2,FALSE)),"",VLOOKUP(VLOOKUP(C214,Table1[[Practice no.]:[12]],20,FALSE),List!$A$2:$B$5,2,FALSE)))</f>
        <v/>
      </c>
      <c r="G214" s="66" t="str">
        <f>IF(C214="","",IF(ISERROR(VLOOKUP(VLOOKUP(C214,Table1[[Practice no.]:[12]],21,FALSE),List!$A$2:$B$5,2,FALSE)),"",VLOOKUP(VLOOKUP(C214,Table1[[Practice no.]:[12]],21,FALSE),List!$A$2:$B$5,2,FALSE)))</f>
        <v/>
      </c>
      <c r="H214" s="67" t="str">
        <f>IF(C214="","",IF(ISERROR(VLOOKUP(VLOOKUP(C214,Table1[[Practice no.]:[12]],22,FALSE),List!$A$2:$B$5,2,FALSE)),"",VLOOKUP(VLOOKUP(C214,Table1[[Practice no.]:[12]],22,FALSE),List!$A$2:$B$5,2,FALSE)))</f>
        <v/>
      </c>
      <c r="I214" s="67" t="str">
        <f>IF(C214="","",IF(ISERROR(VLOOKUP(VLOOKUP(C214,Table1[[Practice no.]:[12]],23,FALSE),List!$A$2:$B$5,2,FALSE)),"",VLOOKUP(VLOOKUP(C214,Table1[[Practice no.]:[12]],23,FALSE),List!$A$2:$B$5,2,FALSE)))</f>
        <v/>
      </c>
      <c r="J214" s="67" t="str">
        <f>IF(C214="","",IF(ISERROR(VLOOKUP(VLOOKUP(C214,Table1[[Practice no.]:[12]],24,FALSE),List!$A$2:$B$5,2,FALSE)),"",VLOOKUP(VLOOKUP(C214,Table1[[Practice no.]:[12]],24,FALSE),List!$A$2:$B$5,2,FALSE)))</f>
        <v/>
      </c>
      <c r="K214" s="68" t="str">
        <f>IF(C214="","",IF(ISERROR(VLOOKUP(VLOOKUP(C214,Table1[[Practice no.]:[12]],25,FALSE),List!$A$2:$B$5,2,FALSE)),"",VLOOKUP(VLOOKUP(C214,Table1[[Practice no.]:[12]],25,FALSE),List!$A$2:$B$5,2,FALSE)))</f>
        <v/>
      </c>
      <c r="L214" s="68" t="str">
        <f>IF(C214="","",IF(ISERROR(VLOOKUP(VLOOKUP(C214,Table1[[Practice no.]:[12]],26,FALSE),List!$A$2:$B$5,2,FALSE)),"",VLOOKUP(VLOOKUP(C214,Table1[[Practice no.]:[12]],26,FALSE),List!$A$2:$B$5,2,FALSE)))</f>
        <v/>
      </c>
      <c r="M214" s="68" t="str">
        <f>IF(C214="","",IF(ISERROR(VLOOKUP(VLOOKUP(C214,Table1[[Practice no.]:[12]],27,FALSE),List!$A$2:$B$5,2,FALSE)),"",VLOOKUP(VLOOKUP(C214,Table1[[Practice no.]:[12]],27,FALSE),List!$A$2:$B$5,2,FALSE)))</f>
        <v/>
      </c>
      <c r="N214" s="69" t="str">
        <f>IF(C214="","",IF(ISERROR(VLOOKUP(VLOOKUP(C214,Table1[[Practice no.]:[12]],28,FALSE),List!$A$2:$B$5,2,FALSE)),"",VLOOKUP(VLOOKUP(C214,Table1[[Practice no.]:[12]],28,FALSE),List!$A$2:$B$5,2,FALSE)))</f>
        <v/>
      </c>
      <c r="O214" s="69" t="str">
        <f>IF(C214="","",IF(ISERROR(VLOOKUP(VLOOKUP(C214,Table1[[Practice no.]:[12]],29,FALSE),List!$A$2:$B$5,2,FALSE)),"",VLOOKUP(VLOOKUP(C214,Table1[[Practice no.]:[12]],29,FALSE),List!$A$2:$B$5,2,FALSE)))</f>
        <v/>
      </c>
      <c r="P214" s="69" t="str">
        <f>IF(C214="","",IF(ISERROR(VLOOKUP(VLOOKUP(C214,Table1[[Practice no.]:[12]],30,FALSE),List!$A$2:$B$5,2,FALSE)),"",VLOOKUP(VLOOKUP(C214,Table1[[Practice no.]:[12]],30,FALSE),List!$A$2:$B$5,2,FALSE)))</f>
        <v/>
      </c>
      <c r="Q214" s="55" t="str">
        <f>IF(C214="","",IF(ISERROR(VLOOKUP(VLOOKUP(C214,Table1[[Practice no.]:[12]],31,FALSE),List!$A$2:$B$5,2,FALSE)),"",VLOOKUP(VLOOKUP(C214,Table1[[Practice no.]:[12]],31,FALSE),List!$A$2:$B$5,2,FALSE)))</f>
        <v/>
      </c>
      <c r="R214" s="55" t="str">
        <f>IF(C214="","",IF(ISERROR(VLOOKUP(VLOOKUP(C214,Table1[[Practice no.]:[12]],32,FALSE),List!$A$2:$B$5,2,FALSE)),"",VLOOKUP(VLOOKUP(C214,Table1[[Practice no.]:[12]],32,FALSE),List!$A$2:$B$5,2,FALSE)))</f>
        <v/>
      </c>
      <c r="S214" s="55" t="str">
        <f>IF(C214="","",IF(ISERROR(VLOOKUP(VLOOKUP(C214,Table1[[Practice no.]:[12]],33,FALSE),List!$A$2:$B$5,2,FALSE)),"",VLOOKUP(VLOOKUP(C214,Table1[[Practice no.]:[12]],33,FALSE),List!$A$2:$B$5,2,FALSE)))</f>
        <v/>
      </c>
      <c r="T214" s="55" t="str">
        <f>IF(C214="","",IF(ISERROR(VLOOKUP(VLOOKUP(C214,Table1[[Practice no.]:[12]],34,FALSE),List!$A$2:$B$5,2,FALSE)),"",VLOOKUP(VLOOKUP(C214,Table1[[Practice no.]:[12]],34,FALSE),List!$A$2:$B$5,2,FALSE)))</f>
        <v/>
      </c>
      <c r="U214" s="55" t="str">
        <f>IF(C214="","",IF(ISERROR(VLOOKUP(VLOOKUP(C214,Table1[[Practice no.]:[12]],35,FALSE),List!$A$2:$B$5,2,FALSE)),"",VLOOKUP(VLOOKUP(C214,Table1[[Practice no.]:[12]],35,FALSE),List!$A$2:$B$5,2,FALSE)))</f>
        <v/>
      </c>
      <c r="V214" s="55" t="str">
        <f>IF(C214="","",IF(ISERROR(VLOOKUP(VLOOKUP(C214,Table1[[Practice no.]:[12]],36,FALSE),List!$A$2:$B$5,2,FALSE)),"",VLOOKUP(VLOOKUP(C214,Table1[[Practice no.]:[12]],36,FALSE),List!$A$2:$B$5,2,FALSE)))</f>
        <v/>
      </c>
      <c r="W214" s="55" t="str">
        <f>IF(C214="","",IF(ISERROR(VLOOKUP(VLOOKUP(C214,Table1[[Practice no.]:[12]],37,FALSE),List!$A$2:$B$5,2,FALSE)),"",VLOOKUP(VLOOKUP(C214,Table1[[Practice no.]:[12]],37,FALSE),List!$A$2:$B$5,2,FALSE)))</f>
        <v/>
      </c>
      <c r="X214" s="55" t="str">
        <f>IF(C214="","",IF(ISERROR(VLOOKUP(VLOOKUP(C214,Table1[[Practice no.]:[12]],38,FALSE),List!$A$2:$B$5,2,FALSE)),"",VLOOKUP(VLOOKUP(C214,Table1[[Practice no.]:[12]],38,FALSE),List!$A$2:$B$5,2,FALSE)))</f>
        <v/>
      </c>
      <c r="Y214" s="55" t="str">
        <f>IF(C214="","",IF(ISERROR(VLOOKUP(VLOOKUP(C214,Table1[[Practice no.]:[12]],39,FALSE),List!$A$2:$B$5,2,FALSE)),"",VLOOKUP(VLOOKUP(C214,Table1[[Practice no.]:[12]],39,FALSE),List!$A$2:$B$5,2,FALSE)))</f>
        <v/>
      </c>
      <c r="Z214" s="55" t="str">
        <f>IF(C214="","",IF(ISERROR(VLOOKUP(VLOOKUP(C214,Table1[[Practice no.]:[12]],40,FALSE),List!$A$2:$B$5,2,FALSE)),"",VLOOKUP(VLOOKUP(C214,Table1[[Practice no.]:[12]],40,FALSE),List!$A$2:$B$5,2,FALSE)))</f>
        <v/>
      </c>
      <c r="AA214" s="55" t="str">
        <f>IF(C214="","",IF(ISERROR(VLOOKUP(VLOOKUP(C214,Table1[[Practice no.]:[12]],41,FALSE),List!$A$2:$B$5,2,FALSE)),"",VLOOKUP(VLOOKUP(C214,Table1[[Practice no.]:[12]],41,FALSE),List!$A$2:$B$5,2,FALSE)))</f>
        <v/>
      </c>
      <c r="AB214" s="55" t="str">
        <f>IF(C214="","",IF(ISERROR(VLOOKUP(VLOOKUP(C214,Table1[[Practice no.]:[12]],42,FALSE),List!$A$2:$B$5,2,FALSE)),"",VLOOKUP(VLOOKUP(C214,Table1[[Practice no.]:[12]],42,FALSE),List!$A$2:$B$5,2,FALSE)))</f>
        <v/>
      </c>
    </row>
    <row r="215" spans="1:28" ht="40.35" customHeight="1">
      <c r="A215" s="218"/>
      <c r="B215" s="218"/>
      <c r="C215" s="218"/>
      <c r="D215" s="218" t="str">
        <f>IF(C215="","",HYPERLINK("#'" &amp; C215 &amp; "'!A1",VLOOKUP(C215,Table1[[Practice no.]:[Pracitce Name]],2,FALSE)))</f>
        <v/>
      </c>
      <c r="E215" s="65" t="str">
        <f>IF(C215="","",IF(ISERROR(VLOOKUP(VLOOKUP(C215,Table1[[Practice no.]:[12]],19,FALSE),List!$A$2:$B$5,2,FALSE)),"",VLOOKUP(VLOOKUP(C215,Table1[[Practice no.]:[12]],19,FALSE),List!$A$2:$B$5,2,FALSE)))</f>
        <v/>
      </c>
      <c r="F215" s="66" t="str">
        <f>IF(C215="","",IF(ISERROR(VLOOKUP(VLOOKUP(C215,Table1[[Practice no.]:[12]],20,FALSE),List!$A$2:$B$5,2,FALSE)),"",VLOOKUP(VLOOKUP(C215,Table1[[Practice no.]:[12]],20,FALSE),List!$A$2:$B$5,2,FALSE)))</f>
        <v/>
      </c>
      <c r="G215" s="66" t="str">
        <f>IF(C215="","",IF(ISERROR(VLOOKUP(VLOOKUP(C215,Table1[[Practice no.]:[12]],21,FALSE),List!$A$2:$B$5,2,FALSE)),"",VLOOKUP(VLOOKUP(C215,Table1[[Practice no.]:[12]],21,FALSE),List!$A$2:$B$5,2,FALSE)))</f>
        <v/>
      </c>
      <c r="H215" s="67" t="str">
        <f>IF(C215="","",IF(ISERROR(VLOOKUP(VLOOKUP(C215,Table1[[Practice no.]:[12]],22,FALSE),List!$A$2:$B$5,2,FALSE)),"",VLOOKUP(VLOOKUP(C215,Table1[[Practice no.]:[12]],22,FALSE),List!$A$2:$B$5,2,FALSE)))</f>
        <v/>
      </c>
      <c r="I215" s="67" t="str">
        <f>IF(C215="","",IF(ISERROR(VLOOKUP(VLOOKUP(C215,Table1[[Practice no.]:[12]],23,FALSE),List!$A$2:$B$5,2,FALSE)),"",VLOOKUP(VLOOKUP(C215,Table1[[Practice no.]:[12]],23,FALSE),List!$A$2:$B$5,2,FALSE)))</f>
        <v/>
      </c>
      <c r="J215" s="67" t="str">
        <f>IF(C215="","",IF(ISERROR(VLOOKUP(VLOOKUP(C215,Table1[[Practice no.]:[12]],24,FALSE),List!$A$2:$B$5,2,FALSE)),"",VLOOKUP(VLOOKUP(C215,Table1[[Practice no.]:[12]],24,FALSE),List!$A$2:$B$5,2,FALSE)))</f>
        <v/>
      </c>
      <c r="K215" s="68" t="str">
        <f>IF(C215="","",IF(ISERROR(VLOOKUP(VLOOKUP(C215,Table1[[Practice no.]:[12]],25,FALSE),List!$A$2:$B$5,2,FALSE)),"",VLOOKUP(VLOOKUP(C215,Table1[[Practice no.]:[12]],25,FALSE),List!$A$2:$B$5,2,FALSE)))</f>
        <v/>
      </c>
      <c r="L215" s="68" t="str">
        <f>IF(C215="","",IF(ISERROR(VLOOKUP(VLOOKUP(C215,Table1[[Practice no.]:[12]],26,FALSE),List!$A$2:$B$5,2,FALSE)),"",VLOOKUP(VLOOKUP(C215,Table1[[Practice no.]:[12]],26,FALSE),List!$A$2:$B$5,2,FALSE)))</f>
        <v/>
      </c>
      <c r="M215" s="68" t="str">
        <f>IF(C215="","",IF(ISERROR(VLOOKUP(VLOOKUP(C215,Table1[[Practice no.]:[12]],27,FALSE),List!$A$2:$B$5,2,FALSE)),"",VLOOKUP(VLOOKUP(C215,Table1[[Practice no.]:[12]],27,FALSE),List!$A$2:$B$5,2,FALSE)))</f>
        <v/>
      </c>
      <c r="N215" s="69" t="str">
        <f>IF(C215="","",IF(ISERROR(VLOOKUP(VLOOKUP(C215,Table1[[Practice no.]:[12]],28,FALSE),List!$A$2:$B$5,2,FALSE)),"",VLOOKUP(VLOOKUP(C215,Table1[[Practice no.]:[12]],28,FALSE),List!$A$2:$B$5,2,FALSE)))</f>
        <v/>
      </c>
      <c r="O215" s="69" t="str">
        <f>IF(C215="","",IF(ISERROR(VLOOKUP(VLOOKUP(C215,Table1[[Practice no.]:[12]],29,FALSE),List!$A$2:$B$5,2,FALSE)),"",VLOOKUP(VLOOKUP(C215,Table1[[Practice no.]:[12]],29,FALSE),List!$A$2:$B$5,2,FALSE)))</f>
        <v/>
      </c>
      <c r="P215" s="69" t="str">
        <f>IF(C215="","",IF(ISERROR(VLOOKUP(VLOOKUP(C215,Table1[[Practice no.]:[12]],30,FALSE),List!$A$2:$B$5,2,FALSE)),"",VLOOKUP(VLOOKUP(C215,Table1[[Practice no.]:[12]],30,FALSE),List!$A$2:$B$5,2,FALSE)))</f>
        <v/>
      </c>
      <c r="Q215" s="55" t="str">
        <f>IF(C215="","",IF(ISERROR(VLOOKUP(VLOOKUP(C215,Table1[[Practice no.]:[12]],31,FALSE),List!$A$2:$B$5,2,FALSE)),"",VLOOKUP(VLOOKUP(C215,Table1[[Practice no.]:[12]],31,FALSE),List!$A$2:$B$5,2,FALSE)))</f>
        <v/>
      </c>
      <c r="R215" s="55" t="str">
        <f>IF(C215="","",IF(ISERROR(VLOOKUP(VLOOKUP(C215,Table1[[Practice no.]:[12]],32,FALSE),List!$A$2:$B$5,2,FALSE)),"",VLOOKUP(VLOOKUP(C215,Table1[[Practice no.]:[12]],32,FALSE),List!$A$2:$B$5,2,FALSE)))</f>
        <v/>
      </c>
      <c r="S215" s="55" t="str">
        <f>IF(C215="","",IF(ISERROR(VLOOKUP(VLOOKUP(C215,Table1[[Practice no.]:[12]],33,FALSE),List!$A$2:$B$5,2,FALSE)),"",VLOOKUP(VLOOKUP(C215,Table1[[Practice no.]:[12]],33,FALSE),List!$A$2:$B$5,2,FALSE)))</f>
        <v/>
      </c>
      <c r="T215" s="55" t="str">
        <f>IF(C215="","",IF(ISERROR(VLOOKUP(VLOOKUP(C215,Table1[[Practice no.]:[12]],34,FALSE),List!$A$2:$B$5,2,FALSE)),"",VLOOKUP(VLOOKUP(C215,Table1[[Practice no.]:[12]],34,FALSE),List!$A$2:$B$5,2,FALSE)))</f>
        <v/>
      </c>
      <c r="U215" s="55" t="str">
        <f>IF(C215="","",IF(ISERROR(VLOOKUP(VLOOKUP(C215,Table1[[Practice no.]:[12]],35,FALSE),List!$A$2:$B$5,2,FALSE)),"",VLOOKUP(VLOOKUP(C215,Table1[[Practice no.]:[12]],35,FALSE),List!$A$2:$B$5,2,FALSE)))</f>
        <v/>
      </c>
      <c r="V215" s="55" t="str">
        <f>IF(C215="","",IF(ISERROR(VLOOKUP(VLOOKUP(C215,Table1[[Practice no.]:[12]],36,FALSE),List!$A$2:$B$5,2,FALSE)),"",VLOOKUP(VLOOKUP(C215,Table1[[Practice no.]:[12]],36,FALSE),List!$A$2:$B$5,2,FALSE)))</f>
        <v/>
      </c>
      <c r="W215" s="55" t="str">
        <f>IF(C215="","",IF(ISERROR(VLOOKUP(VLOOKUP(C215,Table1[[Practice no.]:[12]],37,FALSE),List!$A$2:$B$5,2,FALSE)),"",VLOOKUP(VLOOKUP(C215,Table1[[Practice no.]:[12]],37,FALSE),List!$A$2:$B$5,2,FALSE)))</f>
        <v/>
      </c>
      <c r="X215" s="55" t="str">
        <f>IF(C215="","",IF(ISERROR(VLOOKUP(VLOOKUP(C215,Table1[[Practice no.]:[12]],38,FALSE),List!$A$2:$B$5,2,FALSE)),"",VLOOKUP(VLOOKUP(C215,Table1[[Practice no.]:[12]],38,FALSE),List!$A$2:$B$5,2,FALSE)))</f>
        <v/>
      </c>
      <c r="Y215" s="55" t="str">
        <f>IF(C215="","",IF(ISERROR(VLOOKUP(VLOOKUP(C215,Table1[[Practice no.]:[12]],39,FALSE),List!$A$2:$B$5,2,FALSE)),"",VLOOKUP(VLOOKUP(C215,Table1[[Practice no.]:[12]],39,FALSE),List!$A$2:$B$5,2,FALSE)))</f>
        <v/>
      </c>
      <c r="Z215" s="55" t="str">
        <f>IF(C215="","",IF(ISERROR(VLOOKUP(VLOOKUP(C215,Table1[[Practice no.]:[12]],40,FALSE),List!$A$2:$B$5,2,FALSE)),"",VLOOKUP(VLOOKUP(C215,Table1[[Practice no.]:[12]],40,FALSE),List!$A$2:$B$5,2,FALSE)))</f>
        <v/>
      </c>
      <c r="AA215" s="55" t="str">
        <f>IF(C215="","",IF(ISERROR(VLOOKUP(VLOOKUP(C215,Table1[[Practice no.]:[12]],41,FALSE),List!$A$2:$B$5,2,FALSE)),"",VLOOKUP(VLOOKUP(C215,Table1[[Practice no.]:[12]],41,FALSE),List!$A$2:$B$5,2,FALSE)))</f>
        <v/>
      </c>
      <c r="AB215" s="55" t="str">
        <f>IF(C215="","",IF(ISERROR(VLOOKUP(VLOOKUP(C215,Table1[[Practice no.]:[12]],42,FALSE),List!$A$2:$B$5,2,FALSE)),"",VLOOKUP(VLOOKUP(C215,Table1[[Practice no.]:[12]],42,FALSE),List!$A$2:$B$5,2,FALSE)))</f>
        <v/>
      </c>
    </row>
    <row r="216" spans="1:28" ht="40.35" customHeight="1">
      <c r="A216" s="218"/>
      <c r="B216" s="218"/>
      <c r="C216" s="218"/>
      <c r="D216" s="218" t="str">
        <f>IF(C216="","",HYPERLINK("#'" &amp; C216 &amp; "'!A1",VLOOKUP(C216,Table1[[Practice no.]:[Pracitce Name]],2,FALSE)))</f>
        <v/>
      </c>
      <c r="E216" s="65" t="str">
        <f>IF(C216="","",IF(ISERROR(VLOOKUP(VLOOKUP(C216,Table1[[Practice no.]:[12]],19,FALSE),List!$A$2:$B$5,2,FALSE)),"",VLOOKUP(VLOOKUP(C216,Table1[[Practice no.]:[12]],19,FALSE),List!$A$2:$B$5,2,FALSE)))</f>
        <v/>
      </c>
      <c r="F216" s="66" t="str">
        <f>IF(C216="","",IF(ISERROR(VLOOKUP(VLOOKUP(C216,Table1[[Practice no.]:[12]],20,FALSE),List!$A$2:$B$5,2,FALSE)),"",VLOOKUP(VLOOKUP(C216,Table1[[Practice no.]:[12]],20,FALSE),List!$A$2:$B$5,2,FALSE)))</f>
        <v/>
      </c>
      <c r="G216" s="66" t="str">
        <f>IF(C216="","",IF(ISERROR(VLOOKUP(VLOOKUP(C216,Table1[[Practice no.]:[12]],21,FALSE),List!$A$2:$B$5,2,FALSE)),"",VLOOKUP(VLOOKUP(C216,Table1[[Practice no.]:[12]],21,FALSE),List!$A$2:$B$5,2,FALSE)))</f>
        <v/>
      </c>
      <c r="H216" s="67" t="str">
        <f>IF(C216="","",IF(ISERROR(VLOOKUP(VLOOKUP(C216,Table1[[Practice no.]:[12]],22,FALSE),List!$A$2:$B$5,2,FALSE)),"",VLOOKUP(VLOOKUP(C216,Table1[[Practice no.]:[12]],22,FALSE),List!$A$2:$B$5,2,FALSE)))</f>
        <v/>
      </c>
      <c r="I216" s="67" t="str">
        <f>IF(C216="","",IF(ISERROR(VLOOKUP(VLOOKUP(C216,Table1[[Practice no.]:[12]],23,FALSE),List!$A$2:$B$5,2,FALSE)),"",VLOOKUP(VLOOKUP(C216,Table1[[Practice no.]:[12]],23,FALSE),List!$A$2:$B$5,2,FALSE)))</f>
        <v/>
      </c>
      <c r="J216" s="67" t="str">
        <f>IF(C216="","",IF(ISERROR(VLOOKUP(VLOOKUP(C216,Table1[[Practice no.]:[12]],24,FALSE),List!$A$2:$B$5,2,FALSE)),"",VLOOKUP(VLOOKUP(C216,Table1[[Practice no.]:[12]],24,FALSE),List!$A$2:$B$5,2,FALSE)))</f>
        <v/>
      </c>
      <c r="K216" s="68" t="str">
        <f>IF(C216="","",IF(ISERROR(VLOOKUP(VLOOKUP(C216,Table1[[Practice no.]:[12]],25,FALSE),List!$A$2:$B$5,2,FALSE)),"",VLOOKUP(VLOOKUP(C216,Table1[[Practice no.]:[12]],25,FALSE),List!$A$2:$B$5,2,FALSE)))</f>
        <v/>
      </c>
      <c r="L216" s="68" t="str">
        <f>IF(C216="","",IF(ISERROR(VLOOKUP(VLOOKUP(C216,Table1[[Practice no.]:[12]],26,FALSE),List!$A$2:$B$5,2,FALSE)),"",VLOOKUP(VLOOKUP(C216,Table1[[Practice no.]:[12]],26,FALSE),List!$A$2:$B$5,2,FALSE)))</f>
        <v/>
      </c>
      <c r="M216" s="68" t="str">
        <f>IF(C216="","",IF(ISERROR(VLOOKUP(VLOOKUP(C216,Table1[[Practice no.]:[12]],27,FALSE),List!$A$2:$B$5,2,FALSE)),"",VLOOKUP(VLOOKUP(C216,Table1[[Practice no.]:[12]],27,FALSE),List!$A$2:$B$5,2,FALSE)))</f>
        <v/>
      </c>
      <c r="N216" s="69" t="str">
        <f>IF(C216="","",IF(ISERROR(VLOOKUP(VLOOKUP(C216,Table1[[Practice no.]:[12]],28,FALSE),List!$A$2:$B$5,2,FALSE)),"",VLOOKUP(VLOOKUP(C216,Table1[[Practice no.]:[12]],28,FALSE),List!$A$2:$B$5,2,FALSE)))</f>
        <v/>
      </c>
      <c r="O216" s="69" t="str">
        <f>IF(C216="","",IF(ISERROR(VLOOKUP(VLOOKUP(C216,Table1[[Practice no.]:[12]],29,FALSE),List!$A$2:$B$5,2,FALSE)),"",VLOOKUP(VLOOKUP(C216,Table1[[Practice no.]:[12]],29,FALSE),List!$A$2:$B$5,2,FALSE)))</f>
        <v/>
      </c>
      <c r="P216" s="69" t="str">
        <f>IF(C216="","",IF(ISERROR(VLOOKUP(VLOOKUP(C216,Table1[[Practice no.]:[12]],30,FALSE),List!$A$2:$B$5,2,FALSE)),"",VLOOKUP(VLOOKUP(C216,Table1[[Practice no.]:[12]],30,FALSE),List!$A$2:$B$5,2,FALSE)))</f>
        <v/>
      </c>
      <c r="Q216" s="55" t="str">
        <f>IF(C216="","",IF(ISERROR(VLOOKUP(VLOOKUP(C216,Table1[[Practice no.]:[12]],31,FALSE),List!$A$2:$B$5,2,FALSE)),"",VLOOKUP(VLOOKUP(C216,Table1[[Practice no.]:[12]],31,FALSE),List!$A$2:$B$5,2,FALSE)))</f>
        <v/>
      </c>
      <c r="R216" s="55" t="str">
        <f>IF(C216="","",IF(ISERROR(VLOOKUP(VLOOKUP(C216,Table1[[Practice no.]:[12]],32,FALSE),List!$A$2:$B$5,2,FALSE)),"",VLOOKUP(VLOOKUP(C216,Table1[[Practice no.]:[12]],32,FALSE),List!$A$2:$B$5,2,FALSE)))</f>
        <v/>
      </c>
      <c r="S216" s="55" t="str">
        <f>IF(C216="","",IF(ISERROR(VLOOKUP(VLOOKUP(C216,Table1[[Practice no.]:[12]],33,FALSE),List!$A$2:$B$5,2,FALSE)),"",VLOOKUP(VLOOKUP(C216,Table1[[Practice no.]:[12]],33,FALSE),List!$A$2:$B$5,2,FALSE)))</f>
        <v/>
      </c>
      <c r="T216" s="55" t="str">
        <f>IF(C216="","",IF(ISERROR(VLOOKUP(VLOOKUP(C216,Table1[[Practice no.]:[12]],34,FALSE),List!$A$2:$B$5,2,FALSE)),"",VLOOKUP(VLOOKUP(C216,Table1[[Practice no.]:[12]],34,FALSE),List!$A$2:$B$5,2,FALSE)))</f>
        <v/>
      </c>
      <c r="U216" s="55" t="str">
        <f>IF(C216="","",IF(ISERROR(VLOOKUP(VLOOKUP(C216,Table1[[Practice no.]:[12]],35,FALSE),List!$A$2:$B$5,2,FALSE)),"",VLOOKUP(VLOOKUP(C216,Table1[[Practice no.]:[12]],35,FALSE),List!$A$2:$B$5,2,FALSE)))</f>
        <v/>
      </c>
      <c r="V216" s="55" t="str">
        <f>IF(C216="","",IF(ISERROR(VLOOKUP(VLOOKUP(C216,Table1[[Practice no.]:[12]],36,FALSE),List!$A$2:$B$5,2,FALSE)),"",VLOOKUP(VLOOKUP(C216,Table1[[Practice no.]:[12]],36,FALSE),List!$A$2:$B$5,2,FALSE)))</f>
        <v/>
      </c>
      <c r="W216" s="55" t="str">
        <f>IF(C216="","",IF(ISERROR(VLOOKUP(VLOOKUP(C216,Table1[[Practice no.]:[12]],37,FALSE),List!$A$2:$B$5,2,FALSE)),"",VLOOKUP(VLOOKUP(C216,Table1[[Practice no.]:[12]],37,FALSE),List!$A$2:$B$5,2,FALSE)))</f>
        <v/>
      </c>
      <c r="X216" s="55" t="str">
        <f>IF(C216="","",IF(ISERROR(VLOOKUP(VLOOKUP(C216,Table1[[Practice no.]:[12]],38,FALSE),List!$A$2:$B$5,2,FALSE)),"",VLOOKUP(VLOOKUP(C216,Table1[[Practice no.]:[12]],38,FALSE),List!$A$2:$B$5,2,FALSE)))</f>
        <v/>
      </c>
      <c r="Y216" s="55" t="str">
        <f>IF(C216="","",IF(ISERROR(VLOOKUP(VLOOKUP(C216,Table1[[Practice no.]:[12]],39,FALSE),List!$A$2:$B$5,2,FALSE)),"",VLOOKUP(VLOOKUP(C216,Table1[[Practice no.]:[12]],39,FALSE),List!$A$2:$B$5,2,FALSE)))</f>
        <v/>
      </c>
      <c r="Z216" s="55" t="str">
        <f>IF(C216="","",IF(ISERROR(VLOOKUP(VLOOKUP(C216,Table1[[Practice no.]:[12]],40,FALSE),List!$A$2:$B$5,2,FALSE)),"",VLOOKUP(VLOOKUP(C216,Table1[[Practice no.]:[12]],40,FALSE),List!$A$2:$B$5,2,FALSE)))</f>
        <v/>
      </c>
      <c r="AA216" s="55" t="str">
        <f>IF(C216="","",IF(ISERROR(VLOOKUP(VLOOKUP(C216,Table1[[Practice no.]:[12]],41,FALSE),List!$A$2:$B$5,2,FALSE)),"",VLOOKUP(VLOOKUP(C216,Table1[[Practice no.]:[12]],41,FALSE),List!$A$2:$B$5,2,FALSE)))</f>
        <v/>
      </c>
      <c r="AB216" s="55" t="str">
        <f>IF(C216="","",IF(ISERROR(VLOOKUP(VLOOKUP(C216,Table1[[Practice no.]:[12]],42,FALSE),List!$A$2:$B$5,2,FALSE)),"",VLOOKUP(VLOOKUP(C216,Table1[[Practice no.]:[12]],42,FALSE),List!$A$2:$B$5,2,FALSE)))</f>
        <v/>
      </c>
    </row>
    <row r="217" spans="1:28" ht="40.35" customHeight="1">
      <c r="A217" s="218"/>
      <c r="B217" s="218"/>
      <c r="C217" s="218"/>
      <c r="D217" s="218" t="str">
        <f>IF(C217="","",HYPERLINK("#'" &amp; C217 &amp; "'!A1",VLOOKUP(C217,Table1[[Practice no.]:[Pracitce Name]],2,FALSE)))</f>
        <v/>
      </c>
      <c r="E217" s="65" t="str">
        <f>IF(C217="","",IF(ISERROR(VLOOKUP(VLOOKUP(C217,Table1[[Practice no.]:[12]],19,FALSE),List!$A$2:$B$5,2,FALSE)),"",VLOOKUP(VLOOKUP(C217,Table1[[Practice no.]:[12]],19,FALSE),List!$A$2:$B$5,2,FALSE)))</f>
        <v/>
      </c>
      <c r="F217" s="66" t="str">
        <f>IF(C217="","",IF(ISERROR(VLOOKUP(VLOOKUP(C217,Table1[[Practice no.]:[12]],20,FALSE),List!$A$2:$B$5,2,FALSE)),"",VLOOKUP(VLOOKUP(C217,Table1[[Practice no.]:[12]],20,FALSE),List!$A$2:$B$5,2,FALSE)))</f>
        <v/>
      </c>
      <c r="G217" s="66" t="str">
        <f>IF(C217="","",IF(ISERROR(VLOOKUP(VLOOKUP(C217,Table1[[Practice no.]:[12]],21,FALSE),List!$A$2:$B$5,2,FALSE)),"",VLOOKUP(VLOOKUP(C217,Table1[[Practice no.]:[12]],21,FALSE),List!$A$2:$B$5,2,FALSE)))</f>
        <v/>
      </c>
      <c r="H217" s="67" t="str">
        <f>IF(C217="","",IF(ISERROR(VLOOKUP(VLOOKUP(C217,Table1[[Practice no.]:[12]],22,FALSE),List!$A$2:$B$5,2,FALSE)),"",VLOOKUP(VLOOKUP(C217,Table1[[Practice no.]:[12]],22,FALSE),List!$A$2:$B$5,2,FALSE)))</f>
        <v/>
      </c>
      <c r="I217" s="67" t="str">
        <f>IF(C217="","",IF(ISERROR(VLOOKUP(VLOOKUP(C217,Table1[[Practice no.]:[12]],23,FALSE),List!$A$2:$B$5,2,FALSE)),"",VLOOKUP(VLOOKUP(C217,Table1[[Practice no.]:[12]],23,FALSE),List!$A$2:$B$5,2,FALSE)))</f>
        <v/>
      </c>
      <c r="J217" s="67" t="str">
        <f>IF(C217="","",IF(ISERROR(VLOOKUP(VLOOKUP(C217,Table1[[Practice no.]:[12]],24,FALSE),List!$A$2:$B$5,2,FALSE)),"",VLOOKUP(VLOOKUP(C217,Table1[[Practice no.]:[12]],24,FALSE),List!$A$2:$B$5,2,FALSE)))</f>
        <v/>
      </c>
      <c r="K217" s="68" t="str">
        <f>IF(C217="","",IF(ISERROR(VLOOKUP(VLOOKUP(C217,Table1[[Practice no.]:[12]],25,FALSE),List!$A$2:$B$5,2,FALSE)),"",VLOOKUP(VLOOKUP(C217,Table1[[Practice no.]:[12]],25,FALSE),List!$A$2:$B$5,2,FALSE)))</f>
        <v/>
      </c>
      <c r="L217" s="68" t="str">
        <f>IF(C217="","",IF(ISERROR(VLOOKUP(VLOOKUP(C217,Table1[[Practice no.]:[12]],26,FALSE),List!$A$2:$B$5,2,FALSE)),"",VLOOKUP(VLOOKUP(C217,Table1[[Practice no.]:[12]],26,FALSE),List!$A$2:$B$5,2,FALSE)))</f>
        <v/>
      </c>
      <c r="M217" s="68" t="str">
        <f>IF(C217="","",IF(ISERROR(VLOOKUP(VLOOKUP(C217,Table1[[Practice no.]:[12]],27,FALSE),List!$A$2:$B$5,2,FALSE)),"",VLOOKUP(VLOOKUP(C217,Table1[[Practice no.]:[12]],27,FALSE),List!$A$2:$B$5,2,FALSE)))</f>
        <v/>
      </c>
      <c r="N217" s="69" t="str">
        <f>IF(C217="","",IF(ISERROR(VLOOKUP(VLOOKUP(C217,Table1[[Practice no.]:[12]],28,FALSE),List!$A$2:$B$5,2,FALSE)),"",VLOOKUP(VLOOKUP(C217,Table1[[Practice no.]:[12]],28,FALSE),List!$A$2:$B$5,2,FALSE)))</f>
        <v/>
      </c>
      <c r="O217" s="69" t="str">
        <f>IF(C217="","",IF(ISERROR(VLOOKUP(VLOOKUP(C217,Table1[[Practice no.]:[12]],29,FALSE),List!$A$2:$B$5,2,FALSE)),"",VLOOKUP(VLOOKUP(C217,Table1[[Practice no.]:[12]],29,FALSE),List!$A$2:$B$5,2,FALSE)))</f>
        <v/>
      </c>
      <c r="P217" s="69" t="str">
        <f>IF(C217="","",IF(ISERROR(VLOOKUP(VLOOKUP(C217,Table1[[Practice no.]:[12]],30,FALSE),List!$A$2:$B$5,2,FALSE)),"",VLOOKUP(VLOOKUP(C217,Table1[[Practice no.]:[12]],30,FALSE),List!$A$2:$B$5,2,FALSE)))</f>
        <v/>
      </c>
      <c r="Q217" s="55" t="str">
        <f>IF(C217="","",IF(ISERROR(VLOOKUP(VLOOKUP(C217,Table1[[Practice no.]:[12]],31,FALSE),List!$A$2:$B$5,2,FALSE)),"",VLOOKUP(VLOOKUP(C217,Table1[[Practice no.]:[12]],31,FALSE),List!$A$2:$B$5,2,FALSE)))</f>
        <v/>
      </c>
      <c r="R217" s="55" t="str">
        <f>IF(C217="","",IF(ISERROR(VLOOKUP(VLOOKUP(C217,Table1[[Practice no.]:[12]],32,FALSE),List!$A$2:$B$5,2,FALSE)),"",VLOOKUP(VLOOKUP(C217,Table1[[Practice no.]:[12]],32,FALSE),List!$A$2:$B$5,2,FALSE)))</f>
        <v/>
      </c>
      <c r="S217" s="55" t="str">
        <f>IF(C217="","",IF(ISERROR(VLOOKUP(VLOOKUP(C217,Table1[[Practice no.]:[12]],33,FALSE),List!$A$2:$B$5,2,FALSE)),"",VLOOKUP(VLOOKUP(C217,Table1[[Practice no.]:[12]],33,FALSE),List!$A$2:$B$5,2,FALSE)))</f>
        <v/>
      </c>
      <c r="T217" s="55" t="str">
        <f>IF(C217="","",IF(ISERROR(VLOOKUP(VLOOKUP(C217,Table1[[Practice no.]:[12]],34,FALSE),List!$A$2:$B$5,2,FALSE)),"",VLOOKUP(VLOOKUP(C217,Table1[[Practice no.]:[12]],34,FALSE),List!$A$2:$B$5,2,FALSE)))</f>
        <v/>
      </c>
      <c r="U217" s="55" t="str">
        <f>IF(C217="","",IF(ISERROR(VLOOKUP(VLOOKUP(C217,Table1[[Practice no.]:[12]],35,FALSE),List!$A$2:$B$5,2,FALSE)),"",VLOOKUP(VLOOKUP(C217,Table1[[Practice no.]:[12]],35,FALSE),List!$A$2:$B$5,2,FALSE)))</f>
        <v/>
      </c>
      <c r="V217" s="55" t="str">
        <f>IF(C217="","",IF(ISERROR(VLOOKUP(VLOOKUP(C217,Table1[[Practice no.]:[12]],36,FALSE),List!$A$2:$B$5,2,FALSE)),"",VLOOKUP(VLOOKUP(C217,Table1[[Practice no.]:[12]],36,FALSE),List!$A$2:$B$5,2,FALSE)))</f>
        <v/>
      </c>
      <c r="W217" s="55" t="str">
        <f>IF(C217="","",IF(ISERROR(VLOOKUP(VLOOKUP(C217,Table1[[Practice no.]:[12]],37,FALSE),List!$A$2:$B$5,2,FALSE)),"",VLOOKUP(VLOOKUP(C217,Table1[[Practice no.]:[12]],37,FALSE),List!$A$2:$B$5,2,FALSE)))</f>
        <v/>
      </c>
      <c r="X217" s="55" t="str">
        <f>IF(C217="","",IF(ISERROR(VLOOKUP(VLOOKUP(C217,Table1[[Practice no.]:[12]],38,FALSE),List!$A$2:$B$5,2,FALSE)),"",VLOOKUP(VLOOKUP(C217,Table1[[Practice no.]:[12]],38,FALSE),List!$A$2:$B$5,2,FALSE)))</f>
        <v/>
      </c>
      <c r="Y217" s="55" t="str">
        <f>IF(C217="","",IF(ISERROR(VLOOKUP(VLOOKUP(C217,Table1[[Practice no.]:[12]],39,FALSE),List!$A$2:$B$5,2,FALSE)),"",VLOOKUP(VLOOKUP(C217,Table1[[Practice no.]:[12]],39,FALSE),List!$A$2:$B$5,2,FALSE)))</f>
        <v/>
      </c>
      <c r="Z217" s="55" t="str">
        <f>IF(C217="","",IF(ISERROR(VLOOKUP(VLOOKUP(C217,Table1[[Practice no.]:[12]],40,FALSE),List!$A$2:$B$5,2,FALSE)),"",VLOOKUP(VLOOKUP(C217,Table1[[Practice no.]:[12]],40,FALSE),List!$A$2:$B$5,2,FALSE)))</f>
        <v/>
      </c>
      <c r="AA217" s="55" t="str">
        <f>IF(C217="","",IF(ISERROR(VLOOKUP(VLOOKUP(C217,Table1[[Practice no.]:[12]],41,FALSE),List!$A$2:$B$5,2,FALSE)),"",VLOOKUP(VLOOKUP(C217,Table1[[Practice no.]:[12]],41,FALSE),List!$A$2:$B$5,2,FALSE)))</f>
        <v/>
      </c>
      <c r="AB217" s="55" t="str">
        <f>IF(C217="","",IF(ISERROR(VLOOKUP(VLOOKUP(C217,Table1[[Practice no.]:[12]],42,FALSE),List!$A$2:$B$5,2,FALSE)),"",VLOOKUP(VLOOKUP(C217,Table1[[Practice no.]:[12]],42,FALSE),List!$A$2:$B$5,2,FALSE)))</f>
        <v/>
      </c>
    </row>
    <row r="218" spans="1:28" ht="40.35" customHeight="1">
      <c r="A218" s="218"/>
      <c r="B218" s="218"/>
      <c r="C218" s="218"/>
      <c r="D218" s="218" t="str">
        <f>IF(C218="","",HYPERLINK("#'" &amp; C218 &amp; "'!A1",VLOOKUP(C218,Table1[[Practice no.]:[Pracitce Name]],2,FALSE)))</f>
        <v/>
      </c>
      <c r="E218" s="65" t="str">
        <f>IF(C218="","",IF(ISERROR(VLOOKUP(VLOOKUP(C218,Table1[[Practice no.]:[12]],19,FALSE),List!$A$2:$B$5,2,FALSE)),"",VLOOKUP(VLOOKUP(C218,Table1[[Practice no.]:[12]],19,FALSE),List!$A$2:$B$5,2,FALSE)))</f>
        <v/>
      </c>
      <c r="F218" s="66" t="str">
        <f>IF(C218="","",IF(ISERROR(VLOOKUP(VLOOKUP(C218,Table1[[Practice no.]:[12]],20,FALSE),List!$A$2:$B$5,2,FALSE)),"",VLOOKUP(VLOOKUP(C218,Table1[[Practice no.]:[12]],20,FALSE),List!$A$2:$B$5,2,FALSE)))</f>
        <v/>
      </c>
      <c r="G218" s="66" t="str">
        <f>IF(C218="","",IF(ISERROR(VLOOKUP(VLOOKUP(C218,Table1[[Practice no.]:[12]],21,FALSE),List!$A$2:$B$5,2,FALSE)),"",VLOOKUP(VLOOKUP(C218,Table1[[Practice no.]:[12]],21,FALSE),List!$A$2:$B$5,2,FALSE)))</f>
        <v/>
      </c>
      <c r="H218" s="67" t="str">
        <f>IF(C218="","",IF(ISERROR(VLOOKUP(VLOOKUP(C218,Table1[[Practice no.]:[12]],22,FALSE),List!$A$2:$B$5,2,FALSE)),"",VLOOKUP(VLOOKUP(C218,Table1[[Practice no.]:[12]],22,FALSE),List!$A$2:$B$5,2,FALSE)))</f>
        <v/>
      </c>
      <c r="I218" s="67" t="str">
        <f>IF(C218="","",IF(ISERROR(VLOOKUP(VLOOKUP(C218,Table1[[Practice no.]:[12]],23,FALSE),List!$A$2:$B$5,2,FALSE)),"",VLOOKUP(VLOOKUP(C218,Table1[[Practice no.]:[12]],23,FALSE),List!$A$2:$B$5,2,FALSE)))</f>
        <v/>
      </c>
      <c r="J218" s="67" t="str">
        <f>IF(C218="","",IF(ISERROR(VLOOKUP(VLOOKUP(C218,Table1[[Practice no.]:[12]],24,FALSE),List!$A$2:$B$5,2,FALSE)),"",VLOOKUP(VLOOKUP(C218,Table1[[Practice no.]:[12]],24,FALSE),List!$A$2:$B$5,2,FALSE)))</f>
        <v/>
      </c>
      <c r="K218" s="68" t="str">
        <f>IF(C218="","",IF(ISERROR(VLOOKUP(VLOOKUP(C218,Table1[[Practice no.]:[12]],25,FALSE),List!$A$2:$B$5,2,FALSE)),"",VLOOKUP(VLOOKUP(C218,Table1[[Practice no.]:[12]],25,FALSE),List!$A$2:$B$5,2,FALSE)))</f>
        <v/>
      </c>
      <c r="L218" s="68" t="str">
        <f>IF(C218="","",IF(ISERROR(VLOOKUP(VLOOKUP(C218,Table1[[Practice no.]:[12]],26,FALSE),List!$A$2:$B$5,2,FALSE)),"",VLOOKUP(VLOOKUP(C218,Table1[[Practice no.]:[12]],26,FALSE),List!$A$2:$B$5,2,FALSE)))</f>
        <v/>
      </c>
      <c r="M218" s="68" t="str">
        <f>IF(C218="","",IF(ISERROR(VLOOKUP(VLOOKUP(C218,Table1[[Practice no.]:[12]],27,FALSE),List!$A$2:$B$5,2,FALSE)),"",VLOOKUP(VLOOKUP(C218,Table1[[Practice no.]:[12]],27,FALSE),List!$A$2:$B$5,2,FALSE)))</f>
        <v/>
      </c>
      <c r="N218" s="69" t="str">
        <f>IF(C218="","",IF(ISERROR(VLOOKUP(VLOOKUP(C218,Table1[[Practice no.]:[12]],28,FALSE),List!$A$2:$B$5,2,FALSE)),"",VLOOKUP(VLOOKUP(C218,Table1[[Practice no.]:[12]],28,FALSE),List!$A$2:$B$5,2,FALSE)))</f>
        <v/>
      </c>
      <c r="O218" s="69" t="str">
        <f>IF(C218="","",IF(ISERROR(VLOOKUP(VLOOKUP(C218,Table1[[Practice no.]:[12]],29,FALSE),List!$A$2:$B$5,2,FALSE)),"",VLOOKUP(VLOOKUP(C218,Table1[[Practice no.]:[12]],29,FALSE),List!$A$2:$B$5,2,FALSE)))</f>
        <v/>
      </c>
      <c r="P218" s="69" t="str">
        <f>IF(C218="","",IF(ISERROR(VLOOKUP(VLOOKUP(C218,Table1[[Practice no.]:[12]],30,FALSE),List!$A$2:$B$5,2,FALSE)),"",VLOOKUP(VLOOKUP(C218,Table1[[Practice no.]:[12]],30,FALSE),List!$A$2:$B$5,2,FALSE)))</f>
        <v/>
      </c>
      <c r="Q218" s="55" t="str">
        <f>IF(C218="","",IF(ISERROR(VLOOKUP(VLOOKUP(C218,Table1[[Practice no.]:[12]],31,FALSE),List!$A$2:$B$5,2,FALSE)),"",VLOOKUP(VLOOKUP(C218,Table1[[Practice no.]:[12]],31,FALSE),List!$A$2:$B$5,2,FALSE)))</f>
        <v/>
      </c>
      <c r="R218" s="55" t="str">
        <f>IF(C218="","",IF(ISERROR(VLOOKUP(VLOOKUP(C218,Table1[[Practice no.]:[12]],32,FALSE),List!$A$2:$B$5,2,FALSE)),"",VLOOKUP(VLOOKUP(C218,Table1[[Practice no.]:[12]],32,FALSE),List!$A$2:$B$5,2,FALSE)))</f>
        <v/>
      </c>
      <c r="S218" s="55" t="str">
        <f>IF(C218="","",IF(ISERROR(VLOOKUP(VLOOKUP(C218,Table1[[Practice no.]:[12]],33,FALSE),List!$A$2:$B$5,2,FALSE)),"",VLOOKUP(VLOOKUP(C218,Table1[[Practice no.]:[12]],33,FALSE),List!$A$2:$B$5,2,FALSE)))</f>
        <v/>
      </c>
      <c r="T218" s="55" t="str">
        <f>IF(C218="","",IF(ISERROR(VLOOKUP(VLOOKUP(C218,Table1[[Practice no.]:[12]],34,FALSE),List!$A$2:$B$5,2,FALSE)),"",VLOOKUP(VLOOKUP(C218,Table1[[Practice no.]:[12]],34,FALSE),List!$A$2:$B$5,2,FALSE)))</f>
        <v/>
      </c>
      <c r="U218" s="55" t="str">
        <f>IF(C218="","",IF(ISERROR(VLOOKUP(VLOOKUP(C218,Table1[[Practice no.]:[12]],35,FALSE),List!$A$2:$B$5,2,FALSE)),"",VLOOKUP(VLOOKUP(C218,Table1[[Practice no.]:[12]],35,FALSE),List!$A$2:$B$5,2,FALSE)))</f>
        <v/>
      </c>
      <c r="V218" s="55" t="str">
        <f>IF(C218="","",IF(ISERROR(VLOOKUP(VLOOKUP(C218,Table1[[Practice no.]:[12]],36,FALSE),List!$A$2:$B$5,2,FALSE)),"",VLOOKUP(VLOOKUP(C218,Table1[[Practice no.]:[12]],36,FALSE),List!$A$2:$B$5,2,FALSE)))</f>
        <v/>
      </c>
      <c r="W218" s="55" t="str">
        <f>IF(C218="","",IF(ISERROR(VLOOKUP(VLOOKUP(C218,Table1[[Practice no.]:[12]],37,FALSE),List!$A$2:$B$5,2,FALSE)),"",VLOOKUP(VLOOKUP(C218,Table1[[Practice no.]:[12]],37,FALSE),List!$A$2:$B$5,2,FALSE)))</f>
        <v/>
      </c>
      <c r="X218" s="55" t="str">
        <f>IF(C218="","",IF(ISERROR(VLOOKUP(VLOOKUP(C218,Table1[[Practice no.]:[12]],38,FALSE),List!$A$2:$B$5,2,FALSE)),"",VLOOKUP(VLOOKUP(C218,Table1[[Practice no.]:[12]],38,FALSE),List!$A$2:$B$5,2,FALSE)))</f>
        <v/>
      </c>
      <c r="Y218" s="55" t="str">
        <f>IF(C218="","",IF(ISERROR(VLOOKUP(VLOOKUP(C218,Table1[[Practice no.]:[12]],39,FALSE),List!$A$2:$B$5,2,FALSE)),"",VLOOKUP(VLOOKUP(C218,Table1[[Practice no.]:[12]],39,FALSE),List!$A$2:$B$5,2,FALSE)))</f>
        <v/>
      </c>
      <c r="Z218" s="55" t="str">
        <f>IF(C218="","",IF(ISERROR(VLOOKUP(VLOOKUP(C218,Table1[[Practice no.]:[12]],40,FALSE),List!$A$2:$B$5,2,FALSE)),"",VLOOKUP(VLOOKUP(C218,Table1[[Practice no.]:[12]],40,FALSE),List!$A$2:$B$5,2,FALSE)))</f>
        <v/>
      </c>
      <c r="AA218" s="55" t="str">
        <f>IF(C218="","",IF(ISERROR(VLOOKUP(VLOOKUP(C218,Table1[[Practice no.]:[12]],41,FALSE),List!$A$2:$B$5,2,FALSE)),"",VLOOKUP(VLOOKUP(C218,Table1[[Practice no.]:[12]],41,FALSE),List!$A$2:$B$5,2,FALSE)))</f>
        <v/>
      </c>
      <c r="AB218" s="55" t="str">
        <f>IF(C218="","",IF(ISERROR(VLOOKUP(VLOOKUP(C218,Table1[[Practice no.]:[12]],42,FALSE),List!$A$2:$B$5,2,FALSE)),"",VLOOKUP(VLOOKUP(C218,Table1[[Practice no.]:[12]],42,FALSE),List!$A$2:$B$5,2,FALSE)))</f>
        <v/>
      </c>
    </row>
    <row r="219" spans="1:28" ht="40.35" customHeight="1">
      <c r="A219" s="218"/>
      <c r="B219" s="218"/>
      <c r="C219" s="218"/>
      <c r="D219" s="218" t="str">
        <f>IF(C219="","",HYPERLINK("#'" &amp; C219 &amp; "'!A1",VLOOKUP(C219,Table1[[Practice no.]:[Pracitce Name]],2,FALSE)))</f>
        <v/>
      </c>
      <c r="E219" s="65" t="str">
        <f>IF(C219="","",IF(ISERROR(VLOOKUP(VLOOKUP(C219,Table1[[Practice no.]:[12]],19,FALSE),List!$A$2:$B$5,2,FALSE)),"",VLOOKUP(VLOOKUP(C219,Table1[[Practice no.]:[12]],19,FALSE),List!$A$2:$B$5,2,FALSE)))</f>
        <v/>
      </c>
      <c r="F219" s="66" t="str">
        <f>IF(C219="","",IF(ISERROR(VLOOKUP(VLOOKUP(C219,Table1[[Practice no.]:[12]],20,FALSE),List!$A$2:$B$5,2,FALSE)),"",VLOOKUP(VLOOKUP(C219,Table1[[Practice no.]:[12]],20,FALSE),List!$A$2:$B$5,2,FALSE)))</f>
        <v/>
      </c>
      <c r="G219" s="66" t="str">
        <f>IF(C219="","",IF(ISERROR(VLOOKUP(VLOOKUP(C219,Table1[[Practice no.]:[12]],21,FALSE),List!$A$2:$B$5,2,FALSE)),"",VLOOKUP(VLOOKUP(C219,Table1[[Practice no.]:[12]],21,FALSE),List!$A$2:$B$5,2,FALSE)))</f>
        <v/>
      </c>
      <c r="H219" s="67" t="str">
        <f>IF(C219="","",IF(ISERROR(VLOOKUP(VLOOKUP(C219,Table1[[Practice no.]:[12]],22,FALSE),List!$A$2:$B$5,2,FALSE)),"",VLOOKUP(VLOOKUP(C219,Table1[[Practice no.]:[12]],22,FALSE),List!$A$2:$B$5,2,FALSE)))</f>
        <v/>
      </c>
      <c r="I219" s="67" t="str">
        <f>IF(C219="","",IF(ISERROR(VLOOKUP(VLOOKUP(C219,Table1[[Practice no.]:[12]],23,FALSE),List!$A$2:$B$5,2,FALSE)),"",VLOOKUP(VLOOKUP(C219,Table1[[Practice no.]:[12]],23,FALSE),List!$A$2:$B$5,2,FALSE)))</f>
        <v/>
      </c>
      <c r="J219" s="67" t="str">
        <f>IF(C219="","",IF(ISERROR(VLOOKUP(VLOOKUP(C219,Table1[[Practice no.]:[12]],24,FALSE),List!$A$2:$B$5,2,FALSE)),"",VLOOKUP(VLOOKUP(C219,Table1[[Practice no.]:[12]],24,FALSE),List!$A$2:$B$5,2,FALSE)))</f>
        <v/>
      </c>
      <c r="K219" s="68" t="str">
        <f>IF(C219="","",IF(ISERROR(VLOOKUP(VLOOKUP(C219,Table1[[Practice no.]:[12]],25,FALSE),List!$A$2:$B$5,2,FALSE)),"",VLOOKUP(VLOOKUP(C219,Table1[[Practice no.]:[12]],25,FALSE),List!$A$2:$B$5,2,FALSE)))</f>
        <v/>
      </c>
      <c r="L219" s="68" t="str">
        <f>IF(C219="","",IF(ISERROR(VLOOKUP(VLOOKUP(C219,Table1[[Practice no.]:[12]],26,FALSE),List!$A$2:$B$5,2,FALSE)),"",VLOOKUP(VLOOKUP(C219,Table1[[Practice no.]:[12]],26,FALSE),List!$A$2:$B$5,2,FALSE)))</f>
        <v/>
      </c>
      <c r="M219" s="68" t="str">
        <f>IF(C219="","",IF(ISERROR(VLOOKUP(VLOOKUP(C219,Table1[[Practice no.]:[12]],27,FALSE),List!$A$2:$B$5,2,FALSE)),"",VLOOKUP(VLOOKUP(C219,Table1[[Practice no.]:[12]],27,FALSE),List!$A$2:$B$5,2,FALSE)))</f>
        <v/>
      </c>
      <c r="N219" s="69" t="str">
        <f>IF(C219="","",IF(ISERROR(VLOOKUP(VLOOKUP(C219,Table1[[Practice no.]:[12]],28,FALSE),List!$A$2:$B$5,2,FALSE)),"",VLOOKUP(VLOOKUP(C219,Table1[[Practice no.]:[12]],28,FALSE),List!$A$2:$B$5,2,FALSE)))</f>
        <v/>
      </c>
      <c r="O219" s="69" t="str">
        <f>IF(C219="","",IF(ISERROR(VLOOKUP(VLOOKUP(C219,Table1[[Practice no.]:[12]],29,FALSE),List!$A$2:$B$5,2,FALSE)),"",VLOOKUP(VLOOKUP(C219,Table1[[Practice no.]:[12]],29,FALSE),List!$A$2:$B$5,2,FALSE)))</f>
        <v/>
      </c>
      <c r="P219" s="69" t="str">
        <f>IF(C219="","",IF(ISERROR(VLOOKUP(VLOOKUP(C219,Table1[[Practice no.]:[12]],30,FALSE),List!$A$2:$B$5,2,FALSE)),"",VLOOKUP(VLOOKUP(C219,Table1[[Practice no.]:[12]],30,FALSE),List!$A$2:$B$5,2,FALSE)))</f>
        <v/>
      </c>
      <c r="Q219" s="55" t="str">
        <f>IF(C219="","",IF(ISERROR(VLOOKUP(VLOOKUP(C219,Table1[[Practice no.]:[12]],31,FALSE),List!$A$2:$B$5,2,FALSE)),"",VLOOKUP(VLOOKUP(C219,Table1[[Practice no.]:[12]],31,FALSE),List!$A$2:$B$5,2,FALSE)))</f>
        <v/>
      </c>
      <c r="R219" s="55" t="str">
        <f>IF(C219="","",IF(ISERROR(VLOOKUP(VLOOKUP(C219,Table1[[Practice no.]:[12]],32,FALSE),List!$A$2:$B$5,2,FALSE)),"",VLOOKUP(VLOOKUP(C219,Table1[[Practice no.]:[12]],32,FALSE),List!$A$2:$B$5,2,FALSE)))</f>
        <v/>
      </c>
      <c r="S219" s="55" t="str">
        <f>IF(C219="","",IF(ISERROR(VLOOKUP(VLOOKUP(C219,Table1[[Practice no.]:[12]],33,FALSE),List!$A$2:$B$5,2,FALSE)),"",VLOOKUP(VLOOKUP(C219,Table1[[Practice no.]:[12]],33,FALSE),List!$A$2:$B$5,2,FALSE)))</f>
        <v/>
      </c>
      <c r="T219" s="55" t="str">
        <f>IF(C219="","",IF(ISERROR(VLOOKUP(VLOOKUP(C219,Table1[[Practice no.]:[12]],34,FALSE),List!$A$2:$B$5,2,FALSE)),"",VLOOKUP(VLOOKUP(C219,Table1[[Practice no.]:[12]],34,FALSE),List!$A$2:$B$5,2,FALSE)))</f>
        <v/>
      </c>
      <c r="U219" s="55" t="str">
        <f>IF(C219="","",IF(ISERROR(VLOOKUP(VLOOKUP(C219,Table1[[Practice no.]:[12]],35,FALSE),List!$A$2:$B$5,2,FALSE)),"",VLOOKUP(VLOOKUP(C219,Table1[[Practice no.]:[12]],35,FALSE),List!$A$2:$B$5,2,FALSE)))</f>
        <v/>
      </c>
      <c r="V219" s="55" t="str">
        <f>IF(C219="","",IF(ISERROR(VLOOKUP(VLOOKUP(C219,Table1[[Practice no.]:[12]],36,FALSE),List!$A$2:$B$5,2,FALSE)),"",VLOOKUP(VLOOKUP(C219,Table1[[Practice no.]:[12]],36,FALSE),List!$A$2:$B$5,2,FALSE)))</f>
        <v/>
      </c>
      <c r="W219" s="55" t="str">
        <f>IF(C219="","",IF(ISERROR(VLOOKUP(VLOOKUP(C219,Table1[[Practice no.]:[12]],37,FALSE),List!$A$2:$B$5,2,FALSE)),"",VLOOKUP(VLOOKUP(C219,Table1[[Practice no.]:[12]],37,FALSE),List!$A$2:$B$5,2,FALSE)))</f>
        <v/>
      </c>
      <c r="X219" s="55" t="str">
        <f>IF(C219="","",IF(ISERROR(VLOOKUP(VLOOKUP(C219,Table1[[Practice no.]:[12]],38,FALSE),List!$A$2:$B$5,2,FALSE)),"",VLOOKUP(VLOOKUP(C219,Table1[[Practice no.]:[12]],38,FALSE),List!$A$2:$B$5,2,FALSE)))</f>
        <v/>
      </c>
      <c r="Y219" s="55" t="str">
        <f>IF(C219="","",IF(ISERROR(VLOOKUP(VLOOKUP(C219,Table1[[Practice no.]:[12]],39,FALSE),List!$A$2:$B$5,2,FALSE)),"",VLOOKUP(VLOOKUP(C219,Table1[[Practice no.]:[12]],39,FALSE),List!$A$2:$B$5,2,FALSE)))</f>
        <v/>
      </c>
      <c r="Z219" s="55" t="str">
        <f>IF(C219="","",IF(ISERROR(VLOOKUP(VLOOKUP(C219,Table1[[Practice no.]:[12]],40,FALSE),List!$A$2:$B$5,2,FALSE)),"",VLOOKUP(VLOOKUP(C219,Table1[[Practice no.]:[12]],40,FALSE),List!$A$2:$B$5,2,FALSE)))</f>
        <v/>
      </c>
      <c r="AA219" s="55" t="str">
        <f>IF(C219="","",IF(ISERROR(VLOOKUP(VLOOKUP(C219,Table1[[Practice no.]:[12]],41,FALSE),List!$A$2:$B$5,2,FALSE)),"",VLOOKUP(VLOOKUP(C219,Table1[[Practice no.]:[12]],41,FALSE),List!$A$2:$B$5,2,FALSE)))</f>
        <v/>
      </c>
      <c r="AB219" s="55" t="str">
        <f>IF(C219="","",IF(ISERROR(VLOOKUP(VLOOKUP(C219,Table1[[Practice no.]:[12]],42,FALSE),List!$A$2:$B$5,2,FALSE)),"",VLOOKUP(VLOOKUP(C219,Table1[[Practice no.]:[12]],42,FALSE),List!$A$2:$B$5,2,FALSE)))</f>
        <v/>
      </c>
    </row>
    <row r="220" spans="1:28" ht="40.35" customHeight="1">
      <c r="A220" s="218"/>
      <c r="B220" s="218"/>
      <c r="C220" s="218"/>
      <c r="D220" s="218" t="str">
        <f>IF(C220="","",HYPERLINK("#'" &amp; C220 &amp; "'!A1",VLOOKUP(C220,Table1[[Practice no.]:[Pracitce Name]],2,FALSE)))</f>
        <v/>
      </c>
      <c r="E220" s="65" t="str">
        <f>IF(C220="","",IF(ISERROR(VLOOKUP(VLOOKUP(C220,Table1[[Practice no.]:[12]],19,FALSE),List!$A$2:$B$5,2,FALSE)),"",VLOOKUP(VLOOKUP(C220,Table1[[Practice no.]:[12]],19,FALSE),List!$A$2:$B$5,2,FALSE)))</f>
        <v/>
      </c>
      <c r="F220" s="66" t="str">
        <f>IF(C220="","",IF(ISERROR(VLOOKUP(VLOOKUP(C220,Table1[[Practice no.]:[12]],20,FALSE),List!$A$2:$B$5,2,FALSE)),"",VLOOKUP(VLOOKUP(C220,Table1[[Practice no.]:[12]],20,FALSE),List!$A$2:$B$5,2,FALSE)))</f>
        <v/>
      </c>
      <c r="G220" s="66" t="str">
        <f>IF(C220="","",IF(ISERROR(VLOOKUP(VLOOKUP(C220,Table1[[Practice no.]:[12]],21,FALSE),List!$A$2:$B$5,2,FALSE)),"",VLOOKUP(VLOOKUP(C220,Table1[[Practice no.]:[12]],21,FALSE),List!$A$2:$B$5,2,FALSE)))</f>
        <v/>
      </c>
      <c r="H220" s="67" t="str">
        <f>IF(C220="","",IF(ISERROR(VLOOKUP(VLOOKUP(C220,Table1[[Practice no.]:[12]],22,FALSE),List!$A$2:$B$5,2,FALSE)),"",VLOOKUP(VLOOKUP(C220,Table1[[Practice no.]:[12]],22,FALSE),List!$A$2:$B$5,2,FALSE)))</f>
        <v/>
      </c>
      <c r="I220" s="67" t="str">
        <f>IF(C220="","",IF(ISERROR(VLOOKUP(VLOOKUP(C220,Table1[[Practice no.]:[12]],23,FALSE),List!$A$2:$B$5,2,FALSE)),"",VLOOKUP(VLOOKUP(C220,Table1[[Practice no.]:[12]],23,FALSE),List!$A$2:$B$5,2,FALSE)))</f>
        <v/>
      </c>
      <c r="J220" s="67" t="str">
        <f>IF(C220="","",IF(ISERROR(VLOOKUP(VLOOKUP(C220,Table1[[Practice no.]:[12]],24,FALSE),List!$A$2:$B$5,2,FALSE)),"",VLOOKUP(VLOOKUP(C220,Table1[[Practice no.]:[12]],24,FALSE),List!$A$2:$B$5,2,FALSE)))</f>
        <v/>
      </c>
      <c r="K220" s="68" t="str">
        <f>IF(C220="","",IF(ISERROR(VLOOKUP(VLOOKUP(C220,Table1[[Practice no.]:[12]],25,FALSE),List!$A$2:$B$5,2,FALSE)),"",VLOOKUP(VLOOKUP(C220,Table1[[Practice no.]:[12]],25,FALSE),List!$A$2:$B$5,2,FALSE)))</f>
        <v/>
      </c>
      <c r="L220" s="68" t="str">
        <f>IF(C220="","",IF(ISERROR(VLOOKUP(VLOOKUP(C220,Table1[[Practice no.]:[12]],26,FALSE),List!$A$2:$B$5,2,FALSE)),"",VLOOKUP(VLOOKUP(C220,Table1[[Practice no.]:[12]],26,FALSE),List!$A$2:$B$5,2,FALSE)))</f>
        <v/>
      </c>
      <c r="M220" s="68" t="str">
        <f>IF(C220="","",IF(ISERROR(VLOOKUP(VLOOKUP(C220,Table1[[Practice no.]:[12]],27,FALSE),List!$A$2:$B$5,2,FALSE)),"",VLOOKUP(VLOOKUP(C220,Table1[[Practice no.]:[12]],27,FALSE),List!$A$2:$B$5,2,FALSE)))</f>
        <v/>
      </c>
      <c r="N220" s="69" t="str">
        <f>IF(C220="","",IF(ISERROR(VLOOKUP(VLOOKUP(C220,Table1[[Practice no.]:[12]],28,FALSE),List!$A$2:$B$5,2,FALSE)),"",VLOOKUP(VLOOKUP(C220,Table1[[Practice no.]:[12]],28,FALSE),List!$A$2:$B$5,2,FALSE)))</f>
        <v/>
      </c>
      <c r="O220" s="69" t="str">
        <f>IF(C220="","",IF(ISERROR(VLOOKUP(VLOOKUP(C220,Table1[[Practice no.]:[12]],29,FALSE),List!$A$2:$B$5,2,FALSE)),"",VLOOKUP(VLOOKUP(C220,Table1[[Practice no.]:[12]],29,FALSE),List!$A$2:$B$5,2,FALSE)))</f>
        <v/>
      </c>
      <c r="P220" s="69" t="str">
        <f>IF(C220="","",IF(ISERROR(VLOOKUP(VLOOKUP(C220,Table1[[Practice no.]:[12]],30,FALSE),List!$A$2:$B$5,2,FALSE)),"",VLOOKUP(VLOOKUP(C220,Table1[[Practice no.]:[12]],30,FALSE),List!$A$2:$B$5,2,FALSE)))</f>
        <v/>
      </c>
      <c r="Q220" s="55" t="str">
        <f>IF(C220="","",IF(ISERROR(VLOOKUP(VLOOKUP(C220,Table1[[Practice no.]:[12]],31,FALSE),List!$A$2:$B$5,2,FALSE)),"",VLOOKUP(VLOOKUP(C220,Table1[[Practice no.]:[12]],31,FALSE),List!$A$2:$B$5,2,FALSE)))</f>
        <v/>
      </c>
      <c r="R220" s="55" t="str">
        <f>IF(C220="","",IF(ISERROR(VLOOKUP(VLOOKUP(C220,Table1[[Practice no.]:[12]],32,FALSE),List!$A$2:$B$5,2,FALSE)),"",VLOOKUP(VLOOKUP(C220,Table1[[Practice no.]:[12]],32,FALSE),List!$A$2:$B$5,2,FALSE)))</f>
        <v/>
      </c>
      <c r="S220" s="55" t="str">
        <f>IF(C220="","",IF(ISERROR(VLOOKUP(VLOOKUP(C220,Table1[[Practice no.]:[12]],33,FALSE),List!$A$2:$B$5,2,FALSE)),"",VLOOKUP(VLOOKUP(C220,Table1[[Practice no.]:[12]],33,FALSE),List!$A$2:$B$5,2,FALSE)))</f>
        <v/>
      </c>
      <c r="T220" s="55" t="str">
        <f>IF(C220="","",IF(ISERROR(VLOOKUP(VLOOKUP(C220,Table1[[Practice no.]:[12]],34,FALSE),List!$A$2:$B$5,2,FALSE)),"",VLOOKUP(VLOOKUP(C220,Table1[[Practice no.]:[12]],34,FALSE),List!$A$2:$B$5,2,FALSE)))</f>
        <v/>
      </c>
      <c r="U220" s="55" t="str">
        <f>IF(C220="","",IF(ISERROR(VLOOKUP(VLOOKUP(C220,Table1[[Practice no.]:[12]],35,FALSE),List!$A$2:$B$5,2,FALSE)),"",VLOOKUP(VLOOKUP(C220,Table1[[Practice no.]:[12]],35,FALSE),List!$A$2:$B$5,2,FALSE)))</f>
        <v/>
      </c>
      <c r="V220" s="55" t="str">
        <f>IF(C220="","",IF(ISERROR(VLOOKUP(VLOOKUP(C220,Table1[[Practice no.]:[12]],36,FALSE),List!$A$2:$B$5,2,FALSE)),"",VLOOKUP(VLOOKUP(C220,Table1[[Practice no.]:[12]],36,FALSE),List!$A$2:$B$5,2,FALSE)))</f>
        <v/>
      </c>
      <c r="W220" s="55" t="str">
        <f>IF(C220="","",IF(ISERROR(VLOOKUP(VLOOKUP(C220,Table1[[Practice no.]:[12]],37,FALSE),List!$A$2:$B$5,2,FALSE)),"",VLOOKUP(VLOOKUP(C220,Table1[[Practice no.]:[12]],37,FALSE),List!$A$2:$B$5,2,FALSE)))</f>
        <v/>
      </c>
      <c r="X220" s="55" t="str">
        <f>IF(C220="","",IF(ISERROR(VLOOKUP(VLOOKUP(C220,Table1[[Practice no.]:[12]],38,FALSE),List!$A$2:$B$5,2,FALSE)),"",VLOOKUP(VLOOKUP(C220,Table1[[Practice no.]:[12]],38,FALSE),List!$A$2:$B$5,2,FALSE)))</f>
        <v/>
      </c>
      <c r="Y220" s="55" t="str">
        <f>IF(C220="","",IF(ISERROR(VLOOKUP(VLOOKUP(C220,Table1[[Practice no.]:[12]],39,FALSE),List!$A$2:$B$5,2,FALSE)),"",VLOOKUP(VLOOKUP(C220,Table1[[Practice no.]:[12]],39,FALSE),List!$A$2:$B$5,2,FALSE)))</f>
        <v/>
      </c>
      <c r="Z220" s="55" t="str">
        <f>IF(C220="","",IF(ISERROR(VLOOKUP(VLOOKUP(C220,Table1[[Practice no.]:[12]],40,FALSE),List!$A$2:$B$5,2,FALSE)),"",VLOOKUP(VLOOKUP(C220,Table1[[Practice no.]:[12]],40,FALSE),List!$A$2:$B$5,2,FALSE)))</f>
        <v/>
      </c>
      <c r="AA220" s="55" t="str">
        <f>IF(C220="","",IF(ISERROR(VLOOKUP(VLOOKUP(C220,Table1[[Practice no.]:[12]],41,FALSE),List!$A$2:$B$5,2,FALSE)),"",VLOOKUP(VLOOKUP(C220,Table1[[Practice no.]:[12]],41,FALSE),List!$A$2:$B$5,2,FALSE)))</f>
        <v/>
      </c>
      <c r="AB220" s="55" t="str">
        <f>IF(C220="","",IF(ISERROR(VLOOKUP(VLOOKUP(C220,Table1[[Practice no.]:[12]],42,FALSE),List!$A$2:$B$5,2,FALSE)),"",VLOOKUP(VLOOKUP(C220,Table1[[Practice no.]:[12]],42,FALSE),List!$A$2:$B$5,2,FALSE)))</f>
        <v/>
      </c>
    </row>
    <row r="221" spans="1:28" ht="40.35" customHeight="1">
      <c r="A221" s="218"/>
      <c r="B221" s="218"/>
      <c r="C221" s="218"/>
      <c r="D221" s="218" t="str">
        <f>IF(C221="","",HYPERLINK("#'" &amp; C221 &amp; "'!A1",VLOOKUP(C221,Table1[[Practice no.]:[Pracitce Name]],2,FALSE)))</f>
        <v/>
      </c>
      <c r="E221" s="65" t="str">
        <f>IF(C221="","",IF(ISERROR(VLOOKUP(VLOOKUP(C221,Table1[[Practice no.]:[12]],19,FALSE),List!$A$2:$B$5,2,FALSE)),"",VLOOKUP(VLOOKUP(C221,Table1[[Practice no.]:[12]],19,FALSE),List!$A$2:$B$5,2,FALSE)))</f>
        <v/>
      </c>
      <c r="F221" s="66" t="str">
        <f>IF(C221="","",IF(ISERROR(VLOOKUP(VLOOKUP(C221,Table1[[Practice no.]:[12]],20,FALSE),List!$A$2:$B$5,2,FALSE)),"",VLOOKUP(VLOOKUP(C221,Table1[[Practice no.]:[12]],20,FALSE),List!$A$2:$B$5,2,FALSE)))</f>
        <v/>
      </c>
      <c r="G221" s="66" t="str">
        <f>IF(C221="","",IF(ISERROR(VLOOKUP(VLOOKUP(C221,Table1[[Practice no.]:[12]],21,FALSE),List!$A$2:$B$5,2,FALSE)),"",VLOOKUP(VLOOKUP(C221,Table1[[Practice no.]:[12]],21,FALSE),List!$A$2:$B$5,2,FALSE)))</f>
        <v/>
      </c>
      <c r="H221" s="67" t="str">
        <f>IF(C221="","",IF(ISERROR(VLOOKUP(VLOOKUP(C221,Table1[[Practice no.]:[12]],22,FALSE),List!$A$2:$B$5,2,FALSE)),"",VLOOKUP(VLOOKUP(C221,Table1[[Practice no.]:[12]],22,FALSE),List!$A$2:$B$5,2,FALSE)))</f>
        <v/>
      </c>
      <c r="I221" s="67" t="str">
        <f>IF(C221="","",IF(ISERROR(VLOOKUP(VLOOKUP(C221,Table1[[Practice no.]:[12]],23,FALSE),List!$A$2:$B$5,2,FALSE)),"",VLOOKUP(VLOOKUP(C221,Table1[[Practice no.]:[12]],23,FALSE),List!$A$2:$B$5,2,FALSE)))</f>
        <v/>
      </c>
      <c r="J221" s="67" t="str">
        <f>IF(C221="","",IF(ISERROR(VLOOKUP(VLOOKUP(C221,Table1[[Practice no.]:[12]],24,FALSE),List!$A$2:$B$5,2,FALSE)),"",VLOOKUP(VLOOKUP(C221,Table1[[Practice no.]:[12]],24,FALSE),List!$A$2:$B$5,2,FALSE)))</f>
        <v/>
      </c>
      <c r="K221" s="68" t="str">
        <f>IF(C221="","",IF(ISERROR(VLOOKUP(VLOOKUP(C221,Table1[[Practice no.]:[12]],25,FALSE),List!$A$2:$B$5,2,FALSE)),"",VLOOKUP(VLOOKUP(C221,Table1[[Practice no.]:[12]],25,FALSE),List!$A$2:$B$5,2,FALSE)))</f>
        <v/>
      </c>
      <c r="L221" s="68" t="str">
        <f>IF(C221="","",IF(ISERROR(VLOOKUP(VLOOKUP(C221,Table1[[Practice no.]:[12]],26,FALSE),List!$A$2:$B$5,2,FALSE)),"",VLOOKUP(VLOOKUP(C221,Table1[[Practice no.]:[12]],26,FALSE),List!$A$2:$B$5,2,FALSE)))</f>
        <v/>
      </c>
      <c r="M221" s="68" t="str">
        <f>IF(C221="","",IF(ISERROR(VLOOKUP(VLOOKUP(C221,Table1[[Practice no.]:[12]],27,FALSE),List!$A$2:$B$5,2,FALSE)),"",VLOOKUP(VLOOKUP(C221,Table1[[Practice no.]:[12]],27,FALSE),List!$A$2:$B$5,2,FALSE)))</f>
        <v/>
      </c>
      <c r="N221" s="69" t="str">
        <f>IF(C221="","",IF(ISERROR(VLOOKUP(VLOOKUP(C221,Table1[[Practice no.]:[12]],28,FALSE),List!$A$2:$B$5,2,FALSE)),"",VLOOKUP(VLOOKUP(C221,Table1[[Practice no.]:[12]],28,FALSE),List!$A$2:$B$5,2,FALSE)))</f>
        <v/>
      </c>
      <c r="O221" s="69" t="str">
        <f>IF(C221="","",IF(ISERROR(VLOOKUP(VLOOKUP(C221,Table1[[Practice no.]:[12]],29,FALSE),List!$A$2:$B$5,2,FALSE)),"",VLOOKUP(VLOOKUP(C221,Table1[[Practice no.]:[12]],29,FALSE),List!$A$2:$B$5,2,FALSE)))</f>
        <v/>
      </c>
      <c r="P221" s="69" t="str">
        <f>IF(C221="","",IF(ISERROR(VLOOKUP(VLOOKUP(C221,Table1[[Practice no.]:[12]],30,FALSE),List!$A$2:$B$5,2,FALSE)),"",VLOOKUP(VLOOKUP(C221,Table1[[Practice no.]:[12]],30,FALSE),List!$A$2:$B$5,2,FALSE)))</f>
        <v/>
      </c>
      <c r="Q221" s="55" t="str">
        <f>IF(C221="","",IF(ISERROR(VLOOKUP(VLOOKUP(C221,Table1[[Practice no.]:[12]],31,FALSE),List!$A$2:$B$5,2,FALSE)),"",VLOOKUP(VLOOKUP(C221,Table1[[Practice no.]:[12]],31,FALSE),List!$A$2:$B$5,2,FALSE)))</f>
        <v/>
      </c>
      <c r="R221" s="55" t="str">
        <f>IF(C221="","",IF(ISERROR(VLOOKUP(VLOOKUP(C221,Table1[[Practice no.]:[12]],32,FALSE),List!$A$2:$B$5,2,FALSE)),"",VLOOKUP(VLOOKUP(C221,Table1[[Practice no.]:[12]],32,FALSE),List!$A$2:$B$5,2,FALSE)))</f>
        <v/>
      </c>
      <c r="S221" s="55" t="str">
        <f>IF(C221="","",IF(ISERROR(VLOOKUP(VLOOKUP(C221,Table1[[Practice no.]:[12]],33,FALSE),List!$A$2:$B$5,2,FALSE)),"",VLOOKUP(VLOOKUP(C221,Table1[[Practice no.]:[12]],33,FALSE),List!$A$2:$B$5,2,FALSE)))</f>
        <v/>
      </c>
      <c r="T221" s="55" t="str">
        <f>IF(C221="","",IF(ISERROR(VLOOKUP(VLOOKUP(C221,Table1[[Practice no.]:[12]],34,FALSE),List!$A$2:$B$5,2,FALSE)),"",VLOOKUP(VLOOKUP(C221,Table1[[Practice no.]:[12]],34,FALSE),List!$A$2:$B$5,2,FALSE)))</f>
        <v/>
      </c>
      <c r="U221" s="55" t="str">
        <f>IF(C221="","",IF(ISERROR(VLOOKUP(VLOOKUP(C221,Table1[[Practice no.]:[12]],35,FALSE),List!$A$2:$B$5,2,FALSE)),"",VLOOKUP(VLOOKUP(C221,Table1[[Practice no.]:[12]],35,FALSE),List!$A$2:$B$5,2,FALSE)))</f>
        <v/>
      </c>
      <c r="V221" s="55" t="str">
        <f>IF(C221="","",IF(ISERROR(VLOOKUP(VLOOKUP(C221,Table1[[Practice no.]:[12]],36,FALSE),List!$A$2:$B$5,2,FALSE)),"",VLOOKUP(VLOOKUP(C221,Table1[[Practice no.]:[12]],36,FALSE),List!$A$2:$B$5,2,FALSE)))</f>
        <v/>
      </c>
      <c r="W221" s="55" t="str">
        <f>IF(C221="","",IF(ISERROR(VLOOKUP(VLOOKUP(C221,Table1[[Practice no.]:[12]],37,FALSE),List!$A$2:$B$5,2,FALSE)),"",VLOOKUP(VLOOKUP(C221,Table1[[Practice no.]:[12]],37,FALSE),List!$A$2:$B$5,2,FALSE)))</f>
        <v/>
      </c>
      <c r="X221" s="55" t="str">
        <f>IF(C221="","",IF(ISERROR(VLOOKUP(VLOOKUP(C221,Table1[[Practice no.]:[12]],38,FALSE),List!$A$2:$B$5,2,FALSE)),"",VLOOKUP(VLOOKUP(C221,Table1[[Practice no.]:[12]],38,FALSE),List!$A$2:$B$5,2,FALSE)))</f>
        <v/>
      </c>
      <c r="Y221" s="55" t="str">
        <f>IF(C221="","",IF(ISERROR(VLOOKUP(VLOOKUP(C221,Table1[[Practice no.]:[12]],39,FALSE),List!$A$2:$B$5,2,FALSE)),"",VLOOKUP(VLOOKUP(C221,Table1[[Practice no.]:[12]],39,FALSE),List!$A$2:$B$5,2,FALSE)))</f>
        <v/>
      </c>
      <c r="Z221" s="55" t="str">
        <f>IF(C221="","",IF(ISERROR(VLOOKUP(VLOOKUP(C221,Table1[[Practice no.]:[12]],40,FALSE),List!$A$2:$B$5,2,FALSE)),"",VLOOKUP(VLOOKUP(C221,Table1[[Practice no.]:[12]],40,FALSE),List!$A$2:$B$5,2,FALSE)))</f>
        <v/>
      </c>
      <c r="AA221" s="55" t="str">
        <f>IF(C221="","",IF(ISERROR(VLOOKUP(VLOOKUP(C221,Table1[[Practice no.]:[12]],41,FALSE),List!$A$2:$B$5,2,FALSE)),"",VLOOKUP(VLOOKUP(C221,Table1[[Practice no.]:[12]],41,FALSE),List!$A$2:$B$5,2,FALSE)))</f>
        <v/>
      </c>
      <c r="AB221" s="55" t="str">
        <f>IF(C221="","",IF(ISERROR(VLOOKUP(VLOOKUP(C221,Table1[[Practice no.]:[12]],42,FALSE),List!$A$2:$B$5,2,FALSE)),"",VLOOKUP(VLOOKUP(C221,Table1[[Practice no.]:[12]],42,FALSE),List!$A$2:$B$5,2,FALSE)))</f>
        <v/>
      </c>
    </row>
    <row r="222" spans="1:28" ht="40.35" customHeight="1">
      <c r="A222" s="218"/>
      <c r="B222" s="218"/>
      <c r="C222" s="218"/>
      <c r="D222" s="218" t="str">
        <f>IF(C222="","",HYPERLINK("#'" &amp; C222 &amp; "'!A1",VLOOKUP(C222,Table1[[Practice no.]:[Pracitce Name]],2,FALSE)))</f>
        <v/>
      </c>
      <c r="E222" s="65" t="str">
        <f>IF(C222="","",IF(ISERROR(VLOOKUP(VLOOKUP(C222,Table1[[Practice no.]:[12]],19,FALSE),List!$A$2:$B$5,2,FALSE)),"",VLOOKUP(VLOOKUP(C222,Table1[[Practice no.]:[12]],19,FALSE),List!$A$2:$B$5,2,FALSE)))</f>
        <v/>
      </c>
      <c r="F222" s="66" t="str">
        <f>IF(C222="","",IF(ISERROR(VLOOKUP(VLOOKUP(C222,Table1[[Practice no.]:[12]],20,FALSE),List!$A$2:$B$5,2,FALSE)),"",VLOOKUP(VLOOKUP(C222,Table1[[Practice no.]:[12]],20,FALSE),List!$A$2:$B$5,2,FALSE)))</f>
        <v/>
      </c>
      <c r="G222" s="66" t="str">
        <f>IF(C222="","",IF(ISERROR(VLOOKUP(VLOOKUP(C222,Table1[[Practice no.]:[12]],21,FALSE),List!$A$2:$B$5,2,FALSE)),"",VLOOKUP(VLOOKUP(C222,Table1[[Practice no.]:[12]],21,FALSE),List!$A$2:$B$5,2,FALSE)))</f>
        <v/>
      </c>
      <c r="H222" s="67" t="str">
        <f>IF(C222="","",IF(ISERROR(VLOOKUP(VLOOKUP(C222,Table1[[Practice no.]:[12]],22,FALSE),List!$A$2:$B$5,2,FALSE)),"",VLOOKUP(VLOOKUP(C222,Table1[[Practice no.]:[12]],22,FALSE),List!$A$2:$B$5,2,FALSE)))</f>
        <v/>
      </c>
      <c r="I222" s="67" t="str">
        <f>IF(C222="","",IF(ISERROR(VLOOKUP(VLOOKUP(C222,Table1[[Practice no.]:[12]],23,FALSE),List!$A$2:$B$5,2,FALSE)),"",VLOOKUP(VLOOKUP(C222,Table1[[Practice no.]:[12]],23,FALSE),List!$A$2:$B$5,2,FALSE)))</f>
        <v/>
      </c>
      <c r="J222" s="67" t="str">
        <f>IF(C222="","",IF(ISERROR(VLOOKUP(VLOOKUP(C222,Table1[[Practice no.]:[12]],24,FALSE),List!$A$2:$B$5,2,FALSE)),"",VLOOKUP(VLOOKUP(C222,Table1[[Practice no.]:[12]],24,FALSE),List!$A$2:$B$5,2,FALSE)))</f>
        <v/>
      </c>
      <c r="K222" s="68" t="str">
        <f>IF(C222="","",IF(ISERROR(VLOOKUP(VLOOKUP(C222,Table1[[Practice no.]:[12]],25,FALSE),List!$A$2:$B$5,2,FALSE)),"",VLOOKUP(VLOOKUP(C222,Table1[[Practice no.]:[12]],25,FALSE),List!$A$2:$B$5,2,FALSE)))</f>
        <v/>
      </c>
      <c r="L222" s="68" t="str">
        <f>IF(C222="","",IF(ISERROR(VLOOKUP(VLOOKUP(C222,Table1[[Practice no.]:[12]],26,FALSE),List!$A$2:$B$5,2,FALSE)),"",VLOOKUP(VLOOKUP(C222,Table1[[Practice no.]:[12]],26,FALSE),List!$A$2:$B$5,2,FALSE)))</f>
        <v/>
      </c>
      <c r="M222" s="68" t="str">
        <f>IF(C222="","",IF(ISERROR(VLOOKUP(VLOOKUP(C222,Table1[[Practice no.]:[12]],27,FALSE),List!$A$2:$B$5,2,FALSE)),"",VLOOKUP(VLOOKUP(C222,Table1[[Practice no.]:[12]],27,FALSE),List!$A$2:$B$5,2,FALSE)))</f>
        <v/>
      </c>
      <c r="N222" s="69" t="str">
        <f>IF(C222="","",IF(ISERROR(VLOOKUP(VLOOKUP(C222,Table1[[Practice no.]:[12]],28,FALSE),List!$A$2:$B$5,2,FALSE)),"",VLOOKUP(VLOOKUP(C222,Table1[[Practice no.]:[12]],28,FALSE),List!$A$2:$B$5,2,FALSE)))</f>
        <v/>
      </c>
      <c r="O222" s="69" t="str">
        <f>IF(C222="","",IF(ISERROR(VLOOKUP(VLOOKUP(C222,Table1[[Practice no.]:[12]],29,FALSE),List!$A$2:$B$5,2,FALSE)),"",VLOOKUP(VLOOKUP(C222,Table1[[Practice no.]:[12]],29,FALSE),List!$A$2:$B$5,2,FALSE)))</f>
        <v/>
      </c>
      <c r="P222" s="69" t="str">
        <f>IF(C222="","",IF(ISERROR(VLOOKUP(VLOOKUP(C222,Table1[[Practice no.]:[12]],30,FALSE),List!$A$2:$B$5,2,FALSE)),"",VLOOKUP(VLOOKUP(C222,Table1[[Practice no.]:[12]],30,FALSE),List!$A$2:$B$5,2,FALSE)))</f>
        <v/>
      </c>
      <c r="Q222" s="55" t="str">
        <f>IF(C222="","",IF(ISERROR(VLOOKUP(VLOOKUP(C222,Table1[[Practice no.]:[12]],31,FALSE),List!$A$2:$B$5,2,FALSE)),"",VLOOKUP(VLOOKUP(C222,Table1[[Practice no.]:[12]],31,FALSE),List!$A$2:$B$5,2,FALSE)))</f>
        <v/>
      </c>
      <c r="R222" s="55" t="str">
        <f>IF(C222="","",IF(ISERROR(VLOOKUP(VLOOKUP(C222,Table1[[Practice no.]:[12]],32,FALSE),List!$A$2:$B$5,2,FALSE)),"",VLOOKUP(VLOOKUP(C222,Table1[[Practice no.]:[12]],32,FALSE),List!$A$2:$B$5,2,FALSE)))</f>
        <v/>
      </c>
      <c r="S222" s="55" t="str">
        <f>IF(C222="","",IF(ISERROR(VLOOKUP(VLOOKUP(C222,Table1[[Practice no.]:[12]],33,FALSE),List!$A$2:$B$5,2,FALSE)),"",VLOOKUP(VLOOKUP(C222,Table1[[Practice no.]:[12]],33,FALSE),List!$A$2:$B$5,2,FALSE)))</f>
        <v/>
      </c>
      <c r="T222" s="55" t="str">
        <f>IF(C222="","",IF(ISERROR(VLOOKUP(VLOOKUP(C222,Table1[[Practice no.]:[12]],34,FALSE),List!$A$2:$B$5,2,FALSE)),"",VLOOKUP(VLOOKUP(C222,Table1[[Practice no.]:[12]],34,FALSE),List!$A$2:$B$5,2,FALSE)))</f>
        <v/>
      </c>
      <c r="U222" s="55" t="str">
        <f>IF(C222="","",IF(ISERROR(VLOOKUP(VLOOKUP(C222,Table1[[Practice no.]:[12]],35,FALSE),List!$A$2:$B$5,2,FALSE)),"",VLOOKUP(VLOOKUP(C222,Table1[[Practice no.]:[12]],35,FALSE),List!$A$2:$B$5,2,FALSE)))</f>
        <v/>
      </c>
      <c r="V222" s="55" t="str">
        <f>IF(C222="","",IF(ISERROR(VLOOKUP(VLOOKUP(C222,Table1[[Practice no.]:[12]],36,FALSE),List!$A$2:$B$5,2,FALSE)),"",VLOOKUP(VLOOKUP(C222,Table1[[Practice no.]:[12]],36,FALSE),List!$A$2:$B$5,2,FALSE)))</f>
        <v/>
      </c>
      <c r="W222" s="55" t="str">
        <f>IF(C222="","",IF(ISERROR(VLOOKUP(VLOOKUP(C222,Table1[[Practice no.]:[12]],37,FALSE),List!$A$2:$B$5,2,FALSE)),"",VLOOKUP(VLOOKUP(C222,Table1[[Practice no.]:[12]],37,FALSE),List!$A$2:$B$5,2,FALSE)))</f>
        <v/>
      </c>
      <c r="X222" s="55" t="str">
        <f>IF(C222="","",IF(ISERROR(VLOOKUP(VLOOKUP(C222,Table1[[Practice no.]:[12]],38,FALSE),List!$A$2:$B$5,2,FALSE)),"",VLOOKUP(VLOOKUP(C222,Table1[[Practice no.]:[12]],38,FALSE),List!$A$2:$B$5,2,FALSE)))</f>
        <v/>
      </c>
      <c r="Y222" s="55" t="str">
        <f>IF(C222="","",IF(ISERROR(VLOOKUP(VLOOKUP(C222,Table1[[Practice no.]:[12]],39,FALSE),List!$A$2:$B$5,2,FALSE)),"",VLOOKUP(VLOOKUP(C222,Table1[[Practice no.]:[12]],39,FALSE),List!$A$2:$B$5,2,FALSE)))</f>
        <v/>
      </c>
      <c r="Z222" s="55" t="str">
        <f>IF(C222="","",IF(ISERROR(VLOOKUP(VLOOKUP(C222,Table1[[Practice no.]:[12]],40,FALSE),List!$A$2:$B$5,2,FALSE)),"",VLOOKUP(VLOOKUP(C222,Table1[[Practice no.]:[12]],40,FALSE),List!$A$2:$B$5,2,FALSE)))</f>
        <v/>
      </c>
      <c r="AA222" s="55" t="str">
        <f>IF(C222="","",IF(ISERROR(VLOOKUP(VLOOKUP(C222,Table1[[Practice no.]:[12]],41,FALSE),List!$A$2:$B$5,2,FALSE)),"",VLOOKUP(VLOOKUP(C222,Table1[[Practice no.]:[12]],41,FALSE),List!$A$2:$B$5,2,FALSE)))</f>
        <v/>
      </c>
      <c r="AB222" s="55" t="str">
        <f>IF(C222="","",IF(ISERROR(VLOOKUP(VLOOKUP(C222,Table1[[Practice no.]:[12]],42,FALSE),List!$A$2:$B$5,2,FALSE)),"",VLOOKUP(VLOOKUP(C222,Table1[[Practice no.]:[12]],42,FALSE),List!$A$2:$B$5,2,FALSE)))</f>
        <v/>
      </c>
    </row>
    <row r="223" spans="1:28" ht="40.35" customHeight="1">
      <c r="A223" s="218"/>
      <c r="B223" s="218"/>
      <c r="C223" s="218"/>
      <c r="D223" s="218" t="str">
        <f>IF(C223="","",HYPERLINK("#'" &amp; C223 &amp; "'!A1",VLOOKUP(C223,Table1[[Practice no.]:[Pracitce Name]],2,FALSE)))</f>
        <v/>
      </c>
      <c r="E223" s="65" t="str">
        <f>IF(C223="","",IF(ISERROR(VLOOKUP(VLOOKUP(C223,Table1[[Practice no.]:[12]],19,FALSE),List!$A$2:$B$5,2,FALSE)),"",VLOOKUP(VLOOKUP(C223,Table1[[Practice no.]:[12]],19,FALSE),List!$A$2:$B$5,2,FALSE)))</f>
        <v/>
      </c>
      <c r="F223" s="66" t="str">
        <f>IF(C223="","",IF(ISERROR(VLOOKUP(VLOOKUP(C223,Table1[[Practice no.]:[12]],20,FALSE),List!$A$2:$B$5,2,FALSE)),"",VLOOKUP(VLOOKUP(C223,Table1[[Practice no.]:[12]],20,FALSE),List!$A$2:$B$5,2,FALSE)))</f>
        <v/>
      </c>
      <c r="G223" s="66" t="str">
        <f>IF(C223="","",IF(ISERROR(VLOOKUP(VLOOKUP(C223,Table1[[Practice no.]:[12]],21,FALSE),List!$A$2:$B$5,2,FALSE)),"",VLOOKUP(VLOOKUP(C223,Table1[[Practice no.]:[12]],21,FALSE),List!$A$2:$B$5,2,FALSE)))</f>
        <v/>
      </c>
      <c r="H223" s="67" t="str">
        <f>IF(C223="","",IF(ISERROR(VLOOKUP(VLOOKUP(C223,Table1[[Practice no.]:[12]],22,FALSE),List!$A$2:$B$5,2,FALSE)),"",VLOOKUP(VLOOKUP(C223,Table1[[Practice no.]:[12]],22,FALSE),List!$A$2:$B$5,2,FALSE)))</f>
        <v/>
      </c>
      <c r="I223" s="67" t="str">
        <f>IF(C223="","",IF(ISERROR(VLOOKUP(VLOOKUP(C223,Table1[[Practice no.]:[12]],23,FALSE),List!$A$2:$B$5,2,FALSE)),"",VLOOKUP(VLOOKUP(C223,Table1[[Practice no.]:[12]],23,FALSE),List!$A$2:$B$5,2,FALSE)))</f>
        <v/>
      </c>
      <c r="J223" s="67" t="str">
        <f>IF(C223="","",IF(ISERROR(VLOOKUP(VLOOKUP(C223,Table1[[Practice no.]:[12]],24,FALSE),List!$A$2:$B$5,2,FALSE)),"",VLOOKUP(VLOOKUP(C223,Table1[[Practice no.]:[12]],24,FALSE),List!$A$2:$B$5,2,FALSE)))</f>
        <v/>
      </c>
      <c r="K223" s="68" t="str">
        <f>IF(C223="","",IF(ISERROR(VLOOKUP(VLOOKUP(C223,Table1[[Practice no.]:[12]],25,FALSE),List!$A$2:$B$5,2,FALSE)),"",VLOOKUP(VLOOKUP(C223,Table1[[Practice no.]:[12]],25,FALSE),List!$A$2:$B$5,2,FALSE)))</f>
        <v/>
      </c>
      <c r="L223" s="68" t="str">
        <f>IF(C223="","",IF(ISERROR(VLOOKUP(VLOOKUP(C223,Table1[[Practice no.]:[12]],26,FALSE),List!$A$2:$B$5,2,FALSE)),"",VLOOKUP(VLOOKUP(C223,Table1[[Practice no.]:[12]],26,FALSE),List!$A$2:$B$5,2,FALSE)))</f>
        <v/>
      </c>
      <c r="M223" s="68" t="str">
        <f>IF(C223="","",IF(ISERROR(VLOOKUP(VLOOKUP(C223,Table1[[Practice no.]:[12]],27,FALSE),List!$A$2:$B$5,2,FALSE)),"",VLOOKUP(VLOOKUP(C223,Table1[[Practice no.]:[12]],27,FALSE),List!$A$2:$B$5,2,FALSE)))</f>
        <v/>
      </c>
      <c r="N223" s="69" t="str">
        <f>IF(C223="","",IF(ISERROR(VLOOKUP(VLOOKUP(C223,Table1[[Practice no.]:[12]],28,FALSE),List!$A$2:$B$5,2,FALSE)),"",VLOOKUP(VLOOKUP(C223,Table1[[Practice no.]:[12]],28,FALSE),List!$A$2:$B$5,2,FALSE)))</f>
        <v/>
      </c>
      <c r="O223" s="69" t="str">
        <f>IF(C223="","",IF(ISERROR(VLOOKUP(VLOOKUP(C223,Table1[[Practice no.]:[12]],29,FALSE),List!$A$2:$B$5,2,FALSE)),"",VLOOKUP(VLOOKUP(C223,Table1[[Practice no.]:[12]],29,FALSE),List!$A$2:$B$5,2,FALSE)))</f>
        <v/>
      </c>
      <c r="P223" s="69" t="str">
        <f>IF(C223="","",IF(ISERROR(VLOOKUP(VLOOKUP(C223,Table1[[Practice no.]:[12]],30,FALSE),List!$A$2:$B$5,2,FALSE)),"",VLOOKUP(VLOOKUP(C223,Table1[[Practice no.]:[12]],30,FALSE),List!$A$2:$B$5,2,FALSE)))</f>
        <v/>
      </c>
      <c r="Q223" s="55" t="str">
        <f>IF(C223="","",IF(ISERROR(VLOOKUP(VLOOKUP(C223,Table1[[Practice no.]:[12]],31,FALSE),List!$A$2:$B$5,2,FALSE)),"",VLOOKUP(VLOOKUP(C223,Table1[[Practice no.]:[12]],31,FALSE),List!$A$2:$B$5,2,FALSE)))</f>
        <v/>
      </c>
      <c r="R223" s="55" t="str">
        <f>IF(C223="","",IF(ISERROR(VLOOKUP(VLOOKUP(C223,Table1[[Practice no.]:[12]],32,FALSE),List!$A$2:$B$5,2,FALSE)),"",VLOOKUP(VLOOKUP(C223,Table1[[Practice no.]:[12]],32,FALSE),List!$A$2:$B$5,2,FALSE)))</f>
        <v/>
      </c>
      <c r="S223" s="55" t="str">
        <f>IF(C223="","",IF(ISERROR(VLOOKUP(VLOOKUP(C223,Table1[[Practice no.]:[12]],33,FALSE),List!$A$2:$B$5,2,FALSE)),"",VLOOKUP(VLOOKUP(C223,Table1[[Practice no.]:[12]],33,FALSE),List!$A$2:$B$5,2,FALSE)))</f>
        <v/>
      </c>
      <c r="T223" s="55" t="str">
        <f>IF(C223="","",IF(ISERROR(VLOOKUP(VLOOKUP(C223,Table1[[Practice no.]:[12]],34,FALSE),List!$A$2:$B$5,2,FALSE)),"",VLOOKUP(VLOOKUP(C223,Table1[[Practice no.]:[12]],34,FALSE),List!$A$2:$B$5,2,FALSE)))</f>
        <v/>
      </c>
      <c r="U223" s="55" t="str">
        <f>IF(C223="","",IF(ISERROR(VLOOKUP(VLOOKUP(C223,Table1[[Practice no.]:[12]],35,FALSE),List!$A$2:$B$5,2,FALSE)),"",VLOOKUP(VLOOKUP(C223,Table1[[Practice no.]:[12]],35,FALSE),List!$A$2:$B$5,2,FALSE)))</f>
        <v/>
      </c>
      <c r="V223" s="55" t="str">
        <f>IF(C223="","",IF(ISERROR(VLOOKUP(VLOOKUP(C223,Table1[[Practice no.]:[12]],36,FALSE),List!$A$2:$B$5,2,FALSE)),"",VLOOKUP(VLOOKUP(C223,Table1[[Practice no.]:[12]],36,FALSE),List!$A$2:$B$5,2,FALSE)))</f>
        <v/>
      </c>
      <c r="W223" s="55" t="str">
        <f>IF(C223="","",IF(ISERROR(VLOOKUP(VLOOKUP(C223,Table1[[Practice no.]:[12]],37,FALSE),List!$A$2:$B$5,2,FALSE)),"",VLOOKUP(VLOOKUP(C223,Table1[[Practice no.]:[12]],37,FALSE),List!$A$2:$B$5,2,FALSE)))</f>
        <v/>
      </c>
      <c r="X223" s="55" t="str">
        <f>IF(C223="","",IF(ISERROR(VLOOKUP(VLOOKUP(C223,Table1[[Practice no.]:[12]],38,FALSE),List!$A$2:$B$5,2,FALSE)),"",VLOOKUP(VLOOKUP(C223,Table1[[Practice no.]:[12]],38,FALSE),List!$A$2:$B$5,2,FALSE)))</f>
        <v/>
      </c>
      <c r="Y223" s="55" t="str">
        <f>IF(C223="","",IF(ISERROR(VLOOKUP(VLOOKUP(C223,Table1[[Practice no.]:[12]],39,FALSE),List!$A$2:$B$5,2,FALSE)),"",VLOOKUP(VLOOKUP(C223,Table1[[Practice no.]:[12]],39,FALSE),List!$A$2:$B$5,2,FALSE)))</f>
        <v/>
      </c>
      <c r="Z223" s="55" t="str">
        <f>IF(C223="","",IF(ISERROR(VLOOKUP(VLOOKUP(C223,Table1[[Practice no.]:[12]],40,FALSE),List!$A$2:$B$5,2,FALSE)),"",VLOOKUP(VLOOKUP(C223,Table1[[Practice no.]:[12]],40,FALSE),List!$A$2:$B$5,2,FALSE)))</f>
        <v/>
      </c>
      <c r="AA223" s="55" t="str">
        <f>IF(C223="","",IF(ISERROR(VLOOKUP(VLOOKUP(C223,Table1[[Practice no.]:[12]],41,FALSE),List!$A$2:$B$5,2,FALSE)),"",VLOOKUP(VLOOKUP(C223,Table1[[Practice no.]:[12]],41,FALSE),List!$A$2:$B$5,2,FALSE)))</f>
        <v/>
      </c>
      <c r="AB223" s="55" t="str">
        <f>IF(C223="","",IF(ISERROR(VLOOKUP(VLOOKUP(C223,Table1[[Practice no.]:[12]],42,FALSE),List!$A$2:$B$5,2,FALSE)),"",VLOOKUP(VLOOKUP(C223,Table1[[Practice no.]:[12]],42,FALSE),List!$A$2:$B$5,2,FALSE)))</f>
        <v/>
      </c>
    </row>
    <row r="224" spans="1:28" ht="40.35" customHeight="1">
      <c r="A224" s="218"/>
      <c r="B224" s="218"/>
      <c r="C224" s="218"/>
      <c r="D224" s="218" t="str">
        <f>IF(C224="","",HYPERLINK("#'" &amp; C224 &amp; "'!A1",VLOOKUP(C224,Table1[[Practice no.]:[Pracitce Name]],2,FALSE)))</f>
        <v/>
      </c>
      <c r="E224" s="65" t="str">
        <f>IF(C224="","",IF(ISERROR(VLOOKUP(VLOOKUP(C224,Table1[[Practice no.]:[12]],19,FALSE),List!$A$2:$B$5,2,FALSE)),"",VLOOKUP(VLOOKUP(C224,Table1[[Practice no.]:[12]],19,FALSE),List!$A$2:$B$5,2,FALSE)))</f>
        <v/>
      </c>
      <c r="F224" s="66" t="str">
        <f>IF(C224="","",IF(ISERROR(VLOOKUP(VLOOKUP(C224,Table1[[Practice no.]:[12]],20,FALSE),List!$A$2:$B$5,2,FALSE)),"",VLOOKUP(VLOOKUP(C224,Table1[[Practice no.]:[12]],20,FALSE),List!$A$2:$B$5,2,FALSE)))</f>
        <v/>
      </c>
      <c r="G224" s="66" t="str">
        <f>IF(C224="","",IF(ISERROR(VLOOKUP(VLOOKUP(C224,Table1[[Practice no.]:[12]],21,FALSE),List!$A$2:$B$5,2,FALSE)),"",VLOOKUP(VLOOKUP(C224,Table1[[Practice no.]:[12]],21,FALSE),List!$A$2:$B$5,2,FALSE)))</f>
        <v/>
      </c>
      <c r="H224" s="67" t="str">
        <f>IF(C224="","",IF(ISERROR(VLOOKUP(VLOOKUP(C224,Table1[[Practice no.]:[12]],22,FALSE),List!$A$2:$B$5,2,FALSE)),"",VLOOKUP(VLOOKUP(C224,Table1[[Practice no.]:[12]],22,FALSE),List!$A$2:$B$5,2,FALSE)))</f>
        <v/>
      </c>
      <c r="I224" s="67" t="str">
        <f>IF(C224="","",IF(ISERROR(VLOOKUP(VLOOKUP(C224,Table1[[Practice no.]:[12]],23,FALSE),List!$A$2:$B$5,2,FALSE)),"",VLOOKUP(VLOOKUP(C224,Table1[[Practice no.]:[12]],23,FALSE),List!$A$2:$B$5,2,FALSE)))</f>
        <v/>
      </c>
      <c r="J224" s="67" t="str">
        <f>IF(C224="","",IF(ISERROR(VLOOKUP(VLOOKUP(C224,Table1[[Practice no.]:[12]],24,FALSE),List!$A$2:$B$5,2,FALSE)),"",VLOOKUP(VLOOKUP(C224,Table1[[Practice no.]:[12]],24,FALSE),List!$A$2:$B$5,2,FALSE)))</f>
        <v/>
      </c>
      <c r="K224" s="68" t="str">
        <f>IF(C224="","",IF(ISERROR(VLOOKUP(VLOOKUP(C224,Table1[[Practice no.]:[12]],25,FALSE),List!$A$2:$B$5,2,FALSE)),"",VLOOKUP(VLOOKUP(C224,Table1[[Practice no.]:[12]],25,FALSE),List!$A$2:$B$5,2,FALSE)))</f>
        <v/>
      </c>
      <c r="L224" s="68" t="str">
        <f>IF(C224="","",IF(ISERROR(VLOOKUP(VLOOKUP(C224,Table1[[Practice no.]:[12]],26,FALSE),List!$A$2:$B$5,2,FALSE)),"",VLOOKUP(VLOOKUP(C224,Table1[[Practice no.]:[12]],26,FALSE),List!$A$2:$B$5,2,FALSE)))</f>
        <v/>
      </c>
      <c r="M224" s="68" t="str">
        <f>IF(C224="","",IF(ISERROR(VLOOKUP(VLOOKUP(C224,Table1[[Practice no.]:[12]],27,FALSE),List!$A$2:$B$5,2,FALSE)),"",VLOOKUP(VLOOKUP(C224,Table1[[Practice no.]:[12]],27,FALSE),List!$A$2:$B$5,2,FALSE)))</f>
        <v/>
      </c>
      <c r="N224" s="69" t="str">
        <f>IF(C224="","",IF(ISERROR(VLOOKUP(VLOOKUP(C224,Table1[[Practice no.]:[12]],28,FALSE),List!$A$2:$B$5,2,FALSE)),"",VLOOKUP(VLOOKUP(C224,Table1[[Practice no.]:[12]],28,FALSE),List!$A$2:$B$5,2,FALSE)))</f>
        <v/>
      </c>
      <c r="O224" s="69" t="str">
        <f>IF(C224="","",IF(ISERROR(VLOOKUP(VLOOKUP(C224,Table1[[Practice no.]:[12]],29,FALSE),List!$A$2:$B$5,2,FALSE)),"",VLOOKUP(VLOOKUP(C224,Table1[[Practice no.]:[12]],29,FALSE),List!$A$2:$B$5,2,FALSE)))</f>
        <v/>
      </c>
      <c r="P224" s="69" t="str">
        <f>IF(C224="","",IF(ISERROR(VLOOKUP(VLOOKUP(C224,Table1[[Practice no.]:[12]],30,FALSE),List!$A$2:$B$5,2,FALSE)),"",VLOOKUP(VLOOKUP(C224,Table1[[Practice no.]:[12]],30,FALSE),List!$A$2:$B$5,2,FALSE)))</f>
        <v/>
      </c>
      <c r="Q224" s="55" t="str">
        <f>IF(C224="","",IF(ISERROR(VLOOKUP(VLOOKUP(C224,Table1[[Practice no.]:[12]],31,FALSE),List!$A$2:$B$5,2,FALSE)),"",VLOOKUP(VLOOKUP(C224,Table1[[Practice no.]:[12]],31,FALSE),List!$A$2:$B$5,2,FALSE)))</f>
        <v/>
      </c>
      <c r="R224" s="55" t="str">
        <f>IF(C224="","",IF(ISERROR(VLOOKUP(VLOOKUP(C224,Table1[[Practice no.]:[12]],32,FALSE),List!$A$2:$B$5,2,FALSE)),"",VLOOKUP(VLOOKUP(C224,Table1[[Practice no.]:[12]],32,FALSE),List!$A$2:$B$5,2,FALSE)))</f>
        <v/>
      </c>
      <c r="S224" s="55" t="str">
        <f>IF(C224="","",IF(ISERROR(VLOOKUP(VLOOKUP(C224,Table1[[Practice no.]:[12]],33,FALSE),List!$A$2:$B$5,2,FALSE)),"",VLOOKUP(VLOOKUP(C224,Table1[[Practice no.]:[12]],33,FALSE),List!$A$2:$B$5,2,FALSE)))</f>
        <v/>
      </c>
      <c r="T224" s="55" t="str">
        <f>IF(C224="","",IF(ISERROR(VLOOKUP(VLOOKUP(C224,Table1[[Practice no.]:[12]],34,FALSE),List!$A$2:$B$5,2,FALSE)),"",VLOOKUP(VLOOKUP(C224,Table1[[Practice no.]:[12]],34,FALSE),List!$A$2:$B$5,2,FALSE)))</f>
        <v/>
      </c>
      <c r="U224" s="55" t="str">
        <f>IF(C224="","",IF(ISERROR(VLOOKUP(VLOOKUP(C224,Table1[[Practice no.]:[12]],35,FALSE),List!$A$2:$B$5,2,FALSE)),"",VLOOKUP(VLOOKUP(C224,Table1[[Practice no.]:[12]],35,FALSE),List!$A$2:$B$5,2,FALSE)))</f>
        <v/>
      </c>
      <c r="V224" s="55" t="str">
        <f>IF(C224="","",IF(ISERROR(VLOOKUP(VLOOKUP(C224,Table1[[Practice no.]:[12]],36,FALSE),List!$A$2:$B$5,2,FALSE)),"",VLOOKUP(VLOOKUP(C224,Table1[[Practice no.]:[12]],36,FALSE),List!$A$2:$B$5,2,FALSE)))</f>
        <v/>
      </c>
      <c r="W224" s="55" t="str">
        <f>IF(C224="","",IF(ISERROR(VLOOKUP(VLOOKUP(C224,Table1[[Practice no.]:[12]],37,FALSE),List!$A$2:$B$5,2,FALSE)),"",VLOOKUP(VLOOKUP(C224,Table1[[Practice no.]:[12]],37,FALSE),List!$A$2:$B$5,2,FALSE)))</f>
        <v/>
      </c>
      <c r="X224" s="55" t="str">
        <f>IF(C224="","",IF(ISERROR(VLOOKUP(VLOOKUP(C224,Table1[[Practice no.]:[12]],38,FALSE),List!$A$2:$B$5,2,FALSE)),"",VLOOKUP(VLOOKUP(C224,Table1[[Practice no.]:[12]],38,FALSE),List!$A$2:$B$5,2,FALSE)))</f>
        <v/>
      </c>
      <c r="Y224" s="55" t="str">
        <f>IF(C224="","",IF(ISERROR(VLOOKUP(VLOOKUP(C224,Table1[[Practice no.]:[12]],39,FALSE),List!$A$2:$B$5,2,FALSE)),"",VLOOKUP(VLOOKUP(C224,Table1[[Practice no.]:[12]],39,FALSE),List!$A$2:$B$5,2,FALSE)))</f>
        <v/>
      </c>
      <c r="Z224" s="55" t="str">
        <f>IF(C224="","",IF(ISERROR(VLOOKUP(VLOOKUP(C224,Table1[[Practice no.]:[12]],40,FALSE),List!$A$2:$B$5,2,FALSE)),"",VLOOKUP(VLOOKUP(C224,Table1[[Practice no.]:[12]],40,FALSE),List!$A$2:$B$5,2,FALSE)))</f>
        <v/>
      </c>
      <c r="AA224" s="55" t="str">
        <f>IF(C224="","",IF(ISERROR(VLOOKUP(VLOOKUP(C224,Table1[[Practice no.]:[12]],41,FALSE),List!$A$2:$B$5,2,FALSE)),"",VLOOKUP(VLOOKUP(C224,Table1[[Practice no.]:[12]],41,FALSE),List!$A$2:$B$5,2,FALSE)))</f>
        <v/>
      </c>
      <c r="AB224" s="55" t="str">
        <f>IF(C224="","",IF(ISERROR(VLOOKUP(VLOOKUP(C224,Table1[[Practice no.]:[12]],42,FALSE),List!$A$2:$B$5,2,FALSE)),"",VLOOKUP(VLOOKUP(C224,Table1[[Practice no.]:[12]],42,FALSE),List!$A$2:$B$5,2,FALSE)))</f>
        <v/>
      </c>
    </row>
    <row r="225" spans="1:28" ht="40.35" customHeight="1">
      <c r="A225" s="218"/>
      <c r="B225" s="218"/>
      <c r="C225" s="218"/>
      <c r="D225" s="218" t="str">
        <f>IF(C225="","",HYPERLINK("#'" &amp; C225 &amp; "'!A1",VLOOKUP(C225,Table1[[Practice no.]:[Pracitce Name]],2,FALSE)))</f>
        <v/>
      </c>
      <c r="E225" s="65" t="str">
        <f>IF(C225="","",IF(ISERROR(VLOOKUP(VLOOKUP(C225,Table1[[Practice no.]:[12]],19,FALSE),List!$A$2:$B$5,2,FALSE)),"",VLOOKUP(VLOOKUP(C225,Table1[[Practice no.]:[12]],19,FALSE),List!$A$2:$B$5,2,FALSE)))</f>
        <v/>
      </c>
      <c r="F225" s="66" t="str">
        <f>IF(C225="","",IF(ISERROR(VLOOKUP(VLOOKUP(C225,Table1[[Practice no.]:[12]],20,FALSE),List!$A$2:$B$5,2,FALSE)),"",VLOOKUP(VLOOKUP(C225,Table1[[Practice no.]:[12]],20,FALSE),List!$A$2:$B$5,2,FALSE)))</f>
        <v/>
      </c>
      <c r="G225" s="66" t="str">
        <f>IF(C225="","",IF(ISERROR(VLOOKUP(VLOOKUP(C225,Table1[[Practice no.]:[12]],21,FALSE),List!$A$2:$B$5,2,FALSE)),"",VLOOKUP(VLOOKUP(C225,Table1[[Practice no.]:[12]],21,FALSE),List!$A$2:$B$5,2,FALSE)))</f>
        <v/>
      </c>
      <c r="H225" s="67" t="str">
        <f>IF(C225="","",IF(ISERROR(VLOOKUP(VLOOKUP(C225,Table1[[Practice no.]:[12]],22,FALSE),List!$A$2:$B$5,2,FALSE)),"",VLOOKUP(VLOOKUP(C225,Table1[[Practice no.]:[12]],22,FALSE),List!$A$2:$B$5,2,FALSE)))</f>
        <v/>
      </c>
      <c r="I225" s="67" t="str">
        <f>IF(C225="","",IF(ISERROR(VLOOKUP(VLOOKUP(C225,Table1[[Practice no.]:[12]],23,FALSE),List!$A$2:$B$5,2,FALSE)),"",VLOOKUP(VLOOKUP(C225,Table1[[Practice no.]:[12]],23,FALSE),List!$A$2:$B$5,2,FALSE)))</f>
        <v/>
      </c>
      <c r="J225" s="67" t="str">
        <f>IF(C225="","",IF(ISERROR(VLOOKUP(VLOOKUP(C225,Table1[[Practice no.]:[12]],24,FALSE),List!$A$2:$B$5,2,FALSE)),"",VLOOKUP(VLOOKUP(C225,Table1[[Practice no.]:[12]],24,FALSE),List!$A$2:$B$5,2,FALSE)))</f>
        <v/>
      </c>
      <c r="K225" s="68" t="str">
        <f>IF(C225="","",IF(ISERROR(VLOOKUP(VLOOKUP(C225,Table1[[Practice no.]:[12]],25,FALSE),List!$A$2:$B$5,2,FALSE)),"",VLOOKUP(VLOOKUP(C225,Table1[[Practice no.]:[12]],25,FALSE),List!$A$2:$B$5,2,FALSE)))</f>
        <v/>
      </c>
      <c r="L225" s="68" t="str">
        <f>IF(C225="","",IF(ISERROR(VLOOKUP(VLOOKUP(C225,Table1[[Practice no.]:[12]],26,FALSE),List!$A$2:$B$5,2,FALSE)),"",VLOOKUP(VLOOKUP(C225,Table1[[Practice no.]:[12]],26,FALSE),List!$A$2:$B$5,2,FALSE)))</f>
        <v/>
      </c>
      <c r="M225" s="68" t="str">
        <f>IF(C225="","",IF(ISERROR(VLOOKUP(VLOOKUP(C225,Table1[[Practice no.]:[12]],27,FALSE),List!$A$2:$B$5,2,FALSE)),"",VLOOKUP(VLOOKUP(C225,Table1[[Practice no.]:[12]],27,FALSE),List!$A$2:$B$5,2,FALSE)))</f>
        <v/>
      </c>
      <c r="N225" s="69" t="str">
        <f>IF(C225="","",IF(ISERROR(VLOOKUP(VLOOKUP(C225,Table1[[Practice no.]:[12]],28,FALSE),List!$A$2:$B$5,2,FALSE)),"",VLOOKUP(VLOOKUP(C225,Table1[[Practice no.]:[12]],28,FALSE),List!$A$2:$B$5,2,FALSE)))</f>
        <v/>
      </c>
      <c r="O225" s="69" t="str">
        <f>IF(C225="","",IF(ISERROR(VLOOKUP(VLOOKUP(C225,Table1[[Practice no.]:[12]],29,FALSE),List!$A$2:$B$5,2,FALSE)),"",VLOOKUP(VLOOKUP(C225,Table1[[Practice no.]:[12]],29,FALSE),List!$A$2:$B$5,2,FALSE)))</f>
        <v/>
      </c>
      <c r="P225" s="69" t="str">
        <f>IF(C225="","",IF(ISERROR(VLOOKUP(VLOOKUP(C225,Table1[[Practice no.]:[12]],30,FALSE),List!$A$2:$B$5,2,FALSE)),"",VLOOKUP(VLOOKUP(C225,Table1[[Practice no.]:[12]],30,FALSE),List!$A$2:$B$5,2,FALSE)))</f>
        <v/>
      </c>
      <c r="Q225" s="55" t="str">
        <f>IF(C225="","",IF(ISERROR(VLOOKUP(VLOOKUP(C225,Table1[[Practice no.]:[12]],31,FALSE),List!$A$2:$B$5,2,FALSE)),"",VLOOKUP(VLOOKUP(C225,Table1[[Practice no.]:[12]],31,FALSE),List!$A$2:$B$5,2,FALSE)))</f>
        <v/>
      </c>
      <c r="R225" s="55" t="str">
        <f>IF(C225="","",IF(ISERROR(VLOOKUP(VLOOKUP(C225,Table1[[Practice no.]:[12]],32,FALSE),List!$A$2:$B$5,2,FALSE)),"",VLOOKUP(VLOOKUP(C225,Table1[[Practice no.]:[12]],32,FALSE),List!$A$2:$B$5,2,FALSE)))</f>
        <v/>
      </c>
      <c r="S225" s="55" t="str">
        <f>IF(C225="","",IF(ISERROR(VLOOKUP(VLOOKUP(C225,Table1[[Practice no.]:[12]],33,FALSE),List!$A$2:$B$5,2,FALSE)),"",VLOOKUP(VLOOKUP(C225,Table1[[Practice no.]:[12]],33,FALSE),List!$A$2:$B$5,2,FALSE)))</f>
        <v/>
      </c>
      <c r="T225" s="55" t="str">
        <f>IF(C225="","",IF(ISERROR(VLOOKUP(VLOOKUP(C225,Table1[[Practice no.]:[12]],34,FALSE),List!$A$2:$B$5,2,FALSE)),"",VLOOKUP(VLOOKUP(C225,Table1[[Practice no.]:[12]],34,FALSE),List!$A$2:$B$5,2,FALSE)))</f>
        <v/>
      </c>
      <c r="U225" s="55" t="str">
        <f>IF(C225="","",IF(ISERROR(VLOOKUP(VLOOKUP(C225,Table1[[Practice no.]:[12]],35,FALSE),List!$A$2:$B$5,2,FALSE)),"",VLOOKUP(VLOOKUP(C225,Table1[[Practice no.]:[12]],35,FALSE),List!$A$2:$B$5,2,FALSE)))</f>
        <v/>
      </c>
      <c r="V225" s="55" t="str">
        <f>IF(C225="","",IF(ISERROR(VLOOKUP(VLOOKUP(C225,Table1[[Practice no.]:[12]],36,FALSE),List!$A$2:$B$5,2,FALSE)),"",VLOOKUP(VLOOKUP(C225,Table1[[Practice no.]:[12]],36,FALSE),List!$A$2:$B$5,2,FALSE)))</f>
        <v/>
      </c>
      <c r="W225" s="55" t="str">
        <f>IF(C225="","",IF(ISERROR(VLOOKUP(VLOOKUP(C225,Table1[[Practice no.]:[12]],37,FALSE),List!$A$2:$B$5,2,FALSE)),"",VLOOKUP(VLOOKUP(C225,Table1[[Practice no.]:[12]],37,FALSE),List!$A$2:$B$5,2,FALSE)))</f>
        <v/>
      </c>
      <c r="X225" s="55" t="str">
        <f>IF(C225="","",IF(ISERROR(VLOOKUP(VLOOKUP(C225,Table1[[Practice no.]:[12]],38,FALSE),List!$A$2:$B$5,2,FALSE)),"",VLOOKUP(VLOOKUP(C225,Table1[[Practice no.]:[12]],38,FALSE),List!$A$2:$B$5,2,FALSE)))</f>
        <v/>
      </c>
      <c r="Y225" s="55" t="str">
        <f>IF(C225="","",IF(ISERROR(VLOOKUP(VLOOKUP(C225,Table1[[Practice no.]:[12]],39,FALSE),List!$A$2:$B$5,2,FALSE)),"",VLOOKUP(VLOOKUP(C225,Table1[[Practice no.]:[12]],39,FALSE),List!$A$2:$B$5,2,FALSE)))</f>
        <v/>
      </c>
      <c r="Z225" s="55" t="str">
        <f>IF(C225="","",IF(ISERROR(VLOOKUP(VLOOKUP(C225,Table1[[Practice no.]:[12]],40,FALSE),List!$A$2:$B$5,2,FALSE)),"",VLOOKUP(VLOOKUP(C225,Table1[[Practice no.]:[12]],40,FALSE),List!$A$2:$B$5,2,FALSE)))</f>
        <v/>
      </c>
      <c r="AA225" s="55" t="str">
        <f>IF(C225="","",IF(ISERROR(VLOOKUP(VLOOKUP(C225,Table1[[Practice no.]:[12]],41,FALSE),List!$A$2:$B$5,2,FALSE)),"",VLOOKUP(VLOOKUP(C225,Table1[[Practice no.]:[12]],41,FALSE),List!$A$2:$B$5,2,FALSE)))</f>
        <v/>
      </c>
      <c r="AB225" s="55" t="str">
        <f>IF(C225="","",IF(ISERROR(VLOOKUP(VLOOKUP(C225,Table1[[Practice no.]:[12]],42,FALSE),List!$A$2:$B$5,2,FALSE)),"",VLOOKUP(VLOOKUP(C225,Table1[[Practice no.]:[12]],42,FALSE),List!$A$2:$B$5,2,FALSE)))</f>
        <v/>
      </c>
    </row>
    <row r="226" spans="1:28" ht="40.35" customHeight="1">
      <c r="A226" s="218"/>
      <c r="B226" s="218"/>
      <c r="C226" s="218"/>
      <c r="D226" s="218" t="str">
        <f>IF(C226="","",HYPERLINK("#'" &amp; C226 &amp; "'!A1",VLOOKUP(C226,Table1[[Practice no.]:[Pracitce Name]],2,FALSE)))</f>
        <v/>
      </c>
      <c r="E226" s="65" t="str">
        <f>IF(C226="","",IF(ISERROR(VLOOKUP(VLOOKUP(C226,Table1[[Practice no.]:[12]],19,FALSE),List!$A$2:$B$5,2,FALSE)),"",VLOOKUP(VLOOKUP(C226,Table1[[Practice no.]:[12]],19,FALSE),List!$A$2:$B$5,2,FALSE)))</f>
        <v/>
      </c>
      <c r="F226" s="66" t="str">
        <f>IF(C226="","",IF(ISERROR(VLOOKUP(VLOOKUP(C226,Table1[[Practice no.]:[12]],20,FALSE),List!$A$2:$B$5,2,FALSE)),"",VLOOKUP(VLOOKUP(C226,Table1[[Practice no.]:[12]],20,FALSE),List!$A$2:$B$5,2,FALSE)))</f>
        <v/>
      </c>
      <c r="G226" s="66" t="str">
        <f>IF(C226="","",IF(ISERROR(VLOOKUP(VLOOKUP(C226,Table1[[Practice no.]:[12]],21,FALSE),List!$A$2:$B$5,2,FALSE)),"",VLOOKUP(VLOOKUP(C226,Table1[[Practice no.]:[12]],21,FALSE),List!$A$2:$B$5,2,FALSE)))</f>
        <v/>
      </c>
      <c r="H226" s="67" t="str">
        <f>IF(C226="","",IF(ISERROR(VLOOKUP(VLOOKUP(C226,Table1[[Practice no.]:[12]],22,FALSE),List!$A$2:$B$5,2,FALSE)),"",VLOOKUP(VLOOKUP(C226,Table1[[Practice no.]:[12]],22,FALSE),List!$A$2:$B$5,2,FALSE)))</f>
        <v/>
      </c>
      <c r="I226" s="67" t="str">
        <f>IF(C226="","",IF(ISERROR(VLOOKUP(VLOOKUP(C226,Table1[[Practice no.]:[12]],23,FALSE),List!$A$2:$B$5,2,FALSE)),"",VLOOKUP(VLOOKUP(C226,Table1[[Practice no.]:[12]],23,FALSE),List!$A$2:$B$5,2,FALSE)))</f>
        <v/>
      </c>
      <c r="J226" s="67" t="str">
        <f>IF(C226="","",IF(ISERROR(VLOOKUP(VLOOKUP(C226,Table1[[Practice no.]:[12]],24,FALSE),List!$A$2:$B$5,2,FALSE)),"",VLOOKUP(VLOOKUP(C226,Table1[[Practice no.]:[12]],24,FALSE),List!$A$2:$B$5,2,FALSE)))</f>
        <v/>
      </c>
      <c r="K226" s="68" t="str">
        <f>IF(C226="","",IF(ISERROR(VLOOKUP(VLOOKUP(C226,Table1[[Practice no.]:[12]],25,FALSE),List!$A$2:$B$5,2,FALSE)),"",VLOOKUP(VLOOKUP(C226,Table1[[Practice no.]:[12]],25,FALSE),List!$A$2:$B$5,2,FALSE)))</f>
        <v/>
      </c>
      <c r="L226" s="68" t="str">
        <f>IF(C226="","",IF(ISERROR(VLOOKUP(VLOOKUP(C226,Table1[[Practice no.]:[12]],26,FALSE),List!$A$2:$B$5,2,FALSE)),"",VLOOKUP(VLOOKUP(C226,Table1[[Practice no.]:[12]],26,FALSE),List!$A$2:$B$5,2,FALSE)))</f>
        <v/>
      </c>
      <c r="M226" s="68" t="str">
        <f>IF(C226="","",IF(ISERROR(VLOOKUP(VLOOKUP(C226,Table1[[Practice no.]:[12]],27,FALSE),List!$A$2:$B$5,2,FALSE)),"",VLOOKUP(VLOOKUP(C226,Table1[[Practice no.]:[12]],27,FALSE),List!$A$2:$B$5,2,FALSE)))</f>
        <v/>
      </c>
      <c r="N226" s="69" t="str">
        <f>IF(C226="","",IF(ISERROR(VLOOKUP(VLOOKUP(C226,Table1[[Practice no.]:[12]],28,FALSE),List!$A$2:$B$5,2,FALSE)),"",VLOOKUP(VLOOKUP(C226,Table1[[Practice no.]:[12]],28,FALSE),List!$A$2:$B$5,2,FALSE)))</f>
        <v/>
      </c>
      <c r="O226" s="69" t="str">
        <f>IF(C226="","",IF(ISERROR(VLOOKUP(VLOOKUP(C226,Table1[[Practice no.]:[12]],29,FALSE),List!$A$2:$B$5,2,FALSE)),"",VLOOKUP(VLOOKUP(C226,Table1[[Practice no.]:[12]],29,FALSE),List!$A$2:$B$5,2,FALSE)))</f>
        <v/>
      </c>
      <c r="P226" s="69" t="str">
        <f>IF(C226="","",IF(ISERROR(VLOOKUP(VLOOKUP(C226,Table1[[Practice no.]:[12]],30,FALSE),List!$A$2:$B$5,2,FALSE)),"",VLOOKUP(VLOOKUP(C226,Table1[[Practice no.]:[12]],30,FALSE),List!$A$2:$B$5,2,FALSE)))</f>
        <v/>
      </c>
      <c r="Q226" s="55" t="str">
        <f>IF(C226="","",IF(ISERROR(VLOOKUP(VLOOKUP(C226,Table1[[Practice no.]:[12]],31,FALSE),List!$A$2:$B$5,2,FALSE)),"",VLOOKUP(VLOOKUP(C226,Table1[[Practice no.]:[12]],31,FALSE),List!$A$2:$B$5,2,FALSE)))</f>
        <v/>
      </c>
      <c r="R226" s="55" t="str">
        <f>IF(C226="","",IF(ISERROR(VLOOKUP(VLOOKUP(C226,Table1[[Practice no.]:[12]],32,FALSE),List!$A$2:$B$5,2,FALSE)),"",VLOOKUP(VLOOKUP(C226,Table1[[Practice no.]:[12]],32,FALSE),List!$A$2:$B$5,2,FALSE)))</f>
        <v/>
      </c>
      <c r="S226" s="55" t="str">
        <f>IF(C226="","",IF(ISERROR(VLOOKUP(VLOOKUP(C226,Table1[[Practice no.]:[12]],33,FALSE),List!$A$2:$B$5,2,FALSE)),"",VLOOKUP(VLOOKUP(C226,Table1[[Practice no.]:[12]],33,FALSE),List!$A$2:$B$5,2,FALSE)))</f>
        <v/>
      </c>
      <c r="T226" s="55" t="str">
        <f>IF(C226="","",IF(ISERROR(VLOOKUP(VLOOKUP(C226,Table1[[Practice no.]:[12]],34,FALSE),List!$A$2:$B$5,2,FALSE)),"",VLOOKUP(VLOOKUP(C226,Table1[[Practice no.]:[12]],34,FALSE),List!$A$2:$B$5,2,FALSE)))</f>
        <v/>
      </c>
      <c r="U226" s="55" t="str">
        <f>IF(C226="","",IF(ISERROR(VLOOKUP(VLOOKUP(C226,Table1[[Practice no.]:[12]],35,FALSE),List!$A$2:$B$5,2,FALSE)),"",VLOOKUP(VLOOKUP(C226,Table1[[Practice no.]:[12]],35,FALSE),List!$A$2:$B$5,2,FALSE)))</f>
        <v/>
      </c>
      <c r="V226" s="55" t="str">
        <f>IF(C226="","",IF(ISERROR(VLOOKUP(VLOOKUP(C226,Table1[[Practice no.]:[12]],36,FALSE),List!$A$2:$B$5,2,FALSE)),"",VLOOKUP(VLOOKUP(C226,Table1[[Practice no.]:[12]],36,FALSE),List!$A$2:$B$5,2,FALSE)))</f>
        <v/>
      </c>
      <c r="W226" s="55" t="str">
        <f>IF(C226="","",IF(ISERROR(VLOOKUP(VLOOKUP(C226,Table1[[Practice no.]:[12]],37,FALSE),List!$A$2:$B$5,2,FALSE)),"",VLOOKUP(VLOOKUP(C226,Table1[[Practice no.]:[12]],37,FALSE),List!$A$2:$B$5,2,FALSE)))</f>
        <v/>
      </c>
      <c r="X226" s="55" t="str">
        <f>IF(C226="","",IF(ISERROR(VLOOKUP(VLOOKUP(C226,Table1[[Practice no.]:[12]],38,FALSE),List!$A$2:$B$5,2,FALSE)),"",VLOOKUP(VLOOKUP(C226,Table1[[Practice no.]:[12]],38,FALSE),List!$A$2:$B$5,2,FALSE)))</f>
        <v/>
      </c>
      <c r="Y226" s="55" t="str">
        <f>IF(C226="","",IF(ISERROR(VLOOKUP(VLOOKUP(C226,Table1[[Practice no.]:[12]],39,FALSE),List!$A$2:$B$5,2,FALSE)),"",VLOOKUP(VLOOKUP(C226,Table1[[Practice no.]:[12]],39,FALSE),List!$A$2:$B$5,2,FALSE)))</f>
        <v/>
      </c>
      <c r="Z226" s="55" t="str">
        <f>IF(C226="","",IF(ISERROR(VLOOKUP(VLOOKUP(C226,Table1[[Practice no.]:[12]],40,FALSE),List!$A$2:$B$5,2,FALSE)),"",VLOOKUP(VLOOKUP(C226,Table1[[Practice no.]:[12]],40,FALSE),List!$A$2:$B$5,2,FALSE)))</f>
        <v/>
      </c>
      <c r="AA226" s="55" t="str">
        <f>IF(C226="","",IF(ISERROR(VLOOKUP(VLOOKUP(C226,Table1[[Practice no.]:[12]],41,FALSE),List!$A$2:$B$5,2,FALSE)),"",VLOOKUP(VLOOKUP(C226,Table1[[Practice no.]:[12]],41,FALSE),List!$A$2:$B$5,2,FALSE)))</f>
        <v/>
      </c>
      <c r="AB226" s="55" t="str">
        <f>IF(C226="","",IF(ISERROR(VLOOKUP(VLOOKUP(C226,Table1[[Practice no.]:[12]],42,FALSE),List!$A$2:$B$5,2,FALSE)),"",VLOOKUP(VLOOKUP(C226,Table1[[Practice no.]:[12]],42,FALSE),List!$A$2:$B$5,2,FALSE)))</f>
        <v/>
      </c>
    </row>
    <row r="227" spans="1:28" ht="40.35" customHeight="1">
      <c r="A227" s="218"/>
      <c r="B227" s="218"/>
      <c r="C227" s="218"/>
      <c r="D227" s="218" t="str">
        <f>IF(C227="","",HYPERLINK("#'" &amp; C227 &amp; "'!A1",VLOOKUP(C227,Table1[[Practice no.]:[Pracitce Name]],2,FALSE)))</f>
        <v/>
      </c>
      <c r="E227" s="65" t="str">
        <f>IF(C227="","",IF(ISERROR(VLOOKUP(VLOOKUP(C227,Table1[[Practice no.]:[12]],19,FALSE),List!$A$2:$B$5,2,FALSE)),"",VLOOKUP(VLOOKUP(C227,Table1[[Practice no.]:[12]],19,FALSE),List!$A$2:$B$5,2,FALSE)))</f>
        <v/>
      </c>
      <c r="F227" s="66" t="str">
        <f>IF(C227="","",IF(ISERROR(VLOOKUP(VLOOKUP(C227,Table1[[Practice no.]:[12]],20,FALSE),List!$A$2:$B$5,2,FALSE)),"",VLOOKUP(VLOOKUP(C227,Table1[[Practice no.]:[12]],20,FALSE),List!$A$2:$B$5,2,FALSE)))</f>
        <v/>
      </c>
      <c r="G227" s="66" t="str">
        <f>IF(C227="","",IF(ISERROR(VLOOKUP(VLOOKUP(C227,Table1[[Practice no.]:[12]],21,FALSE),List!$A$2:$B$5,2,FALSE)),"",VLOOKUP(VLOOKUP(C227,Table1[[Practice no.]:[12]],21,FALSE),List!$A$2:$B$5,2,FALSE)))</f>
        <v/>
      </c>
      <c r="H227" s="67" t="str">
        <f>IF(C227="","",IF(ISERROR(VLOOKUP(VLOOKUP(C227,Table1[[Practice no.]:[12]],22,FALSE),List!$A$2:$B$5,2,FALSE)),"",VLOOKUP(VLOOKUP(C227,Table1[[Practice no.]:[12]],22,FALSE),List!$A$2:$B$5,2,FALSE)))</f>
        <v/>
      </c>
      <c r="I227" s="67" t="str">
        <f>IF(C227="","",IF(ISERROR(VLOOKUP(VLOOKUP(C227,Table1[[Practice no.]:[12]],23,FALSE),List!$A$2:$B$5,2,FALSE)),"",VLOOKUP(VLOOKUP(C227,Table1[[Practice no.]:[12]],23,FALSE),List!$A$2:$B$5,2,FALSE)))</f>
        <v/>
      </c>
      <c r="J227" s="67" t="str">
        <f>IF(C227="","",IF(ISERROR(VLOOKUP(VLOOKUP(C227,Table1[[Practice no.]:[12]],24,FALSE),List!$A$2:$B$5,2,FALSE)),"",VLOOKUP(VLOOKUP(C227,Table1[[Practice no.]:[12]],24,FALSE),List!$A$2:$B$5,2,FALSE)))</f>
        <v/>
      </c>
      <c r="K227" s="68" t="str">
        <f>IF(C227="","",IF(ISERROR(VLOOKUP(VLOOKUP(C227,Table1[[Practice no.]:[12]],25,FALSE),List!$A$2:$B$5,2,FALSE)),"",VLOOKUP(VLOOKUP(C227,Table1[[Practice no.]:[12]],25,FALSE),List!$A$2:$B$5,2,FALSE)))</f>
        <v/>
      </c>
      <c r="L227" s="68" t="str">
        <f>IF(C227="","",IF(ISERROR(VLOOKUP(VLOOKUP(C227,Table1[[Practice no.]:[12]],26,FALSE),List!$A$2:$B$5,2,FALSE)),"",VLOOKUP(VLOOKUP(C227,Table1[[Practice no.]:[12]],26,FALSE),List!$A$2:$B$5,2,FALSE)))</f>
        <v/>
      </c>
      <c r="M227" s="68" t="str">
        <f>IF(C227="","",IF(ISERROR(VLOOKUP(VLOOKUP(C227,Table1[[Practice no.]:[12]],27,FALSE),List!$A$2:$B$5,2,FALSE)),"",VLOOKUP(VLOOKUP(C227,Table1[[Practice no.]:[12]],27,FALSE),List!$A$2:$B$5,2,FALSE)))</f>
        <v/>
      </c>
      <c r="N227" s="69" t="str">
        <f>IF(C227="","",IF(ISERROR(VLOOKUP(VLOOKUP(C227,Table1[[Practice no.]:[12]],28,FALSE),List!$A$2:$B$5,2,FALSE)),"",VLOOKUP(VLOOKUP(C227,Table1[[Practice no.]:[12]],28,FALSE),List!$A$2:$B$5,2,FALSE)))</f>
        <v/>
      </c>
      <c r="O227" s="69" t="str">
        <f>IF(C227="","",IF(ISERROR(VLOOKUP(VLOOKUP(C227,Table1[[Practice no.]:[12]],29,FALSE),List!$A$2:$B$5,2,FALSE)),"",VLOOKUP(VLOOKUP(C227,Table1[[Practice no.]:[12]],29,FALSE),List!$A$2:$B$5,2,FALSE)))</f>
        <v/>
      </c>
      <c r="P227" s="69" t="str">
        <f>IF(C227="","",IF(ISERROR(VLOOKUP(VLOOKUP(C227,Table1[[Practice no.]:[12]],30,FALSE),List!$A$2:$B$5,2,FALSE)),"",VLOOKUP(VLOOKUP(C227,Table1[[Practice no.]:[12]],30,FALSE),List!$A$2:$B$5,2,FALSE)))</f>
        <v/>
      </c>
      <c r="Q227" s="55" t="str">
        <f>IF(C227="","",IF(ISERROR(VLOOKUP(VLOOKUP(C227,Table1[[Practice no.]:[12]],31,FALSE),List!$A$2:$B$5,2,FALSE)),"",VLOOKUP(VLOOKUP(C227,Table1[[Practice no.]:[12]],31,FALSE),List!$A$2:$B$5,2,FALSE)))</f>
        <v/>
      </c>
      <c r="R227" s="55" t="str">
        <f>IF(C227="","",IF(ISERROR(VLOOKUP(VLOOKUP(C227,Table1[[Practice no.]:[12]],32,FALSE),List!$A$2:$B$5,2,FALSE)),"",VLOOKUP(VLOOKUP(C227,Table1[[Practice no.]:[12]],32,FALSE),List!$A$2:$B$5,2,FALSE)))</f>
        <v/>
      </c>
      <c r="S227" s="55" t="str">
        <f>IF(C227="","",IF(ISERROR(VLOOKUP(VLOOKUP(C227,Table1[[Practice no.]:[12]],33,FALSE),List!$A$2:$B$5,2,FALSE)),"",VLOOKUP(VLOOKUP(C227,Table1[[Practice no.]:[12]],33,FALSE),List!$A$2:$B$5,2,FALSE)))</f>
        <v/>
      </c>
      <c r="T227" s="55" t="str">
        <f>IF(C227="","",IF(ISERROR(VLOOKUP(VLOOKUP(C227,Table1[[Practice no.]:[12]],34,FALSE),List!$A$2:$B$5,2,FALSE)),"",VLOOKUP(VLOOKUP(C227,Table1[[Practice no.]:[12]],34,FALSE),List!$A$2:$B$5,2,FALSE)))</f>
        <v/>
      </c>
      <c r="U227" s="55" t="str">
        <f>IF(C227="","",IF(ISERROR(VLOOKUP(VLOOKUP(C227,Table1[[Practice no.]:[12]],35,FALSE),List!$A$2:$B$5,2,FALSE)),"",VLOOKUP(VLOOKUP(C227,Table1[[Practice no.]:[12]],35,FALSE),List!$A$2:$B$5,2,FALSE)))</f>
        <v/>
      </c>
      <c r="V227" s="55" t="str">
        <f>IF(C227="","",IF(ISERROR(VLOOKUP(VLOOKUP(C227,Table1[[Practice no.]:[12]],36,FALSE),List!$A$2:$B$5,2,FALSE)),"",VLOOKUP(VLOOKUP(C227,Table1[[Practice no.]:[12]],36,FALSE),List!$A$2:$B$5,2,FALSE)))</f>
        <v/>
      </c>
      <c r="W227" s="55" t="str">
        <f>IF(C227="","",IF(ISERROR(VLOOKUP(VLOOKUP(C227,Table1[[Practice no.]:[12]],37,FALSE),List!$A$2:$B$5,2,FALSE)),"",VLOOKUP(VLOOKUP(C227,Table1[[Practice no.]:[12]],37,FALSE),List!$A$2:$B$5,2,FALSE)))</f>
        <v/>
      </c>
      <c r="X227" s="55" t="str">
        <f>IF(C227="","",IF(ISERROR(VLOOKUP(VLOOKUP(C227,Table1[[Practice no.]:[12]],38,FALSE),List!$A$2:$B$5,2,FALSE)),"",VLOOKUP(VLOOKUP(C227,Table1[[Practice no.]:[12]],38,FALSE),List!$A$2:$B$5,2,FALSE)))</f>
        <v/>
      </c>
      <c r="Y227" s="55" t="str">
        <f>IF(C227="","",IF(ISERROR(VLOOKUP(VLOOKUP(C227,Table1[[Practice no.]:[12]],39,FALSE),List!$A$2:$B$5,2,FALSE)),"",VLOOKUP(VLOOKUP(C227,Table1[[Practice no.]:[12]],39,FALSE),List!$A$2:$B$5,2,FALSE)))</f>
        <v/>
      </c>
      <c r="Z227" s="55" t="str">
        <f>IF(C227="","",IF(ISERROR(VLOOKUP(VLOOKUP(C227,Table1[[Practice no.]:[12]],40,FALSE),List!$A$2:$B$5,2,FALSE)),"",VLOOKUP(VLOOKUP(C227,Table1[[Practice no.]:[12]],40,FALSE),List!$A$2:$B$5,2,FALSE)))</f>
        <v/>
      </c>
      <c r="AA227" s="55" t="str">
        <f>IF(C227="","",IF(ISERROR(VLOOKUP(VLOOKUP(C227,Table1[[Practice no.]:[12]],41,FALSE),List!$A$2:$B$5,2,FALSE)),"",VLOOKUP(VLOOKUP(C227,Table1[[Practice no.]:[12]],41,FALSE),List!$A$2:$B$5,2,FALSE)))</f>
        <v/>
      </c>
      <c r="AB227" s="55" t="str">
        <f>IF(C227="","",IF(ISERROR(VLOOKUP(VLOOKUP(C227,Table1[[Practice no.]:[12]],42,FALSE),List!$A$2:$B$5,2,FALSE)),"",VLOOKUP(VLOOKUP(C227,Table1[[Practice no.]:[12]],42,FALSE),List!$A$2:$B$5,2,FALSE)))</f>
        <v/>
      </c>
    </row>
    <row r="228" spans="1:28" ht="40.35" customHeight="1">
      <c r="A228" s="218"/>
      <c r="B228" s="218"/>
      <c r="C228" s="218"/>
      <c r="D228" s="218" t="str">
        <f>IF(C228="","",HYPERLINK("#'" &amp; C228 &amp; "'!A1",VLOOKUP(C228,Table1[[Practice no.]:[Pracitce Name]],2,FALSE)))</f>
        <v/>
      </c>
      <c r="E228" s="65" t="str">
        <f>IF(C228="","",IF(ISERROR(VLOOKUP(VLOOKUP(C228,Table1[[Practice no.]:[12]],19,FALSE),List!$A$2:$B$5,2,FALSE)),"",VLOOKUP(VLOOKUP(C228,Table1[[Practice no.]:[12]],19,FALSE),List!$A$2:$B$5,2,FALSE)))</f>
        <v/>
      </c>
      <c r="F228" s="66" t="str">
        <f>IF(C228="","",IF(ISERROR(VLOOKUP(VLOOKUP(C228,Table1[[Practice no.]:[12]],20,FALSE),List!$A$2:$B$5,2,FALSE)),"",VLOOKUP(VLOOKUP(C228,Table1[[Practice no.]:[12]],20,FALSE),List!$A$2:$B$5,2,FALSE)))</f>
        <v/>
      </c>
      <c r="G228" s="66" t="str">
        <f>IF(C228="","",IF(ISERROR(VLOOKUP(VLOOKUP(C228,Table1[[Practice no.]:[12]],21,FALSE),List!$A$2:$B$5,2,FALSE)),"",VLOOKUP(VLOOKUP(C228,Table1[[Practice no.]:[12]],21,FALSE),List!$A$2:$B$5,2,FALSE)))</f>
        <v/>
      </c>
      <c r="H228" s="67" t="str">
        <f>IF(C228="","",IF(ISERROR(VLOOKUP(VLOOKUP(C228,Table1[[Practice no.]:[12]],22,FALSE),List!$A$2:$B$5,2,FALSE)),"",VLOOKUP(VLOOKUP(C228,Table1[[Practice no.]:[12]],22,FALSE),List!$A$2:$B$5,2,FALSE)))</f>
        <v/>
      </c>
      <c r="I228" s="67" t="str">
        <f>IF(C228="","",IF(ISERROR(VLOOKUP(VLOOKUP(C228,Table1[[Practice no.]:[12]],23,FALSE),List!$A$2:$B$5,2,FALSE)),"",VLOOKUP(VLOOKUP(C228,Table1[[Practice no.]:[12]],23,FALSE),List!$A$2:$B$5,2,FALSE)))</f>
        <v/>
      </c>
      <c r="J228" s="67" t="str">
        <f>IF(C228="","",IF(ISERROR(VLOOKUP(VLOOKUP(C228,Table1[[Practice no.]:[12]],24,FALSE),List!$A$2:$B$5,2,FALSE)),"",VLOOKUP(VLOOKUP(C228,Table1[[Practice no.]:[12]],24,FALSE),List!$A$2:$B$5,2,FALSE)))</f>
        <v/>
      </c>
      <c r="K228" s="68" t="str">
        <f>IF(C228="","",IF(ISERROR(VLOOKUP(VLOOKUP(C228,Table1[[Practice no.]:[12]],25,FALSE),List!$A$2:$B$5,2,FALSE)),"",VLOOKUP(VLOOKUP(C228,Table1[[Practice no.]:[12]],25,FALSE),List!$A$2:$B$5,2,FALSE)))</f>
        <v/>
      </c>
      <c r="L228" s="68" t="str">
        <f>IF(C228="","",IF(ISERROR(VLOOKUP(VLOOKUP(C228,Table1[[Practice no.]:[12]],26,FALSE),List!$A$2:$B$5,2,FALSE)),"",VLOOKUP(VLOOKUP(C228,Table1[[Practice no.]:[12]],26,FALSE),List!$A$2:$B$5,2,FALSE)))</f>
        <v/>
      </c>
      <c r="M228" s="68" t="str">
        <f>IF(C228="","",IF(ISERROR(VLOOKUP(VLOOKUP(C228,Table1[[Practice no.]:[12]],27,FALSE),List!$A$2:$B$5,2,FALSE)),"",VLOOKUP(VLOOKUP(C228,Table1[[Practice no.]:[12]],27,FALSE),List!$A$2:$B$5,2,FALSE)))</f>
        <v/>
      </c>
      <c r="N228" s="69" t="str">
        <f>IF(C228="","",IF(ISERROR(VLOOKUP(VLOOKUP(C228,Table1[[Practice no.]:[12]],28,FALSE),List!$A$2:$B$5,2,FALSE)),"",VLOOKUP(VLOOKUP(C228,Table1[[Practice no.]:[12]],28,FALSE),List!$A$2:$B$5,2,FALSE)))</f>
        <v/>
      </c>
      <c r="O228" s="69" t="str">
        <f>IF(C228="","",IF(ISERROR(VLOOKUP(VLOOKUP(C228,Table1[[Practice no.]:[12]],29,FALSE),List!$A$2:$B$5,2,FALSE)),"",VLOOKUP(VLOOKUP(C228,Table1[[Practice no.]:[12]],29,FALSE),List!$A$2:$B$5,2,FALSE)))</f>
        <v/>
      </c>
      <c r="P228" s="69" t="str">
        <f>IF(C228="","",IF(ISERROR(VLOOKUP(VLOOKUP(C228,Table1[[Practice no.]:[12]],30,FALSE),List!$A$2:$B$5,2,FALSE)),"",VLOOKUP(VLOOKUP(C228,Table1[[Practice no.]:[12]],30,FALSE),List!$A$2:$B$5,2,FALSE)))</f>
        <v/>
      </c>
      <c r="Q228" s="55" t="str">
        <f>IF(C228="","",IF(ISERROR(VLOOKUP(VLOOKUP(C228,Table1[[Practice no.]:[12]],31,FALSE),List!$A$2:$B$5,2,FALSE)),"",VLOOKUP(VLOOKUP(C228,Table1[[Practice no.]:[12]],31,FALSE),List!$A$2:$B$5,2,FALSE)))</f>
        <v/>
      </c>
      <c r="R228" s="55" t="str">
        <f>IF(C228="","",IF(ISERROR(VLOOKUP(VLOOKUP(C228,Table1[[Practice no.]:[12]],32,FALSE),List!$A$2:$B$5,2,FALSE)),"",VLOOKUP(VLOOKUP(C228,Table1[[Practice no.]:[12]],32,FALSE),List!$A$2:$B$5,2,FALSE)))</f>
        <v/>
      </c>
      <c r="S228" s="55" t="str">
        <f>IF(C228="","",IF(ISERROR(VLOOKUP(VLOOKUP(C228,Table1[[Practice no.]:[12]],33,FALSE),List!$A$2:$B$5,2,FALSE)),"",VLOOKUP(VLOOKUP(C228,Table1[[Practice no.]:[12]],33,FALSE),List!$A$2:$B$5,2,FALSE)))</f>
        <v/>
      </c>
      <c r="T228" s="55" t="str">
        <f>IF(C228="","",IF(ISERROR(VLOOKUP(VLOOKUP(C228,Table1[[Practice no.]:[12]],34,FALSE),List!$A$2:$B$5,2,FALSE)),"",VLOOKUP(VLOOKUP(C228,Table1[[Practice no.]:[12]],34,FALSE),List!$A$2:$B$5,2,FALSE)))</f>
        <v/>
      </c>
      <c r="U228" s="55" t="str">
        <f>IF(C228="","",IF(ISERROR(VLOOKUP(VLOOKUP(C228,Table1[[Practice no.]:[12]],35,FALSE),List!$A$2:$B$5,2,FALSE)),"",VLOOKUP(VLOOKUP(C228,Table1[[Practice no.]:[12]],35,FALSE),List!$A$2:$B$5,2,FALSE)))</f>
        <v/>
      </c>
      <c r="V228" s="55" t="str">
        <f>IF(C228="","",IF(ISERROR(VLOOKUP(VLOOKUP(C228,Table1[[Practice no.]:[12]],36,FALSE),List!$A$2:$B$5,2,FALSE)),"",VLOOKUP(VLOOKUP(C228,Table1[[Practice no.]:[12]],36,FALSE),List!$A$2:$B$5,2,FALSE)))</f>
        <v/>
      </c>
      <c r="W228" s="55" t="str">
        <f>IF(C228="","",IF(ISERROR(VLOOKUP(VLOOKUP(C228,Table1[[Practice no.]:[12]],37,FALSE),List!$A$2:$B$5,2,FALSE)),"",VLOOKUP(VLOOKUP(C228,Table1[[Practice no.]:[12]],37,FALSE),List!$A$2:$B$5,2,FALSE)))</f>
        <v/>
      </c>
      <c r="X228" s="55" t="str">
        <f>IF(C228="","",IF(ISERROR(VLOOKUP(VLOOKUP(C228,Table1[[Practice no.]:[12]],38,FALSE),List!$A$2:$B$5,2,FALSE)),"",VLOOKUP(VLOOKUP(C228,Table1[[Practice no.]:[12]],38,FALSE),List!$A$2:$B$5,2,FALSE)))</f>
        <v/>
      </c>
      <c r="Y228" s="55" t="str">
        <f>IF(C228="","",IF(ISERROR(VLOOKUP(VLOOKUP(C228,Table1[[Practice no.]:[12]],39,FALSE),List!$A$2:$B$5,2,FALSE)),"",VLOOKUP(VLOOKUP(C228,Table1[[Practice no.]:[12]],39,FALSE),List!$A$2:$B$5,2,FALSE)))</f>
        <v/>
      </c>
      <c r="Z228" s="55" t="str">
        <f>IF(C228="","",IF(ISERROR(VLOOKUP(VLOOKUP(C228,Table1[[Practice no.]:[12]],40,FALSE),List!$A$2:$B$5,2,FALSE)),"",VLOOKUP(VLOOKUP(C228,Table1[[Practice no.]:[12]],40,FALSE),List!$A$2:$B$5,2,FALSE)))</f>
        <v/>
      </c>
      <c r="AA228" s="55" t="str">
        <f>IF(C228="","",IF(ISERROR(VLOOKUP(VLOOKUP(C228,Table1[[Practice no.]:[12]],41,FALSE),List!$A$2:$B$5,2,FALSE)),"",VLOOKUP(VLOOKUP(C228,Table1[[Practice no.]:[12]],41,FALSE),List!$A$2:$B$5,2,FALSE)))</f>
        <v/>
      </c>
      <c r="AB228" s="55" t="str">
        <f>IF(C228="","",IF(ISERROR(VLOOKUP(VLOOKUP(C228,Table1[[Practice no.]:[12]],42,FALSE),List!$A$2:$B$5,2,FALSE)),"",VLOOKUP(VLOOKUP(C228,Table1[[Practice no.]:[12]],42,FALSE),List!$A$2:$B$5,2,FALSE)))</f>
        <v/>
      </c>
    </row>
    <row r="229" spans="1:28" ht="40.35" customHeight="1">
      <c r="A229" s="218"/>
      <c r="B229" s="218"/>
      <c r="C229" s="218"/>
      <c r="D229" s="218" t="str">
        <f>IF(C229="","",HYPERLINK("#'" &amp; C229 &amp; "'!A1",VLOOKUP(C229,Table1[[Practice no.]:[Pracitce Name]],2,FALSE)))</f>
        <v/>
      </c>
      <c r="E229" s="65" t="str">
        <f>IF(C229="","",IF(ISERROR(VLOOKUP(VLOOKUP(C229,Table1[[Practice no.]:[12]],19,FALSE),List!$A$2:$B$5,2,FALSE)),"",VLOOKUP(VLOOKUP(C229,Table1[[Practice no.]:[12]],19,FALSE),List!$A$2:$B$5,2,FALSE)))</f>
        <v/>
      </c>
      <c r="F229" s="66" t="str">
        <f>IF(C229="","",IF(ISERROR(VLOOKUP(VLOOKUP(C229,Table1[[Practice no.]:[12]],20,FALSE),List!$A$2:$B$5,2,FALSE)),"",VLOOKUP(VLOOKUP(C229,Table1[[Practice no.]:[12]],20,FALSE),List!$A$2:$B$5,2,FALSE)))</f>
        <v/>
      </c>
      <c r="G229" s="66" t="str">
        <f>IF(C229="","",IF(ISERROR(VLOOKUP(VLOOKUP(C229,Table1[[Practice no.]:[12]],21,FALSE),List!$A$2:$B$5,2,FALSE)),"",VLOOKUP(VLOOKUP(C229,Table1[[Practice no.]:[12]],21,FALSE),List!$A$2:$B$5,2,FALSE)))</f>
        <v/>
      </c>
      <c r="H229" s="67" t="str">
        <f>IF(C229="","",IF(ISERROR(VLOOKUP(VLOOKUP(C229,Table1[[Practice no.]:[12]],22,FALSE),List!$A$2:$B$5,2,FALSE)),"",VLOOKUP(VLOOKUP(C229,Table1[[Practice no.]:[12]],22,FALSE),List!$A$2:$B$5,2,FALSE)))</f>
        <v/>
      </c>
      <c r="I229" s="67" t="str">
        <f>IF(C229="","",IF(ISERROR(VLOOKUP(VLOOKUP(C229,Table1[[Practice no.]:[12]],23,FALSE),List!$A$2:$B$5,2,FALSE)),"",VLOOKUP(VLOOKUP(C229,Table1[[Practice no.]:[12]],23,FALSE),List!$A$2:$B$5,2,FALSE)))</f>
        <v/>
      </c>
      <c r="J229" s="67" t="str">
        <f>IF(C229="","",IF(ISERROR(VLOOKUP(VLOOKUP(C229,Table1[[Practice no.]:[12]],24,FALSE),List!$A$2:$B$5,2,FALSE)),"",VLOOKUP(VLOOKUP(C229,Table1[[Practice no.]:[12]],24,FALSE),List!$A$2:$B$5,2,FALSE)))</f>
        <v/>
      </c>
      <c r="K229" s="68" t="str">
        <f>IF(C229="","",IF(ISERROR(VLOOKUP(VLOOKUP(C229,Table1[[Practice no.]:[12]],25,FALSE),List!$A$2:$B$5,2,FALSE)),"",VLOOKUP(VLOOKUP(C229,Table1[[Practice no.]:[12]],25,FALSE),List!$A$2:$B$5,2,FALSE)))</f>
        <v/>
      </c>
      <c r="L229" s="68" t="str">
        <f>IF(C229="","",IF(ISERROR(VLOOKUP(VLOOKUP(C229,Table1[[Practice no.]:[12]],26,FALSE),List!$A$2:$B$5,2,FALSE)),"",VLOOKUP(VLOOKUP(C229,Table1[[Practice no.]:[12]],26,FALSE),List!$A$2:$B$5,2,FALSE)))</f>
        <v/>
      </c>
      <c r="M229" s="68" t="str">
        <f>IF(C229="","",IF(ISERROR(VLOOKUP(VLOOKUP(C229,Table1[[Practice no.]:[12]],27,FALSE),List!$A$2:$B$5,2,FALSE)),"",VLOOKUP(VLOOKUP(C229,Table1[[Practice no.]:[12]],27,FALSE),List!$A$2:$B$5,2,FALSE)))</f>
        <v/>
      </c>
      <c r="N229" s="69" t="str">
        <f>IF(C229="","",IF(ISERROR(VLOOKUP(VLOOKUP(C229,Table1[[Practice no.]:[12]],28,FALSE),List!$A$2:$B$5,2,FALSE)),"",VLOOKUP(VLOOKUP(C229,Table1[[Practice no.]:[12]],28,FALSE),List!$A$2:$B$5,2,FALSE)))</f>
        <v/>
      </c>
      <c r="O229" s="69" t="str">
        <f>IF(C229="","",IF(ISERROR(VLOOKUP(VLOOKUP(C229,Table1[[Practice no.]:[12]],29,FALSE),List!$A$2:$B$5,2,FALSE)),"",VLOOKUP(VLOOKUP(C229,Table1[[Practice no.]:[12]],29,FALSE),List!$A$2:$B$5,2,FALSE)))</f>
        <v/>
      </c>
      <c r="P229" s="69" t="str">
        <f>IF(C229="","",IF(ISERROR(VLOOKUP(VLOOKUP(C229,Table1[[Practice no.]:[12]],30,FALSE),List!$A$2:$B$5,2,FALSE)),"",VLOOKUP(VLOOKUP(C229,Table1[[Practice no.]:[12]],30,FALSE),List!$A$2:$B$5,2,FALSE)))</f>
        <v/>
      </c>
      <c r="Q229" s="55" t="str">
        <f>IF(C229="","",IF(ISERROR(VLOOKUP(VLOOKUP(C229,Table1[[Practice no.]:[12]],31,FALSE),List!$A$2:$B$5,2,FALSE)),"",VLOOKUP(VLOOKUP(C229,Table1[[Practice no.]:[12]],31,FALSE),List!$A$2:$B$5,2,FALSE)))</f>
        <v/>
      </c>
      <c r="R229" s="55" t="str">
        <f>IF(C229="","",IF(ISERROR(VLOOKUP(VLOOKUP(C229,Table1[[Practice no.]:[12]],32,FALSE),List!$A$2:$B$5,2,FALSE)),"",VLOOKUP(VLOOKUP(C229,Table1[[Practice no.]:[12]],32,FALSE),List!$A$2:$B$5,2,FALSE)))</f>
        <v/>
      </c>
      <c r="S229" s="55" t="str">
        <f>IF(C229="","",IF(ISERROR(VLOOKUP(VLOOKUP(C229,Table1[[Practice no.]:[12]],33,FALSE),List!$A$2:$B$5,2,FALSE)),"",VLOOKUP(VLOOKUP(C229,Table1[[Practice no.]:[12]],33,FALSE),List!$A$2:$B$5,2,FALSE)))</f>
        <v/>
      </c>
      <c r="T229" s="55" t="str">
        <f>IF(C229="","",IF(ISERROR(VLOOKUP(VLOOKUP(C229,Table1[[Practice no.]:[12]],34,FALSE),List!$A$2:$B$5,2,FALSE)),"",VLOOKUP(VLOOKUP(C229,Table1[[Practice no.]:[12]],34,FALSE),List!$A$2:$B$5,2,FALSE)))</f>
        <v/>
      </c>
      <c r="U229" s="55" t="str">
        <f>IF(C229="","",IF(ISERROR(VLOOKUP(VLOOKUP(C229,Table1[[Practice no.]:[12]],35,FALSE),List!$A$2:$B$5,2,FALSE)),"",VLOOKUP(VLOOKUP(C229,Table1[[Practice no.]:[12]],35,FALSE),List!$A$2:$B$5,2,FALSE)))</f>
        <v/>
      </c>
      <c r="V229" s="55" t="str">
        <f>IF(C229="","",IF(ISERROR(VLOOKUP(VLOOKUP(C229,Table1[[Practice no.]:[12]],36,FALSE),List!$A$2:$B$5,2,FALSE)),"",VLOOKUP(VLOOKUP(C229,Table1[[Practice no.]:[12]],36,FALSE),List!$A$2:$B$5,2,FALSE)))</f>
        <v/>
      </c>
      <c r="W229" s="55" t="str">
        <f>IF(C229="","",IF(ISERROR(VLOOKUP(VLOOKUP(C229,Table1[[Practice no.]:[12]],37,FALSE),List!$A$2:$B$5,2,FALSE)),"",VLOOKUP(VLOOKUP(C229,Table1[[Practice no.]:[12]],37,FALSE),List!$A$2:$B$5,2,FALSE)))</f>
        <v/>
      </c>
      <c r="X229" s="55" t="str">
        <f>IF(C229="","",IF(ISERROR(VLOOKUP(VLOOKUP(C229,Table1[[Practice no.]:[12]],38,FALSE),List!$A$2:$B$5,2,FALSE)),"",VLOOKUP(VLOOKUP(C229,Table1[[Practice no.]:[12]],38,FALSE),List!$A$2:$B$5,2,FALSE)))</f>
        <v/>
      </c>
      <c r="Y229" s="55" t="str">
        <f>IF(C229="","",IF(ISERROR(VLOOKUP(VLOOKUP(C229,Table1[[Practice no.]:[12]],39,FALSE),List!$A$2:$B$5,2,FALSE)),"",VLOOKUP(VLOOKUP(C229,Table1[[Practice no.]:[12]],39,FALSE),List!$A$2:$B$5,2,FALSE)))</f>
        <v/>
      </c>
      <c r="Z229" s="55" t="str">
        <f>IF(C229="","",IF(ISERROR(VLOOKUP(VLOOKUP(C229,Table1[[Practice no.]:[12]],40,FALSE),List!$A$2:$B$5,2,FALSE)),"",VLOOKUP(VLOOKUP(C229,Table1[[Practice no.]:[12]],40,FALSE),List!$A$2:$B$5,2,FALSE)))</f>
        <v/>
      </c>
      <c r="AA229" s="55" t="str">
        <f>IF(C229="","",IF(ISERROR(VLOOKUP(VLOOKUP(C229,Table1[[Practice no.]:[12]],41,FALSE),List!$A$2:$B$5,2,FALSE)),"",VLOOKUP(VLOOKUP(C229,Table1[[Practice no.]:[12]],41,FALSE),List!$A$2:$B$5,2,FALSE)))</f>
        <v/>
      </c>
      <c r="AB229" s="55" t="str">
        <f>IF(C229="","",IF(ISERROR(VLOOKUP(VLOOKUP(C229,Table1[[Practice no.]:[12]],42,FALSE),List!$A$2:$B$5,2,FALSE)),"",VLOOKUP(VLOOKUP(C229,Table1[[Practice no.]:[12]],42,FALSE),List!$A$2:$B$5,2,FALSE)))</f>
        <v/>
      </c>
    </row>
    <row r="230" spans="1:28" ht="40.35" customHeight="1">
      <c r="A230" s="218"/>
      <c r="B230" s="218"/>
      <c r="C230" s="218"/>
      <c r="D230" s="218" t="str">
        <f>IF(C230="","",HYPERLINK("#'" &amp; C230 &amp; "'!A1",VLOOKUP(C230,Table1[[Practice no.]:[Pracitce Name]],2,FALSE)))</f>
        <v/>
      </c>
      <c r="E230" s="65" t="str">
        <f>IF(C230="","",IF(ISERROR(VLOOKUP(VLOOKUP(C230,Table1[[Practice no.]:[12]],19,FALSE),List!$A$2:$B$5,2,FALSE)),"",VLOOKUP(VLOOKUP(C230,Table1[[Practice no.]:[12]],19,FALSE),List!$A$2:$B$5,2,FALSE)))</f>
        <v/>
      </c>
      <c r="F230" s="66" t="str">
        <f>IF(C230="","",IF(ISERROR(VLOOKUP(VLOOKUP(C230,Table1[[Practice no.]:[12]],20,FALSE),List!$A$2:$B$5,2,FALSE)),"",VLOOKUP(VLOOKUP(C230,Table1[[Practice no.]:[12]],20,FALSE),List!$A$2:$B$5,2,FALSE)))</f>
        <v/>
      </c>
      <c r="G230" s="66" t="str">
        <f>IF(C230="","",IF(ISERROR(VLOOKUP(VLOOKUP(C230,Table1[[Practice no.]:[12]],21,FALSE),List!$A$2:$B$5,2,FALSE)),"",VLOOKUP(VLOOKUP(C230,Table1[[Practice no.]:[12]],21,FALSE),List!$A$2:$B$5,2,FALSE)))</f>
        <v/>
      </c>
      <c r="H230" s="67" t="str">
        <f>IF(C230="","",IF(ISERROR(VLOOKUP(VLOOKUP(C230,Table1[[Practice no.]:[12]],22,FALSE),List!$A$2:$B$5,2,FALSE)),"",VLOOKUP(VLOOKUP(C230,Table1[[Practice no.]:[12]],22,FALSE),List!$A$2:$B$5,2,FALSE)))</f>
        <v/>
      </c>
      <c r="I230" s="67" t="str">
        <f>IF(C230="","",IF(ISERROR(VLOOKUP(VLOOKUP(C230,Table1[[Practice no.]:[12]],23,FALSE),List!$A$2:$B$5,2,FALSE)),"",VLOOKUP(VLOOKUP(C230,Table1[[Practice no.]:[12]],23,FALSE),List!$A$2:$B$5,2,FALSE)))</f>
        <v/>
      </c>
      <c r="J230" s="67" t="str">
        <f>IF(C230="","",IF(ISERROR(VLOOKUP(VLOOKUP(C230,Table1[[Practice no.]:[12]],24,FALSE),List!$A$2:$B$5,2,FALSE)),"",VLOOKUP(VLOOKUP(C230,Table1[[Practice no.]:[12]],24,FALSE),List!$A$2:$B$5,2,FALSE)))</f>
        <v/>
      </c>
      <c r="K230" s="68" t="str">
        <f>IF(C230="","",IF(ISERROR(VLOOKUP(VLOOKUP(C230,Table1[[Practice no.]:[12]],25,FALSE),List!$A$2:$B$5,2,FALSE)),"",VLOOKUP(VLOOKUP(C230,Table1[[Practice no.]:[12]],25,FALSE),List!$A$2:$B$5,2,FALSE)))</f>
        <v/>
      </c>
      <c r="L230" s="68" t="str">
        <f>IF(C230="","",IF(ISERROR(VLOOKUP(VLOOKUP(C230,Table1[[Practice no.]:[12]],26,FALSE),List!$A$2:$B$5,2,FALSE)),"",VLOOKUP(VLOOKUP(C230,Table1[[Practice no.]:[12]],26,FALSE),List!$A$2:$B$5,2,FALSE)))</f>
        <v/>
      </c>
      <c r="M230" s="68" t="str">
        <f>IF(C230="","",IF(ISERROR(VLOOKUP(VLOOKUP(C230,Table1[[Practice no.]:[12]],27,FALSE),List!$A$2:$B$5,2,FALSE)),"",VLOOKUP(VLOOKUP(C230,Table1[[Practice no.]:[12]],27,FALSE),List!$A$2:$B$5,2,FALSE)))</f>
        <v/>
      </c>
      <c r="N230" s="69" t="str">
        <f>IF(C230="","",IF(ISERROR(VLOOKUP(VLOOKUP(C230,Table1[[Practice no.]:[12]],28,FALSE),List!$A$2:$B$5,2,FALSE)),"",VLOOKUP(VLOOKUP(C230,Table1[[Practice no.]:[12]],28,FALSE),List!$A$2:$B$5,2,FALSE)))</f>
        <v/>
      </c>
      <c r="O230" s="69" t="str">
        <f>IF(C230="","",IF(ISERROR(VLOOKUP(VLOOKUP(C230,Table1[[Practice no.]:[12]],29,FALSE),List!$A$2:$B$5,2,FALSE)),"",VLOOKUP(VLOOKUP(C230,Table1[[Practice no.]:[12]],29,FALSE),List!$A$2:$B$5,2,FALSE)))</f>
        <v/>
      </c>
      <c r="P230" s="69" t="str">
        <f>IF(C230="","",IF(ISERROR(VLOOKUP(VLOOKUP(C230,Table1[[Practice no.]:[12]],30,FALSE),List!$A$2:$B$5,2,FALSE)),"",VLOOKUP(VLOOKUP(C230,Table1[[Practice no.]:[12]],30,FALSE),List!$A$2:$B$5,2,FALSE)))</f>
        <v/>
      </c>
      <c r="Q230" s="55" t="str">
        <f>IF(C230="","",IF(ISERROR(VLOOKUP(VLOOKUP(C230,Table1[[Practice no.]:[12]],31,FALSE),List!$A$2:$B$5,2,FALSE)),"",VLOOKUP(VLOOKUP(C230,Table1[[Practice no.]:[12]],31,FALSE),List!$A$2:$B$5,2,FALSE)))</f>
        <v/>
      </c>
      <c r="R230" s="55" t="str">
        <f>IF(C230="","",IF(ISERROR(VLOOKUP(VLOOKUP(C230,Table1[[Practice no.]:[12]],32,FALSE),List!$A$2:$B$5,2,FALSE)),"",VLOOKUP(VLOOKUP(C230,Table1[[Practice no.]:[12]],32,FALSE),List!$A$2:$B$5,2,FALSE)))</f>
        <v/>
      </c>
      <c r="S230" s="55" t="str">
        <f>IF(C230="","",IF(ISERROR(VLOOKUP(VLOOKUP(C230,Table1[[Practice no.]:[12]],33,FALSE),List!$A$2:$B$5,2,FALSE)),"",VLOOKUP(VLOOKUP(C230,Table1[[Practice no.]:[12]],33,FALSE),List!$A$2:$B$5,2,FALSE)))</f>
        <v/>
      </c>
      <c r="T230" s="55" t="str">
        <f>IF(C230="","",IF(ISERROR(VLOOKUP(VLOOKUP(C230,Table1[[Practice no.]:[12]],34,FALSE),List!$A$2:$B$5,2,FALSE)),"",VLOOKUP(VLOOKUP(C230,Table1[[Practice no.]:[12]],34,FALSE),List!$A$2:$B$5,2,FALSE)))</f>
        <v/>
      </c>
      <c r="U230" s="55" t="str">
        <f>IF(C230="","",IF(ISERROR(VLOOKUP(VLOOKUP(C230,Table1[[Practice no.]:[12]],35,FALSE),List!$A$2:$B$5,2,FALSE)),"",VLOOKUP(VLOOKUP(C230,Table1[[Practice no.]:[12]],35,FALSE),List!$A$2:$B$5,2,FALSE)))</f>
        <v/>
      </c>
      <c r="V230" s="55" t="str">
        <f>IF(C230="","",IF(ISERROR(VLOOKUP(VLOOKUP(C230,Table1[[Practice no.]:[12]],36,FALSE),List!$A$2:$B$5,2,FALSE)),"",VLOOKUP(VLOOKUP(C230,Table1[[Practice no.]:[12]],36,FALSE),List!$A$2:$B$5,2,FALSE)))</f>
        <v/>
      </c>
      <c r="W230" s="55" t="str">
        <f>IF(C230="","",IF(ISERROR(VLOOKUP(VLOOKUP(C230,Table1[[Practice no.]:[12]],37,FALSE),List!$A$2:$B$5,2,FALSE)),"",VLOOKUP(VLOOKUP(C230,Table1[[Practice no.]:[12]],37,FALSE),List!$A$2:$B$5,2,FALSE)))</f>
        <v/>
      </c>
      <c r="X230" s="55" t="str">
        <f>IF(C230="","",IF(ISERROR(VLOOKUP(VLOOKUP(C230,Table1[[Practice no.]:[12]],38,FALSE),List!$A$2:$B$5,2,FALSE)),"",VLOOKUP(VLOOKUP(C230,Table1[[Practice no.]:[12]],38,FALSE),List!$A$2:$B$5,2,FALSE)))</f>
        <v/>
      </c>
      <c r="Y230" s="55" t="str">
        <f>IF(C230="","",IF(ISERROR(VLOOKUP(VLOOKUP(C230,Table1[[Practice no.]:[12]],39,FALSE),List!$A$2:$B$5,2,FALSE)),"",VLOOKUP(VLOOKUP(C230,Table1[[Practice no.]:[12]],39,FALSE),List!$A$2:$B$5,2,FALSE)))</f>
        <v/>
      </c>
      <c r="Z230" s="55" t="str">
        <f>IF(C230="","",IF(ISERROR(VLOOKUP(VLOOKUP(C230,Table1[[Practice no.]:[12]],40,FALSE),List!$A$2:$B$5,2,FALSE)),"",VLOOKUP(VLOOKUP(C230,Table1[[Practice no.]:[12]],40,FALSE),List!$A$2:$B$5,2,FALSE)))</f>
        <v/>
      </c>
      <c r="AA230" s="55" t="str">
        <f>IF(C230="","",IF(ISERROR(VLOOKUP(VLOOKUP(C230,Table1[[Practice no.]:[12]],41,FALSE),List!$A$2:$B$5,2,FALSE)),"",VLOOKUP(VLOOKUP(C230,Table1[[Practice no.]:[12]],41,FALSE),List!$A$2:$B$5,2,FALSE)))</f>
        <v/>
      </c>
      <c r="AB230" s="55" t="str">
        <f>IF(C230="","",IF(ISERROR(VLOOKUP(VLOOKUP(C230,Table1[[Practice no.]:[12]],42,FALSE),List!$A$2:$B$5,2,FALSE)),"",VLOOKUP(VLOOKUP(C230,Table1[[Practice no.]:[12]],42,FALSE),List!$A$2:$B$5,2,FALSE)))</f>
        <v/>
      </c>
    </row>
    <row r="231" spans="1:28" ht="40.35" customHeight="1">
      <c r="A231" s="218"/>
      <c r="B231" s="218"/>
      <c r="C231" s="218"/>
      <c r="D231" s="218" t="str">
        <f>IF(C231="","",HYPERLINK("#'" &amp; C231 &amp; "'!A1",VLOOKUP(C231,Table1[[Practice no.]:[Pracitce Name]],2,FALSE)))</f>
        <v/>
      </c>
      <c r="E231" s="65" t="str">
        <f>IF(C231="","",IF(ISERROR(VLOOKUP(VLOOKUP(C231,Table1[[Practice no.]:[12]],19,FALSE),List!$A$2:$B$5,2,FALSE)),"",VLOOKUP(VLOOKUP(C231,Table1[[Practice no.]:[12]],19,FALSE),List!$A$2:$B$5,2,FALSE)))</f>
        <v/>
      </c>
      <c r="F231" s="66" t="str">
        <f>IF(C231="","",IF(ISERROR(VLOOKUP(VLOOKUP(C231,Table1[[Practice no.]:[12]],20,FALSE),List!$A$2:$B$5,2,FALSE)),"",VLOOKUP(VLOOKUP(C231,Table1[[Practice no.]:[12]],20,FALSE),List!$A$2:$B$5,2,FALSE)))</f>
        <v/>
      </c>
      <c r="G231" s="66" t="str">
        <f>IF(C231="","",IF(ISERROR(VLOOKUP(VLOOKUP(C231,Table1[[Practice no.]:[12]],21,FALSE),List!$A$2:$B$5,2,FALSE)),"",VLOOKUP(VLOOKUP(C231,Table1[[Practice no.]:[12]],21,FALSE),List!$A$2:$B$5,2,FALSE)))</f>
        <v/>
      </c>
      <c r="H231" s="67" t="str">
        <f>IF(C231="","",IF(ISERROR(VLOOKUP(VLOOKUP(C231,Table1[[Practice no.]:[12]],22,FALSE),List!$A$2:$B$5,2,FALSE)),"",VLOOKUP(VLOOKUP(C231,Table1[[Practice no.]:[12]],22,FALSE),List!$A$2:$B$5,2,FALSE)))</f>
        <v/>
      </c>
      <c r="I231" s="67" t="str">
        <f>IF(C231="","",IF(ISERROR(VLOOKUP(VLOOKUP(C231,Table1[[Practice no.]:[12]],23,FALSE),List!$A$2:$B$5,2,FALSE)),"",VLOOKUP(VLOOKUP(C231,Table1[[Practice no.]:[12]],23,FALSE),List!$A$2:$B$5,2,FALSE)))</f>
        <v/>
      </c>
      <c r="J231" s="67" t="str">
        <f>IF(C231="","",IF(ISERROR(VLOOKUP(VLOOKUP(C231,Table1[[Practice no.]:[12]],24,FALSE),List!$A$2:$B$5,2,FALSE)),"",VLOOKUP(VLOOKUP(C231,Table1[[Practice no.]:[12]],24,FALSE),List!$A$2:$B$5,2,FALSE)))</f>
        <v/>
      </c>
      <c r="K231" s="68" t="str">
        <f>IF(C231="","",IF(ISERROR(VLOOKUP(VLOOKUP(C231,Table1[[Practice no.]:[12]],25,FALSE),List!$A$2:$B$5,2,FALSE)),"",VLOOKUP(VLOOKUP(C231,Table1[[Practice no.]:[12]],25,FALSE),List!$A$2:$B$5,2,FALSE)))</f>
        <v/>
      </c>
      <c r="L231" s="68" t="str">
        <f>IF(C231="","",IF(ISERROR(VLOOKUP(VLOOKUP(C231,Table1[[Practice no.]:[12]],26,FALSE),List!$A$2:$B$5,2,FALSE)),"",VLOOKUP(VLOOKUP(C231,Table1[[Practice no.]:[12]],26,FALSE),List!$A$2:$B$5,2,FALSE)))</f>
        <v/>
      </c>
      <c r="M231" s="68" t="str">
        <f>IF(C231="","",IF(ISERROR(VLOOKUP(VLOOKUP(C231,Table1[[Practice no.]:[12]],27,FALSE),List!$A$2:$B$5,2,FALSE)),"",VLOOKUP(VLOOKUP(C231,Table1[[Practice no.]:[12]],27,FALSE),List!$A$2:$B$5,2,FALSE)))</f>
        <v/>
      </c>
      <c r="N231" s="69" t="str">
        <f>IF(C231="","",IF(ISERROR(VLOOKUP(VLOOKUP(C231,Table1[[Practice no.]:[12]],28,FALSE),List!$A$2:$B$5,2,FALSE)),"",VLOOKUP(VLOOKUP(C231,Table1[[Practice no.]:[12]],28,FALSE),List!$A$2:$B$5,2,FALSE)))</f>
        <v/>
      </c>
      <c r="O231" s="69" t="str">
        <f>IF(C231="","",IF(ISERROR(VLOOKUP(VLOOKUP(C231,Table1[[Practice no.]:[12]],29,FALSE),List!$A$2:$B$5,2,FALSE)),"",VLOOKUP(VLOOKUP(C231,Table1[[Practice no.]:[12]],29,FALSE),List!$A$2:$B$5,2,FALSE)))</f>
        <v/>
      </c>
      <c r="P231" s="69" t="str">
        <f>IF(C231="","",IF(ISERROR(VLOOKUP(VLOOKUP(C231,Table1[[Practice no.]:[12]],30,FALSE),List!$A$2:$B$5,2,FALSE)),"",VLOOKUP(VLOOKUP(C231,Table1[[Practice no.]:[12]],30,FALSE),List!$A$2:$B$5,2,FALSE)))</f>
        <v/>
      </c>
      <c r="Q231" s="55" t="str">
        <f>IF(C231="","",IF(ISERROR(VLOOKUP(VLOOKUP(C231,Table1[[Practice no.]:[12]],31,FALSE),List!$A$2:$B$5,2,FALSE)),"",VLOOKUP(VLOOKUP(C231,Table1[[Practice no.]:[12]],31,FALSE),List!$A$2:$B$5,2,FALSE)))</f>
        <v/>
      </c>
      <c r="R231" s="55" t="str">
        <f>IF(C231="","",IF(ISERROR(VLOOKUP(VLOOKUP(C231,Table1[[Practice no.]:[12]],32,FALSE),List!$A$2:$B$5,2,FALSE)),"",VLOOKUP(VLOOKUP(C231,Table1[[Practice no.]:[12]],32,FALSE),List!$A$2:$B$5,2,FALSE)))</f>
        <v/>
      </c>
      <c r="S231" s="55" t="str">
        <f>IF(C231="","",IF(ISERROR(VLOOKUP(VLOOKUP(C231,Table1[[Practice no.]:[12]],33,FALSE),List!$A$2:$B$5,2,FALSE)),"",VLOOKUP(VLOOKUP(C231,Table1[[Practice no.]:[12]],33,FALSE),List!$A$2:$B$5,2,FALSE)))</f>
        <v/>
      </c>
      <c r="T231" s="55" t="str">
        <f>IF(C231="","",IF(ISERROR(VLOOKUP(VLOOKUP(C231,Table1[[Practice no.]:[12]],34,FALSE),List!$A$2:$B$5,2,FALSE)),"",VLOOKUP(VLOOKUP(C231,Table1[[Practice no.]:[12]],34,FALSE),List!$A$2:$B$5,2,FALSE)))</f>
        <v/>
      </c>
      <c r="U231" s="55" t="str">
        <f>IF(C231="","",IF(ISERROR(VLOOKUP(VLOOKUP(C231,Table1[[Practice no.]:[12]],35,FALSE),List!$A$2:$B$5,2,FALSE)),"",VLOOKUP(VLOOKUP(C231,Table1[[Practice no.]:[12]],35,FALSE),List!$A$2:$B$5,2,FALSE)))</f>
        <v/>
      </c>
      <c r="V231" s="55" t="str">
        <f>IF(C231="","",IF(ISERROR(VLOOKUP(VLOOKUP(C231,Table1[[Practice no.]:[12]],36,FALSE),List!$A$2:$B$5,2,FALSE)),"",VLOOKUP(VLOOKUP(C231,Table1[[Practice no.]:[12]],36,FALSE),List!$A$2:$B$5,2,FALSE)))</f>
        <v/>
      </c>
      <c r="W231" s="55" t="str">
        <f>IF(C231="","",IF(ISERROR(VLOOKUP(VLOOKUP(C231,Table1[[Practice no.]:[12]],37,FALSE),List!$A$2:$B$5,2,FALSE)),"",VLOOKUP(VLOOKUP(C231,Table1[[Practice no.]:[12]],37,FALSE),List!$A$2:$B$5,2,FALSE)))</f>
        <v/>
      </c>
      <c r="X231" s="55" t="str">
        <f>IF(C231="","",IF(ISERROR(VLOOKUP(VLOOKUP(C231,Table1[[Practice no.]:[12]],38,FALSE),List!$A$2:$B$5,2,FALSE)),"",VLOOKUP(VLOOKUP(C231,Table1[[Practice no.]:[12]],38,FALSE),List!$A$2:$B$5,2,FALSE)))</f>
        <v/>
      </c>
      <c r="Y231" s="55" t="str">
        <f>IF(C231="","",IF(ISERROR(VLOOKUP(VLOOKUP(C231,Table1[[Practice no.]:[12]],39,FALSE),List!$A$2:$B$5,2,FALSE)),"",VLOOKUP(VLOOKUP(C231,Table1[[Practice no.]:[12]],39,FALSE),List!$A$2:$B$5,2,FALSE)))</f>
        <v/>
      </c>
      <c r="Z231" s="55" t="str">
        <f>IF(C231="","",IF(ISERROR(VLOOKUP(VLOOKUP(C231,Table1[[Practice no.]:[12]],40,FALSE),List!$A$2:$B$5,2,FALSE)),"",VLOOKUP(VLOOKUP(C231,Table1[[Practice no.]:[12]],40,FALSE),List!$A$2:$B$5,2,FALSE)))</f>
        <v/>
      </c>
      <c r="AA231" s="55" t="str">
        <f>IF(C231="","",IF(ISERROR(VLOOKUP(VLOOKUP(C231,Table1[[Practice no.]:[12]],41,FALSE),List!$A$2:$B$5,2,FALSE)),"",VLOOKUP(VLOOKUP(C231,Table1[[Practice no.]:[12]],41,FALSE),List!$A$2:$B$5,2,FALSE)))</f>
        <v/>
      </c>
      <c r="AB231" s="55" t="str">
        <f>IF(C231="","",IF(ISERROR(VLOOKUP(VLOOKUP(C231,Table1[[Practice no.]:[12]],42,FALSE),List!$A$2:$B$5,2,FALSE)),"",VLOOKUP(VLOOKUP(C231,Table1[[Practice no.]:[12]],42,FALSE),List!$A$2:$B$5,2,FALSE)))</f>
        <v/>
      </c>
    </row>
    <row r="232" spans="1:28" ht="40.35" customHeight="1">
      <c r="A232" s="218"/>
      <c r="B232" s="218"/>
      <c r="C232" s="218"/>
      <c r="D232" s="218" t="str">
        <f>IF(C232="","",HYPERLINK("#'" &amp; C232 &amp; "'!A1",VLOOKUP(C232,Table1[[Practice no.]:[Pracitce Name]],2,FALSE)))</f>
        <v/>
      </c>
      <c r="E232" s="65" t="str">
        <f>IF(C232="","",IF(ISERROR(VLOOKUP(VLOOKUP(C232,Table1[[Practice no.]:[12]],19,FALSE),List!$A$2:$B$5,2,FALSE)),"",VLOOKUP(VLOOKUP(C232,Table1[[Practice no.]:[12]],19,FALSE),List!$A$2:$B$5,2,FALSE)))</f>
        <v/>
      </c>
      <c r="F232" s="66" t="str">
        <f>IF(C232="","",IF(ISERROR(VLOOKUP(VLOOKUP(C232,Table1[[Practice no.]:[12]],20,FALSE),List!$A$2:$B$5,2,FALSE)),"",VLOOKUP(VLOOKUP(C232,Table1[[Practice no.]:[12]],20,FALSE),List!$A$2:$B$5,2,FALSE)))</f>
        <v/>
      </c>
      <c r="G232" s="66" t="str">
        <f>IF(C232="","",IF(ISERROR(VLOOKUP(VLOOKUP(C232,Table1[[Practice no.]:[12]],21,FALSE),List!$A$2:$B$5,2,FALSE)),"",VLOOKUP(VLOOKUP(C232,Table1[[Practice no.]:[12]],21,FALSE),List!$A$2:$B$5,2,FALSE)))</f>
        <v/>
      </c>
      <c r="H232" s="67" t="str">
        <f>IF(C232="","",IF(ISERROR(VLOOKUP(VLOOKUP(C232,Table1[[Practice no.]:[12]],22,FALSE),List!$A$2:$B$5,2,FALSE)),"",VLOOKUP(VLOOKUP(C232,Table1[[Practice no.]:[12]],22,FALSE),List!$A$2:$B$5,2,FALSE)))</f>
        <v/>
      </c>
      <c r="I232" s="67" t="str">
        <f>IF(C232="","",IF(ISERROR(VLOOKUP(VLOOKUP(C232,Table1[[Practice no.]:[12]],23,FALSE),List!$A$2:$B$5,2,FALSE)),"",VLOOKUP(VLOOKUP(C232,Table1[[Practice no.]:[12]],23,FALSE),List!$A$2:$B$5,2,FALSE)))</f>
        <v/>
      </c>
      <c r="J232" s="67" t="str">
        <f>IF(C232="","",IF(ISERROR(VLOOKUP(VLOOKUP(C232,Table1[[Practice no.]:[12]],24,FALSE),List!$A$2:$B$5,2,FALSE)),"",VLOOKUP(VLOOKUP(C232,Table1[[Practice no.]:[12]],24,FALSE),List!$A$2:$B$5,2,FALSE)))</f>
        <v/>
      </c>
      <c r="K232" s="68" t="str">
        <f>IF(C232="","",IF(ISERROR(VLOOKUP(VLOOKUP(C232,Table1[[Practice no.]:[12]],25,FALSE),List!$A$2:$B$5,2,FALSE)),"",VLOOKUP(VLOOKUP(C232,Table1[[Practice no.]:[12]],25,FALSE),List!$A$2:$B$5,2,FALSE)))</f>
        <v/>
      </c>
      <c r="L232" s="68" t="str">
        <f>IF(C232="","",IF(ISERROR(VLOOKUP(VLOOKUP(C232,Table1[[Practice no.]:[12]],26,FALSE),List!$A$2:$B$5,2,FALSE)),"",VLOOKUP(VLOOKUP(C232,Table1[[Practice no.]:[12]],26,FALSE),List!$A$2:$B$5,2,FALSE)))</f>
        <v/>
      </c>
      <c r="M232" s="68" t="str">
        <f>IF(C232="","",IF(ISERROR(VLOOKUP(VLOOKUP(C232,Table1[[Practice no.]:[12]],27,FALSE),List!$A$2:$B$5,2,FALSE)),"",VLOOKUP(VLOOKUP(C232,Table1[[Practice no.]:[12]],27,FALSE),List!$A$2:$B$5,2,FALSE)))</f>
        <v/>
      </c>
      <c r="N232" s="69" t="str">
        <f>IF(C232="","",IF(ISERROR(VLOOKUP(VLOOKUP(C232,Table1[[Practice no.]:[12]],28,FALSE),List!$A$2:$B$5,2,FALSE)),"",VLOOKUP(VLOOKUP(C232,Table1[[Practice no.]:[12]],28,FALSE),List!$A$2:$B$5,2,FALSE)))</f>
        <v/>
      </c>
      <c r="O232" s="69" t="str">
        <f>IF(C232="","",IF(ISERROR(VLOOKUP(VLOOKUP(C232,Table1[[Practice no.]:[12]],29,FALSE),List!$A$2:$B$5,2,FALSE)),"",VLOOKUP(VLOOKUP(C232,Table1[[Practice no.]:[12]],29,FALSE),List!$A$2:$B$5,2,FALSE)))</f>
        <v/>
      </c>
      <c r="P232" s="69" t="str">
        <f>IF(C232="","",IF(ISERROR(VLOOKUP(VLOOKUP(C232,Table1[[Practice no.]:[12]],30,FALSE),List!$A$2:$B$5,2,FALSE)),"",VLOOKUP(VLOOKUP(C232,Table1[[Practice no.]:[12]],30,FALSE),List!$A$2:$B$5,2,FALSE)))</f>
        <v/>
      </c>
      <c r="Q232" s="55" t="str">
        <f>IF(C232="","",IF(ISERROR(VLOOKUP(VLOOKUP(C232,Table1[[Practice no.]:[12]],31,FALSE),List!$A$2:$B$5,2,FALSE)),"",VLOOKUP(VLOOKUP(C232,Table1[[Practice no.]:[12]],31,FALSE),List!$A$2:$B$5,2,FALSE)))</f>
        <v/>
      </c>
      <c r="R232" s="55" t="str">
        <f>IF(C232="","",IF(ISERROR(VLOOKUP(VLOOKUP(C232,Table1[[Practice no.]:[12]],32,FALSE),List!$A$2:$B$5,2,FALSE)),"",VLOOKUP(VLOOKUP(C232,Table1[[Practice no.]:[12]],32,FALSE),List!$A$2:$B$5,2,FALSE)))</f>
        <v/>
      </c>
      <c r="S232" s="55" t="str">
        <f>IF(C232="","",IF(ISERROR(VLOOKUP(VLOOKUP(C232,Table1[[Practice no.]:[12]],33,FALSE),List!$A$2:$B$5,2,FALSE)),"",VLOOKUP(VLOOKUP(C232,Table1[[Practice no.]:[12]],33,FALSE),List!$A$2:$B$5,2,FALSE)))</f>
        <v/>
      </c>
      <c r="T232" s="55" t="str">
        <f>IF(C232="","",IF(ISERROR(VLOOKUP(VLOOKUP(C232,Table1[[Practice no.]:[12]],34,FALSE),List!$A$2:$B$5,2,FALSE)),"",VLOOKUP(VLOOKUP(C232,Table1[[Practice no.]:[12]],34,FALSE),List!$A$2:$B$5,2,FALSE)))</f>
        <v/>
      </c>
      <c r="U232" s="55" t="str">
        <f>IF(C232="","",IF(ISERROR(VLOOKUP(VLOOKUP(C232,Table1[[Practice no.]:[12]],35,FALSE),List!$A$2:$B$5,2,FALSE)),"",VLOOKUP(VLOOKUP(C232,Table1[[Practice no.]:[12]],35,FALSE),List!$A$2:$B$5,2,FALSE)))</f>
        <v/>
      </c>
      <c r="V232" s="55" t="str">
        <f>IF(C232="","",IF(ISERROR(VLOOKUP(VLOOKUP(C232,Table1[[Practice no.]:[12]],36,FALSE),List!$A$2:$B$5,2,FALSE)),"",VLOOKUP(VLOOKUP(C232,Table1[[Practice no.]:[12]],36,FALSE),List!$A$2:$B$5,2,FALSE)))</f>
        <v/>
      </c>
      <c r="W232" s="55" t="str">
        <f>IF(C232="","",IF(ISERROR(VLOOKUP(VLOOKUP(C232,Table1[[Practice no.]:[12]],37,FALSE),List!$A$2:$B$5,2,FALSE)),"",VLOOKUP(VLOOKUP(C232,Table1[[Practice no.]:[12]],37,FALSE),List!$A$2:$B$5,2,FALSE)))</f>
        <v/>
      </c>
      <c r="X232" s="55" t="str">
        <f>IF(C232="","",IF(ISERROR(VLOOKUP(VLOOKUP(C232,Table1[[Practice no.]:[12]],38,FALSE),List!$A$2:$B$5,2,FALSE)),"",VLOOKUP(VLOOKUP(C232,Table1[[Practice no.]:[12]],38,FALSE),List!$A$2:$B$5,2,FALSE)))</f>
        <v/>
      </c>
      <c r="Y232" s="55" t="str">
        <f>IF(C232="","",IF(ISERROR(VLOOKUP(VLOOKUP(C232,Table1[[Practice no.]:[12]],39,FALSE),List!$A$2:$B$5,2,FALSE)),"",VLOOKUP(VLOOKUP(C232,Table1[[Practice no.]:[12]],39,FALSE),List!$A$2:$B$5,2,FALSE)))</f>
        <v/>
      </c>
      <c r="Z232" s="55" t="str">
        <f>IF(C232="","",IF(ISERROR(VLOOKUP(VLOOKUP(C232,Table1[[Practice no.]:[12]],40,FALSE),List!$A$2:$B$5,2,FALSE)),"",VLOOKUP(VLOOKUP(C232,Table1[[Practice no.]:[12]],40,FALSE),List!$A$2:$B$5,2,FALSE)))</f>
        <v/>
      </c>
      <c r="AA232" s="55" t="str">
        <f>IF(C232="","",IF(ISERROR(VLOOKUP(VLOOKUP(C232,Table1[[Practice no.]:[12]],41,FALSE),List!$A$2:$B$5,2,FALSE)),"",VLOOKUP(VLOOKUP(C232,Table1[[Practice no.]:[12]],41,FALSE),List!$A$2:$B$5,2,FALSE)))</f>
        <v/>
      </c>
      <c r="AB232" s="55" t="str">
        <f>IF(C232="","",IF(ISERROR(VLOOKUP(VLOOKUP(C232,Table1[[Practice no.]:[12]],42,FALSE),List!$A$2:$B$5,2,FALSE)),"",VLOOKUP(VLOOKUP(C232,Table1[[Practice no.]:[12]],42,FALSE),List!$A$2:$B$5,2,FALSE)))</f>
        <v/>
      </c>
    </row>
    <row r="233" spans="1:28" ht="40.35" customHeight="1">
      <c r="A233" s="218"/>
      <c r="B233" s="218"/>
      <c r="C233" s="218"/>
      <c r="D233" s="218" t="str">
        <f>IF(C233="","",HYPERLINK("#'" &amp; C233 &amp; "'!A1",VLOOKUP(C233,Table1[[Practice no.]:[Pracitce Name]],2,FALSE)))</f>
        <v/>
      </c>
      <c r="E233" s="65" t="str">
        <f>IF(C233="","",IF(ISERROR(VLOOKUP(VLOOKUP(C233,Table1[[Practice no.]:[12]],19,FALSE),List!$A$2:$B$5,2,FALSE)),"",VLOOKUP(VLOOKUP(C233,Table1[[Practice no.]:[12]],19,FALSE),List!$A$2:$B$5,2,FALSE)))</f>
        <v/>
      </c>
      <c r="F233" s="66" t="str">
        <f>IF(C233="","",IF(ISERROR(VLOOKUP(VLOOKUP(C233,Table1[[Practice no.]:[12]],20,FALSE),List!$A$2:$B$5,2,FALSE)),"",VLOOKUP(VLOOKUP(C233,Table1[[Practice no.]:[12]],20,FALSE),List!$A$2:$B$5,2,FALSE)))</f>
        <v/>
      </c>
      <c r="G233" s="66" t="str">
        <f>IF(C233="","",IF(ISERROR(VLOOKUP(VLOOKUP(C233,Table1[[Practice no.]:[12]],21,FALSE),List!$A$2:$B$5,2,FALSE)),"",VLOOKUP(VLOOKUP(C233,Table1[[Practice no.]:[12]],21,FALSE),List!$A$2:$B$5,2,FALSE)))</f>
        <v/>
      </c>
      <c r="H233" s="67" t="str">
        <f>IF(C233="","",IF(ISERROR(VLOOKUP(VLOOKUP(C233,Table1[[Practice no.]:[12]],22,FALSE),List!$A$2:$B$5,2,FALSE)),"",VLOOKUP(VLOOKUP(C233,Table1[[Practice no.]:[12]],22,FALSE),List!$A$2:$B$5,2,FALSE)))</f>
        <v/>
      </c>
      <c r="I233" s="67" t="str">
        <f>IF(C233="","",IF(ISERROR(VLOOKUP(VLOOKUP(C233,Table1[[Practice no.]:[12]],23,FALSE),List!$A$2:$B$5,2,FALSE)),"",VLOOKUP(VLOOKUP(C233,Table1[[Practice no.]:[12]],23,FALSE),List!$A$2:$B$5,2,FALSE)))</f>
        <v/>
      </c>
      <c r="J233" s="67" t="str">
        <f>IF(C233="","",IF(ISERROR(VLOOKUP(VLOOKUP(C233,Table1[[Practice no.]:[12]],24,FALSE),List!$A$2:$B$5,2,FALSE)),"",VLOOKUP(VLOOKUP(C233,Table1[[Practice no.]:[12]],24,FALSE),List!$A$2:$B$5,2,FALSE)))</f>
        <v/>
      </c>
      <c r="K233" s="68" t="str">
        <f>IF(C233="","",IF(ISERROR(VLOOKUP(VLOOKUP(C233,Table1[[Practice no.]:[12]],25,FALSE),List!$A$2:$B$5,2,FALSE)),"",VLOOKUP(VLOOKUP(C233,Table1[[Practice no.]:[12]],25,FALSE),List!$A$2:$B$5,2,FALSE)))</f>
        <v/>
      </c>
      <c r="L233" s="68" t="str">
        <f>IF(C233="","",IF(ISERROR(VLOOKUP(VLOOKUP(C233,Table1[[Practice no.]:[12]],26,FALSE),List!$A$2:$B$5,2,FALSE)),"",VLOOKUP(VLOOKUP(C233,Table1[[Practice no.]:[12]],26,FALSE),List!$A$2:$B$5,2,FALSE)))</f>
        <v/>
      </c>
      <c r="M233" s="68" t="str">
        <f>IF(C233="","",IF(ISERROR(VLOOKUP(VLOOKUP(C233,Table1[[Practice no.]:[12]],27,FALSE),List!$A$2:$B$5,2,FALSE)),"",VLOOKUP(VLOOKUP(C233,Table1[[Practice no.]:[12]],27,FALSE),List!$A$2:$B$5,2,FALSE)))</f>
        <v/>
      </c>
      <c r="N233" s="69" t="str">
        <f>IF(C233="","",IF(ISERROR(VLOOKUP(VLOOKUP(C233,Table1[[Practice no.]:[12]],28,FALSE),List!$A$2:$B$5,2,FALSE)),"",VLOOKUP(VLOOKUP(C233,Table1[[Practice no.]:[12]],28,FALSE),List!$A$2:$B$5,2,FALSE)))</f>
        <v/>
      </c>
      <c r="O233" s="69" t="str">
        <f>IF(C233="","",IF(ISERROR(VLOOKUP(VLOOKUP(C233,Table1[[Practice no.]:[12]],29,FALSE),List!$A$2:$B$5,2,FALSE)),"",VLOOKUP(VLOOKUP(C233,Table1[[Practice no.]:[12]],29,FALSE),List!$A$2:$B$5,2,FALSE)))</f>
        <v/>
      </c>
      <c r="P233" s="69" t="str">
        <f>IF(C233="","",IF(ISERROR(VLOOKUP(VLOOKUP(C233,Table1[[Practice no.]:[12]],30,FALSE),List!$A$2:$B$5,2,FALSE)),"",VLOOKUP(VLOOKUP(C233,Table1[[Practice no.]:[12]],30,FALSE),List!$A$2:$B$5,2,FALSE)))</f>
        <v/>
      </c>
      <c r="Q233" s="55" t="str">
        <f>IF(C233="","",IF(ISERROR(VLOOKUP(VLOOKUP(C233,Table1[[Practice no.]:[12]],31,FALSE),List!$A$2:$B$5,2,FALSE)),"",VLOOKUP(VLOOKUP(C233,Table1[[Practice no.]:[12]],31,FALSE),List!$A$2:$B$5,2,FALSE)))</f>
        <v/>
      </c>
      <c r="R233" s="55" t="str">
        <f>IF(C233="","",IF(ISERROR(VLOOKUP(VLOOKUP(C233,Table1[[Practice no.]:[12]],32,FALSE),List!$A$2:$B$5,2,FALSE)),"",VLOOKUP(VLOOKUP(C233,Table1[[Practice no.]:[12]],32,FALSE),List!$A$2:$B$5,2,FALSE)))</f>
        <v/>
      </c>
      <c r="S233" s="55" t="str">
        <f>IF(C233="","",IF(ISERROR(VLOOKUP(VLOOKUP(C233,Table1[[Practice no.]:[12]],33,FALSE),List!$A$2:$B$5,2,FALSE)),"",VLOOKUP(VLOOKUP(C233,Table1[[Practice no.]:[12]],33,FALSE),List!$A$2:$B$5,2,FALSE)))</f>
        <v/>
      </c>
      <c r="T233" s="55" t="str">
        <f>IF(C233="","",IF(ISERROR(VLOOKUP(VLOOKUP(C233,Table1[[Practice no.]:[12]],34,FALSE),List!$A$2:$B$5,2,FALSE)),"",VLOOKUP(VLOOKUP(C233,Table1[[Practice no.]:[12]],34,FALSE),List!$A$2:$B$5,2,FALSE)))</f>
        <v/>
      </c>
      <c r="U233" s="55" t="str">
        <f>IF(C233="","",IF(ISERROR(VLOOKUP(VLOOKUP(C233,Table1[[Practice no.]:[12]],35,FALSE),List!$A$2:$B$5,2,FALSE)),"",VLOOKUP(VLOOKUP(C233,Table1[[Practice no.]:[12]],35,FALSE),List!$A$2:$B$5,2,FALSE)))</f>
        <v/>
      </c>
      <c r="V233" s="55" t="str">
        <f>IF(C233="","",IF(ISERROR(VLOOKUP(VLOOKUP(C233,Table1[[Practice no.]:[12]],36,FALSE),List!$A$2:$B$5,2,FALSE)),"",VLOOKUP(VLOOKUP(C233,Table1[[Practice no.]:[12]],36,FALSE),List!$A$2:$B$5,2,FALSE)))</f>
        <v/>
      </c>
      <c r="W233" s="55" t="str">
        <f>IF(C233="","",IF(ISERROR(VLOOKUP(VLOOKUP(C233,Table1[[Practice no.]:[12]],37,FALSE),List!$A$2:$B$5,2,FALSE)),"",VLOOKUP(VLOOKUP(C233,Table1[[Practice no.]:[12]],37,FALSE),List!$A$2:$B$5,2,FALSE)))</f>
        <v/>
      </c>
      <c r="X233" s="55" t="str">
        <f>IF(C233="","",IF(ISERROR(VLOOKUP(VLOOKUP(C233,Table1[[Practice no.]:[12]],38,FALSE),List!$A$2:$B$5,2,FALSE)),"",VLOOKUP(VLOOKUP(C233,Table1[[Practice no.]:[12]],38,FALSE),List!$A$2:$B$5,2,FALSE)))</f>
        <v/>
      </c>
      <c r="Y233" s="55" t="str">
        <f>IF(C233="","",IF(ISERROR(VLOOKUP(VLOOKUP(C233,Table1[[Practice no.]:[12]],39,FALSE),List!$A$2:$B$5,2,FALSE)),"",VLOOKUP(VLOOKUP(C233,Table1[[Practice no.]:[12]],39,FALSE),List!$A$2:$B$5,2,FALSE)))</f>
        <v/>
      </c>
      <c r="Z233" s="55" t="str">
        <f>IF(C233="","",IF(ISERROR(VLOOKUP(VLOOKUP(C233,Table1[[Practice no.]:[12]],40,FALSE),List!$A$2:$B$5,2,FALSE)),"",VLOOKUP(VLOOKUP(C233,Table1[[Practice no.]:[12]],40,FALSE),List!$A$2:$B$5,2,FALSE)))</f>
        <v/>
      </c>
      <c r="AA233" s="55" t="str">
        <f>IF(C233="","",IF(ISERROR(VLOOKUP(VLOOKUP(C233,Table1[[Practice no.]:[12]],41,FALSE),List!$A$2:$B$5,2,FALSE)),"",VLOOKUP(VLOOKUP(C233,Table1[[Practice no.]:[12]],41,FALSE),List!$A$2:$B$5,2,FALSE)))</f>
        <v/>
      </c>
      <c r="AB233" s="55" t="str">
        <f>IF(C233="","",IF(ISERROR(VLOOKUP(VLOOKUP(C233,Table1[[Practice no.]:[12]],42,FALSE),List!$A$2:$B$5,2,FALSE)),"",VLOOKUP(VLOOKUP(C233,Table1[[Practice no.]:[12]],42,FALSE),List!$A$2:$B$5,2,FALSE)))</f>
        <v/>
      </c>
    </row>
    <row r="234" spans="1:28" ht="40.35" customHeight="1">
      <c r="A234" s="218"/>
      <c r="B234" s="218"/>
      <c r="C234" s="218"/>
      <c r="D234" s="218" t="str">
        <f>IF(C234="","",HYPERLINK("#'" &amp; C234 &amp; "'!A1",VLOOKUP(C234,Table1[[Practice no.]:[Pracitce Name]],2,FALSE)))</f>
        <v/>
      </c>
      <c r="E234" s="65" t="str">
        <f>IF(C234="","",IF(ISERROR(VLOOKUP(VLOOKUP(C234,Table1[[Practice no.]:[12]],19,FALSE),List!$A$2:$B$5,2,FALSE)),"",VLOOKUP(VLOOKUP(C234,Table1[[Practice no.]:[12]],19,FALSE),List!$A$2:$B$5,2,FALSE)))</f>
        <v/>
      </c>
      <c r="F234" s="66" t="str">
        <f>IF(C234="","",IF(ISERROR(VLOOKUP(VLOOKUP(C234,Table1[[Practice no.]:[12]],20,FALSE),List!$A$2:$B$5,2,FALSE)),"",VLOOKUP(VLOOKUP(C234,Table1[[Practice no.]:[12]],20,FALSE),List!$A$2:$B$5,2,FALSE)))</f>
        <v/>
      </c>
      <c r="G234" s="66" t="str">
        <f>IF(C234="","",IF(ISERROR(VLOOKUP(VLOOKUP(C234,Table1[[Practice no.]:[12]],21,FALSE),List!$A$2:$B$5,2,FALSE)),"",VLOOKUP(VLOOKUP(C234,Table1[[Practice no.]:[12]],21,FALSE),List!$A$2:$B$5,2,FALSE)))</f>
        <v/>
      </c>
      <c r="H234" s="67" t="str">
        <f>IF(C234="","",IF(ISERROR(VLOOKUP(VLOOKUP(C234,Table1[[Practice no.]:[12]],22,FALSE),List!$A$2:$B$5,2,FALSE)),"",VLOOKUP(VLOOKUP(C234,Table1[[Practice no.]:[12]],22,FALSE),List!$A$2:$B$5,2,FALSE)))</f>
        <v/>
      </c>
      <c r="I234" s="67" t="str">
        <f>IF(C234="","",IF(ISERROR(VLOOKUP(VLOOKUP(C234,Table1[[Practice no.]:[12]],23,FALSE),List!$A$2:$B$5,2,FALSE)),"",VLOOKUP(VLOOKUP(C234,Table1[[Practice no.]:[12]],23,FALSE),List!$A$2:$B$5,2,FALSE)))</f>
        <v/>
      </c>
      <c r="J234" s="67" t="str">
        <f>IF(C234="","",IF(ISERROR(VLOOKUP(VLOOKUP(C234,Table1[[Practice no.]:[12]],24,FALSE),List!$A$2:$B$5,2,FALSE)),"",VLOOKUP(VLOOKUP(C234,Table1[[Practice no.]:[12]],24,FALSE),List!$A$2:$B$5,2,FALSE)))</f>
        <v/>
      </c>
      <c r="K234" s="68" t="str">
        <f>IF(C234="","",IF(ISERROR(VLOOKUP(VLOOKUP(C234,Table1[[Practice no.]:[12]],25,FALSE),List!$A$2:$B$5,2,FALSE)),"",VLOOKUP(VLOOKUP(C234,Table1[[Practice no.]:[12]],25,FALSE),List!$A$2:$B$5,2,FALSE)))</f>
        <v/>
      </c>
      <c r="L234" s="68" t="str">
        <f>IF(C234="","",IF(ISERROR(VLOOKUP(VLOOKUP(C234,Table1[[Practice no.]:[12]],26,FALSE),List!$A$2:$B$5,2,FALSE)),"",VLOOKUP(VLOOKUP(C234,Table1[[Practice no.]:[12]],26,FALSE),List!$A$2:$B$5,2,FALSE)))</f>
        <v/>
      </c>
      <c r="M234" s="68" t="str">
        <f>IF(C234="","",IF(ISERROR(VLOOKUP(VLOOKUP(C234,Table1[[Practice no.]:[12]],27,FALSE),List!$A$2:$B$5,2,FALSE)),"",VLOOKUP(VLOOKUP(C234,Table1[[Practice no.]:[12]],27,FALSE),List!$A$2:$B$5,2,FALSE)))</f>
        <v/>
      </c>
      <c r="N234" s="69" t="str">
        <f>IF(C234="","",IF(ISERROR(VLOOKUP(VLOOKUP(C234,Table1[[Practice no.]:[12]],28,FALSE),List!$A$2:$B$5,2,FALSE)),"",VLOOKUP(VLOOKUP(C234,Table1[[Practice no.]:[12]],28,FALSE),List!$A$2:$B$5,2,FALSE)))</f>
        <v/>
      </c>
      <c r="O234" s="69" t="str">
        <f>IF(C234="","",IF(ISERROR(VLOOKUP(VLOOKUP(C234,Table1[[Practice no.]:[12]],29,FALSE),List!$A$2:$B$5,2,FALSE)),"",VLOOKUP(VLOOKUP(C234,Table1[[Practice no.]:[12]],29,FALSE),List!$A$2:$B$5,2,FALSE)))</f>
        <v/>
      </c>
      <c r="P234" s="69" t="str">
        <f>IF(C234="","",IF(ISERROR(VLOOKUP(VLOOKUP(C234,Table1[[Practice no.]:[12]],30,FALSE),List!$A$2:$B$5,2,FALSE)),"",VLOOKUP(VLOOKUP(C234,Table1[[Practice no.]:[12]],30,FALSE),List!$A$2:$B$5,2,FALSE)))</f>
        <v/>
      </c>
      <c r="Q234" s="55" t="str">
        <f>IF(C234="","",IF(ISERROR(VLOOKUP(VLOOKUP(C234,Table1[[Practice no.]:[12]],31,FALSE),List!$A$2:$B$5,2,FALSE)),"",VLOOKUP(VLOOKUP(C234,Table1[[Practice no.]:[12]],31,FALSE),List!$A$2:$B$5,2,FALSE)))</f>
        <v/>
      </c>
      <c r="R234" s="55" t="str">
        <f>IF(C234="","",IF(ISERROR(VLOOKUP(VLOOKUP(C234,Table1[[Practice no.]:[12]],32,FALSE),List!$A$2:$B$5,2,FALSE)),"",VLOOKUP(VLOOKUP(C234,Table1[[Practice no.]:[12]],32,FALSE),List!$A$2:$B$5,2,FALSE)))</f>
        <v/>
      </c>
      <c r="S234" s="55" t="str">
        <f>IF(C234="","",IF(ISERROR(VLOOKUP(VLOOKUP(C234,Table1[[Practice no.]:[12]],33,FALSE),List!$A$2:$B$5,2,FALSE)),"",VLOOKUP(VLOOKUP(C234,Table1[[Practice no.]:[12]],33,FALSE),List!$A$2:$B$5,2,FALSE)))</f>
        <v/>
      </c>
      <c r="T234" s="55" t="str">
        <f>IF(C234="","",IF(ISERROR(VLOOKUP(VLOOKUP(C234,Table1[[Practice no.]:[12]],34,FALSE),List!$A$2:$B$5,2,FALSE)),"",VLOOKUP(VLOOKUP(C234,Table1[[Practice no.]:[12]],34,FALSE),List!$A$2:$B$5,2,FALSE)))</f>
        <v/>
      </c>
      <c r="U234" s="55" t="str">
        <f>IF(C234="","",IF(ISERROR(VLOOKUP(VLOOKUP(C234,Table1[[Practice no.]:[12]],35,FALSE),List!$A$2:$B$5,2,FALSE)),"",VLOOKUP(VLOOKUP(C234,Table1[[Practice no.]:[12]],35,FALSE),List!$A$2:$B$5,2,FALSE)))</f>
        <v/>
      </c>
      <c r="V234" s="55" t="str">
        <f>IF(C234="","",IF(ISERROR(VLOOKUP(VLOOKUP(C234,Table1[[Practice no.]:[12]],36,FALSE),List!$A$2:$B$5,2,FALSE)),"",VLOOKUP(VLOOKUP(C234,Table1[[Practice no.]:[12]],36,FALSE),List!$A$2:$B$5,2,FALSE)))</f>
        <v/>
      </c>
      <c r="W234" s="55" t="str">
        <f>IF(C234="","",IF(ISERROR(VLOOKUP(VLOOKUP(C234,Table1[[Practice no.]:[12]],37,FALSE),List!$A$2:$B$5,2,FALSE)),"",VLOOKUP(VLOOKUP(C234,Table1[[Practice no.]:[12]],37,FALSE),List!$A$2:$B$5,2,FALSE)))</f>
        <v/>
      </c>
      <c r="X234" s="55" t="str">
        <f>IF(C234="","",IF(ISERROR(VLOOKUP(VLOOKUP(C234,Table1[[Practice no.]:[12]],38,FALSE),List!$A$2:$B$5,2,FALSE)),"",VLOOKUP(VLOOKUP(C234,Table1[[Practice no.]:[12]],38,FALSE),List!$A$2:$B$5,2,FALSE)))</f>
        <v/>
      </c>
      <c r="Y234" s="55" t="str">
        <f>IF(C234="","",IF(ISERROR(VLOOKUP(VLOOKUP(C234,Table1[[Practice no.]:[12]],39,FALSE),List!$A$2:$B$5,2,FALSE)),"",VLOOKUP(VLOOKUP(C234,Table1[[Practice no.]:[12]],39,FALSE),List!$A$2:$B$5,2,FALSE)))</f>
        <v/>
      </c>
      <c r="Z234" s="55" t="str">
        <f>IF(C234="","",IF(ISERROR(VLOOKUP(VLOOKUP(C234,Table1[[Practice no.]:[12]],40,FALSE),List!$A$2:$B$5,2,FALSE)),"",VLOOKUP(VLOOKUP(C234,Table1[[Practice no.]:[12]],40,FALSE),List!$A$2:$B$5,2,FALSE)))</f>
        <v/>
      </c>
      <c r="AA234" s="55" t="str">
        <f>IF(C234="","",IF(ISERROR(VLOOKUP(VLOOKUP(C234,Table1[[Practice no.]:[12]],41,FALSE),List!$A$2:$B$5,2,FALSE)),"",VLOOKUP(VLOOKUP(C234,Table1[[Practice no.]:[12]],41,FALSE),List!$A$2:$B$5,2,FALSE)))</f>
        <v/>
      </c>
      <c r="AB234" s="55" t="str">
        <f>IF(C234="","",IF(ISERROR(VLOOKUP(VLOOKUP(C234,Table1[[Practice no.]:[12]],42,FALSE),List!$A$2:$B$5,2,FALSE)),"",VLOOKUP(VLOOKUP(C234,Table1[[Practice no.]:[12]],42,FALSE),List!$A$2:$B$5,2,FALSE)))</f>
        <v/>
      </c>
    </row>
    <row r="235" spans="1:28" ht="40.35" customHeight="1">
      <c r="A235" s="218"/>
      <c r="B235" s="218"/>
      <c r="C235" s="218"/>
      <c r="D235" s="218" t="str">
        <f>IF(C235="","",HYPERLINK("#'" &amp; C235 &amp; "'!A1",VLOOKUP(C235,Table1[[Practice no.]:[Pracitce Name]],2,FALSE)))</f>
        <v/>
      </c>
      <c r="E235" s="65" t="str">
        <f>IF(C235="","",IF(ISERROR(VLOOKUP(VLOOKUP(C235,Table1[[Practice no.]:[12]],19,FALSE),List!$A$2:$B$5,2,FALSE)),"",VLOOKUP(VLOOKUP(C235,Table1[[Practice no.]:[12]],19,FALSE),List!$A$2:$B$5,2,FALSE)))</f>
        <v/>
      </c>
      <c r="F235" s="66" t="str">
        <f>IF(C235="","",IF(ISERROR(VLOOKUP(VLOOKUP(C235,Table1[[Practice no.]:[12]],20,FALSE),List!$A$2:$B$5,2,FALSE)),"",VLOOKUP(VLOOKUP(C235,Table1[[Practice no.]:[12]],20,FALSE),List!$A$2:$B$5,2,FALSE)))</f>
        <v/>
      </c>
      <c r="G235" s="66" t="str">
        <f>IF(C235="","",IF(ISERROR(VLOOKUP(VLOOKUP(C235,Table1[[Practice no.]:[12]],21,FALSE),List!$A$2:$B$5,2,FALSE)),"",VLOOKUP(VLOOKUP(C235,Table1[[Practice no.]:[12]],21,FALSE),List!$A$2:$B$5,2,FALSE)))</f>
        <v/>
      </c>
      <c r="H235" s="67" t="str">
        <f>IF(C235="","",IF(ISERROR(VLOOKUP(VLOOKUP(C235,Table1[[Practice no.]:[12]],22,FALSE),List!$A$2:$B$5,2,FALSE)),"",VLOOKUP(VLOOKUP(C235,Table1[[Practice no.]:[12]],22,FALSE),List!$A$2:$B$5,2,FALSE)))</f>
        <v/>
      </c>
      <c r="I235" s="67" t="str">
        <f>IF(C235="","",IF(ISERROR(VLOOKUP(VLOOKUP(C235,Table1[[Practice no.]:[12]],23,FALSE),List!$A$2:$B$5,2,FALSE)),"",VLOOKUP(VLOOKUP(C235,Table1[[Practice no.]:[12]],23,FALSE),List!$A$2:$B$5,2,FALSE)))</f>
        <v/>
      </c>
      <c r="J235" s="67" t="str">
        <f>IF(C235="","",IF(ISERROR(VLOOKUP(VLOOKUP(C235,Table1[[Practice no.]:[12]],24,FALSE),List!$A$2:$B$5,2,FALSE)),"",VLOOKUP(VLOOKUP(C235,Table1[[Practice no.]:[12]],24,FALSE),List!$A$2:$B$5,2,FALSE)))</f>
        <v/>
      </c>
      <c r="K235" s="68" t="str">
        <f>IF(C235="","",IF(ISERROR(VLOOKUP(VLOOKUP(C235,Table1[[Practice no.]:[12]],25,FALSE),List!$A$2:$B$5,2,FALSE)),"",VLOOKUP(VLOOKUP(C235,Table1[[Practice no.]:[12]],25,FALSE),List!$A$2:$B$5,2,FALSE)))</f>
        <v/>
      </c>
      <c r="L235" s="68" t="str">
        <f>IF(C235="","",IF(ISERROR(VLOOKUP(VLOOKUP(C235,Table1[[Practice no.]:[12]],26,FALSE),List!$A$2:$B$5,2,FALSE)),"",VLOOKUP(VLOOKUP(C235,Table1[[Practice no.]:[12]],26,FALSE),List!$A$2:$B$5,2,FALSE)))</f>
        <v/>
      </c>
      <c r="M235" s="68" t="str">
        <f>IF(C235="","",IF(ISERROR(VLOOKUP(VLOOKUP(C235,Table1[[Practice no.]:[12]],27,FALSE),List!$A$2:$B$5,2,FALSE)),"",VLOOKUP(VLOOKUP(C235,Table1[[Practice no.]:[12]],27,FALSE),List!$A$2:$B$5,2,FALSE)))</f>
        <v/>
      </c>
      <c r="N235" s="69" t="str">
        <f>IF(C235="","",IF(ISERROR(VLOOKUP(VLOOKUP(C235,Table1[[Practice no.]:[12]],28,FALSE),List!$A$2:$B$5,2,FALSE)),"",VLOOKUP(VLOOKUP(C235,Table1[[Practice no.]:[12]],28,FALSE),List!$A$2:$B$5,2,FALSE)))</f>
        <v/>
      </c>
      <c r="O235" s="69" t="str">
        <f>IF(C235="","",IF(ISERROR(VLOOKUP(VLOOKUP(C235,Table1[[Practice no.]:[12]],29,FALSE),List!$A$2:$B$5,2,FALSE)),"",VLOOKUP(VLOOKUP(C235,Table1[[Practice no.]:[12]],29,FALSE),List!$A$2:$B$5,2,FALSE)))</f>
        <v/>
      </c>
      <c r="P235" s="69" t="str">
        <f>IF(C235="","",IF(ISERROR(VLOOKUP(VLOOKUP(C235,Table1[[Practice no.]:[12]],30,FALSE),List!$A$2:$B$5,2,FALSE)),"",VLOOKUP(VLOOKUP(C235,Table1[[Practice no.]:[12]],30,FALSE),List!$A$2:$B$5,2,FALSE)))</f>
        <v/>
      </c>
      <c r="Q235" s="55" t="str">
        <f>IF(C235="","",IF(ISERROR(VLOOKUP(VLOOKUP(C235,Table1[[Practice no.]:[12]],31,FALSE),List!$A$2:$B$5,2,FALSE)),"",VLOOKUP(VLOOKUP(C235,Table1[[Practice no.]:[12]],31,FALSE),List!$A$2:$B$5,2,FALSE)))</f>
        <v/>
      </c>
      <c r="R235" s="55" t="str">
        <f>IF(C235="","",IF(ISERROR(VLOOKUP(VLOOKUP(C235,Table1[[Practice no.]:[12]],32,FALSE),List!$A$2:$B$5,2,FALSE)),"",VLOOKUP(VLOOKUP(C235,Table1[[Practice no.]:[12]],32,FALSE),List!$A$2:$B$5,2,FALSE)))</f>
        <v/>
      </c>
      <c r="S235" s="55" t="str">
        <f>IF(C235="","",IF(ISERROR(VLOOKUP(VLOOKUP(C235,Table1[[Practice no.]:[12]],33,FALSE),List!$A$2:$B$5,2,FALSE)),"",VLOOKUP(VLOOKUP(C235,Table1[[Practice no.]:[12]],33,FALSE),List!$A$2:$B$5,2,FALSE)))</f>
        <v/>
      </c>
      <c r="T235" s="55" t="str">
        <f>IF(C235="","",IF(ISERROR(VLOOKUP(VLOOKUP(C235,Table1[[Practice no.]:[12]],34,FALSE),List!$A$2:$B$5,2,FALSE)),"",VLOOKUP(VLOOKUP(C235,Table1[[Practice no.]:[12]],34,FALSE),List!$A$2:$B$5,2,FALSE)))</f>
        <v/>
      </c>
      <c r="U235" s="55" t="str">
        <f>IF(C235="","",IF(ISERROR(VLOOKUP(VLOOKUP(C235,Table1[[Practice no.]:[12]],35,FALSE),List!$A$2:$B$5,2,FALSE)),"",VLOOKUP(VLOOKUP(C235,Table1[[Practice no.]:[12]],35,FALSE),List!$A$2:$B$5,2,FALSE)))</f>
        <v/>
      </c>
      <c r="V235" s="55" t="str">
        <f>IF(C235="","",IF(ISERROR(VLOOKUP(VLOOKUP(C235,Table1[[Practice no.]:[12]],36,FALSE),List!$A$2:$B$5,2,FALSE)),"",VLOOKUP(VLOOKUP(C235,Table1[[Practice no.]:[12]],36,FALSE),List!$A$2:$B$5,2,FALSE)))</f>
        <v/>
      </c>
      <c r="W235" s="55" t="str">
        <f>IF(C235="","",IF(ISERROR(VLOOKUP(VLOOKUP(C235,Table1[[Practice no.]:[12]],37,FALSE),List!$A$2:$B$5,2,FALSE)),"",VLOOKUP(VLOOKUP(C235,Table1[[Practice no.]:[12]],37,FALSE),List!$A$2:$B$5,2,FALSE)))</f>
        <v/>
      </c>
      <c r="X235" s="55" t="str">
        <f>IF(C235="","",IF(ISERROR(VLOOKUP(VLOOKUP(C235,Table1[[Practice no.]:[12]],38,FALSE),List!$A$2:$B$5,2,FALSE)),"",VLOOKUP(VLOOKUP(C235,Table1[[Practice no.]:[12]],38,FALSE),List!$A$2:$B$5,2,FALSE)))</f>
        <v/>
      </c>
      <c r="Y235" s="55" t="str">
        <f>IF(C235="","",IF(ISERROR(VLOOKUP(VLOOKUP(C235,Table1[[Practice no.]:[12]],39,FALSE),List!$A$2:$B$5,2,FALSE)),"",VLOOKUP(VLOOKUP(C235,Table1[[Practice no.]:[12]],39,FALSE),List!$A$2:$B$5,2,FALSE)))</f>
        <v/>
      </c>
      <c r="Z235" s="55" t="str">
        <f>IF(C235="","",IF(ISERROR(VLOOKUP(VLOOKUP(C235,Table1[[Practice no.]:[12]],40,FALSE),List!$A$2:$B$5,2,FALSE)),"",VLOOKUP(VLOOKUP(C235,Table1[[Practice no.]:[12]],40,FALSE),List!$A$2:$B$5,2,FALSE)))</f>
        <v/>
      </c>
      <c r="AA235" s="55" t="str">
        <f>IF(C235="","",IF(ISERROR(VLOOKUP(VLOOKUP(C235,Table1[[Practice no.]:[12]],41,FALSE),List!$A$2:$B$5,2,FALSE)),"",VLOOKUP(VLOOKUP(C235,Table1[[Practice no.]:[12]],41,FALSE),List!$A$2:$B$5,2,FALSE)))</f>
        <v/>
      </c>
      <c r="AB235" s="55" t="str">
        <f>IF(C235="","",IF(ISERROR(VLOOKUP(VLOOKUP(C235,Table1[[Practice no.]:[12]],42,FALSE),List!$A$2:$B$5,2,FALSE)),"",VLOOKUP(VLOOKUP(C235,Table1[[Practice no.]:[12]],42,FALSE),List!$A$2:$B$5,2,FALSE)))</f>
        <v/>
      </c>
    </row>
    <row r="236" spans="1:28" ht="40.35" customHeight="1">
      <c r="A236" s="218"/>
      <c r="B236" s="218"/>
      <c r="C236" s="218"/>
      <c r="D236" s="218" t="str">
        <f>IF(C236="","",HYPERLINK("#'" &amp; C236 &amp; "'!A1",VLOOKUP(C236,Table1[[Practice no.]:[Pracitce Name]],2,FALSE)))</f>
        <v/>
      </c>
      <c r="E236" s="65" t="str">
        <f>IF(C236="","",IF(ISERROR(VLOOKUP(VLOOKUP(C236,Table1[[Practice no.]:[12]],19,FALSE),List!$A$2:$B$5,2,FALSE)),"",VLOOKUP(VLOOKUP(C236,Table1[[Practice no.]:[12]],19,FALSE),List!$A$2:$B$5,2,FALSE)))</f>
        <v/>
      </c>
      <c r="F236" s="66" t="str">
        <f>IF(C236="","",IF(ISERROR(VLOOKUP(VLOOKUP(C236,Table1[[Practice no.]:[12]],20,FALSE),List!$A$2:$B$5,2,FALSE)),"",VLOOKUP(VLOOKUP(C236,Table1[[Practice no.]:[12]],20,FALSE),List!$A$2:$B$5,2,FALSE)))</f>
        <v/>
      </c>
      <c r="G236" s="66" t="str">
        <f>IF(C236="","",IF(ISERROR(VLOOKUP(VLOOKUP(C236,Table1[[Practice no.]:[12]],21,FALSE),List!$A$2:$B$5,2,FALSE)),"",VLOOKUP(VLOOKUP(C236,Table1[[Practice no.]:[12]],21,FALSE),List!$A$2:$B$5,2,FALSE)))</f>
        <v/>
      </c>
      <c r="H236" s="67" t="str">
        <f>IF(C236="","",IF(ISERROR(VLOOKUP(VLOOKUP(C236,Table1[[Practice no.]:[12]],22,FALSE),List!$A$2:$B$5,2,FALSE)),"",VLOOKUP(VLOOKUP(C236,Table1[[Practice no.]:[12]],22,FALSE),List!$A$2:$B$5,2,FALSE)))</f>
        <v/>
      </c>
      <c r="I236" s="67" t="str">
        <f>IF(C236="","",IF(ISERROR(VLOOKUP(VLOOKUP(C236,Table1[[Practice no.]:[12]],23,FALSE),List!$A$2:$B$5,2,FALSE)),"",VLOOKUP(VLOOKUP(C236,Table1[[Practice no.]:[12]],23,FALSE),List!$A$2:$B$5,2,FALSE)))</f>
        <v/>
      </c>
      <c r="J236" s="67" t="str">
        <f>IF(C236="","",IF(ISERROR(VLOOKUP(VLOOKUP(C236,Table1[[Practice no.]:[12]],24,FALSE),List!$A$2:$B$5,2,FALSE)),"",VLOOKUP(VLOOKUP(C236,Table1[[Practice no.]:[12]],24,FALSE),List!$A$2:$B$5,2,FALSE)))</f>
        <v/>
      </c>
      <c r="K236" s="68" t="str">
        <f>IF(C236="","",IF(ISERROR(VLOOKUP(VLOOKUP(C236,Table1[[Practice no.]:[12]],25,FALSE),List!$A$2:$B$5,2,FALSE)),"",VLOOKUP(VLOOKUP(C236,Table1[[Practice no.]:[12]],25,FALSE),List!$A$2:$B$5,2,FALSE)))</f>
        <v/>
      </c>
      <c r="L236" s="68" t="str">
        <f>IF(C236="","",IF(ISERROR(VLOOKUP(VLOOKUP(C236,Table1[[Practice no.]:[12]],26,FALSE),List!$A$2:$B$5,2,FALSE)),"",VLOOKUP(VLOOKUP(C236,Table1[[Practice no.]:[12]],26,FALSE),List!$A$2:$B$5,2,FALSE)))</f>
        <v/>
      </c>
      <c r="M236" s="68" t="str">
        <f>IF(C236="","",IF(ISERROR(VLOOKUP(VLOOKUP(C236,Table1[[Practice no.]:[12]],27,FALSE),List!$A$2:$B$5,2,FALSE)),"",VLOOKUP(VLOOKUP(C236,Table1[[Practice no.]:[12]],27,FALSE),List!$A$2:$B$5,2,FALSE)))</f>
        <v/>
      </c>
      <c r="N236" s="69" t="str">
        <f>IF(C236="","",IF(ISERROR(VLOOKUP(VLOOKUP(C236,Table1[[Practice no.]:[12]],28,FALSE),List!$A$2:$B$5,2,FALSE)),"",VLOOKUP(VLOOKUP(C236,Table1[[Practice no.]:[12]],28,FALSE),List!$A$2:$B$5,2,FALSE)))</f>
        <v/>
      </c>
      <c r="O236" s="69" t="str">
        <f>IF(C236="","",IF(ISERROR(VLOOKUP(VLOOKUP(C236,Table1[[Practice no.]:[12]],29,FALSE),List!$A$2:$B$5,2,FALSE)),"",VLOOKUP(VLOOKUP(C236,Table1[[Practice no.]:[12]],29,FALSE),List!$A$2:$B$5,2,FALSE)))</f>
        <v/>
      </c>
      <c r="P236" s="69" t="str">
        <f>IF(C236="","",IF(ISERROR(VLOOKUP(VLOOKUP(C236,Table1[[Practice no.]:[12]],30,FALSE),List!$A$2:$B$5,2,FALSE)),"",VLOOKUP(VLOOKUP(C236,Table1[[Practice no.]:[12]],30,FALSE),List!$A$2:$B$5,2,FALSE)))</f>
        <v/>
      </c>
      <c r="Q236" s="55" t="str">
        <f>IF(C236="","",IF(ISERROR(VLOOKUP(VLOOKUP(C236,Table1[[Practice no.]:[12]],31,FALSE),List!$A$2:$B$5,2,FALSE)),"",VLOOKUP(VLOOKUP(C236,Table1[[Practice no.]:[12]],31,FALSE),List!$A$2:$B$5,2,FALSE)))</f>
        <v/>
      </c>
      <c r="R236" s="55" t="str">
        <f>IF(C236="","",IF(ISERROR(VLOOKUP(VLOOKUP(C236,Table1[[Practice no.]:[12]],32,FALSE),List!$A$2:$B$5,2,FALSE)),"",VLOOKUP(VLOOKUP(C236,Table1[[Practice no.]:[12]],32,FALSE),List!$A$2:$B$5,2,FALSE)))</f>
        <v/>
      </c>
      <c r="S236" s="55" t="str">
        <f>IF(C236="","",IF(ISERROR(VLOOKUP(VLOOKUP(C236,Table1[[Practice no.]:[12]],33,FALSE),List!$A$2:$B$5,2,FALSE)),"",VLOOKUP(VLOOKUP(C236,Table1[[Practice no.]:[12]],33,FALSE),List!$A$2:$B$5,2,FALSE)))</f>
        <v/>
      </c>
      <c r="T236" s="55" t="str">
        <f>IF(C236="","",IF(ISERROR(VLOOKUP(VLOOKUP(C236,Table1[[Practice no.]:[12]],34,FALSE),List!$A$2:$B$5,2,FALSE)),"",VLOOKUP(VLOOKUP(C236,Table1[[Practice no.]:[12]],34,FALSE),List!$A$2:$B$5,2,FALSE)))</f>
        <v/>
      </c>
      <c r="U236" s="55" t="str">
        <f>IF(C236="","",IF(ISERROR(VLOOKUP(VLOOKUP(C236,Table1[[Practice no.]:[12]],35,FALSE),List!$A$2:$B$5,2,FALSE)),"",VLOOKUP(VLOOKUP(C236,Table1[[Practice no.]:[12]],35,FALSE),List!$A$2:$B$5,2,FALSE)))</f>
        <v/>
      </c>
      <c r="V236" s="55" t="str">
        <f>IF(C236="","",IF(ISERROR(VLOOKUP(VLOOKUP(C236,Table1[[Practice no.]:[12]],36,FALSE),List!$A$2:$B$5,2,FALSE)),"",VLOOKUP(VLOOKUP(C236,Table1[[Practice no.]:[12]],36,FALSE),List!$A$2:$B$5,2,FALSE)))</f>
        <v/>
      </c>
      <c r="W236" s="55" t="str">
        <f>IF(C236="","",IF(ISERROR(VLOOKUP(VLOOKUP(C236,Table1[[Practice no.]:[12]],37,FALSE),List!$A$2:$B$5,2,FALSE)),"",VLOOKUP(VLOOKUP(C236,Table1[[Practice no.]:[12]],37,FALSE),List!$A$2:$B$5,2,FALSE)))</f>
        <v/>
      </c>
      <c r="X236" s="55" t="str">
        <f>IF(C236="","",IF(ISERROR(VLOOKUP(VLOOKUP(C236,Table1[[Practice no.]:[12]],38,FALSE),List!$A$2:$B$5,2,FALSE)),"",VLOOKUP(VLOOKUP(C236,Table1[[Practice no.]:[12]],38,FALSE),List!$A$2:$B$5,2,FALSE)))</f>
        <v/>
      </c>
      <c r="Y236" s="55" t="str">
        <f>IF(C236="","",IF(ISERROR(VLOOKUP(VLOOKUP(C236,Table1[[Practice no.]:[12]],39,FALSE),List!$A$2:$B$5,2,FALSE)),"",VLOOKUP(VLOOKUP(C236,Table1[[Practice no.]:[12]],39,FALSE),List!$A$2:$B$5,2,FALSE)))</f>
        <v/>
      </c>
      <c r="Z236" s="55" t="str">
        <f>IF(C236="","",IF(ISERROR(VLOOKUP(VLOOKUP(C236,Table1[[Practice no.]:[12]],40,FALSE),List!$A$2:$B$5,2,FALSE)),"",VLOOKUP(VLOOKUP(C236,Table1[[Practice no.]:[12]],40,FALSE),List!$A$2:$B$5,2,FALSE)))</f>
        <v/>
      </c>
      <c r="AA236" s="55" t="str">
        <f>IF(C236="","",IF(ISERROR(VLOOKUP(VLOOKUP(C236,Table1[[Practice no.]:[12]],41,FALSE),List!$A$2:$B$5,2,FALSE)),"",VLOOKUP(VLOOKUP(C236,Table1[[Practice no.]:[12]],41,FALSE),List!$A$2:$B$5,2,FALSE)))</f>
        <v/>
      </c>
      <c r="AB236" s="55" t="str">
        <f>IF(C236="","",IF(ISERROR(VLOOKUP(VLOOKUP(C236,Table1[[Practice no.]:[12]],42,FALSE),List!$A$2:$B$5,2,FALSE)),"",VLOOKUP(VLOOKUP(C236,Table1[[Practice no.]:[12]],42,FALSE),List!$A$2:$B$5,2,FALSE)))</f>
        <v/>
      </c>
    </row>
    <row r="237" spans="1:28" ht="40.35" customHeight="1">
      <c r="A237" s="218"/>
      <c r="B237" s="218"/>
      <c r="C237" s="218"/>
      <c r="D237" s="218" t="str">
        <f>IF(C237="","",HYPERLINK("#'" &amp; C237 &amp; "'!A1",VLOOKUP(C237,Table1[[Practice no.]:[Pracitce Name]],2,FALSE)))</f>
        <v/>
      </c>
      <c r="E237" s="65" t="str">
        <f>IF(C237="","",IF(ISERROR(VLOOKUP(VLOOKUP(C237,Table1[[Practice no.]:[12]],19,FALSE),List!$A$2:$B$5,2,FALSE)),"",VLOOKUP(VLOOKUP(C237,Table1[[Practice no.]:[12]],19,FALSE),List!$A$2:$B$5,2,FALSE)))</f>
        <v/>
      </c>
      <c r="F237" s="66" t="str">
        <f>IF(C237="","",IF(ISERROR(VLOOKUP(VLOOKUP(C237,Table1[[Practice no.]:[12]],20,FALSE),List!$A$2:$B$5,2,FALSE)),"",VLOOKUP(VLOOKUP(C237,Table1[[Practice no.]:[12]],20,FALSE),List!$A$2:$B$5,2,FALSE)))</f>
        <v/>
      </c>
      <c r="G237" s="66" t="str">
        <f>IF(C237="","",IF(ISERROR(VLOOKUP(VLOOKUP(C237,Table1[[Practice no.]:[12]],21,FALSE),List!$A$2:$B$5,2,FALSE)),"",VLOOKUP(VLOOKUP(C237,Table1[[Practice no.]:[12]],21,FALSE),List!$A$2:$B$5,2,FALSE)))</f>
        <v/>
      </c>
      <c r="H237" s="67" t="str">
        <f>IF(C237="","",IF(ISERROR(VLOOKUP(VLOOKUP(C237,Table1[[Practice no.]:[12]],22,FALSE),List!$A$2:$B$5,2,FALSE)),"",VLOOKUP(VLOOKUP(C237,Table1[[Practice no.]:[12]],22,FALSE),List!$A$2:$B$5,2,FALSE)))</f>
        <v/>
      </c>
      <c r="I237" s="67" t="str">
        <f>IF(C237="","",IF(ISERROR(VLOOKUP(VLOOKUP(C237,Table1[[Practice no.]:[12]],23,FALSE),List!$A$2:$B$5,2,FALSE)),"",VLOOKUP(VLOOKUP(C237,Table1[[Practice no.]:[12]],23,FALSE),List!$A$2:$B$5,2,FALSE)))</f>
        <v/>
      </c>
      <c r="J237" s="67" t="str">
        <f>IF(C237="","",IF(ISERROR(VLOOKUP(VLOOKUP(C237,Table1[[Practice no.]:[12]],24,FALSE),List!$A$2:$B$5,2,FALSE)),"",VLOOKUP(VLOOKUP(C237,Table1[[Practice no.]:[12]],24,FALSE),List!$A$2:$B$5,2,FALSE)))</f>
        <v/>
      </c>
      <c r="K237" s="68" t="str">
        <f>IF(C237="","",IF(ISERROR(VLOOKUP(VLOOKUP(C237,Table1[[Practice no.]:[12]],25,FALSE),List!$A$2:$B$5,2,FALSE)),"",VLOOKUP(VLOOKUP(C237,Table1[[Practice no.]:[12]],25,FALSE),List!$A$2:$B$5,2,FALSE)))</f>
        <v/>
      </c>
      <c r="L237" s="68" t="str">
        <f>IF(C237="","",IF(ISERROR(VLOOKUP(VLOOKUP(C237,Table1[[Practice no.]:[12]],26,FALSE),List!$A$2:$B$5,2,FALSE)),"",VLOOKUP(VLOOKUP(C237,Table1[[Practice no.]:[12]],26,FALSE),List!$A$2:$B$5,2,FALSE)))</f>
        <v/>
      </c>
      <c r="M237" s="68" t="str">
        <f>IF(C237="","",IF(ISERROR(VLOOKUP(VLOOKUP(C237,Table1[[Practice no.]:[12]],27,FALSE),List!$A$2:$B$5,2,FALSE)),"",VLOOKUP(VLOOKUP(C237,Table1[[Practice no.]:[12]],27,FALSE),List!$A$2:$B$5,2,FALSE)))</f>
        <v/>
      </c>
      <c r="N237" s="69" t="str">
        <f>IF(C237="","",IF(ISERROR(VLOOKUP(VLOOKUP(C237,Table1[[Practice no.]:[12]],28,FALSE),List!$A$2:$B$5,2,FALSE)),"",VLOOKUP(VLOOKUP(C237,Table1[[Practice no.]:[12]],28,FALSE),List!$A$2:$B$5,2,FALSE)))</f>
        <v/>
      </c>
      <c r="O237" s="69" t="str">
        <f>IF(C237="","",IF(ISERROR(VLOOKUP(VLOOKUP(C237,Table1[[Practice no.]:[12]],29,FALSE),List!$A$2:$B$5,2,FALSE)),"",VLOOKUP(VLOOKUP(C237,Table1[[Practice no.]:[12]],29,FALSE),List!$A$2:$B$5,2,FALSE)))</f>
        <v/>
      </c>
      <c r="P237" s="69" t="str">
        <f>IF(C237="","",IF(ISERROR(VLOOKUP(VLOOKUP(C237,Table1[[Practice no.]:[12]],30,FALSE),List!$A$2:$B$5,2,FALSE)),"",VLOOKUP(VLOOKUP(C237,Table1[[Practice no.]:[12]],30,FALSE),List!$A$2:$B$5,2,FALSE)))</f>
        <v/>
      </c>
      <c r="Q237" s="55" t="str">
        <f>IF(C237="","",IF(ISERROR(VLOOKUP(VLOOKUP(C237,Table1[[Practice no.]:[12]],31,FALSE),List!$A$2:$B$5,2,FALSE)),"",VLOOKUP(VLOOKUP(C237,Table1[[Practice no.]:[12]],31,FALSE),List!$A$2:$B$5,2,FALSE)))</f>
        <v/>
      </c>
      <c r="R237" s="55" t="str">
        <f>IF(C237="","",IF(ISERROR(VLOOKUP(VLOOKUP(C237,Table1[[Practice no.]:[12]],32,FALSE),List!$A$2:$B$5,2,FALSE)),"",VLOOKUP(VLOOKUP(C237,Table1[[Practice no.]:[12]],32,FALSE),List!$A$2:$B$5,2,FALSE)))</f>
        <v/>
      </c>
      <c r="S237" s="55" t="str">
        <f>IF(C237="","",IF(ISERROR(VLOOKUP(VLOOKUP(C237,Table1[[Practice no.]:[12]],33,FALSE),List!$A$2:$B$5,2,FALSE)),"",VLOOKUP(VLOOKUP(C237,Table1[[Practice no.]:[12]],33,FALSE),List!$A$2:$B$5,2,FALSE)))</f>
        <v/>
      </c>
      <c r="T237" s="55" t="str">
        <f>IF(C237="","",IF(ISERROR(VLOOKUP(VLOOKUP(C237,Table1[[Practice no.]:[12]],34,FALSE),List!$A$2:$B$5,2,FALSE)),"",VLOOKUP(VLOOKUP(C237,Table1[[Practice no.]:[12]],34,FALSE),List!$A$2:$B$5,2,FALSE)))</f>
        <v/>
      </c>
      <c r="U237" s="55" t="str">
        <f>IF(C237="","",IF(ISERROR(VLOOKUP(VLOOKUP(C237,Table1[[Practice no.]:[12]],35,FALSE),List!$A$2:$B$5,2,FALSE)),"",VLOOKUP(VLOOKUP(C237,Table1[[Practice no.]:[12]],35,FALSE),List!$A$2:$B$5,2,FALSE)))</f>
        <v/>
      </c>
      <c r="V237" s="55" t="str">
        <f>IF(C237="","",IF(ISERROR(VLOOKUP(VLOOKUP(C237,Table1[[Practice no.]:[12]],36,FALSE),List!$A$2:$B$5,2,FALSE)),"",VLOOKUP(VLOOKUP(C237,Table1[[Practice no.]:[12]],36,FALSE),List!$A$2:$B$5,2,FALSE)))</f>
        <v/>
      </c>
      <c r="W237" s="55" t="str">
        <f>IF(C237="","",IF(ISERROR(VLOOKUP(VLOOKUP(C237,Table1[[Practice no.]:[12]],37,FALSE),List!$A$2:$B$5,2,FALSE)),"",VLOOKUP(VLOOKUP(C237,Table1[[Practice no.]:[12]],37,FALSE),List!$A$2:$B$5,2,FALSE)))</f>
        <v/>
      </c>
      <c r="X237" s="55" t="str">
        <f>IF(C237="","",IF(ISERROR(VLOOKUP(VLOOKUP(C237,Table1[[Practice no.]:[12]],38,FALSE),List!$A$2:$B$5,2,FALSE)),"",VLOOKUP(VLOOKUP(C237,Table1[[Practice no.]:[12]],38,FALSE),List!$A$2:$B$5,2,FALSE)))</f>
        <v/>
      </c>
      <c r="Y237" s="55" t="str">
        <f>IF(C237="","",IF(ISERROR(VLOOKUP(VLOOKUP(C237,Table1[[Practice no.]:[12]],39,FALSE),List!$A$2:$B$5,2,FALSE)),"",VLOOKUP(VLOOKUP(C237,Table1[[Practice no.]:[12]],39,FALSE),List!$A$2:$B$5,2,FALSE)))</f>
        <v/>
      </c>
      <c r="Z237" s="55" t="str">
        <f>IF(C237="","",IF(ISERROR(VLOOKUP(VLOOKUP(C237,Table1[[Practice no.]:[12]],40,FALSE),List!$A$2:$B$5,2,FALSE)),"",VLOOKUP(VLOOKUP(C237,Table1[[Practice no.]:[12]],40,FALSE),List!$A$2:$B$5,2,FALSE)))</f>
        <v/>
      </c>
      <c r="AA237" s="55" t="str">
        <f>IF(C237="","",IF(ISERROR(VLOOKUP(VLOOKUP(C237,Table1[[Practice no.]:[12]],41,FALSE),List!$A$2:$B$5,2,FALSE)),"",VLOOKUP(VLOOKUP(C237,Table1[[Practice no.]:[12]],41,FALSE),List!$A$2:$B$5,2,FALSE)))</f>
        <v/>
      </c>
      <c r="AB237" s="55" t="str">
        <f>IF(C237="","",IF(ISERROR(VLOOKUP(VLOOKUP(C237,Table1[[Practice no.]:[12]],42,FALSE),List!$A$2:$B$5,2,FALSE)),"",VLOOKUP(VLOOKUP(C237,Table1[[Practice no.]:[12]],42,FALSE),List!$A$2:$B$5,2,FALSE)))</f>
        <v/>
      </c>
    </row>
    <row r="238" spans="1:28" ht="40.35" customHeight="1">
      <c r="A238" s="218"/>
      <c r="B238" s="218"/>
      <c r="C238" s="218"/>
      <c r="D238" s="218" t="str">
        <f>IF(C238="","",HYPERLINK("#'" &amp; C238 &amp; "'!A1",VLOOKUP(C238,Table1[[Practice no.]:[Pracitce Name]],2,FALSE)))</f>
        <v/>
      </c>
      <c r="E238" s="65" t="str">
        <f>IF(C238="","",IF(ISERROR(VLOOKUP(VLOOKUP(C238,Table1[[Practice no.]:[12]],19,FALSE),List!$A$2:$B$5,2,FALSE)),"",VLOOKUP(VLOOKUP(C238,Table1[[Practice no.]:[12]],19,FALSE),List!$A$2:$B$5,2,FALSE)))</f>
        <v/>
      </c>
      <c r="F238" s="66" t="str">
        <f>IF(C238="","",IF(ISERROR(VLOOKUP(VLOOKUP(C238,Table1[[Practice no.]:[12]],20,FALSE),List!$A$2:$B$5,2,FALSE)),"",VLOOKUP(VLOOKUP(C238,Table1[[Practice no.]:[12]],20,FALSE),List!$A$2:$B$5,2,FALSE)))</f>
        <v/>
      </c>
      <c r="G238" s="66" t="str">
        <f>IF(C238="","",IF(ISERROR(VLOOKUP(VLOOKUP(C238,Table1[[Practice no.]:[12]],21,FALSE),List!$A$2:$B$5,2,FALSE)),"",VLOOKUP(VLOOKUP(C238,Table1[[Practice no.]:[12]],21,FALSE),List!$A$2:$B$5,2,FALSE)))</f>
        <v/>
      </c>
      <c r="H238" s="67" t="str">
        <f>IF(C238="","",IF(ISERROR(VLOOKUP(VLOOKUP(C238,Table1[[Practice no.]:[12]],22,FALSE),List!$A$2:$B$5,2,FALSE)),"",VLOOKUP(VLOOKUP(C238,Table1[[Practice no.]:[12]],22,FALSE),List!$A$2:$B$5,2,FALSE)))</f>
        <v/>
      </c>
      <c r="I238" s="67" t="str">
        <f>IF(C238="","",IF(ISERROR(VLOOKUP(VLOOKUP(C238,Table1[[Practice no.]:[12]],23,FALSE),List!$A$2:$B$5,2,FALSE)),"",VLOOKUP(VLOOKUP(C238,Table1[[Practice no.]:[12]],23,FALSE),List!$A$2:$B$5,2,FALSE)))</f>
        <v/>
      </c>
      <c r="J238" s="67" t="str">
        <f>IF(C238="","",IF(ISERROR(VLOOKUP(VLOOKUP(C238,Table1[[Practice no.]:[12]],24,FALSE),List!$A$2:$B$5,2,FALSE)),"",VLOOKUP(VLOOKUP(C238,Table1[[Practice no.]:[12]],24,FALSE),List!$A$2:$B$5,2,FALSE)))</f>
        <v/>
      </c>
      <c r="K238" s="68" t="str">
        <f>IF(C238="","",IF(ISERROR(VLOOKUP(VLOOKUP(C238,Table1[[Practice no.]:[12]],25,FALSE),List!$A$2:$B$5,2,FALSE)),"",VLOOKUP(VLOOKUP(C238,Table1[[Practice no.]:[12]],25,FALSE),List!$A$2:$B$5,2,FALSE)))</f>
        <v/>
      </c>
      <c r="L238" s="68" t="str">
        <f>IF(C238="","",IF(ISERROR(VLOOKUP(VLOOKUP(C238,Table1[[Practice no.]:[12]],26,FALSE),List!$A$2:$B$5,2,FALSE)),"",VLOOKUP(VLOOKUP(C238,Table1[[Practice no.]:[12]],26,FALSE),List!$A$2:$B$5,2,FALSE)))</f>
        <v/>
      </c>
      <c r="M238" s="68" t="str">
        <f>IF(C238="","",IF(ISERROR(VLOOKUP(VLOOKUP(C238,Table1[[Practice no.]:[12]],27,FALSE),List!$A$2:$B$5,2,FALSE)),"",VLOOKUP(VLOOKUP(C238,Table1[[Practice no.]:[12]],27,FALSE),List!$A$2:$B$5,2,FALSE)))</f>
        <v/>
      </c>
      <c r="N238" s="69" t="str">
        <f>IF(C238="","",IF(ISERROR(VLOOKUP(VLOOKUP(C238,Table1[[Practice no.]:[12]],28,FALSE),List!$A$2:$B$5,2,FALSE)),"",VLOOKUP(VLOOKUP(C238,Table1[[Practice no.]:[12]],28,FALSE),List!$A$2:$B$5,2,FALSE)))</f>
        <v/>
      </c>
      <c r="O238" s="69" t="str">
        <f>IF(C238="","",IF(ISERROR(VLOOKUP(VLOOKUP(C238,Table1[[Practice no.]:[12]],29,FALSE),List!$A$2:$B$5,2,FALSE)),"",VLOOKUP(VLOOKUP(C238,Table1[[Practice no.]:[12]],29,FALSE),List!$A$2:$B$5,2,FALSE)))</f>
        <v/>
      </c>
      <c r="P238" s="69" t="str">
        <f>IF(C238="","",IF(ISERROR(VLOOKUP(VLOOKUP(C238,Table1[[Practice no.]:[12]],30,FALSE),List!$A$2:$B$5,2,FALSE)),"",VLOOKUP(VLOOKUP(C238,Table1[[Practice no.]:[12]],30,FALSE),List!$A$2:$B$5,2,FALSE)))</f>
        <v/>
      </c>
      <c r="Q238" s="55" t="str">
        <f>IF(C238="","",IF(ISERROR(VLOOKUP(VLOOKUP(C238,Table1[[Practice no.]:[12]],31,FALSE),List!$A$2:$B$5,2,FALSE)),"",VLOOKUP(VLOOKUP(C238,Table1[[Practice no.]:[12]],31,FALSE),List!$A$2:$B$5,2,FALSE)))</f>
        <v/>
      </c>
      <c r="R238" s="55" t="str">
        <f>IF(C238="","",IF(ISERROR(VLOOKUP(VLOOKUP(C238,Table1[[Practice no.]:[12]],32,FALSE),List!$A$2:$B$5,2,FALSE)),"",VLOOKUP(VLOOKUP(C238,Table1[[Practice no.]:[12]],32,FALSE),List!$A$2:$B$5,2,FALSE)))</f>
        <v/>
      </c>
      <c r="S238" s="55" t="str">
        <f>IF(C238="","",IF(ISERROR(VLOOKUP(VLOOKUP(C238,Table1[[Practice no.]:[12]],33,FALSE),List!$A$2:$B$5,2,FALSE)),"",VLOOKUP(VLOOKUP(C238,Table1[[Practice no.]:[12]],33,FALSE),List!$A$2:$B$5,2,FALSE)))</f>
        <v/>
      </c>
      <c r="T238" s="55" t="str">
        <f>IF(C238="","",IF(ISERROR(VLOOKUP(VLOOKUP(C238,Table1[[Practice no.]:[12]],34,FALSE),List!$A$2:$B$5,2,FALSE)),"",VLOOKUP(VLOOKUP(C238,Table1[[Practice no.]:[12]],34,FALSE),List!$A$2:$B$5,2,FALSE)))</f>
        <v/>
      </c>
      <c r="U238" s="55" t="str">
        <f>IF(C238="","",IF(ISERROR(VLOOKUP(VLOOKUP(C238,Table1[[Practice no.]:[12]],35,FALSE),List!$A$2:$B$5,2,FALSE)),"",VLOOKUP(VLOOKUP(C238,Table1[[Practice no.]:[12]],35,FALSE),List!$A$2:$B$5,2,FALSE)))</f>
        <v/>
      </c>
      <c r="V238" s="55" t="str">
        <f>IF(C238="","",IF(ISERROR(VLOOKUP(VLOOKUP(C238,Table1[[Practice no.]:[12]],36,FALSE),List!$A$2:$B$5,2,FALSE)),"",VLOOKUP(VLOOKUP(C238,Table1[[Practice no.]:[12]],36,FALSE),List!$A$2:$B$5,2,FALSE)))</f>
        <v/>
      </c>
      <c r="W238" s="55" t="str">
        <f>IF(C238="","",IF(ISERROR(VLOOKUP(VLOOKUP(C238,Table1[[Practice no.]:[12]],37,FALSE),List!$A$2:$B$5,2,FALSE)),"",VLOOKUP(VLOOKUP(C238,Table1[[Practice no.]:[12]],37,FALSE),List!$A$2:$B$5,2,FALSE)))</f>
        <v/>
      </c>
      <c r="X238" s="55" t="str">
        <f>IF(C238="","",IF(ISERROR(VLOOKUP(VLOOKUP(C238,Table1[[Practice no.]:[12]],38,FALSE),List!$A$2:$B$5,2,FALSE)),"",VLOOKUP(VLOOKUP(C238,Table1[[Practice no.]:[12]],38,FALSE),List!$A$2:$B$5,2,FALSE)))</f>
        <v/>
      </c>
      <c r="Y238" s="55" t="str">
        <f>IF(C238="","",IF(ISERROR(VLOOKUP(VLOOKUP(C238,Table1[[Practice no.]:[12]],39,FALSE),List!$A$2:$B$5,2,FALSE)),"",VLOOKUP(VLOOKUP(C238,Table1[[Practice no.]:[12]],39,FALSE),List!$A$2:$B$5,2,FALSE)))</f>
        <v/>
      </c>
      <c r="Z238" s="55" t="str">
        <f>IF(C238="","",IF(ISERROR(VLOOKUP(VLOOKUP(C238,Table1[[Practice no.]:[12]],40,FALSE),List!$A$2:$B$5,2,FALSE)),"",VLOOKUP(VLOOKUP(C238,Table1[[Practice no.]:[12]],40,FALSE),List!$A$2:$B$5,2,FALSE)))</f>
        <v/>
      </c>
      <c r="AA238" s="55" t="str">
        <f>IF(C238="","",IF(ISERROR(VLOOKUP(VLOOKUP(C238,Table1[[Practice no.]:[12]],41,FALSE),List!$A$2:$B$5,2,FALSE)),"",VLOOKUP(VLOOKUP(C238,Table1[[Practice no.]:[12]],41,FALSE),List!$A$2:$B$5,2,FALSE)))</f>
        <v/>
      </c>
      <c r="AB238" s="55" t="str">
        <f>IF(C238="","",IF(ISERROR(VLOOKUP(VLOOKUP(C238,Table1[[Practice no.]:[12]],42,FALSE),List!$A$2:$B$5,2,FALSE)),"",VLOOKUP(VLOOKUP(C238,Table1[[Practice no.]:[12]],42,FALSE),List!$A$2:$B$5,2,FALSE)))</f>
        <v/>
      </c>
    </row>
    <row r="239" spans="1:28" ht="40.35" customHeight="1">
      <c r="A239" s="218"/>
      <c r="B239" s="218"/>
      <c r="C239" s="218"/>
      <c r="D239" s="218" t="str">
        <f>IF(C239="","",HYPERLINK("#'" &amp; C239 &amp; "'!A1",VLOOKUP(C239,Table1[[Practice no.]:[Pracitce Name]],2,FALSE)))</f>
        <v/>
      </c>
      <c r="E239" s="65" t="str">
        <f>IF(C239="","",IF(ISERROR(VLOOKUP(VLOOKUP(C239,Table1[[Practice no.]:[12]],19,FALSE),List!$A$2:$B$5,2,FALSE)),"",VLOOKUP(VLOOKUP(C239,Table1[[Practice no.]:[12]],19,FALSE),List!$A$2:$B$5,2,FALSE)))</f>
        <v/>
      </c>
      <c r="F239" s="66" t="str">
        <f>IF(C239="","",IF(ISERROR(VLOOKUP(VLOOKUP(C239,Table1[[Practice no.]:[12]],20,FALSE),List!$A$2:$B$5,2,FALSE)),"",VLOOKUP(VLOOKUP(C239,Table1[[Practice no.]:[12]],20,FALSE),List!$A$2:$B$5,2,FALSE)))</f>
        <v/>
      </c>
      <c r="G239" s="66" t="str">
        <f>IF(C239="","",IF(ISERROR(VLOOKUP(VLOOKUP(C239,Table1[[Practice no.]:[12]],21,FALSE),List!$A$2:$B$5,2,FALSE)),"",VLOOKUP(VLOOKUP(C239,Table1[[Practice no.]:[12]],21,FALSE),List!$A$2:$B$5,2,FALSE)))</f>
        <v/>
      </c>
      <c r="H239" s="67" t="str">
        <f>IF(C239="","",IF(ISERROR(VLOOKUP(VLOOKUP(C239,Table1[[Practice no.]:[12]],22,FALSE),List!$A$2:$B$5,2,FALSE)),"",VLOOKUP(VLOOKUP(C239,Table1[[Practice no.]:[12]],22,FALSE),List!$A$2:$B$5,2,FALSE)))</f>
        <v/>
      </c>
      <c r="I239" s="67" t="str">
        <f>IF(C239="","",IF(ISERROR(VLOOKUP(VLOOKUP(C239,Table1[[Practice no.]:[12]],23,FALSE),List!$A$2:$B$5,2,FALSE)),"",VLOOKUP(VLOOKUP(C239,Table1[[Practice no.]:[12]],23,FALSE),List!$A$2:$B$5,2,FALSE)))</f>
        <v/>
      </c>
      <c r="J239" s="67" t="str">
        <f>IF(C239="","",IF(ISERROR(VLOOKUP(VLOOKUP(C239,Table1[[Practice no.]:[12]],24,FALSE),List!$A$2:$B$5,2,FALSE)),"",VLOOKUP(VLOOKUP(C239,Table1[[Practice no.]:[12]],24,FALSE),List!$A$2:$B$5,2,FALSE)))</f>
        <v/>
      </c>
      <c r="K239" s="68" t="str">
        <f>IF(C239="","",IF(ISERROR(VLOOKUP(VLOOKUP(C239,Table1[[Practice no.]:[12]],25,FALSE),List!$A$2:$B$5,2,FALSE)),"",VLOOKUP(VLOOKUP(C239,Table1[[Practice no.]:[12]],25,FALSE),List!$A$2:$B$5,2,FALSE)))</f>
        <v/>
      </c>
      <c r="L239" s="68" t="str">
        <f>IF(C239="","",IF(ISERROR(VLOOKUP(VLOOKUP(C239,Table1[[Practice no.]:[12]],26,FALSE),List!$A$2:$B$5,2,FALSE)),"",VLOOKUP(VLOOKUP(C239,Table1[[Practice no.]:[12]],26,FALSE),List!$A$2:$B$5,2,FALSE)))</f>
        <v/>
      </c>
      <c r="M239" s="68" t="str">
        <f>IF(C239="","",IF(ISERROR(VLOOKUP(VLOOKUP(C239,Table1[[Practice no.]:[12]],27,FALSE),List!$A$2:$B$5,2,FALSE)),"",VLOOKUP(VLOOKUP(C239,Table1[[Practice no.]:[12]],27,FALSE),List!$A$2:$B$5,2,FALSE)))</f>
        <v/>
      </c>
      <c r="N239" s="69" t="str">
        <f>IF(C239="","",IF(ISERROR(VLOOKUP(VLOOKUP(C239,Table1[[Practice no.]:[12]],28,FALSE),List!$A$2:$B$5,2,FALSE)),"",VLOOKUP(VLOOKUP(C239,Table1[[Practice no.]:[12]],28,FALSE),List!$A$2:$B$5,2,FALSE)))</f>
        <v/>
      </c>
      <c r="O239" s="69" t="str">
        <f>IF(C239="","",IF(ISERROR(VLOOKUP(VLOOKUP(C239,Table1[[Practice no.]:[12]],29,FALSE),List!$A$2:$B$5,2,FALSE)),"",VLOOKUP(VLOOKUP(C239,Table1[[Practice no.]:[12]],29,FALSE),List!$A$2:$B$5,2,FALSE)))</f>
        <v/>
      </c>
      <c r="P239" s="69" t="str">
        <f>IF(C239="","",IF(ISERROR(VLOOKUP(VLOOKUP(C239,Table1[[Practice no.]:[12]],30,FALSE),List!$A$2:$B$5,2,FALSE)),"",VLOOKUP(VLOOKUP(C239,Table1[[Practice no.]:[12]],30,FALSE),List!$A$2:$B$5,2,FALSE)))</f>
        <v/>
      </c>
      <c r="Q239" s="55" t="str">
        <f>IF(C239="","",IF(ISERROR(VLOOKUP(VLOOKUP(C239,Table1[[Practice no.]:[12]],31,FALSE),List!$A$2:$B$5,2,FALSE)),"",VLOOKUP(VLOOKUP(C239,Table1[[Practice no.]:[12]],31,FALSE),List!$A$2:$B$5,2,FALSE)))</f>
        <v/>
      </c>
      <c r="R239" s="55" t="str">
        <f>IF(C239="","",IF(ISERROR(VLOOKUP(VLOOKUP(C239,Table1[[Practice no.]:[12]],32,FALSE),List!$A$2:$B$5,2,FALSE)),"",VLOOKUP(VLOOKUP(C239,Table1[[Practice no.]:[12]],32,FALSE),List!$A$2:$B$5,2,FALSE)))</f>
        <v/>
      </c>
      <c r="S239" s="55" t="str">
        <f>IF(C239="","",IF(ISERROR(VLOOKUP(VLOOKUP(C239,Table1[[Practice no.]:[12]],33,FALSE),List!$A$2:$B$5,2,FALSE)),"",VLOOKUP(VLOOKUP(C239,Table1[[Practice no.]:[12]],33,FALSE),List!$A$2:$B$5,2,FALSE)))</f>
        <v/>
      </c>
      <c r="T239" s="55" t="str">
        <f>IF(C239="","",IF(ISERROR(VLOOKUP(VLOOKUP(C239,Table1[[Practice no.]:[12]],34,FALSE),List!$A$2:$B$5,2,FALSE)),"",VLOOKUP(VLOOKUP(C239,Table1[[Practice no.]:[12]],34,FALSE),List!$A$2:$B$5,2,FALSE)))</f>
        <v/>
      </c>
      <c r="U239" s="55" t="str">
        <f>IF(C239="","",IF(ISERROR(VLOOKUP(VLOOKUP(C239,Table1[[Practice no.]:[12]],35,FALSE),List!$A$2:$B$5,2,FALSE)),"",VLOOKUP(VLOOKUP(C239,Table1[[Practice no.]:[12]],35,FALSE),List!$A$2:$B$5,2,FALSE)))</f>
        <v/>
      </c>
      <c r="V239" s="55" t="str">
        <f>IF(C239="","",IF(ISERROR(VLOOKUP(VLOOKUP(C239,Table1[[Practice no.]:[12]],36,FALSE),List!$A$2:$B$5,2,FALSE)),"",VLOOKUP(VLOOKUP(C239,Table1[[Practice no.]:[12]],36,FALSE),List!$A$2:$B$5,2,FALSE)))</f>
        <v/>
      </c>
      <c r="W239" s="55" t="str">
        <f>IF(C239="","",IF(ISERROR(VLOOKUP(VLOOKUP(C239,Table1[[Practice no.]:[12]],37,FALSE),List!$A$2:$B$5,2,FALSE)),"",VLOOKUP(VLOOKUP(C239,Table1[[Practice no.]:[12]],37,FALSE),List!$A$2:$B$5,2,FALSE)))</f>
        <v/>
      </c>
      <c r="X239" s="55" t="str">
        <f>IF(C239="","",IF(ISERROR(VLOOKUP(VLOOKUP(C239,Table1[[Practice no.]:[12]],38,FALSE),List!$A$2:$B$5,2,FALSE)),"",VLOOKUP(VLOOKUP(C239,Table1[[Practice no.]:[12]],38,FALSE),List!$A$2:$B$5,2,FALSE)))</f>
        <v/>
      </c>
      <c r="Y239" s="55" t="str">
        <f>IF(C239="","",IF(ISERROR(VLOOKUP(VLOOKUP(C239,Table1[[Practice no.]:[12]],39,FALSE),List!$A$2:$B$5,2,FALSE)),"",VLOOKUP(VLOOKUP(C239,Table1[[Practice no.]:[12]],39,FALSE),List!$A$2:$B$5,2,FALSE)))</f>
        <v/>
      </c>
      <c r="Z239" s="55" t="str">
        <f>IF(C239="","",IF(ISERROR(VLOOKUP(VLOOKUP(C239,Table1[[Practice no.]:[12]],40,FALSE),List!$A$2:$B$5,2,FALSE)),"",VLOOKUP(VLOOKUP(C239,Table1[[Practice no.]:[12]],40,FALSE),List!$A$2:$B$5,2,FALSE)))</f>
        <v/>
      </c>
      <c r="AA239" s="55" t="str">
        <f>IF(C239="","",IF(ISERROR(VLOOKUP(VLOOKUP(C239,Table1[[Practice no.]:[12]],41,FALSE),List!$A$2:$B$5,2,FALSE)),"",VLOOKUP(VLOOKUP(C239,Table1[[Practice no.]:[12]],41,FALSE),List!$A$2:$B$5,2,FALSE)))</f>
        <v/>
      </c>
      <c r="AB239" s="55" t="str">
        <f>IF(C239="","",IF(ISERROR(VLOOKUP(VLOOKUP(C239,Table1[[Practice no.]:[12]],42,FALSE),List!$A$2:$B$5,2,FALSE)),"",VLOOKUP(VLOOKUP(C239,Table1[[Practice no.]:[12]],42,FALSE),List!$A$2:$B$5,2,FALSE)))</f>
        <v/>
      </c>
    </row>
    <row r="240" spans="1:28" ht="40.35" customHeight="1">
      <c r="A240" s="218"/>
      <c r="B240" s="218"/>
      <c r="C240" s="218"/>
      <c r="D240" s="218" t="str">
        <f>IF(C240="","",HYPERLINK("#'" &amp; C240 &amp; "'!A1",VLOOKUP(C240,Table1[[Practice no.]:[Pracitce Name]],2,FALSE)))</f>
        <v/>
      </c>
      <c r="E240" s="65" t="str">
        <f>IF(C240="","",IF(ISERROR(VLOOKUP(VLOOKUP(C240,Table1[[Practice no.]:[12]],19,FALSE),List!$A$2:$B$5,2,FALSE)),"",VLOOKUP(VLOOKUP(C240,Table1[[Practice no.]:[12]],19,FALSE),List!$A$2:$B$5,2,FALSE)))</f>
        <v/>
      </c>
      <c r="F240" s="66" t="str">
        <f>IF(C240="","",IF(ISERROR(VLOOKUP(VLOOKUP(C240,Table1[[Practice no.]:[12]],20,FALSE),List!$A$2:$B$5,2,FALSE)),"",VLOOKUP(VLOOKUP(C240,Table1[[Practice no.]:[12]],20,FALSE),List!$A$2:$B$5,2,FALSE)))</f>
        <v/>
      </c>
      <c r="G240" s="66" t="str">
        <f>IF(C240="","",IF(ISERROR(VLOOKUP(VLOOKUP(C240,Table1[[Practice no.]:[12]],21,FALSE),List!$A$2:$B$5,2,FALSE)),"",VLOOKUP(VLOOKUP(C240,Table1[[Practice no.]:[12]],21,FALSE),List!$A$2:$B$5,2,FALSE)))</f>
        <v/>
      </c>
      <c r="H240" s="67" t="str">
        <f>IF(C240="","",IF(ISERROR(VLOOKUP(VLOOKUP(C240,Table1[[Practice no.]:[12]],22,FALSE),List!$A$2:$B$5,2,FALSE)),"",VLOOKUP(VLOOKUP(C240,Table1[[Practice no.]:[12]],22,FALSE),List!$A$2:$B$5,2,FALSE)))</f>
        <v/>
      </c>
      <c r="I240" s="67" t="str">
        <f>IF(C240="","",IF(ISERROR(VLOOKUP(VLOOKUP(C240,Table1[[Practice no.]:[12]],23,FALSE),List!$A$2:$B$5,2,FALSE)),"",VLOOKUP(VLOOKUP(C240,Table1[[Practice no.]:[12]],23,FALSE),List!$A$2:$B$5,2,FALSE)))</f>
        <v/>
      </c>
      <c r="J240" s="67" t="str">
        <f>IF(C240="","",IF(ISERROR(VLOOKUP(VLOOKUP(C240,Table1[[Practice no.]:[12]],24,FALSE),List!$A$2:$B$5,2,FALSE)),"",VLOOKUP(VLOOKUP(C240,Table1[[Practice no.]:[12]],24,FALSE),List!$A$2:$B$5,2,FALSE)))</f>
        <v/>
      </c>
      <c r="K240" s="68" t="str">
        <f>IF(C240="","",IF(ISERROR(VLOOKUP(VLOOKUP(C240,Table1[[Practice no.]:[12]],25,FALSE),List!$A$2:$B$5,2,FALSE)),"",VLOOKUP(VLOOKUP(C240,Table1[[Practice no.]:[12]],25,FALSE),List!$A$2:$B$5,2,FALSE)))</f>
        <v/>
      </c>
      <c r="L240" s="68" t="str">
        <f>IF(C240="","",IF(ISERROR(VLOOKUP(VLOOKUP(C240,Table1[[Practice no.]:[12]],26,FALSE),List!$A$2:$B$5,2,FALSE)),"",VLOOKUP(VLOOKUP(C240,Table1[[Practice no.]:[12]],26,FALSE),List!$A$2:$B$5,2,FALSE)))</f>
        <v/>
      </c>
      <c r="M240" s="68" t="str">
        <f>IF(C240="","",IF(ISERROR(VLOOKUP(VLOOKUP(C240,Table1[[Practice no.]:[12]],27,FALSE),List!$A$2:$B$5,2,FALSE)),"",VLOOKUP(VLOOKUP(C240,Table1[[Practice no.]:[12]],27,FALSE),List!$A$2:$B$5,2,FALSE)))</f>
        <v/>
      </c>
      <c r="N240" s="69" t="str">
        <f>IF(C240="","",IF(ISERROR(VLOOKUP(VLOOKUP(C240,Table1[[Practice no.]:[12]],28,FALSE),List!$A$2:$B$5,2,FALSE)),"",VLOOKUP(VLOOKUP(C240,Table1[[Practice no.]:[12]],28,FALSE),List!$A$2:$B$5,2,FALSE)))</f>
        <v/>
      </c>
      <c r="O240" s="69" t="str">
        <f>IF(C240="","",IF(ISERROR(VLOOKUP(VLOOKUP(C240,Table1[[Practice no.]:[12]],29,FALSE),List!$A$2:$B$5,2,FALSE)),"",VLOOKUP(VLOOKUP(C240,Table1[[Practice no.]:[12]],29,FALSE),List!$A$2:$B$5,2,FALSE)))</f>
        <v/>
      </c>
      <c r="P240" s="69" t="str">
        <f>IF(C240="","",IF(ISERROR(VLOOKUP(VLOOKUP(C240,Table1[[Practice no.]:[12]],30,FALSE),List!$A$2:$B$5,2,FALSE)),"",VLOOKUP(VLOOKUP(C240,Table1[[Practice no.]:[12]],30,FALSE),List!$A$2:$B$5,2,FALSE)))</f>
        <v/>
      </c>
      <c r="Q240" s="55" t="str">
        <f>IF(C240="","",IF(ISERROR(VLOOKUP(VLOOKUP(C240,Table1[[Practice no.]:[12]],31,FALSE),List!$A$2:$B$5,2,FALSE)),"",VLOOKUP(VLOOKUP(C240,Table1[[Practice no.]:[12]],31,FALSE),List!$A$2:$B$5,2,FALSE)))</f>
        <v/>
      </c>
      <c r="R240" s="55" t="str">
        <f>IF(C240="","",IF(ISERROR(VLOOKUP(VLOOKUP(C240,Table1[[Practice no.]:[12]],32,FALSE),List!$A$2:$B$5,2,FALSE)),"",VLOOKUP(VLOOKUP(C240,Table1[[Practice no.]:[12]],32,FALSE),List!$A$2:$B$5,2,FALSE)))</f>
        <v/>
      </c>
      <c r="S240" s="55" t="str">
        <f>IF(C240="","",IF(ISERROR(VLOOKUP(VLOOKUP(C240,Table1[[Practice no.]:[12]],33,FALSE),List!$A$2:$B$5,2,FALSE)),"",VLOOKUP(VLOOKUP(C240,Table1[[Practice no.]:[12]],33,FALSE),List!$A$2:$B$5,2,FALSE)))</f>
        <v/>
      </c>
      <c r="T240" s="55" t="str">
        <f>IF(C240="","",IF(ISERROR(VLOOKUP(VLOOKUP(C240,Table1[[Practice no.]:[12]],34,FALSE),List!$A$2:$B$5,2,FALSE)),"",VLOOKUP(VLOOKUP(C240,Table1[[Practice no.]:[12]],34,FALSE),List!$A$2:$B$5,2,FALSE)))</f>
        <v/>
      </c>
      <c r="U240" s="55" t="str">
        <f>IF(C240="","",IF(ISERROR(VLOOKUP(VLOOKUP(C240,Table1[[Practice no.]:[12]],35,FALSE),List!$A$2:$B$5,2,FALSE)),"",VLOOKUP(VLOOKUP(C240,Table1[[Practice no.]:[12]],35,FALSE),List!$A$2:$B$5,2,FALSE)))</f>
        <v/>
      </c>
      <c r="V240" s="55" t="str">
        <f>IF(C240="","",IF(ISERROR(VLOOKUP(VLOOKUP(C240,Table1[[Practice no.]:[12]],36,FALSE),List!$A$2:$B$5,2,FALSE)),"",VLOOKUP(VLOOKUP(C240,Table1[[Practice no.]:[12]],36,FALSE),List!$A$2:$B$5,2,FALSE)))</f>
        <v/>
      </c>
      <c r="W240" s="55" t="str">
        <f>IF(C240="","",IF(ISERROR(VLOOKUP(VLOOKUP(C240,Table1[[Practice no.]:[12]],37,FALSE),List!$A$2:$B$5,2,FALSE)),"",VLOOKUP(VLOOKUP(C240,Table1[[Practice no.]:[12]],37,FALSE),List!$A$2:$B$5,2,FALSE)))</f>
        <v/>
      </c>
      <c r="X240" s="55" t="str">
        <f>IF(C240="","",IF(ISERROR(VLOOKUP(VLOOKUP(C240,Table1[[Practice no.]:[12]],38,FALSE),List!$A$2:$B$5,2,FALSE)),"",VLOOKUP(VLOOKUP(C240,Table1[[Practice no.]:[12]],38,FALSE),List!$A$2:$B$5,2,FALSE)))</f>
        <v/>
      </c>
      <c r="Y240" s="55" t="str">
        <f>IF(C240="","",IF(ISERROR(VLOOKUP(VLOOKUP(C240,Table1[[Practice no.]:[12]],39,FALSE),List!$A$2:$B$5,2,FALSE)),"",VLOOKUP(VLOOKUP(C240,Table1[[Practice no.]:[12]],39,FALSE),List!$A$2:$B$5,2,FALSE)))</f>
        <v/>
      </c>
      <c r="Z240" s="55" t="str">
        <f>IF(C240="","",IF(ISERROR(VLOOKUP(VLOOKUP(C240,Table1[[Practice no.]:[12]],40,FALSE),List!$A$2:$B$5,2,FALSE)),"",VLOOKUP(VLOOKUP(C240,Table1[[Practice no.]:[12]],40,FALSE),List!$A$2:$B$5,2,FALSE)))</f>
        <v/>
      </c>
      <c r="AA240" s="55" t="str">
        <f>IF(C240="","",IF(ISERROR(VLOOKUP(VLOOKUP(C240,Table1[[Practice no.]:[12]],41,FALSE),List!$A$2:$B$5,2,FALSE)),"",VLOOKUP(VLOOKUP(C240,Table1[[Practice no.]:[12]],41,FALSE),List!$A$2:$B$5,2,FALSE)))</f>
        <v/>
      </c>
      <c r="AB240" s="55" t="str">
        <f>IF(C240="","",IF(ISERROR(VLOOKUP(VLOOKUP(C240,Table1[[Practice no.]:[12]],42,FALSE),List!$A$2:$B$5,2,FALSE)),"",VLOOKUP(VLOOKUP(C240,Table1[[Practice no.]:[12]],42,FALSE),List!$A$2:$B$5,2,FALSE)))</f>
        <v/>
      </c>
    </row>
    <row r="241" spans="1:28" ht="40.35" customHeight="1">
      <c r="A241" s="218"/>
      <c r="B241" s="218"/>
      <c r="C241" s="218"/>
      <c r="D241" s="218" t="str">
        <f>IF(C241="","",HYPERLINK("#'" &amp; C241 &amp; "'!A1",VLOOKUP(C241,Table1[[Practice no.]:[Pracitce Name]],2,FALSE)))</f>
        <v/>
      </c>
      <c r="E241" s="65" t="str">
        <f>IF(C241="","",IF(ISERROR(VLOOKUP(VLOOKUP(C241,Table1[[Practice no.]:[12]],19,FALSE),List!$A$2:$B$5,2,FALSE)),"",VLOOKUP(VLOOKUP(C241,Table1[[Practice no.]:[12]],19,FALSE),List!$A$2:$B$5,2,FALSE)))</f>
        <v/>
      </c>
      <c r="F241" s="66" t="str">
        <f>IF(C241="","",IF(ISERROR(VLOOKUP(VLOOKUP(C241,Table1[[Practice no.]:[12]],20,FALSE),List!$A$2:$B$5,2,FALSE)),"",VLOOKUP(VLOOKUP(C241,Table1[[Practice no.]:[12]],20,FALSE),List!$A$2:$B$5,2,FALSE)))</f>
        <v/>
      </c>
      <c r="G241" s="66" t="str">
        <f>IF(C241="","",IF(ISERROR(VLOOKUP(VLOOKUP(C241,Table1[[Practice no.]:[12]],21,FALSE),List!$A$2:$B$5,2,FALSE)),"",VLOOKUP(VLOOKUP(C241,Table1[[Practice no.]:[12]],21,FALSE),List!$A$2:$B$5,2,FALSE)))</f>
        <v/>
      </c>
      <c r="H241" s="67" t="str">
        <f>IF(C241="","",IF(ISERROR(VLOOKUP(VLOOKUP(C241,Table1[[Practice no.]:[12]],22,FALSE),List!$A$2:$B$5,2,FALSE)),"",VLOOKUP(VLOOKUP(C241,Table1[[Practice no.]:[12]],22,FALSE),List!$A$2:$B$5,2,FALSE)))</f>
        <v/>
      </c>
      <c r="I241" s="67" t="str">
        <f>IF(C241="","",IF(ISERROR(VLOOKUP(VLOOKUP(C241,Table1[[Practice no.]:[12]],23,FALSE),List!$A$2:$B$5,2,FALSE)),"",VLOOKUP(VLOOKUP(C241,Table1[[Practice no.]:[12]],23,FALSE),List!$A$2:$B$5,2,FALSE)))</f>
        <v/>
      </c>
      <c r="J241" s="67" t="str">
        <f>IF(C241="","",IF(ISERROR(VLOOKUP(VLOOKUP(C241,Table1[[Practice no.]:[12]],24,FALSE),List!$A$2:$B$5,2,FALSE)),"",VLOOKUP(VLOOKUP(C241,Table1[[Practice no.]:[12]],24,FALSE),List!$A$2:$B$5,2,FALSE)))</f>
        <v/>
      </c>
      <c r="K241" s="68" t="str">
        <f>IF(C241="","",IF(ISERROR(VLOOKUP(VLOOKUP(C241,Table1[[Practice no.]:[12]],25,FALSE),List!$A$2:$B$5,2,FALSE)),"",VLOOKUP(VLOOKUP(C241,Table1[[Practice no.]:[12]],25,FALSE),List!$A$2:$B$5,2,FALSE)))</f>
        <v/>
      </c>
      <c r="L241" s="68" t="str">
        <f>IF(C241="","",IF(ISERROR(VLOOKUP(VLOOKUP(C241,Table1[[Practice no.]:[12]],26,FALSE),List!$A$2:$B$5,2,FALSE)),"",VLOOKUP(VLOOKUP(C241,Table1[[Practice no.]:[12]],26,FALSE),List!$A$2:$B$5,2,FALSE)))</f>
        <v/>
      </c>
      <c r="M241" s="68" t="str">
        <f>IF(C241="","",IF(ISERROR(VLOOKUP(VLOOKUP(C241,Table1[[Practice no.]:[12]],27,FALSE),List!$A$2:$B$5,2,FALSE)),"",VLOOKUP(VLOOKUP(C241,Table1[[Practice no.]:[12]],27,FALSE),List!$A$2:$B$5,2,FALSE)))</f>
        <v/>
      </c>
      <c r="N241" s="69" t="str">
        <f>IF(C241="","",IF(ISERROR(VLOOKUP(VLOOKUP(C241,Table1[[Practice no.]:[12]],28,FALSE),List!$A$2:$B$5,2,FALSE)),"",VLOOKUP(VLOOKUP(C241,Table1[[Practice no.]:[12]],28,FALSE),List!$A$2:$B$5,2,FALSE)))</f>
        <v/>
      </c>
      <c r="O241" s="69" t="str">
        <f>IF(C241="","",IF(ISERROR(VLOOKUP(VLOOKUP(C241,Table1[[Practice no.]:[12]],29,FALSE),List!$A$2:$B$5,2,FALSE)),"",VLOOKUP(VLOOKUP(C241,Table1[[Practice no.]:[12]],29,FALSE),List!$A$2:$B$5,2,FALSE)))</f>
        <v/>
      </c>
      <c r="P241" s="69" t="str">
        <f>IF(C241="","",IF(ISERROR(VLOOKUP(VLOOKUP(C241,Table1[[Practice no.]:[12]],30,FALSE),List!$A$2:$B$5,2,FALSE)),"",VLOOKUP(VLOOKUP(C241,Table1[[Practice no.]:[12]],30,FALSE),List!$A$2:$B$5,2,FALSE)))</f>
        <v/>
      </c>
      <c r="Q241" s="55" t="str">
        <f>IF(C241="","",IF(ISERROR(VLOOKUP(VLOOKUP(C241,Table1[[Practice no.]:[12]],31,FALSE),List!$A$2:$B$5,2,FALSE)),"",VLOOKUP(VLOOKUP(C241,Table1[[Practice no.]:[12]],31,FALSE),List!$A$2:$B$5,2,FALSE)))</f>
        <v/>
      </c>
      <c r="R241" s="55" t="str">
        <f>IF(C241="","",IF(ISERROR(VLOOKUP(VLOOKUP(C241,Table1[[Practice no.]:[12]],32,FALSE),List!$A$2:$B$5,2,FALSE)),"",VLOOKUP(VLOOKUP(C241,Table1[[Practice no.]:[12]],32,FALSE),List!$A$2:$B$5,2,FALSE)))</f>
        <v/>
      </c>
      <c r="S241" s="55" t="str">
        <f>IF(C241="","",IF(ISERROR(VLOOKUP(VLOOKUP(C241,Table1[[Practice no.]:[12]],33,FALSE),List!$A$2:$B$5,2,FALSE)),"",VLOOKUP(VLOOKUP(C241,Table1[[Practice no.]:[12]],33,FALSE),List!$A$2:$B$5,2,FALSE)))</f>
        <v/>
      </c>
      <c r="T241" s="55" t="str">
        <f>IF(C241="","",IF(ISERROR(VLOOKUP(VLOOKUP(C241,Table1[[Practice no.]:[12]],34,FALSE),List!$A$2:$B$5,2,FALSE)),"",VLOOKUP(VLOOKUP(C241,Table1[[Practice no.]:[12]],34,FALSE),List!$A$2:$B$5,2,FALSE)))</f>
        <v/>
      </c>
      <c r="U241" s="55" t="str">
        <f>IF(C241="","",IF(ISERROR(VLOOKUP(VLOOKUP(C241,Table1[[Practice no.]:[12]],35,FALSE),List!$A$2:$B$5,2,FALSE)),"",VLOOKUP(VLOOKUP(C241,Table1[[Practice no.]:[12]],35,FALSE),List!$A$2:$B$5,2,FALSE)))</f>
        <v/>
      </c>
      <c r="V241" s="55" t="str">
        <f>IF(C241="","",IF(ISERROR(VLOOKUP(VLOOKUP(C241,Table1[[Practice no.]:[12]],36,FALSE),List!$A$2:$B$5,2,FALSE)),"",VLOOKUP(VLOOKUP(C241,Table1[[Practice no.]:[12]],36,FALSE),List!$A$2:$B$5,2,FALSE)))</f>
        <v/>
      </c>
      <c r="W241" s="55" t="str">
        <f>IF(C241="","",IF(ISERROR(VLOOKUP(VLOOKUP(C241,Table1[[Practice no.]:[12]],37,FALSE),List!$A$2:$B$5,2,FALSE)),"",VLOOKUP(VLOOKUP(C241,Table1[[Practice no.]:[12]],37,FALSE),List!$A$2:$B$5,2,FALSE)))</f>
        <v/>
      </c>
      <c r="X241" s="55" t="str">
        <f>IF(C241="","",IF(ISERROR(VLOOKUP(VLOOKUP(C241,Table1[[Practice no.]:[12]],38,FALSE),List!$A$2:$B$5,2,FALSE)),"",VLOOKUP(VLOOKUP(C241,Table1[[Practice no.]:[12]],38,FALSE),List!$A$2:$B$5,2,FALSE)))</f>
        <v/>
      </c>
      <c r="Y241" s="55" t="str">
        <f>IF(C241="","",IF(ISERROR(VLOOKUP(VLOOKUP(C241,Table1[[Practice no.]:[12]],39,FALSE),List!$A$2:$B$5,2,FALSE)),"",VLOOKUP(VLOOKUP(C241,Table1[[Practice no.]:[12]],39,FALSE),List!$A$2:$B$5,2,FALSE)))</f>
        <v/>
      </c>
      <c r="Z241" s="55" t="str">
        <f>IF(C241="","",IF(ISERROR(VLOOKUP(VLOOKUP(C241,Table1[[Practice no.]:[12]],40,FALSE),List!$A$2:$B$5,2,FALSE)),"",VLOOKUP(VLOOKUP(C241,Table1[[Practice no.]:[12]],40,FALSE),List!$A$2:$B$5,2,FALSE)))</f>
        <v/>
      </c>
      <c r="AA241" s="55" t="str">
        <f>IF(C241="","",IF(ISERROR(VLOOKUP(VLOOKUP(C241,Table1[[Practice no.]:[12]],41,FALSE),List!$A$2:$B$5,2,FALSE)),"",VLOOKUP(VLOOKUP(C241,Table1[[Practice no.]:[12]],41,FALSE),List!$A$2:$B$5,2,FALSE)))</f>
        <v/>
      </c>
      <c r="AB241" s="55" t="str">
        <f>IF(C241="","",IF(ISERROR(VLOOKUP(VLOOKUP(C241,Table1[[Practice no.]:[12]],42,FALSE),List!$A$2:$B$5,2,FALSE)),"",VLOOKUP(VLOOKUP(C241,Table1[[Practice no.]:[12]],42,FALSE),List!$A$2:$B$5,2,FALSE)))</f>
        <v/>
      </c>
    </row>
    <row r="242" spans="1:28" ht="40.35" customHeight="1">
      <c r="A242" s="218"/>
      <c r="B242" s="218"/>
      <c r="C242" s="218"/>
      <c r="D242" s="218" t="str">
        <f>IF(C242="","",HYPERLINK("#'" &amp; C242 &amp; "'!A1",VLOOKUP(C242,Table1[[Practice no.]:[Pracitce Name]],2,FALSE)))</f>
        <v/>
      </c>
      <c r="E242" s="65" t="str">
        <f>IF(C242="","",IF(ISERROR(VLOOKUP(VLOOKUP(C242,Table1[[Practice no.]:[12]],19,FALSE),List!$A$2:$B$5,2,FALSE)),"",VLOOKUP(VLOOKUP(C242,Table1[[Practice no.]:[12]],19,FALSE),List!$A$2:$B$5,2,FALSE)))</f>
        <v/>
      </c>
      <c r="F242" s="66" t="str">
        <f>IF(C242="","",IF(ISERROR(VLOOKUP(VLOOKUP(C242,Table1[[Practice no.]:[12]],20,FALSE),List!$A$2:$B$5,2,FALSE)),"",VLOOKUP(VLOOKUP(C242,Table1[[Practice no.]:[12]],20,FALSE),List!$A$2:$B$5,2,FALSE)))</f>
        <v/>
      </c>
      <c r="G242" s="66" t="str">
        <f>IF(C242="","",IF(ISERROR(VLOOKUP(VLOOKUP(C242,Table1[[Practice no.]:[12]],21,FALSE),List!$A$2:$B$5,2,FALSE)),"",VLOOKUP(VLOOKUP(C242,Table1[[Practice no.]:[12]],21,FALSE),List!$A$2:$B$5,2,FALSE)))</f>
        <v/>
      </c>
      <c r="H242" s="67" t="str">
        <f>IF(C242="","",IF(ISERROR(VLOOKUP(VLOOKUP(C242,Table1[[Practice no.]:[12]],22,FALSE),List!$A$2:$B$5,2,FALSE)),"",VLOOKUP(VLOOKUP(C242,Table1[[Practice no.]:[12]],22,FALSE),List!$A$2:$B$5,2,FALSE)))</f>
        <v/>
      </c>
      <c r="I242" s="67" t="str">
        <f>IF(C242="","",IF(ISERROR(VLOOKUP(VLOOKUP(C242,Table1[[Practice no.]:[12]],23,FALSE),List!$A$2:$B$5,2,FALSE)),"",VLOOKUP(VLOOKUP(C242,Table1[[Practice no.]:[12]],23,FALSE),List!$A$2:$B$5,2,FALSE)))</f>
        <v/>
      </c>
      <c r="J242" s="67" t="str">
        <f>IF(C242="","",IF(ISERROR(VLOOKUP(VLOOKUP(C242,Table1[[Practice no.]:[12]],24,FALSE),List!$A$2:$B$5,2,FALSE)),"",VLOOKUP(VLOOKUP(C242,Table1[[Practice no.]:[12]],24,FALSE),List!$A$2:$B$5,2,FALSE)))</f>
        <v/>
      </c>
      <c r="K242" s="68" t="str">
        <f>IF(C242="","",IF(ISERROR(VLOOKUP(VLOOKUP(C242,Table1[[Practice no.]:[12]],25,FALSE),List!$A$2:$B$5,2,FALSE)),"",VLOOKUP(VLOOKUP(C242,Table1[[Practice no.]:[12]],25,FALSE),List!$A$2:$B$5,2,FALSE)))</f>
        <v/>
      </c>
      <c r="L242" s="68" t="str">
        <f>IF(C242="","",IF(ISERROR(VLOOKUP(VLOOKUP(C242,Table1[[Practice no.]:[12]],26,FALSE),List!$A$2:$B$5,2,FALSE)),"",VLOOKUP(VLOOKUP(C242,Table1[[Practice no.]:[12]],26,FALSE),List!$A$2:$B$5,2,FALSE)))</f>
        <v/>
      </c>
      <c r="M242" s="68" t="str">
        <f>IF(C242="","",IF(ISERROR(VLOOKUP(VLOOKUP(C242,Table1[[Practice no.]:[12]],27,FALSE),List!$A$2:$B$5,2,FALSE)),"",VLOOKUP(VLOOKUP(C242,Table1[[Practice no.]:[12]],27,FALSE),List!$A$2:$B$5,2,FALSE)))</f>
        <v/>
      </c>
      <c r="N242" s="69" t="str">
        <f>IF(C242="","",IF(ISERROR(VLOOKUP(VLOOKUP(C242,Table1[[Practice no.]:[12]],28,FALSE),List!$A$2:$B$5,2,FALSE)),"",VLOOKUP(VLOOKUP(C242,Table1[[Practice no.]:[12]],28,FALSE),List!$A$2:$B$5,2,FALSE)))</f>
        <v/>
      </c>
      <c r="O242" s="69" t="str">
        <f>IF(C242="","",IF(ISERROR(VLOOKUP(VLOOKUP(C242,Table1[[Practice no.]:[12]],29,FALSE),List!$A$2:$B$5,2,FALSE)),"",VLOOKUP(VLOOKUP(C242,Table1[[Practice no.]:[12]],29,FALSE),List!$A$2:$B$5,2,FALSE)))</f>
        <v/>
      </c>
      <c r="P242" s="69" t="str">
        <f>IF(C242="","",IF(ISERROR(VLOOKUP(VLOOKUP(C242,Table1[[Practice no.]:[12]],30,FALSE),List!$A$2:$B$5,2,FALSE)),"",VLOOKUP(VLOOKUP(C242,Table1[[Practice no.]:[12]],30,FALSE),List!$A$2:$B$5,2,FALSE)))</f>
        <v/>
      </c>
      <c r="Q242" s="55" t="str">
        <f>IF(C242="","",IF(ISERROR(VLOOKUP(VLOOKUP(C242,Table1[[Practice no.]:[12]],31,FALSE),List!$A$2:$B$5,2,FALSE)),"",VLOOKUP(VLOOKUP(C242,Table1[[Practice no.]:[12]],31,FALSE),List!$A$2:$B$5,2,FALSE)))</f>
        <v/>
      </c>
      <c r="R242" s="55" t="str">
        <f>IF(C242="","",IF(ISERROR(VLOOKUP(VLOOKUP(C242,Table1[[Practice no.]:[12]],32,FALSE),List!$A$2:$B$5,2,FALSE)),"",VLOOKUP(VLOOKUP(C242,Table1[[Practice no.]:[12]],32,FALSE),List!$A$2:$B$5,2,FALSE)))</f>
        <v/>
      </c>
      <c r="S242" s="55" t="str">
        <f>IF(C242="","",IF(ISERROR(VLOOKUP(VLOOKUP(C242,Table1[[Practice no.]:[12]],33,FALSE),List!$A$2:$B$5,2,FALSE)),"",VLOOKUP(VLOOKUP(C242,Table1[[Practice no.]:[12]],33,FALSE),List!$A$2:$B$5,2,FALSE)))</f>
        <v/>
      </c>
      <c r="T242" s="55" t="str">
        <f>IF(C242="","",IF(ISERROR(VLOOKUP(VLOOKUP(C242,Table1[[Practice no.]:[12]],34,FALSE),List!$A$2:$B$5,2,FALSE)),"",VLOOKUP(VLOOKUP(C242,Table1[[Practice no.]:[12]],34,FALSE),List!$A$2:$B$5,2,FALSE)))</f>
        <v/>
      </c>
      <c r="U242" s="55" t="str">
        <f>IF(C242="","",IF(ISERROR(VLOOKUP(VLOOKUP(C242,Table1[[Practice no.]:[12]],35,FALSE),List!$A$2:$B$5,2,FALSE)),"",VLOOKUP(VLOOKUP(C242,Table1[[Practice no.]:[12]],35,FALSE),List!$A$2:$B$5,2,FALSE)))</f>
        <v/>
      </c>
      <c r="V242" s="55" t="str">
        <f>IF(C242="","",IF(ISERROR(VLOOKUP(VLOOKUP(C242,Table1[[Practice no.]:[12]],36,FALSE),List!$A$2:$B$5,2,FALSE)),"",VLOOKUP(VLOOKUP(C242,Table1[[Practice no.]:[12]],36,FALSE),List!$A$2:$B$5,2,FALSE)))</f>
        <v/>
      </c>
      <c r="W242" s="55" t="str">
        <f>IF(C242="","",IF(ISERROR(VLOOKUP(VLOOKUP(C242,Table1[[Practice no.]:[12]],37,FALSE),List!$A$2:$B$5,2,FALSE)),"",VLOOKUP(VLOOKUP(C242,Table1[[Practice no.]:[12]],37,FALSE),List!$A$2:$B$5,2,FALSE)))</f>
        <v/>
      </c>
      <c r="X242" s="55" t="str">
        <f>IF(C242="","",IF(ISERROR(VLOOKUP(VLOOKUP(C242,Table1[[Practice no.]:[12]],38,FALSE),List!$A$2:$B$5,2,FALSE)),"",VLOOKUP(VLOOKUP(C242,Table1[[Practice no.]:[12]],38,FALSE),List!$A$2:$B$5,2,FALSE)))</f>
        <v/>
      </c>
      <c r="Y242" s="55" t="str">
        <f>IF(C242="","",IF(ISERROR(VLOOKUP(VLOOKUP(C242,Table1[[Practice no.]:[12]],39,FALSE),List!$A$2:$B$5,2,FALSE)),"",VLOOKUP(VLOOKUP(C242,Table1[[Practice no.]:[12]],39,FALSE),List!$A$2:$B$5,2,FALSE)))</f>
        <v/>
      </c>
      <c r="Z242" s="55" t="str">
        <f>IF(C242="","",IF(ISERROR(VLOOKUP(VLOOKUP(C242,Table1[[Practice no.]:[12]],40,FALSE),List!$A$2:$B$5,2,FALSE)),"",VLOOKUP(VLOOKUP(C242,Table1[[Practice no.]:[12]],40,FALSE),List!$A$2:$B$5,2,FALSE)))</f>
        <v/>
      </c>
      <c r="AA242" s="55" t="str">
        <f>IF(C242="","",IF(ISERROR(VLOOKUP(VLOOKUP(C242,Table1[[Practice no.]:[12]],41,FALSE),List!$A$2:$B$5,2,FALSE)),"",VLOOKUP(VLOOKUP(C242,Table1[[Practice no.]:[12]],41,FALSE),List!$A$2:$B$5,2,FALSE)))</f>
        <v/>
      </c>
      <c r="AB242" s="55" t="str">
        <f>IF(C242="","",IF(ISERROR(VLOOKUP(VLOOKUP(C242,Table1[[Practice no.]:[12]],42,FALSE),List!$A$2:$B$5,2,FALSE)),"",VLOOKUP(VLOOKUP(C242,Table1[[Practice no.]:[12]],42,FALSE),List!$A$2:$B$5,2,FALSE)))</f>
        <v/>
      </c>
    </row>
    <row r="243" spans="1:28" ht="40.35" customHeight="1">
      <c r="A243" s="218"/>
      <c r="B243" s="218"/>
      <c r="C243" s="218"/>
      <c r="D243" s="218" t="str">
        <f>IF(C243="","",HYPERLINK("#'" &amp; C243 &amp; "'!A1",VLOOKUP(C243,Table1[[Practice no.]:[Pracitce Name]],2,FALSE)))</f>
        <v/>
      </c>
      <c r="E243" s="65" t="str">
        <f>IF(C243="","",IF(ISERROR(VLOOKUP(VLOOKUP(C243,Table1[[Practice no.]:[12]],19,FALSE),List!$A$2:$B$5,2,FALSE)),"",VLOOKUP(VLOOKUP(C243,Table1[[Practice no.]:[12]],19,FALSE),List!$A$2:$B$5,2,FALSE)))</f>
        <v/>
      </c>
      <c r="F243" s="66" t="str">
        <f>IF(C243="","",IF(ISERROR(VLOOKUP(VLOOKUP(C243,Table1[[Practice no.]:[12]],20,FALSE),List!$A$2:$B$5,2,FALSE)),"",VLOOKUP(VLOOKUP(C243,Table1[[Practice no.]:[12]],20,FALSE),List!$A$2:$B$5,2,FALSE)))</f>
        <v/>
      </c>
      <c r="G243" s="66" t="str">
        <f>IF(C243="","",IF(ISERROR(VLOOKUP(VLOOKUP(C243,Table1[[Practice no.]:[12]],21,FALSE),List!$A$2:$B$5,2,FALSE)),"",VLOOKUP(VLOOKUP(C243,Table1[[Practice no.]:[12]],21,FALSE),List!$A$2:$B$5,2,FALSE)))</f>
        <v/>
      </c>
      <c r="H243" s="67" t="str">
        <f>IF(C243="","",IF(ISERROR(VLOOKUP(VLOOKUP(C243,Table1[[Practice no.]:[12]],22,FALSE),List!$A$2:$B$5,2,FALSE)),"",VLOOKUP(VLOOKUP(C243,Table1[[Practice no.]:[12]],22,FALSE),List!$A$2:$B$5,2,FALSE)))</f>
        <v/>
      </c>
      <c r="I243" s="67" t="str">
        <f>IF(C243="","",IF(ISERROR(VLOOKUP(VLOOKUP(C243,Table1[[Practice no.]:[12]],23,FALSE),List!$A$2:$B$5,2,FALSE)),"",VLOOKUP(VLOOKUP(C243,Table1[[Practice no.]:[12]],23,FALSE),List!$A$2:$B$5,2,FALSE)))</f>
        <v/>
      </c>
      <c r="J243" s="67" t="str">
        <f>IF(C243="","",IF(ISERROR(VLOOKUP(VLOOKUP(C243,Table1[[Practice no.]:[12]],24,FALSE),List!$A$2:$B$5,2,FALSE)),"",VLOOKUP(VLOOKUP(C243,Table1[[Practice no.]:[12]],24,FALSE),List!$A$2:$B$5,2,FALSE)))</f>
        <v/>
      </c>
      <c r="K243" s="68" t="str">
        <f>IF(C243="","",IF(ISERROR(VLOOKUP(VLOOKUP(C243,Table1[[Practice no.]:[12]],25,FALSE),List!$A$2:$B$5,2,FALSE)),"",VLOOKUP(VLOOKUP(C243,Table1[[Practice no.]:[12]],25,FALSE),List!$A$2:$B$5,2,FALSE)))</f>
        <v/>
      </c>
      <c r="L243" s="68" t="str">
        <f>IF(C243="","",IF(ISERROR(VLOOKUP(VLOOKUP(C243,Table1[[Practice no.]:[12]],26,FALSE),List!$A$2:$B$5,2,FALSE)),"",VLOOKUP(VLOOKUP(C243,Table1[[Practice no.]:[12]],26,FALSE),List!$A$2:$B$5,2,FALSE)))</f>
        <v/>
      </c>
      <c r="M243" s="68" t="str">
        <f>IF(C243="","",IF(ISERROR(VLOOKUP(VLOOKUP(C243,Table1[[Practice no.]:[12]],27,FALSE),List!$A$2:$B$5,2,FALSE)),"",VLOOKUP(VLOOKUP(C243,Table1[[Practice no.]:[12]],27,FALSE),List!$A$2:$B$5,2,FALSE)))</f>
        <v/>
      </c>
      <c r="N243" s="69" t="str">
        <f>IF(C243="","",IF(ISERROR(VLOOKUP(VLOOKUP(C243,Table1[[Practice no.]:[12]],28,FALSE),List!$A$2:$B$5,2,FALSE)),"",VLOOKUP(VLOOKUP(C243,Table1[[Practice no.]:[12]],28,FALSE),List!$A$2:$B$5,2,FALSE)))</f>
        <v/>
      </c>
      <c r="O243" s="69" t="str">
        <f>IF(C243="","",IF(ISERROR(VLOOKUP(VLOOKUP(C243,Table1[[Practice no.]:[12]],29,FALSE),List!$A$2:$B$5,2,FALSE)),"",VLOOKUP(VLOOKUP(C243,Table1[[Practice no.]:[12]],29,FALSE),List!$A$2:$B$5,2,FALSE)))</f>
        <v/>
      </c>
      <c r="P243" s="69" t="str">
        <f>IF(C243="","",IF(ISERROR(VLOOKUP(VLOOKUP(C243,Table1[[Practice no.]:[12]],30,FALSE),List!$A$2:$B$5,2,FALSE)),"",VLOOKUP(VLOOKUP(C243,Table1[[Practice no.]:[12]],30,FALSE),List!$A$2:$B$5,2,FALSE)))</f>
        <v/>
      </c>
      <c r="Q243" s="55" t="str">
        <f>IF(C243="","",IF(ISERROR(VLOOKUP(VLOOKUP(C243,Table1[[Practice no.]:[12]],31,FALSE),List!$A$2:$B$5,2,FALSE)),"",VLOOKUP(VLOOKUP(C243,Table1[[Practice no.]:[12]],31,FALSE),List!$A$2:$B$5,2,FALSE)))</f>
        <v/>
      </c>
      <c r="R243" s="55" t="str">
        <f>IF(C243="","",IF(ISERROR(VLOOKUP(VLOOKUP(C243,Table1[[Practice no.]:[12]],32,FALSE),List!$A$2:$B$5,2,FALSE)),"",VLOOKUP(VLOOKUP(C243,Table1[[Practice no.]:[12]],32,FALSE),List!$A$2:$B$5,2,FALSE)))</f>
        <v/>
      </c>
      <c r="S243" s="55" t="str">
        <f>IF(C243="","",IF(ISERROR(VLOOKUP(VLOOKUP(C243,Table1[[Practice no.]:[12]],33,FALSE),List!$A$2:$B$5,2,FALSE)),"",VLOOKUP(VLOOKUP(C243,Table1[[Practice no.]:[12]],33,FALSE),List!$A$2:$B$5,2,FALSE)))</f>
        <v/>
      </c>
      <c r="T243" s="55" t="str">
        <f>IF(C243="","",IF(ISERROR(VLOOKUP(VLOOKUP(C243,Table1[[Practice no.]:[12]],34,FALSE),List!$A$2:$B$5,2,FALSE)),"",VLOOKUP(VLOOKUP(C243,Table1[[Practice no.]:[12]],34,FALSE),List!$A$2:$B$5,2,FALSE)))</f>
        <v/>
      </c>
      <c r="U243" s="55" t="str">
        <f>IF(C243="","",IF(ISERROR(VLOOKUP(VLOOKUP(C243,Table1[[Practice no.]:[12]],35,FALSE),List!$A$2:$B$5,2,FALSE)),"",VLOOKUP(VLOOKUP(C243,Table1[[Practice no.]:[12]],35,FALSE),List!$A$2:$B$5,2,FALSE)))</f>
        <v/>
      </c>
      <c r="V243" s="55" t="str">
        <f>IF(C243="","",IF(ISERROR(VLOOKUP(VLOOKUP(C243,Table1[[Practice no.]:[12]],36,FALSE),List!$A$2:$B$5,2,FALSE)),"",VLOOKUP(VLOOKUP(C243,Table1[[Practice no.]:[12]],36,FALSE),List!$A$2:$B$5,2,FALSE)))</f>
        <v/>
      </c>
      <c r="W243" s="55" t="str">
        <f>IF(C243="","",IF(ISERROR(VLOOKUP(VLOOKUP(C243,Table1[[Practice no.]:[12]],37,FALSE),List!$A$2:$B$5,2,FALSE)),"",VLOOKUP(VLOOKUP(C243,Table1[[Practice no.]:[12]],37,FALSE),List!$A$2:$B$5,2,FALSE)))</f>
        <v/>
      </c>
      <c r="X243" s="55" t="str">
        <f>IF(C243="","",IF(ISERROR(VLOOKUP(VLOOKUP(C243,Table1[[Practice no.]:[12]],38,FALSE),List!$A$2:$B$5,2,FALSE)),"",VLOOKUP(VLOOKUP(C243,Table1[[Practice no.]:[12]],38,FALSE),List!$A$2:$B$5,2,FALSE)))</f>
        <v/>
      </c>
      <c r="Y243" s="55" t="str">
        <f>IF(C243="","",IF(ISERROR(VLOOKUP(VLOOKUP(C243,Table1[[Practice no.]:[12]],39,FALSE),List!$A$2:$B$5,2,FALSE)),"",VLOOKUP(VLOOKUP(C243,Table1[[Practice no.]:[12]],39,FALSE),List!$A$2:$B$5,2,FALSE)))</f>
        <v/>
      </c>
      <c r="Z243" s="55" t="str">
        <f>IF(C243="","",IF(ISERROR(VLOOKUP(VLOOKUP(C243,Table1[[Practice no.]:[12]],40,FALSE),List!$A$2:$B$5,2,FALSE)),"",VLOOKUP(VLOOKUP(C243,Table1[[Practice no.]:[12]],40,FALSE),List!$A$2:$B$5,2,FALSE)))</f>
        <v/>
      </c>
      <c r="AA243" s="55" t="str">
        <f>IF(C243="","",IF(ISERROR(VLOOKUP(VLOOKUP(C243,Table1[[Practice no.]:[12]],41,FALSE),List!$A$2:$B$5,2,FALSE)),"",VLOOKUP(VLOOKUP(C243,Table1[[Practice no.]:[12]],41,FALSE),List!$A$2:$B$5,2,FALSE)))</f>
        <v/>
      </c>
      <c r="AB243" s="55" t="str">
        <f>IF(C243="","",IF(ISERROR(VLOOKUP(VLOOKUP(C243,Table1[[Practice no.]:[12]],42,FALSE),List!$A$2:$B$5,2,FALSE)),"",VLOOKUP(VLOOKUP(C243,Table1[[Practice no.]:[12]],42,FALSE),List!$A$2:$B$5,2,FALSE)))</f>
        <v/>
      </c>
    </row>
    <row r="244" spans="1:28" ht="40.35" customHeight="1">
      <c r="A244" s="218"/>
      <c r="B244" s="218"/>
      <c r="C244" s="218"/>
      <c r="D244" s="218" t="str">
        <f>IF(C244="","",HYPERLINK("#'" &amp; C244 &amp; "'!A1",VLOOKUP(C244,Table1[[Practice no.]:[Pracitce Name]],2,FALSE)))</f>
        <v/>
      </c>
      <c r="E244" s="65" t="str">
        <f>IF(C244="","",IF(ISERROR(VLOOKUP(VLOOKUP(C244,Table1[[Practice no.]:[12]],19,FALSE),List!$A$2:$B$5,2,FALSE)),"",VLOOKUP(VLOOKUP(C244,Table1[[Practice no.]:[12]],19,FALSE),List!$A$2:$B$5,2,FALSE)))</f>
        <v/>
      </c>
      <c r="F244" s="66" t="str">
        <f>IF(C244="","",IF(ISERROR(VLOOKUP(VLOOKUP(C244,Table1[[Practice no.]:[12]],20,FALSE),List!$A$2:$B$5,2,FALSE)),"",VLOOKUP(VLOOKUP(C244,Table1[[Practice no.]:[12]],20,FALSE),List!$A$2:$B$5,2,FALSE)))</f>
        <v/>
      </c>
      <c r="G244" s="66" t="str">
        <f>IF(C244="","",IF(ISERROR(VLOOKUP(VLOOKUP(C244,Table1[[Practice no.]:[12]],21,FALSE),List!$A$2:$B$5,2,FALSE)),"",VLOOKUP(VLOOKUP(C244,Table1[[Practice no.]:[12]],21,FALSE),List!$A$2:$B$5,2,FALSE)))</f>
        <v/>
      </c>
      <c r="H244" s="67" t="str">
        <f>IF(C244="","",IF(ISERROR(VLOOKUP(VLOOKUP(C244,Table1[[Practice no.]:[12]],22,FALSE),List!$A$2:$B$5,2,FALSE)),"",VLOOKUP(VLOOKUP(C244,Table1[[Practice no.]:[12]],22,FALSE),List!$A$2:$B$5,2,FALSE)))</f>
        <v/>
      </c>
      <c r="I244" s="67" t="str">
        <f>IF(C244="","",IF(ISERROR(VLOOKUP(VLOOKUP(C244,Table1[[Practice no.]:[12]],23,FALSE),List!$A$2:$B$5,2,FALSE)),"",VLOOKUP(VLOOKUP(C244,Table1[[Practice no.]:[12]],23,FALSE),List!$A$2:$B$5,2,FALSE)))</f>
        <v/>
      </c>
      <c r="J244" s="67" t="str">
        <f>IF(C244="","",IF(ISERROR(VLOOKUP(VLOOKUP(C244,Table1[[Practice no.]:[12]],24,FALSE),List!$A$2:$B$5,2,FALSE)),"",VLOOKUP(VLOOKUP(C244,Table1[[Practice no.]:[12]],24,FALSE),List!$A$2:$B$5,2,FALSE)))</f>
        <v/>
      </c>
      <c r="K244" s="68" t="str">
        <f>IF(C244="","",IF(ISERROR(VLOOKUP(VLOOKUP(C244,Table1[[Practice no.]:[12]],25,FALSE),List!$A$2:$B$5,2,FALSE)),"",VLOOKUP(VLOOKUP(C244,Table1[[Practice no.]:[12]],25,FALSE),List!$A$2:$B$5,2,FALSE)))</f>
        <v/>
      </c>
      <c r="L244" s="68" t="str">
        <f>IF(C244="","",IF(ISERROR(VLOOKUP(VLOOKUP(C244,Table1[[Practice no.]:[12]],26,FALSE),List!$A$2:$B$5,2,FALSE)),"",VLOOKUP(VLOOKUP(C244,Table1[[Practice no.]:[12]],26,FALSE),List!$A$2:$B$5,2,FALSE)))</f>
        <v/>
      </c>
      <c r="M244" s="68" t="str">
        <f>IF(C244="","",IF(ISERROR(VLOOKUP(VLOOKUP(C244,Table1[[Practice no.]:[12]],27,FALSE),List!$A$2:$B$5,2,FALSE)),"",VLOOKUP(VLOOKUP(C244,Table1[[Practice no.]:[12]],27,FALSE),List!$A$2:$B$5,2,FALSE)))</f>
        <v/>
      </c>
      <c r="N244" s="69" t="str">
        <f>IF(C244="","",IF(ISERROR(VLOOKUP(VLOOKUP(C244,Table1[[Practice no.]:[12]],28,FALSE),List!$A$2:$B$5,2,FALSE)),"",VLOOKUP(VLOOKUP(C244,Table1[[Practice no.]:[12]],28,FALSE),List!$A$2:$B$5,2,FALSE)))</f>
        <v/>
      </c>
      <c r="O244" s="69" t="str">
        <f>IF(C244="","",IF(ISERROR(VLOOKUP(VLOOKUP(C244,Table1[[Practice no.]:[12]],29,FALSE),List!$A$2:$B$5,2,FALSE)),"",VLOOKUP(VLOOKUP(C244,Table1[[Practice no.]:[12]],29,FALSE),List!$A$2:$B$5,2,FALSE)))</f>
        <v/>
      </c>
      <c r="P244" s="69" t="str">
        <f>IF(C244="","",IF(ISERROR(VLOOKUP(VLOOKUP(C244,Table1[[Practice no.]:[12]],30,FALSE),List!$A$2:$B$5,2,FALSE)),"",VLOOKUP(VLOOKUP(C244,Table1[[Practice no.]:[12]],30,FALSE),List!$A$2:$B$5,2,FALSE)))</f>
        <v/>
      </c>
      <c r="Q244" s="55" t="str">
        <f>IF(C244="","",IF(ISERROR(VLOOKUP(VLOOKUP(C244,Table1[[Practice no.]:[12]],31,FALSE),List!$A$2:$B$5,2,FALSE)),"",VLOOKUP(VLOOKUP(C244,Table1[[Practice no.]:[12]],31,FALSE),List!$A$2:$B$5,2,FALSE)))</f>
        <v/>
      </c>
      <c r="R244" s="55" t="str">
        <f>IF(C244="","",IF(ISERROR(VLOOKUP(VLOOKUP(C244,Table1[[Practice no.]:[12]],32,FALSE),List!$A$2:$B$5,2,FALSE)),"",VLOOKUP(VLOOKUP(C244,Table1[[Practice no.]:[12]],32,FALSE),List!$A$2:$B$5,2,FALSE)))</f>
        <v/>
      </c>
      <c r="S244" s="55" t="str">
        <f>IF(C244="","",IF(ISERROR(VLOOKUP(VLOOKUP(C244,Table1[[Practice no.]:[12]],33,FALSE),List!$A$2:$B$5,2,FALSE)),"",VLOOKUP(VLOOKUP(C244,Table1[[Practice no.]:[12]],33,FALSE),List!$A$2:$B$5,2,FALSE)))</f>
        <v/>
      </c>
      <c r="T244" s="55" t="str">
        <f>IF(C244="","",IF(ISERROR(VLOOKUP(VLOOKUP(C244,Table1[[Practice no.]:[12]],34,FALSE),List!$A$2:$B$5,2,FALSE)),"",VLOOKUP(VLOOKUP(C244,Table1[[Practice no.]:[12]],34,FALSE),List!$A$2:$B$5,2,FALSE)))</f>
        <v/>
      </c>
      <c r="U244" s="55" t="str">
        <f>IF(C244="","",IF(ISERROR(VLOOKUP(VLOOKUP(C244,Table1[[Practice no.]:[12]],35,FALSE),List!$A$2:$B$5,2,FALSE)),"",VLOOKUP(VLOOKUP(C244,Table1[[Practice no.]:[12]],35,FALSE),List!$A$2:$B$5,2,FALSE)))</f>
        <v/>
      </c>
      <c r="V244" s="55" t="str">
        <f>IF(C244="","",IF(ISERROR(VLOOKUP(VLOOKUP(C244,Table1[[Practice no.]:[12]],36,FALSE),List!$A$2:$B$5,2,FALSE)),"",VLOOKUP(VLOOKUP(C244,Table1[[Practice no.]:[12]],36,FALSE),List!$A$2:$B$5,2,FALSE)))</f>
        <v/>
      </c>
      <c r="W244" s="55" t="str">
        <f>IF(C244="","",IF(ISERROR(VLOOKUP(VLOOKUP(C244,Table1[[Practice no.]:[12]],37,FALSE),List!$A$2:$B$5,2,FALSE)),"",VLOOKUP(VLOOKUP(C244,Table1[[Practice no.]:[12]],37,FALSE),List!$A$2:$B$5,2,FALSE)))</f>
        <v/>
      </c>
      <c r="X244" s="55" t="str">
        <f>IF(C244="","",IF(ISERROR(VLOOKUP(VLOOKUP(C244,Table1[[Practice no.]:[12]],38,FALSE),List!$A$2:$B$5,2,FALSE)),"",VLOOKUP(VLOOKUP(C244,Table1[[Practice no.]:[12]],38,FALSE),List!$A$2:$B$5,2,FALSE)))</f>
        <v/>
      </c>
      <c r="Y244" s="55" t="str">
        <f>IF(C244="","",IF(ISERROR(VLOOKUP(VLOOKUP(C244,Table1[[Practice no.]:[12]],39,FALSE),List!$A$2:$B$5,2,FALSE)),"",VLOOKUP(VLOOKUP(C244,Table1[[Practice no.]:[12]],39,FALSE),List!$A$2:$B$5,2,FALSE)))</f>
        <v/>
      </c>
      <c r="Z244" s="55" t="str">
        <f>IF(C244="","",IF(ISERROR(VLOOKUP(VLOOKUP(C244,Table1[[Practice no.]:[12]],40,FALSE),List!$A$2:$B$5,2,FALSE)),"",VLOOKUP(VLOOKUP(C244,Table1[[Practice no.]:[12]],40,FALSE),List!$A$2:$B$5,2,FALSE)))</f>
        <v/>
      </c>
      <c r="AA244" s="55" t="str">
        <f>IF(C244="","",IF(ISERROR(VLOOKUP(VLOOKUP(C244,Table1[[Practice no.]:[12]],41,FALSE),List!$A$2:$B$5,2,FALSE)),"",VLOOKUP(VLOOKUP(C244,Table1[[Practice no.]:[12]],41,FALSE),List!$A$2:$B$5,2,FALSE)))</f>
        <v/>
      </c>
      <c r="AB244" s="55" t="str">
        <f>IF(C244="","",IF(ISERROR(VLOOKUP(VLOOKUP(C244,Table1[[Practice no.]:[12]],42,FALSE),List!$A$2:$B$5,2,FALSE)),"",VLOOKUP(VLOOKUP(C244,Table1[[Practice no.]:[12]],42,FALSE),List!$A$2:$B$5,2,FALSE)))</f>
        <v/>
      </c>
    </row>
    <row r="245" spans="1:28" ht="40.35" customHeight="1">
      <c r="A245" s="218"/>
      <c r="B245" s="218"/>
      <c r="C245" s="218"/>
      <c r="D245" s="218" t="str">
        <f>IF(C245="","",HYPERLINK("#'" &amp; C245 &amp; "'!A1",VLOOKUP(C245,Table1[[Practice no.]:[Pracitce Name]],2,FALSE)))</f>
        <v/>
      </c>
      <c r="E245" s="65" t="str">
        <f>IF(C245="","",IF(ISERROR(VLOOKUP(VLOOKUP(C245,Table1[[Practice no.]:[12]],19,FALSE),List!$A$2:$B$5,2,FALSE)),"",VLOOKUP(VLOOKUP(C245,Table1[[Practice no.]:[12]],19,FALSE),List!$A$2:$B$5,2,FALSE)))</f>
        <v/>
      </c>
      <c r="F245" s="66" t="str">
        <f>IF(C245="","",IF(ISERROR(VLOOKUP(VLOOKUP(C245,Table1[[Practice no.]:[12]],20,FALSE),List!$A$2:$B$5,2,FALSE)),"",VLOOKUP(VLOOKUP(C245,Table1[[Practice no.]:[12]],20,FALSE),List!$A$2:$B$5,2,FALSE)))</f>
        <v/>
      </c>
      <c r="G245" s="66" t="str">
        <f>IF(C245="","",IF(ISERROR(VLOOKUP(VLOOKUP(C245,Table1[[Practice no.]:[12]],21,FALSE),List!$A$2:$B$5,2,FALSE)),"",VLOOKUP(VLOOKUP(C245,Table1[[Practice no.]:[12]],21,FALSE),List!$A$2:$B$5,2,FALSE)))</f>
        <v/>
      </c>
      <c r="H245" s="67" t="str">
        <f>IF(C245="","",IF(ISERROR(VLOOKUP(VLOOKUP(C245,Table1[[Practice no.]:[12]],22,FALSE),List!$A$2:$B$5,2,FALSE)),"",VLOOKUP(VLOOKUP(C245,Table1[[Practice no.]:[12]],22,FALSE),List!$A$2:$B$5,2,FALSE)))</f>
        <v/>
      </c>
      <c r="I245" s="67" t="str">
        <f>IF(C245="","",IF(ISERROR(VLOOKUP(VLOOKUP(C245,Table1[[Practice no.]:[12]],23,FALSE),List!$A$2:$B$5,2,FALSE)),"",VLOOKUP(VLOOKUP(C245,Table1[[Practice no.]:[12]],23,FALSE),List!$A$2:$B$5,2,FALSE)))</f>
        <v/>
      </c>
      <c r="J245" s="67" t="str">
        <f>IF(C245="","",IF(ISERROR(VLOOKUP(VLOOKUP(C245,Table1[[Practice no.]:[12]],24,FALSE),List!$A$2:$B$5,2,FALSE)),"",VLOOKUP(VLOOKUP(C245,Table1[[Practice no.]:[12]],24,FALSE),List!$A$2:$B$5,2,FALSE)))</f>
        <v/>
      </c>
      <c r="K245" s="68" t="str">
        <f>IF(C245="","",IF(ISERROR(VLOOKUP(VLOOKUP(C245,Table1[[Practice no.]:[12]],25,FALSE),List!$A$2:$B$5,2,FALSE)),"",VLOOKUP(VLOOKUP(C245,Table1[[Practice no.]:[12]],25,FALSE),List!$A$2:$B$5,2,FALSE)))</f>
        <v/>
      </c>
      <c r="L245" s="68" t="str">
        <f>IF(C245="","",IF(ISERROR(VLOOKUP(VLOOKUP(C245,Table1[[Practice no.]:[12]],26,FALSE),List!$A$2:$B$5,2,FALSE)),"",VLOOKUP(VLOOKUP(C245,Table1[[Practice no.]:[12]],26,FALSE),List!$A$2:$B$5,2,FALSE)))</f>
        <v/>
      </c>
      <c r="M245" s="68" t="str">
        <f>IF(C245="","",IF(ISERROR(VLOOKUP(VLOOKUP(C245,Table1[[Practice no.]:[12]],27,FALSE),List!$A$2:$B$5,2,FALSE)),"",VLOOKUP(VLOOKUP(C245,Table1[[Practice no.]:[12]],27,FALSE),List!$A$2:$B$5,2,FALSE)))</f>
        <v/>
      </c>
      <c r="N245" s="69" t="str">
        <f>IF(C245="","",IF(ISERROR(VLOOKUP(VLOOKUP(C245,Table1[[Practice no.]:[12]],28,FALSE),List!$A$2:$B$5,2,FALSE)),"",VLOOKUP(VLOOKUP(C245,Table1[[Practice no.]:[12]],28,FALSE),List!$A$2:$B$5,2,FALSE)))</f>
        <v/>
      </c>
      <c r="O245" s="69" t="str">
        <f>IF(C245="","",IF(ISERROR(VLOOKUP(VLOOKUP(C245,Table1[[Practice no.]:[12]],29,FALSE),List!$A$2:$B$5,2,FALSE)),"",VLOOKUP(VLOOKUP(C245,Table1[[Practice no.]:[12]],29,FALSE),List!$A$2:$B$5,2,FALSE)))</f>
        <v/>
      </c>
      <c r="P245" s="69" t="str">
        <f>IF(C245="","",IF(ISERROR(VLOOKUP(VLOOKUP(C245,Table1[[Practice no.]:[12]],30,FALSE),List!$A$2:$B$5,2,FALSE)),"",VLOOKUP(VLOOKUP(C245,Table1[[Practice no.]:[12]],30,FALSE),List!$A$2:$B$5,2,FALSE)))</f>
        <v/>
      </c>
      <c r="Q245" s="55" t="str">
        <f>IF(C245="","",IF(ISERROR(VLOOKUP(VLOOKUP(C245,Table1[[Practice no.]:[12]],31,FALSE),List!$A$2:$B$5,2,FALSE)),"",VLOOKUP(VLOOKUP(C245,Table1[[Practice no.]:[12]],31,FALSE),List!$A$2:$B$5,2,FALSE)))</f>
        <v/>
      </c>
      <c r="R245" s="55" t="str">
        <f>IF(C245="","",IF(ISERROR(VLOOKUP(VLOOKUP(C245,Table1[[Practice no.]:[12]],32,FALSE),List!$A$2:$B$5,2,FALSE)),"",VLOOKUP(VLOOKUP(C245,Table1[[Practice no.]:[12]],32,FALSE),List!$A$2:$B$5,2,FALSE)))</f>
        <v/>
      </c>
      <c r="S245" s="55" t="str">
        <f>IF(C245="","",IF(ISERROR(VLOOKUP(VLOOKUP(C245,Table1[[Practice no.]:[12]],33,FALSE),List!$A$2:$B$5,2,FALSE)),"",VLOOKUP(VLOOKUP(C245,Table1[[Practice no.]:[12]],33,FALSE),List!$A$2:$B$5,2,FALSE)))</f>
        <v/>
      </c>
      <c r="T245" s="55" t="str">
        <f>IF(C245="","",IF(ISERROR(VLOOKUP(VLOOKUP(C245,Table1[[Practice no.]:[12]],34,FALSE),List!$A$2:$B$5,2,FALSE)),"",VLOOKUP(VLOOKUP(C245,Table1[[Practice no.]:[12]],34,FALSE),List!$A$2:$B$5,2,FALSE)))</f>
        <v/>
      </c>
      <c r="U245" s="55" t="str">
        <f>IF(C245="","",IF(ISERROR(VLOOKUP(VLOOKUP(C245,Table1[[Practice no.]:[12]],35,FALSE),List!$A$2:$B$5,2,FALSE)),"",VLOOKUP(VLOOKUP(C245,Table1[[Practice no.]:[12]],35,FALSE),List!$A$2:$B$5,2,FALSE)))</f>
        <v/>
      </c>
      <c r="V245" s="55" t="str">
        <f>IF(C245="","",IF(ISERROR(VLOOKUP(VLOOKUP(C245,Table1[[Practice no.]:[12]],36,FALSE),List!$A$2:$B$5,2,FALSE)),"",VLOOKUP(VLOOKUP(C245,Table1[[Practice no.]:[12]],36,FALSE),List!$A$2:$B$5,2,FALSE)))</f>
        <v/>
      </c>
      <c r="W245" s="55" t="str">
        <f>IF(C245="","",IF(ISERROR(VLOOKUP(VLOOKUP(C245,Table1[[Practice no.]:[12]],37,FALSE),List!$A$2:$B$5,2,FALSE)),"",VLOOKUP(VLOOKUP(C245,Table1[[Practice no.]:[12]],37,FALSE),List!$A$2:$B$5,2,FALSE)))</f>
        <v/>
      </c>
      <c r="X245" s="55" t="str">
        <f>IF(C245="","",IF(ISERROR(VLOOKUP(VLOOKUP(C245,Table1[[Practice no.]:[12]],38,FALSE),List!$A$2:$B$5,2,FALSE)),"",VLOOKUP(VLOOKUP(C245,Table1[[Practice no.]:[12]],38,FALSE),List!$A$2:$B$5,2,FALSE)))</f>
        <v/>
      </c>
      <c r="Y245" s="55" t="str">
        <f>IF(C245="","",IF(ISERROR(VLOOKUP(VLOOKUP(C245,Table1[[Practice no.]:[12]],39,FALSE),List!$A$2:$B$5,2,FALSE)),"",VLOOKUP(VLOOKUP(C245,Table1[[Practice no.]:[12]],39,FALSE),List!$A$2:$B$5,2,FALSE)))</f>
        <v/>
      </c>
      <c r="Z245" s="55" t="str">
        <f>IF(C245="","",IF(ISERROR(VLOOKUP(VLOOKUP(C245,Table1[[Practice no.]:[12]],40,FALSE),List!$A$2:$B$5,2,FALSE)),"",VLOOKUP(VLOOKUP(C245,Table1[[Practice no.]:[12]],40,FALSE),List!$A$2:$B$5,2,FALSE)))</f>
        <v/>
      </c>
      <c r="AA245" s="55" t="str">
        <f>IF(C245="","",IF(ISERROR(VLOOKUP(VLOOKUP(C245,Table1[[Practice no.]:[12]],41,FALSE),List!$A$2:$B$5,2,FALSE)),"",VLOOKUP(VLOOKUP(C245,Table1[[Practice no.]:[12]],41,FALSE),List!$A$2:$B$5,2,FALSE)))</f>
        <v/>
      </c>
      <c r="AB245" s="55" t="str">
        <f>IF(C245="","",IF(ISERROR(VLOOKUP(VLOOKUP(C245,Table1[[Practice no.]:[12]],42,FALSE),List!$A$2:$B$5,2,FALSE)),"",VLOOKUP(VLOOKUP(C245,Table1[[Practice no.]:[12]],42,FALSE),List!$A$2:$B$5,2,FALSE)))</f>
        <v/>
      </c>
    </row>
    <row r="246" spans="1:28" ht="40.35" customHeight="1">
      <c r="A246" s="218"/>
      <c r="B246" s="218"/>
      <c r="C246" s="218"/>
      <c r="D246" s="218" t="str">
        <f>IF(C246="","",HYPERLINK("#'" &amp; C246 &amp; "'!A1",VLOOKUP(C246,Table1[[Practice no.]:[Pracitce Name]],2,FALSE)))</f>
        <v/>
      </c>
      <c r="E246" s="65" t="str">
        <f>IF(C246="","",IF(ISERROR(VLOOKUP(VLOOKUP(C246,Table1[[Practice no.]:[12]],19,FALSE),List!$A$2:$B$5,2,FALSE)),"",VLOOKUP(VLOOKUP(C246,Table1[[Practice no.]:[12]],19,FALSE),List!$A$2:$B$5,2,FALSE)))</f>
        <v/>
      </c>
      <c r="F246" s="66" t="str">
        <f>IF(C246="","",IF(ISERROR(VLOOKUP(VLOOKUP(C246,Table1[[Practice no.]:[12]],20,FALSE),List!$A$2:$B$5,2,FALSE)),"",VLOOKUP(VLOOKUP(C246,Table1[[Practice no.]:[12]],20,FALSE),List!$A$2:$B$5,2,FALSE)))</f>
        <v/>
      </c>
      <c r="G246" s="66" t="str">
        <f>IF(C246="","",IF(ISERROR(VLOOKUP(VLOOKUP(C246,Table1[[Practice no.]:[12]],21,FALSE),List!$A$2:$B$5,2,FALSE)),"",VLOOKUP(VLOOKUP(C246,Table1[[Practice no.]:[12]],21,FALSE),List!$A$2:$B$5,2,FALSE)))</f>
        <v/>
      </c>
      <c r="H246" s="67" t="str">
        <f>IF(C246="","",IF(ISERROR(VLOOKUP(VLOOKUP(C246,Table1[[Practice no.]:[12]],22,FALSE),List!$A$2:$B$5,2,FALSE)),"",VLOOKUP(VLOOKUP(C246,Table1[[Practice no.]:[12]],22,FALSE),List!$A$2:$B$5,2,FALSE)))</f>
        <v/>
      </c>
      <c r="I246" s="67" t="str">
        <f>IF(C246="","",IF(ISERROR(VLOOKUP(VLOOKUP(C246,Table1[[Practice no.]:[12]],23,FALSE),List!$A$2:$B$5,2,FALSE)),"",VLOOKUP(VLOOKUP(C246,Table1[[Practice no.]:[12]],23,FALSE),List!$A$2:$B$5,2,FALSE)))</f>
        <v/>
      </c>
      <c r="J246" s="67" t="str">
        <f>IF(C246="","",IF(ISERROR(VLOOKUP(VLOOKUP(C246,Table1[[Practice no.]:[12]],24,FALSE),List!$A$2:$B$5,2,FALSE)),"",VLOOKUP(VLOOKUP(C246,Table1[[Practice no.]:[12]],24,FALSE),List!$A$2:$B$5,2,FALSE)))</f>
        <v/>
      </c>
      <c r="K246" s="68" t="str">
        <f>IF(C246="","",IF(ISERROR(VLOOKUP(VLOOKUP(C246,Table1[[Practice no.]:[12]],25,FALSE),List!$A$2:$B$5,2,FALSE)),"",VLOOKUP(VLOOKUP(C246,Table1[[Practice no.]:[12]],25,FALSE),List!$A$2:$B$5,2,FALSE)))</f>
        <v/>
      </c>
      <c r="L246" s="68" t="str">
        <f>IF(C246="","",IF(ISERROR(VLOOKUP(VLOOKUP(C246,Table1[[Practice no.]:[12]],26,FALSE),List!$A$2:$B$5,2,FALSE)),"",VLOOKUP(VLOOKUP(C246,Table1[[Practice no.]:[12]],26,FALSE),List!$A$2:$B$5,2,FALSE)))</f>
        <v/>
      </c>
      <c r="M246" s="68" t="str">
        <f>IF(C246="","",IF(ISERROR(VLOOKUP(VLOOKUP(C246,Table1[[Practice no.]:[12]],27,FALSE),List!$A$2:$B$5,2,FALSE)),"",VLOOKUP(VLOOKUP(C246,Table1[[Practice no.]:[12]],27,FALSE),List!$A$2:$B$5,2,FALSE)))</f>
        <v/>
      </c>
      <c r="N246" s="69" t="str">
        <f>IF(C246="","",IF(ISERROR(VLOOKUP(VLOOKUP(C246,Table1[[Practice no.]:[12]],28,FALSE),List!$A$2:$B$5,2,FALSE)),"",VLOOKUP(VLOOKUP(C246,Table1[[Practice no.]:[12]],28,FALSE),List!$A$2:$B$5,2,FALSE)))</f>
        <v/>
      </c>
      <c r="O246" s="69" t="str">
        <f>IF(C246="","",IF(ISERROR(VLOOKUP(VLOOKUP(C246,Table1[[Practice no.]:[12]],29,FALSE),List!$A$2:$B$5,2,FALSE)),"",VLOOKUP(VLOOKUP(C246,Table1[[Practice no.]:[12]],29,FALSE),List!$A$2:$B$5,2,FALSE)))</f>
        <v/>
      </c>
      <c r="P246" s="69" t="str">
        <f>IF(C246="","",IF(ISERROR(VLOOKUP(VLOOKUP(C246,Table1[[Practice no.]:[12]],30,FALSE),List!$A$2:$B$5,2,FALSE)),"",VLOOKUP(VLOOKUP(C246,Table1[[Practice no.]:[12]],30,FALSE),List!$A$2:$B$5,2,FALSE)))</f>
        <v/>
      </c>
      <c r="Q246" s="55" t="str">
        <f>IF(C246="","",IF(ISERROR(VLOOKUP(VLOOKUP(C246,Table1[[Practice no.]:[12]],31,FALSE),List!$A$2:$B$5,2,FALSE)),"",VLOOKUP(VLOOKUP(C246,Table1[[Practice no.]:[12]],31,FALSE),List!$A$2:$B$5,2,FALSE)))</f>
        <v/>
      </c>
      <c r="R246" s="55" t="str">
        <f>IF(C246="","",IF(ISERROR(VLOOKUP(VLOOKUP(C246,Table1[[Practice no.]:[12]],32,FALSE),List!$A$2:$B$5,2,FALSE)),"",VLOOKUP(VLOOKUP(C246,Table1[[Practice no.]:[12]],32,FALSE),List!$A$2:$B$5,2,FALSE)))</f>
        <v/>
      </c>
      <c r="S246" s="55" t="str">
        <f>IF(C246="","",IF(ISERROR(VLOOKUP(VLOOKUP(C246,Table1[[Practice no.]:[12]],33,FALSE),List!$A$2:$B$5,2,FALSE)),"",VLOOKUP(VLOOKUP(C246,Table1[[Practice no.]:[12]],33,FALSE),List!$A$2:$B$5,2,FALSE)))</f>
        <v/>
      </c>
      <c r="T246" s="55" t="str">
        <f>IF(C246="","",IF(ISERROR(VLOOKUP(VLOOKUP(C246,Table1[[Practice no.]:[12]],34,FALSE),List!$A$2:$B$5,2,FALSE)),"",VLOOKUP(VLOOKUP(C246,Table1[[Practice no.]:[12]],34,FALSE),List!$A$2:$B$5,2,FALSE)))</f>
        <v/>
      </c>
      <c r="U246" s="55" t="str">
        <f>IF(C246="","",IF(ISERROR(VLOOKUP(VLOOKUP(C246,Table1[[Practice no.]:[12]],35,FALSE),List!$A$2:$B$5,2,FALSE)),"",VLOOKUP(VLOOKUP(C246,Table1[[Practice no.]:[12]],35,FALSE),List!$A$2:$B$5,2,FALSE)))</f>
        <v/>
      </c>
      <c r="V246" s="55" t="str">
        <f>IF(C246="","",IF(ISERROR(VLOOKUP(VLOOKUP(C246,Table1[[Practice no.]:[12]],36,FALSE),List!$A$2:$B$5,2,FALSE)),"",VLOOKUP(VLOOKUP(C246,Table1[[Practice no.]:[12]],36,FALSE),List!$A$2:$B$5,2,FALSE)))</f>
        <v/>
      </c>
      <c r="W246" s="55" t="str">
        <f>IF(C246="","",IF(ISERROR(VLOOKUP(VLOOKUP(C246,Table1[[Practice no.]:[12]],37,FALSE),List!$A$2:$B$5,2,FALSE)),"",VLOOKUP(VLOOKUP(C246,Table1[[Practice no.]:[12]],37,FALSE),List!$A$2:$B$5,2,FALSE)))</f>
        <v/>
      </c>
      <c r="X246" s="55" t="str">
        <f>IF(C246="","",IF(ISERROR(VLOOKUP(VLOOKUP(C246,Table1[[Practice no.]:[12]],38,FALSE),List!$A$2:$B$5,2,FALSE)),"",VLOOKUP(VLOOKUP(C246,Table1[[Practice no.]:[12]],38,FALSE),List!$A$2:$B$5,2,FALSE)))</f>
        <v/>
      </c>
      <c r="Y246" s="55" t="str">
        <f>IF(C246="","",IF(ISERROR(VLOOKUP(VLOOKUP(C246,Table1[[Practice no.]:[12]],39,FALSE),List!$A$2:$B$5,2,FALSE)),"",VLOOKUP(VLOOKUP(C246,Table1[[Practice no.]:[12]],39,FALSE),List!$A$2:$B$5,2,FALSE)))</f>
        <v/>
      </c>
      <c r="Z246" s="55" t="str">
        <f>IF(C246="","",IF(ISERROR(VLOOKUP(VLOOKUP(C246,Table1[[Practice no.]:[12]],40,FALSE),List!$A$2:$B$5,2,FALSE)),"",VLOOKUP(VLOOKUP(C246,Table1[[Practice no.]:[12]],40,FALSE),List!$A$2:$B$5,2,FALSE)))</f>
        <v/>
      </c>
      <c r="AA246" s="55" t="str">
        <f>IF(C246="","",IF(ISERROR(VLOOKUP(VLOOKUP(C246,Table1[[Practice no.]:[12]],41,FALSE),List!$A$2:$B$5,2,FALSE)),"",VLOOKUP(VLOOKUP(C246,Table1[[Practice no.]:[12]],41,FALSE),List!$A$2:$B$5,2,FALSE)))</f>
        <v/>
      </c>
      <c r="AB246" s="55" t="str">
        <f>IF(C246="","",IF(ISERROR(VLOOKUP(VLOOKUP(C246,Table1[[Practice no.]:[12]],42,FALSE),List!$A$2:$B$5,2,FALSE)),"",VLOOKUP(VLOOKUP(C246,Table1[[Practice no.]:[12]],42,FALSE),List!$A$2:$B$5,2,FALSE)))</f>
        <v/>
      </c>
    </row>
    <row r="247" spans="1:28" ht="40.35" customHeight="1">
      <c r="A247" s="218"/>
      <c r="B247" s="218"/>
      <c r="C247" s="218"/>
      <c r="D247" s="218" t="str">
        <f>IF(C247="","",HYPERLINK("#'" &amp; C247 &amp; "'!A1",VLOOKUP(C247,Table1[[Practice no.]:[Pracitce Name]],2,FALSE)))</f>
        <v/>
      </c>
      <c r="E247" s="65" t="str">
        <f>IF(C247="","",IF(ISERROR(VLOOKUP(VLOOKUP(C247,Table1[[Practice no.]:[12]],19,FALSE),List!$A$2:$B$5,2,FALSE)),"",VLOOKUP(VLOOKUP(C247,Table1[[Practice no.]:[12]],19,FALSE),List!$A$2:$B$5,2,FALSE)))</f>
        <v/>
      </c>
      <c r="F247" s="66" t="str">
        <f>IF(C247="","",IF(ISERROR(VLOOKUP(VLOOKUP(C247,Table1[[Practice no.]:[12]],20,FALSE),List!$A$2:$B$5,2,FALSE)),"",VLOOKUP(VLOOKUP(C247,Table1[[Practice no.]:[12]],20,FALSE),List!$A$2:$B$5,2,FALSE)))</f>
        <v/>
      </c>
      <c r="G247" s="66" t="str">
        <f>IF(C247="","",IF(ISERROR(VLOOKUP(VLOOKUP(C247,Table1[[Practice no.]:[12]],21,FALSE),List!$A$2:$B$5,2,FALSE)),"",VLOOKUP(VLOOKUP(C247,Table1[[Practice no.]:[12]],21,FALSE),List!$A$2:$B$5,2,FALSE)))</f>
        <v/>
      </c>
      <c r="H247" s="67" t="str">
        <f>IF(C247="","",IF(ISERROR(VLOOKUP(VLOOKUP(C247,Table1[[Practice no.]:[12]],22,FALSE),List!$A$2:$B$5,2,FALSE)),"",VLOOKUP(VLOOKUP(C247,Table1[[Practice no.]:[12]],22,FALSE),List!$A$2:$B$5,2,FALSE)))</f>
        <v/>
      </c>
      <c r="I247" s="67" t="str">
        <f>IF(C247="","",IF(ISERROR(VLOOKUP(VLOOKUP(C247,Table1[[Practice no.]:[12]],23,FALSE),List!$A$2:$B$5,2,FALSE)),"",VLOOKUP(VLOOKUP(C247,Table1[[Practice no.]:[12]],23,FALSE),List!$A$2:$B$5,2,FALSE)))</f>
        <v/>
      </c>
      <c r="J247" s="67" t="str">
        <f>IF(C247="","",IF(ISERROR(VLOOKUP(VLOOKUP(C247,Table1[[Practice no.]:[12]],24,FALSE),List!$A$2:$B$5,2,FALSE)),"",VLOOKUP(VLOOKUP(C247,Table1[[Practice no.]:[12]],24,FALSE),List!$A$2:$B$5,2,FALSE)))</f>
        <v/>
      </c>
      <c r="K247" s="68" t="str">
        <f>IF(C247="","",IF(ISERROR(VLOOKUP(VLOOKUP(C247,Table1[[Practice no.]:[12]],25,FALSE),List!$A$2:$B$5,2,FALSE)),"",VLOOKUP(VLOOKUP(C247,Table1[[Practice no.]:[12]],25,FALSE),List!$A$2:$B$5,2,FALSE)))</f>
        <v/>
      </c>
      <c r="L247" s="68" t="str">
        <f>IF(C247="","",IF(ISERROR(VLOOKUP(VLOOKUP(C247,Table1[[Practice no.]:[12]],26,FALSE),List!$A$2:$B$5,2,FALSE)),"",VLOOKUP(VLOOKUP(C247,Table1[[Practice no.]:[12]],26,FALSE),List!$A$2:$B$5,2,FALSE)))</f>
        <v/>
      </c>
      <c r="M247" s="68" t="str">
        <f>IF(C247="","",IF(ISERROR(VLOOKUP(VLOOKUP(C247,Table1[[Practice no.]:[12]],27,FALSE),List!$A$2:$B$5,2,FALSE)),"",VLOOKUP(VLOOKUP(C247,Table1[[Practice no.]:[12]],27,FALSE),List!$A$2:$B$5,2,FALSE)))</f>
        <v/>
      </c>
      <c r="N247" s="69" t="str">
        <f>IF(C247="","",IF(ISERROR(VLOOKUP(VLOOKUP(C247,Table1[[Practice no.]:[12]],28,FALSE),List!$A$2:$B$5,2,FALSE)),"",VLOOKUP(VLOOKUP(C247,Table1[[Practice no.]:[12]],28,FALSE),List!$A$2:$B$5,2,FALSE)))</f>
        <v/>
      </c>
      <c r="O247" s="69" t="str">
        <f>IF(C247="","",IF(ISERROR(VLOOKUP(VLOOKUP(C247,Table1[[Practice no.]:[12]],29,FALSE),List!$A$2:$B$5,2,FALSE)),"",VLOOKUP(VLOOKUP(C247,Table1[[Practice no.]:[12]],29,FALSE),List!$A$2:$B$5,2,FALSE)))</f>
        <v/>
      </c>
      <c r="P247" s="69" t="str">
        <f>IF(C247="","",IF(ISERROR(VLOOKUP(VLOOKUP(C247,Table1[[Practice no.]:[12]],30,FALSE),List!$A$2:$B$5,2,FALSE)),"",VLOOKUP(VLOOKUP(C247,Table1[[Practice no.]:[12]],30,FALSE),List!$A$2:$B$5,2,FALSE)))</f>
        <v/>
      </c>
      <c r="Q247" s="55" t="str">
        <f>IF(C247="","",IF(ISERROR(VLOOKUP(VLOOKUP(C247,Table1[[Practice no.]:[12]],31,FALSE),List!$A$2:$B$5,2,FALSE)),"",VLOOKUP(VLOOKUP(C247,Table1[[Practice no.]:[12]],31,FALSE),List!$A$2:$B$5,2,FALSE)))</f>
        <v/>
      </c>
      <c r="R247" s="55" t="str">
        <f>IF(C247="","",IF(ISERROR(VLOOKUP(VLOOKUP(C247,Table1[[Practice no.]:[12]],32,FALSE),List!$A$2:$B$5,2,FALSE)),"",VLOOKUP(VLOOKUP(C247,Table1[[Practice no.]:[12]],32,FALSE),List!$A$2:$B$5,2,FALSE)))</f>
        <v/>
      </c>
      <c r="S247" s="55" t="str">
        <f>IF(C247="","",IF(ISERROR(VLOOKUP(VLOOKUP(C247,Table1[[Practice no.]:[12]],33,FALSE),List!$A$2:$B$5,2,FALSE)),"",VLOOKUP(VLOOKUP(C247,Table1[[Practice no.]:[12]],33,FALSE),List!$A$2:$B$5,2,FALSE)))</f>
        <v/>
      </c>
      <c r="T247" s="55" t="str">
        <f>IF(C247="","",IF(ISERROR(VLOOKUP(VLOOKUP(C247,Table1[[Practice no.]:[12]],34,FALSE),List!$A$2:$B$5,2,FALSE)),"",VLOOKUP(VLOOKUP(C247,Table1[[Practice no.]:[12]],34,FALSE),List!$A$2:$B$5,2,FALSE)))</f>
        <v/>
      </c>
      <c r="U247" s="55" t="str">
        <f>IF(C247="","",IF(ISERROR(VLOOKUP(VLOOKUP(C247,Table1[[Practice no.]:[12]],35,FALSE),List!$A$2:$B$5,2,FALSE)),"",VLOOKUP(VLOOKUP(C247,Table1[[Practice no.]:[12]],35,FALSE),List!$A$2:$B$5,2,FALSE)))</f>
        <v/>
      </c>
      <c r="V247" s="55" t="str">
        <f>IF(C247="","",IF(ISERROR(VLOOKUP(VLOOKUP(C247,Table1[[Practice no.]:[12]],36,FALSE),List!$A$2:$B$5,2,FALSE)),"",VLOOKUP(VLOOKUP(C247,Table1[[Practice no.]:[12]],36,FALSE),List!$A$2:$B$5,2,FALSE)))</f>
        <v/>
      </c>
      <c r="W247" s="55" t="str">
        <f>IF(C247="","",IF(ISERROR(VLOOKUP(VLOOKUP(C247,Table1[[Practice no.]:[12]],37,FALSE),List!$A$2:$B$5,2,FALSE)),"",VLOOKUP(VLOOKUP(C247,Table1[[Practice no.]:[12]],37,FALSE),List!$A$2:$B$5,2,FALSE)))</f>
        <v/>
      </c>
      <c r="X247" s="55" t="str">
        <f>IF(C247="","",IF(ISERROR(VLOOKUP(VLOOKUP(C247,Table1[[Practice no.]:[12]],38,FALSE),List!$A$2:$B$5,2,FALSE)),"",VLOOKUP(VLOOKUP(C247,Table1[[Practice no.]:[12]],38,FALSE),List!$A$2:$B$5,2,FALSE)))</f>
        <v/>
      </c>
      <c r="Y247" s="55" t="str">
        <f>IF(C247="","",IF(ISERROR(VLOOKUP(VLOOKUP(C247,Table1[[Practice no.]:[12]],39,FALSE),List!$A$2:$B$5,2,FALSE)),"",VLOOKUP(VLOOKUP(C247,Table1[[Practice no.]:[12]],39,FALSE),List!$A$2:$B$5,2,FALSE)))</f>
        <v/>
      </c>
      <c r="Z247" s="55" t="str">
        <f>IF(C247="","",IF(ISERROR(VLOOKUP(VLOOKUP(C247,Table1[[Practice no.]:[12]],40,FALSE),List!$A$2:$B$5,2,FALSE)),"",VLOOKUP(VLOOKUP(C247,Table1[[Practice no.]:[12]],40,FALSE),List!$A$2:$B$5,2,FALSE)))</f>
        <v/>
      </c>
      <c r="AA247" s="55" t="str">
        <f>IF(C247="","",IF(ISERROR(VLOOKUP(VLOOKUP(C247,Table1[[Practice no.]:[12]],41,FALSE),List!$A$2:$B$5,2,FALSE)),"",VLOOKUP(VLOOKUP(C247,Table1[[Practice no.]:[12]],41,FALSE),List!$A$2:$B$5,2,FALSE)))</f>
        <v/>
      </c>
      <c r="AB247" s="55" t="str">
        <f>IF(C247="","",IF(ISERROR(VLOOKUP(VLOOKUP(C247,Table1[[Practice no.]:[12]],42,FALSE),List!$A$2:$B$5,2,FALSE)),"",VLOOKUP(VLOOKUP(C247,Table1[[Practice no.]:[12]],42,FALSE),List!$A$2:$B$5,2,FALSE)))</f>
        <v/>
      </c>
    </row>
    <row r="248" spans="1:28" ht="40.35" customHeight="1">
      <c r="A248" s="218"/>
      <c r="B248" s="218"/>
      <c r="C248" s="218"/>
      <c r="D248" s="218" t="str">
        <f>IF(C248="","",HYPERLINK("#'" &amp; C248 &amp; "'!A1",VLOOKUP(C248,Table1[[Practice no.]:[Pracitce Name]],2,FALSE)))</f>
        <v/>
      </c>
      <c r="E248" s="65" t="str">
        <f>IF(C248="","",IF(ISERROR(VLOOKUP(VLOOKUP(C248,Table1[[Practice no.]:[12]],19,FALSE),List!$A$2:$B$5,2,FALSE)),"",VLOOKUP(VLOOKUP(C248,Table1[[Practice no.]:[12]],19,FALSE),List!$A$2:$B$5,2,FALSE)))</f>
        <v/>
      </c>
      <c r="F248" s="66" t="str">
        <f>IF(C248="","",IF(ISERROR(VLOOKUP(VLOOKUP(C248,Table1[[Practice no.]:[12]],20,FALSE),List!$A$2:$B$5,2,FALSE)),"",VLOOKUP(VLOOKUP(C248,Table1[[Practice no.]:[12]],20,FALSE),List!$A$2:$B$5,2,FALSE)))</f>
        <v/>
      </c>
      <c r="G248" s="66" t="str">
        <f>IF(C248="","",IF(ISERROR(VLOOKUP(VLOOKUP(C248,Table1[[Practice no.]:[12]],21,FALSE),List!$A$2:$B$5,2,FALSE)),"",VLOOKUP(VLOOKUP(C248,Table1[[Practice no.]:[12]],21,FALSE),List!$A$2:$B$5,2,FALSE)))</f>
        <v/>
      </c>
      <c r="H248" s="67" t="str">
        <f>IF(C248="","",IF(ISERROR(VLOOKUP(VLOOKUP(C248,Table1[[Practice no.]:[12]],22,FALSE),List!$A$2:$B$5,2,FALSE)),"",VLOOKUP(VLOOKUP(C248,Table1[[Practice no.]:[12]],22,FALSE),List!$A$2:$B$5,2,FALSE)))</f>
        <v/>
      </c>
      <c r="I248" s="67" t="str">
        <f>IF(C248="","",IF(ISERROR(VLOOKUP(VLOOKUP(C248,Table1[[Practice no.]:[12]],23,FALSE),List!$A$2:$B$5,2,FALSE)),"",VLOOKUP(VLOOKUP(C248,Table1[[Practice no.]:[12]],23,FALSE),List!$A$2:$B$5,2,FALSE)))</f>
        <v/>
      </c>
      <c r="J248" s="67" t="str">
        <f>IF(C248="","",IF(ISERROR(VLOOKUP(VLOOKUP(C248,Table1[[Practice no.]:[12]],24,FALSE),List!$A$2:$B$5,2,FALSE)),"",VLOOKUP(VLOOKUP(C248,Table1[[Practice no.]:[12]],24,FALSE),List!$A$2:$B$5,2,FALSE)))</f>
        <v/>
      </c>
      <c r="K248" s="68" t="str">
        <f>IF(C248="","",IF(ISERROR(VLOOKUP(VLOOKUP(C248,Table1[[Practice no.]:[12]],25,FALSE),List!$A$2:$B$5,2,FALSE)),"",VLOOKUP(VLOOKUP(C248,Table1[[Practice no.]:[12]],25,FALSE),List!$A$2:$B$5,2,FALSE)))</f>
        <v/>
      </c>
      <c r="L248" s="68" t="str">
        <f>IF(C248="","",IF(ISERROR(VLOOKUP(VLOOKUP(C248,Table1[[Practice no.]:[12]],26,FALSE),List!$A$2:$B$5,2,FALSE)),"",VLOOKUP(VLOOKUP(C248,Table1[[Practice no.]:[12]],26,FALSE),List!$A$2:$B$5,2,FALSE)))</f>
        <v/>
      </c>
      <c r="M248" s="68" t="str">
        <f>IF(C248="","",IF(ISERROR(VLOOKUP(VLOOKUP(C248,Table1[[Practice no.]:[12]],27,FALSE),List!$A$2:$B$5,2,FALSE)),"",VLOOKUP(VLOOKUP(C248,Table1[[Practice no.]:[12]],27,FALSE),List!$A$2:$B$5,2,FALSE)))</f>
        <v/>
      </c>
      <c r="N248" s="69" t="str">
        <f>IF(C248="","",IF(ISERROR(VLOOKUP(VLOOKUP(C248,Table1[[Practice no.]:[12]],28,FALSE),List!$A$2:$B$5,2,FALSE)),"",VLOOKUP(VLOOKUP(C248,Table1[[Practice no.]:[12]],28,FALSE),List!$A$2:$B$5,2,FALSE)))</f>
        <v/>
      </c>
      <c r="O248" s="69" t="str">
        <f>IF(C248="","",IF(ISERROR(VLOOKUP(VLOOKUP(C248,Table1[[Practice no.]:[12]],29,FALSE),List!$A$2:$B$5,2,FALSE)),"",VLOOKUP(VLOOKUP(C248,Table1[[Practice no.]:[12]],29,FALSE),List!$A$2:$B$5,2,FALSE)))</f>
        <v/>
      </c>
      <c r="P248" s="69" t="str">
        <f>IF(C248="","",IF(ISERROR(VLOOKUP(VLOOKUP(C248,Table1[[Practice no.]:[12]],30,FALSE),List!$A$2:$B$5,2,FALSE)),"",VLOOKUP(VLOOKUP(C248,Table1[[Practice no.]:[12]],30,FALSE),List!$A$2:$B$5,2,FALSE)))</f>
        <v/>
      </c>
      <c r="Q248" s="55" t="str">
        <f>IF(C248="","",IF(ISERROR(VLOOKUP(VLOOKUP(C248,Table1[[Practice no.]:[12]],31,FALSE),List!$A$2:$B$5,2,FALSE)),"",VLOOKUP(VLOOKUP(C248,Table1[[Practice no.]:[12]],31,FALSE),List!$A$2:$B$5,2,FALSE)))</f>
        <v/>
      </c>
      <c r="R248" s="55" t="str">
        <f>IF(C248="","",IF(ISERROR(VLOOKUP(VLOOKUP(C248,Table1[[Practice no.]:[12]],32,FALSE),List!$A$2:$B$5,2,FALSE)),"",VLOOKUP(VLOOKUP(C248,Table1[[Practice no.]:[12]],32,FALSE),List!$A$2:$B$5,2,FALSE)))</f>
        <v/>
      </c>
      <c r="S248" s="55" t="str">
        <f>IF(C248="","",IF(ISERROR(VLOOKUP(VLOOKUP(C248,Table1[[Practice no.]:[12]],33,FALSE),List!$A$2:$B$5,2,FALSE)),"",VLOOKUP(VLOOKUP(C248,Table1[[Practice no.]:[12]],33,FALSE),List!$A$2:$B$5,2,FALSE)))</f>
        <v/>
      </c>
      <c r="T248" s="55" t="str">
        <f>IF(C248="","",IF(ISERROR(VLOOKUP(VLOOKUP(C248,Table1[[Practice no.]:[12]],34,FALSE),List!$A$2:$B$5,2,FALSE)),"",VLOOKUP(VLOOKUP(C248,Table1[[Practice no.]:[12]],34,FALSE),List!$A$2:$B$5,2,FALSE)))</f>
        <v/>
      </c>
      <c r="U248" s="55" t="str">
        <f>IF(C248="","",IF(ISERROR(VLOOKUP(VLOOKUP(C248,Table1[[Practice no.]:[12]],35,FALSE),List!$A$2:$B$5,2,FALSE)),"",VLOOKUP(VLOOKUP(C248,Table1[[Practice no.]:[12]],35,FALSE),List!$A$2:$B$5,2,FALSE)))</f>
        <v/>
      </c>
      <c r="V248" s="55" t="str">
        <f>IF(C248="","",IF(ISERROR(VLOOKUP(VLOOKUP(C248,Table1[[Practice no.]:[12]],36,FALSE),List!$A$2:$B$5,2,FALSE)),"",VLOOKUP(VLOOKUP(C248,Table1[[Practice no.]:[12]],36,FALSE),List!$A$2:$B$5,2,FALSE)))</f>
        <v/>
      </c>
      <c r="W248" s="55" t="str">
        <f>IF(C248="","",IF(ISERROR(VLOOKUP(VLOOKUP(C248,Table1[[Practice no.]:[12]],37,FALSE),List!$A$2:$B$5,2,FALSE)),"",VLOOKUP(VLOOKUP(C248,Table1[[Practice no.]:[12]],37,FALSE),List!$A$2:$B$5,2,FALSE)))</f>
        <v/>
      </c>
      <c r="X248" s="55" t="str">
        <f>IF(C248="","",IF(ISERROR(VLOOKUP(VLOOKUP(C248,Table1[[Practice no.]:[12]],38,FALSE),List!$A$2:$B$5,2,FALSE)),"",VLOOKUP(VLOOKUP(C248,Table1[[Practice no.]:[12]],38,FALSE),List!$A$2:$B$5,2,FALSE)))</f>
        <v/>
      </c>
      <c r="Y248" s="55" t="str">
        <f>IF(C248="","",IF(ISERROR(VLOOKUP(VLOOKUP(C248,Table1[[Practice no.]:[12]],39,FALSE),List!$A$2:$B$5,2,FALSE)),"",VLOOKUP(VLOOKUP(C248,Table1[[Practice no.]:[12]],39,FALSE),List!$A$2:$B$5,2,FALSE)))</f>
        <v/>
      </c>
      <c r="Z248" s="55" t="str">
        <f>IF(C248="","",IF(ISERROR(VLOOKUP(VLOOKUP(C248,Table1[[Practice no.]:[12]],40,FALSE),List!$A$2:$B$5,2,FALSE)),"",VLOOKUP(VLOOKUP(C248,Table1[[Practice no.]:[12]],40,FALSE),List!$A$2:$B$5,2,FALSE)))</f>
        <v/>
      </c>
      <c r="AA248" s="55" t="str">
        <f>IF(C248="","",IF(ISERROR(VLOOKUP(VLOOKUP(C248,Table1[[Practice no.]:[12]],41,FALSE),List!$A$2:$B$5,2,FALSE)),"",VLOOKUP(VLOOKUP(C248,Table1[[Practice no.]:[12]],41,FALSE),List!$A$2:$B$5,2,FALSE)))</f>
        <v/>
      </c>
      <c r="AB248" s="55" t="str">
        <f>IF(C248="","",IF(ISERROR(VLOOKUP(VLOOKUP(C248,Table1[[Practice no.]:[12]],42,FALSE),List!$A$2:$B$5,2,FALSE)),"",VLOOKUP(VLOOKUP(C248,Table1[[Practice no.]:[12]],42,FALSE),List!$A$2:$B$5,2,FALSE)))</f>
        <v/>
      </c>
    </row>
    <row r="249" spans="1:28" ht="40.35" customHeight="1">
      <c r="A249" s="218"/>
      <c r="B249" s="218"/>
      <c r="C249" s="218"/>
      <c r="D249" s="218" t="str">
        <f>IF(C249="","",HYPERLINK("#'" &amp; C249 &amp; "'!A1",VLOOKUP(C249,Table1[[Practice no.]:[Pracitce Name]],2,FALSE)))</f>
        <v/>
      </c>
      <c r="E249" s="65" t="str">
        <f>IF(C249="","",IF(ISERROR(VLOOKUP(VLOOKUP(C249,Table1[[Practice no.]:[12]],19,FALSE),List!$A$2:$B$5,2,FALSE)),"",VLOOKUP(VLOOKUP(C249,Table1[[Practice no.]:[12]],19,FALSE),List!$A$2:$B$5,2,FALSE)))</f>
        <v/>
      </c>
      <c r="F249" s="66" t="str">
        <f>IF(C249="","",IF(ISERROR(VLOOKUP(VLOOKUP(C249,Table1[[Practice no.]:[12]],20,FALSE),List!$A$2:$B$5,2,FALSE)),"",VLOOKUP(VLOOKUP(C249,Table1[[Practice no.]:[12]],20,FALSE),List!$A$2:$B$5,2,FALSE)))</f>
        <v/>
      </c>
      <c r="G249" s="66" t="str">
        <f>IF(C249="","",IF(ISERROR(VLOOKUP(VLOOKUP(C249,Table1[[Practice no.]:[12]],21,FALSE),List!$A$2:$B$5,2,FALSE)),"",VLOOKUP(VLOOKUP(C249,Table1[[Practice no.]:[12]],21,FALSE),List!$A$2:$B$5,2,FALSE)))</f>
        <v/>
      </c>
      <c r="H249" s="67" t="str">
        <f>IF(C249="","",IF(ISERROR(VLOOKUP(VLOOKUP(C249,Table1[[Practice no.]:[12]],22,FALSE),List!$A$2:$B$5,2,FALSE)),"",VLOOKUP(VLOOKUP(C249,Table1[[Practice no.]:[12]],22,FALSE),List!$A$2:$B$5,2,FALSE)))</f>
        <v/>
      </c>
      <c r="I249" s="67" t="str">
        <f>IF(C249="","",IF(ISERROR(VLOOKUP(VLOOKUP(C249,Table1[[Practice no.]:[12]],23,FALSE),List!$A$2:$B$5,2,FALSE)),"",VLOOKUP(VLOOKUP(C249,Table1[[Practice no.]:[12]],23,FALSE),List!$A$2:$B$5,2,FALSE)))</f>
        <v/>
      </c>
      <c r="J249" s="67" t="str">
        <f>IF(C249="","",IF(ISERROR(VLOOKUP(VLOOKUP(C249,Table1[[Practice no.]:[12]],24,FALSE),List!$A$2:$B$5,2,FALSE)),"",VLOOKUP(VLOOKUP(C249,Table1[[Practice no.]:[12]],24,FALSE),List!$A$2:$B$5,2,FALSE)))</f>
        <v/>
      </c>
      <c r="K249" s="68" t="str">
        <f>IF(C249="","",IF(ISERROR(VLOOKUP(VLOOKUP(C249,Table1[[Practice no.]:[12]],25,FALSE),List!$A$2:$B$5,2,FALSE)),"",VLOOKUP(VLOOKUP(C249,Table1[[Practice no.]:[12]],25,FALSE),List!$A$2:$B$5,2,FALSE)))</f>
        <v/>
      </c>
      <c r="L249" s="68" t="str">
        <f>IF(C249="","",IF(ISERROR(VLOOKUP(VLOOKUP(C249,Table1[[Practice no.]:[12]],26,FALSE),List!$A$2:$B$5,2,FALSE)),"",VLOOKUP(VLOOKUP(C249,Table1[[Practice no.]:[12]],26,FALSE),List!$A$2:$B$5,2,FALSE)))</f>
        <v/>
      </c>
      <c r="M249" s="68" t="str">
        <f>IF(C249="","",IF(ISERROR(VLOOKUP(VLOOKUP(C249,Table1[[Practice no.]:[12]],27,FALSE),List!$A$2:$B$5,2,FALSE)),"",VLOOKUP(VLOOKUP(C249,Table1[[Practice no.]:[12]],27,FALSE),List!$A$2:$B$5,2,FALSE)))</f>
        <v/>
      </c>
      <c r="N249" s="69" t="str">
        <f>IF(C249="","",IF(ISERROR(VLOOKUP(VLOOKUP(C249,Table1[[Practice no.]:[12]],28,FALSE),List!$A$2:$B$5,2,FALSE)),"",VLOOKUP(VLOOKUP(C249,Table1[[Practice no.]:[12]],28,FALSE),List!$A$2:$B$5,2,FALSE)))</f>
        <v/>
      </c>
      <c r="O249" s="69" t="str">
        <f>IF(C249="","",IF(ISERROR(VLOOKUP(VLOOKUP(C249,Table1[[Practice no.]:[12]],29,FALSE),List!$A$2:$B$5,2,FALSE)),"",VLOOKUP(VLOOKUP(C249,Table1[[Practice no.]:[12]],29,FALSE),List!$A$2:$B$5,2,FALSE)))</f>
        <v/>
      </c>
      <c r="P249" s="69" t="str">
        <f>IF(C249="","",IF(ISERROR(VLOOKUP(VLOOKUP(C249,Table1[[Practice no.]:[12]],30,FALSE),List!$A$2:$B$5,2,FALSE)),"",VLOOKUP(VLOOKUP(C249,Table1[[Practice no.]:[12]],30,FALSE),List!$A$2:$B$5,2,FALSE)))</f>
        <v/>
      </c>
      <c r="Q249" s="55" t="str">
        <f>IF(C249="","",IF(ISERROR(VLOOKUP(VLOOKUP(C249,Table1[[Practice no.]:[12]],31,FALSE),List!$A$2:$B$5,2,FALSE)),"",VLOOKUP(VLOOKUP(C249,Table1[[Practice no.]:[12]],31,FALSE),List!$A$2:$B$5,2,FALSE)))</f>
        <v/>
      </c>
      <c r="R249" s="55" t="str">
        <f>IF(C249="","",IF(ISERROR(VLOOKUP(VLOOKUP(C249,Table1[[Practice no.]:[12]],32,FALSE),List!$A$2:$B$5,2,FALSE)),"",VLOOKUP(VLOOKUP(C249,Table1[[Practice no.]:[12]],32,FALSE),List!$A$2:$B$5,2,FALSE)))</f>
        <v/>
      </c>
      <c r="S249" s="55" t="str">
        <f>IF(C249="","",IF(ISERROR(VLOOKUP(VLOOKUP(C249,Table1[[Practice no.]:[12]],33,FALSE),List!$A$2:$B$5,2,FALSE)),"",VLOOKUP(VLOOKUP(C249,Table1[[Practice no.]:[12]],33,FALSE),List!$A$2:$B$5,2,FALSE)))</f>
        <v/>
      </c>
      <c r="T249" s="55" t="str">
        <f>IF(C249="","",IF(ISERROR(VLOOKUP(VLOOKUP(C249,Table1[[Practice no.]:[12]],34,FALSE),List!$A$2:$B$5,2,FALSE)),"",VLOOKUP(VLOOKUP(C249,Table1[[Practice no.]:[12]],34,FALSE),List!$A$2:$B$5,2,FALSE)))</f>
        <v/>
      </c>
      <c r="U249" s="55" t="str">
        <f>IF(C249="","",IF(ISERROR(VLOOKUP(VLOOKUP(C249,Table1[[Practice no.]:[12]],35,FALSE),List!$A$2:$B$5,2,FALSE)),"",VLOOKUP(VLOOKUP(C249,Table1[[Practice no.]:[12]],35,FALSE),List!$A$2:$B$5,2,FALSE)))</f>
        <v/>
      </c>
      <c r="V249" s="55" t="str">
        <f>IF(C249="","",IF(ISERROR(VLOOKUP(VLOOKUP(C249,Table1[[Practice no.]:[12]],36,FALSE),List!$A$2:$B$5,2,FALSE)),"",VLOOKUP(VLOOKUP(C249,Table1[[Practice no.]:[12]],36,FALSE),List!$A$2:$B$5,2,FALSE)))</f>
        <v/>
      </c>
      <c r="W249" s="55" t="str">
        <f>IF(C249="","",IF(ISERROR(VLOOKUP(VLOOKUP(C249,Table1[[Practice no.]:[12]],37,FALSE),List!$A$2:$B$5,2,FALSE)),"",VLOOKUP(VLOOKUP(C249,Table1[[Practice no.]:[12]],37,FALSE),List!$A$2:$B$5,2,FALSE)))</f>
        <v/>
      </c>
      <c r="X249" s="55" t="str">
        <f>IF(C249="","",IF(ISERROR(VLOOKUP(VLOOKUP(C249,Table1[[Practice no.]:[12]],38,FALSE),List!$A$2:$B$5,2,FALSE)),"",VLOOKUP(VLOOKUP(C249,Table1[[Practice no.]:[12]],38,FALSE),List!$A$2:$B$5,2,FALSE)))</f>
        <v/>
      </c>
      <c r="Y249" s="55" t="str">
        <f>IF(C249="","",IF(ISERROR(VLOOKUP(VLOOKUP(C249,Table1[[Practice no.]:[12]],39,FALSE),List!$A$2:$B$5,2,FALSE)),"",VLOOKUP(VLOOKUP(C249,Table1[[Practice no.]:[12]],39,FALSE),List!$A$2:$B$5,2,FALSE)))</f>
        <v/>
      </c>
      <c r="Z249" s="55" t="str">
        <f>IF(C249="","",IF(ISERROR(VLOOKUP(VLOOKUP(C249,Table1[[Practice no.]:[12]],40,FALSE),List!$A$2:$B$5,2,FALSE)),"",VLOOKUP(VLOOKUP(C249,Table1[[Practice no.]:[12]],40,FALSE),List!$A$2:$B$5,2,FALSE)))</f>
        <v/>
      </c>
      <c r="AA249" s="55" t="str">
        <f>IF(C249="","",IF(ISERROR(VLOOKUP(VLOOKUP(C249,Table1[[Practice no.]:[12]],41,FALSE),List!$A$2:$B$5,2,FALSE)),"",VLOOKUP(VLOOKUP(C249,Table1[[Practice no.]:[12]],41,FALSE),List!$A$2:$B$5,2,FALSE)))</f>
        <v/>
      </c>
      <c r="AB249" s="55" t="str">
        <f>IF(C249="","",IF(ISERROR(VLOOKUP(VLOOKUP(C249,Table1[[Practice no.]:[12]],42,FALSE),List!$A$2:$B$5,2,FALSE)),"",VLOOKUP(VLOOKUP(C249,Table1[[Practice no.]:[12]],42,FALSE),List!$A$2:$B$5,2,FALSE)))</f>
        <v/>
      </c>
    </row>
    <row r="250" spans="1:28" ht="40.35" customHeight="1">
      <c r="A250" s="218"/>
      <c r="B250" s="218"/>
      <c r="C250" s="218"/>
      <c r="D250" s="218" t="str">
        <f>IF(C250="","",HYPERLINK("#'" &amp; C250 &amp; "'!A1",VLOOKUP(C250,Table1[[Practice no.]:[Pracitce Name]],2,FALSE)))</f>
        <v/>
      </c>
      <c r="E250" s="65" t="str">
        <f>IF(C250="","",IF(ISERROR(VLOOKUP(VLOOKUP(C250,Table1[[Practice no.]:[12]],19,FALSE),List!$A$2:$B$5,2,FALSE)),"",VLOOKUP(VLOOKUP(C250,Table1[[Practice no.]:[12]],19,FALSE),List!$A$2:$B$5,2,FALSE)))</f>
        <v/>
      </c>
      <c r="F250" s="66" t="str">
        <f>IF(C250="","",IF(ISERROR(VLOOKUP(VLOOKUP(C250,Table1[[Practice no.]:[12]],20,FALSE),List!$A$2:$B$5,2,FALSE)),"",VLOOKUP(VLOOKUP(C250,Table1[[Practice no.]:[12]],20,FALSE),List!$A$2:$B$5,2,FALSE)))</f>
        <v/>
      </c>
      <c r="G250" s="66" t="str">
        <f>IF(C250="","",IF(ISERROR(VLOOKUP(VLOOKUP(C250,Table1[[Practice no.]:[12]],21,FALSE),List!$A$2:$B$5,2,FALSE)),"",VLOOKUP(VLOOKUP(C250,Table1[[Practice no.]:[12]],21,FALSE),List!$A$2:$B$5,2,FALSE)))</f>
        <v/>
      </c>
      <c r="H250" s="67" t="str">
        <f>IF(C250="","",IF(ISERROR(VLOOKUP(VLOOKUP(C250,Table1[[Practice no.]:[12]],22,FALSE),List!$A$2:$B$5,2,FALSE)),"",VLOOKUP(VLOOKUP(C250,Table1[[Practice no.]:[12]],22,FALSE),List!$A$2:$B$5,2,FALSE)))</f>
        <v/>
      </c>
      <c r="I250" s="67" t="str">
        <f>IF(C250="","",IF(ISERROR(VLOOKUP(VLOOKUP(C250,Table1[[Practice no.]:[12]],23,FALSE),List!$A$2:$B$5,2,FALSE)),"",VLOOKUP(VLOOKUP(C250,Table1[[Practice no.]:[12]],23,FALSE),List!$A$2:$B$5,2,FALSE)))</f>
        <v/>
      </c>
      <c r="J250" s="67" t="str">
        <f>IF(C250="","",IF(ISERROR(VLOOKUP(VLOOKUP(C250,Table1[[Practice no.]:[12]],24,FALSE),List!$A$2:$B$5,2,FALSE)),"",VLOOKUP(VLOOKUP(C250,Table1[[Practice no.]:[12]],24,FALSE),List!$A$2:$B$5,2,FALSE)))</f>
        <v/>
      </c>
      <c r="K250" s="68" t="str">
        <f>IF(C250="","",IF(ISERROR(VLOOKUP(VLOOKUP(C250,Table1[[Practice no.]:[12]],25,FALSE),List!$A$2:$B$5,2,FALSE)),"",VLOOKUP(VLOOKUP(C250,Table1[[Practice no.]:[12]],25,FALSE),List!$A$2:$B$5,2,FALSE)))</f>
        <v/>
      </c>
      <c r="L250" s="68" t="str">
        <f>IF(C250="","",IF(ISERROR(VLOOKUP(VLOOKUP(C250,Table1[[Practice no.]:[12]],26,FALSE),List!$A$2:$B$5,2,FALSE)),"",VLOOKUP(VLOOKUP(C250,Table1[[Practice no.]:[12]],26,FALSE),List!$A$2:$B$5,2,FALSE)))</f>
        <v/>
      </c>
      <c r="M250" s="68" t="str">
        <f>IF(C250="","",IF(ISERROR(VLOOKUP(VLOOKUP(C250,Table1[[Practice no.]:[12]],27,FALSE),List!$A$2:$B$5,2,FALSE)),"",VLOOKUP(VLOOKUP(C250,Table1[[Practice no.]:[12]],27,FALSE),List!$A$2:$B$5,2,FALSE)))</f>
        <v/>
      </c>
      <c r="N250" s="69" t="str">
        <f>IF(C250="","",IF(ISERROR(VLOOKUP(VLOOKUP(C250,Table1[[Practice no.]:[12]],28,FALSE),List!$A$2:$B$5,2,FALSE)),"",VLOOKUP(VLOOKUP(C250,Table1[[Practice no.]:[12]],28,FALSE),List!$A$2:$B$5,2,FALSE)))</f>
        <v/>
      </c>
      <c r="O250" s="69" t="str">
        <f>IF(C250="","",IF(ISERROR(VLOOKUP(VLOOKUP(C250,Table1[[Practice no.]:[12]],29,FALSE),List!$A$2:$B$5,2,FALSE)),"",VLOOKUP(VLOOKUP(C250,Table1[[Practice no.]:[12]],29,FALSE),List!$A$2:$B$5,2,FALSE)))</f>
        <v/>
      </c>
      <c r="P250" s="69" t="str">
        <f>IF(C250="","",IF(ISERROR(VLOOKUP(VLOOKUP(C250,Table1[[Practice no.]:[12]],30,FALSE),List!$A$2:$B$5,2,FALSE)),"",VLOOKUP(VLOOKUP(C250,Table1[[Practice no.]:[12]],30,FALSE),List!$A$2:$B$5,2,FALSE)))</f>
        <v/>
      </c>
      <c r="Q250" s="55" t="str">
        <f>IF(C250="","",IF(ISERROR(VLOOKUP(VLOOKUP(C250,Table1[[Practice no.]:[12]],31,FALSE),List!$A$2:$B$5,2,FALSE)),"",VLOOKUP(VLOOKUP(C250,Table1[[Practice no.]:[12]],31,FALSE),List!$A$2:$B$5,2,FALSE)))</f>
        <v/>
      </c>
      <c r="R250" s="55" t="str">
        <f>IF(C250="","",IF(ISERROR(VLOOKUP(VLOOKUP(C250,Table1[[Practice no.]:[12]],32,FALSE),List!$A$2:$B$5,2,FALSE)),"",VLOOKUP(VLOOKUP(C250,Table1[[Practice no.]:[12]],32,FALSE),List!$A$2:$B$5,2,FALSE)))</f>
        <v/>
      </c>
      <c r="S250" s="55" t="str">
        <f>IF(C250="","",IF(ISERROR(VLOOKUP(VLOOKUP(C250,Table1[[Practice no.]:[12]],33,FALSE),List!$A$2:$B$5,2,FALSE)),"",VLOOKUP(VLOOKUP(C250,Table1[[Practice no.]:[12]],33,FALSE),List!$A$2:$B$5,2,FALSE)))</f>
        <v/>
      </c>
      <c r="T250" s="55" t="str">
        <f>IF(C250="","",IF(ISERROR(VLOOKUP(VLOOKUP(C250,Table1[[Practice no.]:[12]],34,FALSE),List!$A$2:$B$5,2,FALSE)),"",VLOOKUP(VLOOKUP(C250,Table1[[Practice no.]:[12]],34,FALSE),List!$A$2:$B$5,2,FALSE)))</f>
        <v/>
      </c>
      <c r="U250" s="55" t="str">
        <f>IF(C250="","",IF(ISERROR(VLOOKUP(VLOOKUP(C250,Table1[[Practice no.]:[12]],35,FALSE),List!$A$2:$B$5,2,FALSE)),"",VLOOKUP(VLOOKUP(C250,Table1[[Practice no.]:[12]],35,FALSE),List!$A$2:$B$5,2,FALSE)))</f>
        <v/>
      </c>
      <c r="V250" s="55" t="str">
        <f>IF(C250="","",IF(ISERROR(VLOOKUP(VLOOKUP(C250,Table1[[Practice no.]:[12]],36,FALSE),List!$A$2:$B$5,2,FALSE)),"",VLOOKUP(VLOOKUP(C250,Table1[[Practice no.]:[12]],36,FALSE),List!$A$2:$B$5,2,FALSE)))</f>
        <v/>
      </c>
      <c r="W250" s="55" t="str">
        <f>IF(C250="","",IF(ISERROR(VLOOKUP(VLOOKUP(C250,Table1[[Practice no.]:[12]],37,FALSE),List!$A$2:$B$5,2,FALSE)),"",VLOOKUP(VLOOKUP(C250,Table1[[Practice no.]:[12]],37,FALSE),List!$A$2:$B$5,2,FALSE)))</f>
        <v/>
      </c>
      <c r="X250" s="55" t="str">
        <f>IF(C250="","",IF(ISERROR(VLOOKUP(VLOOKUP(C250,Table1[[Practice no.]:[12]],38,FALSE),List!$A$2:$B$5,2,FALSE)),"",VLOOKUP(VLOOKUP(C250,Table1[[Practice no.]:[12]],38,FALSE),List!$A$2:$B$5,2,FALSE)))</f>
        <v/>
      </c>
      <c r="Y250" s="55" t="str">
        <f>IF(C250="","",IF(ISERROR(VLOOKUP(VLOOKUP(C250,Table1[[Practice no.]:[12]],39,FALSE),List!$A$2:$B$5,2,FALSE)),"",VLOOKUP(VLOOKUP(C250,Table1[[Practice no.]:[12]],39,FALSE),List!$A$2:$B$5,2,FALSE)))</f>
        <v/>
      </c>
      <c r="Z250" s="55" t="str">
        <f>IF(C250="","",IF(ISERROR(VLOOKUP(VLOOKUP(C250,Table1[[Practice no.]:[12]],40,FALSE),List!$A$2:$B$5,2,FALSE)),"",VLOOKUP(VLOOKUP(C250,Table1[[Practice no.]:[12]],40,FALSE),List!$A$2:$B$5,2,FALSE)))</f>
        <v/>
      </c>
      <c r="AA250" s="55" t="str">
        <f>IF(C250="","",IF(ISERROR(VLOOKUP(VLOOKUP(C250,Table1[[Practice no.]:[12]],41,FALSE),List!$A$2:$B$5,2,FALSE)),"",VLOOKUP(VLOOKUP(C250,Table1[[Practice no.]:[12]],41,FALSE),List!$A$2:$B$5,2,FALSE)))</f>
        <v/>
      </c>
      <c r="AB250" s="55" t="str">
        <f>IF(C250="","",IF(ISERROR(VLOOKUP(VLOOKUP(C250,Table1[[Practice no.]:[12]],42,FALSE),List!$A$2:$B$5,2,FALSE)),"",VLOOKUP(VLOOKUP(C250,Table1[[Practice no.]:[12]],42,FALSE),List!$A$2:$B$5,2,FALSE)))</f>
        <v/>
      </c>
    </row>
    <row r="251" spans="1:28" ht="40.35" customHeight="1">
      <c r="A251" s="218"/>
      <c r="B251" s="218"/>
      <c r="C251" s="218"/>
      <c r="D251" s="218" t="str">
        <f>IF(C251="","",HYPERLINK("#'" &amp; C251 &amp; "'!A1",VLOOKUP(C251,Table1[[Practice no.]:[Pracitce Name]],2,FALSE)))</f>
        <v/>
      </c>
      <c r="E251" s="65" t="str">
        <f>IF(C251="","",IF(ISERROR(VLOOKUP(VLOOKUP(C251,Table1[[Practice no.]:[12]],19,FALSE),List!$A$2:$B$5,2,FALSE)),"",VLOOKUP(VLOOKUP(C251,Table1[[Practice no.]:[12]],19,FALSE),List!$A$2:$B$5,2,FALSE)))</f>
        <v/>
      </c>
      <c r="F251" s="66" t="str">
        <f>IF(C251="","",IF(ISERROR(VLOOKUP(VLOOKUP(C251,Table1[[Practice no.]:[12]],20,FALSE),List!$A$2:$B$5,2,FALSE)),"",VLOOKUP(VLOOKUP(C251,Table1[[Practice no.]:[12]],20,FALSE),List!$A$2:$B$5,2,FALSE)))</f>
        <v/>
      </c>
      <c r="G251" s="66" t="str">
        <f>IF(C251="","",IF(ISERROR(VLOOKUP(VLOOKUP(C251,Table1[[Practice no.]:[12]],21,FALSE),List!$A$2:$B$5,2,FALSE)),"",VLOOKUP(VLOOKUP(C251,Table1[[Practice no.]:[12]],21,FALSE),List!$A$2:$B$5,2,FALSE)))</f>
        <v/>
      </c>
      <c r="H251" s="67" t="str">
        <f>IF(C251="","",IF(ISERROR(VLOOKUP(VLOOKUP(C251,Table1[[Practice no.]:[12]],22,FALSE),List!$A$2:$B$5,2,FALSE)),"",VLOOKUP(VLOOKUP(C251,Table1[[Practice no.]:[12]],22,FALSE),List!$A$2:$B$5,2,FALSE)))</f>
        <v/>
      </c>
      <c r="I251" s="67" t="str">
        <f>IF(C251="","",IF(ISERROR(VLOOKUP(VLOOKUP(C251,Table1[[Practice no.]:[12]],23,FALSE),List!$A$2:$B$5,2,FALSE)),"",VLOOKUP(VLOOKUP(C251,Table1[[Practice no.]:[12]],23,FALSE),List!$A$2:$B$5,2,FALSE)))</f>
        <v/>
      </c>
      <c r="J251" s="67" t="str">
        <f>IF(C251="","",IF(ISERROR(VLOOKUP(VLOOKUP(C251,Table1[[Practice no.]:[12]],24,FALSE),List!$A$2:$B$5,2,FALSE)),"",VLOOKUP(VLOOKUP(C251,Table1[[Practice no.]:[12]],24,FALSE),List!$A$2:$B$5,2,FALSE)))</f>
        <v/>
      </c>
      <c r="K251" s="68" t="str">
        <f>IF(C251="","",IF(ISERROR(VLOOKUP(VLOOKUP(C251,Table1[[Practice no.]:[12]],25,FALSE),List!$A$2:$B$5,2,FALSE)),"",VLOOKUP(VLOOKUP(C251,Table1[[Practice no.]:[12]],25,FALSE),List!$A$2:$B$5,2,FALSE)))</f>
        <v/>
      </c>
      <c r="L251" s="68" t="str">
        <f>IF(C251="","",IF(ISERROR(VLOOKUP(VLOOKUP(C251,Table1[[Practice no.]:[12]],26,FALSE),List!$A$2:$B$5,2,FALSE)),"",VLOOKUP(VLOOKUP(C251,Table1[[Practice no.]:[12]],26,FALSE),List!$A$2:$B$5,2,FALSE)))</f>
        <v/>
      </c>
      <c r="M251" s="68" t="str">
        <f>IF(C251="","",IF(ISERROR(VLOOKUP(VLOOKUP(C251,Table1[[Practice no.]:[12]],27,FALSE),List!$A$2:$B$5,2,FALSE)),"",VLOOKUP(VLOOKUP(C251,Table1[[Practice no.]:[12]],27,FALSE),List!$A$2:$B$5,2,FALSE)))</f>
        <v/>
      </c>
      <c r="N251" s="69" t="str">
        <f>IF(C251="","",IF(ISERROR(VLOOKUP(VLOOKUP(C251,Table1[[Practice no.]:[12]],28,FALSE),List!$A$2:$B$5,2,FALSE)),"",VLOOKUP(VLOOKUP(C251,Table1[[Practice no.]:[12]],28,FALSE),List!$A$2:$B$5,2,FALSE)))</f>
        <v/>
      </c>
      <c r="O251" s="69" t="str">
        <f>IF(C251="","",IF(ISERROR(VLOOKUP(VLOOKUP(C251,Table1[[Practice no.]:[12]],29,FALSE),List!$A$2:$B$5,2,FALSE)),"",VLOOKUP(VLOOKUP(C251,Table1[[Practice no.]:[12]],29,FALSE),List!$A$2:$B$5,2,FALSE)))</f>
        <v/>
      </c>
      <c r="P251" s="69" t="str">
        <f>IF(C251="","",IF(ISERROR(VLOOKUP(VLOOKUP(C251,Table1[[Practice no.]:[12]],30,FALSE),List!$A$2:$B$5,2,FALSE)),"",VLOOKUP(VLOOKUP(C251,Table1[[Practice no.]:[12]],30,FALSE),List!$A$2:$B$5,2,FALSE)))</f>
        <v/>
      </c>
      <c r="Q251" s="55" t="str">
        <f>IF(C251="","",IF(ISERROR(VLOOKUP(VLOOKUP(C251,Table1[[Practice no.]:[12]],31,FALSE),List!$A$2:$B$5,2,FALSE)),"",VLOOKUP(VLOOKUP(C251,Table1[[Practice no.]:[12]],31,FALSE),List!$A$2:$B$5,2,FALSE)))</f>
        <v/>
      </c>
      <c r="R251" s="55" t="str">
        <f>IF(C251="","",IF(ISERROR(VLOOKUP(VLOOKUP(C251,Table1[[Practice no.]:[12]],32,FALSE),List!$A$2:$B$5,2,FALSE)),"",VLOOKUP(VLOOKUP(C251,Table1[[Practice no.]:[12]],32,FALSE),List!$A$2:$B$5,2,FALSE)))</f>
        <v/>
      </c>
      <c r="S251" s="55" t="str">
        <f>IF(C251="","",IF(ISERROR(VLOOKUP(VLOOKUP(C251,Table1[[Practice no.]:[12]],33,FALSE),List!$A$2:$B$5,2,FALSE)),"",VLOOKUP(VLOOKUP(C251,Table1[[Practice no.]:[12]],33,FALSE),List!$A$2:$B$5,2,FALSE)))</f>
        <v/>
      </c>
      <c r="T251" s="55" t="str">
        <f>IF(C251="","",IF(ISERROR(VLOOKUP(VLOOKUP(C251,Table1[[Practice no.]:[12]],34,FALSE),List!$A$2:$B$5,2,FALSE)),"",VLOOKUP(VLOOKUP(C251,Table1[[Practice no.]:[12]],34,FALSE),List!$A$2:$B$5,2,FALSE)))</f>
        <v/>
      </c>
      <c r="U251" s="55" t="str">
        <f>IF(C251="","",IF(ISERROR(VLOOKUP(VLOOKUP(C251,Table1[[Practice no.]:[12]],35,FALSE),List!$A$2:$B$5,2,FALSE)),"",VLOOKUP(VLOOKUP(C251,Table1[[Practice no.]:[12]],35,FALSE),List!$A$2:$B$5,2,FALSE)))</f>
        <v/>
      </c>
      <c r="V251" s="55" t="str">
        <f>IF(C251="","",IF(ISERROR(VLOOKUP(VLOOKUP(C251,Table1[[Practice no.]:[12]],36,FALSE),List!$A$2:$B$5,2,FALSE)),"",VLOOKUP(VLOOKUP(C251,Table1[[Practice no.]:[12]],36,FALSE),List!$A$2:$B$5,2,FALSE)))</f>
        <v/>
      </c>
      <c r="W251" s="55" t="str">
        <f>IF(C251="","",IF(ISERROR(VLOOKUP(VLOOKUP(C251,Table1[[Practice no.]:[12]],37,FALSE),List!$A$2:$B$5,2,FALSE)),"",VLOOKUP(VLOOKUP(C251,Table1[[Practice no.]:[12]],37,FALSE),List!$A$2:$B$5,2,FALSE)))</f>
        <v/>
      </c>
      <c r="X251" s="55" t="str">
        <f>IF(C251="","",IF(ISERROR(VLOOKUP(VLOOKUP(C251,Table1[[Practice no.]:[12]],38,FALSE),List!$A$2:$B$5,2,FALSE)),"",VLOOKUP(VLOOKUP(C251,Table1[[Practice no.]:[12]],38,FALSE),List!$A$2:$B$5,2,FALSE)))</f>
        <v/>
      </c>
      <c r="Y251" s="55" t="str">
        <f>IF(C251="","",IF(ISERROR(VLOOKUP(VLOOKUP(C251,Table1[[Practice no.]:[12]],39,FALSE),List!$A$2:$B$5,2,FALSE)),"",VLOOKUP(VLOOKUP(C251,Table1[[Practice no.]:[12]],39,FALSE),List!$A$2:$B$5,2,FALSE)))</f>
        <v/>
      </c>
      <c r="Z251" s="55" t="str">
        <f>IF(C251="","",IF(ISERROR(VLOOKUP(VLOOKUP(C251,Table1[[Practice no.]:[12]],40,FALSE),List!$A$2:$B$5,2,FALSE)),"",VLOOKUP(VLOOKUP(C251,Table1[[Practice no.]:[12]],40,FALSE),List!$A$2:$B$5,2,FALSE)))</f>
        <v/>
      </c>
      <c r="AA251" s="55" t="str">
        <f>IF(C251="","",IF(ISERROR(VLOOKUP(VLOOKUP(C251,Table1[[Practice no.]:[12]],41,FALSE),List!$A$2:$B$5,2,FALSE)),"",VLOOKUP(VLOOKUP(C251,Table1[[Practice no.]:[12]],41,FALSE),List!$A$2:$B$5,2,FALSE)))</f>
        <v/>
      </c>
      <c r="AB251" s="55" t="str">
        <f>IF(C251="","",IF(ISERROR(VLOOKUP(VLOOKUP(C251,Table1[[Practice no.]:[12]],42,FALSE),List!$A$2:$B$5,2,FALSE)),"",VLOOKUP(VLOOKUP(C251,Table1[[Practice no.]:[12]],42,FALSE),List!$A$2:$B$5,2,FALSE)))</f>
        <v/>
      </c>
    </row>
    <row r="252" spans="1:28" ht="40.35" customHeight="1">
      <c r="A252" s="218"/>
      <c r="B252" s="218"/>
      <c r="C252" s="218"/>
      <c r="D252" s="218" t="str">
        <f>IF(C252="","",HYPERLINK("#'" &amp; C252 &amp; "'!A1",VLOOKUP(C252,Table1[[Practice no.]:[Pracitce Name]],2,FALSE)))</f>
        <v/>
      </c>
      <c r="E252" s="65" t="str">
        <f>IF(C252="","",IF(ISERROR(VLOOKUP(VLOOKUP(C252,Table1[[Practice no.]:[12]],19,FALSE),List!$A$2:$B$5,2,FALSE)),"",VLOOKUP(VLOOKUP(C252,Table1[[Practice no.]:[12]],19,FALSE),List!$A$2:$B$5,2,FALSE)))</f>
        <v/>
      </c>
      <c r="F252" s="66" t="str">
        <f>IF(C252="","",IF(ISERROR(VLOOKUP(VLOOKUP(C252,Table1[[Practice no.]:[12]],20,FALSE),List!$A$2:$B$5,2,FALSE)),"",VLOOKUP(VLOOKUP(C252,Table1[[Practice no.]:[12]],20,FALSE),List!$A$2:$B$5,2,FALSE)))</f>
        <v/>
      </c>
      <c r="G252" s="66" t="str">
        <f>IF(C252="","",IF(ISERROR(VLOOKUP(VLOOKUP(C252,Table1[[Practice no.]:[12]],21,FALSE),List!$A$2:$B$5,2,FALSE)),"",VLOOKUP(VLOOKUP(C252,Table1[[Practice no.]:[12]],21,FALSE),List!$A$2:$B$5,2,FALSE)))</f>
        <v/>
      </c>
      <c r="H252" s="67" t="str">
        <f>IF(C252="","",IF(ISERROR(VLOOKUP(VLOOKUP(C252,Table1[[Practice no.]:[12]],22,FALSE),List!$A$2:$B$5,2,FALSE)),"",VLOOKUP(VLOOKUP(C252,Table1[[Practice no.]:[12]],22,FALSE),List!$A$2:$B$5,2,FALSE)))</f>
        <v/>
      </c>
      <c r="I252" s="67" t="str">
        <f>IF(C252="","",IF(ISERROR(VLOOKUP(VLOOKUP(C252,Table1[[Practice no.]:[12]],23,FALSE),List!$A$2:$B$5,2,FALSE)),"",VLOOKUP(VLOOKUP(C252,Table1[[Practice no.]:[12]],23,FALSE),List!$A$2:$B$5,2,FALSE)))</f>
        <v/>
      </c>
      <c r="J252" s="67" t="str">
        <f>IF(C252="","",IF(ISERROR(VLOOKUP(VLOOKUP(C252,Table1[[Practice no.]:[12]],24,FALSE),List!$A$2:$B$5,2,FALSE)),"",VLOOKUP(VLOOKUP(C252,Table1[[Practice no.]:[12]],24,FALSE),List!$A$2:$B$5,2,FALSE)))</f>
        <v/>
      </c>
      <c r="K252" s="68" t="str">
        <f>IF(C252="","",IF(ISERROR(VLOOKUP(VLOOKUP(C252,Table1[[Practice no.]:[12]],25,FALSE),List!$A$2:$B$5,2,FALSE)),"",VLOOKUP(VLOOKUP(C252,Table1[[Practice no.]:[12]],25,FALSE),List!$A$2:$B$5,2,FALSE)))</f>
        <v/>
      </c>
      <c r="L252" s="68" t="str">
        <f>IF(C252="","",IF(ISERROR(VLOOKUP(VLOOKUP(C252,Table1[[Practice no.]:[12]],26,FALSE),List!$A$2:$B$5,2,FALSE)),"",VLOOKUP(VLOOKUP(C252,Table1[[Practice no.]:[12]],26,FALSE),List!$A$2:$B$5,2,FALSE)))</f>
        <v/>
      </c>
      <c r="M252" s="68" t="str">
        <f>IF(C252="","",IF(ISERROR(VLOOKUP(VLOOKUP(C252,Table1[[Practice no.]:[12]],27,FALSE),List!$A$2:$B$5,2,FALSE)),"",VLOOKUP(VLOOKUP(C252,Table1[[Practice no.]:[12]],27,FALSE),List!$A$2:$B$5,2,FALSE)))</f>
        <v/>
      </c>
      <c r="N252" s="69" t="str">
        <f>IF(C252="","",IF(ISERROR(VLOOKUP(VLOOKUP(C252,Table1[[Practice no.]:[12]],28,FALSE),List!$A$2:$B$5,2,FALSE)),"",VLOOKUP(VLOOKUP(C252,Table1[[Practice no.]:[12]],28,FALSE),List!$A$2:$B$5,2,FALSE)))</f>
        <v/>
      </c>
      <c r="O252" s="69" t="str">
        <f>IF(C252="","",IF(ISERROR(VLOOKUP(VLOOKUP(C252,Table1[[Practice no.]:[12]],29,FALSE),List!$A$2:$B$5,2,FALSE)),"",VLOOKUP(VLOOKUP(C252,Table1[[Practice no.]:[12]],29,FALSE),List!$A$2:$B$5,2,FALSE)))</f>
        <v/>
      </c>
      <c r="P252" s="69" t="str">
        <f>IF(C252="","",IF(ISERROR(VLOOKUP(VLOOKUP(C252,Table1[[Practice no.]:[12]],30,FALSE),List!$A$2:$B$5,2,FALSE)),"",VLOOKUP(VLOOKUP(C252,Table1[[Practice no.]:[12]],30,FALSE),List!$A$2:$B$5,2,FALSE)))</f>
        <v/>
      </c>
      <c r="Q252" s="55" t="str">
        <f>IF(C252="","",IF(ISERROR(VLOOKUP(VLOOKUP(C252,Table1[[Practice no.]:[12]],31,FALSE),List!$A$2:$B$5,2,FALSE)),"",VLOOKUP(VLOOKUP(C252,Table1[[Practice no.]:[12]],31,FALSE),List!$A$2:$B$5,2,FALSE)))</f>
        <v/>
      </c>
      <c r="R252" s="55" t="str">
        <f>IF(C252="","",IF(ISERROR(VLOOKUP(VLOOKUP(C252,Table1[[Practice no.]:[12]],32,FALSE),List!$A$2:$B$5,2,FALSE)),"",VLOOKUP(VLOOKUP(C252,Table1[[Practice no.]:[12]],32,FALSE),List!$A$2:$B$5,2,FALSE)))</f>
        <v/>
      </c>
      <c r="S252" s="55" t="str">
        <f>IF(C252="","",IF(ISERROR(VLOOKUP(VLOOKUP(C252,Table1[[Practice no.]:[12]],33,FALSE),List!$A$2:$B$5,2,FALSE)),"",VLOOKUP(VLOOKUP(C252,Table1[[Practice no.]:[12]],33,FALSE),List!$A$2:$B$5,2,FALSE)))</f>
        <v/>
      </c>
      <c r="T252" s="55" t="str">
        <f>IF(C252="","",IF(ISERROR(VLOOKUP(VLOOKUP(C252,Table1[[Practice no.]:[12]],34,FALSE),List!$A$2:$B$5,2,FALSE)),"",VLOOKUP(VLOOKUP(C252,Table1[[Practice no.]:[12]],34,FALSE),List!$A$2:$B$5,2,FALSE)))</f>
        <v/>
      </c>
      <c r="U252" s="55" t="str">
        <f>IF(C252="","",IF(ISERROR(VLOOKUP(VLOOKUP(C252,Table1[[Practice no.]:[12]],35,FALSE),List!$A$2:$B$5,2,FALSE)),"",VLOOKUP(VLOOKUP(C252,Table1[[Practice no.]:[12]],35,FALSE),List!$A$2:$B$5,2,FALSE)))</f>
        <v/>
      </c>
      <c r="V252" s="55" t="str">
        <f>IF(C252="","",IF(ISERROR(VLOOKUP(VLOOKUP(C252,Table1[[Practice no.]:[12]],36,FALSE),List!$A$2:$B$5,2,FALSE)),"",VLOOKUP(VLOOKUP(C252,Table1[[Practice no.]:[12]],36,FALSE),List!$A$2:$B$5,2,FALSE)))</f>
        <v/>
      </c>
      <c r="W252" s="55" t="str">
        <f>IF(C252="","",IF(ISERROR(VLOOKUP(VLOOKUP(C252,Table1[[Practice no.]:[12]],37,FALSE),List!$A$2:$B$5,2,FALSE)),"",VLOOKUP(VLOOKUP(C252,Table1[[Practice no.]:[12]],37,FALSE),List!$A$2:$B$5,2,FALSE)))</f>
        <v/>
      </c>
      <c r="X252" s="55" t="str">
        <f>IF(C252="","",IF(ISERROR(VLOOKUP(VLOOKUP(C252,Table1[[Practice no.]:[12]],38,FALSE),List!$A$2:$B$5,2,FALSE)),"",VLOOKUP(VLOOKUP(C252,Table1[[Practice no.]:[12]],38,FALSE),List!$A$2:$B$5,2,FALSE)))</f>
        <v/>
      </c>
      <c r="Y252" s="55" t="str">
        <f>IF(C252="","",IF(ISERROR(VLOOKUP(VLOOKUP(C252,Table1[[Practice no.]:[12]],39,FALSE),List!$A$2:$B$5,2,FALSE)),"",VLOOKUP(VLOOKUP(C252,Table1[[Practice no.]:[12]],39,FALSE),List!$A$2:$B$5,2,FALSE)))</f>
        <v/>
      </c>
      <c r="Z252" s="55" t="str">
        <f>IF(C252="","",IF(ISERROR(VLOOKUP(VLOOKUP(C252,Table1[[Practice no.]:[12]],40,FALSE),List!$A$2:$B$5,2,FALSE)),"",VLOOKUP(VLOOKUP(C252,Table1[[Practice no.]:[12]],40,FALSE),List!$A$2:$B$5,2,FALSE)))</f>
        <v/>
      </c>
      <c r="AA252" s="55" t="str">
        <f>IF(C252="","",IF(ISERROR(VLOOKUP(VLOOKUP(C252,Table1[[Practice no.]:[12]],41,FALSE),List!$A$2:$B$5,2,FALSE)),"",VLOOKUP(VLOOKUP(C252,Table1[[Practice no.]:[12]],41,FALSE),List!$A$2:$B$5,2,FALSE)))</f>
        <v/>
      </c>
      <c r="AB252" s="55" t="str">
        <f>IF(C252="","",IF(ISERROR(VLOOKUP(VLOOKUP(C252,Table1[[Practice no.]:[12]],42,FALSE),List!$A$2:$B$5,2,FALSE)),"",VLOOKUP(VLOOKUP(C252,Table1[[Practice no.]:[12]],42,FALSE),List!$A$2:$B$5,2,FALSE)))</f>
        <v/>
      </c>
    </row>
    <row r="253" spans="1:28" ht="40.35" customHeight="1">
      <c r="A253" s="218"/>
      <c r="B253" s="218"/>
      <c r="C253" s="218"/>
      <c r="D253" s="218" t="str">
        <f>IF(C253="","",HYPERLINK("#'" &amp; C253 &amp; "'!A1",VLOOKUP(C253,Table1[[Practice no.]:[Pracitce Name]],2,FALSE)))</f>
        <v/>
      </c>
      <c r="E253" s="65" t="str">
        <f>IF(C253="","",IF(ISERROR(VLOOKUP(VLOOKUP(C253,Table1[[Practice no.]:[12]],19,FALSE),List!$A$2:$B$5,2,FALSE)),"",VLOOKUP(VLOOKUP(C253,Table1[[Practice no.]:[12]],19,FALSE),List!$A$2:$B$5,2,FALSE)))</f>
        <v/>
      </c>
      <c r="F253" s="66" t="str">
        <f>IF(C253="","",IF(ISERROR(VLOOKUP(VLOOKUP(C253,Table1[[Practice no.]:[12]],20,FALSE),List!$A$2:$B$5,2,FALSE)),"",VLOOKUP(VLOOKUP(C253,Table1[[Practice no.]:[12]],20,FALSE),List!$A$2:$B$5,2,FALSE)))</f>
        <v/>
      </c>
      <c r="G253" s="66" t="str">
        <f>IF(C253="","",IF(ISERROR(VLOOKUP(VLOOKUP(C253,Table1[[Practice no.]:[12]],21,FALSE),List!$A$2:$B$5,2,FALSE)),"",VLOOKUP(VLOOKUP(C253,Table1[[Practice no.]:[12]],21,FALSE),List!$A$2:$B$5,2,FALSE)))</f>
        <v/>
      </c>
      <c r="H253" s="67" t="str">
        <f>IF(C253="","",IF(ISERROR(VLOOKUP(VLOOKUP(C253,Table1[[Practice no.]:[12]],22,FALSE),List!$A$2:$B$5,2,FALSE)),"",VLOOKUP(VLOOKUP(C253,Table1[[Practice no.]:[12]],22,FALSE),List!$A$2:$B$5,2,FALSE)))</f>
        <v/>
      </c>
      <c r="I253" s="67" t="str">
        <f>IF(C253="","",IF(ISERROR(VLOOKUP(VLOOKUP(C253,Table1[[Practice no.]:[12]],23,FALSE),List!$A$2:$B$5,2,FALSE)),"",VLOOKUP(VLOOKUP(C253,Table1[[Practice no.]:[12]],23,FALSE),List!$A$2:$B$5,2,FALSE)))</f>
        <v/>
      </c>
      <c r="J253" s="67" t="str">
        <f>IF(C253="","",IF(ISERROR(VLOOKUP(VLOOKUP(C253,Table1[[Practice no.]:[12]],24,FALSE),List!$A$2:$B$5,2,FALSE)),"",VLOOKUP(VLOOKUP(C253,Table1[[Practice no.]:[12]],24,FALSE),List!$A$2:$B$5,2,FALSE)))</f>
        <v/>
      </c>
      <c r="K253" s="68" t="str">
        <f>IF(C253="","",IF(ISERROR(VLOOKUP(VLOOKUP(C253,Table1[[Practice no.]:[12]],25,FALSE),List!$A$2:$B$5,2,FALSE)),"",VLOOKUP(VLOOKUP(C253,Table1[[Practice no.]:[12]],25,FALSE),List!$A$2:$B$5,2,FALSE)))</f>
        <v/>
      </c>
      <c r="L253" s="68" t="str">
        <f>IF(C253="","",IF(ISERROR(VLOOKUP(VLOOKUP(C253,Table1[[Practice no.]:[12]],26,FALSE),List!$A$2:$B$5,2,FALSE)),"",VLOOKUP(VLOOKUP(C253,Table1[[Practice no.]:[12]],26,FALSE),List!$A$2:$B$5,2,FALSE)))</f>
        <v/>
      </c>
      <c r="M253" s="68" t="str">
        <f>IF(C253="","",IF(ISERROR(VLOOKUP(VLOOKUP(C253,Table1[[Practice no.]:[12]],27,FALSE),List!$A$2:$B$5,2,FALSE)),"",VLOOKUP(VLOOKUP(C253,Table1[[Practice no.]:[12]],27,FALSE),List!$A$2:$B$5,2,FALSE)))</f>
        <v/>
      </c>
      <c r="N253" s="69" t="str">
        <f>IF(C253="","",IF(ISERROR(VLOOKUP(VLOOKUP(C253,Table1[[Practice no.]:[12]],28,FALSE),List!$A$2:$B$5,2,FALSE)),"",VLOOKUP(VLOOKUP(C253,Table1[[Practice no.]:[12]],28,FALSE),List!$A$2:$B$5,2,FALSE)))</f>
        <v/>
      </c>
      <c r="O253" s="69" t="str">
        <f>IF(C253="","",IF(ISERROR(VLOOKUP(VLOOKUP(C253,Table1[[Practice no.]:[12]],29,FALSE),List!$A$2:$B$5,2,FALSE)),"",VLOOKUP(VLOOKUP(C253,Table1[[Practice no.]:[12]],29,FALSE),List!$A$2:$B$5,2,FALSE)))</f>
        <v/>
      </c>
      <c r="P253" s="69" t="str">
        <f>IF(C253="","",IF(ISERROR(VLOOKUP(VLOOKUP(C253,Table1[[Practice no.]:[12]],30,FALSE),List!$A$2:$B$5,2,FALSE)),"",VLOOKUP(VLOOKUP(C253,Table1[[Practice no.]:[12]],30,FALSE),List!$A$2:$B$5,2,FALSE)))</f>
        <v/>
      </c>
      <c r="Q253" s="55" t="str">
        <f>IF(C253="","",IF(ISERROR(VLOOKUP(VLOOKUP(C253,Table1[[Practice no.]:[12]],31,FALSE),List!$A$2:$B$5,2,FALSE)),"",VLOOKUP(VLOOKUP(C253,Table1[[Practice no.]:[12]],31,FALSE),List!$A$2:$B$5,2,FALSE)))</f>
        <v/>
      </c>
      <c r="R253" s="55" t="str">
        <f>IF(C253="","",IF(ISERROR(VLOOKUP(VLOOKUP(C253,Table1[[Practice no.]:[12]],32,FALSE),List!$A$2:$B$5,2,FALSE)),"",VLOOKUP(VLOOKUP(C253,Table1[[Practice no.]:[12]],32,FALSE),List!$A$2:$B$5,2,FALSE)))</f>
        <v/>
      </c>
      <c r="S253" s="55" t="str">
        <f>IF(C253="","",IF(ISERROR(VLOOKUP(VLOOKUP(C253,Table1[[Practice no.]:[12]],33,FALSE),List!$A$2:$B$5,2,FALSE)),"",VLOOKUP(VLOOKUP(C253,Table1[[Practice no.]:[12]],33,FALSE),List!$A$2:$B$5,2,FALSE)))</f>
        <v/>
      </c>
      <c r="T253" s="55" t="str">
        <f>IF(C253="","",IF(ISERROR(VLOOKUP(VLOOKUP(C253,Table1[[Practice no.]:[12]],34,FALSE),List!$A$2:$B$5,2,FALSE)),"",VLOOKUP(VLOOKUP(C253,Table1[[Practice no.]:[12]],34,FALSE),List!$A$2:$B$5,2,FALSE)))</f>
        <v/>
      </c>
      <c r="U253" s="55" t="str">
        <f>IF(C253="","",IF(ISERROR(VLOOKUP(VLOOKUP(C253,Table1[[Practice no.]:[12]],35,FALSE),List!$A$2:$B$5,2,FALSE)),"",VLOOKUP(VLOOKUP(C253,Table1[[Practice no.]:[12]],35,FALSE),List!$A$2:$B$5,2,FALSE)))</f>
        <v/>
      </c>
      <c r="V253" s="55" t="str">
        <f>IF(C253="","",IF(ISERROR(VLOOKUP(VLOOKUP(C253,Table1[[Practice no.]:[12]],36,FALSE),List!$A$2:$B$5,2,FALSE)),"",VLOOKUP(VLOOKUP(C253,Table1[[Practice no.]:[12]],36,FALSE),List!$A$2:$B$5,2,FALSE)))</f>
        <v/>
      </c>
      <c r="W253" s="55" t="str">
        <f>IF(C253="","",IF(ISERROR(VLOOKUP(VLOOKUP(C253,Table1[[Practice no.]:[12]],37,FALSE),List!$A$2:$B$5,2,FALSE)),"",VLOOKUP(VLOOKUP(C253,Table1[[Practice no.]:[12]],37,FALSE),List!$A$2:$B$5,2,FALSE)))</f>
        <v/>
      </c>
      <c r="X253" s="55" t="str">
        <f>IF(C253="","",IF(ISERROR(VLOOKUP(VLOOKUP(C253,Table1[[Practice no.]:[12]],38,FALSE),List!$A$2:$B$5,2,FALSE)),"",VLOOKUP(VLOOKUP(C253,Table1[[Practice no.]:[12]],38,FALSE),List!$A$2:$B$5,2,FALSE)))</f>
        <v/>
      </c>
      <c r="Y253" s="55" t="str">
        <f>IF(C253="","",IF(ISERROR(VLOOKUP(VLOOKUP(C253,Table1[[Practice no.]:[12]],39,FALSE),List!$A$2:$B$5,2,FALSE)),"",VLOOKUP(VLOOKUP(C253,Table1[[Practice no.]:[12]],39,FALSE),List!$A$2:$B$5,2,FALSE)))</f>
        <v/>
      </c>
      <c r="Z253" s="55" t="str">
        <f>IF(C253="","",IF(ISERROR(VLOOKUP(VLOOKUP(C253,Table1[[Practice no.]:[12]],40,FALSE),List!$A$2:$B$5,2,FALSE)),"",VLOOKUP(VLOOKUP(C253,Table1[[Practice no.]:[12]],40,FALSE),List!$A$2:$B$5,2,FALSE)))</f>
        <v/>
      </c>
      <c r="AA253" s="55" t="str">
        <f>IF(C253="","",IF(ISERROR(VLOOKUP(VLOOKUP(C253,Table1[[Practice no.]:[12]],41,FALSE),List!$A$2:$B$5,2,FALSE)),"",VLOOKUP(VLOOKUP(C253,Table1[[Practice no.]:[12]],41,FALSE),List!$A$2:$B$5,2,FALSE)))</f>
        <v/>
      </c>
      <c r="AB253" s="55" t="str">
        <f>IF(C253="","",IF(ISERROR(VLOOKUP(VLOOKUP(C253,Table1[[Practice no.]:[12]],42,FALSE),List!$A$2:$B$5,2,FALSE)),"",VLOOKUP(VLOOKUP(C253,Table1[[Practice no.]:[12]],42,FALSE),List!$A$2:$B$5,2,FALSE)))</f>
        <v/>
      </c>
    </row>
    <row r="254" spans="1:28" ht="40.35" customHeight="1">
      <c r="A254" s="218"/>
      <c r="B254" s="218"/>
      <c r="C254" s="218"/>
      <c r="D254" s="218" t="str">
        <f>IF(C254="","",HYPERLINK("#'" &amp; C254 &amp; "'!A1",VLOOKUP(C254,Table1[[Practice no.]:[Pracitce Name]],2,FALSE)))</f>
        <v/>
      </c>
      <c r="E254" s="65" t="str">
        <f>IF(C254="","",IF(ISERROR(VLOOKUP(VLOOKUP(C254,Table1[[Practice no.]:[12]],19,FALSE),List!$A$2:$B$5,2,FALSE)),"",VLOOKUP(VLOOKUP(C254,Table1[[Practice no.]:[12]],19,FALSE),List!$A$2:$B$5,2,FALSE)))</f>
        <v/>
      </c>
      <c r="F254" s="66" t="str">
        <f>IF(C254="","",IF(ISERROR(VLOOKUP(VLOOKUP(C254,Table1[[Practice no.]:[12]],20,FALSE),List!$A$2:$B$5,2,FALSE)),"",VLOOKUP(VLOOKUP(C254,Table1[[Practice no.]:[12]],20,FALSE),List!$A$2:$B$5,2,FALSE)))</f>
        <v/>
      </c>
      <c r="G254" s="66" t="str">
        <f>IF(C254="","",IF(ISERROR(VLOOKUP(VLOOKUP(C254,Table1[[Practice no.]:[12]],21,FALSE),List!$A$2:$B$5,2,FALSE)),"",VLOOKUP(VLOOKUP(C254,Table1[[Practice no.]:[12]],21,FALSE),List!$A$2:$B$5,2,FALSE)))</f>
        <v/>
      </c>
      <c r="H254" s="67" t="str">
        <f>IF(C254="","",IF(ISERROR(VLOOKUP(VLOOKUP(C254,Table1[[Practice no.]:[12]],22,FALSE),List!$A$2:$B$5,2,FALSE)),"",VLOOKUP(VLOOKUP(C254,Table1[[Practice no.]:[12]],22,FALSE),List!$A$2:$B$5,2,FALSE)))</f>
        <v/>
      </c>
      <c r="I254" s="67" t="str">
        <f>IF(C254="","",IF(ISERROR(VLOOKUP(VLOOKUP(C254,Table1[[Practice no.]:[12]],23,FALSE),List!$A$2:$B$5,2,FALSE)),"",VLOOKUP(VLOOKUP(C254,Table1[[Practice no.]:[12]],23,FALSE),List!$A$2:$B$5,2,FALSE)))</f>
        <v/>
      </c>
      <c r="J254" s="67" t="str">
        <f>IF(C254="","",IF(ISERROR(VLOOKUP(VLOOKUP(C254,Table1[[Practice no.]:[12]],24,FALSE),List!$A$2:$B$5,2,FALSE)),"",VLOOKUP(VLOOKUP(C254,Table1[[Practice no.]:[12]],24,FALSE),List!$A$2:$B$5,2,FALSE)))</f>
        <v/>
      </c>
      <c r="K254" s="68" t="str">
        <f>IF(C254="","",IF(ISERROR(VLOOKUP(VLOOKUP(C254,Table1[[Practice no.]:[12]],25,FALSE),List!$A$2:$B$5,2,FALSE)),"",VLOOKUP(VLOOKUP(C254,Table1[[Practice no.]:[12]],25,FALSE),List!$A$2:$B$5,2,FALSE)))</f>
        <v/>
      </c>
      <c r="L254" s="68" t="str">
        <f>IF(C254="","",IF(ISERROR(VLOOKUP(VLOOKUP(C254,Table1[[Practice no.]:[12]],26,FALSE),List!$A$2:$B$5,2,FALSE)),"",VLOOKUP(VLOOKUP(C254,Table1[[Practice no.]:[12]],26,FALSE),List!$A$2:$B$5,2,FALSE)))</f>
        <v/>
      </c>
      <c r="M254" s="68" t="str">
        <f>IF(C254="","",IF(ISERROR(VLOOKUP(VLOOKUP(C254,Table1[[Practice no.]:[12]],27,FALSE),List!$A$2:$B$5,2,FALSE)),"",VLOOKUP(VLOOKUP(C254,Table1[[Practice no.]:[12]],27,FALSE),List!$A$2:$B$5,2,FALSE)))</f>
        <v/>
      </c>
      <c r="N254" s="69" t="str">
        <f>IF(C254="","",IF(ISERROR(VLOOKUP(VLOOKUP(C254,Table1[[Practice no.]:[12]],28,FALSE),List!$A$2:$B$5,2,FALSE)),"",VLOOKUP(VLOOKUP(C254,Table1[[Practice no.]:[12]],28,FALSE),List!$A$2:$B$5,2,FALSE)))</f>
        <v/>
      </c>
      <c r="O254" s="69" t="str">
        <f>IF(C254="","",IF(ISERROR(VLOOKUP(VLOOKUP(C254,Table1[[Practice no.]:[12]],29,FALSE),List!$A$2:$B$5,2,FALSE)),"",VLOOKUP(VLOOKUP(C254,Table1[[Practice no.]:[12]],29,FALSE),List!$A$2:$B$5,2,FALSE)))</f>
        <v/>
      </c>
      <c r="P254" s="69" t="str">
        <f>IF(C254="","",IF(ISERROR(VLOOKUP(VLOOKUP(C254,Table1[[Practice no.]:[12]],30,FALSE),List!$A$2:$B$5,2,FALSE)),"",VLOOKUP(VLOOKUP(C254,Table1[[Practice no.]:[12]],30,FALSE),List!$A$2:$B$5,2,FALSE)))</f>
        <v/>
      </c>
      <c r="Q254" s="55" t="str">
        <f>IF(C254="","",IF(ISERROR(VLOOKUP(VLOOKUP(C254,Table1[[Practice no.]:[12]],31,FALSE),List!$A$2:$B$5,2,FALSE)),"",VLOOKUP(VLOOKUP(C254,Table1[[Practice no.]:[12]],31,FALSE),List!$A$2:$B$5,2,FALSE)))</f>
        <v/>
      </c>
      <c r="R254" s="55" t="str">
        <f>IF(C254="","",IF(ISERROR(VLOOKUP(VLOOKUP(C254,Table1[[Practice no.]:[12]],32,FALSE),List!$A$2:$B$5,2,FALSE)),"",VLOOKUP(VLOOKUP(C254,Table1[[Practice no.]:[12]],32,FALSE),List!$A$2:$B$5,2,FALSE)))</f>
        <v/>
      </c>
      <c r="S254" s="55" t="str">
        <f>IF(C254="","",IF(ISERROR(VLOOKUP(VLOOKUP(C254,Table1[[Practice no.]:[12]],33,FALSE),List!$A$2:$B$5,2,FALSE)),"",VLOOKUP(VLOOKUP(C254,Table1[[Practice no.]:[12]],33,FALSE),List!$A$2:$B$5,2,FALSE)))</f>
        <v/>
      </c>
      <c r="T254" s="55" t="str">
        <f>IF(C254="","",IF(ISERROR(VLOOKUP(VLOOKUP(C254,Table1[[Practice no.]:[12]],34,FALSE),List!$A$2:$B$5,2,FALSE)),"",VLOOKUP(VLOOKUP(C254,Table1[[Practice no.]:[12]],34,FALSE),List!$A$2:$B$5,2,FALSE)))</f>
        <v/>
      </c>
      <c r="U254" s="55" t="str">
        <f>IF(C254="","",IF(ISERROR(VLOOKUP(VLOOKUP(C254,Table1[[Practice no.]:[12]],35,FALSE),List!$A$2:$B$5,2,FALSE)),"",VLOOKUP(VLOOKUP(C254,Table1[[Practice no.]:[12]],35,FALSE),List!$A$2:$B$5,2,FALSE)))</f>
        <v/>
      </c>
      <c r="V254" s="55" t="str">
        <f>IF(C254="","",IF(ISERROR(VLOOKUP(VLOOKUP(C254,Table1[[Practice no.]:[12]],36,FALSE),List!$A$2:$B$5,2,FALSE)),"",VLOOKUP(VLOOKUP(C254,Table1[[Practice no.]:[12]],36,FALSE),List!$A$2:$B$5,2,FALSE)))</f>
        <v/>
      </c>
      <c r="W254" s="55" t="str">
        <f>IF(C254="","",IF(ISERROR(VLOOKUP(VLOOKUP(C254,Table1[[Practice no.]:[12]],37,FALSE),List!$A$2:$B$5,2,FALSE)),"",VLOOKUP(VLOOKUP(C254,Table1[[Practice no.]:[12]],37,FALSE),List!$A$2:$B$5,2,FALSE)))</f>
        <v/>
      </c>
      <c r="X254" s="55" t="str">
        <f>IF(C254="","",IF(ISERROR(VLOOKUP(VLOOKUP(C254,Table1[[Practice no.]:[12]],38,FALSE),List!$A$2:$B$5,2,FALSE)),"",VLOOKUP(VLOOKUP(C254,Table1[[Practice no.]:[12]],38,FALSE),List!$A$2:$B$5,2,FALSE)))</f>
        <v/>
      </c>
      <c r="Y254" s="55" t="str">
        <f>IF(C254="","",IF(ISERROR(VLOOKUP(VLOOKUP(C254,Table1[[Practice no.]:[12]],39,FALSE),List!$A$2:$B$5,2,FALSE)),"",VLOOKUP(VLOOKUP(C254,Table1[[Practice no.]:[12]],39,FALSE),List!$A$2:$B$5,2,FALSE)))</f>
        <v/>
      </c>
      <c r="Z254" s="55" t="str">
        <f>IF(C254="","",IF(ISERROR(VLOOKUP(VLOOKUP(C254,Table1[[Practice no.]:[12]],40,FALSE),List!$A$2:$B$5,2,FALSE)),"",VLOOKUP(VLOOKUP(C254,Table1[[Practice no.]:[12]],40,FALSE),List!$A$2:$B$5,2,FALSE)))</f>
        <v/>
      </c>
      <c r="AA254" s="55" t="str">
        <f>IF(C254="","",IF(ISERROR(VLOOKUP(VLOOKUP(C254,Table1[[Practice no.]:[12]],41,FALSE),List!$A$2:$B$5,2,FALSE)),"",VLOOKUP(VLOOKUP(C254,Table1[[Practice no.]:[12]],41,FALSE),List!$A$2:$B$5,2,FALSE)))</f>
        <v/>
      </c>
      <c r="AB254" s="55" t="str">
        <f>IF(C254="","",IF(ISERROR(VLOOKUP(VLOOKUP(C254,Table1[[Practice no.]:[12]],42,FALSE),List!$A$2:$B$5,2,FALSE)),"",VLOOKUP(VLOOKUP(C254,Table1[[Practice no.]:[12]],42,FALSE),List!$A$2:$B$5,2,FALSE)))</f>
        <v/>
      </c>
    </row>
    <row r="255" spans="1:28" ht="40.35" customHeight="1">
      <c r="A255" s="218"/>
      <c r="B255" s="218"/>
      <c r="C255" s="218"/>
      <c r="D255" s="218" t="str">
        <f>IF(C255="","",HYPERLINK("#'" &amp; C255 &amp; "'!A1",VLOOKUP(C255,Table1[[Practice no.]:[Pracitce Name]],2,FALSE)))</f>
        <v/>
      </c>
      <c r="E255" s="65" t="str">
        <f>IF(C255="","",IF(ISERROR(VLOOKUP(VLOOKUP(C255,Table1[[Practice no.]:[12]],19,FALSE),List!$A$2:$B$5,2,FALSE)),"",VLOOKUP(VLOOKUP(C255,Table1[[Practice no.]:[12]],19,FALSE),List!$A$2:$B$5,2,FALSE)))</f>
        <v/>
      </c>
      <c r="F255" s="66" t="str">
        <f>IF(C255="","",IF(ISERROR(VLOOKUP(VLOOKUP(C255,Table1[[Practice no.]:[12]],20,FALSE),List!$A$2:$B$5,2,FALSE)),"",VLOOKUP(VLOOKUP(C255,Table1[[Practice no.]:[12]],20,FALSE),List!$A$2:$B$5,2,FALSE)))</f>
        <v/>
      </c>
      <c r="G255" s="66" t="str">
        <f>IF(C255="","",IF(ISERROR(VLOOKUP(VLOOKUP(C255,Table1[[Practice no.]:[12]],21,FALSE),List!$A$2:$B$5,2,FALSE)),"",VLOOKUP(VLOOKUP(C255,Table1[[Practice no.]:[12]],21,FALSE),List!$A$2:$B$5,2,FALSE)))</f>
        <v/>
      </c>
      <c r="H255" s="67" t="str">
        <f>IF(C255="","",IF(ISERROR(VLOOKUP(VLOOKUP(C255,Table1[[Practice no.]:[12]],22,FALSE),List!$A$2:$B$5,2,FALSE)),"",VLOOKUP(VLOOKUP(C255,Table1[[Practice no.]:[12]],22,FALSE),List!$A$2:$B$5,2,FALSE)))</f>
        <v/>
      </c>
      <c r="I255" s="67" t="str">
        <f>IF(C255="","",IF(ISERROR(VLOOKUP(VLOOKUP(C255,Table1[[Practice no.]:[12]],23,FALSE),List!$A$2:$B$5,2,FALSE)),"",VLOOKUP(VLOOKUP(C255,Table1[[Practice no.]:[12]],23,FALSE),List!$A$2:$B$5,2,FALSE)))</f>
        <v/>
      </c>
      <c r="J255" s="67" t="str">
        <f>IF(C255="","",IF(ISERROR(VLOOKUP(VLOOKUP(C255,Table1[[Practice no.]:[12]],24,FALSE),List!$A$2:$B$5,2,FALSE)),"",VLOOKUP(VLOOKUP(C255,Table1[[Practice no.]:[12]],24,FALSE),List!$A$2:$B$5,2,FALSE)))</f>
        <v/>
      </c>
      <c r="K255" s="68" t="str">
        <f>IF(C255="","",IF(ISERROR(VLOOKUP(VLOOKUP(C255,Table1[[Practice no.]:[12]],25,FALSE),List!$A$2:$B$5,2,FALSE)),"",VLOOKUP(VLOOKUP(C255,Table1[[Practice no.]:[12]],25,FALSE),List!$A$2:$B$5,2,FALSE)))</f>
        <v/>
      </c>
      <c r="L255" s="68" t="str">
        <f>IF(C255="","",IF(ISERROR(VLOOKUP(VLOOKUP(C255,Table1[[Practice no.]:[12]],26,FALSE),List!$A$2:$B$5,2,FALSE)),"",VLOOKUP(VLOOKUP(C255,Table1[[Practice no.]:[12]],26,FALSE),List!$A$2:$B$5,2,FALSE)))</f>
        <v/>
      </c>
      <c r="M255" s="68" t="str">
        <f>IF(C255="","",IF(ISERROR(VLOOKUP(VLOOKUP(C255,Table1[[Practice no.]:[12]],27,FALSE),List!$A$2:$B$5,2,FALSE)),"",VLOOKUP(VLOOKUP(C255,Table1[[Practice no.]:[12]],27,FALSE),List!$A$2:$B$5,2,FALSE)))</f>
        <v/>
      </c>
      <c r="N255" s="69" t="str">
        <f>IF(C255="","",IF(ISERROR(VLOOKUP(VLOOKUP(C255,Table1[[Practice no.]:[12]],28,FALSE),List!$A$2:$B$5,2,FALSE)),"",VLOOKUP(VLOOKUP(C255,Table1[[Practice no.]:[12]],28,FALSE),List!$A$2:$B$5,2,FALSE)))</f>
        <v/>
      </c>
      <c r="O255" s="69" t="str">
        <f>IF(C255="","",IF(ISERROR(VLOOKUP(VLOOKUP(C255,Table1[[Practice no.]:[12]],29,FALSE),List!$A$2:$B$5,2,FALSE)),"",VLOOKUP(VLOOKUP(C255,Table1[[Practice no.]:[12]],29,FALSE),List!$A$2:$B$5,2,FALSE)))</f>
        <v/>
      </c>
      <c r="P255" s="69" t="str">
        <f>IF(C255="","",IF(ISERROR(VLOOKUP(VLOOKUP(C255,Table1[[Practice no.]:[12]],30,FALSE),List!$A$2:$B$5,2,FALSE)),"",VLOOKUP(VLOOKUP(C255,Table1[[Practice no.]:[12]],30,FALSE),List!$A$2:$B$5,2,FALSE)))</f>
        <v/>
      </c>
      <c r="Q255" s="55" t="str">
        <f>IF(C255="","",IF(ISERROR(VLOOKUP(VLOOKUP(C255,Table1[[Practice no.]:[12]],31,FALSE),List!$A$2:$B$5,2,FALSE)),"",VLOOKUP(VLOOKUP(C255,Table1[[Practice no.]:[12]],31,FALSE),List!$A$2:$B$5,2,FALSE)))</f>
        <v/>
      </c>
      <c r="R255" s="55" t="str">
        <f>IF(C255="","",IF(ISERROR(VLOOKUP(VLOOKUP(C255,Table1[[Practice no.]:[12]],32,FALSE),List!$A$2:$B$5,2,FALSE)),"",VLOOKUP(VLOOKUP(C255,Table1[[Practice no.]:[12]],32,FALSE),List!$A$2:$B$5,2,FALSE)))</f>
        <v/>
      </c>
      <c r="S255" s="55" t="str">
        <f>IF(C255="","",IF(ISERROR(VLOOKUP(VLOOKUP(C255,Table1[[Practice no.]:[12]],33,FALSE),List!$A$2:$B$5,2,FALSE)),"",VLOOKUP(VLOOKUP(C255,Table1[[Practice no.]:[12]],33,FALSE),List!$A$2:$B$5,2,FALSE)))</f>
        <v/>
      </c>
      <c r="T255" s="55" t="str">
        <f>IF(C255="","",IF(ISERROR(VLOOKUP(VLOOKUP(C255,Table1[[Practice no.]:[12]],34,FALSE),List!$A$2:$B$5,2,FALSE)),"",VLOOKUP(VLOOKUP(C255,Table1[[Practice no.]:[12]],34,FALSE),List!$A$2:$B$5,2,FALSE)))</f>
        <v/>
      </c>
      <c r="U255" s="55" t="str">
        <f>IF(C255="","",IF(ISERROR(VLOOKUP(VLOOKUP(C255,Table1[[Practice no.]:[12]],35,FALSE),List!$A$2:$B$5,2,FALSE)),"",VLOOKUP(VLOOKUP(C255,Table1[[Practice no.]:[12]],35,FALSE),List!$A$2:$B$5,2,FALSE)))</f>
        <v/>
      </c>
      <c r="V255" s="55" t="str">
        <f>IF(C255="","",IF(ISERROR(VLOOKUP(VLOOKUP(C255,Table1[[Practice no.]:[12]],36,FALSE),List!$A$2:$B$5,2,FALSE)),"",VLOOKUP(VLOOKUP(C255,Table1[[Practice no.]:[12]],36,FALSE),List!$A$2:$B$5,2,FALSE)))</f>
        <v/>
      </c>
      <c r="W255" s="55" t="str">
        <f>IF(C255="","",IF(ISERROR(VLOOKUP(VLOOKUP(C255,Table1[[Practice no.]:[12]],37,FALSE),List!$A$2:$B$5,2,FALSE)),"",VLOOKUP(VLOOKUP(C255,Table1[[Practice no.]:[12]],37,FALSE),List!$A$2:$B$5,2,FALSE)))</f>
        <v/>
      </c>
      <c r="X255" s="55" t="str">
        <f>IF(C255="","",IF(ISERROR(VLOOKUP(VLOOKUP(C255,Table1[[Practice no.]:[12]],38,FALSE),List!$A$2:$B$5,2,FALSE)),"",VLOOKUP(VLOOKUP(C255,Table1[[Practice no.]:[12]],38,FALSE),List!$A$2:$B$5,2,FALSE)))</f>
        <v/>
      </c>
      <c r="Y255" s="55" t="str">
        <f>IF(C255="","",IF(ISERROR(VLOOKUP(VLOOKUP(C255,Table1[[Practice no.]:[12]],39,FALSE),List!$A$2:$B$5,2,FALSE)),"",VLOOKUP(VLOOKUP(C255,Table1[[Practice no.]:[12]],39,FALSE),List!$A$2:$B$5,2,FALSE)))</f>
        <v/>
      </c>
      <c r="Z255" s="55" t="str">
        <f>IF(C255="","",IF(ISERROR(VLOOKUP(VLOOKUP(C255,Table1[[Practice no.]:[12]],40,FALSE),List!$A$2:$B$5,2,FALSE)),"",VLOOKUP(VLOOKUP(C255,Table1[[Practice no.]:[12]],40,FALSE),List!$A$2:$B$5,2,FALSE)))</f>
        <v/>
      </c>
      <c r="AA255" s="55" t="str">
        <f>IF(C255="","",IF(ISERROR(VLOOKUP(VLOOKUP(C255,Table1[[Practice no.]:[12]],41,FALSE),List!$A$2:$B$5,2,FALSE)),"",VLOOKUP(VLOOKUP(C255,Table1[[Practice no.]:[12]],41,FALSE),List!$A$2:$B$5,2,FALSE)))</f>
        <v/>
      </c>
      <c r="AB255" s="55" t="str">
        <f>IF(C255="","",IF(ISERROR(VLOOKUP(VLOOKUP(C255,Table1[[Practice no.]:[12]],42,FALSE),List!$A$2:$B$5,2,FALSE)),"",VLOOKUP(VLOOKUP(C255,Table1[[Practice no.]:[12]],42,FALSE),List!$A$2:$B$5,2,FALSE)))</f>
        <v/>
      </c>
    </row>
    <row r="256" spans="1:28" ht="40.35" customHeight="1">
      <c r="A256" s="218"/>
      <c r="B256" s="218"/>
      <c r="C256" s="218"/>
      <c r="D256" s="218" t="str">
        <f>IF(C256="","",HYPERLINK("#'" &amp; C256 &amp; "'!A1",VLOOKUP(C256,Table1[[Practice no.]:[Pracitce Name]],2,FALSE)))</f>
        <v/>
      </c>
      <c r="E256" s="65" t="str">
        <f>IF(C256="","",IF(ISERROR(VLOOKUP(VLOOKUP(C256,Table1[[Practice no.]:[12]],19,FALSE),List!$A$2:$B$5,2,FALSE)),"",VLOOKUP(VLOOKUP(C256,Table1[[Practice no.]:[12]],19,FALSE),List!$A$2:$B$5,2,FALSE)))</f>
        <v/>
      </c>
      <c r="F256" s="66" t="str">
        <f>IF(C256="","",IF(ISERROR(VLOOKUP(VLOOKUP(C256,Table1[[Practice no.]:[12]],20,FALSE),List!$A$2:$B$5,2,FALSE)),"",VLOOKUP(VLOOKUP(C256,Table1[[Practice no.]:[12]],20,FALSE),List!$A$2:$B$5,2,FALSE)))</f>
        <v/>
      </c>
      <c r="G256" s="66" t="str">
        <f>IF(C256="","",IF(ISERROR(VLOOKUP(VLOOKUP(C256,Table1[[Practice no.]:[12]],21,FALSE),List!$A$2:$B$5,2,FALSE)),"",VLOOKUP(VLOOKUP(C256,Table1[[Practice no.]:[12]],21,FALSE),List!$A$2:$B$5,2,FALSE)))</f>
        <v/>
      </c>
      <c r="H256" s="67" t="str">
        <f>IF(C256="","",IF(ISERROR(VLOOKUP(VLOOKUP(C256,Table1[[Practice no.]:[12]],22,FALSE),List!$A$2:$B$5,2,FALSE)),"",VLOOKUP(VLOOKUP(C256,Table1[[Practice no.]:[12]],22,FALSE),List!$A$2:$B$5,2,FALSE)))</f>
        <v/>
      </c>
      <c r="I256" s="67" t="str">
        <f>IF(C256="","",IF(ISERROR(VLOOKUP(VLOOKUP(C256,Table1[[Practice no.]:[12]],23,FALSE),List!$A$2:$B$5,2,FALSE)),"",VLOOKUP(VLOOKUP(C256,Table1[[Practice no.]:[12]],23,FALSE),List!$A$2:$B$5,2,FALSE)))</f>
        <v/>
      </c>
      <c r="J256" s="67" t="str">
        <f>IF(C256="","",IF(ISERROR(VLOOKUP(VLOOKUP(C256,Table1[[Practice no.]:[12]],24,FALSE),List!$A$2:$B$5,2,FALSE)),"",VLOOKUP(VLOOKUP(C256,Table1[[Practice no.]:[12]],24,FALSE),List!$A$2:$B$5,2,FALSE)))</f>
        <v/>
      </c>
      <c r="K256" s="68" t="str">
        <f>IF(C256="","",IF(ISERROR(VLOOKUP(VLOOKUP(C256,Table1[[Practice no.]:[12]],25,FALSE),List!$A$2:$B$5,2,FALSE)),"",VLOOKUP(VLOOKUP(C256,Table1[[Practice no.]:[12]],25,FALSE),List!$A$2:$B$5,2,FALSE)))</f>
        <v/>
      </c>
      <c r="L256" s="68" t="str">
        <f>IF(C256="","",IF(ISERROR(VLOOKUP(VLOOKUP(C256,Table1[[Practice no.]:[12]],26,FALSE),List!$A$2:$B$5,2,FALSE)),"",VLOOKUP(VLOOKUP(C256,Table1[[Practice no.]:[12]],26,FALSE),List!$A$2:$B$5,2,FALSE)))</f>
        <v/>
      </c>
      <c r="M256" s="68" t="str">
        <f>IF(C256="","",IF(ISERROR(VLOOKUP(VLOOKUP(C256,Table1[[Practice no.]:[12]],27,FALSE),List!$A$2:$B$5,2,FALSE)),"",VLOOKUP(VLOOKUP(C256,Table1[[Practice no.]:[12]],27,FALSE),List!$A$2:$B$5,2,FALSE)))</f>
        <v/>
      </c>
      <c r="N256" s="69" t="str">
        <f>IF(C256="","",IF(ISERROR(VLOOKUP(VLOOKUP(C256,Table1[[Practice no.]:[12]],28,FALSE),List!$A$2:$B$5,2,FALSE)),"",VLOOKUP(VLOOKUP(C256,Table1[[Practice no.]:[12]],28,FALSE),List!$A$2:$B$5,2,FALSE)))</f>
        <v/>
      </c>
      <c r="O256" s="69" t="str">
        <f>IF(C256="","",IF(ISERROR(VLOOKUP(VLOOKUP(C256,Table1[[Practice no.]:[12]],29,FALSE),List!$A$2:$B$5,2,FALSE)),"",VLOOKUP(VLOOKUP(C256,Table1[[Practice no.]:[12]],29,FALSE),List!$A$2:$B$5,2,FALSE)))</f>
        <v/>
      </c>
      <c r="P256" s="69" t="str">
        <f>IF(C256="","",IF(ISERROR(VLOOKUP(VLOOKUP(C256,Table1[[Practice no.]:[12]],30,FALSE),List!$A$2:$B$5,2,FALSE)),"",VLOOKUP(VLOOKUP(C256,Table1[[Practice no.]:[12]],30,FALSE),List!$A$2:$B$5,2,FALSE)))</f>
        <v/>
      </c>
      <c r="Q256" s="55" t="str">
        <f>IF(C256="","",IF(ISERROR(VLOOKUP(VLOOKUP(C256,Table1[[Practice no.]:[12]],31,FALSE),List!$A$2:$B$5,2,FALSE)),"",VLOOKUP(VLOOKUP(C256,Table1[[Practice no.]:[12]],31,FALSE),List!$A$2:$B$5,2,FALSE)))</f>
        <v/>
      </c>
      <c r="R256" s="55" t="str">
        <f>IF(C256="","",IF(ISERROR(VLOOKUP(VLOOKUP(C256,Table1[[Practice no.]:[12]],32,FALSE),List!$A$2:$B$5,2,FALSE)),"",VLOOKUP(VLOOKUP(C256,Table1[[Practice no.]:[12]],32,FALSE),List!$A$2:$B$5,2,FALSE)))</f>
        <v/>
      </c>
      <c r="S256" s="55" t="str">
        <f>IF(C256="","",IF(ISERROR(VLOOKUP(VLOOKUP(C256,Table1[[Practice no.]:[12]],33,FALSE),List!$A$2:$B$5,2,FALSE)),"",VLOOKUP(VLOOKUP(C256,Table1[[Practice no.]:[12]],33,FALSE),List!$A$2:$B$5,2,FALSE)))</f>
        <v/>
      </c>
      <c r="T256" s="55" t="str">
        <f>IF(C256="","",IF(ISERROR(VLOOKUP(VLOOKUP(C256,Table1[[Practice no.]:[12]],34,FALSE),List!$A$2:$B$5,2,FALSE)),"",VLOOKUP(VLOOKUP(C256,Table1[[Practice no.]:[12]],34,FALSE),List!$A$2:$B$5,2,FALSE)))</f>
        <v/>
      </c>
      <c r="U256" s="55" t="str">
        <f>IF(C256="","",IF(ISERROR(VLOOKUP(VLOOKUP(C256,Table1[[Practice no.]:[12]],35,FALSE),List!$A$2:$B$5,2,FALSE)),"",VLOOKUP(VLOOKUP(C256,Table1[[Practice no.]:[12]],35,FALSE),List!$A$2:$B$5,2,FALSE)))</f>
        <v/>
      </c>
      <c r="V256" s="55" t="str">
        <f>IF(C256="","",IF(ISERROR(VLOOKUP(VLOOKUP(C256,Table1[[Practice no.]:[12]],36,FALSE),List!$A$2:$B$5,2,FALSE)),"",VLOOKUP(VLOOKUP(C256,Table1[[Practice no.]:[12]],36,FALSE),List!$A$2:$B$5,2,FALSE)))</f>
        <v/>
      </c>
      <c r="W256" s="55" t="str">
        <f>IF(C256="","",IF(ISERROR(VLOOKUP(VLOOKUP(C256,Table1[[Practice no.]:[12]],37,FALSE),List!$A$2:$B$5,2,FALSE)),"",VLOOKUP(VLOOKUP(C256,Table1[[Practice no.]:[12]],37,FALSE),List!$A$2:$B$5,2,FALSE)))</f>
        <v/>
      </c>
      <c r="X256" s="55" t="str">
        <f>IF(C256="","",IF(ISERROR(VLOOKUP(VLOOKUP(C256,Table1[[Practice no.]:[12]],38,FALSE),List!$A$2:$B$5,2,FALSE)),"",VLOOKUP(VLOOKUP(C256,Table1[[Practice no.]:[12]],38,FALSE),List!$A$2:$B$5,2,FALSE)))</f>
        <v/>
      </c>
      <c r="Y256" s="55" t="str">
        <f>IF(C256="","",IF(ISERROR(VLOOKUP(VLOOKUP(C256,Table1[[Practice no.]:[12]],39,FALSE),List!$A$2:$B$5,2,FALSE)),"",VLOOKUP(VLOOKUP(C256,Table1[[Practice no.]:[12]],39,FALSE),List!$A$2:$B$5,2,FALSE)))</f>
        <v/>
      </c>
      <c r="Z256" s="55" t="str">
        <f>IF(C256="","",IF(ISERROR(VLOOKUP(VLOOKUP(C256,Table1[[Practice no.]:[12]],40,FALSE),List!$A$2:$B$5,2,FALSE)),"",VLOOKUP(VLOOKUP(C256,Table1[[Practice no.]:[12]],40,FALSE),List!$A$2:$B$5,2,FALSE)))</f>
        <v/>
      </c>
      <c r="AA256" s="55" t="str">
        <f>IF(C256="","",IF(ISERROR(VLOOKUP(VLOOKUP(C256,Table1[[Practice no.]:[12]],41,FALSE),List!$A$2:$B$5,2,FALSE)),"",VLOOKUP(VLOOKUP(C256,Table1[[Practice no.]:[12]],41,FALSE),List!$A$2:$B$5,2,FALSE)))</f>
        <v/>
      </c>
      <c r="AB256" s="55" t="str">
        <f>IF(C256="","",IF(ISERROR(VLOOKUP(VLOOKUP(C256,Table1[[Practice no.]:[12]],42,FALSE),List!$A$2:$B$5,2,FALSE)),"",VLOOKUP(VLOOKUP(C256,Table1[[Practice no.]:[12]],42,FALSE),List!$A$2:$B$5,2,FALSE)))</f>
        <v/>
      </c>
    </row>
    <row r="257" spans="1:28" ht="40.35" customHeight="1">
      <c r="A257" s="218"/>
      <c r="B257" s="218"/>
      <c r="C257" s="218"/>
      <c r="D257" s="218" t="str">
        <f>IF(C257="","",HYPERLINK("#'" &amp; C257 &amp; "'!A1",VLOOKUP(C257,Table1[[Practice no.]:[Pracitce Name]],2,FALSE)))</f>
        <v/>
      </c>
      <c r="E257" s="65" t="str">
        <f>IF(C257="","",IF(ISERROR(VLOOKUP(VLOOKUP(C257,Table1[[Practice no.]:[12]],19,FALSE),List!$A$2:$B$5,2,FALSE)),"",VLOOKUP(VLOOKUP(C257,Table1[[Practice no.]:[12]],19,FALSE),List!$A$2:$B$5,2,FALSE)))</f>
        <v/>
      </c>
      <c r="F257" s="66" t="str">
        <f>IF(C257="","",IF(ISERROR(VLOOKUP(VLOOKUP(C257,Table1[[Practice no.]:[12]],20,FALSE),List!$A$2:$B$5,2,FALSE)),"",VLOOKUP(VLOOKUP(C257,Table1[[Practice no.]:[12]],20,FALSE),List!$A$2:$B$5,2,FALSE)))</f>
        <v/>
      </c>
      <c r="G257" s="66" t="str">
        <f>IF(C257="","",IF(ISERROR(VLOOKUP(VLOOKUP(C257,Table1[[Practice no.]:[12]],21,FALSE),List!$A$2:$B$5,2,FALSE)),"",VLOOKUP(VLOOKUP(C257,Table1[[Practice no.]:[12]],21,FALSE),List!$A$2:$B$5,2,FALSE)))</f>
        <v/>
      </c>
      <c r="H257" s="67" t="str">
        <f>IF(C257="","",IF(ISERROR(VLOOKUP(VLOOKUP(C257,Table1[[Practice no.]:[12]],22,FALSE),List!$A$2:$B$5,2,FALSE)),"",VLOOKUP(VLOOKUP(C257,Table1[[Practice no.]:[12]],22,FALSE),List!$A$2:$B$5,2,FALSE)))</f>
        <v/>
      </c>
      <c r="I257" s="67" t="str">
        <f>IF(C257="","",IF(ISERROR(VLOOKUP(VLOOKUP(C257,Table1[[Practice no.]:[12]],23,FALSE),List!$A$2:$B$5,2,FALSE)),"",VLOOKUP(VLOOKUP(C257,Table1[[Practice no.]:[12]],23,FALSE),List!$A$2:$B$5,2,FALSE)))</f>
        <v/>
      </c>
      <c r="J257" s="67" t="str">
        <f>IF(C257="","",IF(ISERROR(VLOOKUP(VLOOKUP(C257,Table1[[Practice no.]:[12]],24,FALSE),List!$A$2:$B$5,2,FALSE)),"",VLOOKUP(VLOOKUP(C257,Table1[[Practice no.]:[12]],24,FALSE),List!$A$2:$B$5,2,FALSE)))</f>
        <v/>
      </c>
      <c r="K257" s="68" t="str">
        <f>IF(C257="","",IF(ISERROR(VLOOKUP(VLOOKUP(C257,Table1[[Practice no.]:[12]],25,FALSE),List!$A$2:$B$5,2,FALSE)),"",VLOOKUP(VLOOKUP(C257,Table1[[Practice no.]:[12]],25,FALSE),List!$A$2:$B$5,2,FALSE)))</f>
        <v/>
      </c>
      <c r="L257" s="68" t="str">
        <f>IF(C257="","",IF(ISERROR(VLOOKUP(VLOOKUP(C257,Table1[[Practice no.]:[12]],26,FALSE),List!$A$2:$B$5,2,FALSE)),"",VLOOKUP(VLOOKUP(C257,Table1[[Practice no.]:[12]],26,FALSE),List!$A$2:$B$5,2,FALSE)))</f>
        <v/>
      </c>
      <c r="M257" s="68" t="str">
        <f>IF(C257="","",IF(ISERROR(VLOOKUP(VLOOKUP(C257,Table1[[Practice no.]:[12]],27,FALSE),List!$A$2:$B$5,2,FALSE)),"",VLOOKUP(VLOOKUP(C257,Table1[[Practice no.]:[12]],27,FALSE),List!$A$2:$B$5,2,FALSE)))</f>
        <v/>
      </c>
      <c r="N257" s="69" t="str">
        <f>IF(C257="","",IF(ISERROR(VLOOKUP(VLOOKUP(C257,Table1[[Practice no.]:[12]],28,FALSE),List!$A$2:$B$5,2,FALSE)),"",VLOOKUP(VLOOKUP(C257,Table1[[Practice no.]:[12]],28,FALSE),List!$A$2:$B$5,2,FALSE)))</f>
        <v/>
      </c>
      <c r="O257" s="69" t="str">
        <f>IF(C257="","",IF(ISERROR(VLOOKUP(VLOOKUP(C257,Table1[[Practice no.]:[12]],29,FALSE),List!$A$2:$B$5,2,FALSE)),"",VLOOKUP(VLOOKUP(C257,Table1[[Practice no.]:[12]],29,FALSE),List!$A$2:$B$5,2,FALSE)))</f>
        <v/>
      </c>
      <c r="P257" s="69" t="str">
        <f>IF(C257="","",IF(ISERROR(VLOOKUP(VLOOKUP(C257,Table1[[Practice no.]:[12]],30,FALSE),List!$A$2:$B$5,2,FALSE)),"",VLOOKUP(VLOOKUP(C257,Table1[[Practice no.]:[12]],30,FALSE),List!$A$2:$B$5,2,FALSE)))</f>
        <v/>
      </c>
      <c r="Q257" s="55" t="str">
        <f>IF(C257="","",IF(ISERROR(VLOOKUP(VLOOKUP(C257,Table1[[Practice no.]:[12]],31,FALSE),List!$A$2:$B$5,2,FALSE)),"",VLOOKUP(VLOOKUP(C257,Table1[[Practice no.]:[12]],31,FALSE),List!$A$2:$B$5,2,FALSE)))</f>
        <v/>
      </c>
      <c r="R257" s="55" t="str">
        <f>IF(C257="","",IF(ISERROR(VLOOKUP(VLOOKUP(C257,Table1[[Practice no.]:[12]],32,FALSE),List!$A$2:$B$5,2,FALSE)),"",VLOOKUP(VLOOKUP(C257,Table1[[Practice no.]:[12]],32,FALSE),List!$A$2:$B$5,2,FALSE)))</f>
        <v/>
      </c>
      <c r="S257" s="55" t="str">
        <f>IF(C257="","",IF(ISERROR(VLOOKUP(VLOOKUP(C257,Table1[[Practice no.]:[12]],33,FALSE),List!$A$2:$B$5,2,FALSE)),"",VLOOKUP(VLOOKUP(C257,Table1[[Practice no.]:[12]],33,FALSE),List!$A$2:$B$5,2,FALSE)))</f>
        <v/>
      </c>
      <c r="T257" s="55" t="str">
        <f>IF(C257="","",IF(ISERROR(VLOOKUP(VLOOKUP(C257,Table1[[Practice no.]:[12]],34,FALSE),List!$A$2:$B$5,2,FALSE)),"",VLOOKUP(VLOOKUP(C257,Table1[[Practice no.]:[12]],34,FALSE),List!$A$2:$B$5,2,FALSE)))</f>
        <v/>
      </c>
      <c r="U257" s="55" t="str">
        <f>IF(C257="","",IF(ISERROR(VLOOKUP(VLOOKUP(C257,Table1[[Practice no.]:[12]],35,FALSE),List!$A$2:$B$5,2,FALSE)),"",VLOOKUP(VLOOKUP(C257,Table1[[Practice no.]:[12]],35,FALSE),List!$A$2:$B$5,2,FALSE)))</f>
        <v/>
      </c>
      <c r="V257" s="55" t="str">
        <f>IF(C257="","",IF(ISERROR(VLOOKUP(VLOOKUP(C257,Table1[[Practice no.]:[12]],36,FALSE),List!$A$2:$B$5,2,FALSE)),"",VLOOKUP(VLOOKUP(C257,Table1[[Practice no.]:[12]],36,FALSE),List!$A$2:$B$5,2,FALSE)))</f>
        <v/>
      </c>
      <c r="W257" s="55" t="str">
        <f>IF(C257="","",IF(ISERROR(VLOOKUP(VLOOKUP(C257,Table1[[Practice no.]:[12]],37,FALSE),List!$A$2:$B$5,2,FALSE)),"",VLOOKUP(VLOOKUP(C257,Table1[[Practice no.]:[12]],37,FALSE),List!$A$2:$B$5,2,FALSE)))</f>
        <v/>
      </c>
      <c r="X257" s="55" t="str">
        <f>IF(C257="","",IF(ISERROR(VLOOKUP(VLOOKUP(C257,Table1[[Practice no.]:[12]],38,FALSE),List!$A$2:$B$5,2,FALSE)),"",VLOOKUP(VLOOKUP(C257,Table1[[Practice no.]:[12]],38,FALSE),List!$A$2:$B$5,2,FALSE)))</f>
        <v/>
      </c>
      <c r="Y257" s="55" t="str">
        <f>IF(C257="","",IF(ISERROR(VLOOKUP(VLOOKUP(C257,Table1[[Practice no.]:[12]],39,FALSE),List!$A$2:$B$5,2,FALSE)),"",VLOOKUP(VLOOKUP(C257,Table1[[Practice no.]:[12]],39,FALSE),List!$A$2:$B$5,2,FALSE)))</f>
        <v/>
      </c>
      <c r="Z257" s="55" t="str">
        <f>IF(C257="","",IF(ISERROR(VLOOKUP(VLOOKUP(C257,Table1[[Practice no.]:[12]],40,FALSE),List!$A$2:$B$5,2,FALSE)),"",VLOOKUP(VLOOKUP(C257,Table1[[Practice no.]:[12]],40,FALSE),List!$A$2:$B$5,2,FALSE)))</f>
        <v/>
      </c>
      <c r="AA257" s="55" t="str">
        <f>IF(C257="","",IF(ISERROR(VLOOKUP(VLOOKUP(C257,Table1[[Practice no.]:[12]],41,FALSE),List!$A$2:$B$5,2,FALSE)),"",VLOOKUP(VLOOKUP(C257,Table1[[Practice no.]:[12]],41,FALSE),List!$A$2:$B$5,2,FALSE)))</f>
        <v/>
      </c>
      <c r="AB257" s="55" t="str">
        <f>IF(C257="","",IF(ISERROR(VLOOKUP(VLOOKUP(C257,Table1[[Practice no.]:[12]],42,FALSE),List!$A$2:$B$5,2,FALSE)),"",VLOOKUP(VLOOKUP(C257,Table1[[Practice no.]:[12]],42,FALSE),List!$A$2:$B$5,2,FALSE)))</f>
        <v/>
      </c>
    </row>
    <row r="258" spans="1:28" ht="40.35" customHeight="1">
      <c r="A258" s="218"/>
      <c r="B258" s="218"/>
      <c r="C258" s="218"/>
      <c r="D258" s="218" t="str">
        <f>IF(C258="","",HYPERLINK("#'" &amp; C258 &amp; "'!A1",VLOOKUP(C258,Table1[[Practice no.]:[Pracitce Name]],2,FALSE)))</f>
        <v/>
      </c>
      <c r="E258" s="65" t="str">
        <f>IF(C258="","",IF(ISERROR(VLOOKUP(VLOOKUP(C258,Table1[[Practice no.]:[12]],19,FALSE),List!$A$2:$B$5,2,FALSE)),"",VLOOKUP(VLOOKUP(C258,Table1[[Practice no.]:[12]],19,FALSE),List!$A$2:$B$5,2,FALSE)))</f>
        <v/>
      </c>
      <c r="F258" s="66" t="str">
        <f>IF(C258="","",IF(ISERROR(VLOOKUP(VLOOKUP(C258,Table1[[Practice no.]:[12]],20,FALSE),List!$A$2:$B$5,2,FALSE)),"",VLOOKUP(VLOOKUP(C258,Table1[[Practice no.]:[12]],20,FALSE),List!$A$2:$B$5,2,FALSE)))</f>
        <v/>
      </c>
      <c r="G258" s="66" t="str">
        <f>IF(C258="","",IF(ISERROR(VLOOKUP(VLOOKUP(C258,Table1[[Practice no.]:[12]],21,FALSE),List!$A$2:$B$5,2,FALSE)),"",VLOOKUP(VLOOKUP(C258,Table1[[Practice no.]:[12]],21,FALSE),List!$A$2:$B$5,2,FALSE)))</f>
        <v/>
      </c>
      <c r="H258" s="67" t="str">
        <f>IF(C258="","",IF(ISERROR(VLOOKUP(VLOOKUP(C258,Table1[[Practice no.]:[12]],22,FALSE),List!$A$2:$B$5,2,FALSE)),"",VLOOKUP(VLOOKUP(C258,Table1[[Practice no.]:[12]],22,FALSE),List!$A$2:$B$5,2,FALSE)))</f>
        <v/>
      </c>
      <c r="I258" s="67" t="str">
        <f>IF(C258="","",IF(ISERROR(VLOOKUP(VLOOKUP(C258,Table1[[Practice no.]:[12]],23,FALSE),List!$A$2:$B$5,2,FALSE)),"",VLOOKUP(VLOOKUP(C258,Table1[[Practice no.]:[12]],23,FALSE),List!$A$2:$B$5,2,FALSE)))</f>
        <v/>
      </c>
      <c r="J258" s="67" t="str">
        <f>IF(C258="","",IF(ISERROR(VLOOKUP(VLOOKUP(C258,Table1[[Practice no.]:[12]],24,FALSE),List!$A$2:$B$5,2,FALSE)),"",VLOOKUP(VLOOKUP(C258,Table1[[Practice no.]:[12]],24,FALSE),List!$A$2:$B$5,2,FALSE)))</f>
        <v/>
      </c>
      <c r="K258" s="68" t="str">
        <f>IF(C258="","",IF(ISERROR(VLOOKUP(VLOOKUP(C258,Table1[[Practice no.]:[12]],25,FALSE),List!$A$2:$B$5,2,FALSE)),"",VLOOKUP(VLOOKUP(C258,Table1[[Practice no.]:[12]],25,FALSE),List!$A$2:$B$5,2,FALSE)))</f>
        <v/>
      </c>
      <c r="L258" s="68" t="str">
        <f>IF(C258="","",IF(ISERROR(VLOOKUP(VLOOKUP(C258,Table1[[Practice no.]:[12]],26,FALSE),List!$A$2:$B$5,2,FALSE)),"",VLOOKUP(VLOOKUP(C258,Table1[[Practice no.]:[12]],26,FALSE),List!$A$2:$B$5,2,FALSE)))</f>
        <v/>
      </c>
      <c r="M258" s="68" t="str">
        <f>IF(C258="","",IF(ISERROR(VLOOKUP(VLOOKUP(C258,Table1[[Practice no.]:[12]],27,FALSE),List!$A$2:$B$5,2,FALSE)),"",VLOOKUP(VLOOKUP(C258,Table1[[Practice no.]:[12]],27,FALSE),List!$A$2:$B$5,2,FALSE)))</f>
        <v/>
      </c>
      <c r="N258" s="69" t="str">
        <f>IF(C258="","",IF(ISERROR(VLOOKUP(VLOOKUP(C258,Table1[[Practice no.]:[12]],28,FALSE),List!$A$2:$B$5,2,FALSE)),"",VLOOKUP(VLOOKUP(C258,Table1[[Practice no.]:[12]],28,FALSE),List!$A$2:$B$5,2,FALSE)))</f>
        <v/>
      </c>
      <c r="O258" s="69" t="str">
        <f>IF(C258="","",IF(ISERROR(VLOOKUP(VLOOKUP(C258,Table1[[Practice no.]:[12]],29,FALSE),List!$A$2:$B$5,2,FALSE)),"",VLOOKUP(VLOOKUP(C258,Table1[[Practice no.]:[12]],29,FALSE),List!$A$2:$B$5,2,FALSE)))</f>
        <v/>
      </c>
      <c r="P258" s="69" t="str">
        <f>IF(C258="","",IF(ISERROR(VLOOKUP(VLOOKUP(C258,Table1[[Practice no.]:[12]],30,FALSE),List!$A$2:$B$5,2,FALSE)),"",VLOOKUP(VLOOKUP(C258,Table1[[Practice no.]:[12]],30,FALSE),List!$A$2:$B$5,2,FALSE)))</f>
        <v/>
      </c>
      <c r="Q258" s="55" t="str">
        <f>IF(C258="","",IF(ISERROR(VLOOKUP(VLOOKUP(C258,Table1[[Practice no.]:[12]],31,FALSE),List!$A$2:$B$5,2,FALSE)),"",VLOOKUP(VLOOKUP(C258,Table1[[Practice no.]:[12]],31,FALSE),List!$A$2:$B$5,2,FALSE)))</f>
        <v/>
      </c>
      <c r="R258" s="55" t="str">
        <f>IF(C258="","",IF(ISERROR(VLOOKUP(VLOOKUP(C258,Table1[[Practice no.]:[12]],32,FALSE),List!$A$2:$B$5,2,FALSE)),"",VLOOKUP(VLOOKUP(C258,Table1[[Practice no.]:[12]],32,FALSE),List!$A$2:$B$5,2,FALSE)))</f>
        <v/>
      </c>
      <c r="S258" s="55" t="str">
        <f>IF(C258="","",IF(ISERROR(VLOOKUP(VLOOKUP(C258,Table1[[Practice no.]:[12]],33,FALSE),List!$A$2:$B$5,2,FALSE)),"",VLOOKUP(VLOOKUP(C258,Table1[[Practice no.]:[12]],33,FALSE),List!$A$2:$B$5,2,FALSE)))</f>
        <v/>
      </c>
      <c r="T258" s="55" t="str">
        <f>IF(C258="","",IF(ISERROR(VLOOKUP(VLOOKUP(C258,Table1[[Practice no.]:[12]],34,FALSE),List!$A$2:$B$5,2,FALSE)),"",VLOOKUP(VLOOKUP(C258,Table1[[Practice no.]:[12]],34,FALSE),List!$A$2:$B$5,2,FALSE)))</f>
        <v/>
      </c>
      <c r="U258" s="55" t="str">
        <f>IF(C258="","",IF(ISERROR(VLOOKUP(VLOOKUP(C258,Table1[[Practice no.]:[12]],35,FALSE),List!$A$2:$B$5,2,FALSE)),"",VLOOKUP(VLOOKUP(C258,Table1[[Practice no.]:[12]],35,FALSE),List!$A$2:$B$5,2,FALSE)))</f>
        <v/>
      </c>
      <c r="V258" s="55" t="str">
        <f>IF(C258="","",IF(ISERROR(VLOOKUP(VLOOKUP(C258,Table1[[Practice no.]:[12]],36,FALSE),List!$A$2:$B$5,2,FALSE)),"",VLOOKUP(VLOOKUP(C258,Table1[[Practice no.]:[12]],36,FALSE),List!$A$2:$B$5,2,FALSE)))</f>
        <v/>
      </c>
      <c r="W258" s="55" t="str">
        <f>IF(C258="","",IF(ISERROR(VLOOKUP(VLOOKUP(C258,Table1[[Practice no.]:[12]],37,FALSE),List!$A$2:$B$5,2,FALSE)),"",VLOOKUP(VLOOKUP(C258,Table1[[Practice no.]:[12]],37,FALSE),List!$A$2:$B$5,2,FALSE)))</f>
        <v/>
      </c>
      <c r="X258" s="55" t="str">
        <f>IF(C258="","",IF(ISERROR(VLOOKUP(VLOOKUP(C258,Table1[[Practice no.]:[12]],38,FALSE),List!$A$2:$B$5,2,FALSE)),"",VLOOKUP(VLOOKUP(C258,Table1[[Practice no.]:[12]],38,FALSE),List!$A$2:$B$5,2,FALSE)))</f>
        <v/>
      </c>
      <c r="Y258" s="55" t="str">
        <f>IF(C258="","",IF(ISERROR(VLOOKUP(VLOOKUP(C258,Table1[[Practice no.]:[12]],39,FALSE),List!$A$2:$B$5,2,FALSE)),"",VLOOKUP(VLOOKUP(C258,Table1[[Practice no.]:[12]],39,FALSE),List!$A$2:$B$5,2,FALSE)))</f>
        <v/>
      </c>
      <c r="Z258" s="55" t="str">
        <f>IF(C258="","",IF(ISERROR(VLOOKUP(VLOOKUP(C258,Table1[[Practice no.]:[12]],40,FALSE),List!$A$2:$B$5,2,FALSE)),"",VLOOKUP(VLOOKUP(C258,Table1[[Practice no.]:[12]],40,FALSE),List!$A$2:$B$5,2,FALSE)))</f>
        <v/>
      </c>
      <c r="AA258" s="55" t="str">
        <f>IF(C258="","",IF(ISERROR(VLOOKUP(VLOOKUP(C258,Table1[[Practice no.]:[12]],41,FALSE),List!$A$2:$B$5,2,FALSE)),"",VLOOKUP(VLOOKUP(C258,Table1[[Practice no.]:[12]],41,FALSE),List!$A$2:$B$5,2,FALSE)))</f>
        <v/>
      </c>
      <c r="AB258" s="55" t="str">
        <f>IF(C258="","",IF(ISERROR(VLOOKUP(VLOOKUP(C258,Table1[[Practice no.]:[12]],42,FALSE),List!$A$2:$B$5,2,FALSE)),"",VLOOKUP(VLOOKUP(C258,Table1[[Practice no.]:[12]],42,FALSE),List!$A$2:$B$5,2,FALSE)))</f>
        <v/>
      </c>
    </row>
    <row r="259" spans="1:28" ht="40.35" customHeight="1">
      <c r="A259" s="218"/>
      <c r="B259" s="218"/>
      <c r="C259" s="218"/>
      <c r="D259" s="218" t="str">
        <f>IF(C259="","",HYPERLINK("#'" &amp; C259 &amp; "'!A1",VLOOKUP(C259,Table1[[Practice no.]:[Pracitce Name]],2,FALSE)))</f>
        <v/>
      </c>
      <c r="E259" s="65" t="str">
        <f>IF(C259="","",IF(ISERROR(VLOOKUP(VLOOKUP(C259,Table1[[Practice no.]:[12]],19,FALSE),List!$A$2:$B$5,2,FALSE)),"",VLOOKUP(VLOOKUP(C259,Table1[[Practice no.]:[12]],19,FALSE),List!$A$2:$B$5,2,FALSE)))</f>
        <v/>
      </c>
      <c r="F259" s="66" t="str">
        <f>IF(C259="","",IF(ISERROR(VLOOKUP(VLOOKUP(C259,Table1[[Practice no.]:[12]],20,FALSE),List!$A$2:$B$5,2,FALSE)),"",VLOOKUP(VLOOKUP(C259,Table1[[Practice no.]:[12]],20,FALSE),List!$A$2:$B$5,2,FALSE)))</f>
        <v/>
      </c>
      <c r="G259" s="66" t="str">
        <f>IF(C259="","",IF(ISERROR(VLOOKUP(VLOOKUP(C259,Table1[[Practice no.]:[12]],21,FALSE),List!$A$2:$B$5,2,FALSE)),"",VLOOKUP(VLOOKUP(C259,Table1[[Practice no.]:[12]],21,FALSE),List!$A$2:$B$5,2,FALSE)))</f>
        <v/>
      </c>
      <c r="H259" s="67" t="str">
        <f>IF(C259="","",IF(ISERROR(VLOOKUP(VLOOKUP(C259,Table1[[Practice no.]:[12]],22,FALSE),List!$A$2:$B$5,2,FALSE)),"",VLOOKUP(VLOOKUP(C259,Table1[[Practice no.]:[12]],22,FALSE),List!$A$2:$B$5,2,FALSE)))</f>
        <v/>
      </c>
      <c r="I259" s="67" t="str">
        <f>IF(C259="","",IF(ISERROR(VLOOKUP(VLOOKUP(C259,Table1[[Practice no.]:[12]],23,FALSE),List!$A$2:$B$5,2,FALSE)),"",VLOOKUP(VLOOKUP(C259,Table1[[Practice no.]:[12]],23,FALSE),List!$A$2:$B$5,2,FALSE)))</f>
        <v/>
      </c>
      <c r="J259" s="67" t="str">
        <f>IF(C259="","",IF(ISERROR(VLOOKUP(VLOOKUP(C259,Table1[[Practice no.]:[12]],24,FALSE),List!$A$2:$B$5,2,FALSE)),"",VLOOKUP(VLOOKUP(C259,Table1[[Practice no.]:[12]],24,FALSE),List!$A$2:$B$5,2,FALSE)))</f>
        <v/>
      </c>
      <c r="K259" s="68" t="str">
        <f>IF(C259="","",IF(ISERROR(VLOOKUP(VLOOKUP(C259,Table1[[Practice no.]:[12]],25,FALSE),List!$A$2:$B$5,2,FALSE)),"",VLOOKUP(VLOOKUP(C259,Table1[[Practice no.]:[12]],25,FALSE),List!$A$2:$B$5,2,FALSE)))</f>
        <v/>
      </c>
      <c r="L259" s="68" t="str">
        <f>IF(C259="","",IF(ISERROR(VLOOKUP(VLOOKUP(C259,Table1[[Practice no.]:[12]],26,FALSE),List!$A$2:$B$5,2,FALSE)),"",VLOOKUP(VLOOKUP(C259,Table1[[Practice no.]:[12]],26,FALSE),List!$A$2:$B$5,2,FALSE)))</f>
        <v/>
      </c>
      <c r="M259" s="68" t="str">
        <f>IF(C259="","",IF(ISERROR(VLOOKUP(VLOOKUP(C259,Table1[[Practice no.]:[12]],27,FALSE),List!$A$2:$B$5,2,FALSE)),"",VLOOKUP(VLOOKUP(C259,Table1[[Practice no.]:[12]],27,FALSE),List!$A$2:$B$5,2,FALSE)))</f>
        <v/>
      </c>
      <c r="N259" s="69" t="str">
        <f>IF(C259="","",IF(ISERROR(VLOOKUP(VLOOKUP(C259,Table1[[Practice no.]:[12]],28,FALSE),List!$A$2:$B$5,2,FALSE)),"",VLOOKUP(VLOOKUP(C259,Table1[[Practice no.]:[12]],28,FALSE),List!$A$2:$B$5,2,FALSE)))</f>
        <v/>
      </c>
      <c r="O259" s="69" t="str">
        <f>IF(C259="","",IF(ISERROR(VLOOKUP(VLOOKUP(C259,Table1[[Practice no.]:[12]],29,FALSE),List!$A$2:$B$5,2,FALSE)),"",VLOOKUP(VLOOKUP(C259,Table1[[Practice no.]:[12]],29,FALSE),List!$A$2:$B$5,2,FALSE)))</f>
        <v/>
      </c>
      <c r="P259" s="69" t="str">
        <f>IF(C259="","",IF(ISERROR(VLOOKUP(VLOOKUP(C259,Table1[[Practice no.]:[12]],30,FALSE),List!$A$2:$B$5,2,FALSE)),"",VLOOKUP(VLOOKUP(C259,Table1[[Practice no.]:[12]],30,FALSE),List!$A$2:$B$5,2,FALSE)))</f>
        <v/>
      </c>
      <c r="Q259" s="55" t="str">
        <f>IF(C259="","",IF(ISERROR(VLOOKUP(VLOOKUP(C259,Table1[[Practice no.]:[12]],31,FALSE),List!$A$2:$B$5,2,FALSE)),"",VLOOKUP(VLOOKUP(C259,Table1[[Practice no.]:[12]],31,FALSE),List!$A$2:$B$5,2,FALSE)))</f>
        <v/>
      </c>
      <c r="R259" s="55" t="str">
        <f>IF(C259="","",IF(ISERROR(VLOOKUP(VLOOKUP(C259,Table1[[Practice no.]:[12]],32,FALSE),List!$A$2:$B$5,2,FALSE)),"",VLOOKUP(VLOOKUP(C259,Table1[[Practice no.]:[12]],32,FALSE),List!$A$2:$B$5,2,FALSE)))</f>
        <v/>
      </c>
      <c r="S259" s="55" t="str">
        <f>IF(C259="","",IF(ISERROR(VLOOKUP(VLOOKUP(C259,Table1[[Practice no.]:[12]],33,FALSE),List!$A$2:$B$5,2,FALSE)),"",VLOOKUP(VLOOKUP(C259,Table1[[Practice no.]:[12]],33,FALSE),List!$A$2:$B$5,2,FALSE)))</f>
        <v/>
      </c>
      <c r="T259" s="55" t="str">
        <f>IF(C259="","",IF(ISERROR(VLOOKUP(VLOOKUP(C259,Table1[[Practice no.]:[12]],34,FALSE),List!$A$2:$B$5,2,FALSE)),"",VLOOKUP(VLOOKUP(C259,Table1[[Practice no.]:[12]],34,FALSE),List!$A$2:$B$5,2,FALSE)))</f>
        <v/>
      </c>
      <c r="U259" s="55" t="str">
        <f>IF(C259="","",IF(ISERROR(VLOOKUP(VLOOKUP(C259,Table1[[Practice no.]:[12]],35,FALSE),List!$A$2:$B$5,2,FALSE)),"",VLOOKUP(VLOOKUP(C259,Table1[[Practice no.]:[12]],35,FALSE),List!$A$2:$B$5,2,FALSE)))</f>
        <v/>
      </c>
      <c r="V259" s="55" t="str">
        <f>IF(C259="","",IF(ISERROR(VLOOKUP(VLOOKUP(C259,Table1[[Practice no.]:[12]],36,FALSE),List!$A$2:$B$5,2,FALSE)),"",VLOOKUP(VLOOKUP(C259,Table1[[Practice no.]:[12]],36,FALSE),List!$A$2:$B$5,2,FALSE)))</f>
        <v/>
      </c>
      <c r="W259" s="55" t="str">
        <f>IF(C259="","",IF(ISERROR(VLOOKUP(VLOOKUP(C259,Table1[[Practice no.]:[12]],37,FALSE),List!$A$2:$B$5,2,FALSE)),"",VLOOKUP(VLOOKUP(C259,Table1[[Practice no.]:[12]],37,FALSE),List!$A$2:$B$5,2,FALSE)))</f>
        <v/>
      </c>
      <c r="X259" s="55" t="str">
        <f>IF(C259="","",IF(ISERROR(VLOOKUP(VLOOKUP(C259,Table1[[Practice no.]:[12]],38,FALSE),List!$A$2:$B$5,2,FALSE)),"",VLOOKUP(VLOOKUP(C259,Table1[[Practice no.]:[12]],38,FALSE),List!$A$2:$B$5,2,FALSE)))</f>
        <v/>
      </c>
      <c r="Y259" s="55" t="str">
        <f>IF(C259="","",IF(ISERROR(VLOOKUP(VLOOKUP(C259,Table1[[Practice no.]:[12]],39,FALSE),List!$A$2:$B$5,2,FALSE)),"",VLOOKUP(VLOOKUP(C259,Table1[[Practice no.]:[12]],39,FALSE),List!$A$2:$B$5,2,FALSE)))</f>
        <v/>
      </c>
      <c r="Z259" s="55" t="str">
        <f>IF(C259="","",IF(ISERROR(VLOOKUP(VLOOKUP(C259,Table1[[Practice no.]:[12]],40,FALSE),List!$A$2:$B$5,2,FALSE)),"",VLOOKUP(VLOOKUP(C259,Table1[[Practice no.]:[12]],40,FALSE),List!$A$2:$B$5,2,FALSE)))</f>
        <v/>
      </c>
      <c r="AA259" s="55" t="str">
        <f>IF(C259="","",IF(ISERROR(VLOOKUP(VLOOKUP(C259,Table1[[Practice no.]:[12]],41,FALSE),List!$A$2:$B$5,2,FALSE)),"",VLOOKUP(VLOOKUP(C259,Table1[[Practice no.]:[12]],41,FALSE),List!$A$2:$B$5,2,FALSE)))</f>
        <v/>
      </c>
      <c r="AB259" s="55" t="str">
        <f>IF(C259="","",IF(ISERROR(VLOOKUP(VLOOKUP(C259,Table1[[Practice no.]:[12]],42,FALSE),List!$A$2:$B$5,2,FALSE)),"",VLOOKUP(VLOOKUP(C259,Table1[[Practice no.]:[12]],42,FALSE),List!$A$2:$B$5,2,FALSE)))</f>
        <v/>
      </c>
    </row>
    <row r="260" spans="1:28" ht="40.35" customHeight="1">
      <c r="A260" s="218"/>
      <c r="B260" s="218"/>
      <c r="C260" s="218"/>
      <c r="D260" s="218" t="str">
        <f>IF(C260="","",HYPERLINK("#'" &amp; C260 &amp; "'!A1",VLOOKUP(C260,Table1[[Practice no.]:[Pracitce Name]],2,FALSE)))</f>
        <v/>
      </c>
      <c r="E260" s="65" t="str">
        <f>IF(C260="","",IF(ISERROR(VLOOKUP(VLOOKUP(C260,Table1[[Practice no.]:[12]],19,FALSE),List!$A$2:$B$5,2,FALSE)),"",VLOOKUP(VLOOKUP(C260,Table1[[Practice no.]:[12]],19,FALSE),List!$A$2:$B$5,2,FALSE)))</f>
        <v/>
      </c>
      <c r="F260" s="66" t="str">
        <f>IF(C260="","",IF(ISERROR(VLOOKUP(VLOOKUP(C260,Table1[[Practice no.]:[12]],20,FALSE),List!$A$2:$B$5,2,FALSE)),"",VLOOKUP(VLOOKUP(C260,Table1[[Practice no.]:[12]],20,FALSE),List!$A$2:$B$5,2,FALSE)))</f>
        <v/>
      </c>
      <c r="G260" s="66" t="str">
        <f>IF(C260="","",IF(ISERROR(VLOOKUP(VLOOKUP(C260,Table1[[Practice no.]:[12]],21,FALSE),List!$A$2:$B$5,2,FALSE)),"",VLOOKUP(VLOOKUP(C260,Table1[[Practice no.]:[12]],21,FALSE),List!$A$2:$B$5,2,FALSE)))</f>
        <v/>
      </c>
      <c r="H260" s="67" t="str">
        <f>IF(C260="","",IF(ISERROR(VLOOKUP(VLOOKUP(C260,Table1[[Practice no.]:[12]],22,FALSE),List!$A$2:$B$5,2,FALSE)),"",VLOOKUP(VLOOKUP(C260,Table1[[Practice no.]:[12]],22,FALSE),List!$A$2:$B$5,2,FALSE)))</f>
        <v/>
      </c>
      <c r="I260" s="67" t="str">
        <f>IF(C260="","",IF(ISERROR(VLOOKUP(VLOOKUP(C260,Table1[[Practice no.]:[12]],23,FALSE),List!$A$2:$B$5,2,FALSE)),"",VLOOKUP(VLOOKUP(C260,Table1[[Practice no.]:[12]],23,FALSE),List!$A$2:$B$5,2,FALSE)))</f>
        <v/>
      </c>
      <c r="J260" s="67" t="str">
        <f>IF(C260="","",IF(ISERROR(VLOOKUP(VLOOKUP(C260,Table1[[Practice no.]:[12]],24,FALSE),List!$A$2:$B$5,2,FALSE)),"",VLOOKUP(VLOOKUP(C260,Table1[[Practice no.]:[12]],24,FALSE),List!$A$2:$B$5,2,FALSE)))</f>
        <v/>
      </c>
      <c r="K260" s="68" t="str">
        <f>IF(C260="","",IF(ISERROR(VLOOKUP(VLOOKUP(C260,Table1[[Practice no.]:[12]],25,FALSE),List!$A$2:$B$5,2,FALSE)),"",VLOOKUP(VLOOKUP(C260,Table1[[Practice no.]:[12]],25,FALSE),List!$A$2:$B$5,2,FALSE)))</f>
        <v/>
      </c>
      <c r="L260" s="68" t="str">
        <f>IF(C260="","",IF(ISERROR(VLOOKUP(VLOOKUP(C260,Table1[[Practice no.]:[12]],26,FALSE),List!$A$2:$B$5,2,FALSE)),"",VLOOKUP(VLOOKUP(C260,Table1[[Practice no.]:[12]],26,FALSE),List!$A$2:$B$5,2,FALSE)))</f>
        <v/>
      </c>
      <c r="M260" s="68" t="str">
        <f>IF(C260="","",IF(ISERROR(VLOOKUP(VLOOKUP(C260,Table1[[Practice no.]:[12]],27,FALSE),List!$A$2:$B$5,2,FALSE)),"",VLOOKUP(VLOOKUP(C260,Table1[[Practice no.]:[12]],27,FALSE),List!$A$2:$B$5,2,FALSE)))</f>
        <v/>
      </c>
      <c r="N260" s="69" t="str">
        <f>IF(C260="","",IF(ISERROR(VLOOKUP(VLOOKUP(C260,Table1[[Practice no.]:[12]],28,FALSE),List!$A$2:$B$5,2,FALSE)),"",VLOOKUP(VLOOKUP(C260,Table1[[Practice no.]:[12]],28,FALSE),List!$A$2:$B$5,2,FALSE)))</f>
        <v/>
      </c>
      <c r="O260" s="69" t="str">
        <f>IF(C260="","",IF(ISERROR(VLOOKUP(VLOOKUP(C260,Table1[[Practice no.]:[12]],29,FALSE),List!$A$2:$B$5,2,FALSE)),"",VLOOKUP(VLOOKUP(C260,Table1[[Practice no.]:[12]],29,FALSE),List!$A$2:$B$5,2,FALSE)))</f>
        <v/>
      </c>
      <c r="P260" s="69" t="str">
        <f>IF(C260="","",IF(ISERROR(VLOOKUP(VLOOKUP(C260,Table1[[Practice no.]:[12]],30,FALSE),List!$A$2:$B$5,2,FALSE)),"",VLOOKUP(VLOOKUP(C260,Table1[[Practice no.]:[12]],30,FALSE),List!$A$2:$B$5,2,FALSE)))</f>
        <v/>
      </c>
      <c r="Q260" s="55" t="str">
        <f>IF(C260="","",IF(ISERROR(VLOOKUP(VLOOKUP(C260,Table1[[Practice no.]:[12]],31,FALSE),List!$A$2:$B$5,2,FALSE)),"",VLOOKUP(VLOOKUP(C260,Table1[[Practice no.]:[12]],31,FALSE),List!$A$2:$B$5,2,FALSE)))</f>
        <v/>
      </c>
      <c r="R260" s="55" t="str">
        <f>IF(C260="","",IF(ISERROR(VLOOKUP(VLOOKUP(C260,Table1[[Practice no.]:[12]],32,FALSE),List!$A$2:$B$5,2,FALSE)),"",VLOOKUP(VLOOKUP(C260,Table1[[Practice no.]:[12]],32,FALSE),List!$A$2:$B$5,2,FALSE)))</f>
        <v/>
      </c>
      <c r="S260" s="55" t="str">
        <f>IF(C260="","",IF(ISERROR(VLOOKUP(VLOOKUP(C260,Table1[[Practice no.]:[12]],33,FALSE),List!$A$2:$B$5,2,FALSE)),"",VLOOKUP(VLOOKUP(C260,Table1[[Practice no.]:[12]],33,FALSE),List!$A$2:$B$5,2,FALSE)))</f>
        <v/>
      </c>
      <c r="T260" s="55" t="str">
        <f>IF(C260="","",IF(ISERROR(VLOOKUP(VLOOKUP(C260,Table1[[Practice no.]:[12]],34,FALSE),List!$A$2:$B$5,2,FALSE)),"",VLOOKUP(VLOOKUP(C260,Table1[[Practice no.]:[12]],34,FALSE),List!$A$2:$B$5,2,FALSE)))</f>
        <v/>
      </c>
      <c r="U260" s="55" t="str">
        <f>IF(C260="","",IF(ISERROR(VLOOKUP(VLOOKUP(C260,Table1[[Practice no.]:[12]],35,FALSE),List!$A$2:$B$5,2,FALSE)),"",VLOOKUP(VLOOKUP(C260,Table1[[Practice no.]:[12]],35,FALSE),List!$A$2:$B$5,2,FALSE)))</f>
        <v/>
      </c>
      <c r="V260" s="55" t="str">
        <f>IF(C260="","",IF(ISERROR(VLOOKUP(VLOOKUP(C260,Table1[[Practice no.]:[12]],36,FALSE),List!$A$2:$B$5,2,FALSE)),"",VLOOKUP(VLOOKUP(C260,Table1[[Practice no.]:[12]],36,FALSE),List!$A$2:$B$5,2,FALSE)))</f>
        <v/>
      </c>
      <c r="W260" s="55" t="str">
        <f>IF(C260="","",IF(ISERROR(VLOOKUP(VLOOKUP(C260,Table1[[Practice no.]:[12]],37,FALSE),List!$A$2:$B$5,2,FALSE)),"",VLOOKUP(VLOOKUP(C260,Table1[[Practice no.]:[12]],37,FALSE),List!$A$2:$B$5,2,FALSE)))</f>
        <v/>
      </c>
      <c r="X260" s="55" t="str">
        <f>IF(C260="","",IF(ISERROR(VLOOKUP(VLOOKUP(C260,Table1[[Practice no.]:[12]],38,FALSE),List!$A$2:$B$5,2,FALSE)),"",VLOOKUP(VLOOKUP(C260,Table1[[Practice no.]:[12]],38,FALSE),List!$A$2:$B$5,2,FALSE)))</f>
        <v/>
      </c>
      <c r="Y260" s="55" t="str">
        <f>IF(C260="","",IF(ISERROR(VLOOKUP(VLOOKUP(C260,Table1[[Practice no.]:[12]],39,FALSE),List!$A$2:$B$5,2,FALSE)),"",VLOOKUP(VLOOKUP(C260,Table1[[Practice no.]:[12]],39,FALSE),List!$A$2:$B$5,2,FALSE)))</f>
        <v/>
      </c>
      <c r="Z260" s="55" t="str">
        <f>IF(C260="","",IF(ISERROR(VLOOKUP(VLOOKUP(C260,Table1[[Practice no.]:[12]],40,FALSE),List!$A$2:$B$5,2,FALSE)),"",VLOOKUP(VLOOKUP(C260,Table1[[Practice no.]:[12]],40,FALSE),List!$A$2:$B$5,2,FALSE)))</f>
        <v/>
      </c>
      <c r="AA260" s="55" t="str">
        <f>IF(C260="","",IF(ISERROR(VLOOKUP(VLOOKUP(C260,Table1[[Practice no.]:[12]],41,FALSE),List!$A$2:$B$5,2,FALSE)),"",VLOOKUP(VLOOKUP(C260,Table1[[Practice no.]:[12]],41,FALSE),List!$A$2:$B$5,2,FALSE)))</f>
        <v/>
      </c>
      <c r="AB260" s="55" t="str">
        <f>IF(C260="","",IF(ISERROR(VLOOKUP(VLOOKUP(C260,Table1[[Practice no.]:[12]],42,FALSE),List!$A$2:$B$5,2,FALSE)),"",VLOOKUP(VLOOKUP(C260,Table1[[Practice no.]:[12]],42,FALSE),List!$A$2:$B$5,2,FALSE)))</f>
        <v/>
      </c>
    </row>
    <row r="261" spans="1:28" ht="40.35" customHeight="1">
      <c r="A261" s="218"/>
      <c r="B261" s="218"/>
      <c r="C261" s="218"/>
      <c r="D261" s="218" t="str">
        <f>IF(C261="","",HYPERLINK("#'" &amp; C261 &amp; "'!A1",VLOOKUP(C261,Table1[[Practice no.]:[Pracitce Name]],2,FALSE)))</f>
        <v/>
      </c>
      <c r="E261" s="65" t="str">
        <f>IF(C261="","",IF(ISERROR(VLOOKUP(VLOOKUP(C261,Table1[[Practice no.]:[12]],19,FALSE),List!$A$2:$B$5,2,FALSE)),"",VLOOKUP(VLOOKUP(C261,Table1[[Practice no.]:[12]],19,FALSE),List!$A$2:$B$5,2,FALSE)))</f>
        <v/>
      </c>
      <c r="F261" s="66" t="str">
        <f>IF(C261="","",IF(ISERROR(VLOOKUP(VLOOKUP(C261,Table1[[Practice no.]:[12]],20,FALSE),List!$A$2:$B$5,2,FALSE)),"",VLOOKUP(VLOOKUP(C261,Table1[[Practice no.]:[12]],20,FALSE),List!$A$2:$B$5,2,FALSE)))</f>
        <v/>
      </c>
      <c r="G261" s="66" t="str">
        <f>IF(C261="","",IF(ISERROR(VLOOKUP(VLOOKUP(C261,Table1[[Practice no.]:[12]],21,FALSE),List!$A$2:$B$5,2,FALSE)),"",VLOOKUP(VLOOKUP(C261,Table1[[Practice no.]:[12]],21,FALSE),List!$A$2:$B$5,2,FALSE)))</f>
        <v/>
      </c>
      <c r="H261" s="67" t="str">
        <f>IF(C261="","",IF(ISERROR(VLOOKUP(VLOOKUP(C261,Table1[[Practice no.]:[12]],22,FALSE),List!$A$2:$B$5,2,FALSE)),"",VLOOKUP(VLOOKUP(C261,Table1[[Practice no.]:[12]],22,FALSE),List!$A$2:$B$5,2,FALSE)))</f>
        <v/>
      </c>
      <c r="I261" s="67" t="str">
        <f>IF(C261="","",IF(ISERROR(VLOOKUP(VLOOKUP(C261,Table1[[Practice no.]:[12]],23,FALSE),List!$A$2:$B$5,2,FALSE)),"",VLOOKUP(VLOOKUP(C261,Table1[[Practice no.]:[12]],23,FALSE),List!$A$2:$B$5,2,FALSE)))</f>
        <v/>
      </c>
      <c r="J261" s="67" t="str">
        <f>IF(C261="","",IF(ISERROR(VLOOKUP(VLOOKUP(C261,Table1[[Practice no.]:[12]],24,FALSE),List!$A$2:$B$5,2,FALSE)),"",VLOOKUP(VLOOKUP(C261,Table1[[Practice no.]:[12]],24,FALSE),List!$A$2:$B$5,2,FALSE)))</f>
        <v/>
      </c>
      <c r="K261" s="68" t="str">
        <f>IF(C261="","",IF(ISERROR(VLOOKUP(VLOOKUP(C261,Table1[[Practice no.]:[12]],25,FALSE),List!$A$2:$B$5,2,FALSE)),"",VLOOKUP(VLOOKUP(C261,Table1[[Practice no.]:[12]],25,FALSE),List!$A$2:$B$5,2,FALSE)))</f>
        <v/>
      </c>
      <c r="L261" s="68" t="str">
        <f>IF(C261="","",IF(ISERROR(VLOOKUP(VLOOKUP(C261,Table1[[Practice no.]:[12]],26,FALSE),List!$A$2:$B$5,2,FALSE)),"",VLOOKUP(VLOOKUP(C261,Table1[[Practice no.]:[12]],26,FALSE),List!$A$2:$B$5,2,FALSE)))</f>
        <v/>
      </c>
      <c r="M261" s="68" t="str">
        <f>IF(C261="","",IF(ISERROR(VLOOKUP(VLOOKUP(C261,Table1[[Practice no.]:[12]],27,FALSE),List!$A$2:$B$5,2,FALSE)),"",VLOOKUP(VLOOKUP(C261,Table1[[Practice no.]:[12]],27,FALSE),List!$A$2:$B$5,2,FALSE)))</f>
        <v/>
      </c>
      <c r="N261" s="69" t="str">
        <f>IF(C261="","",IF(ISERROR(VLOOKUP(VLOOKUP(C261,Table1[[Practice no.]:[12]],28,FALSE),List!$A$2:$B$5,2,FALSE)),"",VLOOKUP(VLOOKUP(C261,Table1[[Practice no.]:[12]],28,FALSE),List!$A$2:$B$5,2,FALSE)))</f>
        <v/>
      </c>
      <c r="O261" s="69" t="str">
        <f>IF(C261="","",IF(ISERROR(VLOOKUP(VLOOKUP(C261,Table1[[Practice no.]:[12]],29,FALSE),List!$A$2:$B$5,2,FALSE)),"",VLOOKUP(VLOOKUP(C261,Table1[[Practice no.]:[12]],29,FALSE),List!$A$2:$B$5,2,FALSE)))</f>
        <v/>
      </c>
      <c r="P261" s="69" t="str">
        <f>IF(C261="","",IF(ISERROR(VLOOKUP(VLOOKUP(C261,Table1[[Practice no.]:[12]],30,FALSE),List!$A$2:$B$5,2,FALSE)),"",VLOOKUP(VLOOKUP(C261,Table1[[Practice no.]:[12]],30,FALSE),List!$A$2:$B$5,2,FALSE)))</f>
        <v/>
      </c>
      <c r="Q261" s="55" t="str">
        <f>IF(C261="","",IF(ISERROR(VLOOKUP(VLOOKUP(C261,Table1[[Practice no.]:[12]],31,FALSE),List!$A$2:$B$5,2,FALSE)),"",VLOOKUP(VLOOKUP(C261,Table1[[Practice no.]:[12]],31,FALSE),List!$A$2:$B$5,2,FALSE)))</f>
        <v/>
      </c>
      <c r="R261" s="55" t="str">
        <f>IF(C261="","",IF(ISERROR(VLOOKUP(VLOOKUP(C261,Table1[[Practice no.]:[12]],32,FALSE),List!$A$2:$B$5,2,FALSE)),"",VLOOKUP(VLOOKUP(C261,Table1[[Practice no.]:[12]],32,FALSE),List!$A$2:$B$5,2,FALSE)))</f>
        <v/>
      </c>
      <c r="S261" s="55" t="str">
        <f>IF(C261="","",IF(ISERROR(VLOOKUP(VLOOKUP(C261,Table1[[Practice no.]:[12]],33,FALSE),List!$A$2:$B$5,2,FALSE)),"",VLOOKUP(VLOOKUP(C261,Table1[[Practice no.]:[12]],33,FALSE),List!$A$2:$B$5,2,FALSE)))</f>
        <v/>
      </c>
      <c r="T261" s="55" t="str">
        <f>IF(C261="","",IF(ISERROR(VLOOKUP(VLOOKUP(C261,Table1[[Practice no.]:[12]],34,FALSE),List!$A$2:$B$5,2,FALSE)),"",VLOOKUP(VLOOKUP(C261,Table1[[Practice no.]:[12]],34,FALSE),List!$A$2:$B$5,2,FALSE)))</f>
        <v/>
      </c>
      <c r="U261" s="55" t="str">
        <f>IF(C261="","",IF(ISERROR(VLOOKUP(VLOOKUP(C261,Table1[[Practice no.]:[12]],35,FALSE),List!$A$2:$B$5,2,FALSE)),"",VLOOKUP(VLOOKUP(C261,Table1[[Practice no.]:[12]],35,FALSE),List!$A$2:$B$5,2,FALSE)))</f>
        <v/>
      </c>
      <c r="V261" s="55" t="str">
        <f>IF(C261="","",IF(ISERROR(VLOOKUP(VLOOKUP(C261,Table1[[Practice no.]:[12]],36,FALSE),List!$A$2:$B$5,2,FALSE)),"",VLOOKUP(VLOOKUP(C261,Table1[[Practice no.]:[12]],36,FALSE),List!$A$2:$B$5,2,FALSE)))</f>
        <v/>
      </c>
      <c r="W261" s="55" t="str">
        <f>IF(C261="","",IF(ISERROR(VLOOKUP(VLOOKUP(C261,Table1[[Practice no.]:[12]],37,FALSE),List!$A$2:$B$5,2,FALSE)),"",VLOOKUP(VLOOKUP(C261,Table1[[Practice no.]:[12]],37,FALSE),List!$A$2:$B$5,2,FALSE)))</f>
        <v/>
      </c>
      <c r="X261" s="55" t="str">
        <f>IF(C261="","",IF(ISERROR(VLOOKUP(VLOOKUP(C261,Table1[[Practice no.]:[12]],38,FALSE),List!$A$2:$B$5,2,FALSE)),"",VLOOKUP(VLOOKUP(C261,Table1[[Practice no.]:[12]],38,FALSE),List!$A$2:$B$5,2,FALSE)))</f>
        <v/>
      </c>
      <c r="Y261" s="55" t="str">
        <f>IF(C261="","",IF(ISERROR(VLOOKUP(VLOOKUP(C261,Table1[[Practice no.]:[12]],39,FALSE),List!$A$2:$B$5,2,FALSE)),"",VLOOKUP(VLOOKUP(C261,Table1[[Practice no.]:[12]],39,FALSE),List!$A$2:$B$5,2,FALSE)))</f>
        <v/>
      </c>
      <c r="Z261" s="55" t="str">
        <f>IF(C261="","",IF(ISERROR(VLOOKUP(VLOOKUP(C261,Table1[[Practice no.]:[12]],40,FALSE),List!$A$2:$B$5,2,FALSE)),"",VLOOKUP(VLOOKUP(C261,Table1[[Practice no.]:[12]],40,FALSE),List!$A$2:$B$5,2,FALSE)))</f>
        <v/>
      </c>
      <c r="AA261" s="55" t="str">
        <f>IF(C261="","",IF(ISERROR(VLOOKUP(VLOOKUP(C261,Table1[[Practice no.]:[12]],41,FALSE),List!$A$2:$B$5,2,FALSE)),"",VLOOKUP(VLOOKUP(C261,Table1[[Practice no.]:[12]],41,FALSE),List!$A$2:$B$5,2,FALSE)))</f>
        <v/>
      </c>
      <c r="AB261" s="55" t="str">
        <f>IF(C261="","",IF(ISERROR(VLOOKUP(VLOOKUP(C261,Table1[[Practice no.]:[12]],42,FALSE),List!$A$2:$B$5,2,FALSE)),"",VLOOKUP(VLOOKUP(C261,Table1[[Practice no.]:[12]],42,FALSE),List!$A$2:$B$5,2,FALSE)))</f>
        <v/>
      </c>
    </row>
    <row r="262" spans="1:28" ht="40.35" customHeight="1">
      <c r="A262" s="218"/>
      <c r="B262" s="218"/>
      <c r="C262" s="218"/>
      <c r="D262" s="218" t="str">
        <f>IF(C262="","",HYPERLINK("#'" &amp; C262 &amp; "'!A1",VLOOKUP(C262,Table1[[Practice no.]:[Pracitce Name]],2,FALSE)))</f>
        <v/>
      </c>
      <c r="E262" s="65" t="str">
        <f>IF(C262="","",IF(ISERROR(VLOOKUP(VLOOKUP(C262,Table1[[Practice no.]:[12]],19,FALSE),List!$A$2:$B$5,2,FALSE)),"",VLOOKUP(VLOOKUP(C262,Table1[[Practice no.]:[12]],19,FALSE),List!$A$2:$B$5,2,FALSE)))</f>
        <v/>
      </c>
      <c r="F262" s="66" t="str">
        <f>IF(C262="","",IF(ISERROR(VLOOKUP(VLOOKUP(C262,Table1[[Practice no.]:[12]],20,FALSE),List!$A$2:$B$5,2,FALSE)),"",VLOOKUP(VLOOKUP(C262,Table1[[Practice no.]:[12]],20,FALSE),List!$A$2:$B$5,2,FALSE)))</f>
        <v/>
      </c>
      <c r="G262" s="66" t="str">
        <f>IF(C262="","",IF(ISERROR(VLOOKUP(VLOOKUP(C262,Table1[[Practice no.]:[12]],21,FALSE),List!$A$2:$B$5,2,FALSE)),"",VLOOKUP(VLOOKUP(C262,Table1[[Practice no.]:[12]],21,FALSE),List!$A$2:$B$5,2,FALSE)))</f>
        <v/>
      </c>
      <c r="H262" s="67" t="str">
        <f>IF(C262="","",IF(ISERROR(VLOOKUP(VLOOKUP(C262,Table1[[Practice no.]:[12]],22,FALSE),List!$A$2:$B$5,2,FALSE)),"",VLOOKUP(VLOOKUP(C262,Table1[[Practice no.]:[12]],22,FALSE),List!$A$2:$B$5,2,FALSE)))</f>
        <v/>
      </c>
      <c r="I262" s="67" t="str">
        <f>IF(C262="","",IF(ISERROR(VLOOKUP(VLOOKUP(C262,Table1[[Practice no.]:[12]],23,FALSE),List!$A$2:$B$5,2,FALSE)),"",VLOOKUP(VLOOKUP(C262,Table1[[Practice no.]:[12]],23,FALSE),List!$A$2:$B$5,2,FALSE)))</f>
        <v/>
      </c>
      <c r="J262" s="67" t="str">
        <f>IF(C262="","",IF(ISERROR(VLOOKUP(VLOOKUP(C262,Table1[[Practice no.]:[12]],24,FALSE),List!$A$2:$B$5,2,FALSE)),"",VLOOKUP(VLOOKUP(C262,Table1[[Practice no.]:[12]],24,FALSE),List!$A$2:$B$5,2,FALSE)))</f>
        <v/>
      </c>
      <c r="K262" s="68" t="str">
        <f>IF(C262="","",IF(ISERROR(VLOOKUP(VLOOKUP(C262,Table1[[Practice no.]:[12]],25,FALSE),List!$A$2:$B$5,2,FALSE)),"",VLOOKUP(VLOOKUP(C262,Table1[[Practice no.]:[12]],25,FALSE),List!$A$2:$B$5,2,FALSE)))</f>
        <v/>
      </c>
      <c r="L262" s="68" t="str">
        <f>IF(C262="","",IF(ISERROR(VLOOKUP(VLOOKUP(C262,Table1[[Practice no.]:[12]],26,FALSE),List!$A$2:$B$5,2,FALSE)),"",VLOOKUP(VLOOKUP(C262,Table1[[Practice no.]:[12]],26,FALSE),List!$A$2:$B$5,2,FALSE)))</f>
        <v/>
      </c>
      <c r="M262" s="68" t="str">
        <f>IF(C262="","",IF(ISERROR(VLOOKUP(VLOOKUP(C262,Table1[[Practice no.]:[12]],27,FALSE),List!$A$2:$B$5,2,FALSE)),"",VLOOKUP(VLOOKUP(C262,Table1[[Practice no.]:[12]],27,FALSE),List!$A$2:$B$5,2,FALSE)))</f>
        <v/>
      </c>
      <c r="N262" s="69" t="str">
        <f>IF(C262="","",IF(ISERROR(VLOOKUP(VLOOKUP(C262,Table1[[Practice no.]:[12]],28,FALSE),List!$A$2:$B$5,2,FALSE)),"",VLOOKUP(VLOOKUP(C262,Table1[[Practice no.]:[12]],28,FALSE),List!$A$2:$B$5,2,FALSE)))</f>
        <v/>
      </c>
      <c r="O262" s="69" t="str">
        <f>IF(C262="","",IF(ISERROR(VLOOKUP(VLOOKUP(C262,Table1[[Practice no.]:[12]],29,FALSE),List!$A$2:$B$5,2,FALSE)),"",VLOOKUP(VLOOKUP(C262,Table1[[Practice no.]:[12]],29,FALSE),List!$A$2:$B$5,2,FALSE)))</f>
        <v/>
      </c>
      <c r="P262" s="69" t="str">
        <f>IF(C262="","",IF(ISERROR(VLOOKUP(VLOOKUP(C262,Table1[[Practice no.]:[12]],30,FALSE),List!$A$2:$B$5,2,FALSE)),"",VLOOKUP(VLOOKUP(C262,Table1[[Practice no.]:[12]],30,FALSE),List!$A$2:$B$5,2,FALSE)))</f>
        <v/>
      </c>
      <c r="Q262" s="55" t="str">
        <f>IF(C262="","",IF(ISERROR(VLOOKUP(VLOOKUP(C262,Table1[[Practice no.]:[12]],31,FALSE),List!$A$2:$B$5,2,FALSE)),"",VLOOKUP(VLOOKUP(C262,Table1[[Practice no.]:[12]],31,FALSE),List!$A$2:$B$5,2,FALSE)))</f>
        <v/>
      </c>
      <c r="R262" s="55" t="str">
        <f>IF(C262="","",IF(ISERROR(VLOOKUP(VLOOKUP(C262,Table1[[Practice no.]:[12]],32,FALSE),List!$A$2:$B$5,2,FALSE)),"",VLOOKUP(VLOOKUP(C262,Table1[[Practice no.]:[12]],32,FALSE),List!$A$2:$B$5,2,FALSE)))</f>
        <v/>
      </c>
      <c r="S262" s="55" t="str">
        <f>IF(C262="","",IF(ISERROR(VLOOKUP(VLOOKUP(C262,Table1[[Practice no.]:[12]],33,FALSE),List!$A$2:$B$5,2,FALSE)),"",VLOOKUP(VLOOKUP(C262,Table1[[Practice no.]:[12]],33,FALSE),List!$A$2:$B$5,2,FALSE)))</f>
        <v/>
      </c>
      <c r="T262" s="55" t="str">
        <f>IF(C262="","",IF(ISERROR(VLOOKUP(VLOOKUP(C262,Table1[[Practice no.]:[12]],34,FALSE),List!$A$2:$B$5,2,FALSE)),"",VLOOKUP(VLOOKUP(C262,Table1[[Practice no.]:[12]],34,FALSE),List!$A$2:$B$5,2,FALSE)))</f>
        <v/>
      </c>
      <c r="U262" s="55" t="str">
        <f>IF(C262="","",IF(ISERROR(VLOOKUP(VLOOKUP(C262,Table1[[Practice no.]:[12]],35,FALSE),List!$A$2:$B$5,2,FALSE)),"",VLOOKUP(VLOOKUP(C262,Table1[[Practice no.]:[12]],35,FALSE),List!$A$2:$B$5,2,FALSE)))</f>
        <v/>
      </c>
      <c r="V262" s="55" t="str">
        <f>IF(C262="","",IF(ISERROR(VLOOKUP(VLOOKUP(C262,Table1[[Practice no.]:[12]],36,FALSE),List!$A$2:$B$5,2,FALSE)),"",VLOOKUP(VLOOKUP(C262,Table1[[Practice no.]:[12]],36,FALSE),List!$A$2:$B$5,2,FALSE)))</f>
        <v/>
      </c>
      <c r="W262" s="55" t="str">
        <f>IF(C262="","",IF(ISERROR(VLOOKUP(VLOOKUP(C262,Table1[[Practice no.]:[12]],37,FALSE),List!$A$2:$B$5,2,FALSE)),"",VLOOKUP(VLOOKUP(C262,Table1[[Practice no.]:[12]],37,FALSE),List!$A$2:$B$5,2,FALSE)))</f>
        <v/>
      </c>
      <c r="X262" s="55" t="str">
        <f>IF(C262="","",IF(ISERROR(VLOOKUP(VLOOKUP(C262,Table1[[Practice no.]:[12]],38,FALSE),List!$A$2:$B$5,2,FALSE)),"",VLOOKUP(VLOOKUP(C262,Table1[[Practice no.]:[12]],38,FALSE),List!$A$2:$B$5,2,FALSE)))</f>
        <v/>
      </c>
      <c r="Y262" s="55" t="str">
        <f>IF(C262="","",IF(ISERROR(VLOOKUP(VLOOKUP(C262,Table1[[Practice no.]:[12]],39,FALSE),List!$A$2:$B$5,2,FALSE)),"",VLOOKUP(VLOOKUP(C262,Table1[[Practice no.]:[12]],39,FALSE),List!$A$2:$B$5,2,FALSE)))</f>
        <v/>
      </c>
      <c r="Z262" s="55" t="str">
        <f>IF(C262="","",IF(ISERROR(VLOOKUP(VLOOKUP(C262,Table1[[Practice no.]:[12]],40,FALSE),List!$A$2:$B$5,2,FALSE)),"",VLOOKUP(VLOOKUP(C262,Table1[[Practice no.]:[12]],40,FALSE),List!$A$2:$B$5,2,FALSE)))</f>
        <v/>
      </c>
      <c r="AA262" s="55" t="str">
        <f>IF(C262="","",IF(ISERROR(VLOOKUP(VLOOKUP(C262,Table1[[Practice no.]:[12]],41,FALSE),List!$A$2:$B$5,2,FALSE)),"",VLOOKUP(VLOOKUP(C262,Table1[[Practice no.]:[12]],41,FALSE),List!$A$2:$B$5,2,FALSE)))</f>
        <v/>
      </c>
      <c r="AB262" s="55" t="str">
        <f>IF(C262="","",IF(ISERROR(VLOOKUP(VLOOKUP(C262,Table1[[Practice no.]:[12]],42,FALSE),List!$A$2:$B$5,2,FALSE)),"",VLOOKUP(VLOOKUP(C262,Table1[[Practice no.]:[12]],42,FALSE),List!$A$2:$B$5,2,FALSE)))</f>
        <v/>
      </c>
    </row>
    <row r="263" spans="1:28" ht="40.35" customHeight="1">
      <c r="A263" s="218"/>
      <c r="B263" s="218"/>
      <c r="C263" s="218"/>
      <c r="D263" s="218" t="str">
        <f>IF(C263="","",HYPERLINK("#'" &amp; C263 &amp; "'!A1",VLOOKUP(C263,Table1[[Practice no.]:[Pracitce Name]],2,FALSE)))</f>
        <v/>
      </c>
      <c r="E263" s="65" t="str">
        <f>IF(C263="","",IF(ISERROR(VLOOKUP(VLOOKUP(C263,Table1[[Practice no.]:[12]],19,FALSE),List!$A$2:$B$5,2,FALSE)),"",VLOOKUP(VLOOKUP(C263,Table1[[Practice no.]:[12]],19,FALSE),List!$A$2:$B$5,2,FALSE)))</f>
        <v/>
      </c>
      <c r="F263" s="66" t="str">
        <f>IF(C263="","",IF(ISERROR(VLOOKUP(VLOOKUP(C263,Table1[[Practice no.]:[12]],20,FALSE),List!$A$2:$B$5,2,FALSE)),"",VLOOKUP(VLOOKUP(C263,Table1[[Practice no.]:[12]],20,FALSE),List!$A$2:$B$5,2,FALSE)))</f>
        <v/>
      </c>
      <c r="G263" s="66" t="str">
        <f>IF(C263="","",IF(ISERROR(VLOOKUP(VLOOKUP(C263,Table1[[Practice no.]:[12]],21,FALSE),List!$A$2:$B$5,2,FALSE)),"",VLOOKUP(VLOOKUP(C263,Table1[[Practice no.]:[12]],21,FALSE),List!$A$2:$B$5,2,FALSE)))</f>
        <v/>
      </c>
      <c r="H263" s="67" t="str">
        <f>IF(C263="","",IF(ISERROR(VLOOKUP(VLOOKUP(C263,Table1[[Practice no.]:[12]],22,FALSE),List!$A$2:$B$5,2,FALSE)),"",VLOOKUP(VLOOKUP(C263,Table1[[Practice no.]:[12]],22,FALSE),List!$A$2:$B$5,2,FALSE)))</f>
        <v/>
      </c>
      <c r="I263" s="67" t="str">
        <f>IF(C263="","",IF(ISERROR(VLOOKUP(VLOOKUP(C263,Table1[[Practice no.]:[12]],23,FALSE),List!$A$2:$B$5,2,FALSE)),"",VLOOKUP(VLOOKUP(C263,Table1[[Practice no.]:[12]],23,FALSE),List!$A$2:$B$5,2,FALSE)))</f>
        <v/>
      </c>
      <c r="J263" s="67" t="str">
        <f>IF(C263="","",IF(ISERROR(VLOOKUP(VLOOKUP(C263,Table1[[Practice no.]:[12]],24,FALSE),List!$A$2:$B$5,2,FALSE)),"",VLOOKUP(VLOOKUP(C263,Table1[[Practice no.]:[12]],24,FALSE),List!$A$2:$B$5,2,FALSE)))</f>
        <v/>
      </c>
      <c r="K263" s="68" t="str">
        <f>IF(C263="","",IF(ISERROR(VLOOKUP(VLOOKUP(C263,Table1[[Practice no.]:[12]],25,FALSE),List!$A$2:$B$5,2,FALSE)),"",VLOOKUP(VLOOKUP(C263,Table1[[Practice no.]:[12]],25,FALSE),List!$A$2:$B$5,2,FALSE)))</f>
        <v/>
      </c>
      <c r="L263" s="68" t="str">
        <f>IF(C263="","",IF(ISERROR(VLOOKUP(VLOOKUP(C263,Table1[[Practice no.]:[12]],26,FALSE),List!$A$2:$B$5,2,FALSE)),"",VLOOKUP(VLOOKUP(C263,Table1[[Practice no.]:[12]],26,FALSE),List!$A$2:$B$5,2,FALSE)))</f>
        <v/>
      </c>
      <c r="M263" s="68" t="str">
        <f>IF(C263="","",IF(ISERROR(VLOOKUP(VLOOKUP(C263,Table1[[Practice no.]:[12]],27,FALSE),List!$A$2:$B$5,2,FALSE)),"",VLOOKUP(VLOOKUP(C263,Table1[[Practice no.]:[12]],27,FALSE),List!$A$2:$B$5,2,FALSE)))</f>
        <v/>
      </c>
      <c r="N263" s="69" t="str">
        <f>IF(C263="","",IF(ISERROR(VLOOKUP(VLOOKUP(C263,Table1[[Practice no.]:[12]],28,FALSE),List!$A$2:$B$5,2,FALSE)),"",VLOOKUP(VLOOKUP(C263,Table1[[Practice no.]:[12]],28,FALSE),List!$A$2:$B$5,2,FALSE)))</f>
        <v/>
      </c>
      <c r="O263" s="69" t="str">
        <f>IF(C263="","",IF(ISERROR(VLOOKUP(VLOOKUP(C263,Table1[[Practice no.]:[12]],29,FALSE),List!$A$2:$B$5,2,FALSE)),"",VLOOKUP(VLOOKUP(C263,Table1[[Practice no.]:[12]],29,FALSE),List!$A$2:$B$5,2,FALSE)))</f>
        <v/>
      </c>
      <c r="P263" s="69" t="str">
        <f>IF(C263="","",IF(ISERROR(VLOOKUP(VLOOKUP(C263,Table1[[Practice no.]:[12]],30,FALSE),List!$A$2:$B$5,2,FALSE)),"",VLOOKUP(VLOOKUP(C263,Table1[[Practice no.]:[12]],30,FALSE),List!$A$2:$B$5,2,FALSE)))</f>
        <v/>
      </c>
      <c r="Q263" s="55" t="str">
        <f>IF(C263="","",IF(ISERROR(VLOOKUP(VLOOKUP(C263,Table1[[Practice no.]:[12]],31,FALSE),List!$A$2:$B$5,2,FALSE)),"",VLOOKUP(VLOOKUP(C263,Table1[[Practice no.]:[12]],31,FALSE),List!$A$2:$B$5,2,FALSE)))</f>
        <v/>
      </c>
      <c r="R263" s="55" t="str">
        <f>IF(C263="","",IF(ISERROR(VLOOKUP(VLOOKUP(C263,Table1[[Practice no.]:[12]],32,FALSE),List!$A$2:$B$5,2,FALSE)),"",VLOOKUP(VLOOKUP(C263,Table1[[Practice no.]:[12]],32,FALSE),List!$A$2:$B$5,2,FALSE)))</f>
        <v/>
      </c>
      <c r="S263" s="55" t="str">
        <f>IF(C263="","",IF(ISERROR(VLOOKUP(VLOOKUP(C263,Table1[[Practice no.]:[12]],33,FALSE),List!$A$2:$B$5,2,FALSE)),"",VLOOKUP(VLOOKUP(C263,Table1[[Practice no.]:[12]],33,FALSE),List!$A$2:$B$5,2,FALSE)))</f>
        <v/>
      </c>
      <c r="T263" s="55" t="str">
        <f>IF(C263="","",IF(ISERROR(VLOOKUP(VLOOKUP(C263,Table1[[Practice no.]:[12]],34,FALSE),List!$A$2:$B$5,2,FALSE)),"",VLOOKUP(VLOOKUP(C263,Table1[[Practice no.]:[12]],34,FALSE),List!$A$2:$B$5,2,FALSE)))</f>
        <v/>
      </c>
      <c r="U263" s="55" t="str">
        <f>IF(C263="","",IF(ISERROR(VLOOKUP(VLOOKUP(C263,Table1[[Practice no.]:[12]],35,FALSE),List!$A$2:$B$5,2,FALSE)),"",VLOOKUP(VLOOKUP(C263,Table1[[Practice no.]:[12]],35,FALSE),List!$A$2:$B$5,2,FALSE)))</f>
        <v/>
      </c>
      <c r="V263" s="55" t="str">
        <f>IF(C263="","",IF(ISERROR(VLOOKUP(VLOOKUP(C263,Table1[[Practice no.]:[12]],36,FALSE),List!$A$2:$B$5,2,FALSE)),"",VLOOKUP(VLOOKUP(C263,Table1[[Practice no.]:[12]],36,FALSE),List!$A$2:$B$5,2,FALSE)))</f>
        <v/>
      </c>
      <c r="W263" s="55" t="str">
        <f>IF(C263="","",IF(ISERROR(VLOOKUP(VLOOKUP(C263,Table1[[Practice no.]:[12]],37,FALSE),List!$A$2:$B$5,2,FALSE)),"",VLOOKUP(VLOOKUP(C263,Table1[[Practice no.]:[12]],37,FALSE),List!$A$2:$B$5,2,FALSE)))</f>
        <v/>
      </c>
      <c r="X263" s="55" t="str">
        <f>IF(C263="","",IF(ISERROR(VLOOKUP(VLOOKUP(C263,Table1[[Practice no.]:[12]],38,FALSE),List!$A$2:$B$5,2,FALSE)),"",VLOOKUP(VLOOKUP(C263,Table1[[Practice no.]:[12]],38,FALSE),List!$A$2:$B$5,2,FALSE)))</f>
        <v/>
      </c>
      <c r="Y263" s="55" t="str">
        <f>IF(C263="","",IF(ISERROR(VLOOKUP(VLOOKUP(C263,Table1[[Practice no.]:[12]],39,FALSE),List!$A$2:$B$5,2,FALSE)),"",VLOOKUP(VLOOKUP(C263,Table1[[Practice no.]:[12]],39,FALSE),List!$A$2:$B$5,2,FALSE)))</f>
        <v/>
      </c>
      <c r="Z263" s="55" t="str">
        <f>IF(C263="","",IF(ISERROR(VLOOKUP(VLOOKUP(C263,Table1[[Practice no.]:[12]],40,FALSE),List!$A$2:$B$5,2,FALSE)),"",VLOOKUP(VLOOKUP(C263,Table1[[Practice no.]:[12]],40,FALSE),List!$A$2:$B$5,2,FALSE)))</f>
        <v/>
      </c>
      <c r="AA263" s="55" t="str">
        <f>IF(C263="","",IF(ISERROR(VLOOKUP(VLOOKUP(C263,Table1[[Practice no.]:[12]],41,FALSE),List!$A$2:$B$5,2,FALSE)),"",VLOOKUP(VLOOKUP(C263,Table1[[Practice no.]:[12]],41,FALSE),List!$A$2:$B$5,2,FALSE)))</f>
        <v/>
      </c>
      <c r="AB263" s="55" t="str">
        <f>IF(C263="","",IF(ISERROR(VLOOKUP(VLOOKUP(C263,Table1[[Practice no.]:[12]],42,FALSE),List!$A$2:$B$5,2,FALSE)),"",VLOOKUP(VLOOKUP(C263,Table1[[Practice no.]:[12]],42,FALSE),List!$A$2:$B$5,2,FALSE)))</f>
        <v/>
      </c>
    </row>
    <row r="264" spans="1:28" ht="40.35" customHeight="1">
      <c r="A264" s="218"/>
      <c r="B264" s="218"/>
      <c r="C264" s="218"/>
      <c r="D264" s="218" t="str">
        <f>IF(C264="","",HYPERLINK("#'" &amp; C264 &amp; "'!A1",VLOOKUP(C264,Table1[[Practice no.]:[Pracitce Name]],2,FALSE)))</f>
        <v/>
      </c>
      <c r="E264" s="65" t="str">
        <f>IF(C264="","",IF(ISERROR(VLOOKUP(VLOOKUP(C264,Table1[[Practice no.]:[12]],19,FALSE),List!$A$2:$B$5,2,FALSE)),"",VLOOKUP(VLOOKUP(C264,Table1[[Practice no.]:[12]],19,FALSE),List!$A$2:$B$5,2,FALSE)))</f>
        <v/>
      </c>
      <c r="F264" s="66" t="str">
        <f>IF(C264="","",IF(ISERROR(VLOOKUP(VLOOKUP(C264,Table1[[Practice no.]:[12]],20,FALSE),List!$A$2:$B$5,2,FALSE)),"",VLOOKUP(VLOOKUP(C264,Table1[[Practice no.]:[12]],20,FALSE),List!$A$2:$B$5,2,FALSE)))</f>
        <v/>
      </c>
      <c r="G264" s="66" t="str">
        <f>IF(C264="","",IF(ISERROR(VLOOKUP(VLOOKUP(C264,Table1[[Practice no.]:[12]],21,FALSE),List!$A$2:$B$5,2,FALSE)),"",VLOOKUP(VLOOKUP(C264,Table1[[Practice no.]:[12]],21,FALSE),List!$A$2:$B$5,2,FALSE)))</f>
        <v/>
      </c>
      <c r="H264" s="67" t="str">
        <f>IF(C264="","",IF(ISERROR(VLOOKUP(VLOOKUP(C264,Table1[[Practice no.]:[12]],22,FALSE),List!$A$2:$B$5,2,FALSE)),"",VLOOKUP(VLOOKUP(C264,Table1[[Practice no.]:[12]],22,FALSE),List!$A$2:$B$5,2,FALSE)))</f>
        <v/>
      </c>
      <c r="I264" s="67" t="str">
        <f>IF(C264="","",IF(ISERROR(VLOOKUP(VLOOKUP(C264,Table1[[Practice no.]:[12]],23,FALSE),List!$A$2:$B$5,2,FALSE)),"",VLOOKUP(VLOOKUP(C264,Table1[[Practice no.]:[12]],23,FALSE),List!$A$2:$B$5,2,FALSE)))</f>
        <v/>
      </c>
      <c r="J264" s="67" t="str">
        <f>IF(C264="","",IF(ISERROR(VLOOKUP(VLOOKUP(C264,Table1[[Practice no.]:[12]],24,FALSE),List!$A$2:$B$5,2,FALSE)),"",VLOOKUP(VLOOKUP(C264,Table1[[Practice no.]:[12]],24,FALSE),List!$A$2:$B$5,2,FALSE)))</f>
        <v/>
      </c>
      <c r="K264" s="68" t="str">
        <f>IF(C264="","",IF(ISERROR(VLOOKUP(VLOOKUP(C264,Table1[[Practice no.]:[12]],25,FALSE),List!$A$2:$B$5,2,FALSE)),"",VLOOKUP(VLOOKUP(C264,Table1[[Practice no.]:[12]],25,FALSE),List!$A$2:$B$5,2,FALSE)))</f>
        <v/>
      </c>
      <c r="L264" s="68" t="str">
        <f>IF(C264="","",IF(ISERROR(VLOOKUP(VLOOKUP(C264,Table1[[Practice no.]:[12]],26,FALSE),List!$A$2:$B$5,2,FALSE)),"",VLOOKUP(VLOOKUP(C264,Table1[[Practice no.]:[12]],26,FALSE),List!$A$2:$B$5,2,FALSE)))</f>
        <v/>
      </c>
      <c r="M264" s="68" t="str">
        <f>IF(C264="","",IF(ISERROR(VLOOKUP(VLOOKUP(C264,Table1[[Practice no.]:[12]],27,FALSE),List!$A$2:$B$5,2,FALSE)),"",VLOOKUP(VLOOKUP(C264,Table1[[Practice no.]:[12]],27,FALSE),List!$A$2:$B$5,2,FALSE)))</f>
        <v/>
      </c>
      <c r="N264" s="69" t="str">
        <f>IF(C264="","",IF(ISERROR(VLOOKUP(VLOOKUP(C264,Table1[[Practice no.]:[12]],28,FALSE),List!$A$2:$B$5,2,FALSE)),"",VLOOKUP(VLOOKUP(C264,Table1[[Practice no.]:[12]],28,FALSE),List!$A$2:$B$5,2,FALSE)))</f>
        <v/>
      </c>
      <c r="O264" s="69" t="str">
        <f>IF(C264="","",IF(ISERROR(VLOOKUP(VLOOKUP(C264,Table1[[Practice no.]:[12]],29,FALSE),List!$A$2:$B$5,2,FALSE)),"",VLOOKUP(VLOOKUP(C264,Table1[[Practice no.]:[12]],29,FALSE),List!$A$2:$B$5,2,FALSE)))</f>
        <v/>
      </c>
      <c r="P264" s="69" t="str">
        <f>IF(C264="","",IF(ISERROR(VLOOKUP(VLOOKUP(C264,Table1[[Practice no.]:[12]],30,FALSE),List!$A$2:$B$5,2,FALSE)),"",VLOOKUP(VLOOKUP(C264,Table1[[Practice no.]:[12]],30,FALSE),List!$A$2:$B$5,2,FALSE)))</f>
        <v/>
      </c>
      <c r="Q264" s="55" t="str">
        <f>IF(C264="","",IF(ISERROR(VLOOKUP(VLOOKUP(C264,Table1[[Practice no.]:[12]],31,FALSE),List!$A$2:$B$5,2,FALSE)),"",VLOOKUP(VLOOKUP(C264,Table1[[Practice no.]:[12]],31,FALSE),List!$A$2:$B$5,2,FALSE)))</f>
        <v/>
      </c>
      <c r="R264" s="55" t="str">
        <f>IF(C264="","",IF(ISERROR(VLOOKUP(VLOOKUP(C264,Table1[[Practice no.]:[12]],32,FALSE),List!$A$2:$B$5,2,FALSE)),"",VLOOKUP(VLOOKUP(C264,Table1[[Practice no.]:[12]],32,FALSE),List!$A$2:$B$5,2,FALSE)))</f>
        <v/>
      </c>
      <c r="S264" s="55" t="str">
        <f>IF(C264="","",IF(ISERROR(VLOOKUP(VLOOKUP(C264,Table1[[Practice no.]:[12]],33,FALSE),List!$A$2:$B$5,2,FALSE)),"",VLOOKUP(VLOOKUP(C264,Table1[[Practice no.]:[12]],33,FALSE),List!$A$2:$B$5,2,FALSE)))</f>
        <v/>
      </c>
      <c r="T264" s="55" t="str">
        <f>IF(C264="","",IF(ISERROR(VLOOKUP(VLOOKUP(C264,Table1[[Practice no.]:[12]],34,FALSE),List!$A$2:$B$5,2,FALSE)),"",VLOOKUP(VLOOKUP(C264,Table1[[Practice no.]:[12]],34,FALSE),List!$A$2:$B$5,2,FALSE)))</f>
        <v/>
      </c>
      <c r="U264" s="55" t="str">
        <f>IF(C264="","",IF(ISERROR(VLOOKUP(VLOOKUP(C264,Table1[[Practice no.]:[12]],35,FALSE),List!$A$2:$B$5,2,FALSE)),"",VLOOKUP(VLOOKUP(C264,Table1[[Practice no.]:[12]],35,FALSE),List!$A$2:$B$5,2,FALSE)))</f>
        <v/>
      </c>
      <c r="V264" s="55" t="str">
        <f>IF(C264="","",IF(ISERROR(VLOOKUP(VLOOKUP(C264,Table1[[Practice no.]:[12]],36,FALSE),List!$A$2:$B$5,2,FALSE)),"",VLOOKUP(VLOOKUP(C264,Table1[[Practice no.]:[12]],36,FALSE),List!$A$2:$B$5,2,FALSE)))</f>
        <v/>
      </c>
      <c r="W264" s="55" t="str">
        <f>IF(C264="","",IF(ISERROR(VLOOKUP(VLOOKUP(C264,Table1[[Practice no.]:[12]],37,FALSE),List!$A$2:$B$5,2,FALSE)),"",VLOOKUP(VLOOKUP(C264,Table1[[Practice no.]:[12]],37,FALSE),List!$A$2:$B$5,2,FALSE)))</f>
        <v/>
      </c>
      <c r="X264" s="55" t="str">
        <f>IF(C264="","",IF(ISERROR(VLOOKUP(VLOOKUP(C264,Table1[[Practice no.]:[12]],38,FALSE),List!$A$2:$B$5,2,FALSE)),"",VLOOKUP(VLOOKUP(C264,Table1[[Practice no.]:[12]],38,FALSE),List!$A$2:$B$5,2,FALSE)))</f>
        <v/>
      </c>
      <c r="Y264" s="55" t="str">
        <f>IF(C264="","",IF(ISERROR(VLOOKUP(VLOOKUP(C264,Table1[[Practice no.]:[12]],39,FALSE),List!$A$2:$B$5,2,FALSE)),"",VLOOKUP(VLOOKUP(C264,Table1[[Practice no.]:[12]],39,FALSE),List!$A$2:$B$5,2,FALSE)))</f>
        <v/>
      </c>
      <c r="Z264" s="55" t="str">
        <f>IF(C264="","",IF(ISERROR(VLOOKUP(VLOOKUP(C264,Table1[[Practice no.]:[12]],40,FALSE),List!$A$2:$B$5,2,FALSE)),"",VLOOKUP(VLOOKUP(C264,Table1[[Practice no.]:[12]],40,FALSE),List!$A$2:$B$5,2,FALSE)))</f>
        <v/>
      </c>
      <c r="AA264" s="55" t="str">
        <f>IF(C264="","",IF(ISERROR(VLOOKUP(VLOOKUP(C264,Table1[[Practice no.]:[12]],41,FALSE),List!$A$2:$B$5,2,FALSE)),"",VLOOKUP(VLOOKUP(C264,Table1[[Practice no.]:[12]],41,FALSE),List!$A$2:$B$5,2,FALSE)))</f>
        <v/>
      </c>
      <c r="AB264" s="55" t="str">
        <f>IF(C264="","",IF(ISERROR(VLOOKUP(VLOOKUP(C264,Table1[[Practice no.]:[12]],42,FALSE),List!$A$2:$B$5,2,FALSE)),"",VLOOKUP(VLOOKUP(C264,Table1[[Practice no.]:[12]],42,FALSE),List!$A$2:$B$5,2,FALSE)))</f>
        <v/>
      </c>
    </row>
    <row r="265" spans="1:28" ht="40.35" customHeight="1">
      <c r="A265" s="218"/>
      <c r="B265" s="218"/>
      <c r="C265" s="218"/>
      <c r="D265" s="218" t="str">
        <f>IF(C265="","",HYPERLINK("#'" &amp; C265 &amp; "'!A1",VLOOKUP(C265,Table1[[Practice no.]:[Pracitce Name]],2,FALSE)))</f>
        <v/>
      </c>
      <c r="E265" s="65" t="str">
        <f>IF(C265="","",IF(ISERROR(VLOOKUP(VLOOKUP(C265,Table1[[Practice no.]:[12]],19,FALSE),List!$A$2:$B$5,2,FALSE)),"",VLOOKUP(VLOOKUP(C265,Table1[[Practice no.]:[12]],19,FALSE),List!$A$2:$B$5,2,FALSE)))</f>
        <v/>
      </c>
      <c r="F265" s="66" t="str">
        <f>IF(C265="","",IF(ISERROR(VLOOKUP(VLOOKUP(C265,Table1[[Practice no.]:[12]],20,FALSE),List!$A$2:$B$5,2,FALSE)),"",VLOOKUP(VLOOKUP(C265,Table1[[Practice no.]:[12]],20,FALSE),List!$A$2:$B$5,2,FALSE)))</f>
        <v/>
      </c>
      <c r="G265" s="66" t="str">
        <f>IF(C265="","",IF(ISERROR(VLOOKUP(VLOOKUP(C265,Table1[[Practice no.]:[12]],21,FALSE),List!$A$2:$B$5,2,FALSE)),"",VLOOKUP(VLOOKUP(C265,Table1[[Practice no.]:[12]],21,FALSE),List!$A$2:$B$5,2,FALSE)))</f>
        <v/>
      </c>
      <c r="H265" s="67" t="str">
        <f>IF(C265="","",IF(ISERROR(VLOOKUP(VLOOKUP(C265,Table1[[Practice no.]:[12]],22,FALSE),List!$A$2:$B$5,2,FALSE)),"",VLOOKUP(VLOOKUP(C265,Table1[[Practice no.]:[12]],22,FALSE),List!$A$2:$B$5,2,FALSE)))</f>
        <v/>
      </c>
      <c r="I265" s="67" t="str">
        <f>IF(C265="","",IF(ISERROR(VLOOKUP(VLOOKUP(C265,Table1[[Practice no.]:[12]],23,FALSE),List!$A$2:$B$5,2,FALSE)),"",VLOOKUP(VLOOKUP(C265,Table1[[Practice no.]:[12]],23,FALSE),List!$A$2:$B$5,2,FALSE)))</f>
        <v/>
      </c>
      <c r="J265" s="67" t="str">
        <f>IF(C265="","",IF(ISERROR(VLOOKUP(VLOOKUP(C265,Table1[[Practice no.]:[12]],24,FALSE),List!$A$2:$B$5,2,FALSE)),"",VLOOKUP(VLOOKUP(C265,Table1[[Practice no.]:[12]],24,FALSE),List!$A$2:$B$5,2,FALSE)))</f>
        <v/>
      </c>
      <c r="K265" s="68" t="str">
        <f>IF(C265="","",IF(ISERROR(VLOOKUP(VLOOKUP(C265,Table1[[Practice no.]:[12]],25,FALSE),List!$A$2:$B$5,2,FALSE)),"",VLOOKUP(VLOOKUP(C265,Table1[[Practice no.]:[12]],25,FALSE),List!$A$2:$B$5,2,FALSE)))</f>
        <v/>
      </c>
      <c r="L265" s="68" t="str">
        <f>IF(C265="","",IF(ISERROR(VLOOKUP(VLOOKUP(C265,Table1[[Practice no.]:[12]],26,FALSE),List!$A$2:$B$5,2,FALSE)),"",VLOOKUP(VLOOKUP(C265,Table1[[Practice no.]:[12]],26,FALSE),List!$A$2:$B$5,2,FALSE)))</f>
        <v/>
      </c>
      <c r="M265" s="68" t="str">
        <f>IF(C265="","",IF(ISERROR(VLOOKUP(VLOOKUP(C265,Table1[[Practice no.]:[12]],27,FALSE),List!$A$2:$B$5,2,FALSE)),"",VLOOKUP(VLOOKUP(C265,Table1[[Practice no.]:[12]],27,FALSE),List!$A$2:$B$5,2,FALSE)))</f>
        <v/>
      </c>
      <c r="N265" s="69" t="str">
        <f>IF(C265="","",IF(ISERROR(VLOOKUP(VLOOKUP(C265,Table1[[Practice no.]:[12]],28,FALSE),List!$A$2:$B$5,2,FALSE)),"",VLOOKUP(VLOOKUP(C265,Table1[[Practice no.]:[12]],28,FALSE),List!$A$2:$B$5,2,FALSE)))</f>
        <v/>
      </c>
      <c r="O265" s="69" t="str">
        <f>IF(C265="","",IF(ISERROR(VLOOKUP(VLOOKUP(C265,Table1[[Practice no.]:[12]],29,FALSE),List!$A$2:$B$5,2,FALSE)),"",VLOOKUP(VLOOKUP(C265,Table1[[Practice no.]:[12]],29,FALSE),List!$A$2:$B$5,2,FALSE)))</f>
        <v/>
      </c>
      <c r="P265" s="69" t="str">
        <f>IF(C265="","",IF(ISERROR(VLOOKUP(VLOOKUP(C265,Table1[[Practice no.]:[12]],30,FALSE),List!$A$2:$B$5,2,FALSE)),"",VLOOKUP(VLOOKUP(C265,Table1[[Practice no.]:[12]],30,FALSE),List!$A$2:$B$5,2,FALSE)))</f>
        <v/>
      </c>
      <c r="Q265" s="55" t="str">
        <f>IF(C265="","",IF(ISERROR(VLOOKUP(VLOOKUP(C265,Table1[[Practice no.]:[12]],31,FALSE),List!$A$2:$B$5,2,FALSE)),"",VLOOKUP(VLOOKUP(C265,Table1[[Practice no.]:[12]],31,FALSE),List!$A$2:$B$5,2,FALSE)))</f>
        <v/>
      </c>
      <c r="R265" s="55" t="str">
        <f>IF(C265="","",IF(ISERROR(VLOOKUP(VLOOKUP(C265,Table1[[Practice no.]:[12]],32,FALSE),List!$A$2:$B$5,2,FALSE)),"",VLOOKUP(VLOOKUP(C265,Table1[[Practice no.]:[12]],32,FALSE),List!$A$2:$B$5,2,FALSE)))</f>
        <v/>
      </c>
      <c r="S265" s="55" t="str">
        <f>IF(C265="","",IF(ISERROR(VLOOKUP(VLOOKUP(C265,Table1[[Practice no.]:[12]],33,FALSE),List!$A$2:$B$5,2,FALSE)),"",VLOOKUP(VLOOKUP(C265,Table1[[Practice no.]:[12]],33,FALSE),List!$A$2:$B$5,2,FALSE)))</f>
        <v/>
      </c>
      <c r="T265" s="55" t="str">
        <f>IF(C265="","",IF(ISERROR(VLOOKUP(VLOOKUP(C265,Table1[[Practice no.]:[12]],34,FALSE),List!$A$2:$B$5,2,FALSE)),"",VLOOKUP(VLOOKUP(C265,Table1[[Practice no.]:[12]],34,FALSE),List!$A$2:$B$5,2,FALSE)))</f>
        <v/>
      </c>
      <c r="U265" s="55" t="str">
        <f>IF(C265="","",IF(ISERROR(VLOOKUP(VLOOKUP(C265,Table1[[Practice no.]:[12]],35,FALSE),List!$A$2:$B$5,2,FALSE)),"",VLOOKUP(VLOOKUP(C265,Table1[[Practice no.]:[12]],35,FALSE),List!$A$2:$B$5,2,FALSE)))</f>
        <v/>
      </c>
      <c r="V265" s="55" t="str">
        <f>IF(C265="","",IF(ISERROR(VLOOKUP(VLOOKUP(C265,Table1[[Practice no.]:[12]],36,FALSE),List!$A$2:$B$5,2,FALSE)),"",VLOOKUP(VLOOKUP(C265,Table1[[Practice no.]:[12]],36,FALSE),List!$A$2:$B$5,2,FALSE)))</f>
        <v/>
      </c>
      <c r="W265" s="55" t="str">
        <f>IF(C265="","",IF(ISERROR(VLOOKUP(VLOOKUP(C265,Table1[[Practice no.]:[12]],37,FALSE),List!$A$2:$B$5,2,FALSE)),"",VLOOKUP(VLOOKUP(C265,Table1[[Practice no.]:[12]],37,FALSE),List!$A$2:$B$5,2,FALSE)))</f>
        <v/>
      </c>
      <c r="X265" s="55" t="str">
        <f>IF(C265="","",IF(ISERROR(VLOOKUP(VLOOKUP(C265,Table1[[Practice no.]:[12]],38,FALSE),List!$A$2:$B$5,2,FALSE)),"",VLOOKUP(VLOOKUP(C265,Table1[[Practice no.]:[12]],38,FALSE),List!$A$2:$B$5,2,FALSE)))</f>
        <v/>
      </c>
      <c r="Y265" s="55" t="str">
        <f>IF(C265="","",IF(ISERROR(VLOOKUP(VLOOKUP(C265,Table1[[Practice no.]:[12]],39,FALSE),List!$A$2:$B$5,2,FALSE)),"",VLOOKUP(VLOOKUP(C265,Table1[[Practice no.]:[12]],39,FALSE),List!$A$2:$B$5,2,FALSE)))</f>
        <v/>
      </c>
      <c r="Z265" s="55" t="str">
        <f>IF(C265="","",IF(ISERROR(VLOOKUP(VLOOKUP(C265,Table1[[Practice no.]:[12]],40,FALSE),List!$A$2:$B$5,2,FALSE)),"",VLOOKUP(VLOOKUP(C265,Table1[[Practice no.]:[12]],40,FALSE),List!$A$2:$B$5,2,FALSE)))</f>
        <v/>
      </c>
      <c r="AA265" s="55" t="str">
        <f>IF(C265="","",IF(ISERROR(VLOOKUP(VLOOKUP(C265,Table1[[Practice no.]:[12]],41,FALSE),List!$A$2:$B$5,2,FALSE)),"",VLOOKUP(VLOOKUP(C265,Table1[[Practice no.]:[12]],41,FALSE),List!$A$2:$B$5,2,FALSE)))</f>
        <v/>
      </c>
      <c r="AB265" s="55" t="str">
        <f>IF(C265="","",IF(ISERROR(VLOOKUP(VLOOKUP(C265,Table1[[Practice no.]:[12]],42,FALSE),List!$A$2:$B$5,2,FALSE)),"",VLOOKUP(VLOOKUP(C265,Table1[[Practice no.]:[12]],42,FALSE),List!$A$2:$B$5,2,FALSE)))</f>
        <v/>
      </c>
    </row>
    <row r="266" spans="1:28" ht="40.35" customHeight="1">
      <c r="A266" s="218"/>
      <c r="B266" s="218"/>
      <c r="C266" s="218"/>
      <c r="D266" s="218" t="str">
        <f>IF(C266="","",HYPERLINK("#'" &amp; C266 &amp; "'!A1",VLOOKUP(C266,Table1[[Practice no.]:[Pracitce Name]],2,FALSE)))</f>
        <v/>
      </c>
      <c r="E266" s="65" t="str">
        <f>IF(C266="","",IF(ISERROR(VLOOKUP(VLOOKUP(C266,Table1[[Practice no.]:[12]],19,FALSE),List!$A$2:$B$5,2,FALSE)),"",VLOOKUP(VLOOKUP(C266,Table1[[Practice no.]:[12]],19,FALSE),List!$A$2:$B$5,2,FALSE)))</f>
        <v/>
      </c>
      <c r="F266" s="66" t="str">
        <f>IF(C266="","",IF(ISERROR(VLOOKUP(VLOOKUP(C266,Table1[[Practice no.]:[12]],20,FALSE),List!$A$2:$B$5,2,FALSE)),"",VLOOKUP(VLOOKUP(C266,Table1[[Practice no.]:[12]],20,FALSE),List!$A$2:$B$5,2,FALSE)))</f>
        <v/>
      </c>
      <c r="G266" s="66" t="str">
        <f>IF(C266="","",IF(ISERROR(VLOOKUP(VLOOKUP(C266,Table1[[Practice no.]:[12]],21,FALSE),List!$A$2:$B$5,2,FALSE)),"",VLOOKUP(VLOOKUP(C266,Table1[[Practice no.]:[12]],21,FALSE),List!$A$2:$B$5,2,FALSE)))</f>
        <v/>
      </c>
      <c r="H266" s="67" t="str">
        <f>IF(C266="","",IF(ISERROR(VLOOKUP(VLOOKUP(C266,Table1[[Practice no.]:[12]],22,FALSE),List!$A$2:$B$5,2,FALSE)),"",VLOOKUP(VLOOKUP(C266,Table1[[Practice no.]:[12]],22,FALSE),List!$A$2:$B$5,2,FALSE)))</f>
        <v/>
      </c>
      <c r="I266" s="67" t="str">
        <f>IF(C266="","",IF(ISERROR(VLOOKUP(VLOOKUP(C266,Table1[[Practice no.]:[12]],23,FALSE),List!$A$2:$B$5,2,FALSE)),"",VLOOKUP(VLOOKUP(C266,Table1[[Practice no.]:[12]],23,FALSE),List!$A$2:$B$5,2,FALSE)))</f>
        <v/>
      </c>
      <c r="J266" s="67" t="str">
        <f>IF(C266="","",IF(ISERROR(VLOOKUP(VLOOKUP(C266,Table1[[Practice no.]:[12]],24,FALSE),List!$A$2:$B$5,2,FALSE)),"",VLOOKUP(VLOOKUP(C266,Table1[[Practice no.]:[12]],24,FALSE),List!$A$2:$B$5,2,FALSE)))</f>
        <v/>
      </c>
      <c r="K266" s="68" t="str">
        <f>IF(C266="","",IF(ISERROR(VLOOKUP(VLOOKUP(C266,Table1[[Practice no.]:[12]],25,FALSE),List!$A$2:$B$5,2,FALSE)),"",VLOOKUP(VLOOKUP(C266,Table1[[Practice no.]:[12]],25,FALSE),List!$A$2:$B$5,2,FALSE)))</f>
        <v/>
      </c>
      <c r="L266" s="68" t="str">
        <f>IF(C266="","",IF(ISERROR(VLOOKUP(VLOOKUP(C266,Table1[[Practice no.]:[12]],26,FALSE),List!$A$2:$B$5,2,FALSE)),"",VLOOKUP(VLOOKUP(C266,Table1[[Practice no.]:[12]],26,FALSE),List!$A$2:$B$5,2,FALSE)))</f>
        <v/>
      </c>
      <c r="M266" s="68" t="str">
        <f>IF(C266="","",IF(ISERROR(VLOOKUP(VLOOKUP(C266,Table1[[Practice no.]:[12]],27,FALSE),List!$A$2:$B$5,2,FALSE)),"",VLOOKUP(VLOOKUP(C266,Table1[[Practice no.]:[12]],27,FALSE),List!$A$2:$B$5,2,FALSE)))</f>
        <v/>
      </c>
      <c r="N266" s="69" t="str">
        <f>IF(C266="","",IF(ISERROR(VLOOKUP(VLOOKUP(C266,Table1[[Practice no.]:[12]],28,FALSE),List!$A$2:$B$5,2,FALSE)),"",VLOOKUP(VLOOKUP(C266,Table1[[Practice no.]:[12]],28,FALSE),List!$A$2:$B$5,2,FALSE)))</f>
        <v/>
      </c>
      <c r="O266" s="69" t="str">
        <f>IF(C266="","",IF(ISERROR(VLOOKUP(VLOOKUP(C266,Table1[[Practice no.]:[12]],29,FALSE),List!$A$2:$B$5,2,FALSE)),"",VLOOKUP(VLOOKUP(C266,Table1[[Practice no.]:[12]],29,FALSE),List!$A$2:$B$5,2,FALSE)))</f>
        <v/>
      </c>
      <c r="P266" s="69" t="str">
        <f>IF(C266="","",IF(ISERROR(VLOOKUP(VLOOKUP(C266,Table1[[Practice no.]:[12]],30,FALSE),List!$A$2:$B$5,2,FALSE)),"",VLOOKUP(VLOOKUP(C266,Table1[[Practice no.]:[12]],30,FALSE),List!$A$2:$B$5,2,FALSE)))</f>
        <v/>
      </c>
      <c r="Q266" s="55" t="str">
        <f>IF(C266="","",IF(ISERROR(VLOOKUP(VLOOKUP(C266,Table1[[Practice no.]:[12]],31,FALSE),List!$A$2:$B$5,2,FALSE)),"",VLOOKUP(VLOOKUP(C266,Table1[[Practice no.]:[12]],31,FALSE),List!$A$2:$B$5,2,FALSE)))</f>
        <v/>
      </c>
      <c r="R266" s="55" t="str">
        <f>IF(C266="","",IF(ISERROR(VLOOKUP(VLOOKUP(C266,Table1[[Practice no.]:[12]],32,FALSE),List!$A$2:$B$5,2,FALSE)),"",VLOOKUP(VLOOKUP(C266,Table1[[Practice no.]:[12]],32,FALSE),List!$A$2:$B$5,2,FALSE)))</f>
        <v/>
      </c>
      <c r="S266" s="55" t="str">
        <f>IF(C266="","",IF(ISERROR(VLOOKUP(VLOOKUP(C266,Table1[[Practice no.]:[12]],33,FALSE),List!$A$2:$B$5,2,FALSE)),"",VLOOKUP(VLOOKUP(C266,Table1[[Practice no.]:[12]],33,FALSE),List!$A$2:$B$5,2,FALSE)))</f>
        <v/>
      </c>
      <c r="T266" s="55" t="str">
        <f>IF(C266="","",IF(ISERROR(VLOOKUP(VLOOKUP(C266,Table1[[Practice no.]:[12]],34,FALSE),List!$A$2:$B$5,2,FALSE)),"",VLOOKUP(VLOOKUP(C266,Table1[[Practice no.]:[12]],34,FALSE),List!$A$2:$B$5,2,FALSE)))</f>
        <v/>
      </c>
      <c r="U266" s="55" t="str">
        <f>IF(C266="","",IF(ISERROR(VLOOKUP(VLOOKUP(C266,Table1[[Practice no.]:[12]],35,FALSE),List!$A$2:$B$5,2,FALSE)),"",VLOOKUP(VLOOKUP(C266,Table1[[Practice no.]:[12]],35,FALSE),List!$A$2:$B$5,2,FALSE)))</f>
        <v/>
      </c>
      <c r="V266" s="55" t="str">
        <f>IF(C266="","",IF(ISERROR(VLOOKUP(VLOOKUP(C266,Table1[[Practice no.]:[12]],36,FALSE),List!$A$2:$B$5,2,FALSE)),"",VLOOKUP(VLOOKUP(C266,Table1[[Practice no.]:[12]],36,FALSE),List!$A$2:$B$5,2,FALSE)))</f>
        <v/>
      </c>
      <c r="W266" s="55" t="str">
        <f>IF(C266="","",IF(ISERROR(VLOOKUP(VLOOKUP(C266,Table1[[Practice no.]:[12]],37,FALSE),List!$A$2:$B$5,2,FALSE)),"",VLOOKUP(VLOOKUP(C266,Table1[[Practice no.]:[12]],37,FALSE),List!$A$2:$B$5,2,FALSE)))</f>
        <v/>
      </c>
      <c r="X266" s="55" t="str">
        <f>IF(C266="","",IF(ISERROR(VLOOKUP(VLOOKUP(C266,Table1[[Practice no.]:[12]],38,FALSE),List!$A$2:$B$5,2,FALSE)),"",VLOOKUP(VLOOKUP(C266,Table1[[Practice no.]:[12]],38,FALSE),List!$A$2:$B$5,2,FALSE)))</f>
        <v/>
      </c>
      <c r="Y266" s="55" t="str">
        <f>IF(C266="","",IF(ISERROR(VLOOKUP(VLOOKUP(C266,Table1[[Practice no.]:[12]],39,FALSE),List!$A$2:$B$5,2,FALSE)),"",VLOOKUP(VLOOKUP(C266,Table1[[Practice no.]:[12]],39,FALSE),List!$A$2:$B$5,2,FALSE)))</f>
        <v/>
      </c>
      <c r="Z266" s="55" t="str">
        <f>IF(C266="","",IF(ISERROR(VLOOKUP(VLOOKUP(C266,Table1[[Practice no.]:[12]],40,FALSE),List!$A$2:$B$5,2,FALSE)),"",VLOOKUP(VLOOKUP(C266,Table1[[Practice no.]:[12]],40,FALSE),List!$A$2:$B$5,2,FALSE)))</f>
        <v/>
      </c>
      <c r="AA266" s="55" t="str">
        <f>IF(C266="","",IF(ISERROR(VLOOKUP(VLOOKUP(C266,Table1[[Practice no.]:[12]],41,FALSE),List!$A$2:$B$5,2,FALSE)),"",VLOOKUP(VLOOKUP(C266,Table1[[Practice no.]:[12]],41,FALSE),List!$A$2:$B$5,2,FALSE)))</f>
        <v/>
      </c>
      <c r="AB266" s="55" t="str">
        <f>IF(C266="","",IF(ISERROR(VLOOKUP(VLOOKUP(C266,Table1[[Practice no.]:[12]],42,FALSE),List!$A$2:$B$5,2,FALSE)),"",VLOOKUP(VLOOKUP(C266,Table1[[Practice no.]:[12]],42,FALSE),List!$A$2:$B$5,2,FALSE)))</f>
        <v/>
      </c>
    </row>
    <row r="267" spans="1:28" ht="40.35" customHeight="1">
      <c r="A267" s="218"/>
      <c r="B267" s="218"/>
      <c r="C267" s="218"/>
      <c r="D267" s="218" t="str">
        <f>IF(C267="","",HYPERLINK("#'" &amp; C267 &amp; "'!A1",VLOOKUP(C267,Table1[[Practice no.]:[Pracitce Name]],2,FALSE)))</f>
        <v/>
      </c>
      <c r="E267" s="65" t="str">
        <f>IF(C267="","",IF(ISERROR(VLOOKUP(VLOOKUP(C267,Table1[[Practice no.]:[12]],19,FALSE),List!$A$2:$B$5,2,FALSE)),"",VLOOKUP(VLOOKUP(C267,Table1[[Practice no.]:[12]],19,FALSE),List!$A$2:$B$5,2,FALSE)))</f>
        <v/>
      </c>
      <c r="F267" s="66" t="str">
        <f>IF(C267="","",IF(ISERROR(VLOOKUP(VLOOKUP(C267,Table1[[Practice no.]:[12]],20,FALSE),List!$A$2:$B$5,2,FALSE)),"",VLOOKUP(VLOOKUP(C267,Table1[[Practice no.]:[12]],20,FALSE),List!$A$2:$B$5,2,FALSE)))</f>
        <v/>
      </c>
      <c r="G267" s="66" t="str">
        <f>IF(C267="","",IF(ISERROR(VLOOKUP(VLOOKUP(C267,Table1[[Practice no.]:[12]],21,FALSE),List!$A$2:$B$5,2,FALSE)),"",VLOOKUP(VLOOKUP(C267,Table1[[Practice no.]:[12]],21,FALSE),List!$A$2:$B$5,2,FALSE)))</f>
        <v/>
      </c>
      <c r="H267" s="67" t="str">
        <f>IF(C267="","",IF(ISERROR(VLOOKUP(VLOOKUP(C267,Table1[[Practice no.]:[12]],22,FALSE),List!$A$2:$B$5,2,FALSE)),"",VLOOKUP(VLOOKUP(C267,Table1[[Practice no.]:[12]],22,FALSE),List!$A$2:$B$5,2,FALSE)))</f>
        <v/>
      </c>
      <c r="I267" s="67" t="str">
        <f>IF(C267="","",IF(ISERROR(VLOOKUP(VLOOKUP(C267,Table1[[Practice no.]:[12]],23,FALSE),List!$A$2:$B$5,2,FALSE)),"",VLOOKUP(VLOOKUP(C267,Table1[[Practice no.]:[12]],23,FALSE),List!$A$2:$B$5,2,FALSE)))</f>
        <v/>
      </c>
      <c r="J267" s="67" t="str">
        <f>IF(C267="","",IF(ISERROR(VLOOKUP(VLOOKUP(C267,Table1[[Practice no.]:[12]],24,FALSE),List!$A$2:$B$5,2,FALSE)),"",VLOOKUP(VLOOKUP(C267,Table1[[Practice no.]:[12]],24,FALSE),List!$A$2:$B$5,2,FALSE)))</f>
        <v/>
      </c>
      <c r="K267" s="68" t="str">
        <f>IF(C267="","",IF(ISERROR(VLOOKUP(VLOOKUP(C267,Table1[[Practice no.]:[12]],25,FALSE),List!$A$2:$B$5,2,FALSE)),"",VLOOKUP(VLOOKUP(C267,Table1[[Practice no.]:[12]],25,FALSE),List!$A$2:$B$5,2,FALSE)))</f>
        <v/>
      </c>
      <c r="L267" s="68" t="str">
        <f>IF(C267="","",IF(ISERROR(VLOOKUP(VLOOKUP(C267,Table1[[Practice no.]:[12]],26,FALSE),List!$A$2:$B$5,2,FALSE)),"",VLOOKUP(VLOOKUP(C267,Table1[[Practice no.]:[12]],26,FALSE),List!$A$2:$B$5,2,FALSE)))</f>
        <v/>
      </c>
      <c r="M267" s="68" t="str">
        <f>IF(C267="","",IF(ISERROR(VLOOKUP(VLOOKUP(C267,Table1[[Practice no.]:[12]],27,FALSE),List!$A$2:$B$5,2,FALSE)),"",VLOOKUP(VLOOKUP(C267,Table1[[Practice no.]:[12]],27,FALSE),List!$A$2:$B$5,2,FALSE)))</f>
        <v/>
      </c>
      <c r="N267" s="69" t="str">
        <f>IF(C267="","",IF(ISERROR(VLOOKUP(VLOOKUP(C267,Table1[[Practice no.]:[12]],28,FALSE),List!$A$2:$B$5,2,FALSE)),"",VLOOKUP(VLOOKUP(C267,Table1[[Practice no.]:[12]],28,FALSE),List!$A$2:$B$5,2,FALSE)))</f>
        <v/>
      </c>
      <c r="O267" s="69" t="str">
        <f>IF(C267="","",IF(ISERROR(VLOOKUP(VLOOKUP(C267,Table1[[Practice no.]:[12]],29,FALSE),List!$A$2:$B$5,2,FALSE)),"",VLOOKUP(VLOOKUP(C267,Table1[[Practice no.]:[12]],29,FALSE),List!$A$2:$B$5,2,FALSE)))</f>
        <v/>
      </c>
      <c r="P267" s="69" t="str">
        <f>IF(C267="","",IF(ISERROR(VLOOKUP(VLOOKUP(C267,Table1[[Practice no.]:[12]],30,FALSE),List!$A$2:$B$5,2,FALSE)),"",VLOOKUP(VLOOKUP(C267,Table1[[Practice no.]:[12]],30,FALSE),List!$A$2:$B$5,2,FALSE)))</f>
        <v/>
      </c>
      <c r="Q267" s="55" t="str">
        <f>IF(C267="","",IF(ISERROR(VLOOKUP(VLOOKUP(C267,Table1[[Practice no.]:[12]],31,FALSE),List!$A$2:$B$5,2,FALSE)),"",VLOOKUP(VLOOKUP(C267,Table1[[Practice no.]:[12]],31,FALSE),List!$A$2:$B$5,2,FALSE)))</f>
        <v/>
      </c>
      <c r="R267" s="55" t="str">
        <f>IF(C267="","",IF(ISERROR(VLOOKUP(VLOOKUP(C267,Table1[[Practice no.]:[12]],32,FALSE),List!$A$2:$B$5,2,FALSE)),"",VLOOKUP(VLOOKUP(C267,Table1[[Practice no.]:[12]],32,FALSE),List!$A$2:$B$5,2,FALSE)))</f>
        <v/>
      </c>
      <c r="S267" s="55" t="str">
        <f>IF(C267="","",IF(ISERROR(VLOOKUP(VLOOKUP(C267,Table1[[Practice no.]:[12]],33,FALSE),List!$A$2:$B$5,2,FALSE)),"",VLOOKUP(VLOOKUP(C267,Table1[[Practice no.]:[12]],33,FALSE),List!$A$2:$B$5,2,FALSE)))</f>
        <v/>
      </c>
      <c r="T267" s="55" t="str">
        <f>IF(C267="","",IF(ISERROR(VLOOKUP(VLOOKUP(C267,Table1[[Practice no.]:[12]],34,FALSE),List!$A$2:$B$5,2,FALSE)),"",VLOOKUP(VLOOKUP(C267,Table1[[Practice no.]:[12]],34,FALSE),List!$A$2:$B$5,2,FALSE)))</f>
        <v/>
      </c>
      <c r="U267" s="55" t="str">
        <f>IF(C267="","",IF(ISERROR(VLOOKUP(VLOOKUP(C267,Table1[[Practice no.]:[12]],35,FALSE),List!$A$2:$B$5,2,FALSE)),"",VLOOKUP(VLOOKUP(C267,Table1[[Practice no.]:[12]],35,FALSE),List!$A$2:$B$5,2,FALSE)))</f>
        <v/>
      </c>
      <c r="V267" s="55" t="str">
        <f>IF(C267="","",IF(ISERROR(VLOOKUP(VLOOKUP(C267,Table1[[Practice no.]:[12]],36,FALSE),List!$A$2:$B$5,2,FALSE)),"",VLOOKUP(VLOOKUP(C267,Table1[[Practice no.]:[12]],36,FALSE),List!$A$2:$B$5,2,FALSE)))</f>
        <v/>
      </c>
      <c r="W267" s="55" t="str">
        <f>IF(C267="","",IF(ISERROR(VLOOKUP(VLOOKUP(C267,Table1[[Practice no.]:[12]],37,FALSE),List!$A$2:$B$5,2,FALSE)),"",VLOOKUP(VLOOKUP(C267,Table1[[Practice no.]:[12]],37,FALSE),List!$A$2:$B$5,2,FALSE)))</f>
        <v/>
      </c>
      <c r="X267" s="55" t="str">
        <f>IF(C267="","",IF(ISERROR(VLOOKUP(VLOOKUP(C267,Table1[[Practice no.]:[12]],38,FALSE),List!$A$2:$B$5,2,FALSE)),"",VLOOKUP(VLOOKUP(C267,Table1[[Practice no.]:[12]],38,FALSE),List!$A$2:$B$5,2,FALSE)))</f>
        <v/>
      </c>
      <c r="Y267" s="55" t="str">
        <f>IF(C267="","",IF(ISERROR(VLOOKUP(VLOOKUP(C267,Table1[[Practice no.]:[12]],39,FALSE),List!$A$2:$B$5,2,FALSE)),"",VLOOKUP(VLOOKUP(C267,Table1[[Practice no.]:[12]],39,FALSE),List!$A$2:$B$5,2,FALSE)))</f>
        <v/>
      </c>
      <c r="Z267" s="55" t="str">
        <f>IF(C267="","",IF(ISERROR(VLOOKUP(VLOOKUP(C267,Table1[[Practice no.]:[12]],40,FALSE),List!$A$2:$B$5,2,FALSE)),"",VLOOKUP(VLOOKUP(C267,Table1[[Practice no.]:[12]],40,FALSE),List!$A$2:$B$5,2,FALSE)))</f>
        <v/>
      </c>
      <c r="AA267" s="55" t="str">
        <f>IF(C267="","",IF(ISERROR(VLOOKUP(VLOOKUP(C267,Table1[[Practice no.]:[12]],41,FALSE),List!$A$2:$B$5,2,FALSE)),"",VLOOKUP(VLOOKUP(C267,Table1[[Practice no.]:[12]],41,FALSE),List!$A$2:$B$5,2,FALSE)))</f>
        <v/>
      </c>
      <c r="AB267" s="55" t="str">
        <f>IF(C267="","",IF(ISERROR(VLOOKUP(VLOOKUP(C267,Table1[[Practice no.]:[12]],42,FALSE),List!$A$2:$B$5,2,FALSE)),"",VLOOKUP(VLOOKUP(C267,Table1[[Practice no.]:[12]],42,FALSE),List!$A$2:$B$5,2,FALSE)))</f>
        <v/>
      </c>
    </row>
    <row r="268" spans="1:28" ht="40.35" customHeight="1">
      <c r="A268" s="218"/>
      <c r="B268" s="218"/>
      <c r="C268" s="218"/>
      <c r="D268" s="218" t="str">
        <f>IF(C268="","",HYPERLINK("#'" &amp; C268 &amp; "'!A1",VLOOKUP(C268,Table1[[Practice no.]:[Pracitce Name]],2,FALSE)))</f>
        <v/>
      </c>
      <c r="E268" s="65" t="str">
        <f>IF(C268="","",IF(ISERROR(VLOOKUP(VLOOKUP(C268,Table1[[Practice no.]:[12]],19,FALSE),List!$A$2:$B$5,2,FALSE)),"",VLOOKUP(VLOOKUP(C268,Table1[[Practice no.]:[12]],19,FALSE),List!$A$2:$B$5,2,FALSE)))</f>
        <v/>
      </c>
      <c r="F268" s="66" t="str">
        <f>IF(C268="","",IF(ISERROR(VLOOKUP(VLOOKUP(C268,Table1[[Practice no.]:[12]],20,FALSE),List!$A$2:$B$5,2,FALSE)),"",VLOOKUP(VLOOKUP(C268,Table1[[Practice no.]:[12]],20,FALSE),List!$A$2:$B$5,2,FALSE)))</f>
        <v/>
      </c>
      <c r="G268" s="66" t="str">
        <f>IF(C268="","",IF(ISERROR(VLOOKUP(VLOOKUP(C268,Table1[[Practice no.]:[12]],21,FALSE),List!$A$2:$B$5,2,FALSE)),"",VLOOKUP(VLOOKUP(C268,Table1[[Practice no.]:[12]],21,FALSE),List!$A$2:$B$5,2,FALSE)))</f>
        <v/>
      </c>
      <c r="H268" s="67" t="str">
        <f>IF(C268="","",IF(ISERROR(VLOOKUP(VLOOKUP(C268,Table1[[Practice no.]:[12]],22,FALSE),List!$A$2:$B$5,2,FALSE)),"",VLOOKUP(VLOOKUP(C268,Table1[[Practice no.]:[12]],22,FALSE),List!$A$2:$B$5,2,FALSE)))</f>
        <v/>
      </c>
      <c r="I268" s="67" t="str">
        <f>IF(C268="","",IF(ISERROR(VLOOKUP(VLOOKUP(C268,Table1[[Practice no.]:[12]],23,FALSE),List!$A$2:$B$5,2,FALSE)),"",VLOOKUP(VLOOKUP(C268,Table1[[Practice no.]:[12]],23,FALSE),List!$A$2:$B$5,2,FALSE)))</f>
        <v/>
      </c>
      <c r="J268" s="67" t="str">
        <f>IF(C268="","",IF(ISERROR(VLOOKUP(VLOOKUP(C268,Table1[[Practice no.]:[12]],24,FALSE),List!$A$2:$B$5,2,FALSE)),"",VLOOKUP(VLOOKUP(C268,Table1[[Practice no.]:[12]],24,FALSE),List!$A$2:$B$5,2,FALSE)))</f>
        <v/>
      </c>
      <c r="K268" s="68" t="str">
        <f>IF(C268="","",IF(ISERROR(VLOOKUP(VLOOKUP(C268,Table1[[Practice no.]:[12]],25,FALSE),List!$A$2:$B$5,2,FALSE)),"",VLOOKUP(VLOOKUP(C268,Table1[[Practice no.]:[12]],25,FALSE),List!$A$2:$B$5,2,FALSE)))</f>
        <v/>
      </c>
      <c r="L268" s="68" t="str">
        <f>IF(C268="","",IF(ISERROR(VLOOKUP(VLOOKUP(C268,Table1[[Practice no.]:[12]],26,FALSE),List!$A$2:$B$5,2,FALSE)),"",VLOOKUP(VLOOKUP(C268,Table1[[Practice no.]:[12]],26,FALSE),List!$A$2:$B$5,2,FALSE)))</f>
        <v/>
      </c>
      <c r="M268" s="68" t="str">
        <f>IF(C268="","",IF(ISERROR(VLOOKUP(VLOOKUP(C268,Table1[[Practice no.]:[12]],27,FALSE),List!$A$2:$B$5,2,FALSE)),"",VLOOKUP(VLOOKUP(C268,Table1[[Practice no.]:[12]],27,FALSE),List!$A$2:$B$5,2,FALSE)))</f>
        <v/>
      </c>
      <c r="N268" s="69" t="str">
        <f>IF(C268="","",IF(ISERROR(VLOOKUP(VLOOKUP(C268,Table1[[Practice no.]:[12]],28,FALSE),List!$A$2:$B$5,2,FALSE)),"",VLOOKUP(VLOOKUP(C268,Table1[[Practice no.]:[12]],28,FALSE),List!$A$2:$B$5,2,FALSE)))</f>
        <v/>
      </c>
      <c r="O268" s="69" t="str">
        <f>IF(C268="","",IF(ISERROR(VLOOKUP(VLOOKUP(C268,Table1[[Practice no.]:[12]],29,FALSE),List!$A$2:$B$5,2,FALSE)),"",VLOOKUP(VLOOKUP(C268,Table1[[Practice no.]:[12]],29,FALSE),List!$A$2:$B$5,2,FALSE)))</f>
        <v/>
      </c>
      <c r="P268" s="69" t="str">
        <f>IF(C268="","",IF(ISERROR(VLOOKUP(VLOOKUP(C268,Table1[[Practice no.]:[12]],30,FALSE),List!$A$2:$B$5,2,FALSE)),"",VLOOKUP(VLOOKUP(C268,Table1[[Practice no.]:[12]],30,FALSE),List!$A$2:$B$5,2,FALSE)))</f>
        <v/>
      </c>
      <c r="Q268" s="55" t="str">
        <f>IF(C268="","",IF(ISERROR(VLOOKUP(VLOOKUP(C268,Table1[[Practice no.]:[12]],31,FALSE),List!$A$2:$B$5,2,FALSE)),"",VLOOKUP(VLOOKUP(C268,Table1[[Practice no.]:[12]],31,FALSE),List!$A$2:$B$5,2,FALSE)))</f>
        <v/>
      </c>
      <c r="R268" s="55" t="str">
        <f>IF(C268="","",IF(ISERROR(VLOOKUP(VLOOKUP(C268,Table1[[Practice no.]:[12]],32,FALSE),List!$A$2:$B$5,2,FALSE)),"",VLOOKUP(VLOOKUP(C268,Table1[[Practice no.]:[12]],32,FALSE),List!$A$2:$B$5,2,FALSE)))</f>
        <v/>
      </c>
      <c r="S268" s="55" t="str">
        <f>IF(C268="","",IF(ISERROR(VLOOKUP(VLOOKUP(C268,Table1[[Practice no.]:[12]],33,FALSE),List!$A$2:$B$5,2,FALSE)),"",VLOOKUP(VLOOKUP(C268,Table1[[Practice no.]:[12]],33,FALSE),List!$A$2:$B$5,2,FALSE)))</f>
        <v/>
      </c>
      <c r="T268" s="55" t="str">
        <f>IF(C268="","",IF(ISERROR(VLOOKUP(VLOOKUP(C268,Table1[[Practice no.]:[12]],34,FALSE),List!$A$2:$B$5,2,FALSE)),"",VLOOKUP(VLOOKUP(C268,Table1[[Practice no.]:[12]],34,FALSE),List!$A$2:$B$5,2,FALSE)))</f>
        <v/>
      </c>
      <c r="U268" s="55" t="str">
        <f>IF(C268="","",IF(ISERROR(VLOOKUP(VLOOKUP(C268,Table1[[Practice no.]:[12]],35,FALSE),List!$A$2:$B$5,2,FALSE)),"",VLOOKUP(VLOOKUP(C268,Table1[[Practice no.]:[12]],35,FALSE),List!$A$2:$B$5,2,FALSE)))</f>
        <v/>
      </c>
      <c r="V268" s="55" t="str">
        <f>IF(C268="","",IF(ISERROR(VLOOKUP(VLOOKUP(C268,Table1[[Practice no.]:[12]],36,FALSE),List!$A$2:$B$5,2,FALSE)),"",VLOOKUP(VLOOKUP(C268,Table1[[Practice no.]:[12]],36,FALSE),List!$A$2:$B$5,2,FALSE)))</f>
        <v/>
      </c>
      <c r="W268" s="55" t="str">
        <f>IF(C268="","",IF(ISERROR(VLOOKUP(VLOOKUP(C268,Table1[[Practice no.]:[12]],37,FALSE),List!$A$2:$B$5,2,FALSE)),"",VLOOKUP(VLOOKUP(C268,Table1[[Practice no.]:[12]],37,FALSE),List!$A$2:$B$5,2,FALSE)))</f>
        <v/>
      </c>
      <c r="X268" s="55" t="str">
        <f>IF(C268="","",IF(ISERROR(VLOOKUP(VLOOKUP(C268,Table1[[Practice no.]:[12]],38,FALSE),List!$A$2:$B$5,2,FALSE)),"",VLOOKUP(VLOOKUP(C268,Table1[[Practice no.]:[12]],38,FALSE),List!$A$2:$B$5,2,FALSE)))</f>
        <v/>
      </c>
      <c r="Y268" s="55" t="str">
        <f>IF(C268="","",IF(ISERROR(VLOOKUP(VLOOKUP(C268,Table1[[Practice no.]:[12]],39,FALSE),List!$A$2:$B$5,2,FALSE)),"",VLOOKUP(VLOOKUP(C268,Table1[[Practice no.]:[12]],39,FALSE),List!$A$2:$B$5,2,FALSE)))</f>
        <v/>
      </c>
      <c r="Z268" s="55" t="str">
        <f>IF(C268="","",IF(ISERROR(VLOOKUP(VLOOKUP(C268,Table1[[Practice no.]:[12]],40,FALSE),List!$A$2:$B$5,2,FALSE)),"",VLOOKUP(VLOOKUP(C268,Table1[[Practice no.]:[12]],40,FALSE),List!$A$2:$B$5,2,FALSE)))</f>
        <v/>
      </c>
      <c r="AA268" s="55" t="str">
        <f>IF(C268="","",IF(ISERROR(VLOOKUP(VLOOKUP(C268,Table1[[Practice no.]:[12]],41,FALSE),List!$A$2:$B$5,2,FALSE)),"",VLOOKUP(VLOOKUP(C268,Table1[[Practice no.]:[12]],41,FALSE),List!$A$2:$B$5,2,FALSE)))</f>
        <v/>
      </c>
      <c r="AB268" s="55" t="str">
        <f>IF(C268="","",IF(ISERROR(VLOOKUP(VLOOKUP(C268,Table1[[Practice no.]:[12]],42,FALSE),List!$A$2:$B$5,2,FALSE)),"",VLOOKUP(VLOOKUP(C268,Table1[[Practice no.]:[12]],42,FALSE),List!$A$2:$B$5,2,FALSE)))</f>
        <v/>
      </c>
    </row>
    <row r="269" spans="1:28" ht="40.35" customHeight="1">
      <c r="A269" s="218"/>
      <c r="B269" s="218"/>
      <c r="C269" s="218"/>
      <c r="D269" s="218" t="str">
        <f>IF(C269="","",HYPERLINK("#'" &amp; C269 &amp; "'!A1",VLOOKUP(C269,Table1[[Practice no.]:[Pracitce Name]],2,FALSE)))</f>
        <v/>
      </c>
      <c r="E269" s="65" t="str">
        <f>IF(C269="","",IF(ISERROR(VLOOKUP(VLOOKUP(C269,Table1[[Practice no.]:[12]],19,FALSE),List!$A$2:$B$5,2,FALSE)),"",VLOOKUP(VLOOKUP(C269,Table1[[Practice no.]:[12]],19,FALSE),List!$A$2:$B$5,2,FALSE)))</f>
        <v/>
      </c>
      <c r="F269" s="66" t="str">
        <f>IF(C269="","",IF(ISERROR(VLOOKUP(VLOOKUP(C269,Table1[[Practice no.]:[12]],20,FALSE),List!$A$2:$B$5,2,FALSE)),"",VLOOKUP(VLOOKUP(C269,Table1[[Practice no.]:[12]],20,FALSE),List!$A$2:$B$5,2,FALSE)))</f>
        <v/>
      </c>
      <c r="G269" s="66" t="str">
        <f>IF(C269="","",IF(ISERROR(VLOOKUP(VLOOKUP(C269,Table1[[Practice no.]:[12]],21,FALSE),List!$A$2:$B$5,2,FALSE)),"",VLOOKUP(VLOOKUP(C269,Table1[[Practice no.]:[12]],21,FALSE),List!$A$2:$B$5,2,FALSE)))</f>
        <v/>
      </c>
      <c r="H269" s="67" t="str">
        <f>IF(C269="","",IF(ISERROR(VLOOKUP(VLOOKUP(C269,Table1[[Practice no.]:[12]],22,FALSE),List!$A$2:$B$5,2,FALSE)),"",VLOOKUP(VLOOKUP(C269,Table1[[Practice no.]:[12]],22,FALSE),List!$A$2:$B$5,2,FALSE)))</f>
        <v/>
      </c>
      <c r="I269" s="67" t="str">
        <f>IF(C269="","",IF(ISERROR(VLOOKUP(VLOOKUP(C269,Table1[[Practice no.]:[12]],23,FALSE),List!$A$2:$B$5,2,FALSE)),"",VLOOKUP(VLOOKUP(C269,Table1[[Practice no.]:[12]],23,FALSE),List!$A$2:$B$5,2,FALSE)))</f>
        <v/>
      </c>
      <c r="J269" s="67" t="str">
        <f>IF(C269="","",IF(ISERROR(VLOOKUP(VLOOKUP(C269,Table1[[Practice no.]:[12]],24,FALSE),List!$A$2:$B$5,2,FALSE)),"",VLOOKUP(VLOOKUP(C269,Table1[[Practice no.]:[12]],24,FALSE),List!$A$2:$B$5,2,FALSE)))</f>
        <v/>
      </c>
      <c r="K269" s="68" t="str">
        <f>IF(C269="","",IF(ISERROR(VLOOKUP(VLOOKUP(C269,Table1[[Practice no.]:[12]],25,FALSE),List!$A$2:$B$5,2,FALSE)),"",VLOOKUP(VLOOKUP(C269,Table1[[Practice no.]:[12]],25,FALSE),List!$A$2:$B$5,2,FALSE)))</f>
        <v/>
      </c>
      <c r="L269" s="68" t="str">
        <f>IF(C269="","",IF(ISERROR(VLOOKUP(VLOOKUP(C269,Table1[[Practice no.]:[12]],26,FALSE),List!$A$2:$B$5,2,FALSE)),"",VLOOKUP(VLOOKUP(C269,Table1[[Practice no.]:[12]],26,FALSE),List!$A$2:$B$5,2,FALSE)))</f>
        <v/>
      </c>
      <c r="M269" s="68" t="str">
        <f>IF(C269="","",IF(ISERROR(VLOOKUP(VLOOKUP(C269,Table1[[Practice no.]:[12]],27,FALSE),List!$A$2:$B$5,2,FALSE)),"",VLOOKUP(VLOOKUP(C269,Table1[[Practice no.]:[12]],27,FALSE),List!$A$2:$B$5,2,FALSE)))</f>
        <v/>
      </c>
      <c r="N269" s="69" t="str">
        <f>IF(C269="","",IF(ISERROR(VLOOKUP(VLOOKUP(C269,Table1[[Practice no.]:[12]],28,FALSE),List!$A$2:$B$5,2,FALSE)),"",VLOOKUP(VLOOKUP(C269,Table1[[Practice no.]:[12]],28,FALSE),List!$A$2:$B$5,2,FALSE)))</f>
        <v/>
      </c>
      <c r="O269" s="69" t="str">
        <f>IF(C269="","",IF(ISERROR(VLOOKUP(VLOOKUP(C269,Table1[[Practice no.]:[12]],29,FALSE),List!$A$2:$B$5,2,FALSE)),"",VLOOKUP(VLOOKUP(C269,Table1[[Practice no.]:[12]],29,FALSE),List!$A$2:$B$5,2,FALSE)))</f>
        <v/>
      </c>
      <c r="P269" s="69" t="str">
        <f>IF(C269="","",IF(ISERROR(VLOOKUP(VLOOKUP(C269,Table1[[Practice no.]:[12]],30,FALSE),List!$A$2:$B$5,2,FALSE)),"",VLOOKUP(VLOOKUP(C269,Table1[[Practice no.]:[12]],30,FALSE),List!$A$2:$B$5,2,FALSE)))</f>
        <v/>
      </c>
      <c r="Q269" s="55" t="str">
        <f>IF(C269="","",IF(ISERROR(VLOOKUP(VLOOKUP(C269,Table1[[Practice no.]:[12]],31,FALSE),List!$A$2:$B$5,2,FALSE)),"",VLOOKUP(VLOOKUP(C269,Table1[[Practice no.]:[12]],31,FALSE),List!$A$2:$B$5,2,FALSE)))</f>
        <v/>
      </c>
      <c r="R269" s="55" t="str">
        <f>IF(C269="","",IF(ISERROR(VLOOKUP(VLOOKUP(C269,Table1[[Practice no.]:[12]],32,FALSE),List!$A$2:$B$5,2,FALSE)),"",VLOOKUP(VLOOKUP(C269,Table1[[Practice no.]:[12]],32,FALSE),List!$A$2:$B$5,2,FALSE)))</f>
        <v/>
      </c>
      <c r="S269" s="55" t="str">
        <f>IF(C269="","",IF(ISERROR(VLOOKUP(VLOOKUP(C269,Table1[[Practice no.]:[12]],33,FALSE),List!$A$2:$B$5,2,FALSE)),"",VLOOKUP(VLOOKUP(C269,Table1[[Practice no.]:[12]],33,FALSE),List!$A$2:$B$5,2,FALSE)))</f>
        <v/>
      </c>
      <c r="T269" s="55" t="str">
        <f>IF(C269="","",IF(ISERROR(VLOOKUP(VLOOKUP(C269,Table1[[Practice no.]:[12]],34,FALSE),List!$A$2:$B$5,2,FALSE)),"",VLOOKUP(VLOOKUP(C269,Table1[[Practice no.]:[12]],34,FALSE),List!$A$2:$B$5,2,FALSE)))</f>
        <v/>
      </c>
      <c r="U269" s="55" t="str">
        <f>IF(C269="","",IF(ISERROR(VLOOKUP(VLOOKUP(C269,Table1[[Practice no.]:[12]],35,FALSE),List!$A$2:$B$5,2,FALSE)),"",VLOOKUP(VLOOKUP(C269,Table1[[Practice no.]:[12]],35,FALSE),List!$A$2:$B$5,2,FALSE)))</f>
        <v/>
      </c>
      <c r="V269" s="55" t="str">
        <f>IF(C269="","",IF(ISERROR(VLOOKUP(VLOOKUP(C269,Table1[[Practice no.]:[12]],36,FALSE),List!$A$2:$B$5,2,FALSE)),"",VLOOKUP(VLOOKUP(C269,Table1[[Practice no.]:[12]],36,FALSE),List!$A$2:$B$5,2,FALSE)))</f>
        <v/>
      </c>
      <c r="W269" s="55" t="str">
        <f>IF(C269="","",IF(ISERROR(VLOOKUP(VLOOKUP(C269,Table1[[Practice no.]:[12]],37,FALSE),List!$A$2:$B$5,2,FALSE)),"",VLOOKUP(VLOOKUP(C269,Table1[[Practice no.]:[12]],37,FALSE),List!$A$2:$B$5,2,FALSE)))</f>
        <v/>
      </c>
      <c r="X269" s="55" t="str">
        <f>IF(C269="","",IF(ISERROR(VLOOKUP(VLOOKUP(C269,Table1[[Practice no.]:[12]],38,FALSE),List!$A$2:$B$5,2,FALSE)),"",VLOOKUP(VLOOKUP(C269,Table1[[Practice no.]:[12]],38,FALSE),List!$A$2:$B$5,2,FALSE)))</f>
        <v/>
      </c>
      <c r="Y269" s="55" t="str">
        <f>IF(C269="","",IF(ISERROR(VLOOKUP(VLOOKUP(C269,Table1[[Practice no.]:[12]],39,FALSE),List!$A$2:$B$5,2,FALSE)),"",VLOOKUP(VLOOKUP(C269,Table1[[Practice no.]:[12]],39,FALSE),List!$A$2:$B$5,2,FALSE)))</f>
        <v/>
      </c>
      <c r="Z269" s="55" t="str">
        <f>IF(C269="","",IF(ISERROR(VLOOKUP(VLOOKUP(C269,Table1[[Practice no.]:[12]],40,FALSE),List!$A$2:$B$5,2,FALSE)),"",VLOOKUP(VLOOKUP(C269,Table1[[Practice no.]:[12]],40,FALSE),List!$A$2:$B$5,2,FALSE)))</f>
        <v/>
      </c>
      <c r="AA269" s="55" t="str">
        <f>IF(C269="","",IF(ISERROR(VLOOKUP(VLOOKUP(C269,Table1[[Practice no.]:[12]],41,FALSE),List!$A$2:$B$5,2,FALSE)),"",VLOOKUP(VLOOKUP(C269,Table1[[Practice no.]:[12]],41,FALSE),List!$A$2:$B$5,2,FALSE)))</f>
        <v/>
      </c>
      <c r="AB269" s="55" t="str">
        <f>IF(C269="","",IF(ISERROR(VLOOKUP(VLOOKUP(C269,Table1[[Practice no.]:[12]],42,FALSE),List!$A$2:$B$5,2,FALSE)),"",VLOOKUP(VLOOKUP(C269,Table1[[Practice no.]:[12]],42,FALSE),List!$A$2:$B$5,2,FALSE)))</f>
        <v/>
      </c>
    </row>
    <row r="270" spans="1:28" ht="40.35" customHeight="1">
      <c r="A270" s="218"/>
      <c r="B270" s="218"/>
      <c r="C270" s="218"/>
      <c r="D270" s="218" t="str">
        <f>IF(C270="","",HYPERLINK("#'" &amp; C270 &amp; "'!A1",VLOOKUP(C270,Table1[[Practice no.]:[Pracitce Name]],2,FALSE)))</f>
        <v/>
      </c>
      <c r="E270" s="65" t="str">
        <f>IF(C270="","",IF(ISERROR(VLOOKUP(VLOOKUP(C270,Table1[[Practice no.]:[12]],19,FALSE),List!$A$2:$B$5,2,FALSE)),"",VLOOKUP(VLOOKUP(C270,Table1[[Practice no.]:[12]],19,FALSE),List!$A$2:$B$5,2,FALSE)))</f>
        <v/>
      </c>
      <c r="F270" s="66" t="str">
        <f>IF(C270="","",IF(ISERROR(VLOOKUP(VLOOKUP(C270,Table1[[Practice no.]:[12]],20,FALSE),List!$A$2:$B$5,2,FALSE)),"",VLOOKUP(VLOOKUP(C270,Table1[[Practice no.]:[12]],20,FALSE),List!$A$2:$B$5,2,FALSE)))</f>
        <v/>
      </c>
      <c r="G270" s="66" t="str">
        <f>IF(C270="","",IF(ISERROR(VLOOKUP(VLOOKUP(C270,Table1[[Practice no.]:[12]],21,FALSE),List!$A$2:$B$5,2,FALSE)),"",VLOOKUP(VLOOKUP(C270,Table1[[Practice no.]:[12]],21,FALSE),List!$A$2:$B$5,2,FALSE)))</f>
        <v/>
      </c>
      <c r="H270" s="67" t="str">
        <f>IF(C270="","",IF(ISERROR(VLOOKUP(VLOOKUP(C270,Table1[[Practice no.]:[12]],22,FALSE),List!$A$2:$B$5,2,FALSE)),"",VLOOKUP(VLOOKUP(C270,Table1[[Practice no.]:[12]],22,FALSE),List!$A$2:$B$5,2,FALSE)))</f>
        <v/>
      </c>
      <c r="I270" s="67" t="str">
        <f>IF(C270="","",IF(ISERROR(VLOOKUP(VLOOKUP(C270,Table1[[Practice no.]:[12]],23,FALSE),List!$A$2:$B$5,2,FALSE)),"",VLOOKUP(VLOOKUP(C270,Table1[[Practice no.]:[12]],23,FALSE),List!$A$2:$B$5,2,FALSE)))</f>
        <v/>
      </c>
      <c r="J270" s="67" t="str">
        <f>IF(C270="","",IF(ISERROR(VLOOKUP(VLOOKUP(C270,Table1[[Practice no.]:[12]],24,FALSE),List!$A$2:$B$5,2,FALSE)),"",VLOOKUP(VLOOKUP(C270,Table1[[Practice no.]:[12]],24,FALSE),List!$A$2:$B$5,2,FALSE)))</f>
        <v/>
      </c>
      <c r="K270" s="68" t="str">
        <f>IF(C270="","",IF(ISERROR(VLOOKUP(VLOOKUP(C270,Table1[[Practice no.]:[12]],25,FALSE),List!$A$2:$B$5,2,FALSE)),"",VLOOKUP(VLOOKUP(C270,Table1[[Practice no.]:[12]],25,FALSE),List!$A$2:$B$5,2,FALSE)))</f>
        <v/>
      </c>
      <c r="L270" s="68" t="str">
        <f>IF(C270="","",IF(ISERROR(VLOOKUP(VLOOKUP(C270,Table1[[Practice no.]:[12]],26,FALSE),List!$A$2:$B$5,2,FALSE)),"",VLOOKUP(VLOOKUP(C270,Table1[[Practice no.]:[12]],26,FALSE),List!$A$2:$B$5,2,FALSE)))</f>
        <v/>
      </c>
      <c r="M270" s="68" t="str">
        <f>IF(C270="","",IF(ISERROR(VLOOKUP(VLOOKUP(C270,Table1[[Practice no.]:[12]],27,FALSE),List!$A$2:$B$5,2,FALSE)),"",VLOOKUP(VLOOKUP(C270,Table1[[Practice no.]:[12]],27,FALSE),List!$A$2:$B$5,2,FALSE)))</f>
        <v/>
      </c>
      <c r="N270" s="69" t="str">
        <f>IF(C270="","",IF(ISERROR(VLOOKUP(VLOOKUP(C270,Table1[[Practice no.]:[12]],28,FALSE),List!$A$2:$B$5,2,FALSE)),"",VLOOKUP(VLOOKUP(C270,Table1[[Practice no.]:[12]],28,FALSE),List!$A$2:$B$5,2,FALSE)))</f>
        <v/>
      </c>
      <c r="O270" s="69" t="str">
        <f>IF(C270="","",IF(ISERROR(VLOOKUP(VLOOKUP(C270,Table1[[Practice no.]:[12]],29,FALSE),List!$A$2:$B$5,2,FALSE)),"",VLOOKUP(VLOOKUP(C270,Table1[[Practice no.]:[12]],29,FALSE),List!$A$2:$B$5,2,FALSE)))</f>
        <v/>
      </c>
      <c r="P270" s="69" t="str">
        <f>IF(C270="","",IF(ISERROR(VLOOKUP(VLOOKUP(C270,Table1[[Practice no.]:[12]],30,FALSE),List!$A$2:$B$5,2,FALSE)),"",VLOOKUP(VLOOKUP(C270,Table1[[Practice no.]:[12]],30,FALSE),List!$A$2:$B$5,2,FALSE)))</f>
        <v/>
      </c>
      <c r="Q270" s="55" t="str">
        <f>IF(C270="","",IF(ISERROR(VLOOKUP(VLOOKUP(C270,Table1[[Practice no.]:[12]],31,FALSE),List!$A$2:$B$5,2,FALSE)),"",VLOOKUP(VLOOKUP(C270,Table1[[Practice no.]:[12]],31,FALSE),List!$A$2:$B$5,2,FALSE)))</f>
        <v/>
      </c>
      <c r="R270" s="55" t="str">
        <f>IF(C270="","",IF(ISERROR(VLOOKUP(VLOOKUP(C270,Table1[[Practice no.]:[12]],32,FALSE),List!$A$2:$B$5,2,FALSE)),"",VLOOKUP(VLOOKUP(C270,Table1[[Practice no.]:[12]],32,FALSE),List!$A$2:$B$5,2,FALSE)))</f>
        <v/>
      </c>
      <c r="S270" s="55" t="str">
        <f>IF(C270="","",IF(ISERROR(VLOOKUP(VLOOKUP(C270,Table1[[Practice no.]:[12]],33,FALSE),List!$A$2:$B$5,2,FALSE)),"",VLOOKUP(VLOOKUP(C270,Table1[[Practice no.]:[12]],33,FALSE),List!$A$2:$B$5,2,FALSE)))</f>
        <v/>
      </c>
      <c r="T270" s="55" t="str">
        <f>IF(C270="","",IF(ISERROR(VLOOKUP(VLOOKUP(C270,Table1[[Practice no.]:[12]],34,FALSE),List!$A$2:$B$5,2,FALSE)),"",VLOOKUP(VLOOKUP(C270,Table1[[Practice no.]:[12]],34,FALSE),List!$A$2:$B$5,2,FALSE)))</f>
        <v/>
      </c>
      <c r="U270" s="55" t="str">
        <f>IF(C270="","",IF(ISERROR(VLOOKUP(VLOOKUP(C270,Table1[[Practice no.]:[12]],35,FALSE),List!$A$2:$B$5,2,FALSE)),"",VLOOKUP(VLOOKUP(C270,Table1[[Practice no.]:[12]],35,FALSE),List!$A$2:$B$5,2,FALSE)))</f>
        <v/>
      </c>
      <c r="V270" s="55" t="str">
        <f>IF(C270="","",IF(ISERROR(VLOOKUP(VLOOKUP(C270,Table1[[Practice no.]:[12]],36,FALSE),List!$A$2:$B$5,2,FALSE)),"",VLOOKUP(VLOOKUP(C270,Table1[[Practice no.]:[12]],36,FALSE),List!$A$2:$B$5,2,FALSE)))</f>
        <v/>
      </c>
      <c r="W270" s="55" t="str">
        <f>IF(C270="","",IF(ISERROR(VLOOKUP(VLOOKUP(C270,Table1[[Practice no.]:[12]],37,FALSE),List!$A$2:$B$5,2,FALSE)),"",VLOOKUP(VLOOKUP(C270,Table1[[Practice no.]:[12]],37,FALSE),List!$A$2:$B$5,2,FALSE)))</f>
        <v/>
      </c>
      <c r="X270" s="55" t="str">
        <f>IF(C270="","",IF(ISERROR(VLOOKUP(VLOOKUP(C270,Table1[[Practice no.]:[12]],38,FALSE),List!$A$2:$B$5,2,FALSE)),"",VLOOKUP(VLOOKUP(C270,Table1[[Practice no.]:[12]],38,FALSE),List!$A$2:$B$5,2,FALSE)))</f>
        <v/>
      </c>
      <c r="Y270" s="55" t="str">
        <f>IF(C270="","",IF(ISERROR(VLOOKUP(VLOOKUP(C270,Table1[[Practice no.]:[12]],39,FALSE),List!$A$2:$B$5,2,FALSE)),"",VLOOKUP(VLOOKUP(C270,Table1[[Practice no.]:[12]],39,FALSE),List!$A$2:$B$5,2,FALSE)))</f>
        <v/>
      </c>
      <c r="Z270" s="55" t="str">
        <f>IF(C270="","",IF(ISERROR(VLOOKUP(VLOOKUP(C270,Table1[[Practice no.]:[12]],40,FALSE),List!$A$2:$B$5,2,FALSE)),"",VLOOKUP(VLOOKUP(C270,Table1[[Practice no.]:[12]],40,FALSE),List!$A$2:$B$5,2,FALSE)))</f>
        <v/>
      </c>
      <c r="AA270" s="55" t="str">
        <f>IF(C270="","",IF(ISERROR(VLOOKUP(VLOOKUP(C270,Table1[[Practice no.]:[12]],41,FALSE),List!$A$2:$B$5,2,FALSE)),"",VLOOKUP(VLOOKUP(C270,Table1[[Practice no.]:[12]],41,FALSE),List!$A$2:$B$5,2,FALSE)))</f>
        <v/>
      </c>
      <c r="AB270" s="55" t="str">
        <f>IF(C270="","",IF(ISERROR(VLOOKUP(VLOOKUP(C270,Table1[[Practice no.]:[12]],42,FALSE),List!$A$2:$B$5,2,FALSE)),"",VLOOKUP(VLOOKUP(C270,Table1[[Practice no.]:[12]],42,FALSE),List!$A$2:$B$5,2,FALSE)))</f>
        <v/>
      </c>
    </row>
    <row r="271" spans="1:28" ht="40.35" customHeight="1">
      <c r="A271" s="218"/>
      <c r="B271" s="218"/>
      <c r="C271" s="218"/>
      <c r="D271" s="218" t="str">
        <f>IF(C271="","",HYPERLINK("#'" &amp; C271 &amp; "'!A1",VLOOKUP(C271,Table1[[Practice no.]:[Pracitce Name]],2,FALSE)))</f>
        <v/>
      </c>
      <c r="E271" s="65" t="str">
        <f>IF(C271="","",IF(ISERROR(VLOOKUP(VLOOKUP(C271,Table1[[Practice no.]:[12]],19,FALSE),List!$A$2:$B$5,2,FALSE)),"",VLOOKUP(VLOOKUP(C271,Table1[[Practice no.]:[12]],19,FALSE),List!$A$2:$B$5,2,FALSE)))</f>
        <v/>
      </c>
      <c r="F271" s="66" t="str">
        <f>IF(C271="","",IF(ISERROR(VLOOKUP(VLOOKUP(C271,Table1[[Practice no.]:[12]],20,FALSE),List!$A$2:$B$5,2,FALSE)),"",VLOOKUP(VLOOKUP(C271,Table1[[Practice no.]:[12]],20,FALSE),List!$A$2:$B$5,2,FALSE)))</f>
        <v/>
      </c>
      <c r="G271" s="66" t="str">
        <f>IF(C271="","",IF(ISERROR(VLOOKUP(VLOOKUP(C271,Table1[[Practice no.]:[12]],21,FALSE),List!$A$2:$B$5,2,FALSE)),"",VLOOKUP(VLOOKUP(C271,Table1[[Practice no.]:[12]],21,FALSE),List!$A$2:$B$5,2,FALSE)))</f>
        <v/>
      </c>
      <c r="H271" s="67" t="str">
        <f>IF(C271="","",IF(ISERROR(VLOOKUP(VLOOKUP(C271,Table1[[Practice no.]:[12]],22,FALSE),List!$A$2:$B$5,2,FALSE)),"",VLOOKUP(VLOOKUP(C271,Table1[[Practice no.]:[12]],22,FALSE),List!$A$2:$B$5,2,FALSE)))</f>
        <v/>
      </c>
      <c r="I271" s="67" t="str">
        <f>IF(C271="","",IF(ISERROR(VLOOKUP(VLOOKUP(C271,Table1[[Practice no.]:[12]],23,FALSE),List!$A$2:$B$5,2,FALSE)),"",VLOOKUP(VLOOKUP(C271,Table1[[Practice no.]:[12]],23,FALSE),List!$A$2:$B$5,2,FALSE)))</f>
        <v/>
      </c>
      <c r="J271" s="67" t="str">
        <f>IF(C271="","",IF(ISERROR(VLOOKUP(VLOOKUP(C271,Table1[[Practice no.]:[12]],24,FALSE),List!$A$2:$B$5,2,FALSE)),"",VLOOKUP(VLOOKUP(C271,Table1[[Practice no.]:[12]],24,FALSE),List!$A$2:$B$5,2,FALSE)))</f>
        <v/>
      </c>
      <c r="K271" s="68" t="str">
        <f>IF(C271="","",IF(ISERROR(VLOOKUP(VLOOKUP(C271,Table1[[Practice no.]:[12]],25,FALSE),List!$A$2:$B$5,2,FALSE)),"",VLOOKUP(VLOOKUP(C271,Table1[[Practice no.]:[12]],25,FALSE),List!$A$2:$B$5,2,FALSE)))</f>
        <v/>
      </c>
      <c r="L271" s="68" t="str">
        <f>IF(C271="","",IF(ISERROR(VLOOKUP(VLOOKUP(C271,Table1[[Practice no.]:[12]],26,FALSE),List!$A$2:$B$5,2,FALSE)),"",VLOOKUP(VLOOKUP(C271,Table1[[Practice no.]:[12]],26,FALSE),List!$A$2:$B$5,2,FALSE)))</f>
        <v/>
      </c>
      <c r="M271" s="68" t="str">
        <f>IF(C271="","",IF(ISERROR(VLOOKUP(VLOOKUP(C271,Table1[[Practice no.]:[12]],27,FALSE),List!$A$2:$B$5,2,FALSE)),"",VLOOKUP(VLOOKUP(C271,Table1[[Practice no.]:[12]],27,FALSE),List!$A$2:$B$5,2,FALSE)))</f>
        <v/>
      </c>
      <c r="N271" s="69" t="str">
        <f>IF(C271="","",IF(ISERROR(VLOOKUP(VLOOKUP(C271,Table1[[Practice no.]:[12]],28,FALSE),List!$A$2:$B$5,2,FALSE)),"",VLOOKUP(VLOOKUP(C271,Table1[[Practice no.]:[12]],28,FALSE),List!$A$2:$B$5,2,FALSE)))</f>
        <v/>
      </c>
      <c r="O271" s="69" t="str">
        <f>IF(C271="","",IF(ISERROR(VLOOKUP(VLOOKUP(C271,Table1[[Practice no.]:[12]],29,FALSE),List!$A$2:$B$5,2,FALSE)),"",VLOOKUP(VLOOKUP(C271,Table1[[Practice no.]:[12]],29,FALSE),List!$A$2:$B$5,2,FALSE)))</f>
        <v/>
      </c>
      <c r="P271" s="69" t="str">
        <f>IF(C271="","",IF(ISERROR(VLOOKUP(VLOOKUP(C271,Table1[[Practice no.]:[12]],30,FALSE),List!$A$2:$B$5,2,FALSE)),"",VLOOKUP(VLOOKUP(C271,Table1[[Practice no.]:[12]],30,FALSE),List!$A$2:$B$5,2,FALSE)))</f>
        <v/>
      </c>
      <c r="Q271" s="55" t="str">
        <f>IF(C271="","",IF(ISERROR(VLOOKUP(VLOOKUP(C271,Table1[[Practice no.]:[12]],31,FALSE),List!$A$2:$B$5,2,FALSE)),"",VLOOKUP(VLOOKUP(C271,Table1[[Practice no.]:[12]],31,FALSE),List!$A$2:$B$5,2,FALSE)))</f>
        <v/>
      </c>
      <c r="R271" s="55" t="str">
        <f>IF(C271="","",IF(ISERROR(VLOOKUP(VLOOKUP(C271,Table1[[Practice no.]:[12]],32,FALSE),List!$A$2:$B$5,2,FALSE)),"",VLOOKUP(VLOOKUP(C271,Table1[[Practice no.]:[12]],32,FALSE),List!$A$2:$B$5,2,FALSE)))</f>
        <v/>
      </c>
      <c r="S271" s="55" t="str">
        <f>IF(C271="","",IF(ISERROR(VLOOKUP(VLOOKUP(C271,Table1[[Practice no.]:[12]],33,FALSE),List!$A$2:$B$5,2,FALSE)),"",VLOOKUP(VLOOKUP(C271,Table1[[Practice no.]:[12]],33,FALSE),List!$A$2:$B$5,2,FALSE)))</f>
        <v/>
      </c>
      <c r="T271" s="55" t="str">
        <f>IF(C271="","",IF(ISERROR(VLOOKUP(VLOOKUP(C271,Table1[[Practice no.]:[12]],34,FALSE),List!$A$2:$B$5,2,FALSE)),"",VLOOKUP(VLOOKUP(C271,Table1[[Practice no.]:[12]],34,FALSE),List!$A$2:$B$5,2,FALSE)))</f>
        <v/>
      </c>
      <c r="U271" s="55" t="str">
        <f>IF(C271="","",IF(ISERROR(VLOOKUP(VLOOKUP(C271,Table1[[Practice no.]:[12]],35,FALSE),List!$A$2:$B$5,2,FALSE)),"",VLOOKUP(VLOOKUP(C271,Table1[[Practice no.]:[12]],35,FALSE),List!$A$2:$B$5,2,FALSE)))</f>
        <v/>
      </c>
      <c r="V271" s="55" t="str">
        <f>IF(C271="","",IF(ISERROR(VLOOKUP(VLOOKUP(C271,Table1[[Practice no.]:[12]],36,FALSE),List!$A$2:$B$5,2,FALSE)),"",VLOOKUP(VLOOKUP(C271,Table1[[Practice no.]:[12]],36,FALSE),List!$A$2:$B$5,2,FALSE)))</f>
        <v/>
      </c>
      <c r="W271" s="55" t="str">
        <f>IF(C271="","",IF(ISERROR(VLOOKUP(VLOOKUP(C271,Table1[[Practice no.]:[12]],37,FALSE),List!$A$2:$B$5,2,FALSE)),"",VLOOKUP(VLOOKUP(C271,Table1[[Practice no.]:[12]],37,FALSE),List!$A$2:$B$5,2,FALSE)))</f>
        <v/>
      </c>
      <c r="X271" s="55" t="str">
        <f>IF(C271="","",IF(ISERROR(VLOOKUP(VLOOKUP(C271,Table1[[Practice no.]:[12]],38,FALSE),List!$A$2:$B$5,2,FALSE)),"",VLOOKUP(VLOOKUP(C271,Table1[[Practice no.]:[12]],38,FALSE),List!$A$2:$B$5,2,FALSE)))</f>
        <v/>
      </c>
      <c r="Y271" s="55" t="str">
        <f>IF(C271="","",IF(ISERROR(VLOOKUP(VLOOKUP(C271,Table1[[Practice no.]:[12]],39,FALSE),List!$A$2:$B$5,2,FALSE)),"",VLOOKUP(VLOOKUP(C271,Table1[[Practice no.]:[12]],39,FALSE),List!$A$2:$B$5,2,FALSE)))</f>
        <v/>
      </c>
      <c r="Z271" s="55" t="str">
        <f>IF(C271="","",IF(ISERROR(VLOOKUP(VLOOKUP(C271,Table1[[Practice no.]:[12]],40,FALSE),List!$A$2:$B$5,2,FALSE)),"",VLOOKUP(VLOOKUP(C271,Table1[[Practice no.]:[12]],40,FALSE),List!$A$2:$B$5,2,FALSE)))</f>
        <v/>
      </c>
      <c r="AA271" s="55" t="str">
        <f>IF(C271="","",IF(ISERROR(VLOOKUP(VLOOKUP(C271,Table1[[Practice no.]:[12]],41,FALSE),List!$A$2:$B$5,2,FALSE)),"",VLOOKUP(VLOOKUP(C271,Table1[[Practice no.]:[12]],41,FALSE),List!$A$2:$B$5,2,FALSE)))</f>
        <v/>
      </c>
      <c r="AB271" s="55" t="str">
        <f>IF(C271="","",IF(ISERROR(VLOOKUP(VLOOKUP(C271,Table1[[Practice no.]:[12]],42,FALSE),List!$A$2:$B$5,2,FALSE)),"",VLOOKUP(VLOOKUP(C271,Table1[[Practice no.]:[12]],42,FALSE),List!$A$2:$B$5,2,FALSE)))</f>
        <v/>
      </c>
    </row>
    <row r="272" spans="1:28" ht="40.35" customHeight="1">
      <c r="A272" s="218"/>
      <c r="B272" s="218"/>
      <c r="C272" s="218"/>
      <c r="D272" s="218" t="str">
        <f>IF(C272="","",HYPERLINK("#'" &amp; C272 &amp; "'!A1",VLOOKUP(C272,Table1[[Practice no.]:[Pracitce Name]],2,FALSE)))</f>
        <v/>
      </c>
      <c r="E272" s="65" t="str">
        <f>IF(C272="","",IF(ISERROR(VLOOKUP(VLOOKUP(C272,Table1[[Practice no.]:[12]],19,FALSE),List!$A$2:$B$5,2,FALSE)),"",VLOOKUP(VLOOKUP(C272,Table1[[Practice no.]:[12]],19,FALSE),List!$A$2:$B$5,2,FALSE)))</f>
        <v/>
      </c>
      <c r="F272" s="66" t="str">
        <f>IF(C272="","",IF(ISERROR(VLOOKUP(VLOOKUP(C272,Table1[[Practice no.]:[12]],20,FALSE),List!$A$2:$B$5,2,FALSE)),"",VLOOKUP(VLOOKUP(C272,Table1[[Practice no.]:[12]],20,FALSE),List!$A$2:$B$5,2,FALSE)))</f>
        <v/>
      </c>
      <c r="G272" s="66" t="str">
        <f>IF(C272="","",IF(ISERROR(VLOOKUP(VLOOKUP(C272,Table1[[Practice no.]:[12]],21,FALSE),List!$A$2:$B$5,2,FALSE)),"",VLOOKUP(VLOOKUP(C272,Table1[[Practice no.]:[12]],21,FALSE),List!$A$2:$B$5,2,FALSE)))</f>
        <v/>
      </c>
      <c r="H272" s="67" t="str">
        <f>IF(C272="","",IF(ISERROR(VLOOKUP(VLOOKUP(C272,Table1[[Practice no.]:[12]],22,FALSE),List!$A$2:$B$5,2,FALSE)),"",VLOOKUP(VLOOKUP(C272,Table1[[Practice no.]:[12]],22,FALSE),List!$A$2:$B$5,2,FALSE)))</f>
        <v/>
      </c>
      <c r="I272" s="67" t="str">
        <f>IF(C272="","",IF(ISERROR(VLOOKUP(VLOOKUP(C272,Table1[[Practice no.]:[12]],23,FALSE),List!$A$2:$B$5,2,FALSE)),"",VLOOKUP(VLOOKUP(C272,Table1[[Practice no.]:[12]],23,FALSE),List!$A$2:$B$5,2,FALSE)))</f>
        <v/>
      </c>
      <c r="J272" s="67" t="str">
        <f>IF(C272="","",IF(ISERROR(VLOOKUP(VLOOKUP(C272,Table1[[Practice no.]:[12]],24,FALSE),List!$A$2:$B$5,2,FALSE)),"",VLOOKUP(VLOOKUP(C272,Table1[[Practice no.]:[12]],24,FALSE),List!$A$2:$B$5,2,FALSE)))</f>
        <v/>
      </c>
      <c r="K272" s="68" t="str">
        <f>IF(C272="","",IF(ISERROR(VLOOKUP(VLOOKUP(C272,Table1[[Practice no.]:[12]],25,FALSE),List!$A$2:$B$5,2,FALSE)),"",VLOOKUP(VLOOKUP(C272,Table1[[Practice no.]:[12]],25,FALSE),List!$A$2:$B$5,2,FALSE)))</f>
        <v/>
      </c>
      <c r="L272" s="68" t="str">
        <f>IF(C272="","",IF(ISERROR(VLOOKUP(VLOOKUP(C272,Table1[[Practice no.]:[12]],26,FALSE),List!$A$2:$B$5,2,FALSE)),"",VLOOKUP(VLOOKUP(C272,Table1[[Practice no.]:[12]],26,FALSE),List!$A$2:$B$5,2,FALSE)))</f>
        <v/>
      </c>
      <c r="M272" s="68" t="str">
        <f>IF(C272="","",IF(ISERROR(VLOOKUP(VLOOKUP(C272,Table1[[Practice no.]:[12]],27,FALSE),List!$A$2:$B$5,2,FALSE)),"",VLOOKUP(VLOOKUP(C272,Table1[[Practice no.]:[12]],27,FALSE),List!$A$2:$B$5,2,FALSE)))</f>
        <v/>
      </c>
      <c r="N272" s="69" t="str">
        <f>IF(C272="","",IF(ISERROR(VLOOKUP(VLOOKUP(C272,Table1[[Practice no.]:[12]],28,FALSE),List!$A$2:$B$5,2,FALSE)),"",VLOOKUP(VLOOKUP(C272,Table1[[Practice no.]:[12]],28,FALSE),List!$A$2:$B$5,2,FALSE)))</f>
        <v/>
      </c>
      <c r="O272" s="69" t="str">
        <f>IF(C272="","",IF(ISERROR(VLOOKUP(VLOOKUP(C272,Table1[[Practice no.]:[12]],29,FALSE),List!$A$2:$B$5,2,FALSE)),"",VLOOKUP(VLOOKUP(C272,Table1[[Practice no.]:[12]],29,FALSE),List!$A$2:$B$5,2,FALSE)))</f>
        <v/>
      </c>
      <c r="P272" s="69" t="str">
        <f>IF(C272="","",IF(ISERROR(VLOOKUP(VLOOKUP(C272,Table1[[Practice no.]:[12]],30,FALSE),List!$A$2:$B$5,2,FALSE)),"",VLOOKUP(VLOOKUP(C272,Table1[[Practice no.]:[12]],30,FALSE),List!$A$2:$B$5,2,FALSE)))</f>
        <v/>
      </c>
      <c r="Q272" s="55" t="str">
        <f>IF(C272="","",IF(ISERROR(VLOOKUP(VLOOKUP(C272,Table1[[Practice no.]:[12]],31,FALSE),List!$A$2:$B$5,2,FALSE)),"",VLOOKUP(VLOOKUP(C272,Table1[[Practice no.]:[12]],31,FALSE),List!$A$2:$B$5,2,FALSE)))</f>
        <v/>
      </c>
      <c r="R272" s="55" t="str">
        <f>IF(C272="","",IF(ISERROR(VLOOKUP(VLOOKUP(C272,Table1[[Practice no.]:[12]],32,FALSE),List!$A$2:$B$5,2,FALSE)),"",VLOOKUP(VLOOKUP(C272,Table1[[Practice no.]:[12]],32,FALSE),List!$A$2:$B$5,2,FALSE)))</f>
        <v/>
      </c>
      <c r="S272" s="55" t="str">
        <f>IF(C272="","",IF(ISERROR(VLOOKUP(VLOOKUP(C272,Table1[[Practice no.]:[12]],33,FALSE),List!$A$2:$B$5,2,FALSE)),"",VLOOKUP(VLOOKUP(C272,Table1[[Practice no.]:[12]],33,FALSE),List!$A$2:$B$5,2,FALSE)))</f>
        <v/>
      </c>
      <c r="T272" s="55" t="str">
        <f>IF(C272="","",IF(ISERROR(VLOOKUP(VLOOKUP(C272,Table1[[Practice no.]:[12]],34,FALSE),List!$A$2:$B$5,2,FALSE)),"",VLOOKUP(VLOOKUP(C272,Table1[[Practice no.]:[12]],34,FALSE),List!$A$2:$B$5,2,FALSE)))</f>
        <v/>
      </c>
      <c r="U272" s="55" t="str">
        <f>IF(C272="","",IF(ISERROR(VLOOKUP(VLOOKUP(C272,Table1[[Practice no.]:[12]],35,FALSE),List!$A$2:$B$5,2,FALSE)),"",VLOOKUP(VLOOKUP(C272,Table1[[Practice no.]:[12]],35,FALSE),List!$A$2:$B$5,2,FALSE)))</f>
        <v/>
      </c>
      <c r="V272" s="55" t="str">
        <f>IF(C272="","",IF(ISERROR(VLOOKUP(VLOOKUP(C272,Table1[[Practice no.]:[12]],36,FALSE),List!$A$2:$B$5,2,FALSE)),"",VLOOKUP(VLOOKUP(C272,Table1[[Practice no.]:[12]],36,FALSE),List!$A$2:$B$5,2,FALSE)))</f>
        <v/>
      </c>
      <c r="W272" s="55" t="str">
        <f>IF(C272="","",IF(ISERROR(VLOOKUP(VLOOKUP(C272,Table1[[Practice no.]:[12]],37,FALSE),List!$A$2:$B$5,2,FALSE)),"",VLOOKUP(VLOOKUP(C272,Table1[[Practice no.]:[12]],37,FALSE),List!$A$2:$B$5,2,FALSE)))</f>
        <v/>
      </c>
      <c r="X272" s="55" t="str">
        <f>IF(C272="","",IF(ISERROR(VLOOKUP(VLOOKUP(C272,Table1[[Practice no.]:[12]],38,FALSE),List!$A$2:$B$5,2,FALSE)),"",VLOOKUP(VLOOKUP(C272,Table1[[Practice no.]:[12]],38,FALSE),List!$A$2:$B$5,2,FALSE)))</f>
        <v/>
      </c>
      <c r="Y272" s="55" t="str">
        <f>IF(C272="","",IF(ISERROR(VLOOKUP(VLOOKUP(C272,Table1[[Practice no.]:[12]],39,FALSE),List!$A$2:$B$5,2,FALSE)),"",VLOOKUP(VLOOKUP(C272,Table1[[Practice no.]:[12]],39,FALSE),List!$A$2:$B$5,2,FALSE)))</f>
        <v/>
      </c>
      <c r="Z272" s="55" t="str">
        <f>IF(C272="","",IF(ISERROR(VLOOKUP(VLOOKUP(C272,Table1[[Practice no.]:[12]],40,FALSE),List!$A$2:$B$5,2,FALSE)),"",VLOOKUP(VLOOKUP(C272,Table1[[Practice no.]:[12]],40,FALSE),List!$A$2:$B$5,2,FALSE)))</f>
        <v/>
      </c>
      <c r="AA272" s="55" t="str">
        <f>IF(C272="","",IF(ISERROR(VLOOKUP(VLOOKUP(C272,Table1[[Practice no.]:[12]],41,FALSE),List!$A$2:$B$5,2,FALSE)),"",VLOOKUP(VLOOKUP(C272,Table1[[Practice no.]:[12]],41,FALSE),List!$A$2:$B$5,2,FALSE)))</f>
        <v/>
      </c>
      <c r="AB272" s="55" t="str">
        <f>IF(C272="","",IF(ISERROR(VLOOKUP(VLOOKUP(C272,Table1[[Practice no.]:[12]],42,FALSE),List!$A$2:$B$5,2,FALSE)),"",VLOOKUP(VLOOKUP(C272,Table1[[Practice no.]:[12]],42,FALSE),List!$A$2:$B$5,2,FALSE)))</f>
        <v/>
      </c>
    </row>
    <row r="273" spans="1:28" ht="40.35" customHeight="1">
      <c r="A273" s="218"/>
      <c r="B273" s="218"/>
      <c r="C273" s="218"/>
      <c r="D273" s="218" t="str">
        <f>IF(C273="","",HYPERLINK("#'" &amp; C273 &amp; "'!A1",VLOOKUP(C273,Table1[[Practice no.]:[Pracitce Name]],2,FALSE)))</f>
        <v/>
      </c>
      <c r="E273" s="65" t="str">
        <f>IF(C273="","",IF(ISERROR(VLOOKUP(VLOOKUP(C273,Table1[[Practice no.]:[12]],19,FALSE),List!$A$2:$B$5,2,FALSE)),"",VLOOKUP(VLOOKUP(C273,Table1[[Practice no.]:[12]],19,FALSE),List!$A$2:$B$5,2,FALSE)))</f>
        <v/>
      </c>
      <c r="F273" s="66" t="str">
        <f>IF(C273="","",IF(ISERROR(VLOOKUP(VLOOKUP(C273,Table1[[Practice no.]:[12]],20,FALSE),List!$A$2:$B$5,2,FALSE)),"",VLOOKUP(VLOOKUP(C273,Table1[[Practice no.]:[12]],20,FALSE),List!$A$2:$B$5,2,FALSE)))</f>
        <v/>
      </c>
      <c r="G273" s="66" t="str">
        <f>IF(C273="","",IF(ISERROR(VLOOKUP(VLOOKUP(C273,Table1[[Practice no.]:[12]],21,FALSE),List!$A$2:$B$5,2,FALSE)),"",VLOOKUP(VLOOKUP(C273,Table1[[Practice no.]:[12]],21,FALSE),List!$A$2:$B$5,2,FALSE)))</f>
        <v/>
      </c>
      <c r="H273" s="67" t="str">
        <f>IF(C273="","",IF(ISERROR(VLOOKUP(VLOOKUP(C273,Table1[[Practice no.]:[12]],22,FALSE),List!$A$2:$B$5,2,FALSE)),"",VLOOKUP(VLOOKUP(C273,Table1[[Practice no.]:[12]],22,FALSE),List!$A$2:$B$5,2,FALSE)))</f>
        <v/>
      </c>
      <c r="I273" s="67" t="str">
        <f>IF(C273="","",IF(ISERROR(VLOOKUP(VLOOKUP(C273,Table1[[Practice no.]:[12]],23,FALSE),List!$A$2:$B$5,2,FALSE)),"",VLOOKUP(VLOOKUP(C273,Table1[[Practice no.]:[12]],23,FALSE),List!$A$2:$B$5,2,FALSE)))</f>
        <v/>
      </c>
      <c r="J273" s="67" t="str">
        <f>IF(C273="","",IF(ISERROR(VLOOKUP(VLOOKUP(C273,Table1[[Practice no.]:[12]],24,FALSE),List!$A$2:$B$5,2,FALSE)),"",VLOOKUP(VLOOKUP(C273,Table1[[Practice no.]:[12]],24,FALSE),List!$A$2:$B$5,2,FALSE)))</f>
        <v/>
      </c>
      <c r="K273" s="68" t="str">
        <f>IF(C273="","",IF(ISERROR(VLOOKUP(VLOOKUP(C273,Table1[[Practice no.]:[12]],25,FALSE),List!$A$2:$B$5,2,FALSE)),"",VLOOKUP(VLOOKUP(C273,Table1[[Practice no.]:[12]],25,FALSE),List!$A$2:$B$5,2,FALSE)))</f>
        <v/>
      </c>
      <c r="L273" s="68" t="str">
        <f>IF(C273="","",IF(ISERROR(VLOOKUP(VLOOKUP(C273,Table1[[Practice no.]:[12]],26,FALSE),List!$A$2:$B$5,2,FALSE)),"",VLOOKUP(VLOOKUP(C273,Table1[[Practice no.]:[12]],26,FALSE),List!$A$2:$B$5,2,FALSE)))</f>
        <v/>
      </c>
      <c r="M273" s="68" t="str">
        <f>IF(C273="","",IF(ISERROR(VLOOKUP(VLOOKUP(C273,Table1[[Practice no.]:[12]],27,FALSE),List!$A$2:$B$5,2,FALSE)),"",VLOOKUP(VLOOKUP(C273,Table1[[Practice no.]:[12]],27,FALSE),List!$A$2:$B$5,2,FALSE)))</f>
        <v/>
      </c>
      <c r="N273" s="69" t="str">
        <f>IF(C273="","",IF(ISERROR(VLOOKUP(VLOOKUP(C273,Table1[[Practice no.]:[12]],28,FALSE),List!$A$2:$B$5,2,FALSE)),"",VLOOKUP(VLOOKUP(C273,Table1[[Practice no.]:[12]],28,FALSE),List!$A$2:$B$5,2,FALSE)))</f>
        <v/>
      </c>
      <c r="O273" s="69" t="str">
        <f>IF(C273="","",IF(ISERROR(VLOOKUP(VLOOKUP(C273,Table1[[Practice no.]:[12]],29,FALSE),List!$A$2:$B$5,2,FALSE)),"",VLOOKUP(VLOOKUP(C273,Table1[[Practice no.]:[12]],29,FALSE),List!$A$2:$B$5,2,FALSE)))</f>
        <v/>
      </c>
      <c r="P273" s="69" t="str">
        <f>IF(C273="","",IF(ISERROR(VLOOKUP(VLOOKUP(C273,Table1[[Practice no.]:[12]],30,FALSE),List!$A$2:$B$5,2,FALSE)),"",VLOOKUP(VLOOKUP(C273,Table1[[Practice no.]:[12]],30,FALSE),List!$A$2:$B$5,2,FALSE)))</f>
        <v/>
      </c>
      <c r="Q273" s="55" t="str">
        <f>IF(C273="","",IF(ISERROR(VLOOKUP(VLOOKUP(C273,Table1[[Practice no.]:[12]],31,FALSE),List!$A$2:$B$5,2,FALSE)),"",VLOOKUP(VLOOKUP(C273,Table1[[Practice no.]:[12]],31,FALSE),List!$A$2:$B$5,2,FALSE)))</f>
        <v/>
      </c>
      <c r="R273" s="55" t="str">
        <f>IF(C273="","",IF(ISERROR(VLOOKUP(VLOOKUP(C273,Table1[[Practice no.]:[12]],32,FALSE),List!$A$2:$B$5,2,FALSE)),"",VLOOKUP(VLOOKUP(C273,Table1[[Practice no.]:[12]],32,FALSE),List!$A$2:$B$5,2,FALSE)))</f>
        <v/>
      </c>
      <c r="S273" s="55" t="str">
        <f>IF(C273="","",IF(ISERROR(VLOOKUP(VLOOKUP(C273,Table1[[Practice no.]:[12]],33,FALSE),List!$A$2:$B$5,2,FALSE)),"",VLOOKUP(VLOOKUP(C273,Table1[[Practice no.]:[12]],33,FALSE),List!$A$2:$B$5,2,FALSE)))</f>
        <v/>
      </c>
      <c r="T273" s="55" t="str">
        <f>IF(C273="","",IF(ISERROR(VLOOKUP(VLOOKUP(C273,Table1[[Practice no.]:[12]],34,FALSE),List!$A$2:$B$5,2,FALSE)),"",VLOOKUP(VLOOKUP(C273,Table1[[Practice no.]:[12]],34,FALSE),List!$A$2:$B$5,2,FALSE)))</f>
        <v/>
      </c>
      <c r="U273" s="55" t="str">
        <f>IF(C273="","",IF(ISERROR(VLOOKUP(VLOOKUP(C273,Table1[[Practice no.]:[12]],35,FALSE),List!$A$2:$B$5,2,FALSE)),"",VLOOKUP(VLOOKUP(C273,Table1[[Practice no.]:[12]],35,FALSE),List!$A$2:$B$5,2,FALSE)))</f>
        <v/>
      </c>
      <c r="V273" s="55" t="str">
        <f>IF(C273="","",IF(ISERROR(VLOOKUP(VLOOKUP(C273,Table1[[Practice no.]:[12]],36,FALSE),List!$A$2:$B$5,2,FALSE)),"",VLOOKUP(VLOOKUP(C273,Table1[[Practice no.]:[12]],36,FALSE),List!$A$2:$B$5,2,FALSE)))</f>
        <v/>
      </c>
      <c r="W273" s="55" t="str">
        <f>IF(C273="","",IF(ISERROR(VLOOKUP(VLOOKUP(C273,Table1[[Practice no.]:[12]],37,FALSE),List!$A$2:$B$5,2,FALSE)),"",VLOOKUP(VLOOKUP(C273,Table1[[Practice no.]:[12]],37,FALSE),List!$A$2:$B$5,2,FALSE)))</f>
        <v/>
      </c>
      <c r="X273" s="55" t="str">
        <f>IF(C273="","",IF(ISERROR(VLOOKUP(VLOOKUP(C273,Table1[[Practice no.]:[12]],38,FALSE),List!$A$2:$B$5,2,FALSE)),"",VLOOKUP(VLOOKUP(C273,Table1[[Practice no.]:[12]],38,FALSE),List!$A$2:$B$5,2,FALSE)))</f>
        <v/>
      </c>
      <c r="Y273" s="55" t="str">
        <f>IF(C273="","",IF(ISERROR(VLOOKUP(VLOOKUP(C273,Table1[[Practice no.]:[12]],39,FALSE),List!$A$2:$B$5,2,FALSE)),"",VLOOKUP(VLOOKUP(C273,Table1[[Practice no.]:[12]],39,FALSE),List!$A$2:$B$5,2,FALSE)))</f>
        <v/>
      </c>
      <c r="Z273" s="55" t="str">
        <f>IF(C273="","",IF(ISERROR(VLOOKUP(VLOOKUP(C273,Table1[[Practice no.]:[12]],40,FALSE),List!$A$2:$B$5,2,FALSE)),"",VLOOKUP(VLOOKUP(C273,Table1[[Practice no.]:[12]],40,FALSE),List!$A$2:$B$5,2,FALSE)))</f>
        <v/>
      </c>
      <c r="AA273" s="55" t="str">
        <f>IF(C273="","",IF(ISERROR(VLOOKUP(VLOOKUP(C273,Table1[[Practice no.]:[12]],41,FALSE),List!$A$2:$B$5,2,FALSE)),"",VLOOKUP(VLOOKUP(C273,Table1[[Practice no.]:[12]],41,FALSE),List!$A$2:$B$5,2,FALSE)))</f>
        <v/>
      </c>
      <c r="AB273" s="55" t="str">
        <f>IF(C273="","",IF(ISERROR(VLOOKUP(VLOOKUP(C273,Table1[[Practice no.]:[12]],42,FALSE),List!$A$2:$B$5,2,FALSE)),"",VLOOKUP(VLOOKUP(C273,Table1[[Practice no.]:[12]],42,FALSE),List!$A$2:$B$5,2,FALSE)))</f>
        <v/>
      </c>
    </row>
    <row r="274" spans="1:28" ht="40.35" customHeight="1">
      <c r="A274" s="218"/>
      <c r="B274" s="218"/>
      <c r="C274" s="218"/>
      <c r="D274" s="218" t="str">
        <f>IF(C274="","",HYPERLINK("#'" &amp; C274 &amp; "'!A1",VLOOKUP(C274,Table1[[Practice no.]:[Pracitce Name]],2,FALSE)))</f>
        <v/>
      </c>
      <c r="E274" s="65" t="str">
        <f>IF(C274="","",IF(ISERROR(VLOOKUP(VLOOKUP(C274,Table1[[Practice no.]:[12]],19,FALSE),List!$A$2:$B$5,2,FALSE)),"",VLOOKUP(VLOOKUP(C274,Table1[[Practice no.]:[12]],19,FALSE),List!$A$2:$B$5,2,FALSE)))</f>
        <v/>
      </c>
      <c r="F274" s="66" t="str">
        <f>IF(C274="","",IF(ISERROR(VLOOKUP(VLOOKUP(C274,Table1[[Practice no.]:[12]],20,FALSE),List!$A$2:$B$5,2,FALSE)),"",VLOOKUP(VLOOKUP(C274,Table1[[Practice no.]:[12]],20,FALSE),List!$A$2:$B$5,2,FALSE)))</f>
        <v/>
      </c>
      <c r="G274" s="66" t="str">
        <f>IF(C274="","",IF(ISERROR(VLOOKUP(VLOOKUP(C274,Table1[[Practice no.]:[12]],21,FALSE),List!$A$2:$B$5,2,FALSE)),"",VLOOKUP(VLOOKUP(C274,Table1[[Practice no.]:[12]],21,FALSE),List!$A$2:$B$5,2,FALSE)))</f>
        <v/>
      </c>
      <c r="H274" s="67" t="str">
        <f>IF(C274="","",IF(ISERROR(VLOOKUP(VLOOKUP(C274,Table1[[Practice no.]:[12]],22,FALSE),List!$A$2:$B$5,2,FALSE)),"",VLOOKUP(VLOOKUP(C274,Table1[[Practice no.]:[12]],22,FALSE),List!$A$2:$B$5,2,FALSE)))</f>
        <v/>
      </c>
      <c r="I274" s="67" t="str">
        <f>IF(C274="","",IF(ISERROR(VLOOKUP(VLOOKUP(C274,Table1[[Practice no.]:[12]],23,FALSE),List!$A$2:$B$5,2,FALSE)),"",VLOOKUP(VLOOKUP(C274,Table1[[Practice no.]:[12]],23,FALSE),List!$A$2:$B$5,2,FALSE)))</f>
        <v/>
      </c>
      <c r="J274" s="67" t="str">
        <f>IF(C274="","",IF(ISERROR(VLOOKUP(VLOOKUP(C274,Table1[[Practice no.]:[12]],24,FALSE),List!$A$2:$B$5,2,FALSE)),"",VLOOKUP(VLOOKUP(C274,Table1[[Practice no.]:[12]],24,FALSE),List!$A$2:$B$5,2,FALSE)))</f>
        <v/>
      </c>
      <c r="K274" s="68" t="str">
        <f>IF(C274="","",IF(ISERROR(VLOOKUP(VLOOKUP(C274,Table1[[Practice no.]:[12]],25,FALSE),List!$A$2:$B$5,2,FALSE)),"",VLOOKUP(VLOOKUP(C274,Table1[[Practice no.]:[12]],25,FALSE),List!$A$2:$B$5,2,FALSE)))</f>
        <v/>
      </c>
      <c r="L274" s="68" t="str">
        <f>IF(C274="","",IF(ISERROR(VLOOKUP(VLOOKUP(C274,Table1[[Practice no.]:[12]],26,FALSE),List!$A$2:$B$5,2,FALSE)),"",VLOOKUP(VLOOKUP(C274,Table1[[Practice no.]:[12]],26,FALSE),List!$A$2:$B$5,2,FALSE)))</f>
        <v/>
      </c>
      <c r="M274" s="68" t="str">
        <f>IF(C274="","",IF(ISERROR(VLOOKUP(VLOOKUP(C274,Table1[[Practice no.]:[12]],27,FALSE),List!$A$2:$B$5,2,FALSE)),"",VLOOKUP(VLOOKUP(C274,Table1[[Practice no.]:[12]],27,FALSE),List!$A$2:$B$5,2,FALSE)))</f>
        <v/>
      </c>
      <c r="N274" s="69" t="str">
        <f>IF(C274="","",IF(ISERROR(VLOOKUP(VLOOKUP(C274,Table1[[Practice no.]:[12]],28,FALSE),List!$A$2:$B$5,2,FALSE)),"",VLOOKUP(VLOOKUP(C274,Table1[[Practice no.]:[12]],28,FALSE),List!$A$2:$B$5,2,FALSE)))</f>
        <v/>
      </c>
      <c r="O274" s="69" t="str">
        <f>IF(C274="","",IF(ISERROR(VLOOKUP(VLOOKUP(C274,Table1[[Practice no.]:[12]],29,FALSE),List!$A$2:$B$5,2,FALSE)),"",VLOOKUP(VLOOKUP(C274,Table1[[Practice no.]:[12]],29,FALSE),List!$A$2:$B$5,2,FALSE)))</f>
        <v/>
      </c>
      <c r="P274" s="69" t="str">
        <f>IF(C274="","",IF(ISERROR(VLOOKUP(VLOOKUP(C274,Table1[[Practice no.]:[12]],30,FALSE),List!$A$2:$B$5,2,FALSE)),"",VLOOKUP(VLOOKUP(C274,Table1[[Practice no.]:[12]],30,FALSE),List!$A$2:$B$5,2,FALSE)))</f>
        <v/>
      </c>
      <c r="Q274" s="55" t="str">
        <f>IF(C274="","",IF(ISERROR(VLOOKUP(VLOOKUP(C274,Table1[[Practice no.]:[12]],31,FALSE),List!$A$2:$B$5,2,FALSE)),"",VLOOKUP(VLOOKUP(C274,Table1[[Practice no.]:[12]],31,FALSE),List!$A$2:$B$5,2,FALSE)))</f>
        <v/>
      </c>
      <c r="R274" s="55" t="str">
        <f>IF(C274="","",IF(ISERROR(VLOOKUP(VLOOKUP(C274,Table1[[Practice no.]:[12]],32,FALSE),List!$A$2:$B$5,2,FALSE)),"",VLOOKUP(VLOOKUP(C274,Table1[[Practice no.]:[12]],32,FALSE),List!$A$2:$B$5,2,FALSE)))</f>
        <v/>
      </c>
      <c r="S274" s="55" t="str">
        <f>IF(C274="","",IF(ISERROR(VLOOKUP(VLOOKUP(C274,Table1[[Practice no.]:[12]],33,FALSE),List!$A$2:$B$5,2,FALSE)),"",VLOOKUP(VLOOKUP(C274,Table1[[Practice no.]:[12]],33,FALSE),List!$A$2:$B$5,2,FALSE)))</f>
        <v/>
      </c>
      <c r="T274" s="55" t="str">
        <f>IF(C274="","",IF(ISERROR(VLOOKUP(VLOOKUP(C274,Table1[[Practice no.]:[12]],34,FALSE),List!$A$2:$B$5,2,FALSE)),"",VLOOKUP(VLOOKUP(C274,Table1[[Practice no.]:[12]],34,FALSE),List!$A$2:$B$5,2,FALSE)))</f>
        <v/>
      </c>
      <c r="U274" s="55" t="str">
        <f>IF(C274="","",IF(ISERROR(VLOOKUP(VLOOKUP(C274,Table1[[Practice no.]:[12]],35,FALSE),List!$A$2:$B$5,2,FALSE)),"",VLOOKUP(VLOOKUP(C274,Table1[[Practice no.]:[12]],35,FALSE),List!$A$2:$B$5,2,FALSE)))</f>
        <v/>
      </c>
      <c r="V274" s="55" t="str">
        <f>IF(C274="","",IF(ISERROR(VLOOKUP(VLOOKUP(C274,Table1[[Practice no.]:[12]],36,FALSE),List!$A$2:$B$5,2,FALSE)),"",VLOOKUP(VLOOKUP(C274,Table1[[Practice no.]:[12]],36,FALSE),List!$A$2:$B$5,2,FALSE)))</f>
        <v/>
      </c>
      <c r="W274" s="55" t="str">
        <f>IF(C274="","",IF(ISERROR(VLOOKUP(VLOOKUP(C274,Table1[[Practice no.]:[12]],37,FALSE),List!$A$2:$B$5,2,FALSE)),"",VLOOKUP(VLOOKUP(C274,Table1[[Practice no.]:[12]],37,FALSE),List!$A$2:$B$5,2,FALSE)))</f>
        <v/>
      </c>
      <c r="X274" s="55" t="str">
        <f>IF(C274="","",IF(ISERROR(VLOOKUP(VLOOKUP(C274,Table1[[Practice no.]:[12]],38,FALSE),List!$A$2:$B$5,2,FALSE)),"",VLOOKUP(VLOOKUP(C274,Table1[[Practice no.]:[12]],38,FALSE),List!$A$2:$B$5,2,FALSE)))</f>
        <v/>
      </c>
      <c r="Y274" s="55" t="str">
        <f>IF(C274="","",IF(ISERROR(VLOOKUP(VLOOKUP(C274,Table1[[Practice no.]:[12]],39,FALSE),List!$A$2:$B$5,2,FALSE)),"",VLOOKUP(VLOOKUP(C274,Table1[[Practice no.]:[12]],39,FALSE),List!$A$2:$B$5,2,FALSE)))</f>
        <v/>
      </c>
      <c r="Z274" s="55" t="str">
        <f>IF(C274="","",IF(ISERROR(VLOOKUP(VLOOKUP(C274,Table1[[Practice no.]:[12]],40,FALSE),List!$A$2:$B$5,2,FALSE)),"",VLOOKUP(VLOOKUP(C274,Table1[[Practice no.]:[12]],40,FALSE),List!$A$2:$B$5,2,FALSE)))</f>
        <v/>
      </c>
      <c r="AA274" s="55" t="str">
        <f>IF(C274="","",IF(ISERROR(VLOOKUP(VLOOKUP(C274,Table1[[Practice no.]:[12]],41,FALSE),List!$A$2:$B$5,2,FALSE)),"",VLOOKUP(VLOOKUP(C274,Table1[[Practice no.]:[12]],41,FALSE),List!$A$2:$B$5,2,FALSE)))</f>
        <v/>
      </c>
      <c r="AB274" s="55" t="str">
        <f>IF(C274="","",IF(ISERROR(VLOOKUP(VLOOKUP(C274,Table1[[Practice no.]:[12]],42,FALSE),List!$A$2:$B$5,2,FALSE)),"",VLOOKUP(VLOOKUP(C274,Table1[[Practice no.]:[12]],42,FALSE),List!$A$2:$B$5,2,FALSE)))</f>
        <v/>
      </c>
    </row>
    <row r="275" spans="1:28" ht="40.35" customHeight="1">
      <c r="A275" s="218"/>
      <c r="B275" s="218"/>
      <c r="C275" s="218"/>
      <c r="D275" s="218" t="str">
        <f>IF(C275="","",HYPERLINK("#'" &amp; C275 &amp; "'!A1",VLOOKUP(C275,Table1[[Practice no.]:[Pracitce Name]],2,FALSE)))</f>
        <v/>
      </c>
      <c r="E275" s="65" t="str">
        <f>IF(C275="","",IF(ISERROR(VLOOKUP(VLOOKUP(C275,Table1[[Practice no.]:[12]],19,FALSE),List!$A$2:$B$5,2,FALSE)),"",VLOOKUP(VLOOKUP(C275,Table1[[Practice no.]:[12]],19,FALSE),List!$A$2:$B$5,2,FALSE)))</f>
        <v/>
      </c>
      <c r="F275" s="66" t="str">
        <f>IF(C275="","",IF(ISERROR(VLOOKUP(VLOOKUP(C275,Table1[[Practice no.]:[12]],20,FALSE),List!$A$2:$B$5,2,FALSE)),"",VLOOKUP(VLOOKUP(C275,Table1[[Practice no.]:[12]],20,FALSE),List!$A$2:$B$5,2,FALSE)))</f>
        <v/>
      </c>
      <c r="G275" s="66" t="str">
        <f>IF(C275="","",IF(ISERROR(VLOOKUP(VLOOKUP(C275,Table1[[Practice no.]:[12]],21,FALSE),List!$A$2:$B$5,2,FALSE)),"",VLOOKUP(VLOOKUP(C275,Table1[[Practice no.]:[12]],21,FALSE),List!$A$2:$B$5,2,FALSE)))</f>
        <v/>
      </c>
      <c r="H275" s="67" t="str">
        <f>IF(C275="","",IF(ISERROR(VLOOKUP(VLOOKUP(C275,Table1[[Practice no.]:[12]],22,FALSE),List!$A$2:$B$5,2,FALSE)),"",VLOOKUP(VLOOKUP(C275,Table1[[Practice no.]:[12]],22,FALSE),List!$A$2:$B$5,2,FALSE)))</f>
        <v/>
      </c>
      <c r="I275" s="67" t="str">
        <f>IF(C275="","",IF(ISERROR(VLOOKUP(VLOOKUP(C275,Table1[[Practice no.]:[12]],23,FALSE),List!$A$2:$B$5,2,FALSE)),"",VLOOKUP(VLOOKUP(C275,Table1[[Practice no.]:[12]],23,FALSE),List!$A$2:$B$5,2,FALSE)))</f>
        <v/>
      </c>
      <c r="J275" s="67" t="str">
        <f>IF(C275="","",IF(ISERROR(VLOOKUP(VLOOKUP(C275,Table1[[Practice no.]:[12]],24,FALSE),List!$A$2:$B$5,2,FALSE)),"",VLOOKUP(VLOOKUP(C275,Table1[[Practice no.]:[12]],24,FALSE),List!$A$2:$B$5,2,FALSE)))</f>
        <v/>
      </c>
      <c r="K275" s="68" t="str">
        <f>IF(C275="","",IF(ISERROR(VLOOKUP(VLOOKUP(C275,Table1[[Practice no.]:[12]],25,FALSE),List!$A$2:$B$5,2,FALSE)),"",VLOOKUP(VLOOKUP(C275,Table1[[Practice no.]:[12]],25,FALSE),List!$A$2:$B$5,2,FALSE)))</f>
        <v/>
      </c>
      <c r="L275" s="68" t="str">
        <f>IF(C275="","",IF(ISERROR(VLOOKUP(VLOOKUP(C275,Table1[[Practice no.]:[12]],26,FALSE),List!$A$2:$B$5,2,FALSE)),"",VLOOKUP(VLOOKUP(C275,Table1[[Practice no.]:[12]],26,FALSE),List!$A$2:$B$5,2,FALSE)))</f>
        <v/>
      </c>
      <c r="M275" s="68" t="str">
        <f>IF(C275="","",IF(ISERROR(VLOOKUP(VLOOKUP(C275,Table1[[Practice no.]:[12]],27,FALSE),List!$A$2:$B$5,2,FALSE)),"",VLOOKUP(VLOOKUP(C275,Table1[[Practice no.]:[12]],27,FALSE),List!$A$2:$B$5,2,FALSE)))</f>
        <v/>
      </c>
      <c r="N275" s="69" t="str">
        <f>IF(C275="","",IF(ISERROR(VLOOKUP(VLOOKUP(C275,Table1[[Practice no.]:[12]],28,FALSE),List!$A$2:$B$5,2,FALSE)),"",VLOOKUP(VLOOKUP(C275,Table1[[Practice no.]:[12]],28,FALSE),List!$A$2:$B$5,2,FALSE)))</f>
        <v/>
      </c>
      <c r="O275" s="69" t="str">
        <f>IF(C275="","",IF(ISERROR(VLOOKUP(VLOOKUP(C275,Table1[[Practice no.]:[12]],29,FALSE),List!$A$2:$B$5,2,FALSE)),"",VLOOKUP(VLOOKUP(C275,Table1[[Practice no.]:[12]],29,FALSE),List!$A$2:$B$5,2,FALSE)))</f>
        <v/>
      </c>
      <c r="P275" s="69" t="str">
        <f>IF(C275="","",IF(ISERROR(VLOOKUP(VLOOKUP(C275,Table1[[Practice no.]:[12]],30,FALSE),List!$A$2:$B$5,2,FALSE)),"",VLOOKUP(VLOOKUP(C275,Table1[[Practice no.]:[12]],30,FALSE),List!$A$2:$B$5,2,FALSE)))</f>
        <v/>
      </c>
      <c r="Q275" s="55" t="str">
        <f>IF(C275="","",IF(ISERROR(VLOOKUP(VLOOKUP(C275,Table1[[Practice no.]:[12]],31,FALSE),List!$A$2:$B$5,2,FALSE)),"",VLOOKUP(VLOOKUP(C275,Table1[[Practice no.]:[12]],31,FALSE),List!$A$2:$B$5,2,FALSE)))</f>
        <v/>
      </c>
      <c r="R275" s="55" t="str">
        <f>IF(C275="","",IF(ISERROR(VLOOKUP(VLOOKUP(C275,Table1[[Practice no.]:[12]],32,FALSE),List!$A$2:$B$5,2,FALSE)),"",VLOOKUP(VLOOKUP(C275,Table1[[Practice no.]:[12]],32,FALSE),List!$A$2:$B$5,2,FALSE)))</f>
        <v/>
      </c>
      <c r="S275" s="55" t="str">
        <f>IF(C275="","",IF(ISERROR(VLOOKUP(VLOOKUP(C275,Table1[[Practice no.]:[12]],33,FALSE),List!$A$2:$B$5,2,FALSE)),"",VLOOKUP(VLOOKUP(C275,Table1[[Practice no.]:[12]],33,FALSE),List!$A$2:$B$5,2,FALSE)))</f>
        <v/>
      </c>
      <c r="T275" s="55" t="str">
        <f>IF(C275="","",IF(ISERROR(VLOOKUP(VLOOKUP(C275,Table1[[Practice no.]:[12]],34,FALSE),List!$A$2:$B$5,2,FALSE)),"",VLOOKUP(VLOOKUP(C275,Table1[[Practice no.]:[12]],34,FALSE),List!$A$2:$B$5,2,FALSE)))</f>
        <v/>
      </c>
      <c r="U275" s="55" t="str">
        <f>IF(C275="","",IF(ISERROR(VLOOKUP(VLOOKUP(C275,Table1[[Practice no.]:[12]],35,FALSE),List!$A$2:$B$5,2,FALSE)),"",VLOOKUP(VLOOKUP(C275,Table1[[Practice no.]:[12]],35,FALSE),List!$A$2:$B$5,2,FALSE)))</f>
        <v/>
      </c>
      <c r="V275" s="55" t="str">
        <f>IF(C275="","",IF(ISERROR(VLOOKUP(VLOOKUP(C275,Table1[[Practice no.]:[12]],36,FALSE),List!$A$2:$B$5,2,FALSE)),"",VLOOKUP(VLOOKUP(C275,Table1[[Practice no.]:[12]],36,FALSE),List!$A$2:$B$5,2,FALSE)))</f>
        <v/>
      </c>
      <c r="W275" s="55" t="str">
        <f>IF(C275="","",IF(ISERROR(VLOOKUP(VLOOKUP(C275,Table1[[Practice no.]:[12]],37,FALSE),List!$A$2:$B$5,2,FALSE)),"",VLOOKUP(VLOOKUP(C275,Table1[[Practice no.]:[12]],37,FALSE),List!$A$2:$B$5,2,FALSE)))</f>
        <v/>
      </c>
      <c r="X275" s="55" t="str">
        <f>IF(C275="","",IF(ISERROR(VLOOKUP(VLOOKUP(C275,Table1[[Practice no.]:[12]],38,FALSE),List!$A$2:$B$5,2,FALSE)),"",VLOOKUP(VLOOKUP(C275,Table1[[Practice no.]:[12]],38,FALSE),List!$A$2:$B$5,2,FALSE)))</f>
        <v/>
      </c>
      <c r="Y275" s="55" t="str">
        <f>IF(C275="","",IF(ISERROR(VLOOKUP(VLOOKUP(C275,Table1[[Practice no.]:[12]],39,FALSE),List!$A$2:$B$5,2,FALSE)),"",VLOOKUP(VLOOKUP(C275,Table1[[Practice no.]:[12]],39,FALSE),List!$A$2:$B$5,2,FALSE)))</f>
        <v/>
      </c>
      <c r="Z275" s="55" t="str">
        <f>IF(C275="","",IF(ISERROR(VLOOKUP(VLOOKUP(C275,Table1[[Practice no.]:[12]],40,FALSE),List!$A$2:$B$5,2,FALSE)),"",VLOOKUP(VLOOKUP(C275,Table1[[Practice no.]:[12]],40,FALSE),List!$A$2:$B$5,2,FALSE)))</f>
        <v/>
      </c>
      <c r="AA275" s="55" t="str">
        <f>IF(C275="","",IF(ISERROR(VLOOKUP(VLOOKUP(C275,Table1[[Practice no.]:[12]],41,FALSE),List!$A$2:$B$5,2,FALSE)),"",VLOOKUP(VLOOKUP(C275,Table1[[Practice no.]:[12]],41,FALSE),List!$A$2:$B$5,2,FALSE)))</f>
        <v/>
      </c>
      <c r="AB275" s="55" t="str">
        <f>IF(C275="","",IF(ISERROR(VLOOKUP(VLOOKUP(C275,Table1[[Practice no.]:[12]],42,FALSE),List!$A$2:$B$5,2,FALSE)),"",VLOOKUP(VLOOKUP(C275,Table1[[Practice no.]:[12]],42,FALSE),List!$A$2:$B$5,2,FALSE)))</f>
        <v/>
      </c>
    </row>
    <row r="276" spans="1:28" ht="40.35" customHeight="1">
      <c r="A276" s="218"/>
      <c r="B276" s="218"/>
      <c r="C276" s="218"/>
      <c r="D276" s="218" t="str">
        <f>IF(C276="","",HYPERLINK("#'" &amp; C276 &amp; "'!A1",VLOOKUP(C276,Table1[[Practice no.]:[Pracitce Name]],2,FALSE)))</f>
        <v/>
      </c>
      <c r="E276" s="65" t="str">
        <f>IF(C276="","",IF(ISERROR(VLOOKUP(VLOOKUP(C276,Table1[[Practice no.]:[12]],19,FALSE),List!$A$2:$B$5,2,FALSE)),"",VLOOKUP(VLOOKUP(C276,Table1[[Practice no.]:[12]],19,FALSE),List!$A$2:$B$5,2,FALSE)))</f>
        <v/>
      </c>
      <c r="F276" s="66" t="str">
        <f>IF(C276="","",IF(ISERROR(VLOOKUP(VLOOKUP(C276,Table1[[Practice no.]:[12]],20,FALSE),List!$A$2:$B$5,2,FALSE)),"",VLOOKUP(VLOOKUP(C276,Table1[[Practice no.]:[12]],20,FALSE),List!$A$2:$B$5,2,FALSE)))</f>
        <v/>
      </c>
      <c r="G276" s="66" t="str">
        <f>IF(C276="","",IF(ISERROR(VLOOKUP(VLOOKUP(C276,Table1[[Practice no.]:[12]],21,FALSE),List!$A$2:$B$5,2,FALSE)),"",VLOOKUP(VLOOKUP(C276,Table1[[Practice no.]:[12]],21,FALSE),List!$A$2:$B$5,2,FALSE)))</f>
        <v/>
      </c>
      <c r="H276" s="67" t="str">
        <f>IF(C276="","",IF(ISERROR(VLOOKUP(VLOOKUP(C276,Table1[[Practice no.]:[12]],22,FALSE),List!$A$2:$B$5,2,FALSE)),"",VLOOKUP(VLOOKUP(C276,Table1[[Practice no.]:[12]],22,FALSE),List!$A$2:$B$5,2,FALSE)))</f>
        <v/>
      </c>
      <c r="I276" s="67" t="str">
        <f>IF(C276="","",IF(ISERROR(VLOOKUP(VLOOKUP(C276,Table1[[Practice no.]:[12]],23,FALSE),List!$A$2:$B$5,2,FALSE)),"",VLOOKUP(VLOOKUP(C276,Table1[[Practice no.]:[12]],23,FALSE),List!$A$2:$B$5,2,FALSE)))</f>
        <v/>
      </c>
      <c r="J276" s="67" t="str">
        <f>IF(C276="","",IF(ISERROR(VLOOKUP(VLOOKUP(C276,Table1[[Practice no.]:[12]],24,FALSE),List!$A$2:$B$5,2,FALSE)),"",VLOOKUP(VLOOKUP(C276,Table1[[Practice no.]:[12]],24,FALSE),List!$A$2:$B$5,2,FALSE)))</f>
        <v/>
      </c>
      <c r="K276" s="68" t="str">
        <f>IF(C276="","",IF(ISERROR(VLOOKUP(VLOOKUP(C276,Table1[[Practice no.]:[12]],25,FALSE),List!$A$2:$B$5,2,FALSE)),"",VLOOKUP(VLOOKUP(C276,Table1[[Practice no.]:[12]],25,FALSE),List!$A$2:$B$5,2,FALSE)))</f>
        <v/>
      </c>
      <c r="L276" s="68" t="str">
        <f>IF(C276="","",IF(ISERROR(VLOOKUP(VLOOKUP(C276,Table1[[Practice no.]:[12]],26,FALSE),List!$A$2:$B$5,2,FALSE)),"",VLOOKUP(VLOOKUP(C276,Table1[[Practice no.]:[12]],26,FALSE),List!$A$2:$B$5,2,FALSE)))</f>
        <v/>
      </c>
      <c r="M276" s="68" t="str">
        <f>IF(C276="","",IF(ISERROR(VLOOKUP(VLOOKUP(C276,Table1[[Practice no.]:[12]],27,FALSE),List!$A$2:$B$5,2,FALSE)),"",VLOOKUP(VLOOKUP(C276,Table1[[Practice no.]:[12]],27,FALSE),List!$A$2:$B$5,2,FALSE)))</f>
        <v/>
      </c>
      <c r="N276" s="69" t="str">
        <f>IF(C276="","",IF(ISERROR(VLOOKUP(VLOOKUP(C276,Table1[[Practice no.]:[12]],28,FALSE),List!$A$2:$B$5,2,FALSE)),"",VLOOKUP(VLOOKUP(C276,Table1[[Practice no.]:[12]],28,FALSE),List!$A$2:$B$5,2,FALSE)))</f>
        <v/>
      </c>
      <c r="O276" s="69" t="str">
        <f>IF(C276="","",IF(ISERROR(VLOOKUP(VLOOKUP(C276,Table1[[Practice no.]:[12]],29,FALSE),List!$A$2:$B$5,2,FALSE)),"",VLOOKUP(VLOOKUP(C276,Table1[[Practice no.]:[12]],29,FALSE),List!$A$2:$B$5,2,FALSE)))</f>
        <v/>
      </c>
      <c r="P276" s="69" t="str">
        <f>IF(C276="","",IF(ISERROR(VLOOKUP(VLOOKUP(C276,Table1[[Practice no.]:[12]],30,FALSE),List!$A$2:$B$5,2,FALSE)),"",VLOOKUP(VLOOKUP(C276,Table1[[Practice no.]:[12]],30,FALSE),List!$A$2:$B$5,2,FALSE)))</f>
        <v/>
      </c>
      <c r="Q276" s="55" t="str">
        <f>IF(C276="","",IF(ISERROR(VLOOKUP(VLOOKUP(C276,Table1[[Practice no.]:[12]],31,FALSE),List!$A$2:$B$5,2,FALSE)),"",VLOOKUP(VLOOKUP(C276,Table1[[Practice no.]:[12]],31,FALSE),List!$A$2:$B$5,2,FALSE)))</f>
        <v/>
      </c>
      <c r="R276" s="55" t="str">
        <f>IF(C276="","",IF(ISERROR(VLOOKUP(VLOOKUP(C276,Table1[[Practice no.]:[12]],32,FALSE),List!$A$2:$B$5,2,FALSE)),"",VLOOKUP(VLOOKUP(C276,Table1[[Practice no.]:[12]],32,FALSE),List!$A$2:$B$5,2,FALSE)))</f>
        <v/>
      </c>
      <c r="S276" s="55" t="str">
        <f>IF(C276="","",IF(ISERROR(VLOOKUP(VLOOKUP(C276,Table1[[Practice no.]:[12]],33,FALSE),List!$A$2:$B$5,2,FALSE)),"",VLOOKUP(VLOOKUP(C276,Table1[[Practice no.]:[12]],33,FALSE),List!$A$2:$B$5,2,FALSE)))</f>
        <v/>
      </c>
      <c r="T276" s="55" t="str">
        <f>IF(C276="","",IF(ISERROR(VLOOKUP(VLOOKUP(C276,Table1[[Practice no.]:[12]],34,FALSE),List!$A$2:$B$5,2,FALSE)),"",VLOOKUP(VLOOKUP(C276,Table1[[Practice no.]:[12]],34,FALSE),List!$A$2:$B$5,2,FALSE)))</f>
        <v/>
      </c>
      <c r="U276" s="55" t="str">
        <f>IF(C276="","",IF(ISERROR(VLOOKUP(VLOOKUP(C276,Table1[[Practice no.]:[12]],35,FALSE),List!$A$2:$B$5,2,FALSE)),"",VLOOKUP(VLOOKUP(C276,Table1[[Practice no.]:[12]],35,FALSE),List!$A$2:$B$5,2,FALSE)))</f>
        <v/>
      </c>
      <c r="V276" s="55" t="str">
        <f>IF(C276="","",IF(ISERROR(VLOOKUP(VLOOKUP(C276,Table1[[Practice no.]:[12]],36,FALSE),List!$A$2:$B$5,2,FALSE)),"",VLOOKUP(VLOOKUP(C276,Table1[[Practice no.]:[12]],36,FALSE),List!$A$2:$B$5,2,FALSE)))</f>
        <v/>
      </c>
      <c r="W276" s="55" t="str">
        <f>IF(C276="","",IF(ISERROR(VLOOKUP(VLOOKUP(C276,Table1[[Practice no.]:[12]],37,FALSE),List!$A$2:$B$5,2,FALSE)),"",VLOOKUP(VLOOKUP(C276,Table1[[Practice no.]:[12]],37,FALSE),List!$A$2:$B$5,2,FALSE)))</f>
        <v/>
      </c>
      <c r="X276" s="55" t="str">
        <f>IF(C276="","",IF(ISERROR(VLOOKUP(VLOOKUP(C276,Table1[[Practice no.]:[12]],38,FALSE),List!$A$2:$B$5,2,FALSE)),"",VLOOKUP(VLOOKUP(C276,Table1[[Practice no.]:[12]],38,FALSE),List!$A$2:$B$5,2,FALSE)))</f>
        <v/>
      </c>
      <c r="Y276" s="55" t="str">
        <f>IF(C276="","",IF(ISERROR(VLOOKUP(VLOOKUP(C276,Table1[[Practice no.]:[12]],39,FALSE),List!$A$2:$B$5,2,FALSE)),"",VLOOKUP(VLOOKUP(C276,Table1[[Practice no.]:[12]],39,FALSE),List!$A$2:$B$5,2,FALSE)))</f>
        <v/>
      </c>
      <c r="Z276" s="55" t="str">
        <f>IF(C276="","",IF(ISERROR(VLOOKUP(VLOOKUP(C276,Table1[[Practice no.]:[12]],40,FALSE),List!$A$2:$B$5,2,FALSE)),"",VLOOKUP(VLOOKUP(C276,Table1[[Practice no.]:[12]],40,FALSE),List!$A$2:$B$5,2,FALSE)))</f>
        <v/>
      </c>
      <c r="AA276" s="55" t="str">
        <f>IF(C276="","",IF(ISERROR(VLOOKUP(VLOOKUP(C276,Table1[[Practice no.]:[12]],41,FALSE),List!$A$2:$B$5,2,FALSE)),"",VLOOKUP(VLOOKUP(C276,Table1[[Practice no.]:[12]],41,FALSE),List!$A$2:$B$5,2,FALSE)))</f>
        <v/>
      </c>
      <c r="AB276" s="55" t="str">
        <f>IF(C276="","",IF(ISERROR(VLOOKUP(VLOOKUP(C276,Table1[[Practice no.]:[12]],42,FALSE),List!$A$2:$B$5,2,FALSE)),"",VLOOKUP(VLOOKUP(C276,Table1[[Practice no.]:[12]],42,FALSE),List!$A$2:$B$5,2,FALSE)))</f>
        <v/>
      </c>
    </row>
    <row r="277" spans="1:28" ht="40.35" customHeight="1">
      <c r="A277" s="218"/>
      <c r="B277" s="218"/>
      <c r="C277" s="218"/>
      <c r="D277" s="218" t="str">
        <f>IF(C277="","",HYPERLINK("#'" &amp; C277 &amp; "'!A1",VLOOKUP(C277,Table1[[Practice no.]:[Pracitce Name]],2,FALSE)))</f>
        <v/>
      </c>
      <c r="E277" s="65" t="str">
        <f>IF(C277="","",IF(ISERROR(VLOOKUP(VLOOKUP(C277,Table1[[Practice no.]:[12]],19,FALSE),List!$A$2:$B$5,2,FALSE)),"",VLOOKUP(VLOOKUP(C277,Table1[[Practice no.]:[12]],19,FALSE),List!$A$2:$B$5,2,FALSE)))</f>
        <v/>
      </c>
      <c r="F277" s="66" t="str">
        <f>IF(C277="","",IF(ISERROR(VLOOKUP(VLOOKUP(C277,Table1[[Practice no.]:[12]],20,FALSE),List!$A$2:$B$5,2,FALSE)),"",VLOOKUP(VLOOKUP(C277,Table1[[Practice no.]:[12]],20,FALSE),List!$A$2:$B$5,2,FALSE)))</f>
        <v/>
      </c>
      <c r="G277" s="66" t="str">
        <f>IF(C277="","",IF(ISERROR(VLOOKUP(VLOOKUP(C277,Table1[[Practice no.]:[12]],21,FALSE),List!$A$2:$B$5,2,FALSE)),"",VLOOKUP(VLOOKUP(C277,Table1[[Practice no.]:[12]],21,FALSE),List!$A$2:$B$5,2,FALSE)))</f>
        <v/>
      </c>
      <c r="H277" s="67" t="str">
        <f>IF(C277="","",IF(ISERROR(VLOOKUP(VLOOKUP(C277,Table1[[Practice no.]:[12]],22,FALSE),List!$A$2:$B$5,2,FALSE)),"",VLOOKUP(VLOOKUP(C277,Table1[[Practice no.]:[12]],22,FALSE),List!$A$2:$B$5,2,FALSE)))</f>
        <v/>
      </c>
      <c r="I277" s="67" t="str">
        <f>IF(C277="","",IF(ISERROR(VLOOKUP(VLOOKUP(C277,Table1[[Practice no.]:[12]],23,FALSE),List!$A$2:$B$5,2,FALSE)),"",VLOOKUP(VLOOKUP(C277,Table1[[Practice no.]:[12]],23,FALSE),List!$A$2:$B$5,2,FALSE)))</f>
        <v/>
      </c>
      <c r="J277" s="67" t="str">
        <f>IF(C277="","",IF(ISERROR(VLOOKUP(VLOOKUP(C277,Table1[[Practice no.]:[12]],24,FALSE),List!$A$2:$B$5,2,FALSE)),"",VLOOKUP(VLOOKUP(C277,Table1[[Practice no.]:[12]],24,FALSE),List!$A$2:$B$5,2,FALSE)))</f>
        <v/>
      </c>
      <c r="K277" s="68" t="str">
        <f>IF(C277="","",IF(ISERROR(VLOOKUP(VLOOKUP(C277,Table1[[Practice no.]:[12]],25,FALSE),List!$A$2:$B$5,2,FALSE)),"",VLOOKUP(VLOOKUP(C277,Table1[[Practice no.]:[12]],25,FALSE),List!$A$2:$B$5,2,FALSE)))</f>
        <v/>
      </c>
      <c r="L277" s="68" t="str">
        <f>IF(C277="","",IF(ISERROR(VLOOKUP(VLOOKUP(C277,Table1[[Practice no.]:[12]],26,FALSE),List!$A$2:$B$5,2,FALSE)),"",VLOOKUP(VLOOKUP(C277,Table1[[Practice no.]:[12]],26,FALSE),List!$A$2:$B$5,2,FALSE)))</f>
        <v/>
      </c>
      <c r="M277" s="68" t="str">
        <f>IF(C277="","",IF(ISERROR(VLOOKUP(VLOOKUP(C277,Table1[[Practice no.]:[12]],27,FALSE),List!$A$2:$B$5,2,FALSE)),"",VLOOKUP(VLOOKUP(C277,Table1[[Practice no.]:[12]],27,FALSE),List!$A$2:$B$5,2,FALSE)))</f>
        <v/>
      </c>
      <c r="N277" s="69" t="str">
        <f>IF(C277="","",IF(ISERROR(VLOOKUP(VLOOKUP(C277,Table1[[Practice no.]:[12]],28,FALSE),List!$A$2:$B$5,2,FALSE)),"",VLOOKUP(VLOOKUP(C277,Table1[[Practice no.]:[12]],28,FALSE),List!$A$2:$B$5,2,FALSE)))</f>
        <v/>
      </c>
      <c r="O277" s="69" t="str">
        <f>IF(C277="","",IF(ISERROR(VLOOKUP(VLOOKUP(C277,Table1[[Practice no.]:[12]],29,FALSE),List!$A$2:$B$5,2,FALSE)),"",VLOOKUP(VLOOKUP(C277,Table1[[Practice no.]:[12]],29,FALSE),List!$A$2:$B$5,2,FALSE)))</f>
        <v/>
      </c>
      <c r="P277" s="69" t="str">
        <f>IF(C277="","",IF(ISERROR(VLOOKUP(VLOOKUP(C277,Table1[[Practice no.]:[12]],30,FALSE),List!$A$2:$B$5,2,FALSE)),"",VLOOKUP(VLOOKUP(C277,Table1[[Practice no.]:[12]],30,FALSE),List!$A$2:$B$5,2,FALSE)))</f>
        <v/>
      </c>
      <c r="Q277" s="55" t="str">
        <f>IF(C277="","",IF(ISERROR(VLOOKUP(VLOOKUP(C277,Table1[[Practice no.]:[12]],31,FALSE),List!$A$2:$B$5,2,FALSE)),"",VLOOKUP(VLOOKUP(C277,Table1[[Practice no.]:[12]],31,FALSE),List!$A$2:$B$5,2,FALSE)))</f>
        <v/>
      </c>
      <c r="R277" s="55" t="str">
        <f>IF(C277="","",IF(ISERROR(VLOOKUP(VLOOKUP(C277,Table1[[Practice no.]:[12]],32,FALSE),List!$A$2:$B$5,2,FALSE)),"",VLOOKUP(VLOOKUP(C277,Table1[[Practice no.]:[12]],32,FALSE),List!$A$2:$B$5,2,FALSE)))</f>
        <v/>
      </c>
      <c r="S277" s="55" t="str">
        <f>IF(C277="","",IF(ISERROR(VLOOKUP(VLOOKUP(C277,Table1[[Practice no.]:[12]],33,FALSE),List!$A$2:$B$5,2,FALSE)),"",VLOOKUP(VLOOKUP(C277,Table1[[Practice no.]:[12]],33,FALSE),List!$A$2:$B$5,2,FALSE)))</f>
        <v/>
      </c>
      <c r="T277" s="55" t="str">
        <f>IF(C277="","",IF(ISERROR(VLOOKUP(VLOOKUP(C277,Table1[[Practice no.]:[12]],34,FALSE),List!$A$2:$B$5,2,FALSE)),"",VLOOKUP(VLOOKUP(C277,Table1[[Practice no.]:[12]],34,FALSE),List!$A$2:$B$5,2,FALSE)))</f>
        <v/>
      </c>
      <c r="U277" s="55" t="str">
        <f>IF(C277="","",IF(ISERROR(VLOOKUP(VLOOKUP(C277,Table1[[Practice no.]:[12]],35,FALSE),List!$A$2:$B$5,2,FALSE)),"",VLOOKUP(VLOOKUP(C277,Table1[[Practice no.]:[12]],35,FALSE),List!$A$2:$B$5,2,FALSE)))</f>
        <v/>
      </c>
      <c r="V277" s="55" t="str">
        <f>IF(C277="","",IF(ISERROR(VLOOKUP(VLOOKUP(C277,Table1[[Practice no.]:[12]],36,FALSE),List!$A$2:$B$5,2,FALSE)),"",VLOOKUP(VLOOKUP(C277,Table1[[Practice no.]:[12]],36,FALSE),List!$A$2:$B$5,2,FALSE)))</f>
        <v/>
      </c>
      <c r="W277" s="55" t="str">
        <f>IF(C277="","",IF(ISERROR(VLOOKUP(VLOOKUP(C277,Table1[[Practice no.]:[12]],37,FALSE),List!$A$2:$B$5,2,FALSE)),"",VLOOKUP(VLOOKUP(C277,Table1[[Practice no.]:[12]],37,FALSE),List!$A$2:$B$5,2,FALSE)))</f>
        <v/>
      </c>
      <c r="X277" s="55" t="str">
        <f>IF(C277="","",IF(ISERROR(VLOOKUP(VLOOKUP(C277,Table1[[Practice no.]:[12]],38,FALSE),List!$A$2:$B$5,2,FALSE)),"",VLOOKUP(VLOOKUP(C277,Table1[[Practice no.]:[12]],38,FALSE),List!$A$2:$B$5,2,FALSE)))</f>
        <v/>
      </c>
      <c r="Y277" s="55" t="str">
        <f>IF(C277="","",IF(ISERROR(VLOOKUP(VLOOKUP(C277,Table1[[Practice no.]:[12]],39,FALSE),List!$A$2:$B$5,2,FALSE)),"",VLOOKUP(VLOOKUP(C277,Table1[[Practice no.]:[12]],39,FALSE),List!$A$2:$B$5,2,FALSE)))</f>
        <v/>
      </c>
      <c r="Z277" s="55" t="str">
        <f>IF(C277="","",IF(ISERROR(VLOOKUP(VLOOKUP(C277,Table1[[Practice no.]:[12]],40,FALSE),List!$A$2:$B$5,2,FALSE)),"",VLOOKUP(VLOOKUP(C277,Table1[[Practice no.]:[12]],40,FALSE),List!$A$2:$B$5,2,FALSE)))</f>
        <v/>
      </c>
      <c r="AA277" s="55" t="str">
        <f>IF(C277="","",IF(ISERROR(VLOOKUP(VLOOKUP(C277,Table1[[Practice no.]:[12]],41,FALSE),List!$A$2:$B$5,2,FALSE)),"",VLOOKUP(VLOOKUP(C277,Table1[[Practice no.]:[12]],41,FALSE),List!$A$2:$B$5,2,FALSE)))</f>
        <v/>
      </c>
      <c r="AB277" s="55" t="str">
        <f>IF(C277="","",IF(ISERROR(VLOOKUP(VLOOKUP(C277,Table1[[Practice no.]:[12]],42,FALSE),List!$A$2:$B$5,2,FALSE)),"",VLOOKUP(VLOOKUP(C277,Table1[[Practice no.]:[12]],42,FALSE),List!$A$2:$B$5,2,FALSE)))</f>
        <v/>
      </c>
    </row>
    <row r="278" spans="1:28" ht="40.35" customHeight="1">
      <c r="A278" s="218"/>
      <c r="B278" s="218"/>
      <c r="C278" s="218"/>
      <c r="D278" s="218" t="str">
        <f>IF(C278="","",HYPERLINK("#'" &amp; C278 &amp; "'!A1",VLOOKUP(C278,Table1[[Practice no.]:[Pracitce Name]],2,FALSE)))</f>
        <v/>
      </c>
      <c r="E278" s="65" t="str">
        <f>IF(C278="","",IF(ISERROR(VLOOKUP(VLOOKUP(C278,Table1[[Practice no.]:[12]],19,FALSE),List!$A$2:$B$5,2,FALSE)),"",VLOOKUP(VLOOKUP(C278,Table1[[Practice no.]:[12]],19,FALSE),List!$A$2:$B$5,2,FALSE)))</f>
        <v/>
      </c>
      <c r="F278" s="66" t="str">
        <f>IF(C278="","",IF(ISERROR(VLOOKUP(VLOOKUP(C278,Table1[[Practice no.]:[12]],20,FALSE),List!$A$2:$B$5,2,FALSE)),"",VLOOKUP(VLOOKUP(C278,Table1[[Practice no.]:[12]],20,FALSE),List!$A$2:$B$5,2,FALSE)))</f>
        <v/>
      </c>
      <c r="G278" s="66" t="str">
        <f>IF(C278="","",IF(ISERROR(VLOOKUP(VLOOKUP(C278,Table1[[Practice no.]:[12]],21,FALSE),List!$A$2:$B$5,2,FALSE)),"",VLOOKUP(VLOOKUP(C278,Table1[[Practice no.]:[12]],21,FALSE),List!$A$2:$B$5,2,FALSE)))</f>
        <v/>
      </c>
      <c r="H278" s="67" t="str">
        <f>IF(C278="","",IF(ISERROR(VLOOKUP(VLOOKUP(C278,Table1[[Practice no.]:[12]],22,FALSE),List!$A$2:$B$5,2,FALSE)),"",VLOOKUP(VLOOKUP(C278,Table1[[Practice no.]:[12]],22,FALSE),List!$A$2:$B$5,2,FALSE)))</f>
        <v/>
      </c>
      <c r="I278" s="67" t="str">
        <f>IF(C278="","",IF(ISERROR(VLOOKUP(VLOOKUP(C278,Table1[[Practice no.]:[12]],23,FALSE),List!$A$2:$B$5,2,FALSE)),"",VLOOKUP(VLOOKUP(C278,Table1[[Practice no.]:[12]],23,FALSE),List!$A$2:$B$5,2,FALSE)))</f>
        <v/>
      </c>
      <c r="J278" s="67" t="str">
        <f>IF(C278="","",IF(ISERROR(VLOOKUP(VLOOKUP(C278,Table1[[Practice no.]:[12]],24,FALSE),List!$A$2:$B$5,2,FALSE)),"",VLOOKUP(VLOOKUP(C278,Table1[[Practice no.]:[12]],24,FALSE),List!$A$2:$B$5,2,FALSE)))</f>
        <v/>
      </c>
      <c r="K278" s="68" t="str">
        <f>IF(C278="","",IF(ISERROR(VLOOKUP(VLOOKUP(C278,Table1[[Practice no.]:[12]],25,FALSE),List!$A$2:$B$5,2,FALSE)),"",VLOOKUP(VLOOKUP(C278,Table1[[Practice no.]:[12]],25,FALSE),List!$A$2:$B$5,2,FALSE)))</f>
        <v/>
      </c>
      <c r="L278" s="68" t="str">
        <f>IF(C278="","",IF(ISERROR(VLOOKUP(VLOOKUP(C278,Table1[[Practice no.]:[12]],26,FALSE),List!$A$2:$B$5,2,FALSE)),"",VLOOKUP(VLOOKUP(C278,Table1[[Practice no.]:[12]],26,FALSE),List!$A$2:$B$5,2,FALSE)))</f>
        <v/>
      </c>
      <c r="M278" s="68" t="str">
        <f>IF(C278="","",IF(ISERROR(VLOOKUP(VLOOKUP(C278,Table1[[Practice no.]:[12]],27,FALSE),List!$A$2:$B$5,2,FALSE)),"",VLOOKUP(VLOOKUP(C278,Table1[[Practice no.]:[12]],27,FALSE),List!$A$2:$B$5,2,FALSE)))</f>
        <v/>
      </c>
      <c r="N278" s="69" t="str">
        <f>IF(C278="","",IF(ISERROR(VLOOKUP(VLOOKUP(C278,Table1[[Practice no.]:[12]],28,FALSE),List!$A$2:$B$5,2,FALSE)),"",VLOOKUP(VLOOKUP(C278,Table1[[Practice no.]:[12]],28,FALSE),List!$A$2:$B$5,2,FALSE)))</f>
        <v/>
      </c>
      <c r="O278" s="69" t="str">
        <f>IF(C278="","",IF(ISERROR(VLOOKUP(VLOOKUP(C278,Table1[[Practice no.]:[12]],29,FALSE),List!$A$2:$B$5,2,FALSE)),"",VLOOKUP(VLOOKUP(C278,Table1[[Practice no.]:[12]],29,FALSE),List!$A$2:$B$5,2,FALSE)))</f>
        <v/>
      </c>
      <c r="P278" s="69" t="str">
        <f>IF(C278="","",IF(ISERROR(VLOOKUP(VLOOKUP(C278,Table1[[Practice no.]:[12]],30,FALSE),List!$A$2:$B$5,2,FALSE)),"",VLOOKUP(VLOOKUP(C278,Table1[[Practice no.]:[12]],30,FALSE),List!$A$2:$B$5,2,FALSE)))</f>
        <v/>
      </c>
      <c r="Q278" s="55" t="str">
        <f>IF(C278="","",IF(ISERROR(VLOOKUP(VLOOKUP(C278,Table1[[Practice no.]:[12]],31,FALSE),List!$A$2:$B$5,2,FALSE)),"",VLOOKUP(VLOOKUP(C278,Table1[[Practice no.]:[12]],31,FALSE),List!$A$2:$B$5,2,FALSE)))</f>
        <v/>
      </c>
      <c r="R278" s="55" t="str">
        <f>IF(C278="","",IF(ISERROR(VLOOKUP(VLOOKUP(C278,Table1[[Practice no.]:[12]],32,FALSE),List!$A$2:$B$5,2,FALSE)),"",VLOOKUP(VLOOKUP(C278,Table1[[Practice no.]:[12]],32,FALSE),List!$A$2:$B$5,2,FALSE)))</f>
        <v/>
      </c>
      <c r="S278" s="55" t="str">
        <f>IF(C278="","",IF(ISERROR(VLOOKUP(VLOOKUP(C278,Table1[[Practice no.]:[12]],33,FALSE),List!$A$2:$B$5,2,FALSE)),"",VLOOKUP(VLOOKUP(C278,Table1[[Practice no.]:[12]],33,FALSE),List!$A$2:$B$5,2,FALSE)))</f>
        <v/>
      </c>
      <c r="T278" s="55" t="str">
        <f>IF(C278="","",IF(ISERROR(VLOOKUP(VLOOKUP(C278,Table1[[Practice no.]:[12]],34,FALSE),List!$A$2:$B$5,2,FALSE)),"",VLOOKUP(VLOOKUP(C278,Table1[[Practice no.]:[12]],34,FALSE),List!$A$2:$B$5,2,FALSE)))</f>
        <v/>
      </c>
      <c r="U278" s="55" t="str">
        <f>IF(C278="","",IF(ISERROR(VLOOKUP(VLOOKUP(C278,Table1[[Practice no.]:[12]],35,FALSE),List!$A$2:$B$5,2,FALSE)),"",VLOOKUP(VLOOKUP(C278,Table1[[Practice no.]:[12]],35,FALSE),List!$A$2:$B$5,2,FALSE)))</f>
        <v/>
      </c>
      <c r="V278" s="55" t="str">
        <f>IF(C278="","",IF(ISERROR(VLOOKUP(VLOOKUP(C278,Table1[[Practice no.]:[12]],36,FALSE),List!$A$2:$B$5,2,FALSE)),"",VLOOKUP(VLOOKUP(C278,Table1[[Practice no.]:[12]],36,FALSE),List!$A$2:$B$5,2,FALSE)))</f>
        <v/>
      </c>
      <c r="W278" s="55" t="str">
        <f>IF(C278="","",IF(ISERROR(VLOOKUP(VLOOKUP(C278,Table1[[Practice no.]:[12]],37,FALSE),List!$A$2:$B$5,2,FALSE)),"",VLOOKUP(VLOOKUP(C278,Table1[[Practice no.]:[12]],37,FALSE),List!$A$2:$B$5,2,FALSE)))</f>
        <v/>
      </c>
      <c r="X278" s="55" t="str">
        <f>IF(C278="","",IF(ISERROR(VLOOKUP(VLOOKUP(C278,Table1[[Practice no.]:[12]],38,FALSE),List!$A$2:$B$5,2,FALSE)),"",VLOOKUP(VLOOKUP(C278,Table1[[Practice no.]:[12]],38,FALSE),List!$A$2:$B$5,2,FALSE)))</f>
        <v/>
      </c>
      <c r="Y278" s="55" t="str">
        <f>IF(C278="","",IF(ISERROR(VLOOKUP(VLOOKUP(C278,Table1[[Practice no.]:[12]],39,FALSE),List!$A$2:$B$5,2,FALSE)),"",VLOOKUP(VLOOKUP(C278,Table1[[Practice no.]:[12]],39,FALSE),List!$A$2:$B$5,2,FALSE)))</f>
        <v/>
      </c>
      <c r="Z278" s="55" t="str">
        <f>IF(C278="","",IF(ISERROR(VLOOKUP(VLOOKUP(C278,Table1[[Practice no.]:[12]],40,FALSE),List!$A$2:$B$5,2,FALSE)),"",VLOOKUP(VLOOKUP(C278,Table1[[Practice no.]:[12]],40,FALSE),List!$A$2:$B$5,2,FALSE)))</f>
        <v/>
      </c>
      <c r="AA278" s="55" t="str">
        <f>IF(C278="","",IF(ISERROR(VLOOKUP(VLOOKUP(C278,Table1[[Practice no.]:[12]],41,FALSE),List!$A$2:$B$5,2,FALSE)),"",VLOOKUP(VLOOKUP(C278,Table1[[Practice no.]:[12]],41,FALSE),List!$A$2:$B$5,2,FALSE)))</f>
        <v/>
      </c>
      <c r="AB278" s="55" t="str">
        <f>IF(C278="","",IF(ISERROR(VLOOKUP(VLOOKUP(C278,Table1[[Practice no.]:[12]],42,FALSE),List!$A$2:$B$5,2,FALSE)),"",VLOOKUP(VLOOKUP(C278,Table1[[Practice no.]:[12]],42,FALSE),List!$A$2:$B$5,2,FALSE)))</f>
        <v/>
      </c>
    </row>
    <row r="279" spans="1:28" ht="40.35" customHeight="1">
      <c r="A279" s="218"/>
      <c r="B279" s="218"/>
      <c r="C279" s="218"/>
      <c r="D279" s="218" t="str">
        <f>IF(C279="","",HYPERLINK("#'" &amp; C279 &amp; "'!A1",VLOOKUP(C279,Table1[[Practice no.]:[Pracitce Name]],2,FALSE)))</f>
        <v/>
      </c>
      <c r="E279" s="65" t="str">
        <f>IF(C279="","",IF(ISERROR(VLOOKUP(VLOOKUP(C279,Table1[[Practice no.]:[12]],19,FALSE),List!$A$2:$B$5,2,FALSE)),"",VLOOKUP(VLOOKUP(C279,Table1[[Practice no.]:[12]],19,FALSE),List!$A$2:$B$5,2,FALSE)))</f>
        <v/>
      </c>
      <c r="F279" s="66" t="str">
        <f>IF(C279="","",IF(ISERROR(VLOOKUP(VLOOKUP(C279,Table1[[Practice no.]:[12]],20,FALSE),List!$A$2:$B$5,2,FALSE)),"",VLOOKUP(VLOOKUP(C279,Table1[[Practice no.]:[12]],20,FALSE),List!$A$2:$B$5,2,FALSE)))</f>
        <v/>
      </c>
      <c r="G279" s="66" t="str">
        <f>IF(C279="","",IF(ISERROR(VLOOKUP(VLOOKUP(C279,Table1[[Practice no.]:[12]],21,FALSE),List!$A$2:$B$5,2,FALSE)),"",VLOOKUP(VLOOKUP(C279,Table1[[Practice no.]:[12]],21,FALSE),List!$A$2:$B$5,2,FALSE)))</f>
        <v/>
      </c>
      <c r="H279" s="67" t="str">
        <f>IF(C279="","",IF(ISERROR(VLOOKUP(VLOOKUP(C279,Table1[[Practice no.]:[12]],22,FALSE),List!$A$2:$B$5,2,FALSE)),"",VLOOKUP(VLOOKUP(C279,Table1[[Practice no.]:[12]],22,FALSE),List!$A$2:$B$5,2,FALSE)))</f>
        <v/>
      </c>
      <c r="I279" s="67" t="str">
        <f>IF(C279="","",IF(ISERROR(VLOOKUP(VLOOKUP(C279,Table1[[Practice no.]:[12]],23,FALSE),List!$A$2:$B$5,2,FALSE)),"",VLOOKUP(VLOOKUP(C279,Table1[[Practice no.]:[12]],23,FALSE),List!$A$2:$B$5,2,FALSE)))</f>
        <v/>
      </c>
      <c r="J279" s="67" t="str">
        <f>IF(C279="","",IF(ISERROR(VLOOKUP(VLOOKUP(C279,Table1[[Practice no.]:[12]],24,FALSE),List!$A$2:$B$5,2,FALSE)),"",VLOOKUP(VLOOKUP(C279,Table1[[Practice no.]:[12]],24,FALSE),List!$A$2:$B$5,2,FALSE)))</f>
        <v/>
      </c>
      <c r="K279" s="68" t="str">
        <f>IF(C279="","",IF(ISERROR(VLOOKUP(VLOOKUP(C279,Table1[[Practice no.]:[12]],25,FALSE),List!$A$2:$B$5,2,FALSE)),"",VLOOKUP(VLOOKUP(C279,Table1[[Practice no.]:[12]],25,FALSE),List!$A$2:$B$5,2,FALSE)))</f>
        <v/>
      </c>
      <c r="L279" s="68" t="str">
        <f>IF(C279="","",IF(ISERROR(VLOOKUP(VLOOKUP(C279,Table1[[Practice no.]:[12]],26,FALSE),List!$A$2:$B$5,2,FALSE)),"",VLOOKUP(VLOOKUP(C279,Table1[[Practice no.]:[12]],26,FALSE),List!$A$2:$B$5,2,FALSE)))</f>
        <v/>
      </c>
      <c r="M279" s="68" t="str">
        <f>IF(C279="","",IF(ISERROR(VLOOKUP(VLOOKUP(C279,Table1[[Practice no.]:[12]],27,FALSE),List!$A$2:$B$5,2,FALSE)),"",VLOOKUP(VLOOKUP(C279,Table1[[Practice no.]:[12]],27,FALSE),List!$A$2:$B$5,2,FALSE)))</f>
        <v/>
      </c>
      <c r="N279" s="69" t="str">
        <f>IF(C279="","",IF(ISERROR(VLOOKUP(VLOOKUP(C279,Table1[[Practice no.]:[12]],28,FALSE),List!$A$2:$B$5,2,FALSE)),"",VLOOKUP(VLOOKUP(C279,Table1[[Practice no.]:[12]],28,FALSE),List!$A$2:$B$5,2,FALSE)))</f>
        <v/>
      </c>
      <c r="O279" s="69" t="str">
        <f>IF(C279="","",IF(ISERROR(VLOOKUP(VLOOKUP(C279,Table1[[Practice no.]:[12]],29,FALSE),List!$A$2:$B$5,2,FALSE)),"",VLOOKUP(VLOOKUP(C279,Table1[[Practice no.]:[12]],29,FALSE),List!$A$2:$B$5,2,FALSE)))</f>
        <v/>
      </c>
      <c r="P279" s="69" t="str">
        <f>IF(C279="","",IF(ISERROR(VLOOKUP(VLOOKUP(C279,Table1[[Practice no.]:[12]],30,FALSE),List!$A$2:$B$5,2,FALSE)),"",VLOOKUP(VLOOKUP(C279,Table1[[Practice no.]:[12]],30,FALSE),List!$A$2:$B$5,2,FALSE)))</f>
        <v/>
      </c>
      <c r="Q279" s="55" t="str">
        <f>IF(C279="","",IF(ISERROR(VLOOKUP(VLOOKUP(C279,Table1[[Practice no.]:[12]],31,FALSE),List!$A$2:$B$5,2,FALSE)),"",VLOOKUP(VLOOKUP(C279,Table1[[Practice no.]:[12]],31,FALSE),List!$A$2:$B$5,2,FALSE)))</f>
        <v/>
      </c>
      <c r="R279" s="55" t="str">
        <f>IF(C279="","",IF(ISERROR(VLOOKUP(VLOOKUP(C279,Table1[[Practice no.]:[12]],32,FALSE),List!$A$2:$B$5,2,FALSE)),"",VLOOKUP(VLOOKUP(C279,Table1[[Practice no.]:[12]],32,FALSE),List!$A$2:$B$5,2,FALSE)))</f>
        <v/>
      </c>
      <c r="S279" s="55" t="str">
        <f>IF(C279="","",IF(ISERROR(VLOOKUP(VLOOKUP(C279,Table1[[Practice no.]:[12]],33,FALSE),List!$A$2:$B$5,2,FALSE)),"",VLOOKUP(VLOOKUP(C279,Table1[[Practice no.]:[12]],33,FALSE),List!$A$2:$B$5,2,FALSE)))</f>
        <v/>
      </c>
      <c r="T279" s="55" t="str">
        <f>IF(C279="","",IF(ISERROR(VLOOKUP(VLOOKUP(C279,Table1[[Practice no.]:[12]],34,FALSE),List!$A$2:$B$5,2,FALSE)),"",VLOOKUP(VLOOKUP(C279,Table1[[Practice no.]:[12]],34,FALSE),List!$A$2:$B$5,2,FALSE)))</f>
        <v/>
      </c>
      <c r="U279" s="55" t="str">
        <f>IF(C279="","",IF(ISERROR(VLOOKUP(VLOOKUP(C279,Table1[[Practice no.]:[12]],35,FALSE),List!$A$2:$B$5,2,FALSE)),"",VLOOKUP(VLOOKUP(C279,Table1[[Practice no.]:[12]],35,FALSE),List!$A$2:$B$5,2,FALSE)))</f>
        <v/>
      </c>
      <c r="V279" s="55" t="str">
        <f>IF(C279="","",IF(ISERROR(VLOOKUP(VLOOKUP(C279,Table1[[Practice no.]:[12]],36,FALSE),List!$A$2:$B$5,2,FALSE)),"",VLOOKUP(VLOOKUP(C279,Table1[[Practice no.]:[12]],36,FALSE),List!$A$2:$B$5,2,FALSE)))</f>
        <v/>
      </c>
      <c r="W279" s="55" t="str">
        <f>IF(C279="","",IF(ISERROR(VLOOKUP(VLOOKUP(C279,Table1[[Practice no.]:[12]],37,FALSE),List!$A$2:$B$5,2,FALSE)),"",VLOOKUP(VLOOKUP(C279,Table1[[Practice no.]:[12]],37,FALSE),List!$A$2:$B$5,2,FALSE)))</f>
        <v/>
      </c>
      <c r="X279" s="55" t="str">
        <f>IF(C279="","",IF(ISERROR(VLOOKUP(VLOOKUP(C279,Table1[[Practice no.]:[12]],38,FALSE),List!$A$2:$B$5,2,FALSE)),"",VLOOKUP(VLOOKUP(C279,Table1[[Practice no.]:[12]],38,FALSE),List!$A$2:$B$5,2,FALSE)))</f>
        <v/>
      </c>
      <c r="Y279" s="55" t="str">
        <f>IF(C279="","",IF(ISERROR(VLOOKUP(VLOOKUP(C279,Table1[[Practice no.]:[12]],39,FALSE),List!$A$2:$B$5,2,FALSE)),"",VLOOKUP(VLOOKUP(C279,Table1[[Practice no.]:[12]],39,FALSE),List!$A$2:$B$5,2,FALSE)))</f>
        <v/>
      </c>
      <c r="Z279" s="55" t="str">
        <f>IF(C279="","",IF(ISERROR(VLOOKUP(VLOOKUP(C279,Table1[[Practice no.]:[12]],40,FALSE),List!$A$2:$B$5,2,FALSE)),"",VLOOKUP(VLOOKUP(C279,Table1[[Practice no.]:[12]],40,FALSE),List!$A$2:$B$5,2,FALSE)))</f>
        <v/>
      </c>
      <c r="AA279" s="55" t="str">
        <f>IF(C279="","",IF(ISERROR(VLOOKUP(VLOOKUP(C279,Table1[[Practice no.]:[12]],41,FALSE),List!$A$2:$B$5,2,FALSE)),"",VLOOKUP(VLOOKUP(C279,Table1[[Practice no.]:[12]],41,FALSE),List!$A$2:$B$5,2,FALSE)))</f>
        <v/>
      </c>
      <c r="AB279" s="55" t="str">
        <f>IF(C279="","",IF(ISERROR(VLOOKUP(VLOOKUP(C279,Table1[[Practice no.]:[12]],42,FALSE),List!$A$2:$B$5,2,FALSE)),"",VLOOKUP(VLOOKUP(C279,Table1[[Practice no.]:[12]],42,FALSE),List!$A$2:$B$5,2,FALSE)))</f>
        <v/>
      </c>
    </row>
    <row r="280" spans="1:28" ht="40.35" customHeight="1">
      <c r="A280" s="218"/>
      <c r="B280" s="218"/>
      <c r="C280" s="218"/>
      <c r="D280" s="218" t="str">
        <f>IF(C280="","",HYPERLINK("#'" &amp; C280 &amp; "'!A1",VLOOKUP(C280,Table1[[Practice no.]:[Pracitce Name]],2,FALSE)))</f>
        <v/>
      </c>
      <c r="E280" s="65" t="str">
        <f>IF(C280="","",IF(ISERROR(VLOOKUP(VLOOKUP(C280,Table1[[Practice no.]:[12]],19,FALSE),List!$A$2:$B$5,2,FALSE)),"",VLOOKUP(VLOOKUP(C280,Table1[[Practice no.]:[12]],19,FALSE),List!$A$2:$B$5,2,FALSE)))</f>
        <v/>
      </c>
      <c r="F280" s="66" t="str">
        <f>IF(C280="","",IF(ISERROR(VLOOKUP(VLOOKUP(C280,Table1[[Practice no.]:[12]],20,FALSE),List!$A$2:$B$5,2,FALSE)),"",VLOOKUP(VLOOKUP(C280,Table1[[Practice no.]:[12]],20,FALSE),List!$A$2:$B$5,2,FALSE)))</f>
        <v/>
      </c>
      <c r="G280" s="66" t="str">
        <f>IF(C280="","",IF(ISERROR(VLOOKUP(VLOOKUP(C280,Table1[[Practice no.]:[12]],21,FALSE),List!$A$2:$B$5,2,FALSE)),"",VLOOKUP(VLOOKUP(C280,Table1[[Practice no.]:[12]],21,FALSE),List!$A$2:$B$5,2,FALSE)))</f>
        <v/>
      </c>
      <c r="H280" s="67" t="str">
        <f>IF(C280="","",IF(ISERROR(VLOOKUP(VLOOKUP(C280,Table1[[Practice no.]:[12]],22,FALSE),List!$A$2:$B$5,2,FALSE)),"",VLOOKUP(VLOOKUP(C280,Table1[[Practice no.]:[12]],22,FALSE),List!$A$2:$B$5,2,FALSE)))</f>
        <v/>
      </c>
      <c r="I280" s="67" t="str">
        <f>IF(C280="","",IF(ISERROR(VLOOKUP(VLOOKUP(C280,Table1[[Practice no.]:[12]],23,FALSE),List!$A$2:$B$5,2,FALSE)),"",VLOOKUP(VLOOKUP(C280,Table1[[Practice no.]:[12]],23,FALSE),List!$A$2:$B$5,2,FALSE)))</f>
        <v/>
      </c>
      <c r="J280" s="67" t="str">
        <f>IF(C280="","",IF(ISERROR(VLOOKUP(VLOOKUP(C280,Table1[[Practice no.]:[12]],24,FALSE),List!$A$2:$B$5,2,FALSE)),"",VLOOKUP(VLOOKUP(C280,Table1[[Practice no.]:[12]],24,FALSE),List!$A$2:$B$5,2,FALSE)))</f>
        <v/>
      </c>
      <c r="K280" s="68" t="str">
        <f>IF(C280="","",IF(ISERROR(VLOOKUP(VLOOKUP(C280,Table1[[Practice no.]:[12]],25,FALSE),List!$A$2:$B$5,2,FALSE)),"",VLOOKUP(VLOOKUP(C280,Table1[[Practice no.]:[12]],25,FALSE),List!$A$2:$B$5,2,FALSE)))</f>
        <v/>
      </c>
      <c r="L280" s="68" t="str">
        <f>IF(C280="","",IF(ISERROR(VLOOKUP(VLOOKUP(C280,Table1[[Practice no.]:[12]],26,FALSE),List!$A$2:$B$5,2,FALSE)),"",VLOOKUP(VLOOKUP(C280,Table1[[Practice no.]:[12]],26,FALSE),List!$A$2:$B$5,2,FALSE)))</f>
        <v/>
      </c>
      <c r="M280" s="68" t="str">
        <f>IF(C280="","",IF(ISERROR(VLOOKUP(VLOOKUP(C280,Table1[[Practice no.]:[12]],27,FALSE),List!$A$2:$B$5,2,FALSE)),"",VLOOKUP(VLOOKUP(C280,Table1[[Practice no.]:[12]],27,FALSE),List!$A$2:$B$5,2,FALSE)))</f>
        <v/>
      </c>
      <c r="N280" s="69" t="str">
        <f>IF(C280="","",IF(ISERROR(VLOOKUP(VLOOKUP(C280,Table1[[Practice no.]:[12]],28,FALSE),List!$A$2:$B$5,2,FALSE)),"",VLOOKUP(VLOOKUP(C280,Table1[[Practice no.]:[12]],28,FALSE),List!$A$2:$B$5,2,FALSE)))</f>
        <v/>
      </c>
      <c r="O280" s="69" t="str">
        <f>IF(C280="","",IF(ISERROR(VLOOKUP(VLOOKUP(C280,Table1[[Practice no.]:[12]],29,FALSE),List!$A$2:$B$5,2,FALSE)),"",VLOOKUP(VLOOKUP(C280,Table1[[Practice no.]:[12]],29,FALSE),List!$A$2:$B$5,2,FALSE)))</f>
        <v/>
      </c>
      <c r="P280" s="69" t="str">
        <f>IF(C280="","",IF(ISERROR(VLOOKUP(VLOOKUP(C280,Table1[[Practice no.]:[12]],30,FALSE),List!$A$2:$B$5,2,FALSE)),"",VLOOKUP(VLOOKUP(C280,Table1[[Practice no.]:[12]],30,FALSE),List!$A$2:$B$5,2,FALSE)))</f>
        <v/>
      </c>
      <c r="Q280" s="55" t="str">
        <f>IF(C280="","",IF(ISERROR(VLOOKUP(VLOOKUP(C280,Table1[[Practice no.]:[12]],31,FALSE),List!$A$2:$B$5,2,FALSE)),"",VLOOKUP(VLOOKUP(C280,Table1[[Practice no.]:[12]],31,FALSE),List!$A$2:$B$5,2,FALSE)))</f>
        <v/>
      </c>
      <c r="R280" s="55" t="str">
        <f>IF(C280="","",IF(ISERROR(VLOOKUP(VLOOKUP(C280,Table1[[Practice no.]:[12]],32,FALSE),List!$A$2:$B$5,2,FALSE)),"",VLOOKUP(VLOOKUP(C280,Table1[[Practice no.]:[12]],32,FALSE),List!$A$2:$B$5,2,FALSE)))</f>
        <v/>
      </c>
      <c r="S280" s="55" t="str">
        <f>IF(C280="","",IF(ISERROR(VLOOKUP(VLOOKUP(C280,Table1[[Practice no.]:[12]],33,FALSE),List!$A$2:$B$5,2,FALSE)),"",VLOOKUP(VLOOKUP(C280,Table1[[Practice no.]:[12]],33,FALSE),List!$A$2:$B$5,2,FALSE)))</f>
        <v/>
      </c>
      <c r="T280" s="55" t="str">
        <f>IF(C280="","",IF(ISERROR(VLOOKUP(VLOOKUP(C280,Table1[[Practice no.]:[12]],34,FALSE),List!$A$2:$B$5,2,FALSE)),"",VLOOKUP(VLOOKUP(C280,Table1[[Practice no.]:[12]],34,FALSE),List!$A$2:$B$5,2,FALSE)))</f>
        <v/>
      </c>
      <c r="U280" s="55" t="str">
        <f>IF(C280="","",IF(ISERROR(VLOOKUP(VLOOKUP(C280,Table1[[Practice no.]:[12]],35,FALSE),List!$A$2:$B$5,2,FALSE)),"",VLOOKUP(VLOOKUP(C280,Table1[[Practice no.]:[12]],35,FALSE),List!$A$2:$B$5,2,FALSE)))</f>
        <v/>
      </c>
      <c r="V280" s="55" t="str">
        <f>IF(C280="","",IF(ISERROR(VLOOKUP(VLOOKUP(C280,Table1[[Practice no.]:[12]],36,FALSE),List!$A$2:$B$5,2,FALSE)),"",VLOOKUP(VLOOKUP(C280,Table1[[Practice no.]:[12]],36,FALSE),List!$A$2:$B$5,2,FALSE)))</f>
        <v/>
      </c>
      <c r="W280" s="55" t="str">
        <f>IF(C280="","",IF(ISERROR(VLOOKUP(VLOOKUP(C280,Table1[[Practice no.]:[12]],37,FALSE),List!$A$2:$B$5,2,FALSE)),"",VLOOKUP(VLOOKUP(C280,Table1[[Practice no.]:[12]],37,FALSE),List!$A$2:$B$5,2,FALSE)))</f>
        <v/>
      </c>
      <c r="X280" s="55" t="str">
        <f>IF(C280="","",IF(ISERROR(VLOOKUP(VLOOKUP(C280,Table1[[Practice no.]:[12]],38,FALSE),List!$A$2:$B$5,2,FALSE)),"",VLOOKUP(VLOOKUP(C280,Table1[[Practice no.]:[12]],38,FALSE),List!$A$2:$B$5,2,FALSE)))</f>
        <v/>
      </c>
      <c r="Y280" s="55" t="str">
        <f>IF(C280="","",IF(ISERROR(VLOOKUP(VLOOKUP(C280,Table1[[Practice no.]:[12]],39,FALSE),List!$A$2:$B$5,2,FALSE)),"",VLOOKUP(VLOOKUP(C280,Table1[[Practice no.]:[12]],39,FALSE),List!$A$2:$B$5,2,FALSE)))</f>
        <v/>
      </c>
      <c r="Z280" s="55" t="str">
        <f>IF(C280="","",IF(ISERROR(VLOOKUP(VLOOKUP(C280,Table1[[Practice no.]:[12]],40,FALSE),List!$A$2:$B$5,2,FALSE)),"",VLOOKUP(VLOOKUP(C280,Table1[[Practice no.]:[12]],40,FALSE),List!$A$2:$B$5,2,FALSE)))</f>
        <v/>
      </c>
      <c r="AA280" s="55" t="str">
        <f>IF(C280="","",IF(ISERROR(VLOOKUP(VLOOKUP(C280,Table1[[Practice no.]:[12]],41,FALSE),List!$A$2:$B$5,2,FALSE)),"",VLOOKUP(VLOOKUP(C280,Table1[[Practice no.]:[12]],41,FALSE),List!$A$2:$B$5,2,FALSE)))</f>
        <v/>
      </c>
      <c r="AB280" s="55" t="str">
        <f>IF(C280="","",IF(ISERROR(VLOOKUP(VLOOKUP(C280,Table1[[Practice no.]:[12]],42,FALSE),List!$A$2:$B$5,2,FALSE)),"",VLOOKUP(VLOOKUP(C280,Table1[[Practice no.]:[12]],42,FALSE),List!$A$2:$B$5,2,FALSE)))</f>
        <v/>
      </c>
    </row>
    <row r="281" spans="1:28" ht="40.35" customHeight="1">
      <c r="A281" s="218"/>
      <c r="B281" s="218"/>
      <c r="C281" s="218"/>
      <c r="D281" s="218" t="str">
        <f>IF(C281="","",HYPERLINK("#'" &amp; C281 &amp; "'!A1",VLOOKUP(C281,Table1[[Practice no.]:[Pracitce Name]],2,FALSE)))</f>
        <v/>
      </c>
      <c r="E281" s="65" t="str">
        <f>IF(C281="","",IF(ISERROR(VLOOKUP(VLOOKUP(C281,Table1[[Practice no.]:[12]],19,FALSE),List!$A$2:$B$5,2,FALSE)),"",VLOOKUP(VLOOKUP(C281,Table1[[Practice no.]:[12]],19,FALSE),List!$A$2:$B$5,2,FALSE)))</f>
        <v/>
      </c>
      <c r="F281" s="66" t="str">
        <f>IF(C281="","",IF(ISERROR(VLOOKUP(VLOOKUP(C281,Table1[[Practice no.]:[12]],20,FALSE),List!$A$2:$B$5,2,FALSE)),"",VLOOKUP(VLOOKUP(C281,Table1[[Practice no.]:[12]],20,FALSE),List!$A$2:$B$5,2,FALSE)))</f>
        <v/>
      </c>
      <c r="G281" s="66" t="str">
        <f>IF(C281="","",IF(ISERROR(VLOOKUP(VLOOKUP(C281,Table1[[Practice no.]:[12]],21,FALSE),List!$A$2:$B$5,2,FALSE)),"",VLOOKUP(VLOOKUP(C281,Table1[[Practice no.]:[12]],21,FALSE),List!$A$2:$B$5,2,FALSE)))</f>
        <v/>
      </c>
      <c r="H281" s="67" t="str">
        <f>IF(C281="","",IF(ISERROR(VLOOKUP(VLOOKUP(C281,Table1[[Practice no.]:[12]],22,FALSE),List!$A$2:$B$5,2,FALSE)),"",VLOOKUP(VLOOKUP(C281,Table1[[Practice no.]:[12]],22,FALSE),List!$A$2:$B$5,2,FALSE)))</f>
        <v/>
      </c>
      <c r="I281" s="67" t="str">
        <f>IF(C281="","",IF(ISERROR(VLOOKUP(VLOOKUP(C281,Table1[[Practice no.]:[12]],23,FALSE),List!$A$2:$B$5,2,FALSE)),"",VLOOKUP(VLOOKUP(C281,Table1[[Practice no.]:[12]],23,FALSE),List!$A$2:$B$5,2,FALSE)))</f>
        <v/>
      </c>
      <c r="J281" s="67" t="str">
        <f>IF(C281="","",IF(ISERROR(VLOOKUP(VLOOKUP(C281,Table1[[Practice no.]:[12]],24,FALSE),List!$A$2:$B$5,2,FALSE)),"",VLOOKUP(VLOOKUP(C281,Table1[[Practice no.]:[12]],24,FALSE),List!$A$2:$B$5,2,FALSE)))</f>
        <v/>
      </c>
      <c r="K281" s="68" t="str">
        <f>IF(C281="","",IF(ISERROR(VLOOKUP(VLOOKUP(C281,Table1[[Practice no.]:[12]],25,FALSE),List!$A$2:$B$5,2,FALSE)),"",VLOOKUP(VLOOKUP(C281,Table1[[Practice no.]:[12]],25,FALSE),List!$A$2:$B$5,2,FALSE)))</f>
        <v/>
      </c>
      <c r="L281" s="68" t="str">
        <f>IF(C281="","",IF(ISERROR(VLOOKUP(VLOOKUP(C281,Table1[[Practice no.]:[12]],26,FALSE),List!$A$2:$B$5,2,FALSE)),"",VLOOKUP(VLOOKUP(C281,Table1[[Practice no.]:[12]],26,FALSE),List!$A$2:$B$5,2,FALSE)))</f>
        <v/>
      </c>
      <c r="M281" s="68" t="str">
        <f>IF(C281="","",IF(ISERROR(VLOOKUP(VLOOKUP(C281,Table1[[Practice no.]:[12]],27,FALSE),List!$A$2:$B$5,2,FALSE)),"",VLOOKUP(VLOOKUP(C281,Table1[[Practice no.]:[12]],27,FALSE),List!$A$2:$B$5,2,FALSE)))</f>
        <v/>
      </c>
      <c r="N281" s="69" t="str">
        <f>IF(C281="","",IF(ISERROR(VLOOKUP(VLOOKUP(C281,Table1[[Practice no.]:[12]],28,FALSE),List!$A$2:$B$5,2,FALSE)),"",VLOOKUP(VLOOKUP(C281,Table1[[Practice no.]:[12]],28,FALSE),List!$A$2:$B$5,2,FALSE)))</f>
        <v/>
      </c>
      <c r="O281" s="69" t="str">
        <f>IF(C281="","",IF(ISERROR(VLOOKUP(VLOOKUP(C281,Table1[[Practice no.]:[12]],29,FALSE),List!$A$2:$B$5,2,FALSE)),"",VLOOKUP(VLOOKUP(C281,Table1[[Practice no.]:[12]],29,FALSE),List!$A$2:$B$5,2,FALSE)))</f>
        <v/>
      </c>
      <c r="P281" s="69" t="str">
        <f>IF(C281="","",IF(ISERROR(VLOOKUP(VLOOKUP(C281,Table1[[Practice no.]:[12]],30,FALSE),List!$A$2:$B$5,2,FALSE)),"",VLOOKUP(VLOOKUP(C281,Table1[[Practice no.]:[12]],30,FALSE),List!$A$2:$B$5,2,FALSE)))</f>
        <v/>
      </c>
      <c r="Q281" s="55" t="str">
        <f>IF(C281="","",IF(ISERROR(VLOOKUP(VLOOKUP(C281,Table1[[Practice no.]:[12]],31,FALSE),List!$A$2:$B$5,2,FALSE)),"",VLOOKUP(VLOOKUP(C281,Table1[[Practice no.]:[12]],31,FALSE),List!$A$2:$B$5,2,FALSE)))</f>
        <v/>
      </c>
      <c r="R281" s="55" t="str">
        <f>IF(C281="","",IF(ISERROR(VLOOKUP(VLOOKUP(C281,Table1[[Practice no.]:[12]],32,FALSE),List!$A$2:$B$5,2,FALSE)),"",VLOOKUP(VLOOKUP(C281,Table1[[Practice no.]:[12]],32,FALSE),List!$A$2:$B$5,2,FALSE)))</f>
        <v/>
      </c>
      <c r="S281" s="55" t="str">
        <f>IF(C281="","",IF(ISERROR(VLOOKUP(VLOOKUP(C281,Table1[[Practice no.]:[12]],33,FALSE),List!$A$2:$B$5,2,FALSE)),"",VLOOKUP(VLOOKUP(C281,Table1[[Practice no.]:[12]],33,FALSE),List!$A$2:$B$5,2,FALSE)))</f>
        <v/>
      </c>
      <c r="T281" s="55" t="str">
        <f>IF(C281="","",IF(ISERROR(VLOOKUP(VLOOKUP(C281,Table1[[Practice no.]:[12]],34,FALSE),List!$A$2:$B$5,2,FALSE)),"",VLOOKUP(VLOOKUP(C281,Table1[[Practice no.]:[12]],34,FALSE),List!$A$2:$B$5,2,FALSE)))</f>
        <v/>
      </c>
      <c r="U281" s="55" t="str">
        <f>IF(C281="","",IF(ISERROR(VLOOKUP(VLOOKUP(C281,Table1[[Practice no.]:[12]],35,FALSE),List!$A$2:$B$5,2,FALSE)),"",VLOOKUP(VLOOKUP(C281,Table1[[Practice no.]:[12]],35,FALSE),List!$A$2:$B$5,2,FALSE)))</f>
        <v/>
      </c>
      <c r="V281" s="55" t="str">
        <f>IF(C281="","",IF(ISERROR(VLOOKUP(VLOOKUP(C281,Table1[[Practice no.]:[12]],36,FALSE),List!$A$2:$B$5,2,FALSE)),"",VLOOKUP(VLOOKUP(C281,Table1[[Practice no.]:[12]],36,FALSE),List!$A$2:$B$5,2,FALSE)))</f>
        <v/>
      </c>
      <c r="W281" s="55" t="str">
        <f>IF(C281="","",IF(ISERROR(VLOOKUP(VLOOKUP(C281,Table1[[Practice no.]:[12]],37,FALSE),List!$A$2:$B$5,2,FALSE)),"",VLOOKUP(VLOOKUP(C281,Table1[[Practice no.]:[12]],37,FALSE),List!$A$2:$B$5,2,FALSE)))</f>
        <v/>
      </c>
      <c r="X281" s="55" t="str">
        <f>IF(C281="","",IF(ISERROR(VLOOKUP(VLOOKUP(C281,Table1[[Practice no.]:[12]],38,FALSE),List!$A$2:$B$5,2,FALSE)),"",VLOOKUP(VLOOKUP(C281,Table1[[Practice no.]:[12]],38,FALSE),List!$A$2:$B$5,2,FALSE)))</f>
        <v/>
      </c>
      <c r="Y281" s="55" t="str">
        <f>IF(C281="","",IF(ISERROR(VLOOKUP(VLOOKUP(C281,Table1[[Practice no.]:[12]],39,FALSE),List!$A$2:$B$5,2,FALSE)),"",VLOOKUP(VLOOKUP(C281,Table1[[Practice no.]:[12]],39,FALSE),List!$A$2:$B$5,2,FALSE)))</f>
        <v/>
      </c>
      <c r="Z281" s="55" t="str">
        <f>IF(C281="","",IF(ISERROR(VLOOKUP(VLOOKUP(C281,Table1[[Practice no.]:[12]],40,FALSE),List!$A$2:$B$5,2,FALSE)),"",VLOOKUP(VLOOKUP(C281,Table1[[Practice no.]:[12]],40,FALSE),List!$A$2:$B$5,2,FALSE)))</f>
        <v/>
      </c>
      <c r="AA281" s="55" t="str">
        <f>IF(C281="","",IF(ISERROR(VLOOKUP(VLOOKUP(C281,Table1[[Practice no.]:[12]],41,FALSE),List!$A$2:$B$5,2,FALSE)),"",VLOOKUP(VLOOKUP(C281,Table1[[Practice no.]:[12]],41,FALSE),List!$A$2:$B$5,2,FALSE)))</f>
        <v/>
      </c>
      <c r="AB281" s="55" t="str">
        <f>IF(C281="","",IF(ISERROR(VLOOKUP(VLOOKUP(C281,Table1[[Practice no.]:[12]],42,FALSE),List!$A$2:$B$5,2,FALSE)),"",VLOOKUP(VLOOKUP(C281,Table1[[Practice no.]:[12]],42,FALSE),List!$A$2:$B$5,2,FALSE)))</f>
        <v/>
      </c>
    </row>
    <row r="282" spans="1:28" ht="40.35" customHeight="1">
      <c r="A282" s="218"/>
      <c r="B282" s="218"/>
      <c r="C282" s="218"/>
      <c r="D282" s="218" t="str">
        <f>IF(C282="","",HYPERLINK("#'" &amp; C282 &amp; "'!A1",VLOOKUP(C282,Table1[[Practice no.]:[Pracitce Name]],2,FALSE)))</f>
        <v/>
      </c>
      <c r="E282" s="65" t="str">
        <f>IF(C282="","",IF(ISERROR(VLOOKUP(VLOOKUP(C282,Table1[[Practice no.]:[12]],19,FALSE),List!$A$2:$B$5,2,FALSE)),"",VLOOKUP(VLOOKUP(C282,Table1[[Practice no.]:[12]],19,FALSE),List!$A$2:$B$5,2,FALSE)))</f>
        <v/>
      </c>
      <c r="F282" s="66" t="str">
        <f>IF(C282="","",IF(ISERROR(VLOOKUP(VLOOKUP(C282,Table1[[Practice no.]:[12]],20,FALSE),List!$A$2:$B$5,2,FALSE)),"",VLOOKUP(VLOOKUP(C282,Table1[[Practice no.]:[12]],20,FALSE),List!$A$2:$B$5,2,FALSE)))</f>
        <v/>
      </c>
      <c r="G282" s="66" t="str">
        <f>IF(C282="","",IF(ISERROR(VLOOKUP(VLOOKUP(C282,Table1[[Practice no.]:[12]],21,FALSE),List!$A$2:$B$5,2,FALSE)),"",VLOOKUP(VLOOKUP(C282,Table1[[Practice no.]:[12]],21,FALSE),List!$A$2:$B$5,2,FALSE)))</f>
        <v/>
      </c>
      <c r="H282" s="67" t="str">
        <f>IF(C282="","",IF(ISERROR(VLOOKUP(VLOOKUP(C282,Table1[[Practice no.]:[12]],22,FALSE),List!$A$2:$B$5,2,FALSE)),"",VLOOKUP(VLOOKUP(C282,Table1[[Practice no.]:[12]],22,FALSE),List!$A$2:$B$5,2,FALSE)))</f>
        <v/>
      </c>
      <c r="I282" s="67" t="str">
        <f>IF(C282="","",IF(ISERROR(VLOOKUP(VLOOKUP(C282,Table1[[Practice no.]:[12]],23,FALSE),List!$A$2:$B$5,2,FALSE)),"",VLOOKUP(VLOOKUP(C282,Table1[[Practice no.]:[12]],23,FALSE),List!$A$2:$B$5,2,FALSE)))</f>
        <v/>
      </c>
      <c r="J282" s="67" t="str">
        <f>IF(C282="","",IF(ISERROR(VLOOKUP(VLOOKUP(C282,Table1[[Practice no.]:[12]],24,FALSE),List!$A$2:$B$5,2,FALSE)),"",VLOOKUP(VLOOKUP(C282,Table1[[Practice no.]:[12]],24,FALSE),List!$A$2:$B$5,2,FALSE)))</f>
        <v/>
      </c>
      <c r="K282" s="68" t="str">
        <f>IF(C282="","",IF(ISERROR(VLOOKUP(VLOOKUP(C282,Table1[[Practice no.]:[12]],25,FALSE),List!$A$2:$B$5,2,FALSE)),"",VLOOKUP(VLOOKUP(C282,Table1[[Practice no.]:[12]],25,FALSE),List!$A$2:$B$5,2,FALSE)))</f>
        <v/>
      </c>
      <c r="L282" s="68" t="str">
        <f>IF(C282="","",IF(ISERROR(VLOOKUP(VLOOKUP(C282,Table1[[Practice no.]:[12]],26,FALSE),List!$A$2:$B$5,2,FALSE)),"",VLOOKUP(VLOOKUP(C282,Table1[[Practice no.]:[12]],26,FALSE),List!$A$2:$B$5,2,FALSE)))</f>
        <v/>
      </c>
      <c r="M282" s="68" t="str">
        <f>IF(C282="","",IF(ISERROR(VLOOKUP(VLOOKUP(C282,Table1[[Practice no.]:[12]],27,FALSE),List!$A$2:$B$5,2,FALSE)),"",VLOOKUP(VLOOKUP(C282,Table1[[Practice no.]:[12]],27,FALSE),List!$A$2:$B$5,2,FALSE)))</f>
        <v/>
      </c>
      <c r="N282" s="69" t="str">
        <f>IF(C282="","",IF(ISERROR(VLOOKUP(VLOOKUP(C282,Table1[[Practice no.]:[12]],28,FALSE),List!$A$2:$B$5,2,FALSE)),"",VLOOKUP(VLOOKUP(C282,Table1[[Practice no.]:[12]],28,FALSE),List!$A$2:$B$5,2,FALSE)))</f>
        <v/>
      </c>
      <c r="O282" s="69" t="str">
        <f>IF(C282="","",IF(ISERROR(VLOOKUP(VLOOKUP(C282,Table1[[Practice no.]:[12]],29,FALSE),List!$A$2:$B$5,2,FALSE)),"",VLOOKUP(VLOOKUP(C282,Table1[[Practice no.]:[12]],29,FALSE),List!$A$2:$B$5,2,FALSE)))</f>
        <v/>
      </c>
      <c r="P282" s="69" t="str">
        <f>IF(C282="","",IF(ISERROR(VLOOKUP(VLOOKUP(C282,Table1[[Practice no.]:[12]],30,FALSE),List!$A$2:$B$5,2,FALSE)),"",VLOOKUP(VLOOKUP(C282,Table1[[Practice no.]:[12]],30,FALSE),List!$A$2:$B$5,2,FALSE)))</f>
        <v/>
      </c>
      <c r="Q282" s="55" t="str">
        <f>IF(C282="","",IF(ISERROR(VLOOKUP(VLOOKUP(C282,Table1[[Practice no.]:[12]],31,FALSE),List!$A$2:$B$5,2,FALSE)),"",VLOOKUP(VLOOKUP(C282,Table1[[Practice no.]:[12]],31,FALSE),List!$A$2:$B$5,2,FALSE)))</f>
        <v/>
      </c>
      <c r="R282" s="55" t="str">
        <f>IF(C282="","",IF(ISERROR(VLOOKUP(VLOOKUP(C282,Table1[[Practice no.]:[12]],32,FALSE),List!$A$2:$B$5,2,FALSE)),"",VLOOKUP(VLOOKUP(C282,Table1[[Practice no.]:[12]],32,FALSE),List!$A$2:$B$5,2,FALSE)))</f>
        <v/>
      </c>
      <c r="S282" s="55" t="str">
        <f>IF(C282="","",IF(ISERROR(VLOOKUP(VLOOKUP(C282,Table1[[Practice no.]:[12]],33,FALSE),List!$A$2:$B$5,2,FALSE)),"",VLOOKUP(VLOOKUP(C282,Table1[[Practice no.]:[12]],33,FALSE),List!$A$2:$B$5,2,FALSE)))</f>
        <v/>
      </c>
      <c r="T282" s="55" t="str">
        <f>IF(C282="","",IF(ISERROR(VLOOKUP(VLOOKUP(C282,Table1[[Practice no.]:[12]],34,FALSE),List!$A$2:$B$5,2,FALSE)),"",VLOOKUP(VLOOKUP(C282,Table1[[Practice no.]:[12]],34,FALSE),List!$A$2:$B$5,2,FALSE)))</f>
        <v/>
      </c>
      <c r="U282" s="55" t="str">
        <f>IF(C282="","",IF(ISERROR(VLOOKUP(VLOOKUP(C282,Table1[[Practice no.]:[12]],35,FALSE),List!$A$2:$B$5,2,FALSE)),"",VLOOKUP(VLOOKUP(C282,Table1[[Practice no.]:[12]],35,FALSE),List!$A$2:$B$5,2,FALSE)))</f>
        <v/>
      </c>
      <c r="V282" s="55" t="str">
        <f>IF(C282="","",IF(ISERROR(VLOOKUP(VLOOKUP(C282,Table1[[Practice no.]:[12]],36,FALSE),List!$A$2:$B$5,2,FALSE)),"",VLOOKUP(VLOOKUP(C282,Table1[[Practice no.]:[12]],36,FALSE),List!$A$2:$B$5,2,FALSE)))</f>
        <v/>
      </c>
      <c r="W282" s="55" t="str">
        <f>IF(C282="","",IF(ISERROR(VLOOKUP(VLOOKUP(C282,Table1[[Practice no.]:[12]],37,FALSE),List!$A$2:$B$5,2,FALSE)),"",VLOOKUP(VLOOKUP(C282,Table1[[Practice no.]:[12]],37,FALSE),List!$A$2:$B$5,2,FALSE)))</f>
        <v/>
      </c>
      <c r="X282" s="55" t="str">
        <f>IF(C282="","",IF(ISERROR(VLOOKUP(VLOOKUP(C282,Table1[[Practice no.]:[12]],38,FALSE),List!$A$2:$B$5,2,FALSE)),"",VLOOKUP(VLOOKUP(C282,Table1[[Practice no.]:[12]],38,FALSE),List!$A$2:$B$5,2,FALSE)))</f>
        <v/>
      </c>
      <c r="Y282" s="55" t="str">
        <f>IF(C282="","",IF(ISERROR(VLOOKUP(VLOOKUP(C282,Table1[[Practice no.]:[12]],39,FALSE),List!$A$2:$B$5,2,FALSE)),"",VLOOKUP(VLOOKUP(C282,Table1[[Practice no.]:[12]],39,FALSE),List!$A$2:$B$5,2,FALSE)))</f>
        <v/>
      </c>
      <c r="Z282" s="55" t="str">
        <f>IF(C282="","",IF(ISERROR(VLOOKUP(VLOOKUP(C282,Table1[[Practice no.]:[12]],40,FALSE),List!$A$2:$B$5,2,FALSE)),"",VLOOKUP(VLOOKUP(C282,Table1[[Practice no.]:[12]],40,FALSE),List!$A$2:$B$5,2,FALSE)))</f>
        <v/>
      </c>
      <c r="AA282" s="55" t="str">
        <f>IF(C282="","",IF(ISERROR(VLOOKUP(VLOOKUP(C282,Table1[[Practice no.]:[12]],41,FALSE),List!$A$2:$B$5,2,FALSE)),"",VLOOKUP(VLOOKUP(C282,Table1[[Practice no.]:[12]],41,FALSE),List!$A$2:$B$5,2,FALSE)))</f>
        <v/>
      </c>
      <c r="AB282" s="55" t="str">
        <f>IF(C282="","",IF(ISERROR(VLOOKUP(VLOOKUP(C282,Table1[[Practice no.]:[12]],42,FALSE),List!$A$2:$B$5,2,FALSE)),"",VLOOKUP(VLOOKUP(C282,Table1[[Practice no.]:[12]],42,FALSE),List!$A$2:$B$5,2,FALSE)))</f>
        <v/>
      </c>
    </row>
    <row r="283" spans="1:28" ht="40.35" customHeight="1">
      <c r="A283" s="218"/>
      <c r="B283" s="218"/>
      <c r="C283" s="218"/>
      <c r="D283" s="218" t="str">
        <f>IF(C283="","",HYPERLINK("#'" &amp; C283 &amp; "'!A1",VLOOKUP(C283,Table1[[Practice no.]:[Pracitce Name]],2,FALSE)))</f>
        <v/>
      </c>
      <c r="E283" s="65" t="str">
        <f>IF(C283="","",IF(ISERROR(VLOOKUP(VLOOKUP(C283,Table1[[Practice no.]:[12]],19,FALSE),List!$A$2:$B$5,2,FALSE)),"",VLOOKUP(VLOOKUP(C283,Table1[[Practice no.]:[12]],19,FALSE),List!$A$2:$B$5,2,FALSE)))</f>
        <v/>
      </c>
      <c r="F283" s="66" t="str">
        <f>IF(C283="","",IF(ISERROR(VLOOKUP(VLOOKUP(C283,Table1[[Practice no.]:[12]],20,FALSE),List!$A$2:$B$5,2,FALSE)),"",VLOOKUP(VLOOKUP(C283,Table1[[Practice no.]:[12]],20,FALSE),List!$A$2:$B$5,2,FALSE)))</f>
        <v/>
      </c>
      <c r="G283" s="66" t="str">
        <f>IF(C283="","",IF(ISERROR(VLOOKUP(VLOOKUP(C283,Table1[[Practice no.]:[12]],21,FALSE),List!$A$2:$B$5,2,FALSE)),"",VLOOKUP(VLOOKUP(C283,Table1[[Practice no.]:[12]],21,FALSE),List!$A$2:$B$5,2,FALSE)))</f>
        <v/>
      </c>
      <c r="H283" s="67" t="str">
        <f>IF(C283="","",IF(ISERROR(VLOOKUP(VLOOKUP(C283,Table1[[Practice no.]:[12]],22,FALSE),List!$A$2:$B$5,2,FALSE)),"",VLOOKUP(VLOOKUP(C283,Table1[[Practice no.]:[12]],22,FALSE),List!$A$2:$B$5,2,FALSE)))</f>
        <v/>
      </c>
      <c r="I283" s="67" t="str">
        <f>IF(C283="","",IF(ISERROR(VLOOKUP(VLOOKUP(C283,Table1[[Practice no.]:[12]],23,FALSE),List!$A$2:$B$5,2,FALSE)),"",VLOOKUP(VLOOKUP(C283,Table1[[Practice no.]:[12]],23,FALSE),List!$A$2:$B$5,2,FALSE)))</f>
        <v/>
      </c>
      <c r="J283" s="67" t="str">
        <f>IF(C283="","",IF(ISERROR(VLOOKUP(VLOOKUP(C283,Table1[[Practice no.]:[12]],24,FALSE),List!$A$2:$B$5,2,FALSE)),"",VLOOKUP(VLOOKUP(C283,Table1[[Practice no.]:[12]],24,FALSE),List!$A$2:$B$5,2,FALSE)))</f>
        <v/>
      </c>
      <c r="K283" s="68" t="str">
        <f>IF(C283="","",IF(ISERROR(VLOOKUP(VLOOKUP(C283,Table1[[Practice no.]:[12]],25,FALSE),List!$A$2:$B$5,2,FALSE)),"",VLOOKUP(VLOOKUP(C283,Table1[[Practice no.]:[12]],25,FALSE),List!$A$2:$B$5,2,FALSE)))</f>
        <v/>
      </c>
      <c r="L283" s="68" t="str">
        <f>IF(C283="","",IF(ISERROR(VLOOKUP(VLOOKUP(C283,Table1[[Practice no.]:[12]],26,FALSE),List!$A$2:$B$5,2,FALSE)),"",VLOOKUP(VLOOKUP(C283,Table1[[Practice no.]:[12]],26,FALSE),List!$A$2:$B$5,2,FALSE)))</f>
        <v/>
      </c>
      <c r="M283" s="68" t="str">
        <f>IF(C283="","",IF(ISERROR(VLOOKUP(VLOOKUP(C283,Table1[[Practice no.]:[12]],27,FALSE),List!$A$2:$B$5,2,FALSE)),"",VLOOKUP(VLOOKUP(C283,Table1[[Practice no.]:[12]],27,FALSE),List!$A$2:$B$5,2,FALSE)))</f>
        <v/>
      </c>
      <c r="N283" s="69" t="str">
        <f>IF(C283="","",IF(ISERROR(VLOOKUP(VLOOKUP(C283,Table1[[Practice no.]:[12]],28,FALSE),List!$A$2:$B$5,2,FALSE)),"",VLOOKUP(VLOOKUP(C283,Table1[[Practice no.]:[12]],28,FALSE),List!$A$2:$B$5,2,FALSE)))</f>
        <v/>
      </c>
      <c r="O283" s="69" t="str">
        <f>IF(C283="","",IF(ISERROR(VLOOKUP(VLOOKUP(C283,Table1[[Practice no.]:[12]],29,FALSE),List!$A$2:$B$5,2,FALSE)),"",VLOOKUP(VLOOKUP(C283,Table1[[Practice no.]:[12]],29,FALSE),List!$A$2:$B$5,2,FALSE)))</f>
        <v/>
      </c>
      <c r="P283" s="69" t="str">
        <f>IF(C283="","",IF(ISERROR(VLOOKUP(VLOOKUP(C283,Table1[[Practice no.]:[12]],30,FALSE),List!$A$2:$B$5,2,FALSE)),"",VLOOKUP(VLOOKUP(C283,Table1[[Practice no.]:[12]],30,FALSE),List!$A$2:$B$5,2,FALSE)))</f>
        <v/>
      </c>
      <c r="Q283" s="55" t="str">
        <f>IF(C283="","",IF(ISERROR(VLOOKUP(VLOOKUP(C283,Table1[[Practice no.]:[12]],31,FALSE),List!$A$2:$B$5,2,FALSE)),"",VLOOKUP(VLOOKUP(C283,Table1[[Practice no.]:[12]],31,FALSE),List!$A$2:$B$5,2,FALSE)))</f>
        <v/>
      </c>
      <c r="R283" s="55" t="str">
        <f>IF(C283="","",IF(ISERROR(VLOOKUP(VLOOKUP(C283,Table1[[Practice no.]:[12]],32,FALSE),List!$A$2:$B$5,2,FALSE)),"",VLOOKUP(VLOOKUP(C283,Table1[[Practice no.]:[12]],32,FALSE),List!$A$2:$B$5,2,FALSE)))</f>
        <v/>
      </c>
      <c r="S283" s="55" t="str">
        <f>IF(C283="","",IF(ISERROR(VLOOKUP(VLOOKUP(C283,Table1[[Practice no.]:[12]],33,FALSE),List!$A$2:$B$5,2,FALSE)),"",VLOOKUP(VLOOKUP(C283,Table1[[Practice no.]:[12]],33,FALSE),List!$A$2:$B$5,2,FALSE)))</f>
        <v/>
      </c>
      <c r="T283" s="55" t="str">
        <f>IF(C283="","",IF(ISERROR(VLOOKUP(VLOOKUP(C283,Table1[[Practice no.]:[12]],34,FALSE),List!$A$2:$B$5,2,FALSE)),"",VLOOKUP(VLOOKUP(C283,Table1[[Practice no.]:[12]],34,FALSE),List!$A$2:$B$5,2,FALSE)))</f>
        <v/>
      </c>
      <c r="U283" s="55" t="str">
        <f>IF(C283="","",IF(ISERROR(VLOOKUP(VLOOKUP(C283,Table1[[Practice no.]:[12]],35,FALSE),List!$A$2:$B$5,2,FALSE)),"",VLOOKUP(VLOOKUP(C283,Table1[[Practice no.]:[12]],35,FALSE),List!$A$2:$B$5,2,FALSE)))</f>
        <v/>
      </c>
      <c r="V283" s="55" t="str">
        <f>IF(C283="","",IF(ISERROR(VLOOKUP(VLOOKUP(C283,Table1[[Practice no.]:[12]],36,FALSE),List!$A$2:$B$5,2,FALSE)),"",VLOOKUP(VLOOKUP(C283,Table1[[Practice no.]:[12]],36,FALSE),List!$A$2:$B$5,2,FALSE)))</f>
        <v/>
      </c>
      <c r="W283" s="55" t="str">
        <f>IF(C283="","",IF(ISERROR(VLOOKUP(VLOOKUP(C283,Table1[[Practice no.]:[12]],37,FALSE),List!$A$2:$B$5,2,FALSE)),"",VLOOKUP(VLOOKUP(C283,Table1[[Practice no.]:[12]],37,FALSE),List!$A$2:$B$5,2,FALSE)))</f>
        <v/>
      </c>
      <c r="X283" s="55" t="str">
        <f>IF(C283="","",IF(ISERROR(VLOOKUP(VLOOKUP(C283,Table1[[Practice no.]:[12]],38,FALSE),List!$A$2:$B$5,2,FALSE)),"",VLOOKUP(VLOOKUP(C283,Table1[[Practice no.]:[12]],38,FALSE),List!$A$2:$B$5,2,FALSE)))</f>
        <v/>
      </c>
      <c r="Y283" s="55" t="str">
        <f>IF(C283="","",IF(ISERROR(VLOOKUP(VLOOKUP(C283,Table1[[Practice no.]:[12]],39,FALSE),List!$A$2:$B$5,2,FALSE)),"",VLOOKUP(VLOOKUP(C283,Table1[[Practice no.]:[12]],39,FALSE),List!$A$2:$B$5,2,FALSE)))</f>
        <v/>
      </c>
      <c r="Z283" s="55" t="str">
        <f>IF(C283="","",IF(ISERROR(VLOOKUP(VLOOKUP(C283,Table1[[Practice no.]:[12]],40,FALSE),List!$A$2:$B$5,2,FALSE)),"",VLOOKUP(VLOOKUP(C283,Table1[[Practice no.]:[12]],40,FALSE),List!$A$2:$B$5,2,FALSE)))</f>
        <v/>
      </c>
      <c r="AA283" s="55" t="str">
        <f>IF(C283="","",IF(ISERROR(VLOOKUP(VLOOKUP(C283,Table1[[Practice no.]:[12]],41,FALSE),List!$A$2:$B$5,2,FALSE)),"",VLOOKUP(VLOOKUP(C283,Table1[[Practice no.]:[12]],41,FALSE),List!$A$2:$B$5,2,FALSE)))</f>
        <v/>
      </c>
      <c r="AB283" s="55" t="str">
        <f>IF(C283="","",IF(ISERROR(VLOOKUP(VLOOKUP(C283,Table1[[Practice no.]:[12]],42,FALSE),List!$A$2:$B$5,2,FALSE)),"",VLOOKUP(VLOOKUP(C283,Table1[[Practice no.]:[12]],42,FALSE),List!$A$2:$B$5,2,FALSE)))</f>
        <v/>
      </c>
    </row>
    <row r="284" spans="1:28" ht="40.35" customHeight="1">
      <c r="A284" s="218"/>
      <c r="B284" s="218"/>
      <c r="C284" s="218"/>
      <c r="D284" s="218" t="str">
        <f>IF(C284="","",HYPERLINK("#'" &amp; C284 &amp; "'!A1",VLOOKUP(C284,Table1[[Practice no.]:[Pracitce Name]],2,FALSE)))</f>
        <v/>
      </c>
      <c r="E284" s="65" t="str">
        <f>IF(C284="","",IF(ISERROR(VLOOKUP(VLOOKUP(C284,Table1[[Practice no.]:[12]],19,FALSE),List!$A$2:$B$5,2,FALSE)),"",VLOOKUP(VLOOKUP(C284,Table1[[Practice no.]:[12]],19,FALSE),List!$A$2:$B$5,2,FALSE)))</f>
        <v/>
      </c>
      <c r="F284" s="66" t="str">
        <f>IF(C284="","",IF(ISERROR(VLOOKUP(VLOOKUP(C284,Table1[[Practice no.]:[12]],20,FALSE),List!$A$2:$B$5,2,FALSE)),"",VLOOKUP(VLOOKUP(C284,Table1[[Practice no.]:[12]],20,FALSE),List!$A$2:$B$5,2,FALSE)))</f>
        <v/>
      </c>
      <c r="G284" s="66" t="str">
        <f>IF(C284="","",IF(ISERROR(VLOOKUP(VLOOKUP(C284,Table1[[Practice no.]:[12]],21,FALSE),List!$A$2:$B$5,2,FALSE)),"",VLOOKUP(VLOOKUP(C284,Table1[[Practice no.]:[12]],21,FALSE),List!$A$2:$B$5,2,FALSE)))</f>
        <v/>
      </c>
      <c r="H284" s="67" t="str">
        <f>IF(C284="","",IF(ISERROR(VLOOKUP(VLOOKUP(C284,Table1[[Practice no.]:[12]],22,FALSE),List!$A$2:$B$5,2,FALSE)),"",VLOOKUP(VLOOKUP(C284,Table1[[Practice no.]:[12]],22,FALSE),List!$A$2:$B$5,2,FALSE)))</f>
        <v/>
      </c>
      <c r="I284" s="67" t="str">
        <f>IF(C284="","",IF(ISERROR(VLOOKUP(VLOOKUP(C284,Table1[[Practice no.]:[12]],23,FALSE),List!$A$2:$B$5,2,FALSE)),"",VLOOKUP(VLOOKUP(C284,Table1[[Practice no.]:[12]],23,FALSE),List!$A$2:$B$5,2,FALSE)))</f>
        <v/>
      </c>
      <c r="J284" s="67" t="str">
        <f>IF(C284="","",IF(ISERROR(VLOOKUP(VLOOKUP(C284,Table1[[Practice no.]:[12]],24,FALSE),List!$A$2:$B$5,2,FALSE)),"",VLOOKUP(VLOOKUP(C284,Table1[[Practice no.]:[12]],24,FALSE),List!$A$2:$B$5,2,FALSE)))</f>
        <v/>
      </c>
      <c r="K284" s="68" t="str">
        <f>IF(C284="","",IF(ISERROR(VLOOKUP(VLOOKUP(C284,Table1[[Practice no.]:[12]],25,FALSE),List!$A$2:$B$5,2,FALSE)),"",VLOOKUP(VLOOKUP(C284,Table1[[Practice no.]:[12]],25,FALSE),List!$A$2:$B$5,2,FALSE)))</f>
        <v/>
      </c>
      <c r="L284" s="68" t="str">
        <f>IF(C284="","",IF(ISERROR(VLOOKUP(VLOOKUP(C284,Table1[[Practice no.]:[12]],26,FALSE),List!$A$2:$B$5,2,FALSE)),"",VLOOKUP(VLOOKUP(C284,Table1[[Practice no.]:[12]],26,FALSE),List!$A$2:$B$5,2,FALSE)))</f>
        <v/>
      </c>
      <c r="M284" s="68" t="str">
        <f>IF(C284="","",IF(ISERROR(VLOOKUP(VLOOKUP(C284,Table1[[Practice no.]:[12]],27,FALSE),List!$A$2:$B$5,2,FALSE)),"",VLOOKUP(VLOOKUP(C284,Table1[[Practice no.]:[12]],27,FALSE),List!$A$2:$B$5,2,FALSE)))</f>
        <v/>
      </c>
      <c r="N284" s="69" t="str">
        <f>IF(C284="","",IF(ISERROR(VLOOKUP(VLOOKUP(C284,Table1[[Practice no.]:[12]],28,FALSE),List!$A$2:$B$5,2,FALSE)),"",VLOOKUP(VLOOKUP(C284,Table1[[Practice no.]:[12]],28,FALSE),List!$A$2:$B$5,2,FALSE)))</f>
        <v/>
      </c>
      <c r="O284" s="69" t="str">
        <f>IF(C284="","",IF(ISERROR(VLOOKUP(VLOOKUP(C284,Table1[[Practice no.]:[12]],29,FALSE),List!$A$2:$B$5,2,FALSE)),"",VLOOKUP(VLOOKUP(C284,Table1[[Practice no.]:[12]],29,FALSE),List!$A$2:$B$5,2,FALSE)))</f>
        <v/>
      </c>
      <c r="P284" s="69" t="str">
        <f>IF(C284="","",IF(ISERROR(VLOOKUP(VLOOKUP(C284,Table1[[Practice no.]:[12]],30,FALSE),List!$A$2:$B$5,2,FALSE)),"",VLOOKUP(VLOOKUP(C284,Table1[[Practice no.]:[12]],30,FALSE),List!$A$2:$B$5,2,FALSE)))</f>
        <v/>
      </c>
      <c r="Q284" s="55" t="str">
        <f>IF(C284="","",IF(ISERROR(VLOOKUP(VLOOKUP(C284,Table1[[Practice no.]:[12]],31,FALSE),List!$A$2:$B$5,2,FALSE)),"",VLOOKUP(VLOOKUP(C284,Table1[[Practice no.]:[12]],31,FALSE),List!$A$2:$B$5,2,FALSE)))</f>
        <v/>
      </c>
      <c r="R284" s="55" t="str">
        <f>IF(C284="","",IF(ISERROR(VLOOKUP(VLOOKUP(C284,Table1[[Practice no.]:[12]],32,FALSE),List!$A$2:$B$5,2,FALSE)),"",VLOOKUP(VLOOKUP(C284,Table1[[Practice no.]:[12]],32,FALSE),List!$A$2:$B$5,2,FALSE)))</f>
        <v/>
      </c>
      <c r="S284" s="55" t="str">
        <f>IF(C284="","",IF(ISERROR(VLOOKUP(VLOOKUP(C284,Table1[[Practice no.]:[12]],33,FALSE),List!$A$2:$B$5,2,FALSE)),"",VLOOKUP(VLOOKUP(C284,Table1[[Practice no.]:[12]],33,FALSE),List!$A$2:$B$5,2,FALSE)))</f>
        <v/>
      </c>
      <c r="T284" s="55" t="str">
        <f>IF(C284="","",IF(ISERROR(VLOOKUP(VLOOKUP(C284,Table1[[Practice no.]:[12]],34,FALSE),List!$A$2:$B$5,2,FALSE)),"",VLOOKUP(VLOOKUP(C284,Table1[[Practice no.]:[12]],34,FALSE),List!$A$2:$B$5,2,FALSE)))</f>
        <v/>
      </c>
      <c r="U284" s="55" t="str">
        <f>IF(C284="","",IF(ISERROR(VLOOKUP(VLOOKUP(C284,Table1[[Practice no.]:[12]],35,FALSE),List!$A$2:$B$5,2,FALSE)),"",VLOOKUP(VLOOKUP(C284,Table1[[Practice no.]:[12]],35,FALSE),List!$A$2:$B$5,2,FALSE)))</f>
        <v/>
      </c>
      <c r="V284" s="55" t="str">
        <f>IF(C284="","",IF(ISERROR(VLOOKUP(VLOOKUP(C284,Table1[[Practice no.]:[12]],36,FALSE),List!$A$2:$B$5,2,FALSE)),"",VLOOKUP(VLOOKUP(C284,Table1[[Practice no.]:[12]],36,FALSE),List!$A$2:$B$5,2,FALSE)))</f>
        <v/>
      </c>
      <c r="W284" s="55" t="str">
        <f>IF(C284="","",IF(ISERROR(VLOOKUP(VLOOKUP(C284,Table1[[Practice no.]:[12]],37,FALSE),List!$A$2:$B$5,2,FALSE)),"",VLOOKUP(VLOOKUP(C284,Table1[[Practice no.]:[12]],37,FALSE),List!$A$2:$B$5,2,FALSE)))</f>
        <v/>
      </c>
      <c r="X284" s="55" t="str">
        <f>IF(C284="","",IF(ISERROR(VLOOKUP(VLOOKUP(C284,Table1[[Practice no.]:[12]],38,FALSE),List!$A$2:$B$5,2,FALSE)),"",VLOOKUP(VLOOKUP(C284,Table1[[Practice no.]:[12]],38,FALSE),List!$A$2:$B$5,2,FALSE)))</f>
        <v/>
      </c>
      <c r="Y284" s="55" t="str">
        <f>IF(C284="","",IF(ISERROR(VLOOKUP(VLOOKUP(C284,Table1[[Practice no.]:[12]],39,FALSE),List!$A$2:$B$5,2,FALSE)),"",VLOOKUP(VLOOKUP(C284,Table1[[Practice no.]:[12]],39,FALSE),List!$A$2:$B$5,2,FALSE)))</f>
        <v/>
      </c>
      <c r="Z284" s="55" t="str">
        <f>IF(C284="","",IF(ISERROR(VLOOKUP(VLOOKUP(C284,Table1[[Practice no.]:[12]],40,FALSE),List!$A$2:$B$5,2,FALSE)),"",VLOOKUP(VLOOKUP(C284,Table1[[Practice no.]:[12]],40,FALSE),List!$A$2:$B$5,2,FALSE)))</f>
        <v/>
      </c>
      <c r="AA284" s="55" t="str">
        <f>IF(C284="","",IF(ISERROR(VLOOKUP(VLOOKUP(C284,Table1[[Practice no.]:[12]],41,FALSE),List!$A$2:$B$5,2,FALSE)),"",VLOOKUP(VLOOKUP(C284,Table1[[Practice no.]:[12]],41,FALSE),List!$A$2:$B$5,2,FALSE)))</f>
        <v/>
      </c>
      <c r="AB284" s="55" t="str">
        <f>IF(C284="","",IF(ISERROR(VLOOKUP(VLOOKUP(C284,Table1[[Practice no.]:[12]],42,FALSE),List!$A$2:$B$5,2,FALSE)),"",VLOOKUP(VLOOKUP(C284,Table1[[Practice no.]:[12]],42,FALSE),List!$A$2:$B$5,2,FALSE)))</f>
        <v/>
      </c>
    </row>
    <row r="285" spans="1:28" ht="40.35" customHeight="1">
      <c r="A285" s="218"/>
      <c r="B285" s="218"/>
      <c r="C285" s="218"/>
      <c r="D285" s="218" t="str">
        <f>IF(C285="","",HYPERLINK("#'" &amp; C285 &amp; "'!A1",VLOOKUP(C285,Table1[[Practice no.]:[Pracitce Name]],2,FALSE)))</f>
        <v/>
      </c>
      <c r="E285" s="65" t="str">
        <f>IF(C285="","",IF(ISERROR(VLOOKUP(VLOOKUP(C285,Table1[[Practice no.]:[12]],19,FALSE),List!$A$2:$B$5,2,FALSE)),"",VLOOKUP(VLOOKUP(C285,Table1[[Practice no.]:[12]],19,FALSE),List!$A$2:$B$5,2,FALSE)))</f>
        <v/>
      </c>
      <c r="F285" s="66" t="str">
        <f>IF(C285="","",IF(ISERROR(VLOOKUP(VLOOKUP(C285,Table1[[Practice no.]:[12]],20,FALSE),List!$A$2:$B$5,2,FALSE)),"",VLOOKUP(VLOOKUP(C285,Table1[[Practice no.]:[12]],20,FALSE),List!$A$2:$B$5,2,FALSE)))</f>
        <v/>
      </c>
      <c r="G285" s="66" t="str">
        <f>IF(C285="","",IF(ISERROR(VLOOKUP(VLOOKUP(C285,Table1[[Practice no.]:[12]],21,FALSE),List!$A$2:$B$5,2,FALSE)),"",VLOOKUP(VLOOKUP(C285,Table1[[Practice no.]:[12]],21,FALSE),List!$A$2:$B$5,2,FALSE)))</f>
        <v/>
      </c>
      <c r="H285" s="67" t="str">
        <f>IF(C285="","",IF(ISERROR(VLOOKUP(VLOOKUP(C285,Table1[[Practice no.]:[12]],22,FALSE),List!$A$2:$B$5,2,FALSE)),"",VLOOKUP(VLOOKUP(C285,Table1[[Practice no.]:[12]],22,FALSE),List!$A$2:$B$5,2,FALSE)))</f>
        <v/>
      </c>
      <c r="I285" s="67" t="str">
        <f>IF(C285="","",IF(ISERROR(VLOOKUP(VLOOKUP(C285,Table1[[Practice no.]:[12]],23,FALSE),List!$A$2:$B$5,2,FALSE)),"",VLOOKUP(VLOOKUP(C285,Table1[[Practice no.]:[12]],23,FALSE),List!$A$2:$B$5,2,FALSE)))</f>
        <v/>
      </c>
      <c r="J285" s="67" t="str">
        <f>IF(C285="","",IF(ISERROR(VLOOKUP(VLOOKUP(C285,Table1[[Practice no.]:[12]],24,FALSE),List!$A$2:$B$5,2,FALSE)),"",VLOOKUP(VLOOKUP(C285,Table1[[Practice no.]:[12]],24,FALSE),List!$A$2:$B$5,2,FALSE)))</f>
        <v/>
      </c>
      <c r="K285" s="68" t="str">
        <f>IF(C285="","",IF(ISERROR(VLOOKUP(VLOOKUP(C285,Table1[[Practice no.]:[12]],25,FALSE),List!$A$2:$B$5,2,FALSE)),"",VLOOKUP(VLOOKUP(C285,Table1[[Practice no.]:[12]],25,FALSE),List!$A$2:$B$5,2,FALSE)))</f>
        <v/>
      </c>
      <c r="L285" s="68" t="str">
        <f>IF(C285="","",IF(ISERROR(VLOOKUP(VLOOKUP(C285,Table1[[Practice no.]:[12]],26,FALSE),List!$A$2:$B$5,2,FALSE)),"",VLOOKUP(VLOOKUP(C285,Table1[[Practice no.]:[12]],26,FALSE),List!$A$2:$B$5,2,FALSE)))</f>
        <v/>
      </c>
      <c r="M285" s="68" t="str">
        <f>IF(C285="","",IF(ISERROR(VLOOKUP(VLOOKUP(C285,Table1[[Practice no.]:[12]],27,FALSE),List!$A$2:$B$5,2,FALSE)),"",VLOOKUP(VLOOKUP(C285,Table1[[Practice no.]:[12]],27,FALSE),List!$A$2:$B$5,2,FALSE)))</f>
        <v/>
      </c>
      <c r="N285" s="69" t="str">
        <f>IF(C285="","",IF(ISERROR(VLOOKUP(VLOOKUP(C285,Table1[[Practice no.]:[12]],28,FALSE),List!$A$2:$B$5,2,FALSE)),"",VLOOKUP(VLOOKUP(C285,Table1[[Practice no.]:[12]],28,FALSE),List!$A$2:$B$5,2,FALSE)))</f>
        <v/>
      </c>
      <c r="O285" s="69" t="str">
        <f>IF(C285="","",IF(ISERROR(VLOOKUP(VLOOKUP(C285,Table1[[Practice no.]:[12]],29,FALSE),List!$A$2:$B$5,2,FALSE)),"",VLOOKUP(VLOOKUP(C285,Table1[[Practice no.]:[12]],29,FALSE),List!$A$2:$B$5,2,FALSE)))</f>
        <v/>
      </c>
      <c r="P285" s="69" t="str">
        <f>IF(C285="","",IF(ISERROR(VLOOKUP(VLOOKUP(C285,Table1[[Practice no.]:[12]],30,FALSE),List!$A$2:$B$5,2,FALSE)),"",VLOOKUP(VLOOKUP(C285,Table1[[Practice no.]:[12]],30,FALSE),List!$A$2:$B$5,2,FALSE)))</f>
        <v/>
      </c>
      <c r="Q285" s="55" t="str">
        <f>IF(C285="","",IF(ISERROR(VLOOKUP(VLOOKUP(C285,Table1[[Practice no.]:[12]],31,FALSE),List!$A$2:$B$5,2,FALSE)),"",VLOOKUP(VLOOKUP(C285,Table1[[Practice no.]:[12]],31,FALSE),List!$A$2:$B$5,2,FALSE)))</f>
        <v/>
      </c>
      <c r="R285" s="55" t="str">
        <f>IF(C285="","",IF(ISERROR(VLOOKUP(VLOOKUP(C285,Table1[[Practice no.]:[12]],32,FALSE),List!$A$2:$B$5,2,FALSE)),"",VLOOKUP(VLOOKUP(C285,Table1[[Practice no.]:[12]],32,FALSE),List!$A$2:$B$5,2,FALSE)))</f>
        <v/>
      </c>
      <c r="S285" s="55" t="str">
        <f>IF(C285="","",IF(ISERROR(VLOOKUP(VLOOKUP(C285,Table1[[Practice no.]:[12]],33,FALSE),List!$A$2:$B$5,2,FALSE)),"",VLOOKUP(VLOOKUP(C285,Table1[[Practice no.]:[12]],33,FALSE),List!$A$2:$B$5,2,FALSE)))</f>
        <v/>
      </c>
      <c r="T285" s="55" t="str">
        <f>IF(C285="","",IF(ISERROR(VLOOKUP(VLOOKUP(C285,Table1[[Practice no.]:[12]],34,FALSE),List!$A$2:$B$5,2,FALSE)),"",VLOOKUP(VLOOKUP(C285,Table1[[Practice no.]:[12]],34,FALSE),List!$A$2:$B$5,2,FALSE)))</f>
        <v/>
      </c>
      <c r="U285" s="55" t="str">
        <f>IF(C285="","",IF(ISERROR(VLOOKUP(VLOOKUP(C285,Table1[[Practice no.]:[12]],35,FALSE),List!$A$2:$B$5,2,FALSE)),"",VLOOKUP(VLOOKUP(C285,Table1[[Practice no.]:[12]],35,FALSE),List!$A$2:$B$5,2,FALSE)))</f>
        <v/>
      </c>
      <c r="V285" s="55" t="str">
        <f>IF(C285="","",IF(ISERROR(VLOOKUP(VLOOKUP(C285,Table1[[Practice no.]:[12]],36,FALSE),List!$A$2:$B$5,2,FALSE)),"",VLOOKUP(VLOOKUP(C285,Table1[[Practice no.]:[12]],36,FALSE),List!$A$2:$B$5,2,FALSE)))</f>
        <v/>
      </c>
      <c r="W285" s="55" t="str">
        <f>IF(C285="","",IF(ISERROR(VLOOKUP(VLOOKUP(C285,Table1[[Practice no.]:[12]],37,FALSE),List!$A$2:$B$5,2,FALSE)),"",VLOOKUP(VLOOKUP(C285,Table1[[Practice no.]:[12]],37,FALSE),List!$A$2:$B$5,2,FALSE)))</f>
        <v/>
      </c>
      <c r="X285" s="55" t="str">
        <f>IF(C285="","",IF(ISERROR(VLOOKUP(VLOOKUP(C285,Table1[[Practice no.]:[12]],38,FALSE),List!$A$2:$B$5,2,FALSE)),"",VLOOKUP(VLOOKUP(C285,Table1[[Practice no.]:[12]],38,FALSE),List!$A$2:$B$5,2,FALSE)))</f>
        <v/>
      </c>
      <c r="Y285" s="55" t="str">
        <f>IF(C285="","",IF(ISERROR(VLOOKUP(VLOOKUP(C285,Table1[[Practice no.]:[12]],39,FALSE),List!$A$2:$B$5,2,FALSE)),"",VLOOKUP(VLOOKUP(C285,Table1[[Practice no.]:[12]],39,FALSE),List!$A$2:$B$5,2,FALSE)))</f>
        <v/>
      </c>
      <c r="Z285" s="55" t="str">
        <f>IF(C285="","",IF(ISERROR(VLOOKUP(VLOOKUP(C285,Table1[[Practice no.]:[12]],40,FALSE),List!$A$2:$B$5,2,FALSE)),"",VLOOKUP(VLOOKUP(C285,Table1[[Practice no.]:[12]],40,FALSE),List!$A$2:$B$5,2,FALSE)))</f>
        <v/>
      </c>
      <c r="AA285" s="55" t="str">
        <f>IF(C285="","",IF(ISERROR(VLOOKUP(VLOOKUP(C285,Table1[[Practice no.]:[12]],41,FALSE),List!$A$2:$B$5,2,FALSE)),"",VLOOKUP(VLOOKUP(C285,Table1[[Practice no.]:[12]],41,FALSE),List!$A$2:$B$5,2,FALSE)))</f>
        <v/>
      </c>
      <c r="AB285" s="55" t="str">
        <f>IF(C285="","",IF(ISERROR(VLOOKUP(VLOOKUP(C285,Table1[[Practice no.]:[12]],42,FALSE),List!$A$2:$B$5,2,FALSE)),"",VLOOKUP(VLOOKUP(C285,Table1[[Practice no.]:[12]],42,FALSE),List!$A$2:$B$5,2,FALSE)))</f>
        <v/>
      </c>
    </row>
    <row r="286" spans="1:28" ht="40.35" customHeight="1">
      <c r="A286" s="218"/>
      <c r="B286" s="218"/>
      <c r="C286" s="218"/>
      <c r="D286" s="218" t="str">
        <f>IF(C286="","",HYPERLINK("#'" &amp; C286 &amp; "'!A1",VLOOKUP(C286,Table1[[Practice no.]:[Pracitce Name]],2,FALSE)))</f>
        <v/>
      </c>
      <c r="E286" s="65" t="str">
        <f>IF(C286="","",IF(ISERROR(VLOOKUP(VLOOKUP(C286,Table1[[Practice no.]:[12]],19,FALSE),List!$A$2:$B$5,2,FALSE)),"",VLOOKUP(VLOOKUP(C286,Table1[[Practice no.]:[12]],19,FALSE),List!$A$2:$B$5,2,FALSE)))</f>
        <v/>
      </c>
      <c r="F286" s="66" t="str">
        <f>IF(C286="","",IF(ISERROR(VLOOKUP(VLOOKUP(C286,Table1[[Practice no.]:[12]],20,FALSE),List!$A$2:$B$5,2,FALSE)),"",VLOOKUP(VLOOKUP(C286,Table1[[Practice no.]:[12]],20,FALSE),List!$A$2:$B$5,2,FALSE)))</f>
        <v/>
      </c>
      <c r="G286" s="66" t="str">
        <f>IF(C286="","",IF(ISERROR(VLOOKUP(VLOOKUP(C286,Table1[[Practice no.]:[12]],21,FALSE),List!$A$2:$B$5,2,FALSE)),"",VLOOKUP(VLOOKUP(C286,Table1[[Practice no.]:[12]],21,FALSE),List!$A$2:$B$5,2,FALSE)))</f>
        <v/>
      </c>
      <c r="H286" s="67" t="str">
        <f>IF(C286="","",IF(ISERROR(VLOOKUP(VLOOKUP(C286,Table1[[Practice no.]:[12]],22,FALSE),List!$A$2:$B$5,2,FALSE)),"",VLOOKUP(VLOOKUP(C286,Table1[[Practice no.]:[12]],22,FALSE),List!$A$2:$B$5,2,FALSE)))</f>
        <v/>
      </c>
      <c r="I286" s="67" t="str">
        <f>IF(C286="","",IF(ISERROR(VLOOKUP(VLOOKUP(C286,Table1[[Practice no.]:[12]],23,FALSE),List!$A$2:$B$5,2,FALSE)),"",VLOOKUP(VLOOKUP(C286,Table1[[Practice no.]:[12]],23,FALSE),List!$A$2:$B$5,2,FALSE)))</f>
        <v/>
      </c>
      <c r="J286" s="67" t="str">
        <f>IF(C286="","",IF(ISERROR(VLOOKUP(VLOOKUP(C286,Table1[[Practice no.]:[12]],24,FALSE),List!$A$2:$B$5,2,FALSE)),"",VLOOKUP(VLOOKUP(C286,Table1[[Practice no.]:[12]],24,FALSE),List!$A$2:$B$5,2,FALSE)))</f>
        <v/>
      </c>
      <c r="K286" s="68" t="str">
        <f>IF(C286="","",IF(ISERROR(VLOOKUP(VLOOKUP(C286,Table1[[Practice no.]:[12]],25,FALSE),List!$A$2:$B$5,2,FALSE)),"",VLOOKUP(VLOOKUP(C286,Table1[[Practice no.]:[12]],25,FALSE),List!$A$2:$B$5,2,FALSE)))</f>
        <v/>
      </c>
      <c r="L286" s="68" t="str">
        <f>IF(C286="","",IF(ISERROR(VLOOKUP(VLOOKUP(C286,Table1[[Practice no.]:[12]],26,FALSE),List!$A$2:$B$5,2,FALSE)),"",VLOOKUP(VLOOKUP(C286,Table1[[Practice no.]:[12]],26,FALSE),List!$A$2:$B$5,2,FALSE)))</f>
        <v/>
      </c>
      <c r="M286" s="68" t="str">
        <f>IF(C286="","",IF(ISERROR(VLOOKUP(VLOOKUP(C286,Table1[[Practice no.]:[12]],27,FALSE),List!$A$2:$B$5,2,FALSE)),"",VLOOKUP(VLOOKUP(C286,Table1[[Practice no.]:[12]],27,FALSE),List!$A$2:$B$5,2,FALSE)))</f>
        <v/>
      </c>
      <c r="N286" s="69" t="str">
        <f>IF(C286="","",IF(ISERROR(VLOOKUP(VLOOKUP(C286,Table1[[Practice no.]:[12]],28,FALSE),List!$A$2:$B$5,2,FALSE)),"",VLOOKUP(VLOOKUP(C286,Table1[[Practice no.]:[12]],28,FALSE),List!$A$2:$B$5,2,FALSE)))</f>
        <v/>
      </c>
      <c r="O286" s="69" t="str">
        <f>IF(C286="","",IF(ISERROR(VLOOKUP(VLOOKUP(C286,Table1[[Practice no.]:[12]],29,FALSE),List!$A$2:$B$5,2,FALSE)),"",VLOOKUP(VLOOKUP(C286,Table1[[Practice no.]:[12]],29,FALSE),List!$A$2:$B$5,2,FALSE)))</f>
        <v/>
      </c>
      <c r="P286" s="69" t="str">
        <f>IF(C286="","",IF(ISERROR(VLOOKUP(VLOOKUP(C286,Table1[[Practice no.]:[12]],30,FALSE),List!$A$2:$B$5,2,FALSE)),"",VLOOKUP(VLOOKUP(C286,Table1[[Practice no.]:[12]],30,FALSE),List!$A$2:$B$5,2,FALSE)))</f>
        <v/>
      </c>
      <c r="Q286" s="55" t="str">
        <f>IF(C286="","",IF(ISERROR(VLOOKUP(VLOOKUP(C286,Table1[[Practice no.]:[12]],31,FALSE),List!$A$2:$B$5,2,FALSE)),"",VLOOKUP(VLOOKUP(C286,Table1[[Practice no.]:[12]],31,FALSE),List!$A$2:$B$5,2,FALSE)))</f>
        <v/>
      </c>
      <c r="R286" s="55" t="str">
        <f>IF(C286="","",IF(ISERROR(VLOOKUP(VLOOKUP(C286,Table1[[Practice no.]:[12]],32,FALSE),List!$A$2:$B$5,2,FALSE)),"",VLOOKUP(VLOOKUP(C286,Table1[[Practice no.]:[12]],32,FALSE),List!$A$2:$B$5,2,FALSE)))</f>
        <v/>
      </c>
      <c r="S286" s="55" t="str">
        <f>IF(C286="","",IF(ISERROR(VLOOKUP(VLOOKUP(C286,Table1[[Practice no.]:[12]],33,FALSE),List!$A$2:$B$5,2,FALSE)),"",VLOOKUP(VLOOKUP(C286,Table1[[Practice no.]:[12]],33,FALSE),List!$A$2:$B$5,2,FALSE)))</f>
        <v/>
      </c>
      <c r="T286" s="55" t="str">
        <f>IF(C286="","",IF(ISERROR(VLOOKUP(VLOOKUP(C286,Table1[[Practice no.]:[12]],34,FALSE),List!$A$2:$B$5,2,FALSE)),"",VLOOKUP(VLOOKUP(C286,Table1[[Practice no.]:[12]],34,FALSE),List!$A$2:$B$5,2,FALSE)))</f>
        <v/>
      </c>
      <c r="U286" s="55" t="str">
        <f>IF(C286="","",IF(ISERROR(VLOOKUP(VLOOKUP(C286,Table1[[Practice no.]:[12]],35,FALSE),List!$A$2:$B$5,2,FALSE)),"",VLOOKUP(VLOOKUP(C286,Table1[[Practice no.]:[12]],35,FALSE),List!$A$2:$B$5,2,FALSE)))</f>
        <v/>
      </c>
      <c r="V286" s="55" t="str">
        <f>IF(C286="","",IF(ISERROR(VLOOKUP(VLOOKUP(C286,Table1[[Practice no.]:[12]],36,FALSE),List!$A$2:$B$5,2,FALSE)),"",VLOOKUP(VLOOKUP(C286,Table1[[Practice no.]:[12]],36,FALSE),List!$A$2:$B$5,2,FALSE)))</f>
        <v/>
      </c>
      <c r="W286" s="55" t="str">
        <f>IF(C286="","",IF(ISERROR(VLOOKUP(VLOOKUP(C286,Table1[[Practice no.]:[12]],37,FALSE),List!$A$2:$B$5,2,FALSE)),"",VLOOKUP(VLOOKUP(C286,Table1[[Practice no.]:[12]],37,FALSE),List!$A$2:$B$5,2,FALSE)))</f>
        <v/>
      </c>
      <c r="X286" s="55" t="str">
        <f>IF(C286="","",IF(ISERROR(VLOOKUP(VLOOKUP(C286,Table1[[Practice no.]:[12]],38,FALSE),List!$A$2:$B$5,2,FALSE)),"",VLOOKUP(VLOOKUP(C286,Table1[[Practice no.]:[12]],38,FALSE),List!$A$2:$B$5,2,FALSE)))</f>
        <v/>
      </c>
      <c r="Y286" s="55" t="str">
        <f>IF(C286="","",IF(ISERROR(VLOOKUP(VLOOKUP(C286,Table1[[Practice no.]:[12]],39,FALSE),List!$A$2:$B$5,2,FALSE)),"",VLOOKUP(VLOOKUP(C286,Table1[[Practice no.]:[12]],39,FALSE),List!$A$2:$B$5,2,FALSE)))</f>
        <v/>
      </c>
      <c r="Z286" s="55" t="str">
        <f>IF(C286="","",IF(ISERROR(VLOOKUP(VLOOKUP(C286,Table1[[Practice no.]:[12]],40,FALSE),List!$A$2:$B$5,2,FALSE)),"",VLOOKUP(VLOOKUP(C286,Table1[[Practice no.]:[12]],40,FALSE),List!$A$2:$B$5,2,FALSE)))</f>
        <v/>
      </c>
      <c r="AA286" s="55" t="str">
        <f>IF(C286="","",IF(ISERROR(VLOOKUP(VLOOKUP(C286,Table1[[Practice no.]:[12]],41,FALSE),List!$A$2:$B$5,2,FALSE)),"",VLOOKUP(VLOOKUP(C286,Table1[[Practice no.]:[12]],41,FALSE),List!$A$2:$B$5,2,FALSE)))</f>
        <v/>
      </c>
      <c r="AB286" s="55" t="str">
        <f>IF(C286="","",IF(ISERROR(VLOOKUP(VLOOKUP(C286,Table1[[Practice no.]:[12]],42,FALSE),List!$A$2:$B$5,2,FALSE)),"",VLOOKUP(VLOOKUP(C286,Table1[[Practice no.]:[12]],42,FALSE),List!$A$2:$B$5,2,FALSE)))</f>
        <v/>
      </c>
    </row>
    <row r="287" spans="1:28" ht="40.35" customHeight="1">
      <c r="A287" s="218"/>
      <c r="B287" s="218"/>
      <c r="C287" s="218"/>
      <c r="D287" s="218" t="str">
        <f>IF(C287="","",HYPERLINK("#'" &amp; C287 &amp; "'!A1",VLOOKUP(C287,Table1[[Practice no.]:[Pracitce Name]],2,FALSE)))</f>
        <v/>
      </c>
      <c r="E287" s="65" t="str">
        <f>IF(C287="","",IF(ISERROR(VLOOKUP(VLOOKUP(C287,Table1[[Practice no.]:[12]],19,FALSE),List!$A$2:$B$5,2,FALSE)),"",VLOOKUP(VLOOKUP(C287,Table1[[Practice no.]:[12]],19,FALSE),List!$A$2:$B$5,2,FALSE)))</f>
        <v/>
      </c>
      <c r="F287" s="66" t="str">
        <f>IF(C287="","",IF(ISERROR(VLOOKUP(VLOOKUP(C287,Table1[[Practice no.]:[12]],20,FALSE),List!$A$2:$B$5,2,FALSE)),"",VLOOKUP(VLOOKUP(C287,Table1[[Practice no.]:[12]],20,FALSE),List!$A$2:$B$5,2,FALSE)))</f>
        <v/>
      </c>
      <c r="G287" s="66" t="str">
        <f>IF(C287="","",IF(ISERROR(VLOOKUP(VLOOKUP(C287,Table1[[Practice no.]:[12]],21,FALSE),List!$A$2:$B$5,2,FALSE)),"",VLOOKUP(VLOOKUP(C287,Table1[[Practice no.]:[12]],21,FALSE),List!$A$2:$B$5,2,FALSE)))</f>
        <v/>
      </c>
      <c r="H287" s="67" t="str">
        <f>IF(C287="","",IF(ISERROR(VLOOKUP(VLOOKUP(C287,Table1[[Practice no.]:[12]],22,FALSE),List!$A$2:$B$5,2,FALSE)),"",VLOOKUP(VLOOKUP(C287,Table1[[Practice no.]:[12]],22,FALSE),List!$A$2:$B$5,2,FALSE)))</f>
        <v/>
      </c>
      <c r="I287" s="67" t="str">
        <f>IF(C287="","",IF(ISERROR(VLOOKUP(VLOOKUP(C287,Table1[[Practice no.]:[12]],23,FALSE),List!$A$2:$B$5,2,FALSE)),"",VLOOKUP(VLOOKUP(C287,Table1[[Practice no.]:[12]],23,FALSE),List!$A$2:$B$5,2,FALSE)))</f>
        <v/>
      </c>
      <c r="J287" s="67" t="str">
        <f>IF(C287="","",IF(ISERROR(VLOOKUP(VLOOKUP(C287,Table1[[Practice no.]:[12]],24,FALSE),List!$A$2:$B$5,2,FALSE)),"",VLOOKUP(VLOOKUP(C287,Table1[[Practice no.]:[12]],24,FALSE),List!$A$2:$B$5,2,FALSE)))</f>
        <v/>
      </c>
      <c r="K287" s="68" t="str">
        <f>IF(C287="","",IF(ISERROR(VLOOKUP(VLOOKUP(C287,Table1[[Practice no.]:[12]],25,FALSE),List!$A$2:$B$5,2,FALSE)),"",VLOOKUP(VLOOKUP(C287,Table1[[Practice no.]:[12]],25,FALSE),List!$A$2:$B$5,2,FALSE)))</f>
        <v/>
      </c>
      <c r="L287" s="68" t="str">
        <f>IF(C287="","",IF(ISERROR(VLOOKUP(VLOOKUP(C287,Table1[[Practice no.]:[12]],26,FALSE),List!$A$2:$B$5,2,FALSE)),"",VLOOKUP(VLOOKUP(C287,Table1[[Practice no.]:[12]],26,FALSE),List!$A$2:$B$5,2,FALSE)))</f>
        <v/>
      </c>
      <c r="M287" s="68" t="str">
        <f>IF(C287="","",IF(ISERROR(VLOOKUP(VLOOKUP(C287,Table1[[Practice no.]:[12]],27,FALSE),List!$A$2:$B$5,2,FALSE)),"",VLOOKUP(VLOOKUP(C287,Table1[[Practice no.]:[12]],27,FALSE),List!$A$2:$B$5,2,FALSE)))</f>
        <v/>
      </c>
      <c r="N287" s="69" t="str">
        <f>IF(C287="","",IF(ISERROR(VLOOKUP(VLOOKUP(C287,Table1[[Practice no.]:[12]],28,FALSE),List!$A$2:$B$5,2,FALSE)),"",VLOOKUP(VLOOKUP(C287,Table1[[Practice no.]:[12]],28,FALSE),List!$A$2:$B$5,2,FALSE)))</f>
        <v/>
      </c>
      <c r="O287" s="69" t="str">
        <f>IF(C287="","",IF(ISERROR(VLOOKUP(VLOOKUP(C287,Table1[[Practice no.]:[12]],29,FALSE),List!$A$2:$B$5,2,FALSE)),"",VLOOKUP(VLOOKUP(C287,Table1[[Practice no.]:[12]],29,FALSE),List!$A$2:$B$5,2,FALSE)))</f>
        <v/>
      </c>
      <c r="P287" s="69" t="str">
        <f>IF(C287="","",IF(ISERROR(VLOOKUP(VLOOKUP(C287,Table1[[Practice no.]:[12]],30,FALSE),List!$A$2:$B$5,2,FALSE)),"",VLOOKUP(VLOOKUP(C287,Table1[[Practice no.]:[12]],30,FALSE),List!$A$2:$B$5,2,FALSE)))</f>
        <v/>
      </c>
      <c r="Q287" s="55" t="str">
        <f>IF(C287="","",IF(ISERROR(VLOOKUP(VLOOKUP(C287,Table1[[Practice no.]:[12]],31,FALSE),List!$A$2:$B$5,2,FALSE)),"",VLOOKUP(VLOOKUP(C287,Table1[[Practice no.]:[12]],31,FALSE),List!$A$2:$B$5,2,FALSE)))</f>
        <v/>
      </c>
      <c r="R287" s="55" t="str">
        <f>IF(C287="","",IF(ISERROR(VLOOKUP(VLOOKUP(C287,Table1[[Practice no.]:[12]],32,FALSE),List!$A$2:$B$5,2,FALSE)),"",VLOOKUP(VLOOKUP(C287,Table1[[Practice no.]:[12]],32,FALSE),List!$A$2:$B$5,2,FALSE)))</f>
        <v/>
      </c>
      <c r="S287" s="55" t="str">
        <f>IF(C287="","",IF(ISERROR(VLOOKUP(VLOOKUP(C287,Table1[[Practice no.]:[12]],33,FALSE),List!$A$2:$B$5,2,FALSE)),"",VLOOKUP(VLOOKUP(C287,Table1[[Practice no.]:[12]],33,FALSE),List!$A$2:$B$5,2,FALSE)))</f>
        <v/>
      </c>
      <c r="T287" s="55" t="str">
        <f>IF(C287="","",IF(ISERROR(VLOOKUP(VLOOKUP(C287,Table1[[Practice no.]:[12]],34,FALSE),List!$A$2:$B$5,2,FALSE)),"",VLOOKUP(VLOOKUP(C287,Table1[[Practice no.]:[12]],34,FALSE),List!$A$2:$B$5,2,FALSE)))</f>
        <v/>
      </c>
      <c r="U287" s="55" t="str">
        <f>IF(C287="","",IF(ISERROR(VLOOKUP(VLOOKUP(C287,Table1[[Practice no.]:[12]],35,FALSE),List!$A$2:$B$5,2,FALSE)),"",VLOOKUP(VLOOKUP(C287,Table1[[Practice no.]:[12]],35,FALSE),List!$A$2:$B$5,2,FALSE)))</f>
        <v/>
      </c>
      <c r="V287" s="55" t="str">
        <f>IF(C287="","",IF(ISERROR(VLOOKUP(VLOOKUP(C287,Table1[[Practice no.]:[12]],36,FALSE),List!$A$2:$B$5,2,FALSE)),"",VLOOKUP(VLOOKUP(C287,Table1[[Practice no.]:[12]],36,FALSE),List!$A$2:$B$5,2,FALSE)))</f>
        <v/>
      </c>
      <c r="W287" s="55" t="str">
        <f>IF(C287="","",IF(ISERROR(VLOOKUP(VLOOKUP(C287,Table1[[Practice no.]:[12]],37,FALSE),List!$A$2:$B$5,2,FALSE)),"",VLOOKUP(VLOOKUP(C287,Table1[[Practice no.]:[12]],37,FALSE),List!$A$2:$B$5,2,FALSE)))</f>
        <v/>
      </c>
      <c r="X287" s="55" t="str">
        <f>IF(C287="","",IF(ISERROR(VLOOKUP(VLOOKUP(C287,Table1[[Practice no.]:[12]],38,FALSE),List!$A$2:$B$5,2,FALSE)),"",VLOOKUP(VLOOKUP(C287,Table1[[Practice no.]:[12]],38,FALSE),List!$A$2:$B$5,2,FALSE)))</f>
        <v/>
      </c>
      <c r="Y287" s="55" t="str">
        <f>IF(C287="","",IF(ISERROR(VLOOKUP(VLOOKUP(C287,Table1[[Practice no.]:[12]],39,FALSE),List!$A$2:$B$5,2,FALSE)),"",VLOOKUP(VLOOKUP(C287,Table1[[Practice no.]:[12]],39,FALSE),List!$A$2:$B$5,2,FALSE)))</f>
        <v/>
      </c>
      <c r="Z287" s="55" t="str">
        <f>IF(C287="","",IF(ISERROR(VLOOKUP(VLOOKUP(C287,Table1[[Practice no.]:[12]],40,FALSE),List!$A$2:$B$5,2,FALSE)),"",VLOOKUP(VLOOKUP(C287,Table1[[Practice no.]:[12]],40,FALSE),List!$A$2:$B$5,2,FALSE)))</f>
        <v/>
      </c>
      <c r="AA287" s="55" t="str">
        <f>IF(C287="","",IF(ISERROR(VLOOKUP(VLOOKUP(C287,Table1[[Practice no.]:[12]],41,FALSE),List!$A$2:$B$5,2,FALSE)),"",VLOOKUP(VLOOKUP(C287,Table1[[Practice no.]:[12]],41,FALSE),List!$A$2:$B$5,2,FALSE)))</f>
        <v/>
      </c>
      <c r="AB287" s="55" t="str">
        <f>IF(C287="","",IF(ISERROR(VLOOKUP(VLOOKUP(C287,Table1[[Practice no.]:[12]],42,FALSE),List!$A$2:$B$5,2,FALSE)),"",VLOOKUP(VLOOKUP(C287,Table1[[Practice no.]:[12]],42,FALSE),List!$A$2:$B$5,2,FALSE)))</f>
        <v/>
      </c>
    </row>
    <row r="288" spans="1:28" ht="40.35" customHeight="1">
      <c r="A288" s="218"/>
      <c r="B288" s="218"/>
      <c r="C288" s="218"/>
      <c r="D288" s="218" t="str">
        <f>IF(C288="","",HYPERLINK("#'" &amp; C288 &amp; "'!A1",VLOOKUP(C288,Table1[[Practice no.]:[Pracitce Name]],2,FALSE)))</f>
        <v/>
      </c>
      <c r="E288" s="65" t="str">
        <f>IF(C288="","",IF(ISERROR(VLOOKUP(VLOOKUP(C288,Table1[[Practice no.]:[12]],19,FALSE),List!$A$2:$B$5,2,FALSE)),"",VLOOKUP(VLOOKUP(C288,Table1[[Practice no.]:[12]],19,FALSE),List!$A$2:$B$5,2,FALSE)))</f>
        <v/>
      </c>
      <c r="F288" s="66" t="str">
        <f>IF(C288="","",IF(ISERROR(VLOOKUP(VLOOKUP(C288,Table1[[Practice no.]:[12]],20,FALSE),List!$A$2:$B$5,2,FALSE)),"",VLOOKUP(VLOOKUP(C288,Table1[[Practice no.]:[12]],20,FALSE),List!$A$2:$B$5,2,FALSE)))</f>
        <v/>
      </c>
      <c r="G288" s="66" t="str">
        <f>IF(C288="","",IF(ISERROR(VLOOKUP(VLOOKUP(C288,Table1[[Practice no.]:[12]],21,FALSE),List!$A$2:$B$5,2,FALSE)),"",VLOOKUP(VLOOKUP(C288,Table1[[Practice no.]:[12]],21,FALSE),List!$A$2:$B$5,2,FALSE)))</f>
        <v/>
      </c>
      <c r="H288" s="67" t="str">
        <f>IF(C288="","",IF(ISERROR(VLOOKUP(VLOOKUP(C288,Table1[[Practice no.]:[12]],22,FALSE),List!$A$2:$B$5,2,FALSE)),"",VLOOKUP(VLOOKUP(C288,Table1[[Practice no.]:[12]],22,FALSE),List!$A$2:$B$5,2,FALSE)))</f>
        <v/>
      </c>
      <c r="I288" s="67" t="str">
        <f>IF(C288="","",IF(ISERROR(VLOOKUP(VLOOKUP(C288,Table1[[Practice no.]:[12]],23,FALSE),List!$A$2:$B$5,2,FALSE)),"",VLOOKUP(VLOOKUP(C288,Table1[[Practice no.]:[12]],23,FALSE),List!$A$2:$B$5,2,FALSE)))</f>
        <v/>
      </c>
      <c r="J288" s="67" t="str">
        <f>IF(C288="","",IF(ISERROR(VLOOKUP(VLOOKUP(C288,Table1[[Practice no.]:[12]],24,FALSE),List!$A$2:$B$5,2,FALSE)),"",VLOOKUP(VLOOKUP(C288,Table1[[Practice no.]:[12]],24,FALSE),List!$A$2:$B$5,2,FALSE)))</f>
        <v/>
      </c>
      <c r="K288" s="68" t="str">
        <f>IF(C288="","",IF(ISERROR(VLOOKUP(VLOOKUP(C288,Table1[[Practice no.]:[12]],25,FALSE),List!$A$2:$B$5,2,FALSE)),"",VLOOKUP(VLOOKUP(C288,Table1[[Practice no.]:[12]],25,FALSE),List!$A$2:$B$5,2,FALSE)))</f>
        <v/>
      </c>
      <c r="L288" s="68" t="str">
        <f>IF(C288="","",IF(ISERROR(VLOOKUP(VLOOKUP(C288,Table1[[Practice no.]:[12]],26,FALSE),List!$A$2:$B$5,2,FALSE)),"",VLOOKUP(VLOOKUP(C288,Table1[[Practice no.]:[12]],26,FALSE),List!$A$2:$B$5,2,FALSE)))</f>
        <v/>
      </c>
      <c r="M288" s="68" t="str">
        <f>IF(C288="","",IF(ISERROR(VLOOKUP(VLOOKUP(C288,Table1[[Practice no.]:[12]],27,FALSE),List!$A$2:$B$5,2,FALSE)),"",VLOOKUP(VLOOKUP(C288,Table1[[Practice no.]:[12]],27,FALSE),List!$A$2:$B$5,2,FALSE)))</f>
        <v/>
      </c>
      <c r="N288" s="69" t="str">
        <f>IF(C288="","",IF(ISERROR(VLOOKUP(VLOOKUP(C288,Table1[[Practice no.]:[12]],28,FALSE),List!$A$2:$B$5,2,FALSE)),"",VLOOKUP(VLOOKUP(C288,Table1[[Practice no.]:[12]],28,FALSE),List!$A$2:$B$5,2,FALSE)))</f>
        <v/>
      </c>
      <c r="O288" s="69" t="str">
        <f>IF(C288="","",IF(ISERROR(VLOOKUP(VLOOKUP(C288,Table1[[Practice no.]:[12]],29,FALSE),List!$A$2:$B$5,2,FALSE)),"",VLOOKUP(VLOOKUP(C288,Table1[[Practice no.]:[12]],29,FALSE),List!$A$2:$B$5,2,FALSE)))</f>
        <v/>
      </c>
      <c r="P288" s="69" t="str">
        <f>IF(C288="","",IF(ISERROR(VLOOKUP(VLOOKUP(C288,Table1[[Practice no.]:[12]],30,FALSE),List!$A$2:$B$5,2,FALSE)),"",VLOOKUP(VLOOKUP(C288,Table1[[Practice no.]:[12]],30,FALSE),List!$A$2:$B$5,2,FALSE)))</f>
        <v/>
      </c>
      <c r="Q288" s="55" t="str">
        <f>IF(C288="","",IF(ISERROR(VLOOKUP(VLOOKUP(C288,Table1[[Practice no.]:[12]],31,FALSE),List!$A$2:$B$5,2,FALSE)),"",VLOOKUP(VLOOKUP(C288,Table1[[Practice no.]:[12]],31,FALSE),List!$A$2:$B$5,2,FALSE)))</f>
        <v/>
      </c>
      <c r="R288" s="55" t="str">
        <f>IF(C288="","",IF(ISERROR(VLOOKUP(VLOOKUP(C288,Table1[[Practice no.]:[12]],32,FALSE),List!$A$2:$B$5,2,FALSE)),"",VLOOKUP(VLOOKUP(C288,Table1[[Practice no.]:[12]],32,FALSE),List!$A$2:$B$5,2,FALSE)))</f>
        <v/>
      </c>
      <c r="S288" s="55" t="str">
        <f>IF(C288="","",IF(ISERROR(VLOOKUP(VLOOKUP(C288,Table1[[Practice no.]:[12]],33,FALSE),List!$A$2:$B$5,2,FALSE)),"",VLOOKUP(VLOOKUP(C288,Table1[[Practice no.]:[12]],33,FALSE),List!$A$2:$B$5,2,FALSE)))</f>
        <v/>
      </c>
      <c r="T288" s="55" t="str">
        <f>IF(C288="","",IF(ISERROR(VLOOKUP(VLOOKUP(C288,Table1[[Practice no.]:[12]],34,FALSE),List!$A$2:$B$5,2,FALSE)),"",VLOOKUP(VLOOKUP(C288,Table1[[Practice no.]:[12]],34,FALSE),List!$A$2:$B$5,2,FALSE)))</f>
        <v/>
      </c>
      <c r="U288" s="55" t="str">
        <f>IF(C288="","",IF(ISERROR(VLOOKUP(VLOOKUP(C288,Table1[[Practice no.]:[12]],35,FALSE),List!$A$2:$B$5,2,FALSE)),"",VLOOKUP(VLOOKUP(C288,Table1[[Practice no.]:[12]],35,FALSE),List!$A$2:$B$5,2,FALSE)))</f>
        <v/>
      </c>
      <c r="V288" s="55" t="str">
        <f>IF(C288="","",IF(ISERROR(VLOOKUP(VLOOKUP(C288,Table1[[Practice no.]:[12]],36,FALSE),List!$A$2:$B$5,2,FALSE)),"",VLOOKUP(VLOOKUP(C288,Table1[[Practice no.]:[12]],36,FALSE),List!$A$2:$B$5,2,FALSE)))</f>
        <v/>
      </c>
      <c r="W288" s="55" t="str">
        <f>IF(C288="","",IF(ISERROR(VLOOKUP(VLOOKUP(C288,Table1[[Practice no.]:[12]],37,FALSE),List!$A$2:$B$5,2,FALSE)),"",VLOOKUP(VLOOKUP(C288,Table1[[Practice no.]:[12]],37,FALSE),List!$A$2:$B$5,2,FALSE)))</f>
        <v/>
      </c>
      <c r="X288" s="55" t="str">
        <f>IF(C288="","",IF(ISERROR(VLOOKUP(VLOOKUP(C288,Table1[[Practice no.]:[12]],38,FALSE),List!$A$2:$B$5,2,FALSE)),"",VLOOKUP(VLOOKUP(C288,Table1[[Practice no.]:[12]],38,FALSE),List!$A$2:$B$5,2,FALSE)))</f>
        <v/>
      </c>
      <c r="Y288" s="55" t="str">
        <f>IF(C288="","",IF(ISERROR(VLOOKUP(VLOOKUP(C288,Table1[[Practice no.]:[12]],39,FALSE),List!$A$2:$B$5,2,FALSE)),"",VLOOKUP(VLOOKUP(C288,Table1[[Practice no.]:[12]],39,FALSE),List!$A$2:$B$5,2,FALSE)))</f>
        <v/>
      </c>
      <c r="Z288" s="55" t="str">
        <f>IF(C288="","",IF(ISERROR(VLOOKUP(VLOOKUP(C288,Table1[[Practice no.]:[12]],40,FALSE),List!$A$2:$B$5,2,FALSE)),"",VLOOKUP(VLOOKUP(C288,Table1[[Practice no.]:[12]],40,FALSE),List!$A$2:$B$5,2,FALSE)))</f>
        <v/>
      </c>
      <c r="AA288" s="55" t="str">
        <f>IF(C288="","",IF(ISERROR(VLOOKUP(VLOOKUP(C288,Table1[[Practice no.]:[12]],41,FALSE),List!$A$2:$B$5,2,FALSE)),"",VLOOKUP(VLOOKUP(C288,Table1[[Practice no.]:[12]],41,FALSE),List!$A$2:$B$5,2,FALSE)))</f>
        <v/>
      </c>
      <c r="AB288" s="55" t="str">
        <f>IF(C288="","",IF(ISERROR(VLOOKUP(VLOOKUP(C288,Table1[[Practice no.]:[12]],42,FALSE),List!$A$2:$B$5,2,FALSE)),"",VLOOKUP(VLOOKUP(C288,Table1[[Practice no.]:[12]],42,FALSE),List!$A$2:$B$5,2,FALSE)))</f>
        <v/>
      </c>
    </row>
    <row r="289" spans="1:28" ht="40.35" customHeight="1">
      <c r="A289" s="218"/>
      <c r="B289" s="218"/>
      <c r="C289" s="218"/>
      <c r="D289" s="218" t="str">
        <f>IF(C289="","",HYPERLINK("#'" &amp; C289 &amp; "'!A1",VLOOKUP(C289,Table1[[Practice no.]:[Pracitce Name]],2,FALSE)))</f>
        <v/>
      </c>
      <c r="E289" s="65" t="str">
        <f>IF(C289="","",IF(ISERROR(VLOOKUP(VLOOKUP(C289,Table1[[Practice no.]:[12]],19,FALSE),List!$A$2:$B$5,2,FALSE)),"",VLOOKUP(VLOOKUP(C289,Table1[[Practice no.]:[12]],19,FALSE),List!$A$2:$B$5,2,FALSE)))</f>
        <v/>
      </c>
      <c r="F289" s="66" t="str">
        <f>IF(C289="","",IF(ISERROR(VLOOKUP(VLOOKUP(C289,Table1[[Practice no.]:[12]],20,FALSE),List!$A$2:$B$5,2,FALSE)),"",VLOOKUP(VLOOKUP(C289,Table1[[Practice no.]:[12]],20,FALSE),List!$A$2:$B$5,2,FALSE)))</f>
        <v/>
      </c>
      <c r="G289" s="66" t="str">
        <f>IF(C289="","",IF(ISERROR(VLOOKUP(VLOOKUP(C289,Table1[[Practice no.]:[12]],21,FALSE),List!$A$2:$B$5,2,FALSE)),"",VLOOKUP(VLOOKUP(C289,Table1[[Practice no.]:[12]],21,FALSE),List!$A$2:$B$5,2,FALSE)))</f>
        <v/>
      </c>
      <c r="H289" s="67" t="str">
        <f>IF(C289="","",IF(ISERROR(VLOOKUP(VLOOKUP(C289,Table1[[Practice no.]:[12]],22,FALSE),List!$A$2:$B$5,2,FALSE)),"",VLOOKUP(VLOOKUP(C289,Table1[[Practice no.]:[12]],22,FALSE),List!$A$2:$B$5,2,FALSE)))</f>
        <v/>
      </c>
      <c r="I289" s="67" t="str">
        <f>IF(C289="","",IF(ISERROR(VLOOKUP(VLOOKUP(C289,Table1[[Practice no.]:[12]],23,FALSE),List!$A$2:$B$5,2,FALSE)),"",VLOOKUP(VLOOKUP(C289,Table1[[Practice no.]:[12]],23,FALSE),List!$A$2:$B$5,2,FALSE)))</f>
        <v/>
      </c>
      <c r="J289" s="67" t="str">
        <f>IF(C289="","",IF(ISERROR(VLOOKUP(VLOOKUP(C289,Table1[[Practice no.]:[12]],24,FALSE),List!$A$2:$B$5,2,FALSE)),"",VLOOKUP(VLOOKUP(C289,Table1[[Practice no.]:[12]],24,FALSE),List!$A$2:$B$5,2,FALSE)))</f>
        <v/>
      </c>
      <c r="K289" s="68" t="str">
        <f>IF(C289="","",IF(ISERROR(VLOOKUP(VLOOKUP(C289,Table1[[Practice no.]:[12]],25,FALSE),List!$A$2:$B$5,2,FALSE)),"",VLOOKUP(VLOOKUP(C289,Table1[[Practice no.]:[12]],25,FALSE),List!$A$2:$B$5,2,FALSE)))</f>
        <v/>
      </c>
      <c r="L289" s="68" t="str">
        <f>IF(C289="","",IF(ISERROR(VLOOKUP(VLOOKUP(C289,Table1[[Practice no.]:[12]],26,FALSE),List!$A$2:$B$5,2,FALSE)),"",VLOOKUP(VLOOKUP(C289,Table1[[Practice no.]:[12]],26,FALSE),List!$A$2:$B$5,2,FALSE)))</f>
        <v/>
      </c>
      <c r="M289" s="68" t="str">
        <f>IF(C289="","",IF(ISERROR(VLOOKUP(VLOOKUP(C289,Table1[[Practice no.]:[12]],27,FALSE),List!$A$2:$B$5,2,FALSE)),"",VLOOKUP(VLOOKUP(C289,Table1[[Practice no.]:[12]],27,FALSE),List!$A$2:$B$5,2,FALSE)))</f>
        <v/>
      </c>
      <c r="N289" s="69" t="str">
        <f>IF(C289="","",IF(ISERROR(VLOOKUP(VLOOKUP(C289,Table1[[Practice no.]:[12]],28,FALSE),List!$A$2:$B$5,2,FALSE)),"",VLOOKUP(VLOOKUP(C289,Table1[[Practice no.]:[12]],28,FALSE),List!$A$2:$B$5,2,FALSE)))</f>
        <v/>
      </c>
      <c r="O289" s="69" t="str">
        <f>IF(C289="","",IF(ISERROR(VLOOKUP(VLOOKUP(C289,Table1[[Practice no.]:[12]],29,FALSE),List!$A$2:$B$5,2,FALSE)),"",VLOOKUP(VLOOKUP(C289,Table1[[Practice no.]:[12]],29,FALSE),List!$A$2:$B$5,2,FALSE)))</f>
        <v/>
      </c>
      <c r="P289" s="69" t="str">
        <f>IF(C289="","",IF(ISERROR(VLOOKUP(VLOOKUP(C289,Table1[[Practice no.]:[12]],30,FALSE),List!$A$2:$B$5,2,FALSE)),"",VLOOKUP(VLOOKUP(C289,Table1[[Practice no.]:[12]],30,FALSE),List!$A$2:$B$5,2,FALSE)))</f>
        <v/>
      </c>
      <c r="Q289" s="55" t="str">
        <f>IF(C289="","",IF(ISERROR(VLOOKUP(VLOOKUP(C289,Table1[[Practice no.]:[12]],31,FALSE),List!$A$2:$B$5,2,FALSE)),"",VLOOKUP(VLOOKUP(C289,Table1[[Practice no.]:[12]],31,FALSE),List!$A$2:$B$5,2,FALSE)))</f>
        <v/>
      </c>
      <c r="R289" s="55" t="str">
        <f>IF(C289="","",IF(ISERROR(VLOOKUP(VLOOKUP(C289,Table1[[Practice no.]:[12]],32,FALSE),List!$A$2:$B$5,2,FALSE)),"",VLOOKUP(VLOOKUP(C289,Table1[[Practice no.]:[12]],32,FALSE),List!$A$2:$B$5,2,FALSE)))</f>
        <v/>
      </c>
      <c r="S289" s="55" t="str">
        <f>IF(C289="","",IF(ISERROR(VLOOKUP(VLOOKUP(C289,Table1[[Practice no.]:[12]],33,FALSE),List!$A$2:$B$5,2,FALSE)),"",VLOOKUP(VLOOKUP(C289,Table1[[Practice no.]:[12]],33,FALSE),List!$A$2:$B$5,2,FALSE)))</f>
        <v/>
      </c>
      <c r="T289" s="55" t="str">
        <f>IF(C289="","",IF(ISERROR(VLOOKUP(VLOOKUP(C289,Table1[[Practice no.]:[12]],34,FALSE),List!$A$2:$B$5,2,FALSE)),"",VLOOKUP(VLOOKUP(C289,Table1[[Practice no.]:[12]],34,FALSE),List!$A$2:$B$5,2,FALSE)))</f>
        <v/>
      </c>
      <c r="U289" s="55" t="str">
        <f>IF(C289="","",IF(ISERROR(VLOOKUP(VLOOKUP(C289,Table1[[Practice no.]:[12]],35,FALSE),List!$A$2:$B$5,2,FALSE)),"",VLOOKUP(VLOOKUP(C289,Table1[[Practice no.]:[12]],35,FALSE),List!$A$2:$B$5,2,FALSE)))</f>
        <v/>
      </c>
      <c r="V289" s="55" t="str">
        <f>IF(C289="","",IF(ISERROR(VLOOKUP(VLOOKUP(C289,Table1[[Practice no.]:[12]],36,FALSE),List!$A$2:$B$5,2,FALSE)),"",VLOOKUP(VLOOKUP(C289,Table1[[Practice no.]:[12]],36,FALSE),List!$A$2:$B$5,2,FALSE)))</f>
        <v/>
      </c>
      <c r="W289" s="55" t="str">
        <f>IF(C289="","",IF(ISERROR(VLOOKUP(VLOOKUP(C289,Table1[[Practice no.]:[12]],37,FALSE),List!$A$2:$B$5,2,FALSE)),"",VLOOKUP(VLOOKUP(C289,Table1[[Practice no.]:[12]],37,FALSE),List!$A$2:$B$5,2,FALSE)))</f>
        <v/>
      </c>
      <c r="X289" s="55" t="str">
        <f>IF(C289="","",IF(ISERROR(VLOOKUP(VLOOKUP(C289,Table1[[Practice no.]:[12]],38,FALSE),List!$A$2:$B$5,2,FALSE)),"",VLOOKUP(VLOOKUP(C289,Table1[[Practice no.]:[12]],38,FALSE),List!$A$2:$B$5,2,FALSE)))</f>
        <v/>
      </c>
      <c r="Y289" s="55" t="str">
        <f>IF(C289="","",IF(ISERROR(VLOOKUP(VLOOKUP(C289,Table1[[Practice no.]:[12]],39,FALSE),List!$A$2:$B$5,2,FALSE)),"",VLOOKUP(VLOOKUP(C289,Table1[[Practice no.]:[12]],39,FALSE),List!$A$2:$B$5,2,FALSE)))</f>
        <v/>
      </c>
      <c r="Z289" s="55" t="str">
        <f>IF(C289="","",IF(ISERROR(VLOOKUP(VLOOKUP(C289,Table1[[Practice no.]:[12]],40,FALSE),List!$A$2:$B$5,2,FALSE)),"",VLOOKUP(VLOOKUP(C289,Table1[[Practice no.]:[12]],40,FALSE),List!$A$2:$B$5,2,FALSE)))</f>
        <v/>
      </c>
      <c r="AA289" s="55" t="str">
        <f>IF(C289="","",IF(ISERROR(VLOOKUP(VLOOKUP(C289,Table1[[Practice no.]:[12]],41,FALSE),List!$A$2:$B$5,2,FALSE)),"",VLOOKUP(VLOOKUP(C289,Table1[[Practice no.]:[12]],41,FALSE),List!$A$2:$B$5,2,FALSE)))</f>
        <v/>
      </c>
      <c r="AB289" s="55" t="str">
        <f>IF(C289="","",IF(ISERROR(VLOOKUP(VLOOKUP(C289,Table1[[Practice no.]:[12]],42,FALSE),List!$A$2:$B$5,2,FALSE)),"",VLOOKUP(VLOOKUP(C289,Table1[[Practice no.]:[12]],42,FALSE),List!$A$2:$B$5,2,FALSE)))</f>
        <v/>
      </c>
    </row>
    <row r="290" spans="1:28" ht="40.35" customHeight="1">
      <c r="A290" s="218"/>
      <c r="B290" s="218"/>
      <c r="C290" s="218"/>
      <c r="D290" s="218" t="str">
        <f>IF(C290="","",HYPERLINK("#'" &amp; C290 &amp; "'!A1",VLOOKUP(C290,Table1[[Practice no.]:[Pracitce Name]],2,FALSE)))</f>
        <v/>
      </c>
      <c r="E290" s="65" t="str">
        <f>IF(C290="","",IF(ISERROR(VLOOKUP(VLOOKUP(C290,Table1[[Practice no.]:[12]],19,FALSE),List!$A$2:$B$5,2,FALSE)),"",VLOOKUP(VLOOKUP(C290,Table1[[Practice no.]:[12]],19,FALSE),List!$A$2:$B$5,2,FALSE)))</f>
        <v/>
      </c>
      <c r="F290" s="66" t="str">
        <f>IF(C290="","",IF(ISERROR(VLOOKUP(VLOOKUP(C290,Table1[[Practice no.]:[12]],20,FALSE),List!$A$2:$B$5,2,FALSE)),"",VLOOKUP(VLOOKUP(C290,Table1[[Practice no.]:[12]],20,FALSE),List!$A$2:$B$5,2,FALSE)))</f>
        <v/>
      </c>
      <c r="G290" s="66" t="str">
        <f>IF(C290="","",IF(ISERROR(VLOOKUP(VLOOKUP(C290,Table1[[Practice no.]:[12]],21,FALSE),List!$A$2:$B$5,2,FALSE)),"",VLOOKUP(VLOOKUP(C290,Table1[[Practice no.]:[12]],21,FALSE),List!$A$2:$B$5,2,FALSE)))</f>
        <v/>
      </c>
      <c r="H290" s="67" t="str">
        <f>IF(C290="","",IF(ISERROR(VLOOKUP(VLOOKUP(C290,Table1[[Practice no.]:[12]],22,FALSE),List!$A$2:$B$5,2,FALSE)),"",VLOOKUP(VLOOKUP(C290,Table1[[Practice no.]:[12]],22,FALSE),List!$A$2:$B$5,2,FALSE)))</f>
        <v/>
      </c>
      <c r="I290" s="67" t="str">
        <f>IF(C290="","",IF(ISERROR(VLOOKUP(VLOOKUP(C290,Table1[[Practice no.]:[12]],23,FALSE),List!$A$2:$B$5,2,FALSE)),"",VLOOKUP(VLOOKUP(C290,Table1[[Practice no.]:[12]],23,FALSE),List!$A$2:$B$5,2,FALSE)))</f>
        <v/>
      </c>
      <c r="J290" s="67" t="str">
        <f>IF(C290="","",IF(ISERROR(VLOOKUP(VLOOKUP(C290,Table1[[Practice no.]:[12]],24,FALSE),List!$A$2:$B$5,2,FALSE)),"",VLOOKUP(VLOOKUP(C290,Table1[[Practice no.]:[12]],24,FALSE),List!$A$2:$B$5,2,FALSE)))</f>
        <v/>
      </c>
      <c r="K290" s="68" t="str">
        <f>IF(C290="","",IF(ISERROR(VLOOKUP(VLOOKUP(C290,Table1[[Practice no.]:[12]],25,FALSE),List!$A$2:$B$5,2,FALSE)),"",VLOOKUP(VLOOKUP(C290,Table1[[Practice no.]:[12]],25,FALSE),List!$A$2:$B$5,2,FALSE)))</f>
        <v/>
      </c>
      <c r="L290" s="68" t="str">
        <f>IF(C290="","",IF(ISERROR(VLOOKUP(VLOOKUP(C290,Table1[[Practice no.]:[12]],26,FALSE),List!$A$2:$B$5,2,FALSE)),"",VLOOKUP(VLOOKUP(C290,Table1[[Practice no.]:[12]],26,FALSE),List!$A$2:$B$5,2,FALSE)))</f>
        <v/>
      </c>
      <c r="M290" s="68" t="str">
        <f>IF(C290="","",IF(ISERROR(VLOOKUP(VLOOKUP(C290,Table1[[Practice no.]:[12]],27,FALSE),List!$A$2:$B$5,2,FALSE)),"",VLOOKUP(VLOOKUP(C290,Table1[[Practice no.]:[12]],27,FALSE),List!$A$2:$B$5,2,FALSE)))</f>
        <v/>
      </c>
      <c r="N290" s="69" t="str">
        <f>IF(C290="","",IF(ISERROR(VLOOKUP(VLOOKUP(C290,Table1[[Practice no.]:[12]],28,FALSE),List!$A$2:$B$5,2,FALSE)),"",VLOOKUP(VLOOKUP(C290,Table1[[Practice no.]:[12]],28,FALSE),List!$A$2:$B$5,2,FALSE)))</f>
        <v/>
      </c>
      <c r="O290" s="69" t="str">
        <f>IF(C290="","",IF(ISERROR(VLOOKUP(VLOOKUP(C290,Table1[[Practice no.]:[12]],29,FALSE),List!$A$2:$B$5,2,FALSE)),"",VLOOKUP(VLOOKUP(C290,Table1[[Practice no.]:[12]],29,FALSE),List!$A$2:$B$5,2,FALSE)))</f>
        <v/>
      </c>
      <c r="P290" s="69" t="str">
        <f>IF(C290="","",IF(ISERROR(VLOOKUP(VLOOKUP(C290,Table1[[Practice no.]:[12]],30,FALSE),List!$A$2:$B$5,2,FALSE)),"",VLOOKUP(VLOOKUP(C290,Table1[[Practice no.]:[12]],30,FALSE),List!$A$2:$B$5,2,FALSE)))</f>
        <v/>
      </c>
      <c r="Q290" s="55" t="str">
        <f>IF(C290="","",IF(ISERROR(VLOOKUP(VLOOKUP(C290,Table1[[Practice no.]:[12]],31,FALSE),List!$A$2:$B$5,2,FALSE)),"",VLOOKUP(VLOOKUP(C290,Table1[[Practice no.]:[12]],31,FALSE),List!$A$2:$B$5,2,FALSE)))</f>
        <v/>
      </c>
      <c r="R290" s="55" t="str">
        <f>IF(C290="","",IF(ISERROR(VLOOKUP(VLOOKUP(C290,Table1[[Practice no.]:[12]],32,FALSE),List!$A$2:$B$5,2,FALSE)),"",VLOOKUP(VLOOKUP(C290,Table1[[Practice no.]:[12]],32,FALSE),List!$A$2:$B$5,2,FALSE)))</f>
        <v/>
      </c>
      <c r="S290" s="55" t="str">
        <f>IF(C290="","",IF(ISERROR(VLOOKUP(VLOOKUP(C290,Table1[[Practice no.]:[12]],33,FALSE),List!$A$2:$B$5,2,FALSE)),"",VLOOKUP(VLOOKUP(C290,Table1[[Practice no.]:[12]],33,FALSE),List!$A$2:$B$5,2,FALSE)))</f>
        <v/>
      </c>
      <c r="T290" s="55" t="str">
        <f>IF(C290="","",IF(ISERROR(VLOOKUP(VLOOKUP(C290,Table1[[Practice no.]:[12]],34,FALSE),List!$A$2:$B$5,2,FALSE)),"",VLOOKUP(VLOOKUP(C290,Table1[[Practice no.]:[12]],34,FALSE),List!$A$2:$B$5,2,FALSE)))</f>
        <v/>
      </c>
      <c r="U290" s="55" t="str">
        <f>IF(C290="","",IF(ISERROR(VLOOKUP(VLOOKUP(C290,Table1[[Practice no.]:[12]],35,FALSE),List!$A$2:$B$5,2,FALSE)),"",VLOOKUP(VLOOKUP(C290,Table1[[Practice no.]:[12]],35,FALSE),List!$A$2:$B$5,2,FALSE)))</f>
        <v/>
      </c>
      <c r="V290" s="55" t="str">
        <f>IF(C290="","",IF(ISERROR(VLOOKUP(VLOOKUP(C290,Table1[[Practice no.]:[12]],36,FALSE),List!$A$2:$B$5,2,FALSE)),"",VLOOKUP(VLOOKUP(C290,Table1[[Practice no.]:[12]],36,FALSE),List!$A$2:$B$5,2,FALSE)))</f>
        <v/>
      </c>
      <c r="W290" s="55" t="str">
        <f>IF(C290="","",IF(ISERROR(VLOOKUP(VLOOKUP(C290,Table1[[Practice no.]:[12]],37,FALSE),List!$A$2:$B$5,2,FALSE)),"",VLOOKUP(VLOOKUP(C290,Table1[[Practice no.]:[12]],37,FALSE),List!$A$2:$B$5,2,FALSE)))</f>
        <v/>
      </c>
      <c r="X290" s="55" t="str">
        <f>IF(C290="","",IF(ISERROR(VLOOKUP(VLOOKUP(C290,Table1[[Practice no.]:[12]],38,FALSE),List!$A$2:$B$5,2,FALSE)),"",VLOOKUP(VLOOKUP(C290,Table1[[Practice no.]:[12]],38,FALSE),List!$A$2:$B$5,2,FALSE)))</f>
        <v/>
      </c>
      <c r="Y290" s="55" t="str">
        <f>IF(C290="","",IF(ISERROR(VLOOKUP(VLOOKUP(C290,Table1[[Practice no.]:[12]],39,FALSE),List!$A$2:$B$5,2,FALSE)),"",VLOOKUP(VLOOKUP(C290,Table1[[Practice no.]:[12]],39,FALSE),List!$A$2:$B$5,2,FALSE)))</f>
        <v/>
      </c>
      <c r="Z290" s="55" t="str">
        <f>IF(C290="","",IF(ISERROR(VLOOKUP(VLOOKUP(C290,Table1[[Practice no.]:[12]],40,FALSE),List!$A$2:$B$5,2,FALSE)),"",VLOOKUP(VLOOKUP(C290,Table1[[Practice no.]:[12]],40,FALSE),List!$A$2:$B$5,2,FALSE)))</f>
        <v/>
      </c>
      <c r="AA290" s="55" t="str">
        <f>IF(C290="","",IF(ISERROR(VLOOKUP(VLOOKUP(C290,Table1[[Practice no.]:[12]],41,FALSE),List!$A$2:$B$5,2,FALSE)),"",VLOOKUP(VLOOKUP(C290,Table1[[Practice no.]:[12]],41,FALSE),List!$A$2:$B$5,2,FALSE)))</f>
        <v/>
      </c>
      <c r="AB290" s="55" t="str">
        <f>IF(C290="","",IF(ISERROR(VLOOKUP(VLOOKUP(C290,Table1[[Practice no.]:[12]],42,FALSE),List!$A$2:$B$5,2,FALSE)),"",VLOOKUP(VLOOKUP(C290,Table1[[Practice no.]:[12]],42,FALSE),List!$A$2:$B$5,2,FALSE)))</f>
        <v/>
      </c>
    </row>
    <row r="291" spans="1:28" ht="40.35" customHeight="1">
      <c r="A291" s="218"/>
      <c r="B291" s="218"/>
      <c r="C291" s="218"/>
      <c r="D291" s="218" t="str">
        <f>IF(C291="","",HYPERLINK("#'" &amp; C291 &amp; "'!A1",VLOOKUP(C291,Table1[[Practice no.]:[Pracitce Name]],2,FALSE)))</f>
        <v/>
      </c>
      <c r="E291" s="65" t="str">
        <f>IF(C291="","",IF(ISERROR(VLOOKUP(VLOOKUP(C291,Table1[[Practice no.]:[12]],19,FALSE),List!$A$2:$B$5,2,FALSE)),"",VLOOKUP(VLOOKUP(C291,Table1[[Practice no.]:[12]],19,FALSE),List!$A$2:$B$5,2,FALSE)))</f>
        <v/>
      </c>
      <c r="F291" s="66" t="str">
        <f>IF(C291="","",IF(ISERROR(VLOOKUP(VLOOKUP(C291,Table1[[Practice no.]:[12]],20,FALSE),List!$A$2:$B$5,2,FALSE)),"",VLOOKUP(VLOOKUP(C291,Table1[[Practice no.]:[12]],20,FALSE),List!$A$2:$B$5,2,FALSE)))</f>
        <v/>
      </c>
      <c r="G291" s="66" t="str">
        <f>IF(C291="","",IF(ISERROR(VLOOKUP(VLOOKUP(C291,Table1[[Practice no.]:[12]],21,FALSE),List!$A$2:$B$5,2,FALSE)),"",VLOOKUP(VLOOKUP(C291,Table1[[Practice no.]:[12]],21,FALSE),List!$A$2:$B$5,2,FALSE)))</f>
        <v/>
      </c>
      <c r="H291" s="67" t="str">
        <f>IF(C291="","",IF(ISERROR(VLOOKUP(VLOOKUP(C291,Table1[[Practice no.]:[12]],22,FALSE),List!$A$2:$B$5,2,FALSE)),"",VLOOKUP(VLOOKUP(C291,Table1[[Practice no.]:[12]],22,FALSE),List!$A$2:$B$5,2,FALSE)))</f>
        <v/>
      </c>
      <c r="I291" s="67" t="str">
        <f>IF(C291="","",IF(ISERROR(VLOOKUP(VLOOKUP(C291,Table1[[Practice no.]:[12]],23,FALSE),List!$A$2:$B$5,2,FALSE)),"",VLOOKUP(VLOOKUP(C291,Table1[[Practice no.]:[12]],23,FALSE),List!$A$2:$B$5,2,FALSE)))</f>
        <v/>
      </c>
      <c r="J291" s="67" t="str">
        <f>IF(C291="","",IF(ISERROR(VLOOKUP(VLOOKUP(C291,Table1[[Practice no.]:[12]],24,FALSE),List!$A$2:$B$5,2,FALSE)),"",VLOOKUP(VLOOKUP(C291,Table1[[Practice no.]:[12]],24,FALSE),List!$A$2:$B$5,2,FALSE)))</f>
        <v/>
      </c>
      <c r="K291" s="68" t="str">
        <f>IF(C291="","",IF(ISERROR(VLOOKUP(VLOOKUP(C291,Table1[[Practice no.]:[12]],25,FALSE),List!$A$2:$B$5,2,FALSE)),"",VLOOKUP(VLOOKUP(C291,Table1[[Practice no.]:[12]],25,FALSE),List!$A$2:$B$5,2,FALSE)))</f>
        <v/>
      </c>
      <c r="L291" s="68" t="str">
        <f>IF(C291="","",IF(ISERROR(VLOOKUP(VLOOKUP(C291,Table1[[Practice no.]:[12]],26,FALSE),List!$A$2:$B$5,2,FALSE)),"",VLOOKUP(VLOOKUP(C291,Table1[[Practice no.]:[12]],26,FALSE),List!$A$2:$B$5,2,FALSE)))</f>
        <v/>
      </c>
      <c r="M291" s="68" t="str">
        <f>IF(C291="","",IF(ISERROR(VLOOKUP(VLOOKUP(C291,Table1[[Practice no.]:[12]],27,FALSE),List!$A$2:$B$5,2,FALSE)),"",VLOOKUP(VLOOKUP(C291,Table1[[Practice no.]:[12]],27,FALSE),List!$A$2:$B$5,2,FALSE)))</f>
        <v/>
      </c>
      <c r="N291" s="69" t="str">
        <f>IF(C291="","",IF(ISERROR(VLOOKUP(VLOOKUP(C291,Table1[[Practice no.]:[12]],28,FALSE),List!$A$2:$B$5,2,FALSE)),"",VLOOKUP(VLOOKUP(C291,Table1[[Practice no.]:[12]],28,FALSE),List!$A$2:$B$5,2,FALSE)))</f>
        <v/>
      </c>
      <c r="O291" s="69" t="str">
        <f>IF(C291="","",IF(ISERROR(VLOOKUP(VLOOKUP(C291,Table1[[Practice no.]:[12]],29,FALSE),List!$A$2:$B$5,2,FALSE)),"",VLOOKUP(VLOOKUP(C291,Table1[[Practice no.]:[12]],29,FALSE),List!$A$2:$B$5,2,FALSE)))</f>
        <v/>
      </c>
      <c r="P291" s="69" t="str">
        <f>IF(C291="","",IF(ISERROR(VLOOKUP(VLOOKUP(C291,Table1[[Practice no.]:[12]],30,FALSE),List!$A$2:$B$5,2,FALSE)),"",VLOOKUP(VLOOKUP(C291,Table1[[Practice no.]:[12]],30,FALSE),List!$A$2:$B$5,2,FALSE)))</f>
        <v/>
      </c>
      <c r="Q291" s="55" t="str">
        <f>IF(C291="","",IF(ISERROR(VLOOKUP(VLOOKUP(C291,Table1[[Practice no.]:[12]],31,FALSE),List!$A$2:$B$5,2,FALSE)),"",VLOOKUP(VLOOKUP(C291,Table1[[Practice no.]:[12]],31,FALSE),List!$A$2:$B$5,2,FALSE)))</f>
        <v/>
      </c>
      <c r="R291" s="55" t="str">
        <f>IF(C291="","",IF(ISERROR(VLOOKUP(VLOOKUP(C291,Table1[[Practice no.]:[12]],32,FALSE),List!$A$2:$B$5,2,FALSE)),"",VLOOKUP(VLOOKUP(C291,Table1[[Practice no.]:[12]],32,FALSE),List!$A$2:$B$5,2,FALSE)))</f>
        <v/>
      </c>
      <c r="S291" s="55" t="str">
        <f>IF(C291="","",IF(ISERROR(VLOOKUP(VLOOKUP(C291,Table1[[Practice no.]:[12]],33,FALSE),List!$A$2:$B$5,2,FALSE)),"",VLOOKUP(VLOOKUP(C291,Table1[[Practice no.]:[12]],33,FALSE),List!$A$2:$B$5,2,FALSE)))</f>
        <v/>
      </c>
      <c r="T291" s="55" t="str">
        <f>IF(C291="","",IF(ISERROR(VLOOKUP(VLOOKUP(C291,Table1[[Practice no.]:[12]],34,FALSE),List!$A$2:$B$5,2,FALSE)),"",VLOOKUP(VLOOKUP(C291,Table1[[Practice no.]:[12]],34,FALSE),List!$A$2:$B$5,2,FALSE)))</f>
        <v/>
      </c>
      <c r="U291" s="55" t="str">
        <f>IF(C291="","",IF(ISERROR(VLOOKUP(VLOOKUP(C291,Table1[[Practice no.]:[12]],35,FALSE),List!$A$2:$B$5,2,FALSE)),"",VLOOKUP(VLOOKUP(C291,Table1[[Practice no.]:[12]],35,FALSE),List!$A$2:$B$5,2,FALSE)))</f>
        <v/>
      </c>
      <c r="V291" s="55" t="str">
        <f>IF(C291="","",IF(ISERROR(VLOOKUP(VLOOKUP(C291,Table1[[Practice no.]:[12]],36,FALSE),List!$A$2:$B$5,2,FALSE)),"",VLOOKUP(VLOOKUP(C291,Table1[[Practice no.]:[12]],36,FALSE),List!$A$2:$B$5,2,FALSE)))</f>
        <v/>
      </c>
      <c r="W291" s="55" t="str">
        <f>IF(C291="","",IF(ISERROR(VLOOKUP(VLOOKUP(C291,Table1[[Practice no.]:[12]],37,FALSE),List!$A$2:$B$5,2,FALSE)),"",VLOOKUP(VLOOKUP(C291,Table1[[Practice no.]:[12]],37,FALSE),List!$A$2:$B$5,2,FALSE)))</f>
        <v/>
      </c>
      <c r="X291" s="55" t="str">
        <f>IF(C291="","",IF(ISERROR(VLOOKUP(VLOOKUP(C291,Table1[[Practice no.]:[12]],38,FALSE),List!$A$2:$B$5,2,FALSE)),"",VLOOKUP(VLOOKUP(C291,Table1[[Practice no.]:[12]],38,FALSE),List!$A$2:$B$5,2,FALSE)))</f>
        <v/>
      </c>
      <c r="Y291" s="55" t="str">
        <f>IF(C291="","",IF(ISERROR(VLOOKUP(VLOOKUP(C291,Table1[[Practice no.]:[12]],39,FALSE),List!$A$2:$B$5,2,FALSE)),"",VLOOKUP(VLOOKUP(C291,Table1[[Practice no.]:[12]],39,FALSE),List!$A$2:$B$5,2,FALSE)))</f>
        <v/>
      </c>
      <c r="Z291" s="55" t="str">
        <f>IF(C291="","",IF(ISERROR(VLOOKUP(VLOOKUP(C291,Table1[[Practice no.]:[12]],40,FALSE),List!$A$2:$B$5,2,FALSE)),"",VLOOKUP(VLOOKUP(C291,Table1[[Practice no.]:[12]],40,FALSE),List!$A$2:$B$5,2,FALSE)))</f>
        <v/>
      </c>
      <c r="AA291" s="55" t="str">
        <f>IF(C291="","",IF(ISERROR(VLOOKUP(VLOOKUP(C291,Table1[[Practice no.]:[12]],41,FALSE),List!$A$2:$B$5,2,FALSE)),"",VLOOKUP(VLOOKUP(C291,Table1[[Practice no.]:[12]],41,FALSE),List!$A$2:$B$5,2,FALSE)))</f>
        <v/>
      </c>
      <c r="AB291" s="55" t="str">
        <f>IF(C291="","",IF(ISERROR(VLOOKUP(VLOOKUP(C291,Table1[[Practice no.]:[12]],42,FALSE),List!$A$2:$B$5,2,FALSE)),"",VLOOKUP(VLOOKUP(C291,Table1[[Practice no.]:[12]],42,FALSE),List!$A$2:$B$5,2,FALSE)))</f>
        <v/>
      </c>
    </row>
    <row r="292" spans="1:28" ht="40.35" customHeight="1">
      <c r="A292" s="218"/>
      <c r="B292" s="218"/>
      <c r="C292" s="218"/>
      <c r="D292" s="218" t="str">
        <f>IF(C292="","",HYPERLINK("#'" &amp; C292 &amp; "'!A1",VLOOKUP(C292,Table1[[Practice no.]:[Pracitce Name]],2,FALSE)))</f>
        <v/>
      </c>
      <c r="E292" s="65" t="str">
        <f>IF(C292="","",IF(ISERROR(VLOOKUP(VLOOKUP(C292,Table1[[Practice no.]:[12]],19,FALSE),List!$A$2:$B$5,2,FALSE)),"",VLOOKUP(VLOOKUP(C292,Table1[[Practice no.]:[12]],19,FALSE),List!$A$2:$B$5,2,FALSE)))</f>
        <v/>
      </c>
      <c r="F292" s="66" t="str">
        <f>IF(C292="","",IF(ISERROR(VLOOKUP(VLOOKUP(C292,Table1[[Practice no.]:[12]],20,FALSE),List!$A$2:$B$5,2,FALSE)),"",VLOOKUP(VLOOKUP(C292,Table1[[Practice no.]:[12]],20,FALSE),List!$A$2:$B$5,2,FALSE)))</f>
        <v/>
      </c>
      <c r="G292" s="66" t="str">
        <f>IF(C292="","",IF(ISERROR(VLOOKUP(VLOOKUP(C292,Table1[[Practice no.]:[12]],21,FALSE),List!$A$2:$B$5,2,FALSE)),"",VLOOKUP(VLOOKUP(C292,Table1[[Practice no.]:[12]],21,FALSE),List!$A$2:$B$5,2,FALSE)))</f>
        <v/>
      </c>
      <c r="H292" s="67" t="str">
        <f>IF(C292="","",IF(ISERROR(VLOOKUP(VLOOKUP(C292,Table1[[Practice no.]:[12]],22,FALSE),List!$A$2:$B$5,2,FALSE)),"",VLOOKUP(VLOOKUP(C292,Table1[[Practice no.]:[12]],22,FALSE),List!$A$2:$B$5,2,FALSE)))</f>
        <v/>
      </c>
      <c r="I292" s="67" t="str">
        <f>IF(C292="","",IF(ISERROR(VLOOKUP(VLOOKUP(C292,Table1[[Practice no.]:[12]],23,FALSE),List!$A$2:$B$5,2,FALSE)),"",VLOOKUP(VLOOKUP(C292,Table1[[Practice no.]:[12]],23,FALSE),List!$A$2:$B$5,2,FALSE)))</f>
        <v/>
      </c>
      <c r="J292" s="67" t="str">
        <f>IF(C292="","",IF(ISERROR(VLOOKUP(VLOOKUP(C292,Table1[[Practice no.]:[12]],24,FALSE),List!$A$2:$B$5,2,FALSE)),"",VLOOKUP(VLOOKUP(C292,Table1[[Practice no.]:[12]],24,FALSE),List!$A$2:$B$5,2,FALSE)))</f>
        <v/>
      </c>
      <c r="K292" s="68" t="str">
        <f>IF(C292="","",IF(ISERROR(VLOOKUP(VLOOKUP(C292,Table1[[Practice no.]:[12]],25,FALSE),List!$A$2:$B$5,2,FALSE)),"",VLOOKUP(VLOOKUP(C292,Table1[[Practice no.]:[12]],25,FALSE),List!$A$2:$B$5,2,FALSE)))</f>
        <v/>
      </c>
      <c r="L292" s="68" t="str">
        <f>IF(C292="","",IF(ISERROR(VLOOKUP(VLOOKUP(C292,Table1[[Practice no.]:[12]],26,FALSE),List!$A$2:$B$5,2,FALSE)),"",VLOOKUP(VLOOKUP(C292,Table1[[Practice no.]:[12]],26,FALSE),List!$A$2:$B$5,2,FALSE)))</f>
        <v/>
      </c>
      <c r="M292" s="68" t="str">
        <f>IF(C292="","",IF(ISERROR(VLOOKUP(VLOOKUP(C292,Table1[[Practice no.]:[12]],27,FALSE),List!$A$2:$B$5,2,FALSE)),"",VLOOKUP(VLOOKUP(C292,Table1[[Practice no.]:[12]],27,FALSE),List!$A$2:$B$5,2,FALSE)))</f>
        <v/>
      </c>
      <c r="N292" s="69" t="str">
        <f>IF(C292="","",IF(ISERROR(VLOOKUP(VLOOKUP(C292,Table1[[Practice no.]:[12]],28,FALSE),List!$A$2:$B$5,2,FALSE)),"",VLOOKUP(VLOOKUP(C292,Table1[[Practice no.]:[12]],28,FALSE),List!$A$2:$B$5,2,FALSE)))</f>
        <v/>
      </c>
      <c r="O292" s="69" t="str">
        <f>IF(C292="","",IF(ISERROR(VLOOKUP(VLOOKUP(C292,Table1[[Practice no.]:[12]],29,FALSE),List!$A$2:$B$5,2,FALSE)),"",VLOOKUP(VLOOKUP(C292,Table1[[Practice no.]:[12]],29,FALSE),List!$A$2:$B$5,2,FALSE)))</f>
        <v/>
      </c>
      <c r="P292" s="69" t="str">
        <f>IF(C292="","",IF(ISERROR(VLOOKUP(VLOOKUP(C292,Table1[[Practice no.]:[12]],30,FALSE),List!$A$2:$B$5,2,FALSE)),"",VLOOKUP(VLOOKUP(C292,Table1[[Practice no.]:[12]],30,FALSE),List!$A$2:$B$5,2,FALSE)))</f>
        <v/>
      </c>
      <c r="Q292" s="55" t="str">
        <f>IF(C292="","",IF(ISERROR(VLOOKUP(VLOOKUP(C292,Table1[[Practice no.]:[12]],31,FALSE),List!$A$2:$B$5,2,FALSE)),"",VLOOKUP(VLOOKUP(C292,Table1[[Practice no.]:[12]],31,FALSE),List!$A$2:$B$5,2,FALSE)))</f>
        <v/>
      </c>
      <c r="R292" s="55" t="str">
        <f>IF(C292="","",IF(ISERROR(VLOOKUP(VLOOKUP(C292,Table1[[Practice no.]:[12]],32,FALSE),List!$A$2:$B$5,2,FALSE)),"",VLOOKUP(VLOOKUP(C292,Table1[[Practice no.]:[12]],32,FALSE),List!$A$2:$B$5,2,FALSE)))</f>
        <v/>
      </c>
      <c r="S292" s="55" t="str">
        <f>IF(C292="","",IF(ISERROR(VLOOKUP(VLOOKUP(C292,Table1[[Practice no.]:[12]],33,FALSE),List!$A$2:$B$5,2,FALSE)),"",VLOOKUP(VLOOKUP(C292,Table1[[Practice no.]:[12]],33,FALSE),List!$A$2:$B$5,2,FALSE)))</f>
        <v/>
      </c>
      <c r="T292" s="55" t="str">
        <f>IF(C292="","",IF(ISERROR(VLOOKUP(VLOOKUP(C292,Table1[[Practice no.]:[12]],34,FALSE),List!$A$2:$B$5,2,FALSE)),"",VLOOKUP(VLOOKUP(C292,Table1[[Practice no.]:[12]],34,FALSE),List!$A$2:$B$5,2,FALSE)))</f>
        <v/>
      </c>
      <c r="U292" s="55" t="str">
        <f>IF(C292="","",IF(ISERROR(VLOOKUP(VLOOKUP(C292,Table1[[Practice no.]:[12]],35,FALSE),List!$A$2:$B$5,2,FALSE)),"",VLOOKUP(VLOOKUP(C292,Table1[[Practice no.]:[12]],35,FALSE),List!$A$2:$B$5,2,FALSE)))</f>
        <v/>
      </c>
      <c r="V292" s="55" t="str">
        <f>IF(C292="","",IF(ISERROR(VLOOKUP(VLOOKUP(C292,Table1[[Practice no.]:[12]],36,FALSE),List!$A$2:$B$5,2,FALSE)),"",VLOOKUP(VLOOKUP(C292,Table1[[Practice no.]:[12]],36,FALSE),List!$A$2:$B$5,2,FALSE)))</f>
        <v/>
      </c>
      <c r="W292" s="55" t="str">
        <f>IF(C292="","",IF(ISERROR(VLOOKUP(VLOOKUP(C292,Table1[[Practice no.]:[12]],37,FALSE),List!$A$2:$B$5,2,FALSE)),"",VLOOKUP(VLOOKUP(C292,Table1[[Practice no.]:[12]],37,FALSE),List!$A$2:$B$5,2,FALSE)))</f>
        <v/>
      </c>
      <c r="X292" s="55" t="str">
        <f>IF(C292="","",IF(ISERROR(VLOOKUP(VLOOKUP(C292,Table1[[Practice no.]:[12]],38,FALSE),List!$A$2:$B$5,2,FALSE)),"",VLOOKUP(VLOOKUP(C292,Table1[[Practice no.]:[12]],38,FALSE),List!$A$2:$B$5,2,FALSE)))</f>
        <v/>
      </c>
      <c r="Y292" s="55" t="str">
        <f>IF(C292="","",IF(ISERROR(VLOOKUP(VLOOKUP(C292,Table1[[Practice no.]:[12]],39,FALSE),List!$A$2:$B$5,2,FALSE)),"",VLOOKUP(VLOOKUP(C292,Table1[[Practice no.]:[12]],39,FALSE),List!$A$2:$B$5,2,FALSE)))</f>
        <v/>
      </c>
      <c r="Z292" s="55" t="str">
        <f>IF(C292="","",IF(ISERROR(VLOOKUP(VLOOKUP(C292,Table1[[Practice no.]:[12]],40,FALSE),List!$A$2:$B$5,2,FALSE)),"",VLOOKUP(VLOOKUP(C292,Table1[[Practice no.]:[12]],40,FALSE),List!$A$2:$B$5,2,FALSE)))</f>
        <v/>
      </c>
      <c r="AA292" s="55" t="str">
        <f>IF(C292="","",IF(ISERROR(VLOOKUP(VLOOKUP(C292,Table1[[Practice no.]:[12]],41,FALSE),List!$A$2:$B$5,2,FALSE)),"",VLOOKUP(VLOOKUP(C292,Table1[[Practice no.]:[12]],41,FALSE),List!$A$2:$B$5,2,FALSE)))</f>
        <v/>
      </c>
      <c r="AB292" s="55" t="str">
        <f>IF(C292="","",IF(ISERROR(VLOOKUP(VLOOKUP(C292,Table1[[Practice no.]:[12]],42,FALSE),List!$A$2:$B$5,2,FALSE)),"",VLOOKUP(VLOOKUP(C292,Table1[[Practice no.]:[12]],42,FALSE),List!$A$2:$B$5,2,FALSE)))</f>
        <v/>
      </c>
    </row>
    <row r="293" spans="1:28" ht="40.35" customHeight="1">
      <c r="A293" s="218"/>
      <c r="B293" s="218"/>
      <c r="C293" s="218"/>
      <c r="D293" s="218" t="str">
        <f>IF(C293="","",HYPERLINK("#'" &amp; C293 &amp; "'!A1",VLOOKUP(C293,Table1[[Practice no.]:[Pracitce Name]],2,FALSE)))</f>
        <v/>
      </c>
      <c r="E293" s="65" t="str">
        <f>IF(C293="","",IF(ISERROR(VLOOKUP(VLOOKUP(C293,Table1[[Practice no.]:[12]],19,FALSE),List!$A$2:$B$5,2,FALSE)),"",VLOOKUP(VLOOKUP(C293,Table1[[Practice no.]:[12]],19,FALSE),List!$A$2:$B$5,2,FALSE)))</f>
        <v/>
      </c>
      <c r="F293" s="66" t="str">
        <f>IF(C293="","",IF(ISERROR(VLOOKUP(VLOOKUP(C293,Table1[[Practice no.]:[12]],20,FALSE),List!$A$2:$B$5,2,FALSE)),"",VLOOKUP(VLOOKUP(C293,Table1[[Practice no.]:[12]],20,FALSE),List!$A$2:$B$5,2,FALSE)))</f>
        <v/>
      </c>
      <c r="G293" s="66" t="str">
        <f>IF(C293="","",IF(ISERROR(VLOOKUP(VLOOKUP(C293,Table1[[Practice no.]:[12]],21,FALSE),List!$A$2:$B$5,2,FALSE)),"",VLOOKUP(VLOOKUP(C293,Table1[[Practice no.]:[12]],21,FALSE),List!$A$2:$B$5,2,FALSE)))</f>
        <v/>
      </c>
      <c r="H293" s="67" t="str">
        <f>IF(C293="","",IF(ISERROR(VLOOKUP(VLOOKUP(C293,Table1[[Practice no.]:[12]],22,FALSE),List!$A$2:$B$5,2,FALSE)),"",VLOOKUP(VLOOKUP(C293,Table1[[Practice no.]:[12]],22,FALSE),List!$A$2:$B$5,2,FALSE)))</f>
        <v/>
      </c>
      <c r="I293" s="67" t="str">
        <f>IF(C293="","",IF(ISERROR(VLOOKUP(VLOOKUP(C293,Table1[[Practice no.]:[12]],23,FALSE),List!$A$2:$B$5,2,FALSE)),"",VLOOKUP(VLOOKUP(C293,Table1[[Practice no.]:[12]],23,FALSE),List!$A$2:$B$5,2,FALSE)))</f>
        <v/>
      </c>
      <c r="J293" s="67" t="str">
        <f>IF(C293="","",IF(ISERROR(VLOOKUP(VLOOKUP(C293,Table1[[Practice no.]:[12]],24,FALSE),List!$A$2:$B$5,2,FALSE)),"",VLOOKUP(VLOOKUP(C293,Table1[[Practice no.]:[12]],24,FALSE),List!$A$2:$B$5,2,FALSE)))</f>
        <v/>
      </c>
      <c r="K293" s="68" t="str">
        <f>IF(C293="","",IF(ISERROR(VLOOKUP(VLOOKUP(C293,Table1[[Practice no.]:[12]],25,FALSE),List!$A$2:$B$5,2,FALSE)),"",VLOOKUP(VLOOKUP(C293,Table1[[Practice no.]:[12]],25,FALSE),List!$A$2:$B$5,2,FALSE)))</f>
        <v/>
      </c>
      <c r="L293" s="68" t="str">
        <f>IF(C293="","",IF(ISERROR(VLOOKUP(VLOOKUP(C293,Table1[[Practice no.]:[12]],26,FALSE),List!$A$2:$B$5,2,FALSE)),"",VLOOKUP(VLOOKUP(C293,Table1[[Practice no.]:[12]],26,FALSE),List!$A$2:$B$5,2,FALSE)))</f>
        <v/>
      </c>
      <c r="M293" s="68" t="str">
        <f>IF(C293="","",IF(ISERROR(VLOOKUP(VLOOKUP(C293,Table1[[Practice no.]:[12]],27,FALSE),List!$A$2:$B$5,2,FALSE)),"",VLOOKUP(VLOOKUP(C293,Table1[[Practice no.]:[12]],27,FALSE),List!$A$2:$B$5,2,FALSE)))</f>
        <v/>
      </c>
      <c r="N293" s="69" t="str">
        <f>IF(C293="","",IF(ISERROR(VLOOKUP(VLOOKUP(C293,Table1[[Practice no.]:[12]],28,FALSE),List!$A$2:$B$5,2,FALSE)),"",VLOOKUP(VLOOKUP(C293,Table1[[Practice no.]:[12]],28,FALSE),List!$A$2:$B$5,2,FALSE)))</f>
        <v/>
      </c>
      <c r="O293" s="69" t="str">
        <f>IF(C293="","",IF(ISERROR(VLOOKUP(VLOOKUP(C293,Table1[[Practice no.]:[12]],29,FALSE),List!$A$2:$B$5,2,FALSE)),"",VLOOKUP(VLOOKUP(C293,Table1[[Practice no.]:[12]],29,FALSE),List!$A$2:$B$5,2,FALSE)))</f>
        <v/>
      </c>
      <c r="P293" s="69" t="str">
        <f>IF(C293="","",IF(ISERROR(VLOOKUP(VLOOKUP(C293,Table1[[Practice no.]:[12]],30,FALSE),List!$A$2:$B$5,2,FALSE)),"",VLOOKUP(VLOOKUP(C293,Table1[[Practice no.]:[12]],30,FALSE),List!$A$2:$B$5,2,FALSE)))</f>
        <v/>
      </c>
      <c r="Q293" s="55" t="str">
        <f>IF(C293="","",IF(ISERROR(VLOOKUP(VLOOKUP(C293,Table1[[Practice no.]:[12]],31,FALSE),List!$A$2:$B$5,2,FALSE)),"",VLOOKUP(VLOOKUP(C293,Table1[[Practice no.]:[12]],31,FALSE),List!$A$2:$B$5,2,FALSE)))</f>
        <v/>
      </c>
      <c r="R293" s="55" t="str">
        <f>IF(C293="","",IF(ISERROR(VLOOKUP(VLOOKUP(C293,Table1[[Practice no.]:[12]],32,FALSE),List!$A$2:$B$5,2,FALSE)),"",VLOOKUP(VLOOKUP(C293,Table1[[Practice no.]:[12]],32,FALSE),List!$A$2:$B$5,2,FALSE)))</f>
        <v/>
      </c>
      <c r="S293" s="55" t="str">
        <f>IF(C293="","",IF(ISERROR(VLOOKUP(VLOOKUP(C293,Table1[[Practice no.]:[12]],33,FALSE),List!$A$2:$B$5,2,FALSE)),"",VLOOKUP(VLOOKUP(C293,Table1[[Practice no.]:[12]],33,FALSE),List!$A$2:$B$5,2,FALSE)))</f>
        <v/>
      </c>
      <c r="T293" s="55" t="str">
        <f>IF(C293="","",IF(ISERROR(VLOOKUP(VLOOKUP(C293,Table1[[Practice no.]:[12]],34,FALSE),List!$A$2:$B$5,2,FALSE)),"",VLOOKUP(VLOOKUP(C293,Table1[[Practice no.]:[12]],34,FALSE),List!$A$2:$B$5,2,FALSE)))</f>
        <v/>
      </c>
      <c r="U293" s="55" t="str">
        <f>IF(C293="","",IF(ISERROR(VLOOKUP(VLOOKUP(C293,Table1[[Practice no.]:[12]],35,FALSE),List!$A$2:$B$5,2,FALSE)),"",VLOOKUP(VLOOKUP(C293,Table1[[Practice no.]:[12]],35,FALSE),List!$A$2:$B$5,2,FALSE)))</f>
        <v/>
      </c>
      <c r="V293" s="55" t="str">
        <f>IF(C293="","",IF(ISERROR(VLOOKUP(VLOOKUP(C293,Table1[[Practice no.]:[12]],36,FALSE),List!$A$2:$B$5,2,FALSE)),"",VLOOKUP(VLOOKUP(C293,Table1[[Practice no.]:[12]],36,FALSE),List!$A$2:$B$5,2,FALSE)))</f>
        <v/>
      </c>
      <c r="W293" s="55" t="str">
        <f>IF(C293="","",IF(ISERROR(VLOOKUP(VLOOKUP(C293,Table1[[Practice no.]:[12]],37,FALSE),List!$A$2:$B$5,2,FALSE)),"",VLOOKUP(VLOOKUP(C293,Table1[[Practice no.]:[12]],37,FALSE),List!$A$2:$B$5,2,FALSE)))</f>
        <v/>
      </c>
      <c r="X293" s="55" t="str">
        <f>IF(C293="","",IF(ISERROR(VLOOKUP(VLOOKUP(C293,Table1[[Practice no.]:[12]],38,FALSE),List!$A$2:$B$5,2,FALSE)),"",VLOOKUP(VLOOKUP(C293,Table1[[Practice no.]:[12]],38,FALSE),List!$A$2:$B$5,2,FALSE)))</f>
        <v/>
      </c>
      <c r="Y293" s="55" t="str">
        <f>IF(C293="","",IF(ISERROR(VLOOKUP(VLOOKUP(C293,Table1[[Practice no.]:[12]],39,FALSE),List!$A$2:$B$5,2,FALSE)),"",VLOOKUP(VLOOKUP(C293,Table1[[Practice no.]:[12]],39,FALSE),List!$A$2:$B$5,2,FALSE)))</f>
        <v/>
      </c>
      <c r="Z293" s="55" t="str">
        <f>IF(C293="","",IF(ISERROR(VLOOKUP(VLOOKUP(C293,Table1[[Practice no.]:[12]],40,FALSE),List!$A$2:$B$5,2,FALSE)),"",VLOOKUP(VLOOKUP(C293,Table1[[Practice no.]:[12]],40,FALSE),List!$A$2:$B$5,2,FALSE)))</f>
        <v/>
      </c>
      <c r="AA293" s="55" t="str">
        <f>IF(C293="","",IF(ISERROR(VLOOKUP(VLOOKUP(C293,Table1[[Practice no.]:[12]],41,FALSE),List!$A$2:$B$5,2,FALSE)),"",VLOOKUP(VLOOKUP(C293,Table1[[Practice no.]:[12]],41,FALSE),List!$A$2:$B$5,2,FALSE)))</f>
        <v/>
      </c>
      <c r="AB293" s="55" t="str">
        <f>IF(C293="","",IF(ISERROR(VLOOKUP(VLOOKUP(C293,Table1[[Practice no.]:[12]],42,FALSE),List!$A$2:$B$5,2,FALSE)),"",VLOOKUP(VLOOKUP(C293,Table1[[Practice no.]:[12]],42,FALSE),List!$A$2:$B$5,2,FALSE)))</f>
        <v/>
      </c>
    </row>
    <row r="294" spans="1:28" ht="40.35" customHeight="1">
      <c r="A294" s="218"/>
      <c r="B294" s="218"/>
      <c r="C294" s="218"/>
      <c r="D294" s="218" t="str">
        <f>IF(C294="","",HYPERLINK("#'" &amp; C294 &amp; "'!A1",VLOOKUP(C294,Table1[[Practice no.]:[Pracitce Name]],2,FALSE)))</f>
        <v/>
      </c>
      <c r="E294" s="65" t="str">
        <f>IF(C294="","",IF(ISERROR(VLOOKUP(VLOOKUP(C294,Table1[[Practice no.]:[12]],19,FALSE),List!$A$2:$B$5,2,FALSE)),"",VLOOKUP(VLOOKUP(C294,Table1[[Practice no.]:[12]],19,FALSE),List!$A$2:$B$5,2,FALSE)))</f>
        <v/>
      </c>
      <c r="F294" s="66" t="str">
        <f>IF(C294="","",IF(ISERROR(VLOOKUP(VLOOKUP(C294,Table1[[Practice no.]:[12]],20,FALSE),List!$A$2:$B$5,2,FALSE)),"",VLOOKUP(VLOOKUP(C294,Table1[[Practice no.]:[12]],20,FALSE),List!$A$2:$B$5,2,FALSE)))</f>
        <v/>
      </c>
      <c r="G294" s="66" t="str">
        <f>IF(C294="","",IF(ISERROR(VLOOKUP(VLOOKUP(C294,Table1[[Practice no.]:[12]],21,FALSE),List!$A$2:$B$5,2,FALSE)),"",VLOOKUP(VLOOKUP(C294,Table1[[Practice no.]:[12]],21,FALSE),List!$A$2:$B$5,2,FALSE)))</f>
        <v/>
      </c>
      <c r="H294" s="67" t="str">
        <f>IF(C294="","",IF(ISERROR(VLOOKUP(VLOOKUP(C294,Table1[[Practice no.]:[12]],22,FALSE),List!$A$2:$B$5,2,FALSE)),"",VLOOKUP(VLOOKUP(C294,Table1[[Practice no.]:[12]],22,FALSE),List!$A$2:$B$5,2,FALSE)))</f>
        <v/>
      </c>
      <c r="I294" s="67" t="str">
        <f>IF(C294="","",IF(ISERROR(VLOOKUP(VLOOKUP(C294,Table1[[Practice no.]:[12]],23,FALSE),List!$A$2:$B$5,2,FALSE)),"",VLOOKUP(VLOOKUP(C294,Table1[[Practice no.]:[12]],23,FALSE),List!$A$2:$B$5,2,FALSE)))</f>
        <v/>
      </c>
      <c r="J294" s="67" t="str">
        <f>IF(C294="","",IF(ISERROR(VLOOKUP(VLOOKUP(C294,Table1[[Practice no.]:[12]],24,FALSE),List!$A$2:$B$5,2,FALSE)),"",VLOOKUP(VLOOKUP(C294,Table1[[Practice no.]:[12]],24,FALSE),List!$A$2:$B$5,2,FALSE)))</f>
        <v/>
      </c>
      <c r="K294" s="68" t="str">
        <f>IF(C294="","",IF(ISERROR(VLOOKUP(VLOOKUP(C294,Table1[[Practice no.]:[12]],25,FALSE),List!$A$2:$B$5,2,FALSE)),"",VLOOKUP(VLOOKUP(C294,Table1[[Practice no.]:[12]],25,FALSE),List!$A$2:$B$5,2,FALSE)))</f>
        <v/>
      </c>
      <c r="L294" s="68" t="str">
        <f>IF(C294="","",IF(ISERROR(VLOOKUP(VLOOKUP(C294,Table1[[Practice no.]:[12]],26,FALSE),List!$A$2:$B$5,2,FALSE)),"",VLOOKUP(VLOOKUP(C294,Table1[[Practice no.]:[12]],26,FALSE),List!$A$2:$B$5,2,FALSE)))</f>
        <v/>
      </c>
      <c r="M294" s="68" t="str">
        <f>IF(C294="","",IF(ISERROR(VLOOKUP(VLOOKUP(C294,Table1[[Practice no.]:[12]],27,FALSE),List!$A$2:$B$5,2,FALSE)),"",VLOOKUP(VLOOKUP(C294,Table1[[Practice no.]:[12]],27,FALSE),List!$A$2:$B$5,2,FALSE)))</f>
        <v/>
      </c>
      <c r="N294" s="69" t="str">
        <f>IF(C294="","",IF(ISERROR(VLOOKUP(VLOOKUP(C294,Table1[[Practice no.]:[12]],28,FALSE),List!$A$2:$B$5,2,FALSE)),"",VLOOKUP(VLOOKUP(C294,Table1[[Practice no.]:[12]],28,FALSE),List!$A$2:$B$5,2,FALSE)))</f>
        <v/>
      </c>
      <c r="O294" s="69" t="str">
        <f>IF(C294="","",IF(ISERROR(VLOOKUP(VLOOKUP(C294,Table1[[Practice no.]:[12]],29,FALSE),List!$A$2:$B$5,2,FALSE)),"",VLOOKUP(VLOOKUP(C294,Table1[[Practice no.]:[12]],29,FALSE),List!$A$2:$B$5,2,FALSE)))</f>
        <v/>
      </c>
      <c r="P294" s="69" t="str">
        <f>IF(C294="","",IF(ISERROR(VLOOKUP(VLOOKUP(C294,Table1[[Practice no.]:[12]],30,FALSE),List!$A$2:$B$5,2,FALSE)),"",VLOOKUP(VLOOKUP(C294,Table1[[Practice no.]:[12]],30,FALSE),List!$A$2:$B$5,2,FALSE)))</f>
        <v/>
      </c>
      <c r="Q294" s="55" t="str">
        <f>IF(C294="","",IF(ISERROR(VLOOKUP(VLOOKUP(C294,Table1[[Practice no.]:[12]],31,FALSE),List!$A$2:$B$5,2,FALSE)),"",VLOOKUP(VLOOKUP(C294,Table1[[Practice no.]:[12]],31,FALSE),List!$A$2:$B$5,2,FALSE)))</f>
        <v/>
      </c>
      <c r="R294" s="55" t="str">
        <f>IF(C294="","",IF(ISERROR(VLOOKUP(VLOOKUP(C294,Table1[[Practice no.]:[12]],32,FALSE),List!$A$2:$B$5,2,FALSE)),"",VLOOKUP(VLOOKUP(C294,Table1[[Practice no.]:[12]],32,FALSE),List!$A$2:$B$5,2,FALSE)))</f>
        <v/>
      </c>
      <c r="S294" s="55" t="str">
        <f>IF(C294="","",IF(ISERROR(VLOOKUP(VLOOKUP(C294,Table1[[Practice no.]:[12]],33,FALSE),List!$A$2:$B$5,2,FALSE)),"",VLOOKUP(VLOOKUP(C294,Table1[[Practice no.]:[12]],33,FALSE),List!$A$2:$B$5,2,FALSE)))</f>
        <v/>
      </c>
      <c r="T294" s="55" t="str">
        <f>IF(C294="","",IF(ISERROR(VLOOKUP(VLOOKUP(C294,Table1[[Practice no.]:[12]],34,FALSE),List!$A$2:$B$5,2,FALSE)),"",VLOOKUP(VLOOKUP(C294,Table1[[Practice no.]:[12]],34,FALSE),List!$A$2:$B$5,2,FALSE)))</f>
        <v/>
      </c>
      <c r="U294" s="55" t="str">
        <f>IF(C294="","",IF(ISERROR(VLOOKUP(VLOOKUP(C294,Table1[[Practice no.]:[12]],35,FALSE),List!$A$2:$B$5,2,FALSE)),"",VLOOKUP(VLOOKUP(C294,Table1[[Practice no.]:[12]],35,FALSE),List!$A$2:$B$5,2,FALSE)))</f>
        <v/>
      </c>
      <c r="V294" s="55" t="str">
        <f>IF(C294="","",IF(ISERROR(VLOOKUP(VLOOKUP(C294,Table1[[Practice no.]:[12]],36,FALSE),List!$A$2:$B$5,2,FALSE)),"",VLOOKUP(VLOOKUP(C294,Table1[[Practice no.]:[12]],36,FALSE),List!$A$2:$B$5,2,FALSE)))</f>
        <v/>
      </c>
      <c r="W294" s="55" t="str">
        <f>IF(C294="","",IF(ISERROR(VLOOKUP(VLOOKUP(C294,Table1[[Practice no.]:[12]],37,FALSE),List!$A$2:$B$5,2,FALSE)),"",VLOOKUP(VLOOKUP(C294,Table1[[Practice no.]:[12]],37,FALSE),List!$A$2:$B$5,2,FALSE)))</f>
        <v/>
      </c>
      <c r="X294" s="55" t="str">
        <f>IF(C294="","",IF(ISERROR(VLOOKUP(VLOOKUP(C294,Table1[[Practice no.]:[12]],38,FALSE),List!$A$2:$B$5,2,FALSE)),"",VLOOKUP(VLOOKUP(C294,Table1[[Practice no.]:[12]],38,FALSE),List!$A$2:$B$5,2,FALSE)))</f>
        <v/>
      </c>
      <c r="Y294" s="55" t="str">
        <f>IF(C294="","",IF(ISERROR(VLOOKUP(VLOOKUP(C294,Table1[[Practice no.]:[12]],39,FALSE),List!$A$2:$B$5,2,FALSE)),"",VLOOKUP(VLOOKUP(C294,Table1[[Practice no.]:[12]],39,FALSE),List!$A$2:$B$5,2,FALSE)))</f>
        <v/>
      </c>
      <c r="Z294" s="55" t="str">
        <f>IF(C294="","",IF(ISERROR(VLOOKUP(VLOOKUP(C294,Table1[[Practice no.]:[12]],40,FALSE),List!$A$2:$B$5,2,FALSE)),"",VLOOKUP(VLOOKUP(C294,Table1[[Practice no.]:[12]],40,FALSE),List!$A$2:$B$5,2,FALSE)))</f>
        <v/>
      </c>
      <c r="AA294" s="55" t="str">
        <f>IF(C294="","",IF(ISERROR(VLOOKUP(VLOOKUP(C294,Table1[[Practice no.]:[12]],41,FALSE),List!$A$2:$B$5,2,FALSE)),"",VLOOKUP(VLOOKUP(C294,Table1[[Practice no.]:[12]],41,FALSE),List!$A$2:$B$5,2,FALSE)))</f>
        <v/>
      </c>
      <c r="AB294" s="55" t="str">
        <f>IF(C294="","",IF(ISERROR(VLOOKUP(VLOOKUP(C294,Table1[[Practice no.]:[12]],42,FALSE),List!$A$2:$B$5,2,FALSE)),"",VLOOKUP(VLOOKUP(C294,Table1[[Practice no.]:[12]],42,FALSE),List!$A$2:$B$5,2,FALSE)))</f>
        <v/>
      </c>
    </row>
    <row r="295" spans="1:28" ht="40.35" customHeight="1">
      <c r="A295" s="218"/>
      <c r="B295" s="218"/>
      <c r="C295" s="218"/>
      <c r="D295" s="218" t="str">
        <f>IF(C295="","",HYPERLINK("#'" &amp; C295 &amp; "'!A1",VLOOKUP(C295,Table1[[Practice no.]:[Pracitce Name]],2,FALSE)))</f>
        <v/>
      </c>
      <c r="E295" s="65" t="str">
        <f>IF(C295="","",IF(ISERROR(VLOOKUP(VLOOKUP(C295,Table1[[Practice no.]:[12]],19,FALSE),List!$A$2:$B$5,2,FALSE)),"",VLOOKUP(VLOOKUP(C295,Table1[[Practice no.]:[12]],19,FALSE),List!$A$2:$B$5,2,FALSE)))</f>
        <v/>
      </c>
      <c r="F295" s="66" t="str">
        <f>IF(C295="","",IF(ISERROR(VLOOKUP(VLOOKUP(C295,Table1[[Practice no.]:[12]],20,FALSE),List!$A$2:$B$5,2,FALSE)),"",VLOOKUP(VLOOKUP(C295,Table1[[Practice no.]:[12]],20,FALSE),List!$A$2:$B$5,2,FALSE)))</f>
        <v/>
      </c>
      <c r="G295" s="66" t="str">
        <f>IF(C295="","",IF(ISERROR(VLOOKUP(VLOOKUP(C295,Table1[[Practice no.]:[12]],21,FALSE),List!$A$2:$B$5,2,FALSE)),"",VLOOKUP(VLOOKUP(C295,Table1[[Practice no.]:[12]],21,FALSE),List!$A$2:$B$5,2,FALSE)))</f>
        <v/>
      </c>
      <c r="H295" s="67" t="str">
        <f>IF(C295="","",IF(ISERROR(VLOOKUP(VLOOKUP(C295,Table1[[Practice no.]:[12]],22,FALSE),List!$A$2:$B$5,2,FALSE)),"",VLOOKUP(VLOOKUP(C295,Table1[[Practice no.]:[12]],22,FALSE),List!$A$2:$B$5,2,FALSE)))</f>
        <v/>
      </c>
      <c r="I295" s="67" t="str">
        <f>IF(C295="","",IF(ISERROR(VLOOKUP(VLOOKUP(C295,Table1[[Practice no.]:[12]],23,FALSE),List!$A$2:$B$5,2,FALSE)),"",VLOOKUP(VLOOKUP(C295,Table1[[Practice no.]:[12]],23,FALSE),List!$A$2:$B$5,2,FALSE)))</f>
        <v/>
      </c>
      <c r="J295" s="67" t="str">
        <f>IF(C295="","",IF(ISERROR(VLOOKUP(VLOOKUP(C295,Table1[[Practice no.]:[12]],24,FALSE),List!$A$2:$B$5,2,FALSE)),"",VLOOKUP(VLOOKUP(C295,Table1[[Practice no.]:[12]],24,FALSE),List!$A$2:$B$5,2,FALSE)))</f>
        <v/>
      </c>
      <c r="K295" s="68" t="str">
        <f>IF(C295="","",IF(ISERROR(VLOOKUP(VLOOKUP(C295,Table1[[Practice no.]:[12]],25,FALSE),List!$A$2:$B$5,2,FALSE)),"",VLOOKUP(VLOOKUP(C295,Table1[[Practice no.]:[12]],25,FALSE),List!$A$2:$B$5,2,FALSE)))</f>
        <v/>
      </c>
      <c r="L295" s="68" t="str">
        <f>IF(C295="","",IF(ISERROR(VLOOKUP(VLOOKUP(C295,Table1[[Practice no.]:[12]],26,FALSE),List!$A$2:$B$5,2,FALSE)),"",VLOOKUP(VLOOKUP(C295,Table1[[Practice no.]:[12]],26,FALSE),List!$A$2:$B$5,2,FALSE)))</f>
        <v/>
      </c>
      <c r="M295" s="68" t="str">
        <f>IF(C295="","",IF(ISERROR(VLOOKUP(VLOOKUP(C295,Table1[[Practice no.]:[12]],27,FALSE),List!$A$2:$B$5,2,FALSE)),"",VLOOKUP(VLOOKUP(C295,Table1[[Practice no.]:[12]],27,FALSE),List!$A$2:$B$5,2,FALSE)))</f>
        <v/>
      </c>
      <c r="N295" s="69" t="str">
        <f>IF(C295="","",IF(ISERROR(VLOOKUP(VLOOKUP(C295,Table1[[Practice no.]:[12]],28,FALSE),List!$A$2:$B$5,2,FALSE)),"",VLOOKUP(VLOOKUP(C295,Table1[[Practice no.]:[12]],28,FALSE),List!$A$2:$B$5,2,FALSE)))</f>
        <v/>
      </c>
      <c r="O295" s="69" t="str">
        <f>IF(C295="","",IF(ISERROR(VLOOKUP(VLOOKUP(C295,Table1[[Practice no.]:[12]],29,FALSE),List!$A$2:$B$5,2,FALSE)),"",VLOOKUP(VLOOKUP(C295,Table1[[Practice no.]:[12]],29,FALSE),List!$A$2:$B$5,2,FALSE)))</f>
        <v/>
      </c>
      <c r="P295" s="69" t="str">
        <f>IF(C295="","",IF(ISERROR(VLOOKUP(VLOOKUP(C295,Table1[[Practice no.]:[12]],30,FALSE),List!$A$2:$B$5,2,FALSE)),"",VLOOKUP(VLOOKUP(C295,Table1[[Practice no.]:[12]],30,FALSE),List!$A$2:$B$5,2,FALSE)))</f>
        <v/>
      </c>
      <c r="Q295" s="55" t="str">
        <f>IF(C295="","",IF(ISERROR(VLOOKUP(VLOOKUP(C295,Table1[[Practice no.]:[12]],31,FALSE),List!$A$2:$B$5,2,FALSE)),"",VLOOKUP(VLOOKUP(C295,Table1[[Practice no.]:[12]],31,FALSE),List!$A$2:$B$5,2,FALSE)))</f>
        <v/>
      </c>
      <c r="R295" s="55" t="str">
        <f>IF(C295="","",IF(ISERROR(VLOOKUP(VLOOKUP(C295,Table1[[Practice no.]:[12]],32,FALSE),List!$A$2:$B$5,2,FALSE)),"",VLOOKUP(VLOOKUP(C295,Table1[[Practice no.]:[12]],32,FALSE),List!$A$2:$B$5,2,FALSE)))</f>
        <v/>
      </c>
      <c r="S295" s="55" t="str">
        <f>IF(C295="","",IF(ISERROR(VLOOKUP(VLOOKUP(C295,Table1[[Practice no.]:[12]],33,FALSE),List!$A$2:$B$5,2,FALSE)),"",VLOOKUP(VLOOKUP(C295,Table1[[Practice no.]:[12]],33,FALSE),List!$A$2:$B$5,2,FALSE)))</f>
        <v/>
      </c>
      <c r="T295" s="55" t="str">
        <f>IF(C295="","",IF(ISERROR(VLOOKUP(VLOOKUP(C295,Table1[[Practice no.]:[12]],34,FALSE),List!$A$2:$B$5,2,FALSE)),"",VLOOKUP(VLOOKUP(C295,Table1[[Practice no.]:[12]],34,FALSE),List!$A$2:$B$5,2,FALSE)))</f>
        <v/>
      </c>
      <c r="U295" s="55" t="str">
        <f>IF(C295="","",IF(ISERROR(VLOOKUP(VLOOKUP(C295,Table1[[Practice no.]:[12]],35,FALSE),List!$A$2:$B$5,2,FALSE)),"",VLOOKUP(VLOOKUP(C295,Table1[[Practice no.]:[12]],35,FALSE),List!$A$2:$B$5,2,FALSE)))</f>
        <v/>
      </c>
      <c r="V295" s="55" t="str">
        <f>IF(C295="","",IF(ISERROR(VLOOKUP(VLOOKUP(C295,Table1[[Practice no.]:[12]],36,FALSE),List!$A$2:$B$5,2,FALSE)),"",VLOOKUP(VLOOKUP(C295,Table1[[Practice no.]:[12]],36,FALSE),List!$A$2:$B$5,2,FALSE)))</f>
        <v/>
      </c>
      <c r="W295" s="55" t="str">
        <f>IF(C295="","",IF(ISERROR(VLOOKUP(VLOOKUP(C295,Table1[[Practice no.]:[12]],37,FALSE),List!$A$2:$B$5,2,FALSE)),"",VLOOKUP(VLOOKUP(C295,Table1[[Practice no.]:[12]],37,FALSE),List!$A$2:$B$5,2,FALSE)))</f>
        <v/>
      </c>
      <c r="X295" s="55" t="str">
        <f>IF(C295="","",IF(ISERROR(VLOOKUP(VLOOKUP(C295,Table1[[Practice no.]:[12]],38,FALSE),List!$A$2:$B$5,2,FALSE)),"",VLOOKUP(VLOOKUP(C295,Table1[[Practice no.]:[12]],38,FALSE),List!$A$2:$B$5,2,FALSE)))</f>
        <v/>
      </c>
      <c r="Y295" s="55" t="str">
        <f>IF(C295="","",IF(ISERROR(VLOOKUP(VLOOKUP(C295,Table1[[Practice no.]:[12]],39,FALSE),List!$A$2:$B$5,2,FALSE)),"",VLOOKUP(VLOOKUP(C295,Table1[[Practice no.]:[12]],39,FALSE),List!$A$2:$B$5,2,FALSE)))</f>
        <v/>
      </c>
      <c r="Z295" s="55" t="str">
        <f>IF(C295="","",IF(ISERROR(VLOOKUP(VLOOKUP(C295,Table1[[Practice no.]:[12]],40,FALSE),List!$A$2:$B$5,2,FALSE)),"",VLOOKUP(VLOOKUP(C295,Table1[[Practice no.]:[12]],40,FALSE),List!$A$2:$B$5,2,FALSE)))</f>
        <v/>
      </c>
      <c r="AA295" s="55" t="str">
        <f>IF(C295="","",IF(ISERROR(VLOOKUP(VLOOKUP(C295,Table1[[Practice no.]:[12]],41,FALSE),List!$A$2:$B$5,2,FALSE)),"",VLOOKUP(VLOOKUP(C295,Table1[[Practice no.]:[12]],41,FALSE),List!$A$2:$B$5,2,FALSE)))</f>
        <v/>
      </c>
      <c r="AB295" s="55" t="str">
        <f>IF(C295="","",IF(ISERROR(VLOOKUP(VLOOKUP(C295,Table1[[Practice no.]:[12]],42,FALSE),List!$A$2:$B$5,2,FALSE)),"",VLOOKUP(VLOOKUP(C295,Table1[[Practice no.]:[12]],42,FALSE),List!$A$2:$B$5,2,FALSE)))</f>
        <v/>
      </c>
    </row>
    <row r="296" spans="1:28" ht="40.35" customHeight="1">
      <c r="A296" s="218"/>
      <c r="B296" s="218"/>
      <c r="C296" s="218"/>
      <c r="D296" s="218" t="str">
        <f>IF(C296="","",HYPERLINK("#'" &amp; C296 &amp; "'!A1",VLOOKUP(C296,Table1[[Practice no.]:[Pracitce Name]],2,FALSE)))</f>
        <v/>
      </c>
      <c r="E296" s="65" t="str">
        <f>IF(C296="","",IF(ISERROR(VLOOKUP(VLOOKUP(C296,Table1[[Practice no.]:[12]],19,FALSE),List!$A$2:$B$5,2,FALSE)),"",VLOOKUP(VLOOKUP(C296,Table1[[Practice no.]:[12]],19,FALSE),List!$A$2:$B$5,2,FALSE)))</f>
        <v/>
      </c>
      <c r="F296" s="66" t="str">
        <f>IF(C296="","",IF(ISERROR(VLOOKUP(VLOOKUP(C296,Table1[[Practice no.]:[12]],20,FALSE),List!$A$2:$B$5,2,FALSE)),"",VLOOKUP(VLOOKUP(C296,Table1[[Practice no.]:[12]],20,FALSE),List!$A$2:$B$5,2,FALSE)))</f>
        <v/>
      </c>
      <c r="G296" s="66" t="str">
        <f>IF(C296="","",IF(ISERROR(VLOOKUP(VLOOKUP(C296,Table1[[Practice no.]:[12]],21,FALSE),List!$A$2:$B$5,2,FALSE)),"",VLOOKUP(VLOOKUP(C296,Table1[[Practice no.]:[12]],21,FALSE),List!$A$2:$B$5,2,FALSE)))</f>
        <v/>
      </c>
      <c r="H296" s="67" t="str">
        <f>IF(C296="","",IF(ISERROR(VLOOKUP(VLOOKUP(C296,Table1[[Practice no.]:[12]],22,FALSE),List!$A$2:$B$5,2,FALSE)),"",VLOOKUP(VLOOKUP(C296,Table1[[Practice no.]:[12]],22,FALSE),List!$A$2:$B$5,2,FALSE)))</f>
        <v/>
      </c>
      <c r="I296" s="67" t="str">
        <f>IF(C296="","",IF(ISERROR(VLOOKUP(VLOOKUP(C296,Table1[[Practice no.]:[12]],23,FALSE),List!$A$2:$B$5,2,FALSE)),"",VLOOKUP(VLOOKUP(C296,Table1[[Practice no.]:[12]],23,FALSE),List!$A$2:$B$5,2,FALSE)))</f>
        <v/>
      </c>
      <c r="J296" s="67" t="str">
        <f>IF(C296="","",IF(ISERROR(VLOOKUP(VLOOKUP(C296,Table1[[Practice no.]:[12]],24,FALSE),List!$A$2:$B$5,2,FALSE)),"",VLOOKUP(VLOOKUP(C296,Table1[[Practice no.]:[12]],24,FALSE),List!$A$2:$B$5,2,FALSE)))</f>
        <v/>
      </c>
      <c r="K296" s="68" t="str">
        <f>IF(C296="","",IF(ISERROR(VLOOKUP(VLOOKUP(C296,Table1[[Practice no.]:[12]],25,FALSE),List!$A$2:$B$5,2,FALSE)),"",VLOOKUP(VLOOKUP(C296,Table1[[Practice no.]:[12]],25,FALSE),List!$A$2:$B$5,2,FALSE)))</f>
        <v/>
      </c>
      <c r="L296" s="68" t="str">
        <f>IF(C296="","",IF(ISERROR(VLOOKUP(VLOOKUP(C296,Table1[[Practice no.]:[12]],26,FALSE),List!$A$2:$B$5,2,FALSE)),"",VLOOKUP(VLOOKUP(C296,Table1[[Practice no.]:[12]],26,FALSE),List!$A$2:$B$5,2,FALSE)))</f>
        <v/>
      </c>
      <c r="M296" s="68" t="str">
        <f>IF(C296="","",IF(ISERROR(VLOOKUP(VLOOKUP(C296,Table1[[Practice no.]:[12]],27,FALSE),List!$A$2:$B$5,2,FALSE)),"",VLOOKUP(VLOOKUP(C296,Table1[[Practice no.]:[12]],27,FALSE),List!$A$2:$B$5,2,FALSE)))</f>
        <v/>
      </c>
      <c r="N296" s="69" t="str">
        <f>IF(C296="","",IF(ISERROR(VLOOKUP(VLOOKUP(C296,Table1[[Practice no.]:[12]],28,FALSE),List!$A$2:$B$5,2,FALSE)),"",VLOOKUP(VLOOKUP(C296,Table1[[Practice no.]:[12]],28,FALSE),List!$A$2:$B$5,2,FALSE)))</f>
        <v/>
      </c>
      <c r="O296" s="69" t="str">
        <f>IF(C296="","",IF(ISERROR(VLOOKUP(VLOOKUP(C296,Table1[[Practice no.]:[12]],29,FALSE),List!$A$2:$B$5,2,FALSE)),"",VLOOKUP(VLOOKUP(C296,Table1[[Practice no.]:[12]],29,FALSE),List!$A$2:$B$5,2,FALSE)))</f>
        <v/>
      </c>
      <c r="P296" s="69" t="str">
        <f>IF(C296="","",IF(ISERROR(VLOOKUP(VLOOKUP(C296,Table1[[Practice no.]:[12]],30,FALSE),List!$A$2:$B$5,2,FALSE)),"",VLOOKUP(VLOOKUP(C296,Table1[[Practice no.]:[12]],30,FALSE),List!$A$2:$B$5,2,FALSE)))</f>
        <v/>
      </c>
      <c r="Q296" s="55" t="str">
        <f>IF(C296="","",IF(ISERROR(VLOOKUP(VLOOKUP(C296,Table1[[Practice no.]:[12]],31,FALSE),List!$A$2:$B$5,2,FALSE)),"",VLOOKUP(VLOOKUP(C296,Table1[[Practice no.]:[12]],31,FALSE),List!$A$2:$B$5,2,FALSE)))</f>
        <v/>
      </c>
      <c r="R296" s="55" t="str">
        <f>IF(C296="","",IF(ISERROR(VLOOKUP(VLOOKUP(C296,Table1[[Practice no.]:[12]],32,FALSE),List!$A$2:$B$5,2,FALSE)),"",VLOOKUP(VLOOKUP(C296,Table1[[Practice no.]:[12]],32,FALSE),List!$A$2:$B$5,2,FALSE)))</f>
        <v/>
      </c>
      <c r="S296" s="55" t="str">
        <f>IF(C296="","",IF(ISERROR(VLOOKUP(VLOOKUP(C296,Table1[[Practice no.]:[12]],33,FALSE),List!$A$2:$B$5,2,FALSE)),"",VLOOKUP(VLOOKUP(C296,Table1[[Practice no.]:[12]],33,FALSE),List!$A$2:$B$5,2,FALSE)))</f>
        <v/>
      </c>
      <c r="T296" s="55" t="str">
        <f>IF(C296="","",IF(ISERROR(VLOOKUP(VLOOKUP(C296,Table1[[Practice no.]:[12]],34,FALSE),List!$A$2:$B$5,2,FALSE)),"",VLOOKUP(VLOOKUP(C296,Table1[[Practice no.]:[12]],34,FALSE),List!$A$2:$B$5,2,FALSE)))</f>
        <v/>
      </c>
      <c r="U296" s="55" t="str">
        <f>IF(C296="","",IF(ISERROR(VLOOKUP(VLOOKUP(C296,Table1[[Practice no.]:[12]],35,FALSE),List!$A$2:$B$5,2,FALSE)),"",VLOOKUP(VLOOKUP(C296,Table1[[Practice no.]:[12]],35,FALSE),List!$A$2:$B$5,2,FALSE)))</f>
        <v/>
      </c>
      <c r="V296" s="55" t="str">
        <f>IF(C296="","",IF(ISERROR(VLOOKUP(VLOOKUP(C296,Table1[[Practice no.]:[12]],36,FALSE),List!$A$2:$B$5,2,FALSE)),"",VLOOKUP(VLOOKUP(C296,Table1[[Practice no.]:[12]],36,FALSE),List!$A$2:$B$5,2,FALSE)))</f>
        <v/>
      </c>
      <c r="W296" s="55" t="str">
        <f>IF(C296="","",IF(ISERROR(VLOOKUP(VLOOKUP(C296,Table1[[Practice no.]:[12]],37,FALSE),List!$A$2:$B$5,2,FALSE)),"",VLOOKUP(VLOOKUP(C296,Table1[[Practice no.]:[12]],37,FALSE),List!$A$2:$B$5,2,FALSE)))</f>
        <v/>
      </c>
      <c r="X296" s="55" t="str">
        <f>IF(C296="","",IF(ISERROR(VLOOKUP(VLOOKUP(C296,Table1[[Practice no.]:[12]],38,FALSE),List!$A$2:$B$5,2,FALSE)),"",VLOOKUP(VLOOKUP(C296,Table1[[Practice no.]:[12]],38,FALSE),List!$A$2:$B$5,2,FALSE)))</f>
        <v/>
      </c>
      <c r="Y296" s="55" t="str">
        <f>IF(C296="","",IF(ISERROR(VLOOKUP(VLOOKUP(C296,Table1[[Practice no.]:[12]],39,FALSE),List!$A$2:$B$5,2,FALSE)),"",VLOOKUP(VLOOKUP(C296,Table1[[Practice no.]:[12]],39,FALSE),List!$A$2:$B$5,2,FALSE)))</f>
        <v/>
      </c>
      <c r="Z296" s="55" t="str">
        <f>IF(C296="","",IF(ISERROR(VLOOKUP(VLOOKUP(C296,Table1[[Practice no.]:[12]],40,FALSE),List!$A$2:$B$5,2,FALSE)),"",VLOOKUP(VLOOKUP(C296,Table1[[Practice no.]:[12]],40,FALSE),List!$A$2:$B$5,2,FALSE)))</f>
        <v/>
      </c>
      <c r="AA296" s="55" t="str">
        <f>IF(C296="","",IF(ISERROR(VLOOKUP(VLOOKUP(C296,Table1[[Practice no.]:[12]],41,FALSE),List!$A$2:$B$5,2,FALSE)),"",VLOOKUP(VLOOKUP(C296,Table1[[Practice no.]:[12]],41,FALSE),List!$A$2:$B$5,2,FALSE)))</f>
        <v/>
      </c>
      <c r="AB296" s="55" t="str">
        <f>IF(C296="","",IF(ISERROR(VLOOKUP(VLOOKUP(C296,Table1[[Practice no.]:[12]],42,FALSE),List!$A$2:$B$5,2,FALSE)),"",VLOOKUP(VLOOKUP(C296,Table1[[Practice no.]:[12]],42,FALSE),List!$A$2:$B$5,2,FALSE)))</f>
        <v/>
      </c>
    </row>
    <row r="297" spans="1:28" ht="40.35" customHeight="1">
      <c r="A297" s="218"/>
      <c r="B297" s="218"/>
      <c r="C297" s="218"/>
      <c r="D297" s="218" t="str">
        <f>IF(C297="","",HYPERLINK("#'" &amp; C297 &amp; "'!A1",VLOOKUP(C297,Table1[[Practice no.]:[Pracitce Name]],2,FALSE)))</f>
        <v/>
      </c>
      <c r="E297" s="65" t="str">
        <f>IF(C297="","",IF(ISERROR(VLOOKUP(VLOOKUP(C297,Table1[[Practice no.]:[12]],19,FALSE),List!$A$2:$B$5,2,FALSE)),"",VLOOKUP(VLOOKUP(C297,Table1[[Practice no.]:[12]],19,FALSE),List!$A$2:$B$5,2,FALSE)))</f>
        <v/>
      </c>
      <c r="F297" s="66" t="str">
        <f>IF(C297="","",IF(ISERROR(VLOOKUP(VLOOKUP(C297,Table1[[Practice no.]:[12]],20,FALSE),List!$A$2:$B$5,2,FALSE)),"",VLOOKUP(VLOOKUP(C297,Table1[[Practice no.]:[12]],20,FALSE),List!$A$2:$B$5,2,FALSE)))</f>
        <v/>
      </c>
      <c r="G297" s="66" t="str">
        <f>IF(C297="","",IF(ISERROR(VLOOKUP(VLOOKUP(C297,Table1[[Practice no.]:[12]],21,FALSE),List!$A$2:$B$5,2,FALSE)),"",VLOOKUP(VLOOKUP(C297,Table1[[Practice no.]:[12]],21,FALSE),List!$A$2:$B$5,2,FALSE)))</f>
        <v/>
      </c>
      <c r="H297" s="67" t="str">
        <f>IF(C297="","",IF(ISERROR(VLOOKUP(VLOOKUP(C297,Table1[[Practice no.]:[12]],22,FALSE),List!$A$2:$B$5,2,FALSE)),"",VLOOKUP(VLOOKUP(C297,Table1[[Practice no.]:[12]],22,FALSE),List!$A$2:$B$5,2,FALSE)))</f>
        <v/>
      </c>
      <c r="I297" s="67" t="str">
        <f>IF(C297="","",IF(ISERROR(VLOOKUP(VLOOKUP(C297,Table1[[Practice no.]:[12]],23,FALSE),List!$A$2:$B$5,2,FALSE)),"",VLOOKUP(VLOOKUP(C297,Table1[[Practice no.]:[12]],23,FALSE),List!$A$2:$B$5,2,FALSE)))</f>
        <v/>
      </c>
      <c r="J297" s="67" t="str">
        <f>IF(C297="","",IF(ISERROR(VLOOKUP(VLOOKUP(C297,Table1[[Practice no.]:[12]],24,FALSE),List!$A$2:$B$5,2,FALSE)),"",VLOOKUP(VLOOKUP(C297,Table1[[Practice no.]:[12]],24,FALSE),List!$A$2:$B$5,2,FALSE)))</f>
        <v/>
      </c>
      <c r="K297" s="68" t="str">
        <f>IF(C297="","",IF(ISERROR(VLOOKUP(VLOOKUP(C297,Table1[[Practice no.]:[12]],25,FALSE),List!$A$2:$B$5,2,FALSE)),"",VLOOKUP(VLOOKUP(C297,Table1[[Practice no.]:[12]],25,FALSE),List!$A$2:$B$5,2,FALSE)))</f>
        <v/>
      </c>
      <c r="L297" s="68" t="str">
        <f>IF(C297="","",IF(ISERROR(VLOOKUP(VLOOKUP(C297,Table1[[Practice no.]:[12]],26,FALSE),List!$A$2:$B$5,2,FALSE)),"",VLOOKUP(VLOOKUP(C297,Table1[[Practice no.]:[12]],26,FALSE),List!$A$2:$B$5,2,FALSE)))</f>
        <v/>
      </c>
      <c r="M297" s="68" t="str">
        <f>IF(C297="","",IF(ISERROR(VLOOKUP(VLOOKUP(C297,Table1[[Practice no.]:[12]],27,FALSE),List!$A$2:$B$5,2,FALSE)),"",VLOOKUP(VLOOKUP(C297,Table1[[Practice no.]:[12]],27,FALSE),List!$A$2:$B$5,2,FALSE)))</f>
        <v/>
      </c>
      <c r="N297" s="69" t="str">
        <f>IF(C297="","",IF(ISERROR(VLOOKUP(VLOOKUP(C297,Table1[[Practice no.]:[12]],28,FALSE),List!$A$2:$B$5,2,FALSE)),"",VLOOKUP(VLOOKUP(C297,Table1[[Practice no.]:[12]],28,FALSE),List!$A$2:$B$5,2,FALSE)))</f>
        <v/>
      </c>
      <c r="O297" s="69" t="str">
        <f>IF(C297="","",IF(ISERROR(VLOOKUP(VLOOKUP(C297,Table1[[Practice no.]:[12]],29,FALSE),List!$A$2:$B$5,2,FALSE)),"",VLOOKUP(VLOOKUP(C297,Table1[[Practice no.]:[12]],29,FALSE),List!$A$2:$B$5,2,FALSE)))</f>
        <v/>
      </c>
      <c r="P297" s="69" t="str">
        <f>IF(C297="","",IF(ISERROR(VLOOKUP(VLOOKUP(C297,Table1[[Practice no.]:[12]],30,FALSE),List!$A$2:$B$5,2,FALSE)),"",VLOOKUP(VLOOKUP(C297,Table1[[Practice no.]:[12]],30,FALSE),List!$A$2:$B$5,2,FALSE)))</f>
        <v/>
      </c>
      <c r="Q297" s="55" t="str">
        <f>IF(C297="","",IF(ISERROR(VLOOKUP(VLOOKUP(C297,Table1[[Practice no.]:[12]],31,FALSE),List!$A$2:$B$5,2,FALSE)),"",VLOOKUP(VLOOKUP(C297,Table1[[Practice no.]:[12]],31,FALSE),List!$A$2:$B$5,2,FALSE)))</f>
        <v/>
      </c>
      <c r="R297" s="55" t="str">
        <f>IF(C297="","",IF(ISERROR(VLOOKUP(VLOOKUP(C297,Table1[[Practice no.]:[12]],32,FALSE),List!$A$2:$B$5,2,FALSE)),"",VLOOKUP(VLOOKUP(C297,Table1[[Practice no.]:[12]],32,FALSE),List!$A$2:$B$5,2,FALSE)))</f>
        <v/>
      </c>
      <c r="S297" s="55" t="str">
        <f>IF(C297="","",IF(ISERROR(VLOOKUP(VLOOKUP(C297,Table1[[Practice no.]:[12]],33,FALSE),List!$A$2:$B$5,2,FALSE)),"",VLOOKUP(VLOOKUP(C297,Table1[[Practice no.]:[12]],33,FALSE),List!$A$2:$B$5,2,FALSE)))</f>
        <v/>
      </c>
      <c r="T297" s="55" t="str">
        <f>IF(C297="","",IF(ISERROR(VLOOKUP(VLOOKUP(C297,Table1[[Practice no.]:[12]],34,FALSE),List!$A$2:$B$5,2,FALSE)),"",VLOOKUP(VLOOKUP(C297,Table1[[Practice no.]:[12]],34,FALSE),List!$A$2:$B$5,2,FALSE)))</f>
        <v/>
      </c>
      <c r="U297" s="55" t="str">
        <f>IF(C297="","",IF(ISERROR(VLOOKUP(VLOOKUP(C297,Table1[[Practice no.]:[12]],35,FALSE),List!$A$2:$B$5,2,FALSE)),"",VLOOKUP(VLOOKUP(C297,Table1[[Practice no.]:[12]],35,FALSE),List!$A$2:$B$5,2,FALSE)))</f>
        <v/>
      </c>
      <c r="V297" s="55" t="str">
        <f>IF(C297="","",IF(ISERROR(VLOOKUP(VLOOKUP(C297,Table1[[Practice no.]:[12]],36,FALSE),List!$A$2:$B$5,2,FALSE)),"",VLOOKUP(VLOOKUP(C297,Table1[[Practice no.]:[12]],36,FALSE),List!$A$2:$B$5,2,FALSE)))</f>
        <v/>
      </c>
      <c r="W297" s="55" t="str">
        <f>IF(C297="","",IF(ISERROR(VLOOKUP(VLOOKUP(C297,Table1[[Practice no.]:[12]],37,FALSE),List!$A$2:$B$5,2,FALSE)),"",VLOOKUP(VLOOKUP(C297,Table1[[Practice no.]:[12]],37,FALSE),List!$A$2:$B$5,2,FALSE)))</f>
        <v/>
      </c>
      <c r="X297" s="55" t="str">
        <f>IF(C297="","",IF(ISERROR(VLOOKUP(VLOOKUP(C297,Table1[[Practice no.]:[12]],38,FALSE),List!$A$2:$B$5,2,FALSE)),"",VLOOKUP(VLOOKUP(C297,Table1[[Practice no.]:[12]],38,FALSE),List!$A$2:$B$5,2,FALSE)))</f>
        <v/>
      </c>
      <c r="Y297" s="55" t="str">
        <f>IF(C297="","",IF(ISERROR(VLOOKUP(VLOOKUP(C297,Table1[[Practice no.]:[12]],39,FALSE),List!$A$2:$B$5,2,FALSE)),"",VLOOKUP(VLOOKUP(C297,Table1[[Practice no.]:[12]],39,FALSE),List!$A$2:$B$5,2,FALSE)))</f>
        <v/>
      </c>
      <c r="Z297" s="55" t="str">
        <f>IF(C297="","",IF(ISERROR(VLOOKUP(VLOOKUP(C297,Table1[[Practice no.]:[12]],40,FALSE),List!$A$2:$B$5,2,FALSE)),"",VLOOKUP(VLOOKUP(C297,Table1[[Practice no.]:[12]],40,FALSE),List!$A$2:$B$5,2,FALSE)))</f>
        <v/>
      </c>
      <c r="AA297" s="55" t="str">
        <f>IF(C297="","",IF(ISERROR(VLOOKUP(VLOOKUP(C297,Table1[[Practice no.]:[12]],41,FALSE),List!$A$2:$B$5,2,FALSE)),"",VLOOKUP(VLOOKUP(C297,Table1[[Practice no.]:[12]],41,FALSE),List!$A$2:$B$5,2,FALSE)))</f>
        <v/>
      </c>
      <c r="AB297" s="55" t="str">
        <f>IF(C297="","",IF(ISERROR(VLOOKUP(VLOOKUP(C297,Table1[[Practice no.]:[12]],42,FALSE),List!$A$2:$B$5,2,FALSE)),"",VLOOKUP(VLOOKUP(C297,Table1[[Practice no.]:[12]],42,FALSE),List!$A$2:$B$5,2,FALSE)))</f>
        <v/>
      </c>
    </row>
    <row r="298" spans="1:28" ht="40.35" customHeight="1">
      <c r="A298" s="218"/>
      <c r="B298" s="218"/>
      <c r="C298" s="218"/>
      <c r="D298" s="218" t="str">
        <f>IF(C298="","",HYPERLINK("#'" &amp; C298 &amp; "'!A1",VLOOKUP(C298,Table1[[Practice no.]:[Pracitce Name]],2,FALSE)))</f>
        <v/>
      </c>
      <c r="E298" s="65" t="str">
        <f>IF(C298="","",IF(ISERROR(VLOOKUP(VLOOKUP(C298,Table1[[Practice no.]:[12]],19,FALSE),List!$A$2:$B$5,2,FALSE)),"",VLOOKUP(VLOOKUP(C298,Table1[[Practice no.]:[12]],19,FALSE),List!$A$2:$B$5,2,FALSE)))</f>
        <v/>
      </c>
      <c r="F298" s="66" t="str">
        <f>IF(C298="","",IF(ISERROR(VLOOKUP(VLOOKUP(C298,Table1[[Practice no.]:[12]],20,FALSE),List!$A$2:$B$5,2,FALSE)),"",VLOOKUP(VLOOKUP(C298,Table1[[Practice no.]:[12]],20,FALSE),List!$A$2:$B$5,2,FALSE)))</f>
        <v/>
      </c>
      <c r="G298" s="66" t="str">
        <f>IF(C298="","",IF(ISERROR(VLOOKUP(VLOOKUP(C298,Table1[[Practice no.]:[12]],21,FALSE),List!$A$2:$B$5,2,FALSE)),"",VLOOKUP(VLOOKUP(C298,Table1[[Practice no.]:[12]],21,FALSE),List!$A$2:$B$5,2,FALSE)))</f>
        <v/>
      </c>
      <c r="H298" s="67" t="str">
        <f>IF(C298="","",IF(ISERROR(VLOOKUP(VLOOKUP(C298,Table1[[Practice no.]:[12]],22,FALSE),List!$A$2:$B$5,2,FALSE)),"",VLOOKUP(VLOOKUP(C298,Table1[[Practice no.]:[12]],22,FALSE),List!$A$2:$B$5,2,FALSE)))</f>
        <v/>
      </c>
      <c r="I298" s="67" t="str">
        <f>IF(C298="","",IF(ISERROR(VLOOKUP(VLOOKUP(C298,Table1[[Practice no.]:[12]],23,FALSE),List!$A$2:$B$5,2,FALSE)),"",VLOOKUP(VLOOKUP(C298,Table1[[Practice no.]:[12]],23,FALSE),List!$A$2:$B$5,2,FALSE)))</f>
        <v/>
      </c>
      <c r="J298" s="67" t="str">
        <f>IF(C298="","",IF(ISERROR(VLOOKUP(VLOOKUP(C298,Table1[[Practice no.]:[12]],24,FALSE),List!$A$2:$B$5,2,FALSE)),"",VLOOKUP(VLOOKUP(C298,Table1[[Practice no.]:[12]],24,FALSE),List!$A$2:$B$5,2,FALSE)))</f>
        <v/>
      </c>
      <c r="K298" s="68" t="str">
        <f>IF(C298="","",IF(ISERROR(VLOOKUP(VLOOKUP(C298,Table1[[Practice no.]:[12]],25,FALSE),List!$A$2:$B$5,2,FALSE)),"",VLOOKUP(VLOOKUP(C298,Table1[[Practice no.]:[12]],25,FALSE),List!$A$2:$B$5,2,FALSE)))</f>
        <v/>
      </c>
      <c r="L298" s="68" t="str">
        <f>IF(C298="","",IF(ISERROR(VLOOKUP(VLOOKUP(C298,Table1[[Practice no.]:[12]],26,FALSE),List!$A$2:$B$5,2,FALSE)),"",VLOOKUP(VLOOKUP(C298,Table1[[Practice no.]:[12]],26,FALSE),List!$A$2:$B$5,2,FALSE)))</f>
        <v/>
      </c>
      <c r="M298" s="68" t="str">
        <f>IF(C298="","",IF(ISERROR(VLOOKUP(VLOOKUP(C298,Table1[[Practice no.]:[12]],27,FALSE),List!$A$2:$B$5,2,FALSE)),"",VLOOKUP(VLOOKUP(C298,Table1[[Practice no.]:[12]],27,FALSE),List!$A$2:$B$5,2,FALSE)))</f>
        <v/>
      </c>
      <c r="N298" s="69" t="str">
        <f>IF(C298="","",IF(ISERROR(VLOOKUP(VLOOKUP(C298,Table1[[Practice no.]:[12]],28,FALSE),List!$A$2:$B$5,2,FALSE)),"",VLOOKUP(VLOOKUP(C298,Table1[[Practice no.]:[12]],28,FALSE),List!$A$2:$B$5,2,FALSE)))</f>
        <v/>
      </c>
      <c r="O298" s="69" t="str">
        <f>IF(C298="","",IF(ISERROR(VLOOKUP(VLOOKUP(C298,Table1[[Practice no.]:[12]],29,FALSE),List!$A$2:$B$5,2,FALSE)),"",VLOOKUP(VLOOKUP(C298,Table1[[Practice no.]:[12]],29,FALSE),List!$A$2:$B$5,2,FALSE)))</f>
        <v/>
      </c>
      <c r="P298" s="69" t="str">
        <f>IF(C298="","",IF(ISERROR(VLOOKUP(VLOOKUP(C298,Table1[[Practice no.]:[12]],30,FALSE),List!$A$2:$B$5,2,FALSE)),"",VLOOKUP(VLOOKUP(C298,Table1[[Practice no.]:[12]],30,FALSE),List!$A$2:$B$5,2,FALSE)))</f>
        <v/>
      </c>
      <c r="Q298" s="55" t="str">
        <f>IF(C298="","",IF(ISERROR(VLOOKUP(VLOOKUP(C298,Table1[[Practice no.]:[12]],31,FALSE),List!$A$2:$B$5,2,FALSE)),"",VLOOKUP(VLOOKUP(C298,Table1[[Practice no.]:[12]],31,FALSE),List!$A$2:$B$5,2,FALSE)))</f>
        <v/>
      </c>
      <c r="R298" s="55" t="str">
        <f>IF(C298="","",IF(ISERROR(VLOOKUP(VLOOKUP(C298,Table1[[Practice no.]:[12]],32,FALSE),List!$A$2:$B$5,2,FALSE)),"",VLOOKUP(VLOOKUP(C298,Table1[[Practice no.]:[12]],32,FALSE),List!$A$2:$B$5,2,FALSE)))</f>
        <v/>
      </c>
      <c r="S298" s="55" t="str">
        <f>IF(C298="","",IF(ISERROR(VLOOKUP(VLOOKUP(C298,Table1[[Practice no.]:[12]],33,FALSE),List!$A$2:$B$5,2,FALSE)),"",VLOOKUP(VLOOKUP(C298,Table1[[Practice no.]:[12]],33,FALSE),List!$A$2:$B$5,2,FALSE)))</f>
        <v/>
      </c>
      <c r="T298" s="55" t="str">
        <f>IF(C298="","",IF(ISERROR(VLOOKUP(VLOOKUP(C298,Table1[[Practice no.]:[12]],34,FALSE),List!$A$2:$B$5,2,FALSE)),"",VLOOKUP(VLOOKUP(C298,Table1[[Practice no.]:[12]],34,FALSE),List!$A$2:$B$5,2,FALSE)))</f>
        <v/>
      </c>
      <c r="U298" s="55" t="str">
        <f>IF(C298="","",IF(ISERROR(VLOOKUP(VLOOKUP(C298,Table1[[Practice no.]:[12]],35,FALSE),List!$A$2:$B$5,2,FALSE)),"",VLOOKUP(VLOOKUP(C298,Table1[[Practice no.]:[12]],35,FALSE),List!$A$2:$B$5,2,FALSE)))</f>
        <v/>
      </c>
      <c r="V298" s="55" t="str">
        <f>IF(C298="","",IF(ISERROR(VLOOKUP(VLOOKUP(C298,Table1[[Practice no.]:[12]],36,FALSE),List!$A$2:$B$5,2,FALSE)),"",VLOOKUP(VLOOKUP(C298,Table1[[Practice no.]:[12]],36,FALSE),List!$A$2:$B$5,2,FALSE)))</f>
        <v/>
      </c>
      <c r="W298" s="55" t="str">
        <f>IF(C298="","",IF(ISERROR(VLOOKUP(VLOOKUP(C298,Table1[[Practice no.]:[12]],37,FALSE),List!$A$2:$B$5,2,FALSE)),"",VLOOKUP(VLOOKUP(C298,Table1[[Practice no.]:[12]],37,FALSE),List!$A$2:$B$5,2,FALSE)))</f>
        <v/>
      </c>
      <c r="X298" s="55" t="str">
        <f>IF(C298="","",IF(ISERROR(VLOOKUP(VLOOKUP(C298,Table1[[Practice no.]:[12]],38,FALSE),List!$A$2:$B$5,2,FALSE)),"",VLOOKUP(VLOOKUP(C298,Table1[[Practice no.]:[12]],38,FALSE),List!$A$2:$B$5,2,FALSE)))</f>
        <v/>
      </c>
      <c r="Y298" s="55" t="str">
        <f>IF(C298="","",IF(ISERROR(VLOOKUP(VLOOKUP(C298,Table1[[Practice no.]:[12]],39,FALSE),List!$A$2:$B$5,2,FALSE)),"",VLOOKUP(VLOOKUP(C298,Table1[[Practice no.]:[12]],39,FALSE),List!$A$2:$B$5,2,FALSE)))</f>
        <v/>
      </c>
      <c r="Z298" s="55" t="str">
        <f>IF(C298="","",IF(ISERROR(VLOOKUP(VLOOKUP(C298,Table1[[Practice no.]:[12]],40,FALSE),List!$A$2:$B$5,2,FALSE)),"",VLOOKUP(VLOOKUP(C298,Table1[[Practice no.]:[12]],40,FALSE),List!$A$2:$B$5,2,FALSE)))</f>
        <v/>
      </c>
      <c r="AA298" s="55" t="str">
        <f>IF(C298="","",IF(ISERROR(VLOOKUP(VLOOKUP(C298,Table1[[Practice no.]:[12]],41,FALSE),List!$A$2:$B$5,2,FALSE)),"",VLOOKUP(VLOOKUP(C298,Table1[[Practice no.]:[12]],41,FALSE),List!$A$2:$B$5,2,FALSE)))</f>
        <v/>
      </c>
      <c r="AB298" s="55" t="str">
        <f>IF(C298="","",IF(ISERROR(VLOOKUP(VLOOKUP(C298,Table1[[Practice no.]:[12]],42,FALSE),List!$A$2:$B$5,2,FALSE)),"",VLOOKUP(VLOOKUP(C298,Table1[[Practice no.]:[12]],42,FALSE),List!$A$2:$B$5,2,FALSE)))</f>
        <v/>
      </c>
    </row>
    <row r="299" spans="1:28" ht="40.35" customHeight="1">
      <c r="A299" s="218"/>
      <c r="B299" s="218"/>
      <c r="C299" s="218"/>
      <c r="D299" s="218" t="str">
        <f>IF(C299="","",HYPERLINK("#'" &amp; C299 &amp; "'!A1",VLOOKUP(C299,Table1[[Practice no.]:[Pracitce Name]],2,FALSE)))</f>
        <v/>
      </c>
      <c r="E299" s="65" t="str">
        <f>IF(C299="","",IF(ISERROR(VLOOKUP(VLOOKUP(C299,Table1[[Practice no.]:[12]],19,FALSE),List!$A$2:$B$5,2,FALSE)),"",VLOOKUP(VLOOKUP(C299,Table1[[Practice no.]:[12]],19,FALSE),List!$A$2:$B$5,2,FALSE)))</f>
        <v/>
      </c>
      <c r="F299" s="66" t="str">
        <f>IF(C299="","",IF(ISERROR(VLOOKUP(VLOOKUP(C299,Table1[[Practice no.]:[12]],20,FALSE),List!$A$2:$B$5,2,FALSE)),"",VLOOKUP(VLOOKUP(C299,Table1[[Practice no.]:[12]],20,FALSE),List!$A$2:$B$5,2,FALSE)))</f>
        <v/>
      </c>
      <c r="G299" s="66" t="str">
        <f>IF(C299="","",IF(ISERROR(VLOOKUP(VLOOKUP(C299,Table1[[Practice no.]:[12]],21,FALSE),List!$A$2:$B$5,2,FALSE)),"",VLOOKUP(VLOOKUP(C299,Table1[[Practice no.]:[12]],21,FALSE),List!$A$2:$B$5,2,FALSE)))</f>
        <v/>
      </c>
      <c r="H299" s="67" t="str">
        <f>IF(C299="","",IF(ISERROR(VLOOKUP(VLOOKUP(C299,Table1[[Practice no.]:[12]],22,FALSE),List!$A$2:$B$5,2,FALSE)),"",VLOOKUP(VLOOKUP(C299,Table1[[Practice no.]:[12]],22,FALSE),List!$A$2:$B$5,2,FALSE)))</f>
        <v/>
      </c>
      <c r="I299" s="67" t="str">
        <f>IF(C299="","",IF(ISERROR(VLOOKUP(VLOOKUP(C299,Table1[[Practice no.]:[12]],23,FALSE),List!$A$2:$B$5,2,FALSE)),"",VLOOKUP(VLOOKUP(C299,Table1[[Practice no.]:[12]],23,FALSE),List!$A$2:$B$5,2,FALSE)))</f>
        <v/>
      </c>
      <c r="J299" s="67" t="str">
        <f>IF(C299="","",IF(ISERROR(VLOOKUP(VLOOKUP(C299,Table1[[Practice no.]:[12]],24,FALSE),List!$A$2:$B$5,2,FALSE)),"",VLOOKUP(VLOOKUP(C299,Table1[[Practice no.]:[12]],24,FALSE),List!$A$2:$B$5,2,FALSE)))</f>
        <v/>
      </c>
      <c r="K299" s="68" t="str">
        <f>IF(C299="","",IF(ISERROR(VLOOKUP(VLOOKUP(C299,Table1[[Practice no.]:[12]],25,FALSE),List!$A$2:$B$5,2,FALSE)),"",VLOOKUP(VLOOKUP(C299,Table1[[Practice no.]:[12]],25,FALSE),List!$A$2:$B$5,2,FALSE)))</f>
        <v/>
      </c>
      <c r="L299" s="68" t="str">
        <f>IF(C299="","",IF(ISERROR(VLOOKUP(VLOOKUP(C299,Table1[[Practice no.]:[12]],26,FALSE),List!$A$2:$B$5,2,FALSE)),"",VLOOKUP(VLOOKUP(C299,Table1[[Practice no.]:[12]],26,FALSE),List!$A$2:$B$5,2,FALSE)))</f>
        <v/>
      </c>
      <c r="M299" s="68" t="str">
        <f>IF(C299="","",IF(ISERROR(VLOOKUP(VLOOKUP(C299,Table1[[Practice no.]:[12]],27,FALSE),List!$A$2:$B$5,2,FALSE)),"",VLOOKUP(VLOOKUP(C299,Table1[[Practice no.]:[12]],27,FALSE),List!$A$2:$B$5,2,FALSE)))</f>
        <v/>
      </c>
      <c r="N299" s="69" t="str">
        <f>IF(C299="","",IF(ISERROR(VLOOKUP(VLOOKUP(C299,Table1[[Practice no.]:[12]],28,FALSE),List!$A$2:$B$5,2,FALSE)),"",VLOOKUP(VLOOKUP(C299,Table1[[Practice no.]:[12]],28,FALSE),List!$A$2:$B$5,2,FALSE)))</f>
        <v/>
      </c>
      <c r="O299" s="69" t="str">
        <f>IF(C299="","",IF(ISERROR(VLOOKUP(VLOOKUP(C299,Table1[[Practice no.]:[12]],29,FALSE),List!$A$2:$B$5,2,FALSE)),"",VLOOKUP(VLOOKUP(C299,Table1[[Practice no.]:[12]],29,FALSE),List!$A$2:$B$5,2,FALSE)))</f>
        <v/>
      </c>
      <c r="P299" s="69" t="str">
        <f>IF(C299="","",IF(ISERROR(VLOOKUP(VLOOKUP(C299,Table1[[Practice no.]:[12]],30,FALSE),List!$A$2:$B$5,2,FALSE)),"",VLOOKUP(VLOOKUP(C299,Table1[[Practice no.]:[12]],30,FALSE),List!$A$2:$B$5,2,FALSE)))</f>
        <v/>
      </c>
      <c r="Q299" s="55" t="str">
        <f>IF(C299="","",IF(ISERROR(VLOOKUP(VLOOKUP(C299,Table1[[Practice no.]:[12]],31,FALSE),List!$A$2:$B$5,2,FALSE)),"",VLOOKUP(VLOOKUP(C299,Table1[[Practice no.]:[12]],31,FALSE),List!$A$2:$B$5,2,FALSE)))</f>
        <v/>
      </c>
      <c r="R299" s="55" t="str">
        <f>IF(C299="","",IF(ISERROR(VLOOKUP(VLOOKUP(C299,Table1[[Practice no.]:[12]],32,FALSE),List!$A$2:$B$5,2,FALSE)),"",VLOOKUP(VLOOKUP(C299,Table1[[Practice no.]:[12]],32,FALSE),List!$A$2:$B$5,2,FALSE)))</f>
        <v/>
      </c>
      <c r="S299" s="55" t="str">
        <f>IF(C299="","",IF(ISERROR(VLOOKUP(VLOOKUP(C299,Table1[[Practice no.]:[12]],33,FALSE),List!$A$2:$B$5,2,FALSE)),"",VLOOKUP(VLOOKUP(C299,Table1[[Practice no.]:[12]],33,FALSE),List!$A$2:$B$5,2,FALSE)))</f>
        <v/>
      </c>
      <c r="T299" s="55" t="str">
        <f>IF(C299="","",IF(ISERROR(VLOOKUP(VLOOKUP(C299,Table1[[Practice no.]:[12]],34,FALSE),List!$A$2:$B$5,2,FALSE)),"",VLOOKUP(VLOOKUP(C299,Table1[[Practice no.]:[12]],34,FALSE),List!$A$2:$B$5,2,FALSE)))</f>
        <v/>
      </c>
      <c r="U299" s="55" t="str">
        <f>IF(C299="","",IF(ISERROR(VLOOKUP(VLOOKUP(C299,Table1[[Practice no.]:[12]],35,FALSE),List!$A$2:$B$5,2,FALSE)),"",VLOOKUP(VLOOKUP(C299,Table1[[Practice no.]:[12]],35,FALSE),List!$A$2:$B$5,2,FALSE)))</f>
        <v/>
      </c>
      <c r="V299" s="55" t="str">
        <f>IF(C299="","",IF(ISERROR(VLOOKUP(VLOOKUP(C299,Table1[[Practice no.]:[12]],36,FALSE),List!$A$2:$B$5,2,FALSE)),"",VLOOKUP(VLOOKUP(C299,Table1[[Practice no.]:[12]],36,FALSE),List!$A$2:$B$5,2,FALSE)))</f>
        <v/>
      </c>
      <c r="W299" s="55" t="str">
        <f>IF(C299="","",IF(ISERROR(VLOOKUP(VLOOKUP(C299,Table1[[Practice no.]:[12]],37,FALSE),List!$A$2:$B$5,2,FALSE)),"",VLOOKUP(VLOOKUP(C299,Table1[[Practice no.]:[12]],37,FALSE),List!$A$2:$B$5,2,FALSE)))</f>
        <v/>
      </c>
      <c r="X299" s="55" t="str">
        <f>IF(C299="","",IF(ISERROR(VLOOKUP(VLOOKUP(C299,Table1[[Practice no.]:[12]],38,FALSE),List!$A$2:$B$5,2,FALSE)),"",VLOOKUP(VLOOKUP(C299,Table1[[Practice no.]:[12]],38,FALSE),List!$A$2:$B$5,2,FALSE)))</f>
        <v/>
      </c>
      <c r="Y299" s="55" t="str">
        <f>IF(C299="","",IF(ISERROR(VLOOKUP(VLOOKUP(C299,Table1[[Practice no.]:[12]],39,FALSE),List!$A$2:$B$5,2,FALSE)),"",VLOOKUP(VLOOKUP(C299,Table1[[Practice no.]:[12]],39,FALSE),List!$A$2:$B$5,2,FALSE)))</f>
        <v/>
      </c>
      <c r="Z299" s="55" t="str">
        <f>IF(C299="","",IF(ISERROR(VLOOKUP(VLOOKUP(C299,Table1[[Practice no.]:[12]],40,FALSE),List!$A$2:$B$5,2,FALSE)),"",VLOOKUP(VLOOKUP(C299,Table1[[Practice no.]:[12]],40,FALSE),List!$A$2:$B$5,2,FALSE)))</f>
        <v/>
      </c>
      <c r="AA299" s="55" t="str">
        <f>IF(C299="","",IF(ISERROR(VLOOKUP(VLOOKUP(C299,Table1[[Practice no.]:[12]],41,FALSE),List!$A$2:$B$5,2,FALSE)),"",VLOOKUP(VLOOKUP(C299,Table1[[Practice no.]:[12]],41,FALSE),List!$A$2:$B$5,2,FALSE)))</f>
        <v/>
      </c>
      <c r="AB299" s="55" t="str">
        <f>IF(C299="","",IF(ISERROR(VLOOKUP(VLOOKUP(C299,Table1[[Practice no.]:[12]],42,FALSE),List!$A$2:$B$5,2,FALSE)),"",VLOOKUP(VLOOKUP(C299,Table1[[Practice no.]:[12]],42,FALSE),List!$A$2:$B$5,2,FALSE)))</f>
        <v/>
      </c>
    </row>
    <row r="300" spans="1:28" ht="40.35" customHeight="1">
      <c r="A300" s="218"/>
      <c r="B300" s="218"/>
      <c r="C300" s="218"/>
      <c r="D300" s="218" t="str">
        <f>IF(C300="","",HYPERLINK("#'" &amp; C300 &amp; "'!A1",VLOOKUP(C300,Table1[[Practice no.]:[Pracitce Name]],2,FALSE)))</f>
        <v/>
      </c>
      <c r="E300" s="65" t="str">
        <f>IF(C300="","",IF(ISERROR(VLOOKUP(VLOOKUP(C300,Table1[[Practice no.]:[12]],19,FALSE),List!$A$2:$B$5,2,FALSE)),"",VLOOKUP(VLOOKUP(C300,Table1[[Practice no.]:[12]],19,FALSE),List!$A$2:$B$5,2,FALSE)))</f>
        <v/>
      </c>
      <c r="F300" s="66" t="str">
        <f>IF(C300="","",IF(ISERROR(VLOOKUP(VLOOKUP(C300,Table1[[Practice no.]:[12]],20,FALSE),List!$A$2:$B$5,2,FALSE)),"",VLOOKUP(VLOOKUP(C300,Table1[[Practice no.]:[12]],20,FALSE),List!$A$2:$B$5,2,FALSE)))</f>
        <v/>
      </c>
      <c r="G300" s="66" t="str">
        <f>IF(C300="","",IF(ISERROR(VLOOKUP(VLOOKUP(C300,Table1[[Practice no.]:[12]],21,FALSE),List!$A$2:$B$5,2,FALSE)),"",VLOOKUP(VLOOKUP(C300,Table1[[Practice no.]:[12]],21,FALSE),List!$A$2:$B$5,2,FALSE)))</f>
        <v/>
      </c>
      <c r="H300" s="67" t="str">
        <f>IF(C300="","",IF(ISERROR(VLOOKUP(VLOOKUP(C300,Table1[[Practice no.]:[12]],22,FALSE),List!$A$2:$B$5,2,FALSE)),"",VLOOKUP(VLOOKUP(C300,Table1[[Practice no.]:[12]],22,FALSE),List!$A$2:$B$5,2,FALSE)))</f>
        <v/>
      </c>
      <c r="I300" s="67" t="str">
        <f>IF(C300="","",IF(ISERROR(VLOOKUP(VLOOKUP(C300,Table1[[Practice no.]:[12]],23,FALSE),List!$A$2:$B$5,2,FALSE)),"",VLOOKUP(VLOOKUP(C300,Table1[[Practice no.]:[12]],23,FALSE),List!$A$2:$B$5,2,FALSE)))</f>
        <v/>
      </c>
      <c r="J300" s="67" t="str">
        <f>IF(C300="","",IF(ISERROR(VLOOKUP(VLOOKUP(C300,Table1[[Practice no.]:[12]],24,FALSE),List!$A$2:$B$5,2,FALSE)),"",VLOOKUP(VLOOKUP(C300,Table1[[Practice no.]:[12]],24,FALSE),List!$A$2:$B$5,2,FALSE)))</f>
        <v/>
      </c>
      <c r="K300" s="68" t="str">
        <f>IF(C300="","",IF(ISERROR(VLOOKUP(VLOOKUP(C300,Table1[[Practice no.]:[12]],25,FALSE),List!$A$2:$B$5,2,FALSE)),"",VLOOKUP(VLOOKUP(C300,Table1[[Practice no.]:[12]],25,FALSE),List!$A$2:$B$5,2,FALSE)))</f>
        <v/>
      </c>
      <c r="L300" s="68" t="str">
        <f>IF(C300="","",IF(ISERROR(VLOOKUP(VLOOKUP(C300,Table1[[Practice no.]:[12]],26,FALSE),List!$A$2:$B$5,2,FALSE)),"",VLOOKUP(VLOOKUP(C300,Table1[[Practice no.]:[12]],26,FALSE),List!$A$2:$B$5,2,FALSE)))</f>
        <v/>
      </c>
      <c r="M300" s="68" t="str">
        <f>IF(C300="","",IF(ISERROR(VLOOKUP(VLOOKUP(C300,Table1[[Practice no.]:[12]],27,FALSE),List!$A$2:$B$5,2,FALSE)),"",VLOOKUP(VLOOKUP(C300,Table1[[Practice no.]:[12]],27,FALSE),List!$A$2:$B$5,2,FALSE)))</f>
        <v/>
      </c>
      <c r="N300" s="69" t="str">
        <f>IF(C300="","",IF(ISERROR(VLOOKUP(VLOOKUP(C300,Table1[[Practice no.]:[12]],28,FALSE),List!$A$2:$B$5,2,FALSE)),"",VLOOKUP(VLOOKUP(C300,Table1[[Practice no.]:[12]],28,FALSE),List!$A$2:$B$5,2,FALSE)))</f>
        <v/>
      </c>
      <c r="O300" s="69" t="str">
        <f>IF(C300="","",IF(ISERROR(VLOOKUP(VLOOKUP(C300,Table1[[Practice no.]:[12]],29,FALSE),List!$A$2:$B$5,2,FALSE)),"",VLOOKUP(VLOOKUP(C300,Table1[[Practice no.]:[12]],29,FALSE),List!$A$2:$B$5,2,FALSE)))</f>
        <v/>
      </c>
      <c r="P300" s="69" t="str">
        <f>IF(C300="","",IF(ISERROR(VLOOKUP(VLOOKUP(C300,Table1[[Practice no.]:[12]],30,FALSE),List!$A$2:$B$5,2,FALSE)),"",VLOOKUP(VLOOKUP(C300,Table1[[Practice no.]:[12]],30,FALSE),List!$A$2:$B$5,2,FALSE)))</f>
        <v/>
      </c>
      <c r="Q300" s="55" t="str">
        <f>IF(C300="","",IF(ISERROR(VLOOKUP(VLOOKUP(C300,Table1[[Practice no.]:[12]],31,FALSE),List!$A$2:$B$5,2,FALSE)),"",VLOOKUP(VLOOKUP(C300,Table1[[Practice no.]:[12]],31,FALSE),List!$A$2:$B$5,2,FALSE)))</f>
        <v/>
      </c>
      <c r="R300" s="55" t="str">
        <f>IF(C300="","",IF(ISERROR(VLOOKUP(VLOOKUP(C300,Table1[[Practice no.]:[12]],32,FALSE),List!$A$2:$B$5,2,FALSE)),"",VLOOKUP(VLOOKUP(C300,Table1[[Practice no.]:[12]],32,FALSE),List!$A$2:$B$5,2,FALSE)))</f>
        <v/>
      </c>
      <c r="S300" s="55" t="str">
        <f>IF(C300="","",IF(ISERROR(VLOOKUP(VLOOKUP(C300,Table1[[Practice no.]:[12]],33,FALSE),List!$A$2:$B$5,2,FALSE)),"",VLOOKUP(VLOOKUP(C300,Table1[[Practice no.]:[12]],33,FALSE),List!$A$2:$B$5,2,FALSE)))</f>
        <v/>
      </c>
      <c r="T300" s="55" t="str">
        <f>IF(C300="","",IF(ISERROR(VLOOKUP(VLOOKUP(C300,Table1[[Practice no.]:[12]],34,FALSE),List!$A$2:$B$5,2,FALSE)),"",VLOOKUP(VLOOKUP(C300,Table1[[Practice no.]:[12]],34,FALSE),List!$A$2:$B$5,2,FALSE)))</f>
        <v/>
      </c>
      <c r="U300" s="55" t="str">
        <f>IF(C300="","",IF(ISERROR(VLOOKUP(VLOOKUP(C300,Table1[[Practice no.]:[12]],35,FALSE),List!$A$2:$B$5,2,FALSE)),"",VLOOKUP(VLOOKUP(C300,Table1[[Practice no.]:[12]],35,FALSE),List!$A$2:$B$5,2,FALSE)))</f>
        <v/>
      </c>
      <c r="V300" s="55" t="str">
        <f>IF(C300="","",IF(ISERROR(VLOOKUP(VLOOKUP(C300,Table1[[Practice no.]:[12]],36,FALSE),List!$A$2:$B$5,2,FALSE)),"",VLOOKUP(VLOOKUP(C300,Table1[[Practice no.]:[12]],36,FALSE),List!$A$2:$B$5,2,FALSE)))</f>
        <v/>
      </c>
      <c r="W300" s="55" t="str">
        <f>IF(C300="","",IF(ISERROR(VLOOKUP(VLOOKUP(C300,Table1[[Practice no.]:[12]],37,FALSE),List!$A$2:$B$5,2,FALSE)),"",VLOOKUP(VLOOKUP(C300,Table1[[Practice no.]:[12]],37,FALSE),List!$A$2:$B$5,2,FALSE)))</f>
        <v/>
      </c>
      <c r="X300" s="55" t="str">
        <f>IF(C300="","",IF(ISERROR(VLOOKUP(VLOOKUP(C300,Table1[[Practice no.]:[12]],38,FALSE),List!$A$2:$B$5,2,FALSE)),"",VLOOKUP(VLOOKUP(C300,Table1[[Practice no.]:[12]],38,FALSE),List!$A$2:$B$5,2,FALSE)))</f>
        <v/>
      </c>
      <c r="Y300" s="55" t="str">
        <f>IF(C300="","",IF(ISERROR(VLOOKUP(VLOOKUP(C300,Table1[[Practice no.]:[12]],39,FALSE),List!$A$2:$B$5,2,FALSE)),"",VLOOKUP(VLOOKUP(C300,Table1[[Practice no.]:[12]],39,FALSE),List!$A$2:$B$5,2,FALSE)))</f>
        <v/>
      </c>
      <c r="Z300" s="55" t="str">
        <f>IF(C300="","",IF(ISERROR(VLOOKUP(VLOOKUP(C300,Table1[[Practice no.]:[12]],40,FALSE),List!$A$2:$B$5,2,FALSE)),"",VLOOKUP(VLOOKUP(C300,Table1[[Practice no.]:[12]],40,FALSE),List!$A$2:$B$5,2,FALSE)))</f>
        <v/>
      </c>
      <c r="AA300" s="55" t="str">
        <f>IF(C300="","",IF(ISERROR(VLOOKUP(VLOOKUP(C300,Table1[[Practice no.]:[12]],41,FALSE),List!$A$2:$B$5,2,FALSE)),"",VLOOKUP(VLOOKUP(C300,Table1[[Practice no.]:[12]],41,FALSE),List!$A$2:$B$5,2,FALSE)))</f>
        <v/>
      </c>
      <c r="AB300" s="55" t="str">
        <f>IF(C300="","",IF(ISERROR(VLOOKUP(VLOOKUP(C300,Table1[[Practice no.]:[12]],42,FALSE),List!$A$2:$B$5,2,FALSE)),"",VLOOKUP(VLOOKUP(C300,Table1[[Practice no.]:[12]],42,FALSE),List!$A$2:$B$5,2,FALSE)))</f>
        <v/>
      </c>
    </row>
    <row r="301" spans="1:28" ht="40.35" customHeight="1">
      <c r="A301" s="218"/>
      <c r="B301" s="218"/>
      <c r="C301" s="218"/>
      <c r="D301" s="218" t="str">
        <f>IF(C301="","",HYPERLINK("#'" &amp; C301 &amp; "'!A1",VLOOKUP(C301,Table1[[Practice no.]:[Pracitce Name]],2,FALSE)))</f>
        <v/>
      </c>
      <c r="E301" s="65" t="str">
        <f>IF(C301="","",IF(ISERROR(VLOOKUP(VLOOKUP(C301,Table1[[Practice no.]:[12]],19,FALSE),List!$A$2:$B$5,2,FALSE)),"",VLOOKUP(VLOOKUP(C301,Table1[[Practice no.]:[12]],19,FALSE),List!$A$2:$B$5,2,FALSE)))</f>
        <v/>
      </c>
      <c r="F301" s="66" t="str">
        <f>IF(C301="","",IF(ISERROR(VLOOKUP(VLOOKUP(C301,Table1[[Practice no.]:[12]],20,FALSE),List!$A$2:$B$5,2,FALSE)),"",VLOOKUP(VLOOKUP(C301,Table1[[Practice no.]:[12]],20,FALSE),List!$A$2:$B$5,2,FALSE)))</f>
        <v/>
      </c>
      <c r="G301" s="66" t="str">
        <f>IF(C301="","",IF(ISERROR(VLOOKUP(VLOOKUP(C301,Table1[[Practice no.]:[12]],21,FALSE),List!$A$2:$B$5,2,FALSE)),"",VLOOKUP(VLOOKUP(C301,Table1[[Practice no.]:[12]],21,FALSE),List!$A$2:$B$5,2,FALSE)))</f>
        <v/>
      </c>
      <c r="H301" s="67" t="str">
        <f>IF(C301="","",IF(ISERROR(VLOOKUP(VLOOKUP(C301,Table1[[Practice no.]:[12]],22,FALSE),List!$A$2:$B$5,2,FALSE)),"",VLOOKUP(VLOOKUP(C301,Table1[[Practice no.]:[12]],22,FALSE),List!$A$2:$B$5,2,FALSE)))</f>
        <v/>
      </c>
      <c r="I301" s="67" t="str">
        <f>IF(C301="","",IF(ISERROR(VLOOKUP(VLOOKUP(C301,Table1[[Practice no.]:[12]],23,FALSE),List!$A$2:$B$5,2,FALSE)),"",VLOOKUP(VLOOKUP(C301,Table1[[Practice no.]:[12]],23,FALSE),List!$A$2:$B$5,2,FALSE)))</f>
        <v/>
      </c>
      <c r="J301" s="67" t="str">
        <f>IF(C301="","",IF(ISERROR(VLOOKUP(VLOOKUP(C301,Table1[[Practice no.]:[12]],24,FALSE),List!$A$2:$B$5,2,FALSE)),"",VLOOKUP(VLOOKUP(C301,Table1[[Practice no.]:[12]],24,FALSE),List!$A$2:$B$5,2,FALSE)))</f>
        <v/>
      </c>
      <c r="K301" s="68" t="str">
        <f>IF(C301="","",IF(ISERROR(VLOOKUP(VLOOKUP(C301,Table1[[Practice no.]:[12]],25,FALSE),List!$A$2:$B$5,2,FALSE)),"",VLOOKUP(VLOOKUP(C301,Table1[[Practice no.]:[12]],25,FALSE),List!$A$2:$B$5,2,FALSE)))</f>
        <v/>
      </c>
      <c r="L301" s="68" t="str">
        <f>IF(C301="","",IF(ISERROR(VLOOKUP(VLOOKUP(C301,Table1[[Practice no.]:[12]],26,FALSE),List!$A$2:$B$5,2,FALSE)),"",VLOOKUP(VLOOKUP(C301,Table1[[Practice no.]:[12]],26,FALSE),List!$A$2:$B$5,2,FALSE)))</f>
        <v/>
      </c>
      <c r="M301" s="68" t="str">
        <f>IF(C301="","",IF(ISERROR(VLOOKUP(VLOOKUP(C301,Table1[[Practice no.]:[12]],27,FALSE),List!$A$2:$B$5,2,FALSE)),"",VLOOKUP(VLOOKUP(C301,Table1[[Practice no.]:[12]],27,FALSE),List!$A$2:$B$5,2,FALSE)))</f>
        <v/>
      </c>
      <c r="N301" s="69" t="str">
        <f>IF(C301="","",IF(ISERROR(VLOOKUP(VLOOKUP(C301,Table1[[Practice no.]:[12]],28,FALSE),List!$A$2:$B$5,2,FALSE)),"",VLOOKUP(VLOOKUP(C301,Table1[[Practice no.]:[12]],28,FALSE),List!$A$2:$B$5,2,FALSE)))</f>
        <v/>
      </c>
      <c r="O301" s="69" t="str">
        <f>IF(C301="","",IF(ISERROR(VLOOKUP(VLOOKUP(C301,Table1[[Practice no.]:[12]],29,FALSE),List!$A$2:$B$5,2,FALSE)),"",VLOOKUP(VLOOKUP(C301,Table1[[Practice no.]:[12]],29,FALSE),List!$A$2:$B$5,2,FALSE)))</f>
        <v/>
      </c>
      <c r="P301" s="69" t="str">
        <f>IF(C301="","",IF(ISERROR(VLOOKUP(VLOOKUP(C301,Table1[[Practice no.]:[12]],30,FALSE),List!$A$2:$B$5,2,FALSE)),"",VLOOKUP(VLOOKUP(C301,Table1[[Practice no.]:[12]],30,FALSE),List!$A$2:$B$5,2,FALSE)))</f>
        <v/>
      </c>
      <c r="Q301" s="55" t="str">
        <f>IF(C301="","",IF(ISERROR(VLOOKUP(VLOOKUP(C301,Table1[[Practice no.]:[12]],31,FALSE),List!$A$2:$B$5,2,FALSE)),"",VLOOKUP(VLOOKUP(C301,Table1[[Practice no.]:[12]],31,FALSE),List!$A$2:$B$5,2,FALSE)))</f>
        <v/>
      </c>
      <c r="R301" s="55" t="str">
        <f>IF(C301="","",IF(ISERROR(VLOOKUP(VLOOKUP(C301,Table1[[Practice no.]:[12]],32,FALSE),List!$A$2:$B$5,2,FALSE)),"",VLOOKUP(VLOOKUP(C301,Table1[[Practice no.]:[12]],32,FALSE),List!$A$2:$B$5,2,FALSE)))</f>
        <v/>
      </c>
      <c r="S301" s="55" t="str">
        <f>IF(C301="","",IF(ISERROR(VLOOKUP(VLOOKUP(C301,Table1[[Practice no.]:[12]],33,FALSE),List!$A$2:$B$5,2,FALSE)),"",VLOOKUP(VLOOKUP(C301,Table1[[Practice no.]:[12]],33,FALSE),List!$A$2:$B$5,2,FALSE)))</f>
        <v/>
      </c>
      <c r="T301" s="55" t="str">
        <f>IF(C301="","",IF(ISERROR(VLOOKUP(VLOOKUP(C301,Table1[[Practice no.]:[12]],34,FALSE),List!$A$2:$B$5,2,FALSE)),"",VLOOKUP(VLOOKUP(C301,Table1[[Practice no.]:[12]],34,FALSE),List!$A$2:$B$5,2,FALSE)))</f>
        <v/>
      </c>
      <c r="U301" s="55" t="str">
        <f>IF(C301="","",IF(ISERROR(VLOOKUP(VLOOKUP(C301,Table1[[Practice no.]:[12]],35,FALSE),List!$A$2:$B$5,2,FALSE)),"",VLOOKUP(VLOOKUP(C301,Table1[[Practice no.]:[12]],35,FALSE),List!$A$2:$B$5,2,FALSE)))</f>
        <v/>
      </c>
      <c r="V301" s="55" t="str">
        <f>IF(C301="","",IF(ISERROR(VLOOKUP(VLOOKUP(C301,Table1[[Practice no.]:[12]],36,FALSE),List!$A$2:$B$5,2,FALSE)),"",VLOOKUP(VLOOKUP(C301,Table1[[Practice no.]:[12]],36,FALSE),List!$A$2:$B$5,2,FALSE)))</f>
        <v/>
      </c>
      <c r="W301" s="55" t="str">
        <f>IF(C301="","",IF(ISERROR(VLOOKUP(VLOOKUP(C301,Table1[[Practice no.]:[12]],37,FALSE),List!$A$2:$B$5,2,FALSE)),"",VLOOKUP(VLOOKUP(C301,Table1[[Practice no.]:[12]],37,FALSE),List!$A$2:$B$5,2,FALSE)))</f>
        <v/>
      </c>
      <c r="X301" s="55" t="str">
        <f>IF(C301="","",IF(ISERROR(VLOOKUP(VLOOKUP(C301,Table1[[Practice no.]:[12]],38,FALSE),List!$A$2:$B$5,2,FALSE)),"",VLOOKUP(VLOOKUP(C301,Table1[[Practice no.]:[12]],38,FALSE),List!$A$2:$B$5,2,FALSE)))</f>
        <v/>
      </c>
      <c r="Y301" s="55" t="str">
        <f>IF(C301="","",IF(ISERROR(VLOOKUP(VLOOKUP(C301,Table1[[Practice no.]:[12]],39,FALSE),List!$A$2:$B$5,2,FALSE)),"",VLOOKUP(VLOOKUP(C301,Table1[[Practice no.]:[12]],39,FALSE),List!$A$2:$B$5,2,FALSE)))</f>
        <v/>
      </c>
      <c r="Z301" s="55" t="str">
        <f>IF(C301="","",IF(ISERROR(VLOOKUP(VLOOKUP(C301,Table1[[Practice no.]:[12]],40,FALSE),List!$A$2:$B$5,2,FALSE)),"",VLOOKUP(VLOOKUP(C301,Table1[[Practice no.]:[12]],40,FALSE),List!$A$2:$B$5,2,FALSE)))</f>
        <v/>
      </c>
      <c r="AA301" s="55" t="str">
        <f>IF(C301="","",IF(ISERROR(VLOOKUP(VLOOKUP(C301,Table1[[Practice no.]:[12]],41,FALSE),List!$A$2:$B$5,2,FALSE)),"",VLOOKUP(VLOOKUP(C301,Table1[[Practice no.]:[12]],41,FALSE),List!$A$2:$B$5,2,FALSE)))</f>
        <v/>
      </c>
      <c r="AB301" s="55" t="str">
        <f>IF(C301="","",IF(ISERROR(VLOOKUP(VLOOKUP(C301,Table1[[Practice no.]:[12]],42,FALSE),List!$A$2:$B$5,2,FALSE)),"",VLOOKUP(VLOOKUP(C301,Table1[[Practice no.]:[12]],42,FALSE),List!$A$2:$B$5,2,FALSE)))</f>
        <v/>
      </c>
    </row>
    <row r="302" spans="1:28" ht="40.35" customHeight="1">
      <c r="A302" s="218"/>
      <c r="B302" s="218"/>
      <c r="C302" s="218"/>
      <c r="D302" s="218" t="str">
        <f>IF(C302="","",HYPERLINK("#'" &amp; C302 &amp; "'!A1",VLOOKUP(C302,Table1[[Practice no.]:[Pracitce Name]],2,FALSE)))</f>
        <v/>
      </c>
      <c r="E302" s="65" t="str">
        <f>IF(C302="","",IF(ISERROR(VLOOKUP(VLOOKUP(C302,Table1[[Practice no.]:[12]],19,FALSE),List!$A$2:$B$5,2,FALSE)),"",VLOOKUP(VLOOKUP(C302,Table1[[Practice no.]:[12]],19,FALSE),List!$A$2:$B$5,2,FALSE)))</f>
        <v/>
      </c>
      <c r="F302" s="66" t="str">
        <f>IF(C302="","",IF(ISERROR(VLOOKUP(VLOOKUP(C302,Table1[[Practice no.]:[12]],20,FALSE),List!$A$2:$B$5,2,FALSE)),"",VLOOKUP(VLOOKUP(C302,Table1[[Practice no.]:[12]],20,FALSE),List!$A$2:$B$5,2,FALSE)))</f>
        <v/>
      </c>
      <c r="G302" s="66" t="str">
        <f>IF(C302="","",IF(ISERROR(VLOOKUP(VLOOKUP(C302,Table1[[Practice no.]:[12]],21,FALSE),List!$A$2:$B$5,2,FALSE)),"",VLOOKUP(VLOOKUP(C302,Table1[[Practice no.]:[12]],21,FALSE),List!$A$2:$B$5,2,FALSE)))</f>
        <v/>
      </c>
      <c r="H302" s="67" t="str">
        <f>IF(C302="","",IF(ISERROR(VLOOKUP(VLOOKUP(C302,Table1[[Practice no.]:[12]],22,FALSE),List!$A$2:$B$5,2,FALSE)),"",VLOOKUP(VLOOKUP(C302,Table1[[Practice no.]:[12]],22,FALSE),List!$A$2:$B$5,2,FALSE)))</f>
        <v/>
      </c>
      <c r="I302" s="67" t="str">
        <f>IF(C302="","",IF(ISERROR(VLOOKUP(VLOOKUP(C302,Table1[[Practice no.]:[12]],23,FALSE),List!$A$2:$B$5,2,FALSE)),"",VLOOKUP(VLOOKUP(C302,Table1[[Practice no.]:[12]],23,FALSE),List!$A$2:$B$5,2,FALSE)))</f>
        <v/>
      </c>
      <c r="J302" s="67" t="str">
        <f>IF(C302="","",IF(ISERROR(VLOOKUP(VLOOKUP(C302,Table1[[Practice no.]:[12]],24,FALSE),List!$A$2:$B$5,2,FALSE)),"",VLOOKUP(VLOOKUP(C302,Table1[[Practice no.]:[12]],24,FALSE),List!$A$2:$B$5,2,FALSE)))</f>
        <v/>
      </c>
      <c r="K302" s="68" t="str">
        <f>IF(C302="","",IF(ISERROR(VLOOKUP(VLOOKUP(C302,Table1[[Practice no.]:[12]],25,FALSE),List!$A$2:$B$5,2,FALSE)),"",VLOOKUP(VLOOKUP(C302,Table1[[Practice no.]:[12]],25,FALSE),List!$A$2:$B$5,2,FALSE)))</f>
        <v/>
      </c>
      <c r="L302" s="68" t="str">
        <f>IF(C302="","",IF(ISERROR(VLOOKUP(VLOOKUP(C302,Table1[[Practice no.]:[12]],26,FALSE),List!$A$2:$B$5,2,FALSE)),"",VLOOKUP(VLOOKUP(C302,Table1[[Practice no.]:[12]],26,FALSE),List!$A$2:$B$5,2,FALSE)))</f>
        <v/>
      </c>
      <c r="M302" s="68" t="str">
        <f>IF(C302="","",IF(ISERROR(VLOOKUP(VLOOKUP(C302,Table1[[Practice no.]:[12]],27,FALSE),List!$A$2:$B$5,2,FALSE)),"",VLOOKUP(VLOOKUP(C302,Table1[[Practice no.]:[12]],27,FALSE),List!$A$2:$B$5,2,FALSE)))</f>
        <v/>
      </c>
      <c r="N302" s="69" t="str">
        <f>IF(C302="","",IF(ISERROR(VLOOKUP(VLOOKUP(C302,Table1[[Practice no.]:[12]],28,FALSE),List!$A$2:$B$5,2,FALSE)),"",VLOOKUP(VLOOKUP(C302,Table1[[Practice no.]:[12]],28,FALSE),List!$A$2:$B$5,2,FALSE)))</f>
        <v/>
      </c>
      <c r="O302" s="69" t="str">
        <f>IF(C302="","",IF(ISERROR(VLOOKUP(VLOOKUP(C302,Table1[[Practice no.]:[12]],29,FALSE),List!$A$2:$B$5,2,FALSE)),"",VLOOKUP(VLOOKUP(C302,Table1[[Practice no.]:[12]],29,FALSE),List!$A$2:$B$5,2,FALSE)))</f>
        <v/>
      </c>
      <c r="P302" s="69" t="str">
        <f>IF(C302="","",IF(ISERROR(VLOOKUP(VLOOKUP(C302,Table1[[Practice no.]:[12]],30,FALSE),List!$A$2:$B$5,2,FALSE)),"",VLOOKUP(VLOOKUP(C302,Table1[[Practice no.]:[12]],30,FALSE),List!$A$2:$B$5,2,FALSE)))</f>
        <v/>
      </c>
      <c r="Q302" s="55" t="str">
        <f>IF(C302="","",IF(ISERROR(VLOOKUP(VLOOKUP(C302,Table1[[Practice no.]:[12]],31,FALSE),List!$A$2:$B$5,2,FALSE)),"",VLOOKUP(VLOOKUP(C302,Table1[[Practice no.]:[12]],31,FALSE),List!$A$2:$B$5,2,FALSE)))</f>
        <v/>
      </c>
      <c r="R302" s="55" t="str">
        <f>IF(C302="","",IF(ISERROR(VLOOKUP(VLOOKUP(C302,Table1[[Practice no.]:[12]],32,FALSE),List!$A$2:$B$5,2,FALSE)),"",VLOOKUP(VLOOKUP(C302,Table1[[Practice no.]:[12]],32,FALSE),List!$A$2:$B$5,2,FALSE)))</f>
        <v/>
      </c>
      <c r="S302" s="55" t="str">
        <f>IF(C302="","",IF(ISERROR(VLOOKUP(VLOOKUP(C302,Table1[[Practice no.]:[12]],33,FALSE),List!$A$2:$B$5,2,FALSE)),"",VLOOKUP(VLOOKUP(C302,Table1[[Practice no.]:[12]],33,FALSE),List!$A$2:$B$5,2,FALSE)))</f>
        <v/>
      </c>
      <c r="T302" s="55" t="str">
        <f>IF(C302="","",IF(ISERROR(VLOOKUP(VLOOKUP(C302,Table1[[Practice no.]:[12]],34,FALSE),List!$A$2:$B$5,2,FALSE)),"",VLOOKUP(VLOOKUP(C302,Table1[[Practice no.]:[12]],34,FALSE),List!$A$2:$B$5,2,FALSE)))</f>
        <v/>
      </c>
      <c r="U302" s="55" t="str">
        <f>IF(C302="","",IF(ISERROR(VLOOKUP(VLOOKUP(C302,Table1[[Practice no.]:[12]],35,FALSE),List!$A$2:$B$5,2,FALSE)),"",VLOOKUP(VLOOKUP(C302,Table1[[Practice no.]:[12]],35,FALSE),List!$A$2:$B$5,2,FALSE)))</f>
        <v/>
      </c>
      <c r="V302" s="55" t="str">
        <f>IF(C302="","",IF(ISERROR(VLOOKUP(VLOOKUP(C302,Table1[[Practice no.]:[12]],36,FALSE),List!$A$2:$B$5,2,FALSE)),"",VLOOKUP(VLOOKUP(C302,Table1[[Practice no.]:[12]],36,FALSE),List!$A$2:$B$5,2,FALSE)))</f>
        <v/>
      </c>
      <c r="W302" s="55" t="str">
        <f>IF(C302="","",IF(ISERROR(VLOOKUP(VLOOKUP(C302,Table1[[Practice no.]:[12]],37,FALSE),List!$A$2:$B$5,2,FALSE)),"",VLOOKUP(VLOOKUP(C302,Table1[[Practice no.]:[12]],37,FALSE),List!$A$2:$B$5,2,FALSE)))</f>
        <v/>
      </c>
      <c r="X302" s="55" t="str">
        <f>IF(C302="","",IF(ISERROR(VLOOKUP(VLOOKUP(C302,Table1[[Practice no.]:[12]],38,FALSE),List!$A$2:$B$5,2,FALSE)),"",VLOOKUP(VLOOKUP(C302,Table1[[Practice no.]:[12]],38,FALSE),List!$A$2:$B$5,2,FALSE)))</f>
        <v/>
      </c>
      <c r="Y302" s="55" t="str">
        <f>IF(C302="","",IF(ISERROR(VLOOKUP(VLOOKUP(C302,Table1[[Practice no.]:[12]],39,FALSE),List!$A$2:$B$5,2,FALSE)),"",VLOOKUP(VLOOKUP(C302,Table1[[Practice no.]:[12]],39,FALSE),List!$A$2:$B$5,2,FALSE)))</f>
        <v/>
      </c>
      <c r="Z302" s="55" t="str">
        <f>IF(C302="","",IF(ISERROR(VLOOKUP(VLOOKUP(C302,Table1[[Practice no.]:[12]],40,FALSE),List!$A$2:$B$5,2,FALSE)),"",VLOOKUP(VLOOKUP(C302,Table1[[Practice no.]:[12]],40,FALSE),List!$A$2:$B$5,2,FALSE)))</f>
        <v/>
      </c>
      <c r="AA302" s="55" t="str">
        <f>IF(C302="","",IF(ISERROR(VLOOKUP(VLOOKUP(C302,Table1[[Practice no.]:[12]],41,FALSE),List!$A$2:$B$5,2,FALSE)),"",VLOOKUP(VLOOKUP(C302,Table1[[Practice no.]:[12]],41,FALSE),List!$A$2:$B$5,2,FALSE)))</f>
        <v/>
      </c>
      <c r="AB302" s="55" t="str">
        <f>IF(C302="","",IF(ISERROR(VLOOKUP(VLOOKUP(C302,Table1[[Practice no.]:[12]],42,FALSE),List!$A$2:$B$5,2,FALSE)),"",VLOOKUP(VLOOKUP(C302,Table1[[Practice no.]:[12]],42,FALSE),List!$A$2:$B$5,2,FALSE)))</f>
        <v/>
      </c>
    </row>
    <row r="303" spans="1:28" ht="40.35" customHeight="1">
      <c r="A303" s="218"/>
      <c r="B303" s="218"/>
      <c r="C303" s="218"/>
      <c r="D303" s="218" t="str">
        <f>IF(C303="","",HYPERLINK("#'" &amp; C303 &amp; "'!A1",VLOOKUP(C303,Table1[[Practice no.]:[Pracitce Name]],2,FALSE)))</f>
        <v/>
      </c>
      <c r="E303" s="65" t="str">
        <f>IF(C303="","",IF(ISERROR(VLOOKUP(VLOOKUP(C303,Table1[[Practice no.]:[12]],19,FALSE),List!$A$2:$B$5,2,FALSE)),"",VLOOKUP(VLOOKUP(C303,Table1[[Practice no.]:[12]],19,FALSE),List!$A$2:$B$5,2,FALSE)))</f>
        <v/>
      </c>
      <c r="F303" s="66" t="str">
        <f>IF(C303="","",IF(ISERROR(VLOOKUP(VLOOKUP(C303,Table1[[Practice no.]:[12]],20,FALSE),List!$A$2:$B$5,2,FALSE)),"",VLOOKUP(VLOOKUP(C303,Table1[[Practice no.]:[12]],20,FALSE),List!$A$2:$B$5,2,FALSE)))</f>
        <v/>
      </c>
      <c r="G303" s="66" t="str">
        <f>IF(C303="","",IF(ISERROR(VLOOKUP(VLOOKUP(C303,Table1[[Practice no.]:[12]],21,FALSE),List!$A$2:$B$5,2,FALSE)),"",VLOOKUP(VLOOKUP(C303,Table1[[Practice no.]:[12]],21,FALSE),List!$A$2:$B$5,2,FALSE)))</f>
        <v/>
      </c>
      <c r="H303" s="67" t="str">
        <f>IF(C303="","",IF(ISERROR(VLOOKUP(VLOOKUP(C303,Table1[[Practice no.]:[12]],22,FALSE),List!$A$2:$B$5,2,FALSE)),"",VLOOKUP(VLOOKUP(C303,Table1[[Practice no.]:[12]],22,FALSE),List!$A$2:$B$5,2,FALSE)))</f>
        <v/>
      </c>
      <c r="I303" s="67" t="str">
        <f>IF(C303="","",IF(ISERROR(VLOOKUP(VLOOKUP(C303,Table1[[Practice no.]:[12]],23,FALSE),List!$A$2:$B$5,2,FALSE)),"",VLOOKUP(VLOOKUP(C303,Table1[[Practice no.]:[12]],23,FALSE),List!$A$2:$B$5,2,FALSE)))</f>
        <v/>
      </c>
      <c r="J303" s="67" t="str">
        <f>IF(C303="","",IF(ISERROR(VLOOKUP(VLOOKUP(C303,Table1[[Practice no.]:[12]],24,FALSE),List!$A$2:$B$5,2,FALSE)),"",VLOOKUP(VLOOKUP(C303,Table1[[Practice no.]:[12]],24,FALSE),List!$A$2:$B$5,2,FALSE)))</f>
        <v/>
      </c>
      <c r="K303" s="68" t="str">
        <f>IF(C303="","",IF(ISERROR(VLOOKUP(VLOOKUP(C303,Table1[[Practice no.]:[12]],25,FALSE),List!$A$2:$B$5,2,FALSE)),"",VLOOKUP(VLOOKUP(C303,Table1[[Practice no.]:[12]],25,FALSE),List!$A$2:$B$5,2,FALSE)))</f>
        <v/>
      </c>
      <c r="L303" s="68" t="str">
        <f>IF(C303="","",IF(ISERROR(VLOOKUP(VLOOKUP(C303,Table1[[Practice no.]:[12]],26,FALSE),List!$A$2:$B$5,2,FALSE)),"",VLOOKUP(VLOOKUP(C303,Table1[[Practice no.]:[12]],26,FALSE),List!$A$2:$B$5,2,FALSE)))</f>
        <v/>
      </c>
      <c r="M303" s="68" t="str">
        <f>IF(C303="","",IF(ISERROR(VLOOKUP(VLOOKUP(C303,Table1[[Practice no.]:[12]],27,FALSE),List!$A$2:$B$5,2,FALSE)),"",VLOOKUP(VLOOKUP(C303,Table1[[Practice no.]:[12]],27,FALSE),List!$A$2:$B$5,2,FALSE)))</f>
        <v/>
      </c>
      <c r="N303" s="69" t="str">
        <f>IF(C303="","",IF(ISERROR(VLOOKUP(VLOOKUP(C303,Table1[[Practice no.]:[12]],28,FALSE),List!$A$2:$B$5,2,FALSE)),"",VLOOKUP(VLOOKUP(C303,Table1[[Practice no.]:[12]],28,FALSE),List!$A$2:$B$5,2,FALSE)))</f>
        <v/>
      </c>
      <c r="O303" s="69" t="str">
        <f>IF(C303="","",IF(ISERROR(VLOOKUP(VLOOKUP(C303,Table1[[Practice no.]:[12]],29,FALSE),List!$A$2:$B$5,2,FALSE)),"",VLOOKUP(VLOOKUP(C303,Table1[[Practice no.]:[12]],29,FALSE),List!$A$2:$B$5,2,FALSE)))</f>
        <v/>
      </c>
      <c r="P303" s="69" t="str">
        <f>IF(C303="","",IF(ISERROR(VLOOKUP(VLOOKUP(C303,Table1[[Practice no.]:[12]],30,FALSE),List!$A$2:$B$5,2,FALSE)),"",VLOOKUP(VLOOKUP(C303,Table1[[Practice no.]:[12]],30,FALSE),List!$A$2:$B$5,2,FALSE)))</f>
        <v/>
      </c>
      <c r="Q303" s="55" t="str">
        <f>IF(C303="","",IF(ISERROR(VLOOKUP(VLOOKUP(C303,Table1[[Practice no.]:[12]],31,FALSE),List!$A$2:$B$5,2,FALSE)),"",VLOOKUP(VLOOKUP(C303,Table1[[Practice no.]:[12]],31,FALSE),List!$A$2:$B$5,2,FALSE)))</f>
        <v/>
      </c>
      <c r="R303" s="55" t="str">
        <f>IF(C303="","",IF(ISERROR(VLOOKUP(VLOOKUP(C303,Table1[[Practice no.]:[12]],32,FALSE),List!$A$2:$B$5,2,FALSE)),"",VLOOKUP(VLOOKUP(C303,Table1[[Practice no.]:[12]],32,FALSE),List!$A$2:$B$5,2,FALSE)))</f>
        <v/>
      </c>
      <c r="S303" s="55" t="str">
        <f>IF(C303="","",IF(ISERROR(VLOOKUP(VLOOKUP(C303,Table1[[Practice no.]:[12]],33,FALSE),List!$A$2:$B$5,2,FALSE)),"",VLOOKUP(VLOOKUP(C303,Table1[[Practice no.]:[12]],33,FALSE),List!$A$2:$B$5,2,FALSE)))</f>
        <v/>
      </c>
      <c r="T303" s="55" t="str">
        <f>IF(C303="","",IF(ISERROR(VLOOKUP(VLOOKUP(C303,Table1[[Practice no.]:[12]],34,FALSE),List!$A$2:$B$5,2,FALSE)),"",VLOOKUP(VLOOKUP(C303,Table1[[Practice no.]:[12]],34,FALSE),List!$A$2:$B$5,2,FALSE)))</f>
        <v/>
      </c>
      <c r="U303" s="55" t="str">
        <f>IF(C303="","",IF(ISERROR(VLOOKUP(VLOOKUP(C303,Table1[[Practice no.]:[12]],35,FALSE),List!$A$2:$B$5,2,FALSE)),"",VLOOKUP(VLOOKUP(C303,Table1[[Practice no.]:[12]],35,FALSE),List!$A$2:$B$5,2,FALSE)))</f>
        <v/>
      </c>
      <c r="V303" s="55" t="str">
        <f>IF(C303="","",IF(ISERROR(VLOOKUP(VLOOKUP(C303,Table1[[Practice no.]:[12]],36,FALSE),List!$A$2:$B$5,2,FALSE)),"",VLOOKUP(VLOOKUP(C303,Table1[[Practice no.]:[12]],36,FALSE),List!$A$2:$B$5,2,FALSE)))</f>
        <v/>
      </c>
      <c r="W303" s="55" t="str">
        <f>IF(C303="","",IF(ISERROR(VLOOKUP(VLOOKUP(C303,Table1[[Practice no.]:[12]],37,FALSE),List!$A$2:$B$5,2,FALSE)),"",VLOOKUP(VLOOKUP(C303,Table1[[Practice no.]:[12]],37,FALSE),List!$A$2:$B$5,2,FALSE)))</f>
        <v/>
      </c>
      <c r="X303" s="55" t="str">
        <f>IF(C303="","",IF(ISERROR(VLOOKUP(VLOOKUP(C303,Table1[[Practice no.]:[12]],38,FALSE),List!$A$2:$B$5,2,FALSE)),"",VLOOKUP(VLOOKUP(C303,Table1[[Practice no.]:[12]],38,FALSE),List!$A$2:$B$5,2,FALSE)))</f>
        <v/>
      </c>
      <c r="Y303" s="55" t="str">
        <f>IF(C303="","",IF(ISERROR(VLOOKUP(VLOOKUP(C303,Table1[[Practice no.]:[12]],39,FALSE),List!$A$2:$B$5,2,FALSE)),"",VLOOKUP(VLOOKUP(C303,Table1[[Practice no.]:[12]],39,FALSE),List!$A$2:$B$5,2,FALSE)))</f>
        <v/>
      </c>
      <c r="Z303" s="55" t="str">
        <f>IF(C303="","",IF(ISERROR(VLOOKUP(VLOOKUP(C303,Table1[[Practice no.]:[12]],40,FALSE),List!$A$2:$B$5,2,FALSE)),"",VLOOKUP(VLOOKUP(C303,Table1[[Practice no.]:[12]],40,FALSE),List!$A$2:$B$5,2,FALSE)))</f>
        <v/>
      </c>
      <c r="AA303" s="55" t="str">
        <f>IF(C303="","",IF(ISERROR(VLOOKUP(VLOOKUP(C303,Table1[[Practice no.]:[12]],41,FALSE),List!$A$2:$B$5,2,FALSE)),"",VLOOKUP(VLOOKUP(C303,Table1[[Practice no.]:[12]],41,FALSE),List!$A$2:$B$5,2,FALSE)))</f>
        <v/>
      </c>
      <c r="AB303" s="55" t="str">
        <f>IF(C303="","",IF(ISERROR(VLOOKUP(VLOOKUP(C303,Table1[[Practice no.]:[12]],42,FALSE),List!$A$2:$B$5,2,FALSE)),"",VLOOKUP(VLOOKUP(C303,Table1[[Practice no.]:[12]],42,FALSE),List!$A$2:$B$5,2,FALSE)))</f>
        <v/>
      </c>
    </row>
    <row r="304" spans="1:28" ht="40.35" customHeight="1">
      <c r="A304" s="218"/>
      <c r="B304" s="218"/>
      <c r="C304" s="218"/>
      <c r="D304" s="218" t="str">
        <f>IF(C304="","",HYPERLINK("#'" &amp; C304 &amp; "'!A1",VLOOKUP(C304,Table1[[Practice no.]:[Pracitce Name]],2,FALSE)))</f>
        <v/>
      </c>
      <c r="E304" s="65" t="str">
        <f>IF(C304="","",IF(ISERROR(VLOOKUP(VLOOKUP(C304,Table1[[Practice no.]:[12]],19,FALSE),List!$A$2:$B$5,2,FALSE)),"",VLOOKUP(VLOOKUP(C304,Table1[[Practice no.]:[12]],19,FALSE),List!$A$2:$B$5,2,FALSE)))</f>
        <v/>
      </c>
      <c r="F304" s="66" t="str">
        <f>IF(C304="","",IF(ISERROR(VLOOKUP(VLOOKUP(C304,Table1[[Practice no.]:[12]],20,FALSE),List!$A$2:$B$5,2,FALSE)),"",VLOOKUP(VLOOKUP(C304,Table1[[Practice no.]:[12]],20,FALSE),List!$A$2:$B$5,2,FALSE)))</f>
        <v/>
      </c>
      <c r="G304" s="66" t="str">
        <f>IF(C304="","",IF(ISERROR(VLOOKUP(VLOOKUP(C304,Table1[[Practice no.]:[12]],21,FALSE),List!$A$2:$B$5,2,FALSE)),"",VLOOKUP(VLOOKUP(C304,Table1[[Practice no.]:[12]],21,FALSE),List!$A$2:$B$5,2,FALSE)))</f>
        <v/>
      </c>
      <c r="H304" s="67" t="str">
        <f>IF(C304="","",IF(ISERROR(VLOOKUP(VLOOKUP(C304,Table1[[Practice no.]:[12]],22,FALSE),List!$A$2:$B$5,2,FALSE)),"",VLOOKUP(VLOOKUP(C304,Table1[[Practice no.]:[12]],22,FALSE),List!$A$2:$B$5,2,FALSE)))</f>
        <v/>
      </c>
      <c r="I304" s="67" t="str">
        <f>IF(C304="","",IF(ISERROR(VLOOKUP(VLOOKUP(C304,Table1[[Practice no.]:[12]],23,FALSE),List!$A$2:$B$5,2,FALSE)),"",VLOOKUP(VLOOKUP(C304,Table1[[Practice no.]:[12]],23,FALSE),List!$A$2:$B$5,2,FALSE)))</f>
        <v/>
      </c>
      <c r="J304" s="67" t="str">
        <f>IF(C304="","",IF(ISERROR(VLOOKUP(VLOOKUP(C304,Table1[[Practice no.]:[12]],24,FALSE),List!$A$2:$B$5,2,FALSE)),"",VLOOKUP(VLOOKUP(C304,Table1[[Practice no.]:[12]],24,FALSE),List!$A$2:$B$5,2,FALSE)))</f>
        <v/>
      </c>
      <c r="K304" s="68" t="str">
        <f>IF(C304="","",IF(ISERROR(VLOOKUP(VLOOKUP(C304,Table1[[Practice no.]:[12]],25,FALSE),List!$A$2:$B$5,2,FALSE)),"",VLOOKUP(VLOOKUP(C304,Table1[[Practice no.]:[12]],25,FALSE),List!$A$2:$B$5,2,FALSE)))</f>
        <v/>
      </c>
      <c r="L304" s="68" t="str">
        <f>IF(C304="","",IF(ISERROR(VLOOKUP(VLOOKUP(C304,Table1[[Practice no.]:[12]],26,FALSE),List!$A$2:$B$5,2,FALSE)),"",VLOOKUP(VLOOKUP(C304,Table1[[Practice no.]:[12]],26,FALSE),List!$A$2:$B$5,2,FALSE)))</f>
        <v/>
      </c>
      <c r="M304" s="68" t="str">
        <f>IF(C304="","",IF(ISERROR(VLOOKUP(VLOOKUP(C304,Table1[[Practice no.]:[12]],27,FALSE),List!$A$2:$B$5,2,FALSE)),"",VLOOKUP(VLOOKUP(C304,Table1[[Practice no.]:[12]],27,FALSE),List!$A$2:$B$5,2,FALSE)))</f>
        <v/>
      </c>
      <c r="N304" s="69" t="str">
        <f>IF(C304="","",IF(ISERROR(VLOOKUP(VLOOKUP(C304,Table1[[Practice no.]:[12]],28,FALSE),List!$A$2:$B$5,2,FALSE)),"",VLOOKUP(VLOOKUP(C304,Table1[[Practice no.]:[12]],28,FALSE),List!$A$2:$B$5,2,FALSE)))</f>
        <v/>
      </c>
      <c r="O304" s="69" t="str">
        <f>IF(C304="","",IF(ISERROR(VLOOKUP(VLOOKUP(C304,Table1[[Practice no.]:[12]],29,FALSE),List!$A$2:$B$5,2,FALSE)),"",VLOOKUP(VLOOKUP(C304,Table1[[Practice no.]:[12]],29,FALSE),List!$A$2:$B$5,2,FALSE)))</f>
        <v/>
      </c>
      <c r="P304" s="69" t="str">
        <f>IF(C304="","",IF(ISERROR(VLOOKUP(VLOOKUP(C304,Table1[[Practice no.]:[12]],30,FALSE),List!$A$2:$B$5,2,FALSE)),"",VLOOKUP(VLOOKUP(C304,Table1[[Practice no.]:[12]],30,FALSE),List!$A$2:$B$5,2,FALSE)))</f>
        <v/>
      </c>
      <c r="Q304" s="55" t="str">
        <f>IF(C304="","",IF(ISERROR(VLOOKUP(VLOOKUP(C304,Table1[[Practice no.]:[12]],31,FALSE),List!$A$2:$B$5,2,FALSE)),"",VLOOKUP(VLOOKUP(C304,Table1[[Practice no.]:[12]],31,FALSE),List!$A$2:$B$5,2,FALSE)))</f>
        <v/>
      </c>
      <c r="R304" s="55" t="str">
        <f>IF(C304="","",IF(ISERROR(VLOOKUP(VLOOKUP(C304,Table1[[Practice no.]:[12]],32,FALSE),List!$A$2:$B$5,2,FALSE)),"",VLOOKUP(VLOOKUP(C304,Table1[[Practice no.]:[12]],32,FALSE),List!$A$2:$B$5,2,FALSE)))</f>
        <v/>
      </c>
      <c r="S304" s="55" t="str">
        <f>IF(C304="","",IF(ISERROR(VLOOKUP(VLOOKUP(C304,Table1[[Practice no.]:[12]],33,FALSE),List!$A$2:$B$5,2,FALSE)),"",VLOOKUP(VLOOKUP(C304,Table1[[Practice no.]:[12]],33,FALSE),List!$A$2:$B$5,2,FALSE)))</f>
        <v/>
      </c>
      <c r="T304" s="55" t="str">
        <f>IF(C304="","",IF(ISERROR(VLOOKUP(VLOOKUP(C304,Table1[[Practice no.]:[12]],34,FALSE),List!$A$2:$B$5,2,FALSE)),"",VLOOKUP(VLOOKUP(C304,Table1[[Practice no.]:[12]],34,FALSE),List!$A$2:$B$5,2,FALSE)))</f>
        <v/>
      </c>
      <c r="U304" s="55" t="str">
        <f>IF(C304="","",IF(ISERROR(VLOOKUP(VLOOKUP(C304,Table1[[Practice no.]:[12]],35,FALSE),List!$A$2:$B$5,2,FALSE)),"",VLOOKUP(VLOOKUP(C304,Table1[[Practice no.]:[12]],35,FALSE),List!$A$2:$B$5,2,FALSE)))</f>
        <v/>
      </c>
      <c r="V304" s="55" t="str">
        <f>IF(C304="","",IF(ISERROR(VLOOKUP(VLOOKUP(C304,Table1[[Practice no.]:[12]],36,FALSE),List!$A$2:$B$5,2,FALSE)),"",VLOOKUP(VLOOKUP(C304,Table1[[Practice no.]:[12]],36,FALSE),List!$A$2:$B$5,2,FALSE)))</f>
        <v/>
      </c>
      <c r="W304" s="55" t="str">
        <f>IF(C304="","",IF(ISERROR(VLOOKUP(VLOOKUP(C304,Table1[[Practice no.]:[12]],37,FALSE),List!$A$2:$B$5,2,FALSE)),"",VLOOKUP(VLOOKUP(C304,Table1[[Practice no.]:[12]],37,FALSE),List!$A$2:$B$5,2,FALSE)))</f>
        <v/>
      </c>
      <c r="X304" s="55" t="str">
        <f>IF(C304="","",IF(ISERROR(VLOOKUP(VLOOKUP(C304,Table1[[Practice no.]:[12]],38,FALSE),List!$A$2:$B$5,2,FALSE)),"",VLOOKUP(VLOOKUP(C304,Table1[[Practice no.]:[12]],38,FALSE),List!$A$2:$B$5,2,FALSE)))</f>
        <v/>
      </c>
      <c r="Y304" s="55" t="str">
        <f>IF(C304="","",IF(ISERROR(VLOOKUP(VLOOKUP(C304,Table1[[Practice no.]:[12]],39,FALSE),List!$A$2:$B$5,2,FALSE)),"",VLOOKUP(VLOOKUP(C304,Table1[[Practice no.]:[12]],39,FALSE),List!$A$2:$B$5,2,FALSE)))</f>
        <v/>
      </c>
      <c r="Z304" s="55" t="str">
        <f>IF(C304="","",IF(ISERROR(VLOOKUP(VLOOKUP(C304,Table1[[Practice no.]:[12]],40,FALSE),List!$A$2:$B$5,2,FALSE)),"",VLOOKUP(VLOOKUP(C304,Table1[[Practice no.]:[12]],40,FALSE),List!$A$2:$B$5,2,FALSE)))</f>
        <v/>
      </c>
      <c r="AA304" s="55" t="str">
        <f>IF(C304="","",IF(ISERROR(VLOOKUP(VLOOKUP(C304,Table1[[Practice no.]:[12]],41,FALSE),List!$A$2:$B$5,2,FALSE)),"",VLOOKUP(VLOOKUP(C304,Table1[[Practice no.]:[12]],41,FALSE),List!$A$2:$B$5,2,FALSE)))</f>
        <v/>
      </c>
      <c r="AB304" s="55" t="str">
        <f>IF(C304="","",IF(ISERROR(VLOOKUP(VLOOKUP(C304,Table1[[Practice no.]:[12]],42,FALSE),List!$A$2:$B$5,2,FALSE)),"",VLOOKUP(VLOOKUP(C304,Table1[[Practice no.]:[12]],42,FALSE),List!$A$2:$B$5,2,FALSE)))</f>
        <v/>
      </c>
    </row>
    <row r="305" spans="1:28" ht="40.35" customHeight="1">
      <c r="A305" s="218"/>
      <c r="B305" s="218"/>
      <c r="C305" s="218"/>
      <c r="D305" s="218" t="str">
        <f>IF(C305="","",HYPERLINK("#'" &amp; C305 &amp; "'!A1",VLOOKUP(C305,Table1[[Practice no.]:[Pracitce Name]],2,FALSE)))</f>
        <v/>
      </c>
      <c r="E305" s="65" t="str">
        <f>IF(C305="","",IF(ISERROR(VLOOKUP(VLOOKUP(C305,Table1[[Practice no.]:[12]],19,FALSE),List!$A$2:$B$5,2,FALSE)),"",VLOOKUP(VLOOKUP(C305,Table1[[Practice no.]:[12]],19,FALSE),List!$A$2:$B$5,2,FALSE)))</f>
        <v/>
      </c>
      <c r="F305" s="66" t="str">
        <f>IF(C305="","",IF(ISERROR(VLOOKUP(VLOOKUP(C305,Table1[[Practice no.]:[12]],20,FALSE),List!$A$2:$B$5,2,FALSE)),"",VLOOKUP(VLOOKUP(C305,Table1[[Practice no.]:[12]],20,FALSE),List!$A$2:$B$5,2,FALSE)))</f>
        <v/>
      </c>
      <c r="G305" s="66" t="str">
        <f>IF(C305="","",IF(ISERROR(VLOOKUP(VLOOKUP(C305,Table1[[Practice no.]:[12]],21,FALSE),List!$A$2:$B$5,2,FALSE)),"",VLOOKUP(VLOOKUP(C305,Table1[[Practice no.]:[12]],21,FALSE),List!$A$2:$B$5,2,FALSE)))</f>
        <v/>
      </c>
      <c r="H305" s="67" t="str">
        <f>IF(C305="","",IF(ISERROR(VLOOKUP(VLOOKUP(C305,Table1[[Practice no.]:[12]],22,FALSE),List!$A$2:$B$5,2,FALSE)),"",VLOOKUP(VLOOKUP(C305,Table1[[Practice no.]:[12]],22,FALSE),List!$A$2:$B$5,2,FALSE)))</f>
        <v/>
      </c>
      <c r="I305" s="67" t="str">
        <f>IF(C305="","",IF(ISERROR(VLOOKUP(VLOOKUP(C305,Table1[[Practice no.]:[12]],23,FALSE),List!$A$2:$B$5,2,FALSE)),"",VLOOKUP(VLOOKUP(C305,Table1[[Practice no.]:[12]],23,FALSE),List!$A$2:$B$5,2,FALSE)))</f>
        <v/>
      </c>
      <c r="J305" s="67" t="str">
        <f>IF(C305="","",IF(ISERROR(VLOOKUP(VLOOKUP(C305,Table1[[Practice no.]:[12]],24,FALSE),List!$A$2:$B$5,2,FALSE)),"",VLOOKUP(VLOOKUP(C305,Table1[[Practice no.]:[12]],24,FALSE),List!$A$2:$B$5,2,FALSE)))</f>
        <v/>
      </c>
      <c r="K305" s="68" t="str">
        <f>IF(C305="","",IF(ISERROR(VLOOKUP(VLOOKUP(C305,Table1[[Practice no.]:[12]],25,FALSE),List!$A$2:$B$5,2,FALSE)),"",VLOOKUP(VLOOKUP(C305,Table1[[Practice no.]:[12]],25,FALSE),List!$A$2:$B$5,2,FALSE)))</f>
        <v/>
      </c>
      <c r="L305" s="68" t="str">
        <f>IF(C305="","",IF(ISERROR(VLOOKUP(VLOOKUP(C305,Table1[[Practice no.]:[12]],26,FALSE),List!$A$2:$B$5,2,FALSE)),"",VLOOKUP(VLOOKUP(C305,Table1[[Practice no.]:[12]],26,FALSE),List!$A$2:$B$5,2,FALSE)))</f>
        <v/>
      </c>
      <c r="M305" s="68" t="str">
        <f>IF(C305="","",IF(ISERROR(VLOOKUP(VLOOKUP(C305,Table1[[Practice no.]:[12]],27,FALSE),List!$A$2:$B$5,2,FALSE)),"",VLOOKUP(VLOOKUP(C305,Table1[[Practice no.]:[12]],27,FALSE),List!$A$2:$B$5,2,FALSE)))</f>
        <v/>
      </c>
      <c r="N305" s="69" t="str">
        <f>IF(C305="","",IF(ISERROR(VLOOKUP(VLOOKUP(C305,Table1[[Practice no.]:[12]],28,FALSE),List!$A$2:$B$5,2,FALSE)),"",VLOOKUP(VLOOKUP(C305,Table1[[Practice no.]:[12]],28,FALSE),List!$A$2:$B$5,2,FALSE)))</f>
        <v/>
      </c>
      <c r="O305" s="69" t="str">
        <f>IF(C305="","",IF(ISERROR(VLOOKUP(VLOOKUP(C305,Table1[[Practice no.]:[12]],29,FALSE),List!$A$2:$B$5,2,FALSE)),"",VLOOKUP(VLOOKUP(C305,Table1[[Practice no.]:[12]],29,FALSE),List!$A$2:$B$5,2,FALSE)))</f>
        <v/>
      </c>
      <c r="P305" s="69" t="str">
        <f>IF(C305="","",IF(ISERROR(VLOOKUP(VLOOKUP(C305,Table1[[Practice no.]:[12]],30,FALSE),List!$A$2:$B$5,2,FALSE)),"",VLOOKUP(VLOOKUP(C305,Table1[[Practice no.]:[12]],30,FALSE),List!$A$2:$B$5,2,FALSE)))</f>
        <v/>
      </c>
      <c r="Q305" s="55" t="str">
        <f>IF(C305="","",IF(ISERROR(VLOOKUP(VLOOKUP(C305,Table1[[Practice no.]:[12]],31,FALSE),List!$A$2:$B$5,2,FALSE)),"",VLOOKUP(VLOOKUP(C305,Table1[[Practice no.]:[12]],31,FALSE),List!$A$2:$B$5,2,FALSE)))</f>
        <v/>
      </c>
      <c r="R305" s="55" t="str">
        <f>IF(C305="","",IF(ISERROR(VLOOKUP(VLOOKUP(C305,Table1[[Practice no.]:[12]],32,FALSE),List!$A$2:$B$5,2,FALSE)),"",VLOOKUP(VLOOKUP(C305,Table1[[Practice no.]:[12]],32,FALSE),List!$A$2:$B$5,2,FALSE)))</f>
        <v/>
      </c>
      <c r="S305" s="55" t="str">
        <f>IF(C305="","",IF(ISERROR(VLOOKUP(VLOOKUP(C305,Table1[[Practice no.]:[12]],33,FALSE),List!$A$2:$B$5,2,FALSE)),"",VLOOKUP(VLOOKUP(C305,Table1[[Practice no.]:[12]],33,FALSE),List!$A$2:$B$5,2,FALSE)))</f>
        <v/>
      </c>
      <c r="T305" s="55" t="str">
        <f>IF(C305="","",IF(ISERROR(VLOOKUP(VLOOKUP(C305,Table1[[Practice no.]:[12]],34,FALSE),List!$A$2:$B$5,2,FALSE)),"",VLOOKUP(VLOOKUP(C305,Table1[[Practice no.]:[12]],34,FALSE),List!$A$2:$B$5,2,FALSE)))</f>
        <v/>
      </c>
      <c r="U305" s="55" t="str">
        <f>IF(C305="","",IF(ISERROR(VLOOKUP(VLOOKUP(C305,Table1[[Practice no.]:[12]],35,FALSE),List!$A$2:$B$5,2,FALSE)),"",VLOOKUP(VLOOKUP(C305,Table1[[Practice no.]:[12]],35,FALSE),List!$A$2:$B$5,2,FALSE)))</f>
        <v/>
      </c>
      <c r="V305" s="55" t="str">
        <f>IF(C305="","",IF(ISERROR(VLOOKUP(VLOOKUP(C305,Table1[[Practice no.]:[12]],36,FALSE),List!$A$2:$B$5,2,FALSE)),"",VLOOKUP(VLOOKUP(C305,Table1[[Practice no.]:[12]],36,FALSE),List!$A$2:$B$5,2,FALSE)))</f>
        <v/>
      </c>
      <c r="W305" s="55" t="str">
        <f>IF(C305="","",IF(ISERROR(VLOOKUP(VLOOKUP(C305,Table1[[Practice no.]:[12]],37,FALSE),List!$A$2:$B$5,2,FALSE)),"",VLOOKUP(VLOOKUP(C305,Table1[[Practice no.]:[12]],37,FALSE),List!$A$2:$B$5,2,FALSE)))</f>
        <v/>
      </c>
      <c r="X305" s="55" t="str">
        <f>IF(C305="","",IF(ISERROR(VLOOKUP(VLOOKUP(C305,Table1[[Practice no.]:[12]],38,FALSE),List!$A$2:$B$5,2,FALSE)),"",VLOOKUP(VLOOKUP(C305,Table1[[Practice no.]:[12]],38,FALSE),List!$A$2:$B$5,2,FALSE)))</f>
        <v/>
      </c>
      <c r="Y305" s="55" t="str">
        <f>IF(C305="","",IF(ISERROR(VLOOKUP(VLOOKUP(C305,Table1[[Practice no.]:[12]],39,FALSE),List!$A$2:$B$5,2,FALSE)),"",VLOOKUP(VLOOKUP(C305,Table1[[Practice no.]:[12]],39,FALSE),List!$A$2:$B$5,2,FALSE)))</f>
        <v/>
      </c>
      <c r="Z305" s="55" t="str">
        <f>IF(C305="","",IF(ISERROR(VLOOKUP(VLOOKUP(C305,Table1[[Practice no.]:[12]],40,FALSE),List!$A$2:$B$5,2,FALSE)),"",VLOOKUP(VLOOKUP(C305,Table1[[Practice no.]:[12]],40,FALSE),List!$A$2:$B$5,2,FALSE)))</f>
        <v/>
      </c>
      <c r="AA305" s="55" t="str">
        <f>IF(C305="","",IF(ISERROR(VLOOKUP(VLOOKUP(C305,Table1[[Practice no.]:[12]],41,FALSE),List!$A$2:$B$5,2,FALSE)),"",VLOOKUP(VLOOKUP(C305,Table1[[Practice no.]:[12]],41,FALSE),List!$A$2:$B$5,2,FALSE)))</f>
        <v/>
      </c>
      <c r="AB305" s="55" t="str">
        <f>IF(C305="","",IF(ISERROR(VLOOKUP(VLOOKUP(C305,Table1[[Practice no.]:[12]],42,FALSE),List!$A$2:$B$5,2,FALSE)),"",VLOOKUP(VLOOKUP(C305,Table1[[Practice no.]:[12]],42,FALSE),List!$A$2:$B$5,2,FALSE)))</f>
        <v/>
      </c>
    </row>
    <row r="306" spans="1:28" ht="40.35" customHeight="1">
      <c r="A306" s="218"/>
      <c r="B306" s="218"/>
      <c r="C306" s="218"/>
      <c r="D306" s="218" t="str">
        <f>IF(C306="","",HYPERLINK("#'" &amp; C306 &amp; "'!A1",VLOOKUP(C306,Table1[[Practice no.]:[Pracitce Name]],2,FALSE)))</f>
        <v/>
      </c>
      <c r="E306" s="65" t="str">
        <f>IF(C306="","",IF(ISERROR(VLOOKUP(VLOOKUP(C306,Table1[[Practice no.]:[12]],19,FALSE),List!$A$2:$B$5,2,FALSE)),"",VLOOKUP(VLOOKUP(C306,Table1[[Practice no.]:[12]],19,FALSE),List!$A$2:$B$5,2,FALSE)))</f>
        <v/>
      </c>
      <c r="F306" s="66" t="str">
        <f>IF(C306="","",IF(ISERROR(VLOOKUP(VLOOKUP(C306,Table1[[Practice no.]:[12]],20,FALSE),List!$A$2:$B$5,2,FALSE)),"",VLOOKUP(VLOOKUP(C306,Table1[[Practice no.]:[12]],20,FALSE),List!$A$2:$B$5,2,FALSE)))</f>
        <v/>
      </c>
      <c r="G306" s="66" t="str">
        <f>IF(C306="","",IF(ISERROR(VLOOKUP(VLOOKUP(C306,Table1[[Practice no.]:[12]],21,FALSE),List!$A$2:$B$5,2,FALSE)),"",VLOOKUP(VLOOKUP(C306,Table1[[Practice no.]:[12]],21,FALSE),List!$A$2:$B$5,2,FALSE)))</f>
        <v/>
      </c>
      <c r="H306" s="67" t="str">
        <f>IF(C306="","",IF(ISERROR(VLOOKUP(VLOOKUP(C306,Table1[[Practice no.]:[12]],22,FALSE),List!$A$2:$B$5,2,FALSE)),"",VLOOKUP(VLOOKUP(C306,Table1[[Practice no.]:[12]],22,FALSE),List!$A$2:$B$5,2,FALSE)))</f>
        <v/>
      </c>
      <c r="I306" s="67" t="str">
        <f>IF(C306="","",IF(ISERROR(VLOOKUP(VLOOKUP(C306,Table1[[Practice no.]:[12]],23,FALSE),List!$A$2:$B$5,2,FALSE)),"",VLOOKUP(VLOOKUP(C306,Table1[[Practice no.]:[12]],23,FALSE),List!$A$2:$B$5,2,FALSE)))</f>
        <v/>
      </c>
      <c r="J306" s="67" t="str">
        <f>IF(C306="","",IF(ISERROR(VLOOKUP(VLOOKUP(C306,Table1[[Practice no.]:[12]],24,FALSE),List!$A$2:$B$5,2,FALSE)),"",VLOOKUP(VLOOKUP(C306,Table1[[Practice no.]:[12]],24,FALSE),List!$A$2:$B$5,2,FALSE)))</f>
        <v/>
      </c>
      <c r="K306" s="68" t="str">
        <f>IF(C306="","",IF(ISERROR(VLOOKUP(VLOOKUP(C306,Table1[[Practice no.]:[12]],25,FALSE),List!$A$2:$B$5,2,FALSE)),"",VLOOKUP(VLOOKUP(C306,Table1[[Practice no.]:[12]],25,FALSE),List!$A$2:$B$5,2,FALSE)))</f>
        <v/>
      </c>
      <c r="L306" s="68" t="str">
        <f>IF(C306="","",IF(ISERROR(VLOOKUP(VLOOKUP(C306,Table1[[Practice no.]:[12]],26,FALSE),List!$A$2:$B$5,2,FALSE)),"",VLOOKUP(VLOOKUP(C306,Table1[[Practice no.]:[12]],26,FALSE),List!$A$2:$B$5,2,FALSE)))</f>
        <v/>
      </c>
      <c r="M306" s="68" t="str">
        <f>IF(C306="","",IF(ISERROR(VLOOKUP(VLOOKUP(C306,Table1[[Practice no.]:[12]],27,FALSE),List!$A$2:$B$5,2,FALSE)),"",VLOOKUP(VLOOKUP(C306,Table1[[Practice no.]:[12]],27,FALSE),List!$A$2:$B$5,2,FALSE)))</f>
        <v/>
      </c>
      <c r="N306" s="69" t="str">
        <f>IF(C306="","",IF(ISERROR(VLOOKUP(VLOOKUP(C306,Table1[[Practice no.]:[12]],28,FALSE),List!$A$2:$B$5,2,FALSE)),"",VLOOKUP(VLOOKUP(C306,Table1[[Practice no.]:[12]],28,FALSE),List!$A$2:$B$5,2,FALSE)))</f>
        <v/>
      </c>
      <c r="O306" s="69" t="str">
        <f>IF(C306="","",IF(ISERROR(VLOOKUP(VLOOKUP(C306,Table1[[Practice no.]:[12]],29,FALSE),List!$A$2:$B$5,2,FALSE)),"",VLOOKUP(VLOOKUP(C306,Table1[[Practice no.]:[12]],29,FALSE),List!$A$2:$B$5,2,FALSE)))</f>
        <v/>
      </c>
      <c r="P306" s="69" t="str">
        <f>IF(C306="","",IF(ISERROR(VLOOKUP(VLOOKUP(C306,Table1[[Practice no.]:[12]],30,FALSE),List!$A$2:$B$5,2,FALSE)),"",VLOOKUP(VLOOKUP(C306,Table1[[Practice no.]:[12]],30,FALSE),List!$A$2:$B$5,2,FALSE)))</f>
        <v/>
      </c>
      <c r="Q306" s="55" t="str">
        <f>IF(C306="","",IF(ISERROR(VLOOKUP(VLOOKUP(C306,Table1[[Practice no.]:[12]],31,FALSE),List!$A$2:$B$5,2,FALSE)),"",VLOOKUP(VLOOKUP(C306,Table1[[Practice no.]:[12]],31,FALSE),List!$A$2:$B$5,2,FALSE)))</f>
        <v/>
      </c>
      <c r="R306" s="55" t="str">
        <f>IF(C306="","",IF(ISERROR(VLOOKUP(VLOOKUP(C306,Table1[[Practice no.]:[12]],32,FALSE),List!$A$2:$B$5,2,FALSE)),"",VLOOKUP(VLOOKUP(C306,Table1[[Practice no.]:[12]],32,FALSE),List!$A$2:$B$5,2,FALSE)))</f>
        <v/>
      </c>
      <c r="S306" s="55" t="str">
        <f>IF(C306="","",IF(ISERROR(VLOOKUP(VLOOKUP(C306,Table1[[Practice no.]:[12]],33,FALSE),List!$A$2:$B$5,2,FALSE)),"",VLOOKUP(VLOOKUP(C306,Table1[[Practice no.]:[12]],33,FALSE),List!$A$2:$B$5,2,FALSE)))</f>
        <v/>
      </c>
      <c r="T306" s="55" t="str">
        <f>IF(C306="","",IF(ISERROR(VLOOKUP(VLOOKUP(C306,Table1[[Practice no.]:[12]],34,FALSE),List!$A$2:$B$5,2,FALSE)),"",VLOOKUP(VLOOKUP(C306,Table1[[Practice no.]:[12]],34,FALSE),List!$A$2:$B$5,2,FALSE)))</f>
        <v/>
      </c>
      <c r="U306" s="55" t="str">
        <f>IF(C306="","",IF(ISERROR(VLOOKUP(VLOOKUP(C306,Table1[[Practice no.]:[12]],35,FALSE),List!$A$2:$B$5,2,FALSE)),"",VLOOKUP(VLOOKUP(C306,Table1[[Practice no.]:[12]],35,FALSE),List!$A$2:$B$5,2,FALSE)))</f>
        <v/>
      </c>
      <c r="V306" s="55" t="str">
        <f>IF(C306="","",IF(ISERROR(VLOOKUP(VLOOKUP(C306,Table1[[Practice no.]:[12]],36,FALSE),List!$A$2:$B$5,2,FALSE)),"",VLOOKUP(VLOOKUP(C306,Table1[[Practice no.]:[12]],36,FALSE),List!$A$2:$B$5,2,FALSE)))</f>
        <v/>
      </c>
      <c r="W306" s="55" t="str">
        <f>IF(C306="","",IF(ISERROR(VLOOKUP(VLOOKUP(C306,Table1[[Practice no.]:[12]],37,FALSE),List!$A$2:$B$5,2,FALSE)),"",VLOOKUP(VLOOKUP(C306,Table1[[Practice no.]:[12]],37,FALSE),List!$A$2:$B$5,2,FALSE)))</f>
        <v/>
      </c>
      <c r="X306" s="55" t="str">
        <f>IF(C306="","",IF(ISERROR(VLOOKUP(VLOOKUP(C306,Table1[[Practice no.]:[12]],38,FALSE),List!$A$2:$B$5,2,FALSE)),"",VLOOKUP(VLOOKUP(C306,Table1[[Practice no.]:[12]],38,FALSE),List!$A$2:$B$5,2,FALSE)))</f>
        <v/>
      </c>
      <c r="Y306" s="55" t="str">
        <f>IF(C306="","",IF(ISERROR(VLOOKUP(VLOOKUP(C306,Table1[[Practice no.]:[12]],39,FALSE),List!$A$2:$B$5,2,FALSE)),"",VLOOKUP(VLOOKUP(C306,Table1[[Practice no.]:[12]],39,FALSE),List!$A$2:$B$5,2,FALSE)))</f>
        <v/>
      </c>
      <c r="Z306" s="55" t="str">
        <f>IF(C306="","",IF(ISERROR(VLOOKUP(VLOOKUP(C306,Table1[[Practice no.]:[12]],40,FALSE),List!$A$2:$B$5,2,FALSE)),"",VLOOKUP(VLOOKUP(C306,Table1[[Practice no.]:[12]],40,FALSE),List!$A$2:$B$5,2,FALSE)))</f>
        <v/>
      </c>
      <c r="AA306" s="55" t="str">
        <f>IF(C306="","",IF(ISERROR(VLOOKUP(VLOOKUP(C306,Table1[[Practice no.]:[12]],41,FALSE),List!$A$2:$B$5,2,FALSE)),"",VLOOKUP(VLOOKUP(C306,Table1[[Practice no.]:[12]],41,FALSE),List!$A$2:$B$5,2,FALSE)))</f>
        <v/>
      </c>
      <c r="AB306" s="55" t="str">
        <f>IF(C306="","",IF(ISERROR(VLOOKUP(VLOOKUP(C306,Table1[[Practice no.]:[12]],42,FALSE),List!$A$2:$B$5,2,FALSE)),"",VLOOKUP(VLOOKUP(C306,Table1[[Practice no.]:[12]],42,FALSE),List!$A$2:$B$5,2,FALSE)))</f>
        <v/>
      </c>
    </row>
    <row r="307" spans="1:28" ht="40.35" customHeight="1">
      <c r="A307" s="218"/>
      <c r="B307" s="218"/>
      <c r="C307" s="218"/>
      <c r="D307" s="218" t="str">
        <f>IF(C307="","",HYPERLINK("#'" &amp; C307 &amp; "'!A1",VLOOKUP(C307,Table1[[Practice no.]:[Pracitce Name]],2,FALSE)))</f>
        <v/>
      </c>
      <c r="E307" s="65" t="str">
        <f>IF(C307="","",IF(ISERROR(VLOOKUP(VLOOKUP(C307,Table1[[Practice no.]:[12]],19,FALSE),List!$A$2:$B$5,2,FALSE)),"",VLOOKUP(VLOOKUP(C307,Table1[[Practice no.]:[12]],19,FALSE),List!$A$2:$B$5,2,FALSE)))</f>
        <v/>
      </c>
      <c r="F307" s="66" t="str">
        <f>IF(C307="","",IF(ISERROR(VLOOKUP(VLOOKUP(C307,Table1[[Practice no.]:[12]],20,FALSE),List!$A$2:$B$5,2,FALSE)),"",VLOOKUP(VLOOKUP(C307,Table1[[Practice no.]:[12]],20,FALSE),List!$A$2:$B$5,2,FALSE)))</f>
        <v/>
      </c>
      <c r="G307" s="66" t="str">
        <f>IF(C307="","",IF(ISERROR(VLOOKUP(VLOOKUP(C307,Table1[[Practice no.]:[12]],21,FALSE),List!$A$2:$B$5,2,FALSE)),"",VLOOKUP(VLOOKUP(C307,Table1[[Practice no.]:[12]],21,FALSE),List!$A$2:$B$5,2,FALSE)))</f>
        <v/>
      </c>
      <c r="H307" s="67" t="str">
        <f>IF(C307="","",IF(ISERROR(VLOOKUP(VLOOKUP(C307,Table1[[Practice no.]:[12]],22,FALSE),List!$A$2:$B$5,2,FALSE)),"",VLOOKUP(VLOOKUP(C307,Table1[[Practice no.]:[12]],22,FALSE),List!$A$2:$B$5,2,FALSE)))</f>
        <v/>
      </c>
      <c r="I307" s="67" t="str">
        <f>IF(C307="","",IF(ISERROR(VLOOKUP(VLOOKUP(C307,Table1[[Practice no.]:[12]],23,FALSE),List!$A$2:$B$5,2,FALSE)),"",VLOOKUP(VLOOKUP(C307,Table1[[Practice no.]:[12]],23,FALSE),List!$A$2:$B$5,2,FALSE)))</f>
        <v/>
      </c>
      <c r="J307" s="67" t="str">
        <f>IF(C307="","",IF(ISERROR(VLOOKUP(VLOOKUP(C307,Table1[[Practice no.]:[12]],24,FALSE),List!$A$2:$B$5,2,FALSE)),"",VLOOKUP(VLOOKUP(C307,Table1[[Practice no.]:[12]],24,FALSE),List!$A$2:$B$5,2,FALSE)))</f>
        <v/>
      </c>
      <c r="K307" s="68" t="str">
        <f>IF(C307="","",IF(ISERROR(VLOOKUP(VLOOKUP(C307,Table1[[Practice no.]:[12]],25,FALSE),List!$A$2:$B$5,2,FALSE)),"",VLOOKUP(VLOOKUP(C307,Table1[[Practice no.]:[12]],25,FALSE),List!$A$2:$B$5,2,FALSE)))</f>
        <v/>
      </c>
      <c r="L307" s="68" t="str">
        <f>IF(C307="","",IF(ISERROR(VLOOKUP(VLOOKUP(C307,Table1[[Practice no.]:[12]],26,FALSE),List!$A$2:$B$5,2,FALSE)),"",VLOOKUP(VLOOKUP(C307,Table1[[Practice no.]:[12]],26,FALSE),List!$A$2:$B$5,2,FALSE)))</f>
        <v/>
      </c>
      <c r="M307" s="68" t="str">
        <f>IF(C307="","",IF(ISERROR(VLOOKUP(VLOOKUP(C307,Table1[[Practice no.]:[12]],27,FALSE),List!$A$2:$B$5,2,FALSE)),"",VLOOKUP(VLOOKUP(C307,Table1[[Practice no.]:[12]],27,FALSE),List!$A$2:$B$5,2,FALSE)))</f>
        <v/>
      </c>
      <c r="N307" s="69" t="str">
        <f>IF(C307="","",IF(ISERROR(VLOOKUP(VLOOKUP(C307,Table1[[Practice no.]:[12]],28,FALSE),List!$A$2:$B$5,2,FALSE)),"",VLOOKUP(VLOOKUP(C307,Table1[[Practice no.]:[12]],28,FALSE),List!$A$2:$B$5,2,FALSE)))</f>
        <v/>
      </c>
      <c r="O307" s="69" t="str">
        <f>IF(C307="","",IF(ISERROR(VLOOKUP(VLOOKUP(C307,Table1[[Practice no.]:[12]],29,FALSE),List!$A$2:$B$5,2,FALSE)),"",VLOOKUP(VLOOKUP(C307,Table1[[Practice no.]:[12]],29,FALSE),List!$A$2:$B$5,2,FALSE)))</f>
        <v/>
      </c>
      <c r="P307" s="69" t="str">
        <f>IF(C307="","",IF(ISERROR(VLOOKUP(VLOOKUP(C307,Table1[[Practice no.]:[12]],30,FALSE),List!$A$2:$B$5,2,FALSE)),"",VLOOKUP(VLOOKUP(C307,Table1[[Practice no.]:[12]],30,FALSE),List!$A$2:$B$5,2,FALSE)))</f>
        <v/>
      </c>
      <c r="Q307" s="55" t="str">
        <f>IF(C307="","",IF(ISERROR(VLOOKUP(VLOOKUP(C307,Table1[[Practice no.]:[12]],31,FALSE),List!$A$2:$B$5,2,FALSE)),"",VLOOKUP(VLOOKUP(C307,Table1[[Practice no.]:[12]],31,FALSE),List!$A$2:$B$5,2,FALSE)))</f>
        <v/>
      </c>
      <c r="R307" s="55" t="str">
        <f>IF(C307="","",IF(ISERROR(VLOOKUP(VLOOKUP(C307,Table1[[Practice no.]:[12]],32,FALSE),List!$A$2:$B$5,2,FALSE)),"",VLOOKUP(VLOOKUP(C307,Table1[[Practice no.]:[12]],32,FALSE),List!$A$2:$B$5,2,FALSE)))</f>
        <v/>
      </c>
      <c r="S307" s="55" t="str">
        <f>IF(C307="","",IF(ISERROR(VLOOKUP(VLOOKUP(C307,Table1[[Practice no.]:[12]],33,FALSE),List!$A$2:$B$5,2,FALSE)),"",VLOOKUP(VLOOKUP(C307,Table1[[Practice no.]:[12]],33,FALSE),List!$A$2:$B$5,2,FALSE)))</f>
        <v/>
      </c>
      <c r="T307" s="55" t="str">
        <f>IF(C307="","",IF(ISERROR(VLOOKUP(VLOOKUP(C307,Table1[[Practice no.]:[12]],34,FALSE),List!$A$2:$B$5,2,FALSE)),"",VLOOKUP(VLOOKUP(C307,Table1[[Practice no.]:[12]],34,FALSE),List!$A$2:$B$5,2,FALSE)))</f>
        <v/>
      </c>
      <c r="U307" s="55" t="str">
        <f>IF(C307="","",IF(ISERROR(VLOOKUP(VLOOKUP(C307,Table1[[Practice no.]:[12]],35,FALSE),List!$A$2:$B$5,2,FALSE)),"",VLOOKUP(VLOOKUP(C307,Table1[[Practice no.]:[12]],35,FALSE),List!$A$2:$B$5,2,FALSE)))</f>
        <v/>
      </c>
      <c r="V307" s="55" t="str">
        <f>IF(C307="","",IF(ISERROR(VLOOKUP(VLOOKUP(C307,Table1[[Practice no.]:[12]],36,FALSE),List!$A$2:$B$5,2,FALSE)),"",VLOOKUP(VLOOKUP(C307,Table1[[Practice no.]:[12]],36,FALSE),List!$A$2:$B$5,2,FALSE)))</f>
        <v/>
      </c>
      <c r="W307" s="55" t="str">
        <f>IF(C307="","",IF(ISERROR(VLOOKUP(VLOOKUP(C307,Table1[[Practice no.]:[12]],37,FALSE),List!$A$2:$B$5,2,FALSE)),"",VLOOKUP(VLOOKUP(C307,Table1[[Practice no.]:[12]],37,FALSE),List!$A$2:$B$5,2,FALSE)))</f>
        <v/>
      </c>
      <c r="X307" s="55" t="str">
        <f>IF(C307="","",IF(ISERROR(VLOOKUP(VLOOKUP(C307,Table1[[Practice no.]:[12]],38,FALSE),List!$A$2:$B$5,2,FALSE)),"",VLOOKUP(VLOOKUP(C307,Table1[[Practice no.]:[12]],38,FALSE),List!$A$2:$B$5,2,FALSE)))</f>
        <v/>
      </c>
      <c r="Y307" s="55" t="str">
        <f>IF(C307="","",IF(ISERROR(VLOOKUP(VLOOKUP(C307,Table1[[Practice no.]:[12]],39,FALSE),List!$A$2:$B$5,2,FALSE)),"",VLOOKUP(VLOOKUP(C307,Table1[[Practice no.]:[12]],39,FALSE),List!$A$2:$B$5,2,FALSE)))</f>
        <v/>
      </c>
      <c r="Z307" s="55" t="str">
        <f>IF(C307="","",IF(ISERROR(VLOOKUP(VLOOKUP(C307,Table1[[Practice no.]:[12]],40,FALSE),List!$A$2:$B$5,2,FALSE)),"",VLOOKUP(VLOOKUP(C307,Table1[[Practice no.]:[12]],40,FALSE),List!$A$2:$B$5,2,FALSE)))</f>
        <v/>
      </c>
      <c r="AA307" s="55" t="str">
        <f>IF(C307="","",IF(ISERROR(VLOOKUP(VLOOKUP(C307,Table1[[Practice no.]:[12]],41,FALSE),List!$A$2:$B$5,2,FALSE)),"",VLOOKUP(VLOOKUP(C307,Table1[[Practice no.]:[12]],41,FALSE),List!$A$2:$B$5,2,FALSE)))</f>
        <v/>
      </c>
      <c r="AB307" s="55" t="str">
        <f>IF(C307="","",IF(ISERROR(VLOOKUP(VLOOKUP(C307,Table1[[Practice no.]:[12]],42,FALSE),List!$A$2:$B$5,2,FALSE)),"",VLOOKUP(VLOOKUP(C307,Table1[[Practice no.]:[12]],42,FALSE),List!$A$2:$B$5,2,FALSE)))</f>
        <v/>
      </c>
    </row>
    <row r="308" spans="1:28" ht="40.35" customHeight="1">
      <c r="A308" s="218"/>
      <c r="B308" s="218"/>
      <c r="C308" s="218"/>
      <c r="D308" s="218" t="str">
        <f>IF(C308="","",HYPERLINK("#'" &amp; C308 &amp; "'!A1",VLOOKUP(C308,Table1[[Practice no.]:[Pracitce Name]],2,FALSE)))</f>
        <v/>
      </c>
      <c r="E308" s="65" t="str">
        <f>IF(C308="","",IF(ISERROR(VLOOKUP(VLOOKUP(C308,Table1[[Practice no.]:[12]],19,FALSE),List!$A$2:$B$5,2,FALSE)),"",VLOOKUP(VLOOKUP(C308,Table1[[Practice no.]:[12]],19,FALSE),List!$A$2:$B$5,2,FALSE)))</f>
        <v/>
      </c>
      <c r="F308" s="66" t="str">
        <f>IF(C308="","",IF(ISERROR(VLOOKUP(VLOOKUP(C308,Table1[[Practice no.]:[12]],20,FALSE),List!$A$2:$B$5,2,FALSE)),"",VLOOKUP(VLOOKUP(C308,Table1[[Practice no.]:[12]],20,FALSE),List!$A$2:$B$5,2,FALSE)))</f>
        <v/>
      </c>
      <c r="G308" s="66" t="str">
        <f>IF(C308="","",IF(ISERROR(VLOOKUP(VLOOKUP(C308,Table1[[Practice no.]:[12]],21,FALSE),List!$A$2:$B$5,2,FALSE)),"",VLOOKUP(VLOOKUP(C308,Table1[[Practice no.]:[12]],21,FALSE),List!$A$2:$B$5,2,FALSE)))</f>
        <v/>
      </c>
      <c r="H308" s="67" t="str">
        <f>IF(C308="","",IF(ISERROR(VLOOKUP(VLOOKUP(C308,Table1[[Practice no.]:[12]],22,FALSE),List!$A$2:$B$5,2,FALSE)),"",VLOOKUP(VLOOKUP(C308,Table1[[Practice no.]:[12]],22,FALSE),List!$A$2:$B$5,2,FALSE)))</f>
        <v/>
      </c>
      <c r="I308" s="67" t="str">
        <f>IF(C308="","",IF(ISERROR(VLOOKUP(VLOOKUP(C308,Table1[[Practice no.]:[12]],23,FALSE),List!$A$2:$B$5,2,FALSE)),"",VLOOKUP(VLOOKUP(C308,Table1[[Practice no.]:[12]],23,FALSE),List!$A$2:$B$5,2,FALSE)))</f>
        <v/>
      </c>
      <c r="J308" s="67" t="str">
        <f>IF(C308="","",IF(ISERROR(VLOOKUP(VLOOKUP(C308,Table1[[Practice no.]:[12]],24,FALSE),List!$A$2:$B$5,2,FALSE)),"",VLOOKUP(VLOOKUP(C308,Table1[[Practice no.]:[12]],24,FALSE),List!$A$2:$B$5,2,FALSE)))</f>
        <v/>
      </c>
      <c r="K308" s="68" t="str">
        <f>IF(C308="","",IF(ISERROR(VLOOKUP(VLOOKUP(C308,Table1[[Practice no.]:[12]],25,FALSE),List!$A$2:$B$5,2,FALSE)),"",VLOOKUP(VLOOKUP(C308,Table1[[Practice no.]:[12]],25,FALSE),List!$A$2:$B$5,2,FALSE)))</f>
        <v/>
      </c>
      <c r="L308" s="68" t="str">
        <f>IF(C308="","",IF(ISERROR(VLOOKUP(VLOOKUP(C308,Table1[[Practice no.]:[12]],26,FALSE),List!$A$2:$B$5,2,FALSE)),"",VLOOKUP(VLOOKUP(C308,Table1[[Practice no.]:[12]],26,FALSE),List!$A$2:$B$5,2,FALSE)))</f>
        <v/>
      </c>
      <c r="M308" s="68" t="str">
        <f>IF(C308="","",IF(ISERROR(VLOOKUP(VLOOKUP(C308,Table1[[Practice no.]:[12]],27,FALSE),List!$A$2:$B$5,2,FALSE)),"",VLOOKUP(VLOOKUP(C308,Table1[[Practice no.]:[12]],27,FALSE),List!$A$2:$B$5,2,FALSE)))</f>
        <v/>
      </c>
      <c r="N308" s="69" t="str">
        <f>IF(C308="","",IF(ISERROR(VLOOKUP(VLOOKUP(C308,Table1[[Practice no.]:[12]],28,FALSE),List!$A$2:$B$5,2,FALSE)),"",VLOOKUP(VLOOKUP(C308,Table1[[Practice no.]:[12]],28,FALSE),List!$A$2:$B$5,2,FALSE)))</f>
        <v/>
      </c>
      <c r="O308" s="69" t="str">
        <f>IF(C308="","",IF(ISERROR(VLOOKUP(VLOOKUP(C308,Table1[[Practice no.]:[12]],29,FALSE),List!$A$2:$B$5,2,FALSE)),"",VLOOKUP(VLOOKUP(C308,Table1[[Practice no.]:[12]],29,FALSE),List!$A$2:$B$5,2,FALSE)))</f>
        <v/>
      </c>
      <c r="P308" s="69" t="str">
        <f>IF(C308="","",IF(ISERROR(VLOOKUP(VLOOKUP(C308,Table1[[Practice no.]:[12]],30,FALSE),List!$A$2:$B$5,2,FALSE)),"",VLOOKUP(VLOOKUP(C308,Table1[[Practice no.]:[12]],30,FALSE),List!$A$2:$B$5,2,FALSE)))</f>
        <v/>
      </c>
      <c r="Q308" s="55" t="str">
        <f>IF(C308="","",IF(ISERROR(VLOOKUP(VLOOKUP(C308,Table1[[Practice no.]:[12]],31,FALSE),List!$A$2:$B$5,2,FALSE)),"",VLOOKUP(VLOOKUP(C308,Table1[[Practice no.]:[12]],31,FALSE),List!$A$2:$B$5,2,FALSE)))</f>
        <v/>
      </c>
      <c r="R308" s="55" t="str">
        <f>IF(C308="","",IF(ISERROR(VLOOKUP(VLOOKUP(C308,Table1[[Practice no.]:[12]],32,FALSE),List!$A$2:$B$5,2,FALSE)),"",VLOOKUP(VLOOKUP(C308,Table1[[Practice no.]:[12]],32,FALSE),List!$A$2:$B$5,2,FALSE)))</f>
        <v/>
      </c>
      <c r="S308" s="55" t="str">
        <f>IF(C308="","",IF(ISERROR(VLOOKUP(VLOOKUP(C308,Table1[[Practice no.]:[12]],33,FALSE),List!$A$2:$B$5,2,FALSE)),"",VLOOKUP(VLOOKUP(C308,Table1[[Practice no.]:[12]],33,FALSE),List!$A$2:$B$5,2,FALSE)))</f>
        <v/>
      </c>
      <c r="T308" s="55" t="str">
        <f>IF(C308="","",IF(ISERROR(VLOOKUP(VLOOKUP(C308,Table1[[Practice no.]:[12]],34,FALSE),List!$A$2:$B$5,2,FALSE)),"",VLOOKUP(VLOOKUP(C308,Table1[[Practice no.]:[12]],34,FALSE),List!$A$2:$B$5,2,FALSE)))</f>
        <v/>
      </c>
      <c r="U308" s="55" t="str">
        <f>IF(C308="","",IF(ISERROR(VLOOKUP(VLOOKUP(C308,Table1[[Practice no.]:[12]],35,FALSE),List!$A$2:$B$5,2,FALSE)),"",VLOOKUP(VLOOKUP(C308,Table1[[Practice no.]:[12]],35,FALSE),List!$A$2:$B$5,2,FALSE)))</f>
        <v/>
      </c>
      <c r="V308" s="55" t="str">
        <f>IF(C308="","",IF(ISERROR(VLOOKUP(VLOOKUP(C308,Table1[[Practice no.]:[12]],36,FALSE),List!$A$2:$B$5,2,FALSE)),"",VLOOKUP(VLOOKUP(C308,Table1[[Practice no.]:[12]],36,FALSE),List!$A$2:$B$5,2,FALSE)))</f>
        <v/>
      </c>
      <c r="W308" s="55" t="str">
        <f>IF(C308="","",IF(ISERROR(VLOOKUP(VLOOKUP(C308,Table1[[Practice no.]:[12]],37,FALSE),List!$A$2:$B$5,2,FALSE)),"",VLOOKUP(VLOOKUP(C308,Table1[[Practice no.]:[12]],37,FALSE),List!$A$2:$B$5,2,FALSE)))</f>
        <v/>
      </c>
      <c r="X308" s="55" t="str">
        <f>IF(C308="","",IF(ISERROR(VLOOKUP(VLOOKUP(C308,Table1[[Practice no.]:[12]],38,FALSE),List!$A$2:$B$5,2,FALSE)),"",VLOOKUP(VLOOKUP(C308,Table1[[Practice no.]:[12]],38,FALSE),List!$A$2:$B$5,2,FALSE)))</f>
        <v/>
      </c>
      <c r="Y308" s="55" t="str">
        <f>IF(C308="","",IF(ISERROR(VLOOKUP(VLOOKUP(C308,Table1[[Practice no.]:[12]],39,FALSE),List!$A$2:$B$5,2,FALSE)),"",VLOOKUP(VLOOKUP(C308,Table1[[Practice no.]:[12]],39,FALSE),List!$A$2:$B$5,2,FALSE)))</f>
        <v/>
      </c>
      <c r="Z308" s="55" t="str">
        <f>IF(C308="","",IF(ISERROR(VLOOKUP(VLOOKUP(C308,Table1[[Practice no.]:[12]],40,FALSE),List!$A$2:$B$5,2,FALSE)),"",VLOOKUP(VLOOKUP(C308,Table1[[Practice no.]:[12]],40,FALSE),List!$A$2:$B$5,2,FALSE)))</f>
        <v/>
      </c>
      <c r="AA308" s="55" t="str">
        <f>IF(C308="","",IF(ISERROR(VLOOKUP(VLOOKUP(C308,Table1[[Practice no.]:[12]],41,FALSE),List!$A$2:$B$5,2,FALSE)),"",VLOOKUP(VLOOKUP(C308,Table1[[Practice no.]:[12]],41,FALSE),List!$A$2:$B$5,2,FALSE)))</f>
        <v/>
      </c>
      <c r="AB308" s="55" t="str">
        <f>IF(C308="","",IF(ISERROR(VLOOKUP(VLOOKUP(C308,Table1[[Practice no.]:[12]],42,FALSE),List!$A$2:$B$5,2,FALSE)),"",VLOOKUP(VLOOKUP(C308,Table1[[Practice no.]:[12]],42,FALSE),List!$A$2:$B$5,2,FALSE)))</f>
        <v/>
      </c>
    </row>
    <row r="309" spans="1:28" ht="40.35" customHeight="1">
      <c r="A309" s="218"/>
      <c r="B309" s="218"/>
      <c r="C309" s="218"/>
      <c r="D309" s="218" t="str">
        <f>IF(C309="","",HYPERLINK("#'" &amp; C309 &amp; "'!A1",VLOOKUP(C309,Table1[[Practice no.]:[Pracitce Name]],2,FALSE)))</f>
        <v/>
      </c>
      <c r="E309" s="65" t="str">
        <f>IF(C309="","",IF(ISERROR(VLOOKUP(VLOOKUP(C309,Table1[[Practice no.]:[12]],19,FALSE),List!$A$2:$B$5,2,FALSE)),"",VLOOKUP(VLOOKUP(C309,Table1[[Practice no.]:[12]],19,FALSE),List!$A$2:$B$5,2,FALSE)))</f>
        <v/>
      </c>
      <c r="F309" s="66" t="str">
        <f>IF(C309="","",IF(ISERROR(VLOOKUP(VLOOKUP(C309,Table1[[Practice no.]:[12]],20,FALSE),List!$A$2:$B$5,2,FALSE)),"",VLOOKUP(VLOOKUP(C309,Table1[[Practice no.]:[12]],20,FALSE),List!$A$2:$B$5,2,FALSE)))</f>
        <v/>
      </c>
      <c r="G309" s="66" t="str">
        <f>IF(C309="","",IF(ISERROR(VLOOKUP(VLOOKUP(C309,Table1[[Practice no.]:[12]],21,FALSE),List!$A$2:$B$5,2,FALSE)),"",VLOOKUP(VLOOKUP(C309,Table1[[Practice no.]:[12]],21,FALSE),List!$A$2:$B$5,2,FALSE)))</f>
        <v/>
      </c>
      <c r="H309" s="67" t="str">
        <f>IF(C309="","",IF(ISERROR(VLOOKUP(VLOOKUP(C309,Table1[[Practice no.]:[12]],22,FALSE),List!$A$2:$B$5,2,FALSE)),"",VLOOKUP(VLOOKUP(C309,Table1[[Practice no.]:[12]],22,FALSE),List!$A$2:$B$5,2,FALSE)))</f>
        <v/>
      </c>
      <c r="I309" s="67" t="str">
        <f>IF(C309="","",IF(ISERROR(VLOOKUP(VLOOKUP(C309,Table1[[Practice no.]:[12]],23,FALSE),List!$A$2:$B$5,2,FALSE)),"",VLOOKUP(VLOOKUP(C309,Table1[[Practice no.]:[12]],23,FALSE),List!$A$2:$B$5,2,FALSE)))</f>
        <v/>
      </c>
      <c r="J309" s="67" t="str">
        <f>IF(C309="","",IF(ISERROR(VLOOKUP(VLOOKUP(C309,Table1[[Practice no.]:[12]],24,FALSE),List!$A$2:$B$5,2,FALSE)),"",VLOOKUP(VLOOKUP(C309,Table1[[Practice no.]:[12]],24,FALSE),List!$A$2:$B$5,2,FALSE)))</f>
        <v/>
      </c>
      <c r="K309" s="68" t="str">
        <f>IF(C309="","",IF(ISERROR(VLOOKUP(VLOOKUP(C309,Table1[[Practice no.]:[12]],25,FALSE),List!$A$2:$B$5,2,FALSE)),"",VLOOKUP(VLOOKUP(C309,Table1[[Practice no.]:[12]],25,FALSE),List!$A$2:$B$5,2,FALSE)))</f>
        <v/>
      </c>
      <c r="L309" s="68" t="str">
        <f>IF(C309="","",IF(ISERROR(VLOOKUP(VLOOKUP(C309,Table1[[Practice no.]:[12]],26,FALSE),List!$A$2:$B$5,2,FALSE)),"",VLOOKUP(VLOOKUP(C309,Table1[[Practice no.]:[12]],26,FALSE),List!$A$2:$B$5,2,FALSE)))</f>
        <v/>
      </c>
      <c r="M309" s="68" t="str">
        <f>IF(C309="","",IF(ISERROR(VLOOKUP(VLOOKUP(C309,Table1[[Practice no.]:[12]],27,FALSE),List!$A$2:$B$5,2,FALSE)),"",VLOOKUP(VLOOKUP(C309,Table1[[Practice no.]:[12]],27,FALSE),List!$A$2:$B$5,2,FALSE)))</f>
        <v/>
      </c>
      <c r="N309" s="69" t="str">
        <f>IF(C309="","",IF(ISERROR(VLOOKUP(VLOOKUP(C309,Table1[[Practice no.]:[12]],28,FALSE),List!$A$2:$B$5,2,FALSE)),"",VLOOKUP(VLOOKUP(C309,Table1[[Practice no.]:[12]],28,FALSE),List!$A$2:$B$5,2,FALSE)))</f>
        <v/>
      </c>
      <c r="O309" s="69" t="str">
        <f>IF(C309="","",IF(ISERROR(VLOOKUP(VLOOKUP(C309,Table1[[Practice no.]:[12]],29,FALSE),List!$A$2:$B$5,2,FALSE)),"",VLOOKUP(VLOOKUP(C309,Table1[[Practice no.]:[12]],29,FALSE),List!$A$2:$B$5,2,FALSE)))</f>
        <v/>
      </c>
      <c r="P309" s="69" t="str">
        <f>IF(C309="","",IF(ISERROR(VLOOKUP(VLOOKUP(C309,Table1[[Practice no.]:[12]],30,FALSE),List!$A$2:$B$5,2,FALSE)),"",VLOOKUP(VLOOKUP(C309,Table1[[Practice no.]:[12]],30,FALSE),List!$A$2:$B$5,2,FALSE)))</f>
        <v/>
      </c>
      <c r="Q309" s="55" t="str">
        <f>IF(C309="","",IF(ISERROR(VLOOKUP(VLOOKUP(C309,Table1[[Practice no.]:[12]],31,FALSE),List!$A$2:$B$5,2,FALSE)),"",VLOOKUP(VLOOKUP(C309,Table1[[Practice no.]:[12]],31,FALSE),List!$A$2:$B$5,2,FALSE)))</f>
        <v/>
      </c>
      <c r="R309" s="55" t="str">
        <f>IF(C309="","",IF(ISERROR(VLOOKUP(VLOOKUP(C309,Table1[[Practice no.]:[12]],32,FALSE),List!$A$2:$B$5,2,FALSE)),"",VLOOKUP(VLOOKUP(C309,Table1[[Practice no.]:[12]],32,FALSE),List!$A$2:$B$5,2,FALSE)))</f>
        <v/>
      </c>
      <c r="S309" s="55" t="str">
        <f>IF(C309="","",IF(ISERROR(VLOOKUP(VLOOKUP(C309,Table1[[Practice no.]:[12]],33,FALSE),List!$A$2:$B$5,2,FALSE)),"",VLOOKUP(VLOOKUP(C309,Table1[[Practice no.]:[12]],33,FALSE),List!$A$2:$B$5,2,FALSE)))</f>
        <v/>
      </c>
      <c r="T309" s="55" t="str">
        <f>IF(C309="","",IF(ISERROR(VLOOKUP(VLOOKUP(C309,Table1[[Practice no.]:[12]],34,FALSE),List!$A$2:$B$5,2,FALSE)),"",VLOOKUP(VLOOKUP(C309,Table1[[Practice no.]:[12]],34,FALSE),List!$A$2:$B$5,2,FALSE)))</f>
        <v/>
      </c>
      <c r="U309" s="55" t="str">
        <f>IF(C309="","",IF(ISERROR(VLOOKUP(VLOOKUP(C309,Table1[[Practice no.]:[12]],35,FALSE),List!$A$2:$B$5,2,FALSE)),"",VLOOKUP(VLOOKUP(C309,Table1[[Practice no.]:[12]],35,FALSE),List!$A$2:$B$5,2,FALSE)))</f>
        <v/>
      </c>
      <c r="V309" s="55" t="str">
        <f>IF(C309="","",IF(ISERROR(VLOOKUP(VLOOKUP(C309,Table1[[Practice no.]:[12]],36,FALSE),List!$A$2:$B$5,2,FALSE)),"",VLOOKUP(VLOOKUP(C309,Table1[[Practice no.]:[12]],36,FALSE),List!$A$2:$B$5,2,FALSE)))</f>
        <v/>
      </c>
      <c r="W309" s="55" t="str">
        <f>IF(C309="","",IF(ISERROR(VLOOKUP(VLOOKUP(C309,Table1[[Practice no.]:[12]],37,FALSE),List!$A$2:$B$5,2,FALSE)),"",VLOOKUP(VLOOKUP(C309,Table1[[Practice no.]:[12]],37,FALSE),List!$A$2:$B$5,2,FALSE)))</f>
        <v/>
      </c>
      <c r="X309" s="55" t="str">
        <f>IF(C309="","",IF(ISERROR(VLOOKUP(VLOOKUP(C309,Table1[[Practice no.]:[12]],38,FALSE),List!$A$2:$B$5,2,FALSE)),"",VLOOKUP(VLOOKUP(C309,Table1[[Practice no.]:[12]],38,FALSE),List!$A$2:$B$5,2,FALSE)))</f>
        <v/>
      </c>
      <c r="Y309" s="55" t="str">
        <f>IF(C309="","",IF(ISERROR(VLOOKUP(VLOOKUP(C309,Table1[[Practice no.]:[12]],39,FALSE),List!$A$2:$B$5,2,FALSE)),"",VLOOKUP(VLOOKUP(C309,Table1[[Practice no.]:[12]],39,FALSE),List!$A$2:$B$5,2,FALSE)))</f>
        <v/>
      </c>
      <c r="Z309" s="55" t="str">
        <f>IF(C309="","",IF(ISERROR(VLOOKUP(VLOOKUP(C309,Table1[[Practice no.]:[12]],40,FALSE),List!$A$2:$B$5,2,FALSE)),"",VLOOKUP(VLOOKUP(C309,Table1[[Practice no.]:[12]],40,FALSE),List!$A$2:$B$5,2,FALSE)))</f>
        <v/>
      </c>
      <c r="AA309" s="55" t="str">
        <f>IF(C309="","",IF(ISERROR(VLOOKUP(VLOOKUP(C309,Table1[[Practice no.]:[12]],41,FALSE),List!$A$2:$B$5,2,FALSE)),"",VLOOKUP(VLOOKUP(C309,Table1[[Practice no.]:[12]],41,FALSE),List!$A$2:$B$5,2,FALSE)))</f>
        <v/>
      </c>
      <c r="AB309" s="55" t="str">
        <f>IF(C309="","",IF(ISERROR(VLOOKUP(VLOOKUP(C309,Table1[[Practice no.]:[12]],42,FALSE),List!$A$2:$B$5,2,FALSE)),"",VLOOKUP(VLOOKUP(C309,Table1[[Practice no.]:[12]],42,FALSE),List!$A$2:$B$5,2,FALSE)))</f>
        <v/>
      </c>
    </row>
    <row r="310" spans="1:28" ht="40.35" customHeight="1">
      <c r="A310" s="218"/>
      <c r="B310" s="218"/>
      <c r="C310" s="218"/>
      <c r="D310" s="218" t="str">
        <f>IF(C310="","",HYPERLINK("#'" &amp; C310 &amp; "'!A1",VLOOKUP(C310,Table1[[Practice no.]:[Pracitce Name]],2,FALSE)))</f>
        <v/>
      </c>
      <c r="E310" s="65" t="str">
        <f>IF(C310="","",IF(ISERROR(VLOOKUP(VLOOKUP(C310,Table1[[Practice no.]:[12]],19,FALSE),List!$A$2:$B$5,2,FALSE)),"",VLOOKUP(VLOOKUP(C310,Table1[[Practice no.]:[12]],19,FALSE),List!$A$2:$B$5,2,FALSE)))</f>
        <v/>
      </c>
      <c r="F310" s="66" t="str">
        <f>IF(C310="","",IF(ISERROR(VLOOKUP(VLOOKUP(C310,Table1[[Practice no.]:[12]],20,FALSE),List!$A$2:$B$5,2,FALSE)),"",VLOOKUP(VLOOKUP(C310,Table1[[Practice no.]:[12]],20,FALSE),List!$A$2:$B$5,2,FALSE)))</f>
        <v/>
      </c>
      <c r="G310" s="66" t="str">
        <f>IF(C310="","",IF(ISERROR(VLOOKUP(VLOOKUP(C310,Table1[[Practice no.]:[12]],21,FALSE),List!$A$2:$B$5,2,FALSE)),"",VLOOKUP(VLOOKUP(C310,Table1[[Practice no.]:[12]],21,FALSE),List!$A$2:$B$5,2,FALSE)))</f>
        <v/>
      </c>
      <c r="H310" s="67" t="str">
        <f>IF(C310="","",IF(ISERROR(VLOOKUP(VLOOKUP(C310,Table1[[Practice no.]:[12]],22,FALSE),List!$A$2:$B$5,2,FALSE)),"",VLOOKUP(VLOOKUP(C310,Table1[[Practice no.]:[12]],22,FALSE),List!$A$2:$B$5,2,FALSE)))</f>
        <v/>
      </c>
      <c r="I310" s="67" t="str">
        <f>IF(C310="","",IF(ISERROR(VLOOKUP(VLOOKUP(C310,Table1[[Practice no.]:[12]],23,FALSE),List!$A$2:$B$5,2,FALSE)),"",VLOOKUP(VLOOKUP(C310,Table1[[Practice no.]:[12]],23,FALSE),List!$A$2:$B$5,2,FALSE)))</f>
        <v/>
      </c>
      <c r="J310" s="67" t="str">
        <f>IF(C310="","",IF(ISERROR(VLOOKUP(VLOOKUP(C310,Table1[[Practice no.]:[12]],24,FALSE),List!$A$2:$B$5,2,FALSE)),"",VLOOKUP(VLOOKUP(C310,Table1[[Practice no.]:[12]],24,FALSE),List!$A$2:$B$5,2,FALSE)))</f>
        <v/>
      </c>
      <c r="K310" s="68" t="str">
        <f>IF(C310="","",IF(ISERROR(VLOOKUP(VLOOKUP(C310,Table1[[Practice no.]:[12]],25,FALSE),List!$A$2:$B$5,2,FALSE)),"",VLOOKUP(VLOOKUP(C310,Table1[[Practice no.]:[12]],25,FALSE),List!$A$2:$B$5,2,FALSE)))</f>
        <v/>
      </c>
      <c r="L310" s="68" t="str">
        <f>IF(C310="","",IF(ISERROR(VLOOKUP(VLOOKUP(C310,Table1[[Practice no.]:[12]],26,FALSE),List!$A$2:$B$5,2,FALSE)),"",VLOOKUP(VLOOKUP(C310,Table1[[Practice no.]:[12]],26,FALSE),List!$A$2:$B$5,2,FALSE)))</f>
        <v/>
      </c>
      <c r="M310" s="68" t="str">
        <f>IF(C310="","",IF(ISERROR(VLOOKUP(VLOOKUP(C310,Table1[[Practice no.]:[12]],27,FALSE),List!$A$2:$B$5,2,FALSE)),"",VLOOKUP(VLOOKUP(C310,Table1[[Practice no.]:[12]],27,FALSE),List!$A$2:$B$5,2,FALSE)))</f>
        <v/>
      </c>
      <c r="N310" s="69" t="str">
        <f>IF(C310="","",IF(ISERROR(VLOOKUP(VLOOKUP(C310,Table1[[Practice no.]:[12]],28,FALSE),List!$A$2:$B$5,2,FALSE)),"",VLOOKUP(VLOOKUP(C310,Table1[[Practice no.]:[12]],28,FALSE),List!$A$2:$B$5,2,FALSE)))</f>
        <v/>
      </c>
      <c r="O310" s="69" t="str">
        <f>IF(C310="","",IF(ISERROR(VLOOKUP(VLOOKUP(C310,Table1[[Practice no.]:[12]],29,FALSE),List!$A$2:$B$5,2,FALSE)),"",VLOOKUP(VLOOKUP(C310,Table1[[Practice no.]:[12]],29,FALSE),List!$A$2:$B$5,2,FALSE)))</f>
        <v/>
      </c>
      <c r="P310" s="69" t="str">
        <f>IF(C310="","",IF(ISERROR(VLOOKUP(VLOOKUP(C310,Table1[[Practice no.]:[12]],30,FALSE),List!$A$2:$B$5,2,FALSE)),"",VLOOKUP(VLOOKUP(C310,Table1[[Practice no.]:[12]],30,FALSE),List!$A$2:$B$5,2,FALSE)))</f>
        <v/>
      </c>
      <c r="Q310" s="55" t="str">
        <f>IF(C310="","",IF(ISERROR(VLOOKUP(VLOOKUP(C310,Table1[[Practice no.]:[12]],31,FALSE),List!$A$2:$B$5,2,FALSE)),"",VLOOKUP(VLOOKUP(C310,Table1[[Practice no.]:[12]],31,FALSE),List!$A$2:$B$5,2,FALSE)))</f>
        <v/>
      </c>
      <c r="R310" s="55" t="str">
        <f>IF(C310="","",IF(ISERROR(VLOOKUP(VLOOKUP(C310,Table1[[Practice no.]:[12]],32,FALSE),List!$A$2:$B$5,2,FALSE)),"",VLOOKUP(VLOOKUP(C310,Table1[[Practice no.]:[12]],32,FALSE),List!$A$2:$B$5,2,FALSE)))</f>
        <v/>
      </c>
      <c r="S310" s="55" t="str">
        <f>IF(C310="","",IF(ISERROR(VLOOKUP(VLOOKUP(C310,Table1[[Practice no.]:[12]],33,FALSE),List!$A$2:$B$5,2,FALSE)),"",VLOOKUP(VLOOKUP(C310,Table1[[Practice no.]:[12]],33,FALSE),List!$A$2:$B$5,2,FALSE)))</f>
        <v/>
      </c>
      <c r="T310" s="55" t="str">
        <f>IF(C310="","",IF(ISERROR(VLOOKUP(VLOOKUP(C310,Table1[[Practice no.]:[12]],34,FALSE),List!$A$2:$B$5,2,FALSE)),"",VLOOKUP(VLOOKUP(C310,Table1[[Practice no.]:[12]],34,FALSE),List!$A$2:$B$5,2,FALSE)))</f>
        <v/>
      </c>
      <c r="U310" s="55" t="str">
        <f>IF(C310="","",IF(ISERROR(VLOOKUP(VLOOKUP(C310,Table1[[Practice no.]:[12]],35,FALSE),List!$A$2:$B$5,2,FALSE)),"",VLOOKUP(VLOOKUP(C310,Table1[[Practice no.]:[12]],35,FALSE),List!$A$2:$B$5,2,FALSE)))</f>
        <v/>
      </c>
      <c r="V310" s="55" t="str">
        <f>IF(C310="","",IF(ISERROR(VLOOKUP(VLOOKUP(C310,Table1[[Practice no.]:[12]],36,FALSE),List!$A$2:$B$5,2,FALSE)),"",VLOOKUP(VLOOKUP(C310,Table1[[Practice no.]:[12]],36,FALSE),List!$A$2:$B$5,2,FALSE)))</f>
        <v/>
      </c>
      <c r="W310" s="55" t="str">
        <f>IF(C310="","",IF(ISERROR(VLOOKUP(VLOOKUP(C310,Table1[[Practice no.]:[12]],37,FALSE),List!$A$2:$B$5,2,FALSE)),"",VLOOKUP(VLOOKUP(C310,Table1[[Practice no.]:[12]],37,FALSE),List!$A$2:$B$5,2,FALSE)))</f>
        <v/>
      </c>
      <c r="X310" s="55" t="str">
        <f>IF(C310="","",IF(ISERROR(VLOOKUP(VLOOKUP(C310,Table1[[Practice no.]:[12]],38,FALSE),List!$A$2:$B$5,2,FALSE)),"",VLOOKUP(VLOOKUP(C310,Table1[[Practice no.]:[12]],38,FALSE),List!$A$2:$B$5,2,FALSE)))</f>
        <v/>
      </c>
      <c r="Y310" s="55" t="str">
        <f>IF(C310="","",IF(ISERROR(VLOOKUP(VLOOKUP(C310,Table1[[Practice no.]:[12]],39,FALSE),List!$A$2:$B$5,2,FALSE)),"",VLOOKUP(VLOOKUP(C310,Table1[[Practice no.]:[12]],39,FALSE),List!$A$2:$B$5,2,FALSE)))</f>
        <v/>
      </c>
      <c r="Z310" s="55" t="str">
        <f>IF(C310="","",IF(ISERROR(VLOOKUP(VLOOKUP(C310,Table1[[Practice no.]:[12]],40,FALSE),List!$A$2:$B$5,2,FALSE)),"",VLOOKUP(VLOOKUP(C310,Table1[[Practice no.]:[12]],40,FALSE),List!$A$2:$B$5,2,FALSE)))</f>
        <v/>
      </c>
      <c r="AA310" s="55" t="str">
        <f>IF(C310="","",IF(ISERROR(VLOOKUP(VLOOKUP(C310,Table1[[Practice no.]:[12]],41,FALSE),List!$A$2:$B$5,2,FALSE)),"",VLOOKUP(VLOOKUP(C310,Table1[[Practice no.]:[12]],41,FALSE),List!$A$2:$B$5,2,FALSE)))</f>
        <v/>
      </c>
      <c r="AB310" s="55" t="str">
        <f>IF(C310="","",IF(ISERROR(VLOOKUP(VLOOKUP(C310,Table1[[Practice no.]:[12]],42,FALSE),List!$A$2:$B$5,2,FALSE)),"",VLOOKUP(VLOOKUP(C310,Table1[[Practice no.]:[12]],42,FALSE),List!$A$2:$B$5,2,FALSE)))</f>
        <v/>
      </c>
    </row>
    <row r="311" spans="1:28" ht="40.35" customHeight="1">
      <c r="A311" s="218"/>
      <c r="B311" s="218"/>
      <c r="C311" s="218"/>
      <c r="D311" s="218" t="str">
        <f>IF(C311="","",HYPERLINK("#'" &amp; C311 &amp; "'!A1",VLOOKUP(C311,Table1[[Practice no.]:[Pracitce Name]],2,FALSE)))</f>
        <v/>
      </c>
      <c r="E311" s="65" t="str">
        <f>IF(C311="","",IF(ISERROR(VLOOKUP(VLOOKUP(C311,Table1[[Practice no.]:[12]],19,FALSE),List!$A$2:$B$5,2,FALSE)),"",VLOOKUP(VLOOKUP(C311,Table1[[Practice no.]:[12]],19,FALSE),List!$A$2:$B$5,2,FALSE)))</f>
        <v/>
      </c>
      <c r="F311" s="66" t="str">
        <f>IF(C311="","",IF(ISERROR(VLOOKUP(VLOOKUP(C311,Table1[[Practice no.]:[12]],20,FALSE),List!$A$2:$B$5,2,FALSE)),"",VLOOKUP(VLOOKUP(C311,Table1[[Practice no.]:[12]],20,FALSE),List!$A$2:$B$5,2,FALSE)))</f>
        <v/>
      </c>
      <c r="G311" s="66" t="str">
        <f>IF(C311="","",IF(ISERROR(VLOOKUP(VLOOKUP(C311,Table1[[Practice no.]:[12]],21,FALSE),List!$A$2:$B$5,2,FALSE)),"",VLOOKUP(VLOOKUP(C311,Table1[[Practice no.]:[12]],21,FALSE),List!$A$2:$B$5,2,FALSE)))</f>
        <v/>
      </c>
      <c r="H311" s="67" t="str">
        <f>IF(C311="","",IF(ISERROR(VLOOKUP(VLOOKUP(C311,Table1[[Practice no.]:[12]],22,FALSE),List!$A$2:$B$5,2,FALSE)),"",VLOOKUP(VLOOKUP(C311,Table1[[Practice no.]:[12]],22,FALSE),List!$A$2:$B$5,2,FALSE)))</f>
        <v/>
      </c>
      <c r="I311" s="67" t="str">
        <f>IF(C311="","",IF(ISERROR(VLOOKUP(VLOOKUP(C311,Table1[[Practice no.]:[12]],23,FALSE),List!$A$2:$B$5,2,FALSE)),"",VLOOKUP(VLOOKUP(C311,Table1[[Practice no.]:[12]],23,FALSE),List!$A$2:$B$5,2,FALSE)))</f>
        <v/>
      </c>
      <c r="J311" s="67" t="str">
        <f>IF(C311="","",IF(ISERROR(VLOOKUP(VLOOKUP(C311,Table1[[Practice no.]:[12]],24,FALSE),List!$A$2:$B$5,2,FALSE)),"",VLOOKUP(VLOOKUP(C311,Table1[[Practice no.]:[12]],24,FALSE),List!$A$2:$B$5,2,FALSE)))</f>
        <v/>
      </c>
      <c r="K311" s="68" t="str">
        <f>IF(C311="","",IF(ISERROR(VLOOKUP(VLOOKUP(C311,Table1[[Practice no.]:[12]],25,FALSE),List!$A$2:$B$5,2,FALSE)),"",VLOOKUP(VLOOKUP(C311,Table1[[Practice no.]:[12]],25,FALSE),List!$A$2:$B$5,2,FALSE)))</f>
        <v/>
      </c>
      <c r="L311" s="68" t="str">
        <f>IF(C311="","",IF(ISERROR(VLOOKUP(VLOOKUP(C311,Table1[[Practice no.]:[12]],26,FALSE),List!$A$2:$B$5,2,FALSE)),"",VLOOKUP(VLOOKUP(C311,Table1[[Practice no.]:[12]],26,FALSE),List!$A$2:$B$5,2,FALSE)))</f>
        <v/>
      </c>
      <c r="M311" s="68" t="str">
        <f>IF(C311="","",IF(ISERROR(VLOOKUP(VLOOKUP(C311,Table1[[Practice no.]:[12]],27,FALSE),List!$A$2:$B$5,2,FALSE)),"",VLOOKUP(VLOOKUP(C311,Table1[[Practice no.]:[12]],27,FALSE),List!$A$2:$B$5,2,FALSE)))</f>
        <v/>
      </c>
      <c r="N311" s="69" t="str">
        <f>IF(C311="","",IF(ISERROR(VLOOKUP(VLOOKUP(C311,Table1[[Practice no.]:[12]],28,FALSE),List!$A$2:$B$5,2,FALSE)),"",VLOOKUP(VLOOKUP(C311,Table1[[Practice no.]:[12]],28,FALSE),List!$A$2:$B$5,2,FALSE)))</f>
        <v/>
      </c>
      <c r="O311" s="69" t="str">
        <f>IF(C311="","",IF(ISERROR(VLOOKUP(VLOOKUP(C311,Table1[[Practice no.]:[12]],29,FALSE),List!$A$2:$B$5,2,FALSE)),"",VLOOKUP(VLOOKUP(C311,Table1[[Practice no.]:[12]],29,FALSE),List!$A$2:$B$5,2,FALSE)))</f>
        <v/>
      </c>
      <c r="P311" s="69" t="str">
        <f>IF(C311="","",IF(ISERROR(VLOOKUP(VLOOKUP(C311,Table1[[Practice no.]:[12]],30,FALSE),List!$A$2:$B$5,2,FALSE)),"",VLOOKUP(VLOOKUP(C311,Table1[[Practice no.]:[12]],30,FALSE),List!$A$2:$B$5,2,FALSE)))</f>
        <v/>
      </c>
      <c r="Q311" s="55" t="str">
        <f>IF(C311="","",IF(ISERROR(VLOOKUP(VLOOKUP(C311,Table1[[Practice no.]:[12]],31,FALSE),List!$A$2:$B$5,2,FALSE)),"",VLOOKUP(VLOOKUP(C311,Table1[[Practice no.]:[12]],31,FALSE),List!$A$2:$B$5,2,FALSE)))</f>
        <v/>
      </c>
      <c r="R311" s="55" t="str">
        <f>IF(C311="","",IF(ISERROR(VLOOKUP(VLOOKUP(C311,Table1[[Practice no.]:[12]],32,FALSE),List!$A$2:$B$5,2,FALSE)),"",VLOOKUP(VLOOKUP(C311,Table1[[Practice no.]:[12]],32,FALSE),List!$A$2:$B$5,2,FALSE)))</f>
        <v/>
      </c>
      <c r="S311" s="55" t="str">
        <f>IF(C311="","",IF(ISERROR(VLOOKUP(VLOOKUP(C311,Table1[[Practice no.]:[12]],33,FALSE),List!$A$2:$B$5,2,FALSE)),"",VLOOKUP(VLOOKUP(C311,Table1[[Practice no.]:[12]],33,FALSE),List!$A$2:$B$5,2,FALSE)))</f>
        <v/>
      </c>
      <c r="T311" s="55" t="str">
        <f>IF(C311="","",IF(ISERROR(VLOOKUP(VLOOKUP(C311,Table1[[Practice no.]:[12]],34,FALSE),List!$A$2:$B$5,2,FALSE)),"",VLOOKUP(VLOOKUP(C311,Table1[[Practice no.]:[12]],34,FALSE),List!$A$2:$B$5,2,FALSE)))</f>
        <v/>
      </c>
      <c r="U311" s="55" t="str">
        <f>IF(C311="","",IF(ISERROR(VLOOKUP(VLOOKUP(C311,Table1[[Practice no.]:[12]],35,FALSE),List!$A$2:$B$5,2,FALSE)),"",VLOOKUP(VLOOKUP(C311,Table1[[Practice no.]:[12]],35,FALSE),List!$A$2:$B$5,2,FALSE)))</f>
        <v/>
      </c>
      <c r="V311" s="55" t="str">
        <f>IF(C311="","",IF(ISERROR(VLOOKUP(VLOOKUP(C311,Table1[[Practice no.]:[12]],36,FALSE),List!$A$2:$B$5,2,FALSE)),"",VLOOKUP(VLOOKUP(C311,Table1[[Practice no.]:[12]],36,FALSE),List!$A$2:$B$5,2,FALSE)))</f>
        <v/>
      </c>
      <c r="W311" s="55" t="str">
        <f>IF(C311="","",IF(ISERROR(VLOOKUP(VLOOKUP(C311,Table1[[Practice no.]:[12]],37,FALSE),List!$A$2:$B$5,2,FALSE)),"",VLOOKUP(VLOOKUP(C311,Table1[[Practice no.]:[12]],37,FALSE),List!$A$2:$B$5,2,FALSE)))</f>
        <v/>
      </c>
      <c r="X311" s="55" t="str">
        <f>IF(C311="","",IF(ISERROR(VLOOKUP(VLOOKUP(C311,Table1[[Practice no.]:[12]],38,FALSE),List!$A$2:$B$5,2,FALSE)),"",VLOOKUP(VLOOKUP(C311,Table1[[Practice no.]:[12]],38,FALSE),List!$A$2:$B$5,2,FALSE)))</f>
        <v/>
      </c>
      <c r="Y311" s="55" t="str">
        <f>IF(C311="","",IF(ISERROR(VLOOKUP(VLOOKUP(C311,Table1[[Practice no.]:[12]],39,FALSE),List!$A$2:$B$5,2,FALSE)),"",VLOOKUP(VLOOKUP(C311,Table1[[Practice no.]:[12]],39,FALSE),List!$A$2:$B$5,2,FALSE)))</f>
        <v/>
      </c>
      <c r="Z311" s="55" t="str">
        <f>IF(C311="","",IF(ISERROR(VLOOKUP(VLOOKUP(C311,Table1[[Practice no.]:[12]],40,FALSE),List!$A$2:$B$5,2,FALSE)),"",VLOOKUP(VLOOKUP(C311,Table1[[Practice no.]:[12]],40,FALSE),List!$A$2:$B$5,2,FALSE)))</f>
        <v/>
      </c>
      <c r="AA311" s="55" t="str">
        <f>IF(C311="","",IF(ISERROR(VLOOKUP(VLOOKUP(C311,Table1[[Practice no.]:[12]],41,FALSE),List!$A$2:$B$5,2,FALSE)),"",VLOOKUP(VLOOKUP(C311,Table1[[Practice no.]:[12]],41,FALSE),List!$A$2:$B$5,2,FALSE)))</f>
        <v/>
      </c>
      <c r="AB311" s="55" t="str">
        <f>IF(C311="","",IF(ISERROR(VLOOKUP(VLOOKUP(C311,Table1[[Practice no.]:[12]],42,FALSE),List!$A$2:$B$5,2,FALSE)),"",VLOOKUP(VLOOKUP(C311,Table1[[Practice no.]:[12]],42,FALSE),List!$A$2:$B$5,2,FALSE)))</f>
        <v/>
      </c>
    </row>
    <row r="312" spans="1:28" ht="40.35" customHeight="1">
      <c r="A312" s="218"/>
      <c r="B312" s="218"/>
      <c r="C312" s="218"/>
      <c r="D312" s="218" t="str">
        <f>IF(C312="","",HYPERLINK("#'" &amp; C312 &amp; "'!A1",VLOOKUP(C312,Table1[[Practice no.]:[Pracitce Name]],2,FALSE)))</f>
        <v/>
      </c>
      <c r="E312" s="65" t="str">
        <f>IF(C312="","",IF(ISERROR(VLOOKUP(VLOOKUP(C312,Table1[[Practice no.]:[12]],19,FALSE),List!$A$2:$B$5,2,FALSE)),"",VLOOKUP(VLOOKUP(C312,Table1[[Practice no.]:[12]],19,FALSE),List!$A$2:$B$5,2,FALSE)))</f>
        <v/>
      </c>
      <c r="F312" s="66" t="str">
        <f>IF(C312="","",IF(ISERROR(VLOOKUP(VLOOKUP(C312,Table1[[Practice no.]:[12]],20,FALSE),List!$A$2:$B$5,2,FALSE)),"",VLOOKUP(VLOOKUP(C312,Table1[[Practice no.]:[12]],20,FALSE),List!$A$2:$B$5,2,FALSE)))</f>
        <v/>
      </c>
      <c r="G312" s="66" t="str">
        <f>IF(C312="","",IF(ISERROR(VLOOKUP(VLOOKUP(C312,Table1[[Practice no.]:[12]],21,FALSE),List!$A$2:$B$5,2,FALSE)),"",VLOOKUP(VLOOKUP(C312,Table1[[Practice no.]:[12]],21,FALSE),List!$A$2:$B$5,2,FALSE)))</f>
        <v/>
      </c>
      <c r="H312" s="67" t="str">
        <f>IF(C312="","",IF(ISERROR(VLOOKUP(VLOOKUP(C312,Table1[[Practice no.]:[12]],22,FALSE),List!$A$2:$B$5,2,FALSE)),"",VLOOKUP(VLOOKUP(C312,Table1[[Practice no.]:[12]],22,FALSE),List!$A$2:$B$5,2,FALSE)))</f>
        <v/>
      </c>
      <c r="I312" s="67" t="str">
        <f>IF(C312="","",IF(ISERROR(VLOOKUP(VLOOKUP(C312,Table1[[Practice no.]:[12]],23,FALSE),List!$A$2:$B$5,2,FALSE)),"",VLOOKUP(VLOOKUP(C312,Table1[[Practice no.]:[12]],23,FALSE),List!$A$2:$B$5,2,FALSE)))</f>
        <v/>
      </c>
      <c r="J312" s="67" t="str">
        <f>IF(C312="","",IF(ISERROR(VLOOKUP(VLOOKUP(C312,Table1[[Practice no.]:[12]],24,FALSE),List!$A$2:$B$5,2,FALSE)),"",VLOOKUP(VLOOKUP(C312,Table1[[Practice no.]:[12]],24,FALSE),List!$A$2:$B$5,2,FALSE)))</f>
        <v/>
      </c>
      <c r="K312" s="68" t="str">
        <f>IF(C312="","",IF(ISERROR(VLOOKUP(VLOOKUP(C312,Table1[[Practice no.]:[12]],25,FALSE),List!$A$2:$B$5,2,FALSE)),"",VLOOKUP(VLOOKUP(C312,Table1[[Practice no.]:[12]],25,FALSE),List!$A$2:$B$5,2,FALSE)))</f>
        <v/>
      </c>
      <c r="L312" s="68" t="str">
        <f>IF(C312="","",IF(ISERROR(VLOOKUP(VLOOKUP(C312,Table1[[Practice no.]:[12]],26,FALSE),List!$A$2:$B$5,2,FALSE)),"",VLOOKUP(VLOOKUP(C312,Table1[[Practice no.]:[12]],26,FALSE),List!$A$2:$B$5,2,FALSE)))</f>
        <v/>
      </c>
      <c r="M312" s="68" t="str">
        <f>IF(C312="","",IF(ISERROR(VLOOKUP(VLOOKUP(C312,Table1[[Practice no.]:[12]],27,FALSE),List!$A$2:$B$5,2,FALSE)),"",VLOOKUP(VLOOKUP(C312,Table1[[Practice no.]:[12]],27,FALSE),List!$A$2:$B$5,2,FALSE)))</f>
        <v/>
      </c>
      <c r="N312" s="69" t="str">
        <f>IF(C312="","",IF(ISERROR(VLOOKUP(VLOOKUP(C312,Table1[[Practice no.]:[12]],28,FALSE),List!$A$2:$B$5,2,FALSE)),"",VLOOKUP(VLOOKUP(C312,Table1[[Practice no.]:[12]],28,FALSE),List!$A$2:$B$5,2,FALSE)))</f>
        <v/>
      </c>
      <c r="O312" s="69" t="str">
        <f>IF(C312="","",IF(ISERROR(VLOOKUP(VLOOKUP(C312,Table1[[Practice no.]:[12]],29,FALSE),List!$A$2:$B$5,2,FALSE)),"",VLOOKUP(VLOOKUP(C312,Table1[[Practice no.]:[12]],29,FALSE),List!$A$2:$B$5,2,FALSE)))</f>
        <v/>
      </c>
      <c r="P312" s="69" t="str">
        <f>IF(C312="","",IF(ISERROR(VLOOKUP(VLOOKUP(C312,Table1[[Practice no.]:[12]],30,FALSE),List!$A$2:$B$5,2,FALSE)),"",VLOOKUP(VLOOKUP(C312,Table1[[Practice no.]:[12]],30,FALSE),List!$A$2:$B$5,2,FALSE)))</f>
        <v/>
      </c>
      <c r="Q312" s="55" t="str">
        <f>IF(C312="","",IF(ISERROR(VLOOKUP(VLOOKUP(C312,Table1[[Practice no.]:[12]],31,FALSE),List!$A$2:$B$5,2,FALSE)),"",VLOOKUP(VLOOKUP(C312,Table1[[Practice no.]:[12]],31,FALSE),List!$A$2:$B$5,2,FALSE)))</f>
        <v/>
      </c>
      <c r="R312" s="55" t="str">
        <f>IF(C312="","",IF(ISERROR(VLOOKUP(VLOOKUP(C312,Table1[[Practice no.]:[12]],32,FALSE),List!$A$2:$B$5,2,FALSE)),"",VLOOKUP(VLOOKUP(C312,Table1[[Practice no.]:[12]],32,FALSE),List!$A$2:$B$5,2,FALSE)))</f>
        <v/>
      </c>
      <c r="S312" s="55" t="str">
        <f>IF(C312="","",IF(ISERROR(VLOOKUP(VLOOKUP(C312,Table1[[Practice no.]:[12]],33,FALSE),List!$A$2:$B$5,2,FALSE)),"",VLOOKUP(VLOOKUP(C312,Table1[[Practice no.]:[12]],33,FALSE),List!$A$2:$B$5,2,FALSE)))</f>
        <v/>
      </c>
      <c r="T312" s="55" t="str">
        <f>IF(C312="","",IF(ISERROR(VLOOKUP(VLOOKUP(C312,Table1[[Practice no.]:[12]],34,FALSE),List!$A$2:$B$5,2,FALSE)),"",VLOOKUP(VLOOKUP(C312,Table1[[Practice no.]:[12]],34,FALSE),List!$A$2:$B$5,2,FALSE)))</f>
        <v/>
      </c>
      <c r="U312" s="55" t="str">
        <f>IF(C312="","",IF(ISERROR(VLOOKUP(VLOOKUP(C312,Table1[[Practice no.]:[12]],35,FALSE),List!$A$2:$B$5,2,FALSE)),"",VLOOKUP(VLOOKUP(C312,Table1[[Practice no.]:[12]],35,FALSE),List!$A$2:$B$5,2,FALSE)))</f>
        <v/>
      </c>
      <c r="V312" s="55" t="str">
        <f>IF(C312="","",IF(ISERROR(VLOOKUP(VLOOKUP(C312,Table1[[Practice no.]:[12]],36,FALSE),List!$A$2:$B$5,2,FALSE)),"",VLOOKUP(VLOOKUP(C312,Table1[[Practice no.]:[12]],36,FALSE),List!$A$2:$B$5,2,FALSE)))</f>
        <v/>
      </c>
      <c r="W312" s="55" t="str">
        <f>IF(C312="","",IF(ISERROR(VLOOKUP(VLOOKUP(C312,Table1[[Practice no.]:[12]],37,FALSE),List!$A$2:$B$5,2,FALSE)),"",VLOOKUP(VLOOKUP(C312,Table1[[Practice no.]:[12]],37,FALSE),List!$A$2:$B$5,2,FALSE)))</f>
        <v/>
      </c>
      <c r="X312" s="55" t="str">
        <f>IF(C312="","",IF(ISERROR(VLOOKUP(VLOOKUP(C312,Table1[[Practice no.]:[12]],38,FALSE),List!$A$2:$B$5,2,FALSE)),"",VLOOKUP(VLOOKUP(C312,Table1[[Practice no.]:[12]],38,FALSE),List!$A$2:$B$5,2,FALSE)))</f>
        <v/>
      </c>
      <c r="Y312" s="55" t="str">
        <f>IF(C312="","",IF(ISERROR(VLOOKUP(VLOOKUP(C312,Table1[[Practice no.]:[12]],39,FALSE),List!$A$2:$B$5,2,FALSE)),"",VLOOKUP(VLOOKUP(C312,Table1[[Practice no.]:[12]],39,FALSE),List!$A$2:$B$5,2,FALSE)))</f>
        <v/>
      </c>
      <c r="Z312" s="55" t="str">
        <f>IF(C312="","",IF(ISERROR(VLOOKUP(VLOOKUP(C312,Table1[[Practice no.]:[12]],40,FALSE),List!$A$2:$B$5,2,FALSE)),"",VLOOKUP(VLOOKUP(C312,Table1[[Practice no.]:[12]],40,FALSE),List!$A$2:$B$5,2,FALSE)))</f>
        <v/>
      </c>
      <c r="AA312" s="55" t="str">
        <f>IF(C312="","",IF(ISERROR(VLOOKUP(VLOOKUP(C312,Table1[[Practice no.]:[12]],41,FALSE),List!$A$2:$B$5,2,FALSE)),"",VLOOKUP(VLOOKUP(C312,Table1[[Practice no.]:[12]],41,FALSE),List!$A$2:$B$5,2,FALSE)))</f>
        <v/>
      </c>
      <c r="AB312" s="55" t="str">
        <f>IF(C312="","",IF(ISERROR(VLOOKUP(VLOOKUP(C312,Table1[[Practice no.]:[12]],42,FALSE),List!$A$2:$B$5,2,FALSE)),"",VLOOKUP(VLOOKUP(C312,Table1[[Practice no.]:[12]],42,FALSE),List!$A$2:$B$5,2,FALSE)))</f>
        <v/>
      </c>
    </row>
    <row r="313" spans="1:28" ht="40.35" customHeight="1">
      <c r="A313" s="218"/>
      <c r="B313" s="218"/>
      <c r="C313" s="218"/>
      <c r="D313" s="218" t="str">
        <f>IF(C313="","",HYPERLINK("#'" &amp; C313 &amp; "'!A1",VLOOKUP(C313,Table1[[Practice no.]:[Pracitce Name]],2,FALSE)))</f>
        <v/>
      </c>
      <c r="E313" s="65" t="str">
        <f>IF(C313="","",IF(ISERROR(VLOOKUP(VLOOKUP(C313,Table1[[Practice no.]:[12]],19,FALSE),List!$A$2:$B$5,2,FALSE)),"",VLOOKUP(VLOOKUP(C313,Table1[[Practice no.]:[12]],19,FALSE),List!$A$2:$B$5,2,FALSE)))</f>
        <v/>
      </c>
      <c r="F313" s="66" t="str">
        <f>IF(C313="","",IF(ISERROR(VLOOKUP(VLOOKUP(C313,Table1[[Practice no.]:[12]],20,FALSE),List!$A$2:$B$5,2,FALSE)),"",VLOOKUP(VLOOKUP(C313,Table1[[Practice no.]:[12]],20,FALSE),List!$A$2:$B$5,2,FALSE)))</f>
        <v/>
      </c>
      <c r="G313" s="66" t="str">
        <f>IF(C313="","",IF(ISERROR(VLOOKUP(VLOOKUP(C313,Table1[[Practice no.]:[12]],21,FALSE),List!$A$2:$B$5,2,FALSE)),"",VLOOKUP(VLOOKUP(C313,Table1[[Practice no.]:[12]],21,FALSE),List!$A$2:$B$5,2,FALSE)))</f>
        <v/>
      </c>
      <c r="H313" s="67" t="str">
        <f>IF(C313="","",IF(ISERROR(VLOOKUP(VLOOKUP(C313,Table1[[Practice no.]:[12]],22,FALSE),List!$A$2:$B$5,2,FALSE)),"",VLOOKUP(VLOOKUP(C313,Table1[[Practice no.]:[12]],22,FALSE),List!$A$2:$B$5,2,FALSE)))</f>
        <v/>
      </c>
      <c r="I313" s="67" t="str">
        <f>IF(C313="","",IF(ISERROR(VLOOKUP(VLOOKUP(C313,Table1[[Practice no.]:[12]],23,FALSE),List!$A$2:$B$5,2,FALSE)),"",VLOOKUP(VLOOKUP(C313,Table1[[Practice no.]:[12]],23,FALSE),List!$A$2:$B$5,2,FALSE)))</f>
        <v/>
      </c>
      <c r="J313" s="67" t="str">
        <f>IF(C313="","",IF(ISERROR(VLOOKUP(VLOOKUP(C313,Table1[[Practice no.]:[12]],24,FALSE),List!$A$2:$B$5,2,FALSE)),"",VLOOKUP(VLOOKUP(C313,Table1[[Practice no.]:[12]],24,FALSE),List!$A$2:$B$5,2,FALSE)))</f>
        <v/>
      </c>
      <c r="K313" s="68" t="str">
        <f>IF(C313="","",IF(ISERROR(VLOOKUP(VLOOKUP(C313,Table1[[Practice no.]:[12]],25,FALSE),List!$A$2:$B$5,2,FALSE)),"",VLOOKUP(VLOOKUP(C313,Table1[[Practice no.]:[12]],25,FALSE),List!$A$2:$B$5,2,FALSE)))</f>
        <v/>
      </c>
      <c r="L313" s="68" t="str">
        <f>IF(C313="","",IF(ISERROR(VLOOKUP(VLOOKUP(C313,Table1[[Practice no.]:[12]],26,FALSE),List!$A$2:$B$5,2,FALSE)),"",VLOOKUP(VLOOKUP(C313,Table1[[Practice no.]:[12]],26,FALSE),List!$A$2:$B$5,2,FALSE)))</f>
        <v/>
      </c>
      <c r="M313" s="68" t="str">
        <f>IF(C313="","",IF(ISERROR(VLOOKUP(VLOOKUP(C313,Table1[[Practice no.]:[12]],27,FALSE),List!$A$2:$B$5,2,FALSE)),"",VLOOKUP(VLOOKUP(C313,Table1[[Practice no.]:[12]],27,FALSE),List!$A$2:$B$5,2,FALSE)))</f>
        <v/>
      </c>
      <c r="N313" s="69" t="str">
        <f>IF(C313="","",IF(ISERROR(VLOOKUP(VLOOKUP(C313,Table1[[Practice no.]:[12]],28,FALSE),List!$A$2:$B$5,2,FALSE)),"",VLOOKUP(VLOOKUP(C313,Table1[[Practice no.]:[12]],28,FALSE),List!$A$2:$B$5,2,FALSE)))</f>
        <v/>
      </c>
      <c r="O313" s="69" t="str">
        <f>IF(C313="","",IF(ISERROR(VLOOKUP(VLOOKUP(C313,Table1[[Practice no.]:[12]],29,FALSE),List!$A$2:$B$5,2,FALSE)),"",VLOOKUP(VLOOKUP(C313,Table1[[Practice no.]:[12]],29,FALSE),List!$A$2:$B$5,2,FALSE)))</f>
        <v/>
      </c>
      <c r="P313" s="69" t="str">
        <f>IF(C313="","",IF(ISERROR(VLOOKUP(VLOOKUP(C313,Table1[[Practice no.]:[12]],30,FALSE),List!$A$2:$B$5,2,FALSE)),"",VLOOKUP(VLOOKUP(C313,Table1[[Practice no.]:[12]],30,FALSE),List!$A$2:$B$5,2,FALSE)))</f>
        <v/>
      </c>
      <c r="Q313" s="55" t="str">
        <f>IF(C313="","",IF(ISERROR(VLOOKUP(VLOOKUP(C313,Table1[[Practice no.]:[12]],31,FALSE),List!$A$2:$B$5,2,FALSE)),"",VLOOKUP(VLOOKUP(C313,Table1[[Practice no.]:[12]],31,FALSE),List!$A$2:$B$5,2,FALSE)))</f>
        <v/>
      </c>
      <c r="R313" s="55" t="str">
        <f>IF(C313="","",IF(ISERROR(VLOOKUP(VLOOKUP(C313,Table1[[Practice no.]:[12]],32,FALSE),List!$A$2:$B$5,2,FALSE)),"",VLOOKUP(VLOOKUP(C313,Table1[[Practice no.]:[12]],32,FALSE),List!$A$2:$B$5,2,FALSE)))</f>
        <v/>
      </c>
      <c r="S313" s="55" t="str">
        <f>IF(C313="","",IF(ISERROR(VLOOKUP(VLOOKUP(C313,Table1[[Practice no.]:[12]],33,FALSE),List!$A$2:$B$5,2,FALSE)),"",VLOOKUP(VLOOKUP(C313,Table1[[Practice no.]:[12]],33,FALSE),List!$A$2:$B$5,2,FALSE)))</f>
        <v/>
      </c>
      <c r="T313" s="55" t="str">
        <f>IF(C313="","",IF(ISERROR(VLOOKUP(VLOOKUP(C313,Table1[[Practice no.]:[12]],34,FALSE),List!$A$2:$B$5,2,FALSE)),"",VLOOKUP(VLOOKUP(C313,Table1[[Practice no.]:[12]],34,FALSE),List!$A$2:$B$5,2,FALSE)))</f>
        <v/>
      </c>
      <c r="U313" s="55" t="str">
        <f>IF(C313="","",IF(ISERROR(VLOOKUP(VLOOKUP(C313,Table1[[Practice no.]:[12]],35,FALSE),List!$A$2:$B$5,2,FALSE)),"",VLOOKUP(VLOOKUP(C313,Table1[[Practice no.]:[12]],35,FALSE),List!$A$2:$B$5,2,FALSE)))</f>
        <v/>
      </c>
      <c r="V313" s="55" t="str">
        <f>IF(C313="","",IF(ISERROR(VLOOKUP(VLOOKUP(C313,Table1[[Practice no.]:[12]],36,FALSE),List!$A$2:$B$5,2,FALSE)),"",VLOOKUP(VLOOKUP(C313,Table1[[Practice no.]:[12]],36,FALSE),List!$A$2:$B$5,2,FALSE)))</f>
        <v/>
      </c>
      <c r="W313" s="55" t="str">
        <f>IF(C313="","",IF(ISERROR(VLOOKUP(VLOOKUP(C313,Table1[[Practice no.]:[12]],37,FALSE),List!$A$2:$B$5,2,FALSE)),"",VLOOKUP(VLOOKUP(C313,Table1[[Practice no.]:[12]],37,FALSE),List!$A$2:$B$5,2,FALSE)))</f>
        <v/>
      </c>
      <c r="X313" s="55" t="str">
        <f>IF(C313="","",IF(ISERROR(VLOOKUP(VLOOKUP(C313,Table1[[Practice no.]:[12]],38,FALSE),List!$A$2:$B$5,2,FALSE)),"",VLOOKUP(VLOOKUP(C313,Table1[[Practice no.]:[12]],38,FALSE),List!$A$2:$B$5,2,FALSE)))</f>
        <v/>
      </c>
      <c r="Y313" s="55" t="str">
        <f>IF(C313="","",IF(ISERROR(VLOOKUP(VLOOKUP(C313,Table1[[Practice no.]:[12]],39,FALSE),List!$A$2:$B$5,2,FALSE)),"",VLOOKUP(VLOOKUP(C313,Table1[[Practice no.]:[12]],39,FALSE),List!$A$2:$B$5,2,FALSE)))</f>
        <v/>
      </c>
      <c r="Z313" s="55" t="str">
        <f>IF(C313="","",IF(ISERROR(VLOOKUP(VLOOKUP(C313,Table1[[Practice no.]:[12]],40,FALSE),List!$A$2:$B$5,2,FALSE)),"",VLOOKUP(VLOOKUP(C313,Table1[[Practice no.]:[12]],40,FALSE),List!$A$2:$B$5,2,FALSE)))</f>
        <v/>
      </c>
      <c r="AA313" s="55" t="str">
        <f>IF(C313="","",IF(ISERROR(VLOOKUP(VLOOKUP(C313,Table1[[Practice no.]:[12]],41,FALSE),List!$A$2:$B$5,2,FALSE)),"",VLOOKUP(VLOOKUP(C313,Table1[[Practice no.]:[12]],41,FALSE),List!$A$2:$B$5,2,FALSE)))</f>
        <v/>
      </c>
      <c r="AB313" s="55" t="str">
        <f>IF(C313="","",IF(ISERROR(VLOOKUP(VLOOKUP(C313,Table1[[Practice no.]:[12]],42,FALSE),List!$A$2:$B$5,2,FALSE)),"",VLOOKUP(VLOOKUP(C313,Table1[[Practice no.]:[12]],42,FALSE),List!$A$2:$B$5,2,FALSE)))</f>
        <v/>
      </c>
    </row>
    <row r="314" spans="1:28" ht="40.35" customHeight="1">
      <c r="A314" s="218"/>
      <c r="B314" s="218"/>
      <c r="C314" s="218"/>
      <c r="D314" s="218" t="str">
        <f>IF(C314="","",HYPERLINK("#'" &amp; C314 &amp; "'!A1",VLOOKUP(C314,Table1[[Practice no.]:[Pracitce Name]],2,FALSE)))</f>
        <v/>
      </c>
      <c r="E314" s="65" t="str">
        <f>IF(C314="","",IF(ISERROR(VLOOKUP(VLOOKUP(C314,Table1[[Practice no.]:[12]],19,FALSE),List!$A$2:$B$5,2,FALSE)),"",VLOOKUP(VLOOKUP(C314,Table1[[Practice no.]:[12]],19,FALSE),List!$A$2:$B$5,2,FALSE)))</f>
        <v/>
      </c>
      <c r="F314" s="66" t="str">
        <f>IF(C314="","",IF(ISERROR(VLOOKUP(VLOOKUP(C314,Table1[[Practice no.]:[12]],20,FALSE),List!$A$2:$B$5,2,FALSE)),"",VLOOKUP(VLOOKUP(C314,Table1[[Practice no.]:[12]],20,FALSE),List!$A$2:$B$5,2,FALSE)))</f>
        <v/>
      </c>
      <c r="G314" s="66" t="str">
        <f>IF(C314="","",IF(ISERROR(VLOOKUP(VLOOKUP(C314,Table1[[Practice no.]:[12]],21,FALSE),List!$A$2:$B$5,2,FALSE)),"",VLOOKUP(VLOOKUP(C314,Table1[[Practice no.]:[12]],21,FALSE),List!$A$2:$B$5,2,FALSE)))</f>
        <v/>
      </c>
      <c r="H314" s="67" t="str">
        <f>IF(C314="","",IF(ISERROR(VLOOKUP(VLOOKUP(C314,Table1[[Practice no.]:[12]],22,FALSE),List!$A$2:$B$5,2,FALSE)),"",VLOOKUP(VLOOKUP(C314,Table1[[Practice no.]:[12]],22,FALSE),List!$A$2:$B$5,2,FALSE)))</f>
        <v/>
      </c>
      <c r="I314" s="67" t="str">
        <f>IF(C314="","",IF(ISERROR(VLOOKUP(VLOOKUP(C314,Table1[[Practice no.]:[12]],23,FALSE),List!$A$2:$B$5,2,FALSE)),"",VLOOKUP(VLOOKUP(C314,Table1[[Practice no.]:[12]],23,FALSE),List!$A$2:$B$5,2,FALSE)))</f>
        <v/>
      </c>
      <c r="J314" s="67" t="str">
        <f>IF(C314="","",IF(ISERROR(VLOOKUP(VLOOKUP(C314,Table1[[Practice no.]:[12]],24,FALSE),List!$A$2:$B$5,2,FALSE)),"",VLOOKUP(VLOOKUP(C314,Table1[[Practice no.]:[12]],24,FALSE),List!$A$2:$B$5,2,FALSE)))</f>
        <v/>
      </c>
      <c r="K314" s="68" t="str">
        <f>IF(C314="","",IF(ISERROR(VLOOKUP(VLOOKUP(C314,Table1[[Practice no.]:[12]],25,FALSE),List!$A$2:$B$5,2,FALSE)),"",VLOOKUP(VLOOKUP(C314,Table1[[Practice no.]:[12]],25,FALSE),List!$A$2:$B$5,2,FALSE)))</f>
        <v/>
      </c>
      <c r="L314" s="68" t="str">
        <f>IF(C314="","",IF(ISERROR(VLOOKUP(VLOOKUP(C314,Table1[[Practice no.]:[12]],26,FALSE),List!$A$2:$B$5,2,FALSE)),"",VLOOKUP(VLOOKUP(C314,Table1[[Practice no.]:[12]],26,FALSE),List!$A$2:$B$5,2,FALSE)))</f>
        <v/>
      </c>
      <c r="M314" s="68" t="str">
        <f>IF(C314="","",IF(ISERROR(VLOOKUP(VLOOKUP(C314,Table1[[Practice no.]:[12]],27,FALSE),List!$A$2:$B$5,2,FALSE)),"",VLOOKUP(VLOOKUP(C314,Table1[[Practice no.]:[12]],27,FALSE),List!$A$2:$B$5,2,FALSE)))</f>
        <v/>
      </c>
      <c r="N314" s="69" t="str">
        <f>IF(C314="","",IF(ISERROR(VLOOKUP(VLOOKUP(C314,Table1[[Practice no.]:[12]],28,FALSE),List!$A$2:$B$5,2,FALSE)),"",VLOOKUP(VLOOKUP(C314,Table1[[Practice no.]:[12]],28,FALSE),List!$A$2:$B$5,2,FALSE)))</f>
        <v/>
      </c>
      <c r="O314" s="69" t="str">
        <f>IF(C314="","",IF(ISERROR(VLOOKUP(VLOOKUP(C314,Table1[[Practice no.]:[12]],29,FALSE),List!$A$2:$B$5,2,FALSE)),"",VLOOKUP(VLOOKUP(C314,Table1[[Practice no.]:[12]],29,FALSE),List!$A$2:$B$5,2,FALSE)))</f>
        <v/>
      </c>
      <c r="P314" s="69" t="str">
        <f>IF(C314="","",IF(ISERROR(VLOOKUP(VLOOKUP(C314,Table1[[Practice no.]:[12]],30,FALSE),List!$A$2:$B$5,2,FALSE)),"",VLOOKUP(VLOOKUP(C314,Table1[[Practice no.]:[12]],30,FALSE),List!$A$2:$B$5,2,FALSE)))</f>
        <v/>
      </c>
      <c r="Q314" s="55" t="str">
        <f>IF(C314="","",IF(ISERROR(VLOOKUP(VLOOKUP(C314,Table1[[Practice no.]:[12]],31,FALSE),List!$A$2:$B$5,2,FALSE)),"",VLOOKUP(VLOOKUP(C314,Table1[[Practice no.]:[12]],31,FALSE),List!$A$2:$B$5,2,FALSE)))</f>
        <v/>
      </c>
      <c r="R314" s="55" t="str">
        <f>IF(C314="","",IF(ISERROR(VLOOKUP(VLOOKUP(C314,Table1[[Practice no.]:[12]],32,FALSE),List!$A$2:$B$5,2,FALSE)),"",VLOOKUP(VLOOKUP(C314,Table1[[Practice no.]:[12]],32,FALSE),List!$A$2:$B$5,2,FALSE)))</f>
        <v/>
      </c>
      <c r="S314" s="55" t="str">
        <f>IF(C314="","",IF(ISERROR(VLOOKUP(VLOOKUP(C314,Table1[[Practice no.]:[12]],33,FALSE),List!$A$2:$B$5,2,FALSE)),"",VLOOKUP(VLOOKUP(C314,Table1[[Practice no.]:[12]],33,FALSE),List!$A$2:$B$5,2,FALSE)))</f>
        <v/>
      </c>
      <c r="T314" s="55" t="str">
        <f>IF(C314="","",IF(ISERROR(VLOOKUP(VLOOKUP(C314,Table1[[Practice no.]:[12]],34,FALSE),List!$A$2:$B$5,2,FALSE)),"",VLOOKUP(VLOOKUP(C314,Table1[[Practice no.]:[12]],34,FALSE),List!$A$2:$B$5,2,FALSE)))</f>
        <v/>
      </c>
      <c r="U314" s="55" t="str">
        <f>IF(C314="","",IF(ISERROR(VLOOKUP(VLOOKUP(C314,Table1[[Practice no.]:[12]],35,FALSE),List!$A$2:$B$5,2,FALSE)),"",VLOOKUP(VLOOKUP(C314,Table1[[Practice no.]:[12]],35,FALSE),List!$A$2:$B$5,2,FALSE)))</f>
        <v/>
      </c>
      <c r="V314" s="55" t="str">
        <f>IF(C314="","",IF(ISERROR(VLOOKUP(VLOOKUP(C314,Table1[[Practice no.]:[12]],36,FALSE),List!$A$2:$B$5,2,FALSE)),"",VLOOKUP(VLOOKUP(C314,Table1[[Practice no.]:[12]],36,FALSE),List!$A$2:$B$5,2,FALSE)))</f>
        <v/>
      </c>
      <c r="W314" s="55" t="str">
        <f>IF(C314="","",IF(ISERROR(VLOOKUP(VLOOKUP(C314,Table1[[Practice no.]:[12]],37,FALSE),List!$A$2:$B$5,2,FALSE)),"",VLOOKUP(VLOOKUP(C314,Table1[[Practice no.]:[12]],37,FALSE),List!$A$2:$B$5,2,FALSE)))</f>
        <v/>
      </c>
      <c r="X314" s="55" t="str">
        <f>IF(C314="","",IF(ISERROR(VLOOKUP(VLOOKUP(C314,Table1[[Practice no.]:[12]],38,FALSE),List!$A$2:$B$5,2,FALSE)),"",VLOOKUP(VLOOKUP(C314,Table1[[Practice no.]:[12]],38,FALSE),List!$A$2:$B$5,2,FALSE)))</f>
        <v/>
      </c>
      <c r="Y314" s="55" t="str">
        <f>IF(C314="","",IF(ISERROR(VLOOKUP(VLOOKUP(C314,Table1[[Practice no.]:[12]],39,FALSE),List!$A$2:$B$5,2,FALSE)),"",VLOOKUP(VLOOKUP(C314,Table1[[Practice no.]:[12]],39,FALSE),List!$A$2:$B$5,2,FALSE)))</f>
        <v/>
      </c>
      <c r="Z314" s="55" t="str">
        <f>IF(C314="","",IF(ISERROR(VLOOKUP(VLOOKUP(C314,Table1[[Practice no.]:[12]],40,FALSE),List!$A$2:$B$5,2,FALSE)),"",VLOOKUP(VLOOKUP(C314,Table1[[Practice no.]:[12]],40,FALSE),List!$A$2:$B$5,2,FALSE)))</f>
        <v/>
      </c>
      <c r="AA314" s="55" t="str">
        <f>IF(C314="","",IF(ISERROR(VLOOKUP(VLOOKUP(C314,Table1[[Practice no.]:[12]],41,FALSE),List!$A$2:$B$5,2,FALSE)),"",VLOOKUP(VLOOKUP(C314,Table1[[Practice no.]:[12]],41,FALSE),List!$A$2:$B$5,2,FALSE)))</f>
        <v/>
      </c>
      <c r="AB314" s="55" t="str">
        <f>IF(C314="","",IF(ISERROR(VLOOKUP(VLOOKUP(C314,Table1[[Practice no.]:[12]],42,FALSE),List!$A$2:$B$5,2,FALSE)),"",VLOOKUP(VLOOKUP(C314,Table1[[Practice no.]:[12]],42,FALSE),List!$A$2:$B$5,2,FALSE)))</f>
        <v/>
      </c>
    </row>
    <row r="315" spans="1:28" ht="40.35" customHeight="1">
      <c r="A315" s="218"/>
      <c r="B315" s="218"/>
      <c r="C315" s="218"/>
      <c r="D315" s="218" t="str">
        <f>IF(C315="","",HYPERLINK("#'" &amp; C315 &amp; "'!A1",VLOOKUP(C315,Table1[[Practice no.]:[Pracitce Name]],2,FALSE)))</f>
        <v/>
      </c>
      <c r="E315" s="65" t="str">
        <f>IF(C315="","",IF(ISERROR(VLOOKUP(VLOOKUP(C315,Table1[[Practice no.]:[12]],19,FALSE),List!$A$2:$B$5,2,FALSE)),"",VLOOKUP(VLOOKUP(C315,Table1[[Practice no.]:[12]],19,FALSE),List!$A$2:$B$5,2,FALSE)))</f>
        <v/>
      </c>
      <c r="F315" s="66" t="str">
        <f>IF(C315="","",IF(ISERROR(VLOOKUP(VLOOKUP(C315,Table1[[Practice no.]:[12]],20,FALSE),List!$A$2:$B$5,2,FALSE)),"",VLOOKUP(VLOOKUP(C315,Table1[[Practice no.]:[12]],20,FALSE),List!$A$2:$B$5,2,FALSE)))</f>
        <v/>
      </c>
      <c r="G315" s="66" t="str">
        <f>IF(C315="","",IF(ISERROR(VLOOKUP(VLOOKUP(C315,Table1[[Practice no.]:[12]],21,FALSE),List!$A$2:$B$5,2,FALSE)),"",VLOOKUP(VLOOKUP(C315,Table1[[Practice no.]:[12]],21,FALSE),List!$A$2:$B$5,2,FALSE)))</f>
        <v/>
      </c>
      <c r="H315" s="67" t="str">
        <f>IF(C315="","",IF(ISERROR(VLOOKUP(VLOOKUP(C315,Table1[[Practice no.]:[12]],22,FALSE),List!$A$2:$B$5,2,FALSE)),"",VLOOKUP(VLOOKUP(C315,Table1[[Practice no.]:[12]],22,FALSE),List!$A$2:$B$5,2,FALSE)))</f>
        <v/>
      </c>
      <c r="I315" s="67" t="str">
        <f>IF(C315="","",IF(ISERROR(VLOOKUP(VLOOKUP(C315,Table1[[Practice no.]:[12]],23,FALSE),List!$A$2:$B$5,2,FALSE)),"",VLOOKUP(VLOOKUP(C315,Table1[[Practice no.]:[12]],23,FALSE),List!$A$2:$B$5,2,FALSE)))</f>
        <v/>
      </c>
      <c r="J315" s="67" t="str">
        <f>IF(C315="","",IF(ISERROR(VLOOKUP(VLOOKUP(C315,Table1[[Practice no.]:[12]],24,FALSE),List!$A$2:$B$5,2,FALSE)),"",VLOOKUP(VLOOKUP(C315,Table1[[Practice no.]:[12]],24,FALSE),List!$A$2:$B$5,2,FALSE)))</f>
        <v/>
      </c>
      <c r="K315" s="68" t="str">
        <f>IF(C315="","",IF(ISERROR(VLOOKUP(VLOOKUP(C315,Table1[[Practice no.]:[12]],25,FALSE),List!$A$2:$B$5,2,FALSE)),"",VLOOKUP(VLOOKUP(C315,Table1[[Practice no.]:[12]],25,FALSE),List!$A$2:$B$5,2,FALSE)))</f>
        <v/>
      </c>
      <c r="L315" s="68" t="str">
        <f>IF(C315="","",IF(ISERROR(VLOOKUP(VLOOKUP(C315,Table1[[Practice no.]:[12]],26,FALSE),List!$A$2:$B$5,2,FALSE)),"",VLOOKUP(VLOOKUP(C315,Table1[[Practice no.]:[12]],26,FALSE),List!$A$2:$B$5,2,FALSE)))</f>
        <v/>
      </c>
      <c r="M315" s="68" t="str">
        <f>IF(C315="","",IF(ISERROR(VLOOKUP(VLOOKUP(C315,Table1[[Practice no.]:[12]],27,FALSE),List!$A$2:$B$5,2,FALSE)),"",VLOOKUP(VLOOKUP(C315,Table1[[Practice no.]:[12]],27,FALSE),List!$A$2:$B$5,2,FALSE)))</f>
        <v/>
      </c>
      <c r="N315" s="69" t="str">
        <f>IF(C315="","",IF(ISERROR(VLOOKUP(VLOOKUP(C315,Table1[[Practice no.]:[12]],28,FALSE),List!$A$2:$B$5,2,FALSE)),"",VLOOKUP(VLOOKUP(C315,Table1[[Practice no.]:[12]],28,FALSE),List!$A$2:$B$5,2,FALSE)))</f>
        <v/>
      </c>
      <c r="O315" s="69" t="str">
        <f>IF(C315="","",IF(ISERROR(VLOOKUP(VLOOKUP(C315,Table1[[Practice no.]:[12]],29,FALSE),List!$A$2:$B$5,2,FALSE)),"",VLOOKUP(VLOOKUP(C315,Table1[[Practice no.]:[12]],29,FALSE),List!$A$2:$B$5,2,FALSE)))</f>
        <v/>
      </c>
      <c r="P315" s="69" t="str">
        <f>IF(C315="","",IF(ISERROR(VLOOKUP(VLOOKUP(C315,Table1[[Practice no.]:[12]],30,FALSE),List!$A$2:$B$5,2,FALSE)),"",VLOOKUP(VLOOKUP(C315,Table1[[Practice no.]:[12]],30,FALSE),List!$A$2:$B$5,2,FALSE)))</f>
        <v/>
      </c>
      <c r="Q315" s="55" t="str">
        <f>IF(C315="","",IF(ISERROR(VLOOKUP(VLOOKUP(C315,Table1[[Practice no.]:[12]],31,FALSE),List!$A$2:$B$5,2,FALSE)),"",VLOOKUP(VLOOKUP(C315,Table1[[Practice no.]:[12]],31,FALSE),List!$A$2:$B$5,2,FALSE)))</f>
        <v/>
      </c>
      <c r="R315" s="55" t="str">
        <f>IF(C315="","",IF(ISERROR(VLOOKUP(VLOOKUP(C315,Table1[[Practice no.]:[12]],32,FALSE),List!$A$2:$B$5,2,FALSE)),"",VLOOKUP(VLOOKUP(C315,Table1[[Practice no.]:[12]],32,FALSE),List!$A$2:$B$5,2,FALSE)))</f>
        <v/>
      </c>
      <c r="S315" s="55" t="str">
        <f>IF(C315="","",IF(ISERROR(VLOOKUP(VLOOKUP(C315,Table1[[Practice no.]:[12]],33,FALSE),List!$A$2:$B$5,2,FALSE)),"",VLOOKUP(VLOOKUP(C315,Table1[[Practice no.]:[12]],33,FALSE),List!$A$2:$B$5,2,FALSE)))</f>
        <v/>
      </c>
      <c r="T315" s="55" t="str">
        <f>IF(C315="","",IF(ISERROR(VLOOKUP(VLOOKUP(C315,Table1[[Practice no.]:[12]],34,FALSE),List!$A$2:$B$5,2,FALSE)),"",VLOOKUP(VLOOKUP(C315,Table1[[Practice no.]:[12]],34,FALSE),List!$A$2:$B$5,2,FALSE)))</f>
        <v/>
      </c>
      <c r="U315" s="55" t="str">
        <f>IF(C315="","",IF(ISERROR(VLOOKUP(VLOOKUP(C315,Table1[[Practice no.]:[12]],35,FALSE),List!$A$2:$B$5,2,FALSE)),"",VLOOKUP(VLOOKUP(C315,Table1[[Practice no.]:[12]],35,FALSE),List!$A$2:$B$5,2,FALSE)))</f>
        <v/>
      </c>
      <c r="V315" s="55" t="str">
        <f>IF(C315="","",IF(ISERROR(VLOOKUP(VLOOKUP(C315,Table1[[Practice no.]:[12]],36,FALSE),List!$A$2:$B$5,2,FALSE)),"",VLOOKUP(VLOOKUP(C315,Table1[[Practice no.]:[12]],36,FALSE),List!$A$2:$B$5,2,FALSE)))</f>
        <v/>
      </c>
      <c r="W315" s="55" t="str">
        <f>IF(C315="","",IF(ISERROR(VLOOKUP(VLOOKUP(C315,Table1[[Practice no.]:[12]],37,FALSE),List!$A$2:$B$5,2,FALSE)),"",VLOOKUP(VLOOKUP(C315,Table1[[Practice no.]:[12]],37,FALSE),List!$A$2:$B$5,2,FALSE)))</f>
        <v/>
      </c>
      <c r="X315" s="55" t="str">
        <f>IF(C315="","",IF(ISERROR(VLOOKUP(VLOOKUP(C315,Table1[[Practice no.]:[12]],38,FALSE),List!$A$2:$B$5,2,FALSE)),"",VLOOKUP(VLOOKUP(C315,Table1[[Practice no.]:[12]],38,FALSE),List!$A$2:$B$5,2,FALSE)))</f>
        <v/>
      </c>
      <c r="Y315" s="55" t="str">
        <f>IF(C315="","",IF(ISERROR(VLOOKUP(VLOOKUP(C315,Table1[[Practice no.]:[12]],39,FALSE),List!$A$2:$B$5,2,FALSE)),"",VLOOKUP(VLOOKUP(C315,Table1[[Practice no.]:[12]],39,FALSE),List!$A$2:$B$5,2,FALSE)))</f>
        <v/>
      </c>
      <c r="Z315" s="55" t="str">
        <f>IF(C315="","",IF(ISERROR(VLOOKUP(VLOOKUP(C315,Table1[[Practice no.]:[12]],40,FALSE),List!$A$2:$B$5,2,FALSE)),"",VLOOKUP(VLOOKUP(C315,Table1[[Practice no.]:[12]],40,FALSE),List!$A$2:$B$5,2,FALSE)))</f>
        <v/>
      </c>
      <c r="AA315" s="55" t="str">
        <f>IF(C315="","",IF(ISERROR(VLOOKUP(VLOOKUP(C315,Table1[[Practice no.]:[12]],41,FALSE),List!$A$2:$B$5,2,FALSE)),"",VLOOKUP(VLOOKUP(C315,Table1[[Practice no.]:[12]],41,FALSE),List!$A$2:$B$5,2,FALSE)))</f>
        <v/>
      </c>
      <c r="AB315" s="55" t="str">
        <f>IF(C315="","",IF(ISERROR(VLOOKUP(VLOOKUP(C315,Table1[[Practice no.]:[12]],42,FALSE),List!$A$2:$B$5,2,FALSE)),"",VLOOKUP(VLOOKUP(C315,Table1[[Practice no.]:[12]],42,FALSE),List!$A$2:$B$5,2,FALSE)))</f>
        <v/>
      </c>
    </row>
    <row r="316" spans="1:28" ht="40.35" customHeight="1">
      <c r="A316" s="218"/>
      <c r="B316" s="218"/>
      <c r="C316" s="218"/>
      <c r="D316" s="218" t="str">
        <f>IF(C316="","",HYPERLINK("#'" &amp; C316 &amp; "'!A1",VLOOKUP(C316,Table1[[Practice no.]:[Pracitce Name]],2,FALSE)))</f>
        <v/>
      </c>
      <c r="E316" s="65" t="str">
        <f>IF(C316="","",IF(ISERROR(VLOOKUP(VLOOKUP(C316,Table1[[Practice no.]:[12]],19,FALSE),List!$A$2:$B$5,2,FALSE)),"",VLOOKUP(VLOOKUP(C316,Table1[[Practice no.]:[12]],19,FALSE),List!$A$2:$B$5,2,FALSE)))</f>
        <v/>
      </c>
      <c r="F316" s="66" t="str">
        <f>IF(C316="","",IF(ISERROR(VLOOKUP(VLOOKUP(C316,Table1[[Practice no.]:[12]],20,FALSE),List!$A$2:$B$5,2,FALSE)),"",VLOOKUP(VLOOKUP(C316,Table1[[Practice no.]:[12]],20,FALSE),List!$A$2:$B$5,2,FALSE)))</f>
        <v/>
      </c>
      <c r="G316" s="66" t="str">
        <f>IF(C316="","",IF(ISERROR(VLOOKUP(VLOOKUP(C316,Table1[[Practice no.]:[12]],21,FALSE),List!$A$2:$B$5,2,FALSE)),"",VLOOKUP(VLOOKUP(C316,Table1[[Practice no.]:[12]],21,FALSE),List!$A$2:$B$5,2,FALSE)))</f>
        <v/>
      </c>
      <c r="H316" s="67" t="str">
        <f>IF(C316="","",IF(ISERROR(VLOOKUP(VLOOKUP(C316,Table1[[Practice no.]:[12]],22,FALSE),List!$A$2:$B$5,2,FALSE)),"",VLOOKUP(VLOOKUP(C316,Table1[[Practice no.]:[12]],22,FALSE),List!$A$2:$B$5,2,FALSE)))</f>
        <v/>
      </c>
      <c r="I316" s="67" t="str">
        <f>IF(C316="","",IF(ISERROR(VLOOKUP(VLOOKUP(C316,Table1[[Practice no.]:[12]],23,FALSE),List!$A$2:$B$5,2,FALSE)),"",VLOOKUP(VLOOKUP(C316,Table1[[Practice no.]:[12]],23,FALSE),List!$A$2:$B$5,2,FALSE)))</f>
        <v/>
      </c>
      <c r="J316" s="67" t="str">
        <f>IF(C316="","",IF(ISERROR(VLOOKUP(VLOOKUP(C316,Table1[[Practice no.]:[12]],24,FALSE),List!$A$2:$B$5,2,FALSE)),"",VLOOKUP(VLOOKUP(C316,Table1[[Practice no.]:[12]],24,FALSE),List!$A$2:$B$5,2,FALSE)))</f>
        <v/>
      </c>
      <c r="K316" s="68" t="str">
        <f>IF(C316="","",IF(ISERROR(VLOOKUP(VLOOKUP(C316,Table1[[Practice no.]:[12]],25,FALSE),List!$A$2:$B$5,2,FALSE)),"",VLOOKUP(VLOOKUP(C316,Table1[[Practice no.]:[12]],25,FALSE),List!$A$2:$B$5,2,FALSE)))</f>
        <v/>
      </c>
      <c r="L316" s="68" t="str">
        <f>IF(C316="","",IF(ISERROR(VLOOKUP(VLOOKUP(C316,Table1[[Practice no.]:[12]],26,FALSE),List!$A$2:$B$5,2,FALSE)),"",VLOOKUP(VLOOKUP(C316,Table1[[Practice no.]:[12]],26,FALSE),List!$A$2:$B$5,2,FALSE)))</f>
        <v/>
      </c>
      <c r="M316" s="68" t="str">
        <f>IF(C316="","",IF(ISERROR(VLOOKUP(VLOOKUP(C316,Table1[[Practice no.]:[12]],27,FALSE),List!$A$2:$B$5,2,FALSE)),"",VLOOKUP(VLOOKUP(C316,Table1[[Practice no.]:[12]],27,FALSE),List!$A$2:$B$5,2,FALSE)))</f>
        <v/>
      </c>
      <c r="N316" s="69" t="str">
        <f>IF(C316="","",IF(ISERROR(VLOOKUP(VLOOKUP(C316,Table1[[Practice no.]:[12]],28,FALSE),List!$A$2:$B$5,2,FALSE)),"",VLOOKUP(VLOOKUP(C316,Table1[[Practice no.]:[12]],28,FALSE),List!$A$2:$B$5,2,FALSE)))</f>
        <v/>
      </c>
      <c r="O316" s="69" t="str">
        <f>IF(C316="","",IF(ISERROR(VLOOKUP(VLOOKUP(C316,Table1[[Practice no.]:[12]],29,FALSE),List!$A$2:$B$5,2,FALSE)),"",VLOOKUP(VLOOKUP(C316,Table1[[Practice no.]:[12]],29,FALSE),List!$A$2:$B$5,2,FALSE)))</f>
        <v/>
      </c>
      <c r="P316" s="69" t="str">
        <f>IF(C316="","",IF(ISERROR(VLOOKUP(VLOOKUP(C316,Table1[[Practice no.]:[12]],30,FALSE),List!$A$2:$B$5,2,FALSE)),"",VLOOKUP(VLOOKUP(C316,Table1[[Practice no.]:[12]],30,FALSE),List!$A$2:$B$5,2,FALSE)))</f>
        <v/>
      </c>
      <c r="Q316" s="55" t="str">
        <f>IF(C316="","",IF(ISERROR(VLOOKUP(VLOOKUP(C316,Table1[[Practice no.]:[12]],31,FALSE),List!$A$2:$B$5,2,FALSE)),"",VLOOKUP(VLOOKUP(C316,Table1[[Practice no.]:[12]],31,FALSE),List!$A$2:$B$5,2,FALSE)))</f>
        <v/>
      </c>
      <c r="R316" s="55" t="str">
        <f>IF(C316="","",IF(ISERROR(VLOOKUP(VLOOKUP(C316,Table1[[Practice no.]:[12]],32,FALSE),List!$A$2:$B$5,2,FALSE)),"",VLOOKUP(VLOOKUP(C316,Table1[[Practice no.]:[12]],32,FALSE),List!$A$2:$B$5,2,FALSE)))</f>
        <v/>
      </c>
      <c r="S316" s="55" t="str">
        <f>IF(C316="","",IF(ISERROR(VLOOKUP(VLOOKUP(C316,Table1[[Practice no.]:[12]],33,FALSE),List!$A$2:$B$5,2,FALSE)),"",VLOOKUP(VLOOKUP(C316,Table1[[Practice no.]:[12]],33,FALSE),List!$A$2:$B$5,2,FALSE)))</f>
        <v/>
      </c>
      <c r="T316" s="55" t="str">
        <f>IF(C316="","",IF(ISERROR(VLOOKUP(VLOOKUP(C316,Table1[[Practice no.]:[12]],34,FALSE),List!$A$2:$B$5,2,FALSE)),"",VLOOKUP(VLOOKUP(C316,Table1[[Practice no.]:[12]],34,FALSE),List!$A$2:$B$5,2,FALSE)))</f>
        <v/>
      </c>
      <c r="U316" s="55" t="str">
        <f>IF(C316="","",IF(ISERROR(VLOOKUP(VLOOKUP(C316,Table1[[Practice no.]:[12]],35,FALSE),List!$A$2:$B$5,2,FALSE)),"",VLOOKUP(VLOOKUP(C316,Table1[[Practice no.]:[12]],35,FALSE),List!$A$2:$B$5,2,FALSE)))</f>
        <v/>
      </c>
      <c r="V316" s="55" t="str">
        <f>IF(C316="","",IF(ISERROR(VLOOKUP(VLOOKUP(C316,Table1[[Practice no.]:[12]],36,FALSE),List!$A$2:$B$5,2,FALSE)),"",VLOOKUP(VLOOKUP(C316,Table1[[Practice no.]:[12]],36,FALSE),List!$A$2:$B$5,2,FALSE)))</f>
        <v/>
      </c>
      <c r="W316" s="55" t="str">
        <f>IF(C316="","",IF(ISERROR(VLOOKUP(VLOOKUP(C316,Table1[[Practice no.]:[12]],37,FALSE),List!$A$2:$B$5,2,FALSE)),"",VLOOKUP(VLOOKUP(C316,Table1[[Practice no.]:[12]],37,FALSE),List!$A$2:$B$5,2,FALSE)))</f>
        <v/>
      </c>
      <c r="X316" s="55" t="str">
        <f>IF(C316="","",IF(ISERROR(VLOOKUP(VLOOKUP(C316,Table1[[Practice no.]:[12]],38,FALSE),List!$A$2:$B$5,2,FALSE)),"",VLOOKUP(VLOOKUP(C316,Table1[[Practice no.]:[12]],38,FALSE),List!$A$2:$B$5,2,FALSE)))</f>
        <v/>
      </c>
      <c r="Y316" s="55" t="str">
        <f>IF(C316="","",IF(ISERROR(VLOOKUP(VLOOKUP(C316,Table1[[Practice no.]:[12]],39,FALSE),List!$A$2:$B$5,2,FALSE)),"",VLOOKUP(VLOOKUP(C316,Table1[[Practice no.]:[12]],39,FALSE),List!$A$2:$B$5,2,FALSE)))</f>
        <v/>
      </c>
      <c r="Z316" s="55" t="str">
        <f>IF(C316="","",IF(ISERROR(VLOOKUP(VLOOKUP(C316,Table1[[Practice no.]:[12]],40,FALSE),List!$A$2:$B$5,2,FALSE)),"",VLOOKUP(VLOOKUP(C316,Table1[[Practice no.]:[12]],40,FALSE),List!$A$2:$B$5,2,FALSE)))</f>
        <v/>
      </c>
      <c r="AA316" s="55" t="str">
        <f>IF(C316="","",IF(ISERROR(VLOOKUP(VLOOKUP(C316,Table1[[Practice no.]:[12]],41,FALSE),List!$A$2:$B$5,2,FALSE)),"",VLOOKUP(VLOOKUP(C316,Table1[[Practice no.]:[12]],41,FALSE),List!$A$2:$B$5,2,FALSE)))</f>
        <v/>
      </c>
      <c r="AB316" s="55" t="str">
        <f>IF(C316="","",IF(ISERROR(VLOOKUP(VLOOKUP(C316,Table1[[Practice no.]:[12]],42,FALSE),List!$A$2:$B$5,2,FALSE)),"",VLOOKUP(VLOOKUP(C316,Table1[[Practice no.]:[12]],42,FALSE),List!$A$2:$B$5,2,FALSE)))</f>
        <v/>
      </c>
    </row>
    <row r="317" spans="1:28" ht="40.35" customHeight="1">
      <c r="A317" s="218"/>
      <c r="B317" s="218"/>
      <c r="C317" s="218"/>
      <c r="D317" s="218" t="str">
        <f>IF(C317="","",HYPERLINK("#'" &amp; C317 &amp; "'!A1",VLOOKUP(C317,Table1[[Practice no.]:[Pracitce Name]],2,FALSE)))</f>
        <v/>
      </c>
      <c r="E317" s="65" t="str">
        <f>IF(C317="","",IF(ISERROR(VLOOKUP(VLOOKUP(C317,Table1[[Practice no.]:[12]],19,FALSE),List!$A$2:$B$5,2,FALSE)),"",VLOOKUP(VLOOKUP(C317,Table1[[Practice no.]:[12]],19,FALSE),List!$A$2:$B$5,2,FALSE)))</f>
        <v/>
      </c>
      <c r="F317" s="66" t="str">
        <f>IF(C317="","",IF(ISERROR(VLOOKUP(VLOOKUP(C317,Table1[[Practice no.]:[12]],20,FALSE),List!$A$2:$B$5,2,FALSE)),"",VLOOKUP(VLOOKUP(C317,Table1[[Practice no.]:[12]],20,FALSE),List!$A$2:$B$5,2,FALSE)))</f>
        <v/>
      </c>
      <c r="G317" s="66" t="str">
        <f>IF(C317="","",IF(ISERROR(VLOOKUP(VLOOKUP(C317,Table1[[Practice no.]:[12]],21,FALSE),List!$A$2:$B$5,2,FALSE)),"",VLOOKUP(VLOOKUP(C317,Table1[[Practice no.]:[12]],21,FALSE),List!$A$2:$B$5,2,FALSE)))</f>
        <v/>
      </c>
      <c r="H317" s="67" t="str">
        <f>IF(C317="","",IF(ISERROR(VLOOKUP(VLOOKUP(C317,Table1[[Practice no.]:[12]],22,FALSE),List!$A$2:$B$5,2,FALSE)),"",VLOOKUP(VLOOKUP(C317,Table1[[Practice no.]:[12]],22,FALSE),List!$A$2:$B$5,2,FALSE)))</f>
        <v/>
      </c>
      <c r="I317" s="67" t="str">
        <f>IF(C317="","",IF(ISERROR(VLOOKUP(VLOOKUP(C317,Table1[[Practice no.]:[12]],23,FALSE),List!$A$2:$B$5,2,FALSE)),"",VLOOKUP(VLOOKUP(C317,Table1[[Practice no.]:[12]],23,FALSE),List!$A$2:$B$5,2,FALSE)))</f>
        <v/>
      </c>
      <c r="J317" s="67" t="str">
        <f>IF(C317="","",IF(ISERROR(VLOOKUP(VLOOKUP(C317,Table1[[Practice no.]:[12]],24,FALSE),List!$A$2:$B$5,2,FALSE)),"",VLOOKUP(VLOOKUP(C317,Table1[[Practice no.]:[12]],24,FALSE),List!$A$2:$B$5,2,FALSE)))</f>
        <v/>
      </c>
      <c r="K317" s="68" t="str">
        <f>IF(C317="","",IF(ISERROR(VLOOKUP(VLOOKUP(C317,Table1[[Practice no.]:[12]],25,FALSE),List!$A$2:$B$5,2,FALSE)),"",VLOOKUP(VLOOKUP(C317,Table1[[Practice no.]:[12]],25,FALSE),List!$A$2:$B$5,2,FALSE)))</f>
        <v/>
      </c>
      <c r="L317" s="68" t="str">
        <f>IF(C317="","",IF(ISERROR(VLOOKUP(VLOOKUP(C317,Table1[[Practice no.]:[12]],26,FALSE),List!$A$2:$B$5,2,FALSE)),"",VLOOKUP(VLOOKUP(C317,Table1[[Practice no.]:[12]],26,FALSE),List!$A$2:$B$5,2,FALSE)))</f>
        <v/>
      </c>
      <c r="M317" s="68" t="str">
        <f>IF(C317="","",IF(ISERROR(VLOOKUP(VLOOKUP(C317,Table1[[Practice no.]:[12]],27,FALSE),List!$A$2:$B$5,2,FALSE)),"",VLOOKUP(VLOOKUP(C317,Table1[[Practice no.]:[12]],27,FALSE),List!$A$2:$B$5,2,FALSE)))</f>
        <v/>
      </c>
      <c r="N317" s="69" t="str">
        <f>IF(C317="","",IF(ISERROR(VLOOKUP(VLOOKUP(C317,Table1[[Practice no.]:[12]],28,FALSE),List!$A$2:$B$5,2,FALSE)),"",VLOOKUP(VLOOKUP(C317,Table1[[Practice no.]:[12]],28,FALSE),List!$A$2:$B$5,2,FALSE)))</f>
        <v/>
      </c>
      <c r="O317" s="69" t="str">
        <f>IF(C317="","",IF(ISERROR(VLOOKUP(VLOOKUP(C317,Table1[[Practice no.]:[12]],29,FALSE),List!$A$2:$B$5,2,FALSE)),"",VLOOKUP(VLOOKUP(C317,Table1[[Practice no.]:[12]],29,FALSE),List!$A$2:$B$5,2,FALSE)))</f>
        <v/>
      </c>
      <c r="P317" s="69" t="str">
        <f>IF(C317="","",IF(ISERROR(VLOOKUP(VLOOKUP(C317,Table1[[Practice no.]:[12]],30,FALSE),List!$A$2:$B$5,2,FALSE)),"",VLOOKUP(VLOOKUP(C317,Table1[[Practice no.]:[12]],30,FALSE),List!$A$2:$B$5,2,FALSE)))</f>
        <v/>
      </c>
      <c r="Q317" s="55" t="str">
        <f>IF(C317="","",IF(ISERROR(VLOOKUP(VLOOKUP(C317,Table1[[Practice no.]:[12]],31,FALSE),List!$A$2:$B$5,2,FALSE)),"",VLOOKUP(VLOOKUP(C317,Table1[[Practice no.]:[12]],31,FALSE),List!$A$2:$B$5,2,FALSE)))</f>
        <v/>
      </c>
      <c r="R317" s="55" t="str">
        <f>IF(C317="","",IF(ISERROR(VLOOKUP(VLOOKUP(C317,Table1[[Practice no.]:[12]],32,FALSE),List!$A$2:$B$5,2,FALSE)),"",VLOOKUP(VLOOKUP(C317,Table1[[Practice no.]:[12]],32,FALSE),List!$A$2:$B$5,2,FALSE)))</f>
        <v/>
      </c>
      <c r="S317" s="55" t="str">
        <f>IF(C317="","",IF(ISERROR(VLOOKUP(VLOOKUP(C317,Table1[[Practice no.]:[12]],33,FALSE),List!$A$2:$B$5,2,FALSE)),"",VLOOKUP(VLOOKUP(C317,Table1[[Practice no.]:[12]],33,FALSE),List!$A$2:$B$5,2,FALSE)))</f>
        <v/>
      </c>
      <c r="T317" s="55" t="str">
        <f>IF(C317="","",IF(ISERROR(VLOOKUP(VLOOKUP(C317,Table1[[Practice no.]:[12]],34,FALSE),List!$A$2:$B$5,2,FALSE)),"",VLOOKUP(VLOOKUP(C317,Table1[[Practice no.]:[12]],34,FALSE),List!$A$2:$B$5,2,FALSE)))</f>
        <v/>
      </c>
      <c r="U317" s="55" t="str">
        <f>IF(C317="","",IF(ISERROR(VLOOKUP(VLOOKUP(C317,Table1[[Practice no.]:[12]],35,FALSE),List!$A$2:$B$5,2,FALSE)),"",VLOOKUP(VLOOKUP(C317,Table1[[Practice no.]:[12]],35,FALSE),List!$A$2:$B$5,2,FALSE)))</f>
        <v/>
      </c>
      <c r="V317" s="55" t="str">
        <f>IF(C317="","",IF(ISERROR(VLOOKUP(VLOOKUP(C317,Table1[[Practice no.]:[12]],36,FALSE),List!$A$2:$B$5,2,FALSE)),"",VLOOKUP(VLOOKUP(C317,Table1[[Practice no.]:[12]],36,FALSE),List!$A$2:$B$5,2,FALSE)))</f>
        <v/>
      </c>
      <c r="W317" s="55" t="str">
        <f>IF(C317="","",IF(ISERROR(VLOOKUP(VLOOKUP(C317,Table1[[Practice no.]:[12]],37,FALSE),List!$A$2:$B$5,2,FALSE)),"",VLOOKUP(VLOOKUP(C317,Table1[[Practice no.]:[12]],37,FALSE),List!$A$2:$B$5,2,FALSE)))</f>
        <v/>
      </c>
      <c r="X317" s="55" t="str">
        <f>IF(C317="","",IF(ISERROR(VLOOKUP(VLOOKUP(C317,Table1[[Practice no.]:[12]],38,FALSE),List!$A$2:$B$5,2,FALSE)),"",VLOOKUP(VLOOKUP(C317,Table1[[Practice no.]:[12]],38,FALSE),List!$A$2:$B$5,2,FALSE)))</f>
        <v/>
      </c>
      <c r="Y317" s="55" t="str">
        <f>IF(C317="","",IF(ISERROR(VLOOKUP(VLOOKUP(C317,Table1[[Practice no.]:[12]],39,FALSE),List!$A$2:$B$5,2,FALSE)),"",VLOOKUP(VLOOKUP(C317,Table1[[Practice no.]:[12]],39,FALSE),List!$A$2:$B$5,2,FALSE)))</f>
        <v/>
      </c>
      <c r="Z317" s="55" t="str">
        <f>IF(C317="","",IF(ISERROR(VLOOKUP(VLOOKUP(C317,Table1[[Practice no.]:[12]],40,FALSE),List!$A$2:$B$5,2,FALSE)),"",VLOOKUP(VLOOKUP(C317,Table1[[Practice no.]:[12]],40,FALSE),List!$A$2:$B$5,2,FALSE)))</f>
        <v/>
      </c>
      <c r="AA317" s="55" t="str">
        <f>IF(C317="","",IF(ISERROR(VLOOKUP(VLOOKUP(C317,Table1[[Practice no.]:[12]],41,FALSE),List!$A$2:$B$5,2,FALSE)),"",VLOOKUP(VLOOKUP(C317,Table1[[Practice no.]:[12]],41,FALSE),List!$A$2:$B$5,2,FALSE)))</f>
        <v/>
      </c>
      <c r="AB317" s="55" t="str">
        <f>IF(C317="","",IF(ISERROR(VLOOKUP(VLOOKUP(C317,Table1[[Practice no.]:[12]],42,FALSE),List!$A$2:$B$5,2,FALSE)),"",VLOOKUP(VLOOKUP(C317,Table1[[Practice no.]:[12]],42,FALSE),List!$A$2:$B$5,2,FALSE)))</f>
        <v/>
      </c>
    </row>
    <row r="318" spans="1:28" ht="40.35" customHeight="1">
      <c r="A318" s="218"/>
      <c r="B318" s="218"/>
      <c r="C318" s="218"/>
      <c r="D318" s="218" t="str">
        <f>IF(C318="","",HYPERLINK("#'" &amp; C318 &amp; "'!A1",VLOOKUP(C318,Table1[[Practice no.]:[Pracitce Name]],2,FALSE)))</f>
        <v/>
      </c>
      <c r="E318" s="65" t="str">
        <f>IF(C318="","",IF(ISERROR(VLOOKUP(VLOOKUP(C318,Table1[[Practice no.]:[12]],19,FALSE),List!$A$2:$B$5,2,FALSE)),"",VLOOKUP(VLOOKUP(C318,Table1[[Practice no.]:[12]],19,FALSE),List!$A$2:$B$5,2,FALSE)))</f>
        <v/>
      </c>
      <c r="F318" s="66" t="str">
        <f>IF(C318="","",IF(ISERROR(VLOOKUP(VLOOKUP(C318,Table1[[Practice no.]:[12]],20,FALSE),List!$A$2:$B$5,2,FALSE)),"",VLOOKUP(VLOOKUP(C318,Table1[[Practice no.]:[12]],20,FALSE),List!$A$2:$B$5,2,FALSE)))</f>
        <v/>
      </c>
      <c r="G318" s="66" t="str">
        <f>IF(C318="","",IF(ISERROR(VLOOKUP(VLOOKUP(C318,Table1[[Practice no.]:[12]],21,FALSE),List!$A$2:$B$5,2,FALSE)),"",VLOOKUP(VLOOKUP(C318,Table1[[Practice no.]:[12]],21,FALSE),List!$A$2:$B$5,2,FALSE)))</f>
        <v/>
      </c>
      <c r="H318" s="67" t="str">
        <f>IF(C318="","",IF(ISERROR(VLOOKUP(VLOOKUP(C318,Table1[[Practice no.]:[12]],22,FALSE),List!$A$2:$B$5,2,FALSE)),"",VLOOKUP(VLOOKUP(C318,Table1[[Practice no.]:[12]],22,FALSE),List!$A$2:$B$5,2,FALSE)))</f>
        <v/>
      </c>
      <c r="I318" s="67" t="str">
        <f>IF(C318="","",IF(ISERROR(VLOOKUP(VLOOKUP(C318,Table1[[Practice no.]:[12]],23,FALSE),List!$A$2:$B$5,2,FALSE)),"",VLOOKUP(VLOOKUP(C318,Table1[[Practice no.]:[12]],23,FALSE),List!$A$2:$B$5,2,FALSE)))</f>
        <v/>
      </c>
      <c r="J318" s="67" t="str">
        <f>IF(C318="","",IF(ISERROR(VLOOKUP(VLOOKUP(C318,Table1[[Practice no.]:[12]],24,FALSE),List!$A$2:$B$5,2,FALSE)),"",VLOOKUP(VLOOKUP(C318,Table1[[Practice no.]:[12]],24,FALSE),List!$A$2:$B$5,2,FALSE)))</f>
        <v/>
      </c>
      <c r="K318" s="68" t="str">
        <f>IF(C318="","",IF(ISERROR(VLOOKUP(VLOOKUP(C318,Table1[[Practice no.]:[12]],25,FALSE),List!$A$2:$B$5,2,FALSE)),"",VLOOKUP(VLOOKUP(C318,Table1[[Practice no.]:[12]],25,FALSE),List!$A$2:$B$5,2,FALSE)))</f>
        <v/>
      </c>
      <c r="L318" s="68" t="str">
        <f>IF(C318="","",IF(ISERROR(VLOOKUP(VLOOKUP(C318,Table1[[Practice no.]:[12]],26,FALSE),List!$A$2:$B$5,2,FALSE)),"",VLOOKUP(VLOOKUP(C318,Table1[[Practice no.]:[12]],26,FALSE),List!$A$2:$B$5,2,FALSE)))</f>
        <v/>
      </c>
      <c r="M318" s="68" t="str">
        <f>IF(C318="","",IF(ISERROR(VLOOKUP(VLOOKUP(C318,Table1[[Practice no.]:[12]],27,FALSE),List!$A$2:$B$5,2,FALSE)),"",VLOOKUP(VLOOKUP(C318,Table1[[Practice no.]:[12]],27,FALSE),List!$A$2:$B$5,2,FALSE)))</f>
        <v/>
      </c>
      <c r="N318" s="69" t="str">
        <f>IF(C318="","",IF(ISERROR(VLOOKUP(VLOOKUP(C318,Table1[[Practice no.]:[12]],28,FALSE),List!$A$2:$B$5,2,FALSE)),"",VLOOKUP(VLOOKUP(C318,Table1[[Practice no.]:[12]],28,FALSE),List!$A$2:$B$5,2,FALSE)))</f>
        <v/>
      </c>
      <c r="O318" s="69" t="str">
        <f>IF(C318="","",IF(ISERROR(VLOOKUP(VLOOKUP(C318,Table1[[Practice no.]:[12]],29,FALSE),List!$A$2:$B$5,2,FALSE)),"",VLOOKUP(VLOOKUP(C318,Table1[[Practice no.]:[12]],29,FALSE),List!$A$2:$B$5,2,FALSE)))</f>
        <v/>
      </c>
      <c r="P318" s="69" t="str">
        <f>IF(C318="","",IF(ISERROR(VLOOKUP(VLOOKUP(C318,Table1[[Practice no.]:[12]],30,FALSE),List!$A$2:$B$5,2,FALSE)),"",VLOOKUP(VLOOKUP(C318,Table1[[Practice no.]:[12]],30,FALSE),List!$A$2:$B$5,2,FALSE)))</f>
        <v/>
      </c>
      <c r="Q318" s="55" t="str">
        <f>IF(C318="","",IF(ISERROR(VLOOKUP(VLOOKUP(C318,Table1[[Practice no.]:[12]],31,FALSE),List!$A$2:$B$5,2,FALSE)),"",VLOOKUP(VLOOKUP(C318,Table1[[Practice no.]:[12]],31,FALSE),List!$A$2:$B$5,2,FALSE)))</f>
        <v/>
      </c>
      <c r="R318" s="55" t="str">
        <f>IF(C318="","",IF(ISERROR(VLOOKUP(VLOOKUP(C318,Table1[[Practice no.]:[12]],32,FALSE),List!$A$2:$B$5,2,FALSE)),"",VLOOKUP(VLOOKUP(C318,Table1[[Practice no.]:[12]],32,FALSE),List!$A$2:$B$5,2,FALSE)))</f>
        <v/>
      </c>
      <c r="S318" s="55" t="str">
        <f>IF(C318="","",IF(ISERROR(VLOOKUP(VLOOKUP(C318,Table1[[Practice no.]:[12]],33,FALSE),List!$A$2:$B$5,2,FALSE)),"",VLOOKUP(VLOOKUP(C318,Table1[[Practice no.]:[12]],33,FALSE),List!$A$2:$B$5,2,FALSE)))</f>
        <v/>
      </c>
      <c r="T318" s="55" t="str">
        <f>IF(C318="","",IF(ISERROR(VLOOKUP(VLOOKUP(C318,Table1[[Practice no.]:[12]],34,FALSE),List!$A$2:$B$5,2,FALSE)),"",VLOOKUP(VLOOKUP(C318,Table1[[Practice no.]:[12]],34,FALSE),List!$A$2:$B$5,2,FALSE)))</f>
        <v/>
      </c>
      <c r="U318" s="55" t="str">
        <f>IF(C318="","",IF(ISERROR(VLOOKUP(VLOOKUP(C318,Table1[[Practice no.]:[12]],35,FALSE),List!$A$2:$B$5,2,FALSE)),"",VLOOKUP(VLOOKUP(C318,Table1[[Practice no.]:[12]],35,FALSE),List!$A$2:$B$5,2,FALSE)))</f>
        <v/>
      </c>
      <c r="V318" s="55" t="str">
        <f>IF(C318="","",IF(ISERROR(VLOOKUP(VLOOKUP(C318,Table1[[Practice no.]:[12]],36,FALSE),List!$A$2:$B$5,2,FALSE)),"",VLOOKUP(VLOOKUP(C318,Table1[[Practice no.]:[12]],36,FALSE),List!$A$2:$B$5,2,FALSE)))</f>
        <v/>
      </c>
      <c r="W318" s="55" t="str">
        <f>IF(C318="","",IF(ISERROR(VLOOKUP(VLOOKUP(C318,Table1[[Practice no.]:[12]],37,FALSE),List!$A$2:$B$5,2,FALSE)),"",VLOOKUP(VLOOKUP(C318,Table1[[Practice no.]:[12]],37,FALSE),List!$A$2:$B$5,2,FALSE)))</f>
        <v/>
      </c>
      <c r="X318" s="55" t="str">
        <f>IF(C318="","",IF(ISERROR(VLOOKUP(VLOOKUP(C318,Table1[[Practice no.]:[12]],38,FALSE),List!$A$2:$B$5,2,FALSE)),"",VLOOKUP(VLOOKUP(C318,Table1[[Practice no.]:[12]],38,FALSE),List!$A$2:$B$5,2,FALSE)))</f>
        <v/>
      </c>
      <c r="Y318" s="55" t="str">
        <f>IF(C318="","",IF(ISERROR(VLOOKUP(VLOOKUP(C318,Table1[[Practice no.]:[12]],39,FALSE),List!$A$2:$B$5,2,FALSE)),"",VLOOKUP(VLOOKUP(C318,Table1[[Practice no.]:[12]],39,FALSE),List!$A$2:$B$5,2,FALSE)))</f>
        <v/>
      </c>
      <c r="Z318" s="55" t="str">
        <f>IF(C318="","",IF(ISERROR(VLOOKUP(VLOOKUP(C318,Table1[[Practice no.]:[12]],40,FALSE),List!$A$2:$B$5,2,FALSE)),"",VLOOKUP(VLOOKUP(C318,Table1[[Practice no.]:[12]],40,FALSE),List!$A$2:$B$5,2,FALSE)))</f>
        <v/>
      </c>
      <c r="AA318" s="55" t="str">
        <f>IF(C318="","",IF(ISERROR(VLOOKUP(VLOOKUP(C318,Table1[[Practice no.]:[12]],41,FALSE),List!$A$2:$B$5,2,FALSE)),"",VLOOKUP(VLOOKUP(C318,Table1[[Practice no.]:[12]],41,FALSE),List!$A$2:$B$5,2,FALSE)))</f>
        <v/>
      </c>
      <c r="AB318" s="55" t="str">
        <f>IF(C318="","",IF(ISERROR(VLOOKUP(VLOOKUP(C318,Table1[[Practice no.]:[12]],42,FALSE),List!$A$2:$B$5,2,FALSE)),"",VLOOKUP(VLOOKUP(C318,Table1[[Practice no.]:[12]],42,FALSE),List!$A$2:$B$5,2,FALSE)))</f>
        <v/>
      </c>
    </row>
    <row r="319" spans="1:28" ht="40.35" customHeight="1">
      <c r="A319" s="218"/>
      <c r="B319" s="218"/>
      <c r="C319" s="218"/>
      <c r="D319" s="218" t="str">
        <f>IF(C319="","",HYPERLINK("#'" &amp; C319 &amp; "'!A1",VLOOKUP(C319,Table1[[Practice no.]:[Pracitce Name]],2,FALSE)))</f>
        <v/>
      </c>
      <c r="E319" s="65" t="str">
        <f>IF(C319="","",IF(ISERROR(VLOOKUP(VLOOKUP(C319,Table1[[Practice no.]:[12]],19,FALSE),List!$A$2:$B$5,2,FALSE)),"",VLOOKUP(VLOOKUP(C319,Table1[[Practice no.]:[12]],19,FALSE),List!$A$2:$B$5,2,FALSE)))</f>
        <v/>
      </c>
      <c r="F319" s="66" t="str">
        <f>IF(C319="","",IF(ISERROR(VLOOKUP(VLOOKUP(C319,Table1[[Practice no.]:[12]],20,FALSE),List!$A$2:$B$5,2,FALSE)),"",VLOOKUP(VLOOKUP(C319,Table1[[Practice no.]:[12]],20,FALSE),List!$A$2:$B$5,2,FALSE)))</f>
        <v/>
      </c>
      <c r="G319" s="66" t="str">
        <f>IF(C319="","",IF(ISERROR(VLOOKUP(VLOOKUP(C319,Table1[[Practice no.]:[12]],21,FALSE),List!$A$2:$B$5,2,FALSE)),"",VLOOKUP(VLOOKUP(C319,Table1[[Practice no.]:[12]],21,FALSE),List!$A$2:$B$5,2,FALSE)))</f>
        <v/>
      </c>
      <c r="H319" s="67" t="str">
        <f>IF(C319="","",IF(ISERROR(VLOOKUP(VLOOKUP(C319,Table1[[Practice no.]:[12]],22,FALSE),List!$A$2:$B$5,2,FALSE)),"",VLOOKUP(VLOOKUP(C319,Table1[[Practice no.]:[12]],22,FALSE),List!$A$2:$B$5,2,FALSE)))</f>
        <v/>
      </c>
      <c r="I319" s="67" t="str">
        <f>IF(C319="","",IF(ISERROR(VLOOKUP(VLOOKUP(C319,Table1[[Practice no.]:[12]],23,FALSE),List!$A$2:$B$5,2,FALSE)),"",VLOOKUP(VLOOKUP(C319,Table1[[Practice no.]:[12]],23,FALSE),List!$A$2:$B$5,2,FALSE)))</f>
        <v/>
      </c>
      <c r="J319" s="67" t="str">
        <f>IF(C319="","",IF(ISERROR(VLOOKUP(VLOOKUP(C319,Table1[[Practice no.]:[12]],24,FALSE),List!$A$2:$B$5,2,FALSE)),"",VLOOKUP(VLOOKUP(C319,Table1[[Practice no.]:[12]],24,FALSE),List!$A$2:$B$5,2,FALSE)))</f>
        <v/>
      </c>
      <c r="K319" s="68" t="str">
        <f>IF(C319="","",IF(ISERROR(VLOOKUP(VLOOKUP(C319,Table1[[Practice no.]:[12]],25,FALSE),List!$A$2:$B$5,2,FALSE)),"",VLOOKUP(VLOOKUP(C319,Table1[[Practice no.]:[12]],25,FALSE),List!$A$2:$B$5,2,FALSE)))</f>
        <v/>
      </c>
      <c r="L319" s="68" t="str">
        <f>IF(C319="","",IF(ISERROR(VLOOKUP(VLOOKUP(C319,Table1[[Practice no.]:[12]],26,FALSE),List!$A$2:$B$5,2,FALSE)),"",VLOOKUP(VLOOKUP(C319,Table1[[Practice no.]:[12]],26,FALSE),List!$A$2:$B$5,2,FALSE)))</f>
        <v/>
      </c>
      <c r="M319" s="68" t="str">
        <f>IF(C319="","",IF(ISERROR(VLOOKUP(VLOOKUP(C319,Table1[[Practice no.]:[12]],27,FALSE),List!$A$2:$B$5,2,FALSE)),"",VLOOKUP(VLOOKUP(C319,Table1[[Practice no.]:[12]],27,FALSE),List!$A$2:$B$5,2,FALSE)))</f>
        <v/>
      </c>
      <c r="N319" s="69" t="str">
        <f>IF(C319="","",IF(ISERROR(VLOOKUP(VLOOKUP(C319,Table1[[Practice no.]:[12]],28,FALSE),List!$A$2:$B$5,2,FALSE)),"",VLOOKUP(VLOOKUP(C319,Table1[[Practice no.]:[12]],28,FALSE),List!$A$2:$B$5,2,FALSE)))</f>
        <v/>
      </c>
      <c r="O319" s="69" t="str">
        <f>IF(C319="","",IF(ISERROR(VLOOKUP(VLOOKUP(C319,Table1[[Practice no.]:[12]],29,FALSE),List!$A$2:$B$5,2,FALSE)),"",VLOOKUP(VLOOKUP(C319,Table1[[Practice no.]:[12]],29,FALSE),List!$A$2:$B$5,2,FALSE)))</f>
        <v/>
      </c>
      <c r="P319" s="69" t="str">
        <f>IF(C319="","",IF(ISERROR(VLOOKUP(VLOOKUP(C319,Table1[[Practice no.]:[12]],30,FALSE),List!$A$2:$B$5,2,FALSE)),"",VLOOKUP(VLOOKUP(C319,Table1[[Practice no.]:[12]],30,FALSE),List!$A$2:$B$5,2,FALSE)))</f>
        <v/>
      </c>
      <c r="Q319" s="55" t="str">
        <f>IF(C319="","",IF(ISERROR(VLOOKUP(VLOOKUP(C319,Table1[[Practice no.]:[12]],31,FALSE),List!$A$2:$B$5,2,FALSE)),"",VLOOKUP(VLOOKUP(C319,Table1[[Practice no.]:[12]],31,FALSE),List!$A$2:$B$5,2,FALSE)))</f>
        <v/>
      </c>
      <c r="R319" s="55" t="str">
        <f>IF(C319="","",IF(ISERROR(VLOOKUP(VLOOKUP(C319,Table1[[Practice no.]:[12]],32,FALSE),List!$A$2:$B$5,2,FALSE)),"",VLOOKUP(VLOOKUP(C319,Table1[[Practice no.]:[12]],32,FALSE),List!$A$2:$B$5,2,FALSE)))</f>
        <v/>
      </c>
      <c r="S319" s="55" t="str">
        <f>IF(C319="","",IF(ISERROR(VLOOKUP(VLOOKUP(C319,Table1[[Practice no.]:[12]],33,FALSE),List!$A$2:$B$5,2,FALSE)),"",VLOOKUP(VLOOKUP(C319,Table1[[Practice no.]:[12]],33,FALSE),List!$A$2:$B$5,2,FALSE)))</f>
        <v/>
      </c>
      <c r="T319" s="55" t="str">
        <f>IF(C319="","",IF(ISERROR(VLOOKUP(VLOOKUP(C319,Table1[[Practice no.]:[12]],34,FALSE),List!$A$2:$B$5,2,FALSE)),"",VLOOKUP(VLOOKUP(C319,Table1[[Practice no.]:[12]],34,FALSE),List!$A$2:$B$5,2,FALSE)))</f>
        <v/>
      </c>
      <c r="U319" s="55" t="str">
        <f>IF(C319="","",IF(ISERROR(VLOOKUP(VLOOKUP(C319,Table1[[Practice no.]:[12]],35,FALSE),List!$A$2:$B$5,2,FALSE)),"",VLOOKUP(VLOOKUP(C319,Table1[[Practice no.]:[12]],35,FALSE),List!$A$2:$B$5,2,FALSE)))</f>
        <v/>
      </c>
      <c r="V319" s="55" t="str">
        <f>IF(C319="","",IF(ISERROR(VLOOKUP(VLOOKUP(C319,Table1[[Practice no.]:[12]],36,FALSE),List!$A$2:$B$5,2,FALSE)),"",VLOOKUP(VLOOKUP(C319,Table1[[Practice no.]:[12]],36,FALSE),List!$A$2:$B$5,2,FALSE)))</f>
        <v/>
      </c>
      <c r="W319" s="55" t="str">
        <f>IF(C319="","",IF(ISERROR(VLOOKUP(VLOOKUP(C319,Table1[[Practice no.]:[12]],37,FALSE),List!$A$2:$B$5,2,FALSE)),"",VLOOKUP(VLOOKUP(C319,Table1[[Practice no.]:[12]],37,FALSE),List!$A$2:$B$5,2,FALSE)))</f>
        <v/>
      </c>
      <c r="X319" s="55" t="str">
        <f>IF(C319="","",IF(ISERROR(VLOOKUP(VLOOKUP(C319,Table1[[Practice no.]:[12]],38,FALSE),List!$A$2:$B$5,2,FALSE)),"",VLOOKUP(VLOOKUP(C319,Table1[[Practice no.]:[12]],38,FALSE),List!$A$2:$B$5,2,FALSE)))</f>
        <v/>
      </c>
      <c r="Y319" s="55" t="str">
        <f>IF(C319="","",IF(ISERROR(VLOOKUP(VLOOKUP(C319,Table1[[Practice no.]:[12]],39,FALSE),List!$A$2:$B$5,2,FALSE)),"",VLOOKUP(VLOOKUP(C319,Table1[[Practice no.]:[12]],39,FALSE),List!$A$2:$B$5,2,FALSE)))</f>
        <v/>
      </c>
      <c r="Z319" s="55" t="str">
        <f>IF(C319="","",IF(ISERROR(VLOOKUP(VLOOKUP(C319,Table1[[Practice no.]:[12]],40,FALSE),List!$A$2:$B$5,2,FALSE)),"",VLOOKUP(VLOOKUP(C319,Table1[[Practice no.]:[12]],40,FALSE),List!$A$2:$B$5,2,FALSE)))</f>
        <v/>
      </c>
      <c r="AA319" s="55" t="str">
        <f>IF(C319="","",IF(ISERROR(VLOOKUP(VLOOKUP(C319,Table1[[Practice no.]:[12]],41,FALSE),List!$A$2:$B$5,2,FALSE)),"",VLOOKUP(VLOOKUP(C319,Table1[[Practice no.]:[12]],41,FALSE),List!$A$2:$B$5,2,FALSE)))</f>
        <v/>
      </c>
      <c r="AB319" s="55" t="str">
        <f>IF(C319="","",IF(ISERROR(VLOOKUP(VLOOKUP(C319,Table1[[Practice no.]:[12]],42,FALSE),List!$A$2:$B$5,2,FALSE)),"",VLOOKUP(VLOOKUP(C319,Table1[[Practice no.]:[12]],42,FALSE),List!$A$2:$B$5,2,FALSE)))</f>
        <v/>
      </c>
    </row>
    <row r="320" spans="1:28" ht="40.35" customHeight="1">
      <c r="A320" s="218"/>
      <c r="B320" s="218"/>
      <c r="C320" s="218"/>
      <c r="D320" s="218" t="str">
        <f>IF(C320="","",HYPERLINK("#'" &amp; C320 &amp; "'!A1",VLOOKUP(C320,Table1[[Practice no.]:[Pracitce Name]],2,FALSE)))</f>
        <v/>
      </c>
      <c r="E320" s="65" t="str">
        <f>IF(C320="","",IF(ISERROR(VLOOKUP(VLOOKUP(C320,Table1[[Practice no.]:[12]],19,FALSE),List!$A$2:$B$5,2,FALSE)),"",VLOOKUP(VLOOKUP(C320,Table1[[Practice no.]:[12]],19,FALSE),List!$A$2:$B$5,2,FALSE)))</f>
        <v/>
      </c>
      <c r="F320" s="66" t="str">
        <f>IF(C320="","",IF(ISERROR(VLOOKUP(VLOOKUP(C320,Table1[[Practice no.]:[12]],20,FALSE),List!$A$2:$B$5,2,FALSE)),"",VLOOKUP(VLOOKUP(C320,Table1[[Practice no.]:[12]],20,FALSE),List!$A$2:$B$5,2,FALSE)))</f>
        <v/>
      </c>
      <c r="G320" s="66" t="str">
        <f>IF(C320="","",IF(ISERROR(VLOOKUP(VLOOKUP(C320,Table1[[Practice no.]:[12]],21,FALSE),List!$A$2:$B$5,2,FALSE)),"",VLOOKUP(VLOOKUP(C320,Table1[[Practice no.]:[12]],21,FALSE),List!$A$2:$B$5,2,FALSE)))</f>
        <v/>
      </c>
      <c r="H320" s="67" t="str">
        <f>IF(C320="","",IF(ISERROR(VLOOKUP(VLOOKUP(C320,Table1[[Practice no.]:[12]],22,FALSE),List!$A$2:$B$5,2,FALSE)),"",VLOOKUP(VLOOKUP(C320,Table1[[Practice no.]:[12]],22,FALSE),List!$A$2:$B$5,2,FALSE)))</f>
        <v/>
      </c>
      <c r="I320" s="67" t="str">
        <f>IF(C320="","",IF(ISERROR(VLOOKUP(VLOOKUP(C320,Table1[[Practice no.]:[12]],23,FALSE),List!$A$2:$B$5,2,FALSE)),"",VLOOKUP(VLOOKUP(C320,Table1[[Practice no.]:[12]],23,FALSE),List!$A$2:$B$5,2,FALSE)))</f>
        <v/>
      </c>
      <c r="J320" s="67" t="str">
        <f>IF(C320="","",IF(ISERROR(VLOOKUP(VLOOKUP(C320,Table1[[Practice no.]:[12]],24,FALSE),List!$A$2:$B$5,2,FALSE)),"",VLOOKUP(VLOOKUP(C320,Table1[[Practice no.]:[12]],24,FALSE),List!$A$2:$B$5,2,FALSE)))</f>
        <v/>
      </c>
      <c r="K320" s="68" t="str">
        <f>IF(C320="","",IF(ISERROR(VLOOKUP(VLOOKUP(C320,Table1[[Practice no.]:[12]],25,FALSE),List!$A$2:$B$5,2,FALSE)),"",VLOOKUP(VLOOKUP(C320,Table1[[Practice no.]:[12]],25,FALSE),List!$A$2:$B$5,2,FALSE)))</f>
        <v/>
      </c>
      <c r="L320" s="68" t="str">
        <f>IF(C320="","",IF(ISERROR(VLOOKUP(VLOOKUP(C320,Table1[[Practice no.]:[12]],26,FALSE),List!$A$2:$B$5,2,FALSE)),"",VLOOKUP(VLOOKUP(C320,Table1[[Practice no.]:[12]],26,FALSE),List!$A$2:$B$5,2,FALSE)))</f>
        <v/>
      </c>
      <c r="M320" s="68" t="str">
        <f>IF(C320="","",IF(ISERROR(VLOOKUP(VLOOKUP(C320,Table1[[Practice no.]:[12]],27,FALSE),List!$A$2:$B$5,2,FALSE)),"",VLOOKUP(VLOOKUP(C320,Table1[[Practice no.]:[12]],27,FALSE),List!$A$2:$B$5,2,FALSE)))</f>
        <v/>
      </c>
      <c r="N320" s="69" t="str">
        <f>IF(C320="","",IF(ISERROR(VLOOKUP(VLOOKUP(C320,Table1[[Practice no.]:[12]],28,FALSE),List!$A$2:$B$5,2,FALSE)),"",VLOOKUP(VLOOKUP(C320,Table1[[Practice no.]:[12]],28,FALSE),List!$A$2:$B$5,2,FALSE)))</f>
        <v/>
      </c>
      <c r="O320" s="69" t="str">
        <f>IF(C320="","",IF(ISERROR(VLOOKUP(VLOOKUP(C320,Table1[[Practice no.]:[12]],29,FALSE),List!$A$2:$B$5,2,FALSE)),"",VLOOKUP(VLOOKUP(C320,Table1[[Practice no.]:[12]],29,FALSE),List!$A$2:$B$5,2,FALSE)))</f>
        <v/>
      </c>
      <c r="P320" s="69" t="str">
        <f>IF(C320="","",IF(ISERROR(VLOOKUP(VLOOKUP(C320,Table1[[Practice no.]:[12]],30,FALSE),List!$A$2:$B$5,2,FALSE)),"",VLOOKUP(VLOOKUP(C320,Table1[[Practice no.]:[12]],30,FALSE),List!$A$2:$B$5,2,FALSE)))</f>
        <v/>
      </c>
      <c r="Q320" s="55" t="str">
        <f>IF(C320="","",IF(ISERROR(VLOOKUP(VLOOKUP(C320,Table1[[Practice no.]:[12]],31,FALSE),List!$A$2:$B$5,2,FALSE)),"",VLOOKUP(VLOOKUP(C320,Table1[[Practice no.]:[12]],31,FALSE),List!$A$2:$B$5,2,FALSE)))</f>
        <v/>
      </c>
      <c r="R320" s="55" t="str">
        <f>IF(C320="","",IF(ISERROR(VLOOKUP(VLOOKUP(C320,Table1[[Practice no.]:[12]],32,FALSE),List!$A$2:$B$5,2,FALSE)),"",VLOOKUP(VLOOKUP(C320,Table1[[Practice no.]:[12]],32,FALSE),List!$A$2:$B$5,2,FALSE)))</f>
        <v/>
      </c>
      <c r="S320" s="55" t="str">
        <f>IF(C320="","",IF(ISERROR(VLOOKUP(VLOOKUP(C320,Table1[[Practice no.]:[12]],33,FALSE),List!$A$2:$B$5,2,FALSE)),"",VLOOKUP(VLOOKUP(C320,Table1[[Practice no.]:[12]],33,FALSE),List!$A$2:$B$5,2,FALSE)))</f>
        <v/>
      </c>
      <c r="T320" s="55" t="str">
        <f>IF(C320="","",IF(ISERROR(VLOOKUP(VLOOKUP(C320,Table1[[Practice no.]:[12]],34,FALSE),List!$A$2:$B$5,2,FALSE)),"",VLOOKUP(VLOOKUP(C320,Table1[[Practice no.]:[12]],34,FALSE),List!$A$2:$B$5,2,FALSE)))</f>
        <v/>
      </c>
      <c r="U320" s="55" t="str">
        <f>IF(C320="","",IF(ISERROR(VLOOKUP(VLOOKUP(C320,Table1[[Practice no.]:[12]],35,FALSE),List!$A$2:$B$5,2,FALSE)),"",VLOOKUP(VLOOKUP(C320,Table1[[Practice no.]:[12]],35,FALSE),List!$A$2:$B$5,2,FALSE)))</f>
        <v/>
      </c>
      <c r="V320" s="55" t="str">
        <f>IF(C320="","",IF(ISERROR(VLOOKUP(VLOOKUP(C320,Table1[[Practice no.]:[12]],36,FALSE),List!$A$2:$B$5,2,FALSE)),"",VLOOKUP(VLOOKUP(C320,Table1[[Practice no.]:[12]],36,FALSE),List!$A$2:$B$5,2,FALSE)))</f>
        <v/>
      </c>
      <c r="W320" s="55" t="str">
        <f>IF(C320="","",IF(ISERROR(VLOOKUP(VLOOKUP(C320,Table1[[Practice no.]:[12]],37,FALSE),List!$A$2:$B$5,2,FALSE)),"",VLOOKUP(VLOOKUP(C320,Table1[[Practice no.]:[12]],37,FALSE),List!$A$2:$B$5,2,FALSE)))</f>
        <v/>
      </c>
      <c r="X320" s="55" t="str">
        <f>IF(C320="","",IF(ISERROR(VLOOKUP(VLOOKUP(C320,Table1[[Practice no.]:[12]],38,FALSE),List!$A$2:$B$5,2,FALSE)),"",VLOOKUP(VLOOKUP(C320,Table1[[Practice no.]:[12]],38,FALSE),List!$A$2:$B$5,2,FALSE)))</f>
        <v/>
      </c>
      <c r="Y320" s="55" t="str">
        <f>IF(C320="","",IF(ISERROR(VLOOKUP(VLOOKUP(C320,Table1[[Practice no.]:[12]],39,FALSE),List!$A$2:$B$5,2,FALSE)),"",VLOOKUP(VLOOKUP(C320,Table1[[Practice no.]:[12]],39,FALSE),List!$A$2:$B$5,2,FALSE)))</f>
        <v/>
      </c>
      <c r="Z320" s="55" t="str">
        <f>IF(C320="","",IF(ISERROR(VLOOKUP(VLOOKUP(C320,Table1[[Practice no.]:[12]],40,FALSE),List!$A$2:$B$5,2,FALSE)),"",VLOOKUP(VLOOKUP(C320,Table1[[Practice no.]:[12]],40,FALSE),List!$A$2:$B$5,2,FALSE)))</f>
        <v/>
      </c>
      <c r="AA320" s="55" t="str">
        <f>IF(C320="","",IF(ISERROR(VLOOKUP(VLOOKUP(C320,Table1[[Practice no.]:[12]],41,FALSE),List!$A$2:$B$5,2,FALSE)),"",VLOOKUP(VLOOKUP(C320,Table1[[Practice no.]:[12]],41,FALSE),List!$A$2:$B$5,2,FALSE)))</f>
        <v/>
      </c>
      <c r="AB320" s="55" t="str">
        <f>IF(C320="","",IF(ISERROR(VLOOKUP(VLOOKUP(C320,Table1[[Practice no.]:[12]],42,FALSE),List!$A$2:$B$5,2,FALSE)),"",VLOOKUP(VLOOKUP(C320,Table1[[Practice no.]:[12]],42,FALSE),List!$A$2:$B$5,2,FALSE)))</f>
        <v/>
      </c>
    </row>
    <row r="321" spans="1:28" ht="40.35" customHeight="1">
      <c r="A321" s="218"/>
      <c r="B321" s="218"/>
      <c r="C321" s="218"/>
      <c r="D321" s="218" t="str">
        <f>IF(C321="","",HYPERLINK("#'" &amp; C321 &amp; "'!A1",VLOOKUP(C321,Table1[[Practice no.]:[Pracitce Name]],2,FALSE)))</f>
        <v/>
      </c>
      <c r="E321" s="65" t="str">
        <f>IF(C321="","",IF(ISERROR(VLOOKUP(VLOOKUP(C321,Table1[[Practice no.]:[12]],19,FALSE),List!$A$2:$B$5,2,FALSE)),"",VLOOKUP(VLOOKUP(C321,Table1[[Practice no.]:[12]],19,FALSE),List!$A$2:$B$5,2,FALSE)))</f>
        <v/>
      </c>
      <c r="F321" s="66" t="str">
        <f>IF(C321="","",IF(ISERROR(VLOOKUP(VLOOKUP(C321,Table1[[Practice no.]:[12]],20,FALSE),List!$A$2:$B$5,2,FALSE)),"",VLOOKUP(VLOOKUP(C321,Table1[[Practice no.]:[12]],20,FALSE),List!$A$2:$B$5,2,FALSE)))</f>
        <v/>
      </c>
      <c r="G321" s="66" t="str">
        <f>IF(C321="","",IF(ISERROR(VLOOKUP(VLOOKUP(C321,Table1[[Practice no.]:[12]],21,FALSE),List!$A$2:$B$5,2,FALSE)),"",VLOOKUP(VLOOKUP(C321,Table1[[Practice no.]:[12]],21,FALSE),List!$A$2:$B$5,2,FALSE)))</f>
        <v/>
      </c>
      <c r="H321" s="67" t="str">
        <f>IF(C321="","",IF(ISERROR(VLOOKUP(VLOOKUP(C321,Table1[[Practice no.]:[12]],22,FALSE),List!$A$2:$B$5,2,FALSE)),"",VLOOKUP(VLOOKUP(C321,Table1[[Practice no.]:[12]],22,FALSE),List!$A$2:$B$5,2,FALSE)))</f>
        <v/>
      </c>
      <c r="I321" s="67" t="str">
        <f>IF(C321="","",IF(ISERROR(VLOOKUP(VLOOKUP(C321,Table1[[Practice no.]:[12]],23,FALSE),List!$A$2:$B$5,2,FALSE)),"",VLOOKUP(VLOOKUP(C321,Table1[[Practice no.]:[12]],23,FALSE),List!$A$2:$B$5,2,FALSE)))</f>
        <v/>
      </c>
      <c r="J321" s="67" t="str">
        <f>IF(C321="","",IF(ISERROR(VLOOKUP(VLOOKUP(C321,Table1[[Practice no.]:[12]],24,FALSE),List!$A$2:$B$5,2,FALSE)),"",VLOOKUP(VLOOKUP(C321,Table1[[Practice no.]:[12]],24,FALSE),List!$A$2:$B$5,2,FALSE)))</f>
        <v/>
      </c>
      <c r="K321" s="68" t="str">
        <f>IF(C321="","",IF(ISERROR(VLOOKUP(VLOOKUP(C321,Table1[[Practice no.]:[12]],25,FALSE),List!$A$2:$B$5,2,FALSE)),"",VLOOKUP(VLOOKUP(C321,Table1[[Practice no.]:[12]],25,FALSE),List!$A$2:$B$5,2,FALSE)))</f>
        <v/>
      </c>
      <c r="L321" s="68" t="str">
        <f>IF(C321="","",IF(ISERROR(VLOOKUP(VLOOKUP(C321,Table1[[Practice no.]:[12]],26,FALSE),List!$A$2:$B$5,2,FALSE)),"",VLOOKUP(VLOOKUP(C321,Table1[[Practice no.]:[12]],26,FALSE),List!$A$2:$B$5,2,FALSE)))</f>
        <v/>
      </c>
      <c r="M321" s="68" t="str">
        <f>IF(C321="","",IF(ISERROR(VLOOKUP(VLOOKUP(C321,Table1[[Practice no.]:[12]],27,FALSE),List!$A$2:$B$5,2,FALSE)),"",VLOOKUP(VLOOKUP(C321,Table1[[Practice no.]:[12]],27,FALSE),List!$A$2:$B$5,2,FALSE)))</f>
        <v/>
      </c>
      <c r="N321" s="69" t="str">
        <f>IF(C321="","",IF(ISERROR(VLOOKUP(VLOOKUP(C321,Table1[[Practice no.]:[12]],28,FALSE),List!$A$2:$B$5,2,FALSE)),"",VLOOKUP(VLOOKUP(C321,Table1[[Practice no.]:[12]],28,FALSE),List!$A$2:$B$5,2,FALSE)))</f>
        <v/>
      </c>
      <c r="O321" s="69" t="str">
        <f>IF(C321="","",IF(ISERROR(VLOOKUP(VLOOKUP(C321,Table1[[Practice no.]:[12]],29,FALSE),List!$A$2:$B$5,2,FALSE)),"",VLOOKUP(VLOOKUP(C321,Table1[[Practice no.]:[12]],29,FALSE),List!$A$2:$B$5,2,FALSE)))</f>
        <v/>
      </c>
      <c r="P321" s="69" t="str">
        <f>IF(C321="","",IF(ISERROR(VLOOKUP(VLOOKUP(C321,Table1[[Practice no.]:[12]],30,FALSE),List!$A$2:$B$5,2,FALSE)),"",VLOOKUP(VLOOKUP(C321,Table1[[Practice no.]:[12]],30,FALSE),List!$A$2:$B$5,2,FALSE)))</f>
        <v/>
      </c>
      <c r="Q321" s="55" t="str">
        <f>IF(C321="","",IF(ISERROR(VLOOKUP(VLOOKUP(C321,Table1[[Practice no.]:[12]],31,FALSE),List!$A$2:$B$5,2,FALSE)),"",VLOOKUP(VLOOKUP(C321,Table1[[Practice no.]:[12]],31,FALSE),List!$A$2:$B$5,2,FALSE)))</f>
        <v/>
      </c>
      <c r="R321" s="55" t="str">
        <f>IF(C321="","",IF(ISERROR(VLOOKUP(VLOOKUP(C321,Table1[[Practice no.]:[12]],32,FALSE),List!$A$2:$B$5,2,FALSE)),"",VLOOKUP(VLOOKUP(C321,Table1[[Practice no.]:[12]],32,FALSE),List!$A$2:$B$5,2,FALSE)))</f>
        <v/>
      </c>
      <c r="S321" s="55" t="str">
        <f>IF(C321="","",IF(ISERROR(VLOOKUP(VLOOKUP(C321,Table1[[Practice no.]:[12]],33,FALSE),List!$A$2:$B$5,2,FALSE)),"",VLOOKUP(VLOOKUP(C321,Table1[[Practice no.]:[12]],33,FALSE),List!$A$2:$B$5,2,FALSE)))</f>
        <v/>
      </c>
      <c r="T321" s="55" t="str">
        <f>IF(C321="","",IF(ISERROR(VLOOKUP(VLOOKUP(C321,Table1[[Practice no.]:[12]],34,FALSE),List!$A$2:$B$5,2,FALSE)),"",VLOOKUP(VLOOKUP(C321,Table1[[Practice no.]:[12]],34,FALSE),List!$A$2:$B$5,2,FALSE)))</f>
        <v/>
      </c>
      <c r="U321" s="55" t="str">
        <f>IF(C321="","",IF(ISERROR(VLOOKUP(VLOOKUP(C321,Table1[[Practice no.]:[12]],35,FALSE),List!$A$2:$B$5,2,FALSE)),"",VLOOKUP(VLOOKUP(C321,Table1[[Practice no.]:[12]],35,FALSE),List!$A$2:$B$5,2,FALSE)))</f>
        <v/>
      </c>
      <c r="V321" s="55" t="str">
        <f>IF(C321="","",IF(ISERROR(VLOOKUP(VLOOKUP(C321,Table1[[Practice no.]:[12]],36,FALSE),List!$A$2:$B$5,2,FALSE)),"",VLOOKUP(VLOOKUP(C321,Table1[[Practice no.]:[12]],36,FALSE),List!$A$2:$B$5,2,FALSE)))</f>
        <v/>
      </c>
      <c r="W321" s="55" t="str">
        <f>IF(C321="","",IF(ISERROR(VLOOKUP(VLOOKUP(C321,Table1[[Practice no.]:[12]],37,FALSE),List!$A$2:$B$5,2,FALSE)),"",VLOOKUP(VLOOKUP(C321,Table1[[Practice no.]:[12]],37,FALSE),List!$A$2:$B$5,2,FALSE)))</f>
        <v/>
      </c>
      <c r="X321" s="55" t="str">
        <f>IF(C321="","",IF(ISERROR(VLOOKUP(VLOOKUP(C321,Table1[[Practice no.]:[12]],38,FALSE),List!$A$2:$B$5,2,FALSE)),"",VLOOKUP(VLOOKUP(C321,Table1[[Practice no.]:[12]],38,FALSE),List!$A$2:$B$5,2,FALSE)))</f>
        <v/>
      </c>
      <c r="Y321" s="55" t="str">
        <f>IF(C321="","",IF(ISERROR(VLOOKUP(VLOOKUP(C321,Table1[[Practice no.]:[12]],39,FALSE),List!$A$2:$B$5,2,FALSE)),"",VLOOKUP(VLOOKUP(C321,Table1[[Practice no.]:[12]],39,FALSE),List!$A$2:$B$5,2,FALSE)))</f>
        <v/>
      </c>
      <c r="Z321" s="55" t="str">
        <f>IF(C321="","",IF(ISERROR(VLOOKUP(VLOOKUP(C321,Table1[[Practice no.]:[12]],40,FALSE),List!$A$2:$B$5,2,FALSE)),"",VLOOKUP(VLOOKUP(C321,Table1[[Practice no.]:[12]],40,FALSE),List!$A$2:$B$5,2,FALSE)))</f>
        <v/>
      </c>
      <c r="AA321" s="55" t="str">
        <f>IF(C321="","",IF(ISERROR(VLOOKUP(VLOOKUP(C321,Table1[[Practice no.]:[12]],41,FALSE),List!$A$2:$B$5,2,FALSE)),"",VLOOKUP(VLOOKUP(C321,Table1[[Practice no.]:[12]],41,FALSE),List!$A$2:$B$5,2,FALSE)))</f>
        <v/>
      </c>
      <c r="AB321" s="55" t="str">
        <f>IF(C321="","",IF(ISERROR(VLOOKUP(VLOOKUP(C321,Table1[[Practice no.]:[12]],42,FALSE),List!$A$2:$B$5,2,FALSE)),"",VLOOKUP(VLOOKUP(C321,Table1[[Practice no.]:[12]],42,FALSE),List!$A$2:$B$5,2,FALSE)))</f>
        <v/>
      </c>
    </row>
    <row r="322" spans="1:28" ht="40.35" customHeight="1">
      <c r="A322" s="218"/>
      <c r="B322" s="218"/>
      <c r="C322" s="218"/>
      <c r="D322" s="218" t="str">
        <f>IF(C322="","",HYPERLINK("#'" &amp; C322 &amp; "'!A1",VLOOKUP(C322,Table1[[Practice no.]:[Pracitce Name]],2,FALSE)))</f>
        <v/>
      </c>
      <c r="E322" s="65" t="str">
        <f>IF(C322="","",IF(ISERROR(VLOOKUP(VLOOKUP(C322,Table1[[Practice no.]:[12]],19,FALSE),List!$A$2:$B$5,2,FALSE)),"",VLOOKUP(VLOOKUP(C322,Table1[[Practice no.]:[12]],19,FALSE),List!$A$2:$B$5,2,FALSE)))</f>
        <v/>
      </c>
      <c r="F322" s="66" t="str">
        <f>IF(C322="","",IF(ISERROR(VLOOKUP(VLOOKUP(C322,Table1[[Practice no.]:[12]],20,FALSE),List!$A$2:$B$5,2,FALSE)),"",VLOOKUP(VLOOKUP(C322,Table1[[Practice no.]:[12]],20,FALSE),List!$A$2:$B$5,2,FALSE)))</f>
        <v/>
      </c>
      <c r="G322" s="66" t="str">
        <f>IF(C322="","",IF(ISERROR(VLOOKUP(VLOOKUP(C322,Table1[[Practice no.]:[12]],21,FALSE),List!$A$2:$B$5,2,FALSE)),"",VLOOKUP(VLOOKUP(C322,Table1[[Practice no.]:[12]],21,FALSE),List!$A$2:$B$5,2,FALSE)))</f>
        <v/>
      </c>
      <c r="H322" s="67" t="str">
        <f>IF(C322="","",IF(ISERROR(VLOOKUP(VLOOKUP(C322,Table1[[Practice no.]:[12]],22,FALSE),List!$A$2:$B$5,2,FALSE)),"",VLOOKUP(VLOOKUP(C322,Table1[[Practice no.]:[12]],22,FALSE),List!$A$2:$B$5,2,FALSE)))</f>
        <v/>
      </c>
      <c r="I322" s="67" t="str">
        <f>IF(C322="","",IF(ISERROR(VLOOKUP(VLOOKUP(C322,Table1[[Practice no.]:[12]],23,FALSE),List!$A$2:$B$5,2,FALSE)),"",VLOOKUP(VLOOKUP(C322,Table1[[Practice no.]:[12]],23,FALSE),List!$A$2:$B$5,2,FALSE)))</f>
        <v/>
      </c>
      <c r="J322" s="67" t="str">
        <f>IF(C322="","",IF(ISERROR(VLOOKUP(VLOOKUP(C322,Table1[[Practice no.]:[12]],24,FALSE),List!$A$2:$B$5,2,FALSE)),"",VLOOKUP(VLOOKUP(C322,Table1[[Practice no.]:[12]],24,FALSE),List!$A$2:$B$5,2,FALSE)))</f>
        <v/>
      </c>
      <c r="K322" s="68" t="str">
        <f>IF(C322="","",IF(ISERROR(VLOOKUP(VLOOKUP(C322,Table1[[Practice no.]:[12]],25,FALSE),List!$A$2:$B$5,2,FALSE)),"",VLOOKUP(VLOOKUP(C322,Table1[[Practice no.]:[12]],25,FALSE),List!$A$2:$B$5,2,FALSE)))</f>
        <v/>
      </c>
      <c r="L322" s="68" t="str">
        <f>IF(C322="","",IF(ISERROR(VLOOKUP(VLOOKUP(C322,Table1[[Practice no.]:[12]],26,FALSE),List!$A$2:$B$5,2,FALSE)),"",VLOOKUP(VLOOKUP(C322,Table1[[Practice no.]:[12]],26,FALSE),List!$A$2:$B$5,2,FALSE)))</f>
        <v/>
      </c>
      <c r="M322" s="68" t="str">
        <f>IF(C322="","",IF(ISERROR(VLOOKUP(VLOOKUP(C322,Table1[[Practice no.]:[12]],27,FALSE),List!$A$2:$B$5,2,FALSE)),"",VLOOKUP(VLOOKUP(C322,Table1[[Practice no.]:[12]],27,FALSE),List!$A$2:$B$5,2,FALSE)))</f>
        <v/>
      </c>
      <c r="N322" s="69" t="str">
        <f>IF(C322="","",IF(ISERROR(VLOOKUP(VLOOKUP(C322,Table1[[Practice no.]:[12]],28,FALSE),List!$A$2:$B$5,2,FALSE)),"",VLOOKUP(VLOOKUP(C322,Table1[[Practice no.]:[12]],28,FALSE),List!$A$2:$B$5,2,FALSE)))</f>
        <v/>
      </c>
      <c r="O322" s="69" t="str">
        <f>IF(C322="","",IF(ISERROR(VLOOKUP(VLOOKUP(C322,Table1[[Practice no.]:[12]],29,FALSE),List!$A$2:$B$5,2,FALSE)),"",VLOOKUP(VLOOKUP(C322,Table1[[Practice no.]:[12]],29,FALSE),List!$A$2:$B$5,2,FALSE)))</f>
        <v/>
      </c>
      <c r="P322" s="69" t="str">
        <f>IF(C322="","",IF(ISERROR(VLOOKUP(VLOOKUP(C322,Table1[[Practice no.]:[12]],30,FALSE),List!$A$2:$B$5,2,FALSE)),"",VLOOKUP(VLOOKUP(C322,Table1[[Practice no.]:[12]],30,FALSE),List!$A$2:$B$5,2,FALSE)))</f>
        <v/>
      </c>
      <c r="Q322" s="55" t="str">
        <f>IF(C322="","",IF(ISERROR(VLOOKUP(VLOOKUP(C322,Table1[[Practice no.]:[12]],31,FALSE),List!$A$2:$B$5,2,FALSE)),"",VLOOKUP(VLOOKUP(C322,Table1[[Practice no.]:[12]],31,FALSE),List!$A$2:$B$5,2,FALSE)))</f>
        <v/>
      </c>
      <c r="R322" s="55" t="str">
        <f>IF(C322="","",IF(ISERROR(VLOOKUP(VLOOKUP(C322,Table1[[Practice no.]:[12]],32,FALSE),List!$A$2:$B$5,2,FALSE)),"",VLOOKUP(VLOOKUP(C322,Table1[[Practice no.]:[12]],32,FALSE),List!$A$2:$B$5,2,FALSE)))</f>
        <v/>
      </c>
      <c r="S322" s="55" t="str">
        <f>IF(C322="","",IF(ISERROR(VLOOKUP(VLOOKUP(C322,Table1[[Practice no.]:[12]],33,FALSE),List!$A$2:$B$5,2,FALSE)),"",VLOOKUP(VLOOKUP(C322,Table1[[Practice no.]:[12]],33,FALSE),List!$A$2:$B$5,2,FALSE)))</f>
        <v/>
      </c>
      <c r="T322" s="55" t="str">
        <f>IF(C322="","",IF(ISERROR(VLOOKUP(VLOOKUP(C322,Table1[[Practice no.]:[12]],34,FALSE),List!$A$2:$B$5,2,FALSE)),"",VLOOKUP(VLOOKUP(C322,Table1[[Practice no.]:[12]],34,FALSE),List!$A$2:$B$5,2,FALSE)))</f>
        <v/>
      </c>
      <c r="U322" s="55" t="str">
        <f>IF(C322="","",IF(ISERROR(VLOOKUP(VLOOKUP(C322,Table1[[Practice no.]:[12]],35,FALSE),List!$A$2:$B$5,2,FALSE)),"",VLOOKUP(VLOOKUP(C322,Table1[[Practice no.]:[12]],35,FALSE),List!$A$2:$B$5,2,FALSE)))</f>
        <v/>
      </c>
      <c r="V322" s="55" t="str">
        <f>IF(C322="","",IF(ISERROR(VLOOKUP(VLOOKUP(C322,Table1[[Practice no.]:[12]],36,FALSE),List!$A$2:$B$5,2,FALSE)),"",VLOOKUP(VLOOKUP(C322,Table1[[Practice no.]:[12]],36,FALSE),List!$A$2:$B$5,2,FALSE)))</f>
        <v/>
      </c>
      <c r="W322" s="55" t="str">
        <f>IF(C322="","",IF(ISERROR(VLOOKUP(VLOOKUP(C322,Table1[[Practice no.]:[12]],37,FALSE),List!$A$2:$B$5,2,FALSE)),"",VLOOKUP(VLOOKUP(C322,Table1[[Practice no.]:[12]],37,FALSE),List!$A$2:$B$5,2,FALSE)))</f>
        <v/>
      </c>
      <c r="X322" s="55" t="str">
        <f>IF(C322="","",IF(ISERROR(VLOOKUP(VLOOKUP(C322,Table1[[Practice no.]:[12]],38,FALSE),List!$A$2:$B$5,2,FALSE)),"",VLOOKUP(VLOOKUP(C322,Table1[[Practice no.]:[12]],38,FALSE),List!$A$2:$B$5,2,FALSE)))</f>
        <v/>
      </c>
      <c r="Y322" s="55" t="str">
        <f>IF(C322="","",IF(ISERROR(VLOOKUP(VLOOKUP(C322,Table1[[Practice no.]:[12]],39,FALSE),List!$A$2:$B$5,2,FALSE)),"",VLOOKUP(VLOOKUP(C322,Table1[[Practice no.]:[12]],39,FALSE),List!$A$2:$B$5,2,FALSE)))</f>
        <v/>
      </c>
      <c r="Z322" s="55" t="str">
        <f>IF(C322="","",IF(ISERROR(VLOOKUP(VLOOKUP(C322,Table1[[Practice no.]:[12]],40,FALSE),List!$A$2:$B$5,2,FALSE)),"",VLOOKUP(VLOOKUP(C322,Table1[[Practice no.]:[12]],40,FALSE),List!$A$2:$B$5,2,FALSE)))</f>
        <v/>
      </c>
      <c r="AA322" s="55" t="str">
        <f>IF(C322="","",IF(ISERROR(VLOOKUP(VLOOKUP(C322,Table1[[Practice no.]:[12]],41,FALSE),List!$A$2:$B$5,2,FALSE)),"",VLOOKUP(VLOOKUP(C322,Table1[[Practice no.]:[12]],41,FALSE),List!$A$2:$B$5,2,FALSE)))</f>
        <v/>
      </c>
      <c r="AB322" s="55" t="str">
        <f>IF(C322="","",IF(ISERROR(VLOOKUP(VLOOKUP(C322,Table1[[Practice no.]:[12]],42,FALSE),List!$A$2:$B$5,2,FALSE)),"",VLOOKUP(VLOOKUP(C322,Table1[[Practice no.]:[12]],42,FALSE),List!$A$2:$B$5,2,FALSE)))</f>
        <v/>
      </c>
    </row>
    <row r="323" spans="1:28" ht="40.35" customHeight="1">
      <c r="A323" s="218"/>
      <c r="B323" s="218"/>
      <c r="C323" s="218"/>
      <c r="D323" s="218" t="str">
        <f>IF(C323="","",HYPERLINK("#'" &amp; C323 &amp; "'!A1",VLOOKUP(C323,Table1[[Practice no.]:[Pracitce Name]],2,FALSE)))</f>
        <v/>
      </c>
      <c r="E323" s="65" t="str">
        <f>IF(C323="","",IF(ISERROR(VLOOKUP(VLOOKUP(C323,Table1[[Practice no.]:[12]],19,FALSE),List!$A$2:$B$5,2,FALSE)),"",VLOOKUP(VLOOKUP(C323,Table1[[Practice no.]:[12]],19,FALSE),List!$A$2:$B$5,2,FALSE)))</f>
        <v/>
      </c>
      <c r="F323" s="66" t="str">
        <f>IF(C323="","",IF(ISERROR(VLOOKUP(VLOOKUP(C323,Table1[[Practice no.]:[12]],20,FALSE),List!$A$2:$B$5,2,FALSE)),"",VLOOKUP(VLOOKUP(C323,Table1[[Practice no.]:[12]],20,FALSE),List!$A$2:$B$5,2,FALSE)))</f>
        <v/>
      </c>
      <c r="G323" s="66" t="str">
        <f>IF(C323="","",IF(ISERROR(VLOOKUP(VLOOKUP(C323,Table1[[Practice no.]:[12]],21,FALSE),List!$A$2:$B$5,2,FALSE)),"",VLOOKUP(VLOOKUP(C323,Table1[[Practice no.]:[12]],21,FALSE),List!$A$2:$B$5,2,FALSE)))</f>
        <v/>
      </c>
      <c r="H323" s="67" t="str">
        <f>IF(C323="","",IF(ISERROR(VLOOKUP(VLOOKUP(C323,Table1[[Practice no.]:[12]],22,FALSE),List!$A$2:$B$5,2,FALSE)),"",VLOOKUP(VLOOKUP(C323,Table1[[Practice no.]:[12]],22,FALSE),List!$A$2:$B$5,2,FALSE)))</f>
        <v/>
      </c>
      <c r="I323" s="67" t="str">
        <f>IF(C323="","",IF(ISERROR(VLOOKUP(VLOOKUP(C323,Table1[[Practice no.]:[12]],23,FALSE),List!$A$2:$B$5,2,FALSE)),"",VLOOKUP(VLOOKUP(C323,Table1[[Practice no.]:[12]],23,FALSE),List!$A$2:$B$5,2,FALSE)))</f>
        <v/>
      </c>
      <c r="J323" s="67" t="str">
        <f>IF(C323="","",IF(ISERROR(VLOOKUP(VLOOKUP(C323,Table1[[Practice no.]:[12]],24,FALSE),List!$A$2:$B$5,2,FALSE)),"",VLOOKUP(VLOOKUP(C323,Table1[[Practice no.]:[12]],24,FALSE),List!$A$2:$B$5,2,FALSE)))</f>
        <v/>
      </c>
      <c r="K323" s="68" t="str">
        <f>IF(C323="","",IF(ISERROR(VLOOKUP(VLOOKUP(C323,Table1[[Practice no.]:[12]],25,FALSE),List!$A$2:$B$5,2,FALSE)),"",VLOOKUP(VLOOKUP(C323,Table1[[Practice no.]:[12]],25,FALSE),List!$A$2:$B$5,2,FALSE)))</f>
        <v/>
      </c>
      <c r="L323" s="68" t="str">
        <f>IF(C323="","",IF(ISERROR(VLOOKUP(VLOOKUP(C323,Table1[[Practice no.]:[12]],26,FALSE),List!$A$2:$B$5,2,FALSE)),"",VLOOKUP(VLOOKUP(C323,Table1[[Practice no.]:[12]],26,FALSE),List!$A$2:$B$5,2,FALSE)))</f>
        <v/>
      </c>
      <c r="M323" s="68" t="str">
        <f>IF(C323="","",IF(ISERROR(VLOOKUP(VLOOKUP(C323,Table1[[Practice no.]:[12]],27,FALSE),List!$A$2:$B$5,2,FALSE)),"",VLOOKUP(VLOOKUP(C323,Table1[[Practice no.]:[12]],27,FALSE),List!$A$2:$B$5,2,FALSE)))</f>
        <v/>
      </c>
      <c r="N323" s="69" t="str">
        <f>IF(C323="","",IF(ISERROR(VLOOKUP(VLOOKUP(C323,Table1[[Practice no.]:[12]],28,FALSE),List!$A$2:$B$5,2,FALSE)),"",VLOOKUP(VLOOKUP(C323,Table1[[Practice no.]:[12]],28,FALSE),List!$A$2:$B$5,2,FALSE)))</f>
        <v/>
      </c>
      <c r="O323" s="69" t="str">
        <f>IF(C323="","",IF(ISERROR(VLOOKUP(VLOOKUP(C323,Table1[[Practice no.]:[12]],29,FALSE),List!$A$2:$B$5,2,FALSE)),"",VLOOKUP(VLOOKUP(C323,Table1[[Practice no.]:[12]],29,FALSE),List!$A$2:$B$5,2,FALSE)))</f>
        <v/>
      </c>
      <c r="P323" s="69" t="str">
        <f>IF(C323="","",IF(ISERROR(VLOOKUP(VLOOKUP(C323,Table1[[Practice no.]:[12]],30,FALSE),List!$A$2:$B$5,2,FALSE)),"",VLOOKUP(VLOOKUP(C323,Table1[[Practice no.]:[12]],30,FALSE),List!$A$2:$B$5,2,FALSE)))</f>
        <v/>
      </c>
      <c r="Q323" s="55" t="str">
        <f>IF(C323="","",IF(ISERROR(VLOOKUP(VLOOKUP(C323,Table1[[Practice no.]:[12]],31,FALSE),List!$A$2:$B$5,2,FALSE)),"",VLOOKUP(VLOOKUP(C323,Table1[[Practice no.]:[12]],31,FALSE),List!$A$2:$B$5,2,FALSE)))</f>
        <v/>
      </c>
      <c r="R323" s="55" t="str">
        <f>IF(C323="","",IF(ISERROR(VLOOKUP(VLOOKUP(C323,Table1[[Practice no.]:[12]],32,FALSE),List!$A$2:$B$5,2,FALSE)),"",VLOOKUP(VLOOKUP(C323,Table1[[Practice no.]:[12]],32,FALSE),List!$A$2:$B$5,2,FALSE)))</f>
        <v/>
      </c>
      <c r="S323" s="55" t="str">
        <f>IF(C323="","",IF(ISERROR(VLOOKUP(VLOOKUP(C323,Table1[[Practice no.]:[12]],33,FALSE),List!$A$2:$B$5,2,FALSE)),"",VLOOKUP(VLOOKUP(C323,Table1[[Practice no.]:[12]],33,FALSE),List!$A$2:$B$5,2,FALSE)))</f>
        <v/>
      </c>
      <c r="T323" s="55" t="str">
        <f>IF(C323="","",IF(ISERROR(VLOOKUP(VLOOKUP(C323,Table1[[Practice no.]:[12]],34,FALSE),List!$A$2:$B$5,2,FALSE)),"",VLOOKUP(VLOOKUP(C323,Table1[[Practice no.]:[12]],34,FALSE),List!$A$2:$B$5,2,FALSE)))</f>
        <v/>
      </c>
      <c r="U323" s="55" t="str">
        <f>IF(C323="","",IF(ISERROR(VLOOKUP(VLOOKUP(C323,Table1[[Practice no.]:[12]],35,FALSE),List!$A$2:$B$5,2,FALSE)),"",VLOOKUP(VLOOKUP(C323,Table1[[Practice no.]:[12]],35,FALSE),List!$A$2:$B$5,2,FALSE)))</f>
        <v/>
      </c>
      <c r="V323" s="55" t="str">
        <f>IF(C323="","",IF(ISERROR(VLOOKUP(VLOOKUP(C323,Table1[[Practice no.]:[12]],36,FALSE),List!$A$2:$B$5,2,FALSE)),"",VLOOKUP(VLOOKUP(C323,Table1[[Practice no.]:[12]],36,FALSE),List!$A$2:$B$5,2,FALSE)))</f>
        <v/>
      </c>
      <c r="W323" s="55" t="str">
        <f>IF(C323="","",IF(ISERROR(VLOOKUP(VLOOKUP(C323,Table1[[Practice no.]:[12]],37,FALSE),List!$A$2:$B$5,2,FALSE)),"",VLOOKUP(VLOOKUP(C323,Table1[[Practice no.]:[12]],37,FALSE),List!$A$2:$B$5,2,FALSE)))</f>
        <v/>
      </c>
      <c r="X323" s="55" t="str">
        <f>IF(C323="","",IF(ISERROR(VLOOKUP(VLOOKUP(C323,Table1[[Practice no.]:[12]],38,FALSE),List!$A$2:$B$5,2,FALSE)),"",VLOOKUP(VLOOKUP(C323,Table1[[Practice no.]:[12]],38,FALSE),List!$A$2:$B$5,2,FALSE)))</f>
        <v/>
      </c>
      <c r="Y323" s="55" t="str">
        <f>IF(C323="","",IF(ISERROR(VLOOKUP(VLOOKUP(C323,Table1[[Practice no.]:[12]],39,FALSE),List!$A$2:$B$5,2,FALSE)),"",VLOOKUP(VLOOKUP(C323,Table1[[Practice no.]:[12]],39,FALSE),List!$A$2:$B$5,2,FALSE)))</f>
        <v/>
      </c>
      <c r="Z323" s="55" t="str">
        <f>IF(C323="","",IF(ISERROR(VLOOKUP(VLOOKUP(C323,Table1[[Practice no.]:[12]],40,FALSE),List!$A$2:$B$5,2,FALSE)),"",VLOOKUP(VLOOKUP(C323,Table1[[Practice no.]:[12]],40,FALSE),List!$A$2:$B$5,2,FALSE)))</f>
        <v/>
      </c>
      <c r="AA323" s="55" t="str">
        <f>IF(C323="","",IF(ISERROR(VLOOKUP(VLOOKUP(C323,Table1[[Practice no.]:[12]],41,FALSE),List!$A$2:$B$5,2,FALSE)),"",VLOOKUP(VLOOKUP(C323,Table1[[Practice no.]:[12]],41,FALSE),List!$A$2:$B$5,2,FALSE)))</f>
        <v/>
      </c>
      <c r="AB323" s="55" t="str">
        <f>IF(C323="","",IF(ISERROR(VLOOKUP(VLOOKUP(C323,Table1[[Practice no.]:[12]],42,FALSE),List!$A$2:$B$5,2,FALSE)),"",VLOOKUP(VLOOKUP(C323,Table1[[Practice no.]:[12]],42,FALSE),List!$A$2:$B$5,2,FALSE)))</f>
        <v/>
      </c>
    </row>
    <row r="324" spans="1:28" ht="40.35" customHeight="1">
      <c r="A324" s="218"/>
      <c r="B324" s="218"/>
      <c r="C324" s="218"/>
      <c r="D324" s="218" t="str">
        <f>IF(C324="","",HYPERLINK("#'" &amp; C324 &amp; "'!A1",VLOOKUP(C324,Table1[[Practice no.]:[Pracitce Name]],2,FALSE)))</f>
        <v/>
      </c>
      <c r="E324" s="65" t="str">
        <f>IF(C324="","",IF(ISERROR(VLOOKUP(VLOOKUP(C324,Table1[[Practice no.]:[12]],19,FALSE),List!$A$2:$B$5,2,FALSE)),"",VLOOKUP(VLOOKUP(C324,Table1[[Practice no.]:[12]],19,FALSE),List!$A$2:$B$5,2,FALSE)))</f>
        <v/>
      </c>
      <c r="F324" s="66" t="str">
        <f>IF(C324="","",IF(ISERROR(VLOOKUP(VLOOKUP(C324,Table1[[Practice no.]:[12]],20,FALSE),List!$A$2:$B$5,2,FALSE)),"",VLOOKUP(VLOOKUP(C324,Table1[[Practice no.]:[12]],20,FALSE),List!$A$2:$B$5,2,FALSE)))</f>
        <v/>
      </c>
      <c r="G324" s="66" t="str">
        <f>IF(C324="","",IF(ISERROR(VLOOKUP(VLOOKUP(C324,Table1[[Practice no.]:[12]],21,FALSE),List!$A$2:$B$5,2,FALSE)),"",VLOOKUP(VLOOKUP(C324,Table1[[Practice no.]:[12]],21,FALSE),List!$A$2:$B$5,2,FALSE)))</f>
        <v/>
      </c>
      <c r="H324" s="67" t="str">
        <f>IF(C324="","",IF(ISERROR(VLOOKUP(VLOOKUP(C324,Table1[[Practice no.]:[12]],22,FALSE),List!$A$2:$B$5,2,FALSE)),"",VLOOKUP(VLOOKUP(C324,Table1[[Practice no.]:[12]],22,FALSE),List!$A$2:$B$5,2,FALSE)))</f>
        <v/>
      </c>
      <c r="I324" s="67" t="str">
        <f>IF(C324="","",IF(ISERROR(VLOOKUP(VLOOKUP(C324,Table1[[Practice no.]:[12]],23,FALSE),List!$A$2:$B$5,2,FALSE)),"",VLOOKUP(VLOOKUP(C324,Table1[[Practice no.]:[12]],23,FALSE),List!$A$2:$B$5,2,FALSE)))</f>
        <v/>
      </c>
      <c r="J324" s="67" t="str">
        <f>IF(C324="","",IF(ISERROR(VLOOKUP(VLOOKUP(C324,Table1[[Practice no.]:[12]],24,FALSE),List!$A$2:$B$5,2,FALSE)),"",VLOOKUP(VLOOKUP(C324,Table1[[Practice no.]:[12]],24,FALSE),List!$A$2:$B$5,2,FALSE)))</f>
        <v/>
      </c>
      <c r="K324" s="68" t="str">
        <f>IF(C324="","",IF(ISERROR(VLOOKUP(VLOOKUP(C324,Table1[[Practice no.]:[12]],25,FALSE),List!$A$2:$B$5,2,FALSE)),"",VLOOKUP(VLOOKUP(C324,Table1[[Practice no.]:[12]],25,FALSE),List!$A$2:$B$5,2,FALSE)))</f>
        <v/>
      </c>
      <c r="L324" s="68" t="str">
        <f>IF(C324="","",IF(ISERROR(VLOOKUP(VLOOKUP(C324,Table1[[Practice no.]:[12]],26,FALSE),List!$A$2:$B$5,2,FALSE)),"",VLOOKUP(VLOOKUP(C324,Table1[[Practice no.]:[12]],26,FALSE),List!$A$2:$B$5,2,FALSE)))</f>
        <v/>
      </c>
      <c r="M324" s="68" t="str">
        <f>IF(C324="","",IF(ISERROR(VLOOKUP(VLOOKUP(C324,Table1[[Practice no.]:[12]],27,FALSE),List!$A$2:$B$5,2,FALSE)),"",VLOOKUP(VLOOKUP(C324,Table1[[Practice no.]:[12]],27,FALSE),List!$A$2:$B$5,2,FALSE)))</f>
        <v/>
      </c>
      <c r="N324" s="69" t="str">
        <f>IF(C324="","",IF(ISERROR(VLOOKUP(VLOOKUP(C324,Table1[[Practice no.]:[12]],28,FALSE),List!$A$2:$B$5,2,FALSE)),"",VLOOKUP(VLOOKUP(C324,Table1[[Practice no.]:[12]],28,FALSE),List!$A$2:$B$5,2,FALSE)))</f>
        <v/>
      </c>
      <c r="O324" s="69" t="str">
        <f>IF(C324="","",IF(ISERROR(VLOOKUP(VLOOKUP(C324,Table1[[Practice no.]:[12]],29,FALSE),List!$A$2:$B$5,2,FALSE)),"",VLOOKUP(VLOOKUP(C324,Table1[[Practice no.]:[12]],29,FALSE),List!$A$2:$B$5,2,FALSE)))</f>
        <v/>
      </c>
      <c r="P324" s="69" t="str">
        <f>IF(C324="","",IF(ISERROR(VLOOKUP(VLOOKUP(C324,Table1[[Practice no.]:[12]],30,FALSE),List!$A$2:$B$5,2,FALSE)),"",VLOOKUP(VLOOKUP(C324,Table1[[Practice no.]:[12]],30,FALSE),List!$A$2:$B$5,2,FALSE)))</f>
        <v/>
      </c>
      <c r="Q324" s="55" t="str">
        <f>IF(C324="","",IF(ISERROR(VLOOKUP(VLOOKUP(C324,Table1[[Practice no.]:[12]],31,FALSE),List!$A$2:$B$5,2,FALSE)),"",VLOOKUP(VLOOKUP(C324,Table1[[Practice no.]:[12]],31,FALSE),List!$A$2:$B$5,2,FALSE)))</f>
        <v/>
      </c>
      <c r="R324" s="55" t="str">
        <f>IF(C324="","",IF(ISERROR(VLOOKUP(VLOOKUP(C324,Table1[[Practice no.]:[12]],32,FALSE),List!$A$2:$B$5,2,FALSE)),"",VLOOKUP(VLOOKUP(C324,Table1[[Practice no.]:[12]],32,FALSE),List!$A$2:$B$5,2,FALSE)))</f>
        <v/>
      </c>
      <c r="S324" s="55" t="str">
        <f>IF(C324="","",IF(ISERROR(VLOOKUP(VLOOKUP(C324,Table1[[Practice no.]:[12]],33,FALSE),List!$A$2:$B$5,2,FALSE)),"",VLOOKUP(VLOOKUP(C324,Table1[[Practice no.]:[12]],33,FALSE),List!$A$2:$B$5,2,FALSE)))</f>
        <v/>
      </c>
      <c r="T324" s="55" t="str">
        <f>IF(C324="","",IF(ISERROR(VLOOKUP(VLOOKUP(C324,Table1[[Practice no.]:[12]],34,FALSE),List!$A$2:$B$5,2,FALSE)),"",VLOOKUP(VLOOKUP(C324,Table1[[Practice no.]:[12]],34,FALSE),List!$A$2:$B$5,2,FALSE)))</f>
        <v/>
      </c>
      <c r="U324" s="55" t="str">
        <f>IF(C324="","",IF(ISERROR(VLOOKUP(VLOOKUP(C324,Table1[[Practice no.]:[12]],35,FALSE),List!$A$2:$B$5,2,FALSE)),"",VLOOKUP(VLOOKUP(C324,Table1[[Practice no.]:[12]],35,FALSE),List!$A$2:$B$5,2,FALSE)))</f>
        <v/>
      </c>
      <c r="V324" s="55" t="str">
        <f>IF(C324="","",IF(ISERROR(VLOOKUP(VLOOKUP(C324,Table1[[Practice no.]:[12]],36,FALSE),List!$A$2:$B$5,2,FALSE)),"",VLOOKUP(VLOOKUP(C324,Table1[[Practice no.]:[12]],36,FALSE),List!$A$2:$B$5,2,FALSE)))</f>
        <v/>
      </c>
      <c r="W324" s="55" t="str">
        <f>IF(C324="","",IF(ISERROR(VLOOKUP(VLOOKUP(C324,Table1[[Practice no.]:[12]],37,FALSE),List!$A$2:$B$5,2,FALSE)),"",VLOOKUP(VLOOKUP(C324,Table1[[Practice no.]:[12]],37,FALSE),List!$A$2:$B$5,2,FALSE)))</f>
        <v/>
      </c>
      <c r="X324" s="55" t="str">
        <f>IF(C324="","",IF(ISERROR(VLOOKUP(VLOOKUP(C324,Table1[[Practice no.]:[12]],38,FALSE),List!$A$2:$B$5,2,FALSE)),"",VLOOKUP(VLOOKUP(C324,Table1[[Practice no.]:[12]],38,FALSE),List!$A$2:$B$5,2,FALSE)))</f>
        <v/>
      </c>
      <c r="Y324" s="55" t="str">
        <f>IF(C324="","",IF(ISERROR(VLOOKUP(VLOOKUP(C324,Table1[[Practice no.]:[12]],39,FALSE),List!$A$2:$B$5,2,FALSE)),"",VLOOKUP(VLOOKUP(C324,Table1[[Practice no.]:[12]],39,FALSE),List!$A$2:$B$5,2,FALSE)))</f>
        <v/>
      </c>
      <c r="Z324" s="55" t="str">
        <f>IF(C324="","",IF(ISERROR(VLOOKUP(VLOOKUP(C324,Table1[[Practice no.]:[12]],40,FALSE),List!$A$2:$B$5,2,FALSE)),"",VLOOKUP(VLOOKUP(C324,Table1[[Practice no.]:[12]],40,FALSE),List!$A$2:$B$5,2,FALSE)))</f>
        <v/>
      </c>
      <c r="AA324" s="55" t="str">
        <f>IF(C324="","",IF(ISERROR(VLOOKUP(VLOOKUP(C324,Table1[[Practice no.]:[12]],41,FALSE),List!$A$2:$B$5,2,FALSE)),"",VLOOKUP(VLOOKUP(C324,Table1[[Practice no.]:[12]],41,FALSE),List!$A$2:$B$5,2,FALSE)))</f>
        <v/>
      </c>
      <c r="AB324" s="55" t="str">
        <f>IF(C324="","",IF(ISERROR(VLOOKUP(VLOOKUP(C324,Table1[[Practice no.]:[12]],42,FALSE),List!$A$2:$B$5,2,FALSE)),"",VLOOKUP(VLOOKUP(C324,Table1[[Practice no.]:[12]],42,FALSE),List!$A$2:$B$5,2,FALSE)))</f>
        <v/>
      </c>
    </row>
    <row r="325" spans="1:28" ht="40.35" customHeight="1">
      <c r="A325" s="218"/>
      <c r="B325" s="218"/>
      <c r="C325" s="218"/>
      <c r="D325" s="218" t="str">
        <f>IF(C325="","",HYPERLINK("#'" &amp; C325 &amp; "'!A1",VLOOKUP(C325,Table1[[Practice no.]:[Pracitce Name]],2,FALSE)))</f>
        <v/>
      </c>
      <c r="E325" s="65" t="str">
        <f>IF(C325="","",IF(ISERROR(VLOOKUP(VLOOKUP(C325,Table1[[Practice no.]:[12]],19,FALSE),List!$A$2:$B$5,2,FALSE)),"",VLOOKUP(VLOOKUP(C325,Table1[[Practice no.]:[12]],19,FALSE),List!$A$2:$B$5,2,FALSE)))</f>
        <v/>
      </c>
      <c r="F325" s="66" t="str">
        <f>IF(C325="","",IF(ISERROR(VLOOKUP(VLOOKUP(C325,Table1[[Practice no.]:[12]],20,FALSE),List!$A$2:$B$5,2,FALSE)),"",VLOOKUP(VLOOKUP(C325,Table1[[Practice no.]:[12]],20,FALSE),List!$A$2:$B$5,2,FALSE)))</f>
        <v/>
      </c>
      <c r="G325" s="66" t="str">
        <f>IF(C325="","",IF(ISERROR(VLOOKUP(VLOOKUP(C325,Table1[[Practice no.]:[12]],21,FALSE),List!$A$2:$B$5,2,FALSE)),"",VLOOKUP(VLOOKUP(C325,Table1[[Practice no.]:[12]],21,FALSE),List!$A$2:$B$5,2,FALSE)))</f>
        <v/>
      </c>
      <c r="H325" s="67" t="str">
        <f>IF(C325="","",IF(ISERROR(VLOOKUP(VLOOKUP(C325,Table1[[Practice no.]:[12]],22,FALSE),List!$A$2:$B$5,2,FALSE)),"",VLOOKUP(VLOOKUP(C325,Table1[[Practice no.]:[12]],22,FALSE),List!$A$2:$B$5,2,FALSE)))</f>
        <v/>
      </c>
      <c r="I325" s="67" t="str">
        <f>IF(C325="","",IF(ISERROR(VLOOKUP(VLOOKUP(C325,Table1[[Practice no.]:[12]],23,FALSE),List!$A$2:$B$5,2,FALSE)),"",VLOOKUP(VLOOKUP(C325,Table1[[Practice no.]:[12]],23,FALSE),List!$A$2:$B$5,2,FALSE)))</f>
        <v/>
      </c>
      <c r="J325" s="67" t="str">
        <f>IF(C325="","",IF(ISERROR(VLOOKUP(VLOOKUP(C325,Table1[[Practice no.]:[12]],24,FALSE),List!$A$2:$B$5,2,FALSE)),"",VLOOKUP(VLOOKUP(C325,Table1[[Practice no.]:[12]],24,FALSE),List!$A$2:$B$5,2,FALSE)))</f>
        <v/>
      </c>
      <c r="K325" s="68" t="str">
        <f>IF(C325="","",IF(ISERROR(VLOOKUP(VLOOKUP(C325,Table1[[Practice no.]:[12]],25,FALSE),List!$A$2:$B$5,2,FALSE)),"",VLOOKUP(VLOOKUP(C325,Table1[[Practice no.]:[12]],25,FALSE),List!$A$2:$B$5,2,FALSE)))</f>
        <v/>
      </c>
      <c r="L325" s="68" t="str">
        <f>IF(C325="","",IF(ISERROR(VLOOKUP(VLOOKUP(C325,Table1[[Practice no.]:[12]],26,FALSE),List!$A$2:$B$5,2,FALSE)),"",VLOOKUP(VLOOKUP(C325,Table1[[Practice no.]:[12]],26,FALSE),List!$A$2:$B$5,2,FALSE)))</f>
        <v/>
      </c>
      <c r="M325" s="68" t="str">
        <f>IF(C325="","",IF(ISERROR(VLOOKUP(VLOOKUP(C325,Table1[[Practice no.]:[12]],27,FALSE),List!$A$2:$B$5,2,FALSE)),"",VLOOKUP(VLOOKUP(C325,Table1[[Practice no.]:[12]],27,FALSE),List!$A$2:$B$5,2,FALSE)))</f>
        <v/>
      </c>
      <c r="N325" s="69" t="str">
        <f>IF(C325="","",IF(ISERROR(VLOOKUP(VLOOKUP(C325,Table1[[Practice no.]:[12]],28,FALSE),List!$A$2:$B$5,2,FALSE)),"",VLOOKUP(VLOOKUP(C325,Table1[[Practice no.]:[12]],28,FALSE),List!$A$2:$B$5,2,FALSE)))</f>
        <v/>
      </c>
      <c r="O325" s="69" t="str">
        <f>IF(C325="","",IF(ISERROR(VLOOKUP(VLOOKUP(C325,Table1[[Practice no.]:[12]],29,FALSE),List!$A$2:$B$5,2,FALSE)),"",VLOOKUP(VLOOKUP(C325,Table1[[Practice no.]:[12]],29,FALSE),List!$A$2:$B$5,2,FALSE)))</f>
        <v/>
      </c>
      <c r="P325" s="69" t="str">
        <f>IF(C325="","",IF(ISERROR(VLOOKUP(VLOOKUP(C325,Table1[[Practice no.]:[12]],30,FALSE),List!$A$2:$B$5,2,FALSE)),"",VLOOKUP(VLOOKUP(C325,Table1[[Practice no.]:[12]],30,FALSE),List!$A$2:$B$5,2,FALSE)))</f>
        <v/>
      </c>
      <c r="Q325" s="55" t="str">
        <f>IF(C325="","",IF(ISERROR(VLOOKUP(VLOOKUP(C325,Table1[[Practice no.]:[12]],31,FALSE),List!$A$2:$B$5,2,FALSE)),"",VLOOKUP(VLOOKUP(C325,Table1[[Practice no.]:[12]],31,FALSE),List!$A$2:$B$5,2,FALSE)))</f>
        <v/>
      </c>
      <c r="R325" s="55" t="str">
        <f>IF(C325="","",IF(ISERROR(VLOOKUP(VLOOKUP(C325,Table1[[Practice no.]:[12]],32,FALSE),List!$A$2:$B$5,2,FALSE)),"",VLOOKUP(VLOOKUP(C325,Table1[[Practice no.]:[12]],32,FALSE),List!$A$2:$B$5,2,FALSE)))</f>
        <v/>
      </c>
      <c r="S325" s="55" t="str">
        <f>IF(C325="","",IF(ISERROR(VLOOKUP(VLOOKUP(C325,Table1[[Practice no.]:[12]],33,FALSE),List!$A$2:$B$5,2,FALSE)),"",VLOOKUP(VLOOKUP(C325,Table1[[Practice no.]:[12]],33,FALSE),List!$A$2:$B$5,2,FALSE)))</f>
        <v/>
      </c>
      <c r="T325" s="55" t="str">
        <f>IF(C325="","",IF(ISERROR(VLOOKUP(VLOOKUP(C325,Table1[[Practice no.]:[12]],34,FALSE),List!$A$2:$B$5,2,FALSE)),"",VLOOKUP(VLOOKUP(C325,Table1[[Practice no.]:[12]],34,FALSE),List!$A$2:$B$5,2,FALSE)))</f>
        <v/>
      </c>
      <c r="U325" s="55" t="str">
        <f>IF(C325="","",IF(ISERROR(VLOOKUP(VLOOKUP(C325,Table1[[Practice no.]:[12]],35,FALSE),List!$A$2:$B$5,2,FALSE)),"",VLOOKUP(VLOOKUP(C325,Table1[[Practice no.]:[12]],35,FALSE),List!$A$2:$B$5,2,FALSE)))</f>
        <v/>
      </c>
      <c r="V325" s="55" t="str">
        <f>IF(C325="","",IF(ISERROR(VLOOKUP(VLOOKUP(C325,Table1[[Practice no.]:[12]],36,FALSE),List!$A$2:$B$5,2,FALSE)),"",VLOOKUP(VLOOKUP(C325,Table1[[Practice no.]:[12]],36,FALSE),List!$A$2:$B$5,2,FALSE)))</f>
        <v/>
      </c>
      <c r="W325" s="55" t="str">
        <f>IF(C325="","",IF(ISERROR(VLOOKUP(VLOOKUP(C325,Table1[[Practice no.]:[12]],37,FALSE),List!$A$2:$B$5,2,FALSE)),"",VLOOKUP(VLOOKUP(C325,Table1[[Practice no.]:[12]],37,FALSE),List!$A$2:$B$5,2,FALSE)))</f>
        <v/>
      </c>
      <c r="X325" s="55" t="str">
        <f>IF(C325="","",IF(ISERROR(VLOOKUP(VLOOKUP(C325,Table1[[Practice no.]:[12]],38,FALSE),List!$A$2:$B$5,2,FALSE)),"",VLOOKUP(VLOOKUP(C325,Table1[[Practice no.]:[12]],38,FALSE),List!$A$2:$B$5,2,FALSE)))</f>
        <v/>
      </c>
      <c r="Y325" s="55" t="str">
        <f>IF(C325="","",IF(ISERROR(VLOOKUP(VLOOKUP(C325,Table1[[Practice no.]:[12]],39,FALSE),List!$A$2:$B$5,2,FALSE)),"",VLOOKUP(VLOOKUP(C325,Table1[[Practice no.]:[12]],39,FALSE),List!$A$2:$B$5,2,FALSE)))</f>
        <v/>
      </c>
      <c r="Z325" s="55" t="str">
        <f>IF(C325="","",IF(ISERROR(VLOOKUP(VLOOKUP(C325,Table1[[Practice no.]:[12]],40,FALSE),List!$A$2:$B$5,2,FALSE)),"",VLOOKUP(VLOOKUP(C325,Table1[[Practice no.]:[12]],40,FALSE),List!$A$2:$B$5,2,FALSE)))</f>
        <v/>
      </c>
      <c r="AA325" s="55" t="str">
        <f>IF(C325="","",IF(ISERROR(VLOOKUP(VLOOKUP(C325,Table1[[Practice no.]:[12]],41,FALSE),List!$A$2:$B$5,2,FALSE)),"",VLOOKUP(VLOOKUP(C325,Table1[[Practice no.]:[12]],41,FALSE),List!$A$2:$B$5,2,FALSE)))</f>
        <v/>
      </c>
      <c r="AB325" s="55" t="str">
        <f>IF(C325="","",IF(ISERROR(VLOOKUP(VLOOKUP(C325,Table1[[Practice no.]:[12]],42,FALSE),List!$A$2:$B$5,2,FALSE)),"",VLOOKUP(VLOOKUP(C325,Table1[[Practice no.]:[12]],42,FALSE),List!$A$2:$B$5,2,FALSE)))</f>
        <v/>
      </c>
    </row>
    <row r="326" spans="1:28" ht="40.35" customHeight="1">
      <c r="A326" s="218"/>
      <c r="B326" s="218"/>
      <c r="C326" s="218"/>
      <c r="D326" s="218" t="str">
        <f>IF(C326="","",HYPERLINK("#'" &amp; C326 &amp; "'!A1",VLOOKUP(C326,Table1[[Practice no.]:[Pracitce Name]],2,FALSE)))</f>
        <v/>
      </c>
      <c r="E326" s="65" t="str">
        <f>IF(C326="","",IF(ISERROR(VLOOKUP(VLOOKUP(C326,Table1[[Practice no.]:[12]],19,FALSE),List!$A$2:$B$5,2,FALSE)),"",VLOOKUP(VLOOKUP(C326,Table1[[Practice no.]:[12]],19,FALSE),List!$A$2:$B$5,2,FALSE)))</f>
        <v/>
      </c>
      <c r="F326" s="66" t="str">
        <f>IF(C326="","",IF(ISERROR(VLOOKUP(VLOOKUP(C326,Table1[[Practice no.]:[12]],20,FALSE),List!$A$2:$B$5,2,FALSE)),"",VLOOKUP(VLOOKUP(C326,Table1[[Practice no.]:[12]],20,FALSE),List!$A$2:$B$5,2,FALSE)))</f>
        <v/>
      </c>
      <c r="G326" s="66" t="str">
        <f>IF(C326="","",IF(ISERROR(VLOOKUP(VLOOKUP(C326,Table1[[Practice no.]:[12]],21,FALSE),List!$A$2:$B$5,2,FALSE)),"",VLOOKUP(VLOOKUP(C326,Table1[[Practice no.]:[12]],21,FALSE),List!$A$2:$B$5,2,FALSE)))</f>
        <v/>
      </c>
      <c r="H326" s="67" t="str">
        <f>IF(C326="","",IF(ISERROR(VLOOKUP(VLOOKUP(C326,Table1[[Practice no.]:[12]],22,FALSE),List!$A$2:$B$5,2,FALSE)),"",VLOOKUP(VLOOKUP(C326,Table1[[Practice no.]:[12]],22,FALSE),List!$A$2:$B$5,2,FALSE)))</f>
        <v/>
      </c>
      <c r="I326" s="67" t="str">
        <f>IF(C326="","",IF(ISERROR(VLOOKUP(VLOOKUP(C326,Table1[[Practice no.]:[12]],23,FALSE),List!$A$2:$B$5,2,FALSE)),"",VLOOKUP(VLOOKUP(C326,Table1[[Practice no.]:[12]],23,FALSE),List!$A$2:$B$5,2,FALSE)))</f>
        <v/>
      </c>
      <c r="J326" s="67" t="str">
        <f>IF(C326="","",IF(ISERROR(VLOOKUP(VLOOKUP(C326,Table1[[Practice no.]:[12]],24,FALSE),List!$A$2:$B$5,2,FALSE)),"",VLOOKUP(VLOOKUP(C326,Table1[[Practice no.]:[12]],24,FALSE),List!$A$2:$B$5,2,FALSE)))</f>
        <v/>
      </c>
      <c r="K326" s="68" t="str">
        <f>IF(C326="","",IF(ISERROR(VLOOKUP(VLOOKUP(C326,Table1[[Practice no.]:[12]],25,FALSE),List!$A$2:$B$5,2,FALSE)),"",VLOOKUP(VLOOKUP(C326,Table1[[Practice no.]:[12]],25,FALSE),List!$A$2:$B$5,2,FALSE)))</f>
        <v/>
      </c>
      <c r="L326" s="68" t="str">
        <f>IF(C326="","",IF(ISERROR(VLOOKUP(VLOOKUP(C326,Table1[[Practice no.]:[12]],26,FALSE),List!$A$2:$B$5,2,FALSE)),"",VLOOKUP(VLOOKUP(C326,Table1[[Practice no.]:[12]],26,FALSE),List!$A$2:$B$5,2,FALSE)))</f>
        <v/>
      </c>
      <c r="M326" s="68" t="str">
        <f>IF(C326="","",IF(ISERROR(VLOOKUP(VLOOKUP(C326,Table1[[Practice no.]:[12]],27,FALSE),List!$A$2:$B$5,2,FALSE)),"",VLOOKUP(VLOOKUP(C326,Table1[[Practice no.]:[12]],27,FALSE),List!$A$2:$B$5,2,FALSE)))</f>
        <v/>
      </c>
      <c r="N326" s="69" t="str">
        <f>IF(C326="","",IF(ISERROR(VLOOKUP(VLOOKUP(C326,Table1[[Practice no.]:[12]],28,FALSE),List!$A$2:$B$5,2,FALSE)),"",VLOOKUP(VLOOKUP(C326,Table1[[Practice no.]:[12]],28,FALSE),List!$A$2:$B$5,2,FALSE)))</f>
        <v/>
      </c>
      <c r="O326" s="69" t="str">
        <f>IF(C326="","",IF(ISERROR(VLOOKUP(VLOOKUP(C326,Table1[[Practice no.]:[12]],29,FALSE),List!$A$2:$B$5,2,FALSE)),"",VLOOKUP(VLOOKUP(C326,Table1[[Practice no.]:[12]],29,FALSE),List!$A$2:$B$5,2,FALSE)))</f>
        <v/>
      </c>
      <c r="P326" s="69" t="str">
        <f>IF(C326="","",IF(ISERROR(VLOOKUP(VLOOKUP(C326,Table1[[Practice no.]:[12]],30,FALSE),List!$A$2:$B$5,2,FALSE)),"",VLOOKUP(VLOOKUP(C326,Table1[[Practice no.]:[12]],30,FALSE),List!$A$2:$B$5,2,FALSE)))</f>
        <v/>
      </c>
      <c r="Q326" s="55" t="str">
        <f>IF(C326="","",IF(ISERROR(VLOOKUP(VLOOKUP(C326,Table1[[Practice no.]:[12]],31,FALSE),List!$A$2:$B$5,2,FALSE)),"",VLOOKUP(VLOOKUP(C326,Table1[[Practice no.]:[12]],31,FALSE),List!$A$2:$B$5,2,FALSE)))</f>
        <v/>
      </c>
      <c r="R326" s="55" t="str">
        <f>IF(C326="","",IF(ISERROR(VLOOKUP(VLOOKUP(C326,Table1[[Practice no.]:[12]],32,FALSE),List!$A$2:$B$5,2,FALSE)),"",VLOOKUP(VLOOKUP(C326,Table1[[Practice no.]:[12]],32,FALSE),List!$A$2:$B$5,2,FALSE)))</f>
        <v/>
      </c>
      <c r="S326" s="55" t="str">
        <f>IF(C326="","",IF(ISERROR(VLOOKUP(VLOOKUP(C326,Table1[[Practice no.]:[12]],33,FALSE),List!$A$2:$B$5,2,FALSE)),"",VLOOKUP(VLOOKUP(C326,Table1[[Practice no.]:[12]],33,FALSE),List!$A$2:$B$5,2,FALSE)))</f>
        <v/>
      </c>
      <c r="T326" s="55" t="str">
        <f>IF(C326="","",IF(ISERROR(VLOOKUP(VLOOKUP(C326,Table1[[Practice no.]:[12]],34,FALSE),List!$A$2:$B$5,2,FALSE)),"",VLOOKUP(VLOOKUP(C326,Table1[[Practice no.]:[12]],34,FALSE),List!$A$2:$B$5,2,FALSE)))</f>
        <v/>
      </c>
      <c r="U326" s="55" t="str">
        <f>IF(C326="","",IF(ISERROR(VLOOKUP(VLOOKUP(C326,Table1[[Practice no.]:[12]],35,FALSE),List!$A$2:$B$5,2,FALSE)),"",VLOOKUP(VLOOKUP(C326,Table1[[Practice no.]:[12]],35,FALSE),List!$A$2:$B$5,2,FALSE)))</f>
        <v/>
      </c>
      <c r="V326" s="55" t="str">
        <f>IF(C326="","",IF(ISERROR(VLOOKUP(VLOOKUP(C326,Table1[[Practice no.]:[12]],36,FALSE),List!$A$2:$B$5,2,FALSE)),"",VLOOKUP(VLOOKUP(C326,Table1[[Practice no.]:[12]],36,FALSE),List!$A$2:$B$5,2,FALSE)))</f>
        <v/>
      </c>
      <c r="W326" s="55" t="str">
        <f>IF(C326="","",IF(ISERROR(VLOOKUP(VLOOKUP(C326,Table1[[Practice no.]:[12]],37,FALSE),List!$A$2:$B$5,2,FALSE)),"",VLOOKUP(VLOOKUP(C326,Table1[[Practice no.]:[12]],37,FALSE),List!$A$2:$B$5,2,FALSE)))</f>
        <v/>
      </c>
      <c r="X326" s="55" t="str">
        <f>IF(C326="","",IF(ISERROR(VLOOKUP(VLOOKUP(C326,Table1[[Practice no.]:[12]],38,FALSE),List!$A$2:$B$5,2,FALSE)),"",VLOOKUP(VLOOKUP(C326,Table1[[Practice no.]:[12]],38,FALSE),List!$A$2:$B$5,2,FALSE)))</f>
        <v/>
      </c>
      <c r="Y326" s="55" t="str">
        <f>IF(C326="","",IF(ISERROR(VLOOKUP(VLOOKUP(C326,Table1[[Practice no.]:[12]],39,FALSE),List!$A$2:$B$5,2,FALSE)),"",VLOOKUP(VLOOKUP(C326,Table1[[Practice no.]:[12]],39,FALSE),List!$A$2:$B$5,2,FALSE)))</f>
        <v/>
      </c>
      <c r="Z326" s="55" t="str">
        <f>IF(C326="","",IF(ISERROR(VLOOKUP(VLOOKUP(C326,Table1[[Practice no.]:[12]],40,FALSE),List!$A$2:$B$5,2,FALSE)),"",VLOOKUP(VLOOKUP(C326,Table1[[Practice no.]:[12]],40,FALSE),List!$A$2:$B$5,2,FALSE)))</f>
        <v/>
      </c>
      <c r="AA326" s="55" t="str">
        <f>IF(C326="","",IF(ISERROR(VLOOKUP(VLOOKUP(C326,Table1[[Practice no.]:[12]],41,FALSE),List!$A$2:$B$5,2,FALSE)),"",VLOOKUP(VLOOKUP(C326,Table1[[Practice no.]:[12]],41,FALSE),List!$A$2:$B$5,2,FALSE)))</f>
        <v/>
      </c>
      <c r="AB326" s="55" t="str">
        <f>IF(C326="","",IF(ISERROR(VLOOKUP(VLOOKUP(C326,Table1[[Practice no.]:[12]],42,FALSE),List!$A$2:$B$5,2,FALSE)),"",VLOOKUP(VLOOKUP(C326,Table1[[Practice no.]:[12]],42,FALSE),List!$A$2:$B$5,2,FALSE)))</f>
        <v/>
      </c>
    </row>
    <row r="327" spans="1:28" ht="40.35" customHeight="1">
      <c r="A327" s="218"/>
      <c r="B327" s="218"/>
      <c r="C327" s="218"/>
      <c r="D327" s="218" t="str">
        <f>IF(C327="","",HYPERLINK("#'" &amp; C327 &amp; "'!A1",VLOOKUP(C327,Table1[[Practice no.]:[Pracitce Name]],2,FALSE)))</f>
        <v/>
      </c>
      <c r="E327" s="65" t="str">
        <f>IF(C327="","",IF(ISERROR(VLOOKUP(VLOOKUP(C327,Table1[[Practice no.]:[12]],19,FALSE),List!$A$2:$B$5,2,FALSE)),"",VLOOKUP(VLOOKUP(C327,Table1[[Practice no.]:[12]],19,FALSE),List!$A$2:$B$5,2,FALSE)))</f>
        <v/>
      </c>
      <c r="F327" s="66" t="str">
        <f>IF(C327="","",IF(ISERROR(VLOOKUP(VLOOKUP(C327,Table1[[Practice no.]:[12]],20,FALSE),List!$A$2:$B$5,2,FALSE)),"",VLOOKUP(VLOOKUP(C327,Table1[[Practice no.]:[12]],20,FALSE),List!$A$2:$B$5,2,FALSE)))</f>
        <v/>
      </c>
      <c r="G327" s="66" t="str">
        <f>IF(C327="","",IF(ISERROR(VLOOKUP(VLOOKUP(C327,Table1[[Practice no.]:[12]],21,FALSE),List!$A$2:$B$5,2,FALSE)),"",VLOOKUP(VLOOKUP(C327,Table1[[Practice no.]:[12]],21,FALSE),List!$A$2:$B$5,2,FALSE)))</f>
        <v/>
      </c>
      <c r="H327" s="67" t="str">
        <f>IF(C327="","",IF(ISERROR(VLOOKUP(VLOOKUP(C327,Table1[[Practice no.]:[12]],22,FALSE),List!$A$2:$B$5,2,FALSE)),"",VLOOKUP(VLOOKUP(C327,Table1[[Practice no.]:[12]],22,FALSE),List!$A$2:$B$5,2,FALSE)))</f>
        <v/>
      </c>
      <c r="I327" s="67" t="str">
        <f>IF(C327="","",IF(ISERROR(VLOOKUP(VLOOKUP(C327,Table1[[Practice no.]:[12]],23,FALSE),List!$A$2:$B$5,2,FALSE)),"",VLOOKUP(VLOOKUP(C327,Table1[[Practice no.]:[12]],23,FALSE),List!$A$2:$B$5,2,FALSE)))</f>
        <v/>
      </c>
      <c r="J327" s="67" t="str">
        <f>IF(C327="","",IF(ISERROR(VLOOKUP(VLOOKUP(C327,Table1[[Practice no.]:[12]],24,FALSE),List!$A$2:$B$5,2,FALSE)),"",VLOOKUP(VLOOKUP(C327,Table1[[Practice no.]:[12]],24,FALSE),List!$A$2:$B$5,2,FALSE)))</f>
        <v/>
      </c>
      <c r="K327" s="68" t="str">
        <f>IF(C327="","",IF(ISERROR(VLOOKUP(VLOOKUP(C327,Table1[[Practice no.]:[12]],25,FALSE),List!$A$2:$B$5,2,FALSE)),"",VLOOKUP(VLOOKUP(C327,Table1[[Practice no.]:[12]],25,FALSE),List!$A$2:$B$5,2,FALSE)))</f>
        <v/>
      </c>
      <c r="L327" s="68" t="str">
        <f>IF(C327="","",IF(ISERROR(VLOOKUP(VLOOKUP(C327,Table1[[Practice no.]:[12]],26,FALSE),List!$A$2:$B$5,2,FALSE)),"",VLOOKUP(VLOOKUP(C327,Table1[[Practice no.]:[12]],26,FALSE),List!$A$2:$B$5,2,FALSE)))</f>
        <v/>
      </c>
      <c r="M327" s="68" t="str">
        <f>IF(C327="","",IF(ISERROR(VLOOKUP(VLOOKUP(C327,Table1[[Practice no.]:[12]],27,FALSE),List!$A$2:$B$5,2,FALSE)),"",VLOOKUP(VLOOKUP(C327,Table1[[Practice no.]:[12]],27,FALSE),List!$A$2:$B$5,2,FALSE)))</f>
        <v/>
      </c>
      <c r="N327" s="69" t="str">
        <f>IF(C327="","",IF(ISERROR(VLOOKUP(VLOOKUP(C327,Table1[[Practice no.]:[12]],28,FALSE),List!$A$2:$B$5,2,FALSE)),"",VLOOKUP(VLOOKUP(C327,Table1[[Practice no.]:[12]],28,FALSE),List!$A$2:$B$5,2,FALSE)))</f>
        <v/>
      </c>
      <c r="O327" s="69" t="str">
        <f>IF(C327="","",IF(ISERROR(VLOOKUP(VLOOKUP(C327,Table1[[Practice no.]:[12]],29,FALSE),List!$A$2:$B$5,2,FALSE)),"",VLOOKUP(VLOOKUP(C327,Table1[[Practice no.]:[12]],29,FALSE),List!$A$2:$B$5,2,FALSE)))</f>
        <v/>
      </c>
      <c r="P327" s="69" t="str">
        <f>IF(C327="","",IF(ISERROR(VLOOKUP(VLOOKUP(C327,Table1[[Practice no.]:[12]],30,FALSE),List!$A$2:$B$5,2,FALSE)),"",VLOOKUP(VLOOKUP(C327,Table1[[Practice no.]:[12]],30,FALSE),List!$A$2:$B$5,2,FALSE)))</f>
        <v/>
      </c>
      <c r="Q327" s="55" t="str">
        <f>IF(C327="","",IF(ISERROR(VLOOKUP(VLOOKUP(C327,Table1[[Practice no.]:[12]],31,FALSE),List!$A$2:$B$5,2,FALSE)),"",VLOOKUP(VLOOKUP(C327,Table1[[Practice no.]:[12]],31,FALSE),List!$A$2:$B$5,2,FALSE)))</f>
        <v/>
      </c>
      <c r="R327" s="55" t="str">
        <f>IF(C327="","",IF(ISERROR(VLOOKUP(VLOOKUP(C327,Table1[[Practice no.]:[12]],32,FALSE),List!$A$2:$B$5,2,FALSE)),"",VLOOKUP(VLOOKUP(C327,Table1[[Practice no.]:[12]],32,FALSE),List!$A$2:$B$5,2,FALSE)))</f>
        <v/>
      </c>
      <c r="S327" s="55" t="str">
        <f>IF(C327="","",IF(ISERROR(VLOOKUP(VLOOKUP(C327,Table1[[Practice no.]:[12]],33,FALSE),List!$A$2:$B$5,2,FALSE)),"",VLOOKUP(VLOOKUP(C327,Table1[[Practice no.]:[12]],33,FALSE),List!$A$2:$B$5,2,FALSE)))</f>
        <v/>
      </c>
      <c r="T327" s="55" t="str">
        <f>IF(C327="","",IF(ISERROR(VLOOKUP(VLOOKUP(C327,Table1[[Practice no.]:[12]],34,FALSE),List!$A$2:$B$5,2,FALSE)),"",VLOOKUP(VLOOKUP(C327,Table1[[Practice no.]:[12]],34,FALSE),List!$A$2:$B$5,2,FALSE)))</f>
        <v/>
      </c>
      <c r="U327" s="55" t="str">
        <f>IF(C327="","",IF(ISERROR(VLOOKUP(VLOOKUP(C327,Table1[[Practice no.]:[12]],35,FALSE),List!$A$2:$B$5,2,FALSE)),"",VLOOKUP(VLOOKUP(C327,Table1[[Practice no.]:[12]],35,FALSE),List!$A$2:$B$5,2,FALSE)))</f>
        <v/>
      </c>
      <c r="V327" s="55" t="str">
        <f>IF(C327="","",IF(ISERROR(VLOOKUP(VLOOKUP(C327,Table1[[Practice no.]:[12]],36,FALSE),List!$A$2:$B$5,2,FALSE)),"",VLOOKUP(VLOOKUP(C327,Table1[[Practice no.]:[12]],36,FALSE),List!$A$2:$B$5,2,FALSE)))</f>
        <v/>
      </c>
      <c r="W327" s="55" t="str">
        <f>IF(C327="","",IF(ISERROR(VLOOKUP(VLOOKUP(C327,Table1[[Practice no.]:[12]],37,FALSE),List!$A$2:$B$5,2,FALSE)),"",VLOOKUP(VLOOKUP(C327,Table1[[Practice no.]:[12]],37,FALSE),List!$A$2:$B$5,2,FALSE)))</f>
        <v/>
      </c>
      <c r="X327" s="55" t="str">
        <f>IF(C327="","",IF(ISERROR(VLOOKUP(VLOOKUP(C327,Table1[[Practice no.]:[12]],38,FALSE),List!$A$2:$B$5,2,FALSE)),"",VLOOKUP(VLOOKUP(C327,Table1[[Practice no.]:[12]],38,FALSE),List!$A$2:$B$5,2,FALSE)))</f>
        <v/>
      </c>
      <c r="Y327" s="55" t="str">
        <f>IF(C327="","",IF(ISERROR(VLOOKUP(VLOOKUP(C327,Table1[[Practice no.]:[12]],39,FALSE),List!$A$2:$B$5,2,FALSE)),"",VLOOKUP(VLOOKUP(C327,Table1[[Practice no.]:[12]],39,FALSE),List!$A$2:$B$5,2,FALSE)))</f>
        <v/>
      </c>
      <c r="Z327" s="55" t="str">
        <f>IF(C327="","",IF(ISERROR(VLOOKUP(VLOOKUP(C327,Table1[[Practice no.]:[12]],40,FALSE),List!$A$2:$B$5,2,FALSE)),"",VLOOKUP(VLOOKUP(C327,Table1[[Practice no.]:[12]],40,FALSE),List!$A$2:$B$5,2,FALSE)))</f>
        <v/>
      </c>
      <c r="AA327" s="55" t="str">
        <f>IF(C327="","",IF(ISERROR(VLOOKUP(VLOOKUP(C327,Table1[[Practice no.]:[12]],41,FALSE),List!$A$2:$B$5,2,FALSE)),"",VLOOKUP(VLOOKUP(C327,Table1[[Practice no.]:[12]],41,FALSE),List!$A$2:$B$5,2,FALSE)))</f>
        <v/>
      </c>
      <c r="AB327" s="55" t="str">
        <f>IF(C327="","",IF(ISERROR(VLOOKUP(VLOOKUP(C327,Table1[[Practice no.]:[12]],42,FALSE),List!$A$2:$B$5,2,FALSE)),"",VLOOKUP(VLOOKUP(C327,Table1[[Practice no.]:[12]],42,FALSE),List!$A$2:$B$5,2,FALSE)))</f>
        <v/>
      </c>
    </row>
    <row r="328" spans="1:28" ht="40.35" customHeight="1">
      <c r="A328" s="218"/>
      <c r="B328" s="218"/>
      <c r="C328" s="218"/>
      <c r="D328" s="218" t="str">
        <f>IF(C328="","",HYPERLINK("#'" &amp; C328 &amp; "'!A1",VLOOKUP(C328,Table1[[Practice no.]:[Pracitce Name]],2,FALSE)))</f>
        <v/>
      </c>
      <c r="E328" s="65" t="str">
        <f>IF(C328="","",IF(ISERROR(VLOOKUP(VLOOKUP(C328,Table1[[Practice no.]:[12]],19,FALSE),List!$A$2:$B$5,2,FALSE)),"",VLOOKUP(VLOOKUP(C328,Table1[[Practice no.]:[12]],19,FALSE),List!$A$2:$B$5,2,FALSE)))</f>
        <v/>
      </c>
      <c r="F328" s="66" t="str">
        <f>IF(C328="","",IF(ISERROR(VLOOKUP(VLOOKUP(C328,Table1[[Practice no.]:[12]],20,FALSE),List!$A$2:$B$5,2,FALSE)),"",VLOOKUP(VLOOKUP(C328,Table1[[Practice no.]:[12]],20,FALSE),List!$A$2:$B$5,2,FALSE)))</f>
        <v/>
      </c>
      <c r="G328" s="66" t="str">
        <f>IF(C328="","",IF(ISERROR(VLOOKUP(VLOOKUP(C328,Table1[[Practice no.]:[12]],21,FALSE),List!$A$2:$B$5,2,FALSE)),"",VLOOKUP(VLOOKUP(C328,Table1[[Practice no.]:[12]],21,FALSE),List!$A$2:$B$5,2,FALSE)))</f>
        <v/>
      </c>
      <c r="H328" s="67" t="str">
        <f>IF(C328="","",IF(ISERROR(VLOOKUP(VLOOKUP(C328,Table1[[Practice no.]:[12]],22,FALSE),List!$A$2:$B$5,2,FALSE)),"",VLOOKUP(VLOOKUP(C328,Table1[[Practice no.]:[12]],22,FALSE),List!$A$2:$B$5,2,FALSE)))</f>
        <v/>
      </c>
      <c r="I328" s="67" t="str">
        <f>IF(C328="","",IF(ISERROR(VLOOKUP(VLOOKUP(C328,Table1[[Practice no.]:[12]],23,FALSE),List!$A$2:$B$5,2,FALSE)),"",VLOOKUP(VLOOKUP(C328,Table1[[Practice no.]:[12]],23,FALSE),List!$A$2:$B$5,2,FALSE)))</f>
        <v/>
      </c>
      <c r="J328" s="67" t="str">
        <f>IF(C328="","",IF(ISERROR(VLOOKUP(VLOOKUP(C328,Table1[[Practice no.]:[12]],24,FALSE),List!$A$2:$B$5,2,FALSE)),"",VLOOKUP(VLOOKUP(C328,Table1[[Practice no.]:[12]],24,FALSE),List!$A$2:$B$5,2,FALSE)))</f>
        <v/>
      </c>
      <c r="K328" s="68" t="str">
        <f>IF(C328="","",IF(ISERROR(VLOOKUP(VLOOKUP(C328,Table1[[Practice no.]:[12]],25,FALSE),List!$A$2:$B$5,2,FALSE)),"",VLOOKUP(VLOOKUP(C328,Table1[[Practice no.]:[12]],25,FALSE),List!$A$2:$B$5,2,FALSE)))</f>
        <v/>
      </c>
      <c r="L328" s="68" t="str">
        <f>IF(C328="","",IF(ISERROR(VLOOKUP(VLOOKUP(C328,Table1[[Practice no.]:[12]],26,FALSE),List!$A$2:$B$5,2,FALSE)),"",VLOOKUP(VLOOKUP(C328,Table1[[Practice no.]:[12]],26,FALSE),List!$A$2:$B$5,2,FALSE)))</f>
        <v/>
      </c>
      <c r="M328" s="68" t="str">
        <f>IF(C328="","",IF(ISERROR(VLOOKUP(VLOOKUP(C328,Table1[[Practice no.]:[12]],27,FALSE),List!$A$2:$B$5,2,FALSE)),"",VLOOKUP(VLOOKUP(C328,Table1[[Practice no.]:[12]],27,FALSE),List!$A$2:$B$5,2,FALSE)))</f>
        <v/>
      </c>
      <c r="N328" s="69" t="str">
        <f>IF(C328="","",IF(ISERROR(VLOOKUP(VLOOKUP(C328,Table1[[Practice no.]:[12]],28,FALSE),List!$A$2:$B$5,2,FALSE)),"",VLOOKUP(VLOOKUP(C328,Table1[[Practice no.]:[12]],28,FALSE),List!$A$2:$B$5,2,FALSE)))</f>
        <v/>
      </c>
      <c r="O328" s="69" t="str">
        <f>IF(C328="","",IF(ISERROR(VLOOKUP(VLOOKUP(C328,Table1[[Practice no.]:[12]],29,FALSE),List!$A$2:$B$5,2,FALSE)),"",VLOOKUP(VLOOKUP(C328,Table1[[Practice no.]:[12]],29,FALSE),List!$A$2:$B$5,2,FALSE)))</f>
        <v/>
      </c>
      <c r="P328" s="69" t="str">
        <f>IF(C328="","",IF(ISERROR(VLOOKUP(VLOOKUP(C328,Table1[[Practice no.]:[12]],30,FALSE),List!$A$2:$B$5,2,FALSE)),"",VLOOKUP(VLOOKUP(C328,Table1[[Practice no.]:[12]],30,FALSE),List!$A$2:$B$5,2,FALSE)))</f>
        <v/>
      </c>
      <c r="Q328" s="55" t="str">
        <f>IF(C328="","",IF(ISERROR(VLOOKUP(VLOOKUP(C328,Table1[[Practice no.]:[12]],31,FALSE),List!$A$2:$B$5,2,FALSE)),"",VLOOKUP(VLOOKUP(C328,Table1[[Practice no.]:[12]],31,FALSE),List!$A$2:$B$5,2,FALSE)))</f>
        <v/>
      </c>
      <c r="R328" s="55" t="str">
        <f>IF(C328="","",IF(ISERROR(VLOOKUP(VLOOKUP(C328,Table1[[Practice no.]:[12]],32,FALSE),List!$A$2:$B$5,2,FALSE)),"",VLOOKUP(VLOOKUP(C328,Table1[[Practice no.]:[12]],32,FALSE),List!$A$2:$B$5,2,FALSE)))</f>
        <v/>
      </c>
      <c r="S328" s="55" t="str">
        <f>IF(C328="","",IF(ISERROR(VLOOKUP(VLOOKUP(C328,Table1[[Practice no.]:[12]],33,FALSE),List!$A$2:$B$5,2,FALSE)),"",VLOOKUP(VLOOKUP(C328,Table1[[Practice no.]:[12]],33,FALSE),List!$A$2:$B$5,2,FALSE)))</f>
        <v/>
      </c>
      <c r="T328" s="55" t="str">
        <f>IF(C328="","",IF(ISERROR(VLOOKUP(VLOOKUP(C328,Table1[[Practice no.]:[12]],34,FALSE),List!$A$2:$B$5,2,FALSE)),"",VLOOKUP(VLOOKUP(C328,Table1[[Practice no.]:[12]],34,FALSE),List!$A$2:$B$5,2,FALSE)))</f>
        <v/>
      </c>
      <c r="U328" s="55" t="str">
        <f>IF(C328="","",IF(ISERROR(VLOOKUP(VLOOKUP(C328,Table1[[Practice no.]:[12]],35,FALSE),List!$A$2:$B$5,2,FALSE)),"",VLOOKUP(VLOOKUP(C328,Table1[[Practice no.]:[12]],35,FALSE),List!$A$2:$B$5,2,FALSE)))</f>
        <v/>
      </c>
      <c r="V328" s="55" t="str">
        <f>IF(C328="","",IF(ISERROR(VLOOKUP(VLOOKUP(C328,Table1[[Practice no.]:[12]],36,FALSE),List!$A$2:$B$5,2,FALSE)),"",VLOOKUP(VLOOKUP(C328,Table1[[Practice no.]:[12]],36,FALSE),List!$A$2:$B$5,2,FALSE)))</f>
        <v/>
      </c>
      <c r="W328" s="55" t="str">
        <f>IF(C328="","",IF(ISERROR(VLOOKUP(VLOOKUP(C328,Table1[[Practice no.]:[12]],37,FALSE),List!$A$2:$B$5,2,FALSE)),"",VLOOKUP(VLOOKUP(C328,Table1[[Practice no.]:[12]],37,FALSE),List!$A$2:$B$5,2,FALSE)))</f>
        <v/>
      </c>
      <c r="X328" s="55" t="str">
        <f>IF(C328="","",IF(ISERROR(VLOOKUP(VLOOKUP(C328,Table1[[Practice no.]:[12]],38,FALSE),List!$A$2:$B$5,2,FALSE)),"",VLOOKUP(VLOOKUP(C328,Table1[[Practice no.]:[12]],38,FALSE),List!$A$2:$B$5,2,FALSE)))</f>
        <v/>
      </c>
      <c r="Y328" s="55" t="str">
        <f>IF(C328="","",IF(ISERROR(VLOOKUP(VLOOKUP(C328,Table1[[Practice no.]:[12]],39,FALSE),List!$A$2:$B$5,2,FALSE)),"",VLOOKUP(VLOOKUP(C328,Table1[[Practice no.]:[12]],39,FALSE),List!$A$2:$B$5,2,FALSE)))</f>
        <v/>
      </c>
      <c r="Z328" s="55" t="str">
        <f>IF(C328="","",IF(ISERROR(VLOOKUP(VLOOKUP(C328,Table1[[Practice no.]:[12]],40,FALSE),List!$A$2:$B$5,2,FALSE)),"",VLOOKUP(VLOOKUP(C328,Table1[[Practice no.]:[12]],40,FALSE),List!$A$2:$B$5,2,FALSE)))</f>
        <v/>
      </c>
      <c r="AA328" s="55" t="str">
        <f>IF(C328="","",IF(ISERROR(VLOOKUP(VLOOKUP(C328,Table1[[Practice no.]:[12]],41,FALSE),List!$A$2:$B$5,2,FALSE)),"",VLOOKUP(VLOOKUP(C328,Table1[[Practice no.]:[12]],41,FALSE),List!$A$2:$B$5,2,FALSE)))</f>
        <v/>
      </c>
      <c r="AB328" s="55" t="str">
        <f>IF(C328="","",IF(ISERROR(VLOOKUP(VLOOKUP(C328,Table1[[Practice no.]:[12]],42,FALSE),List!$A$2:$B$5,2,FALSE)),"",VLOOKUP(VLOOKUP(C328,Table1[[Practice no.]:[12]],42,FALSE),List!$A$2:$B$5,2,FALSE)))</f>
        <v/>
      </c>
    </row>
    <row r="329" spans="1:28" ht="40.35" customHeight="1">
      <c r="A329" s="218"/>
      <c r="B329" s="218"/>
      <c r="C329" s="218"/>
      <c r="D329" s="218" t="str">
        <f>IF(C329="","",HYPERLINK("#'" &amp; C329 &amp; "'!A1",VLOOKUP(C329,Table1[[Practice no.]:[Pracitce Name]],2,FALSE)))</f>
        <v/>
      </c>
      <c r="E329" s="65" t="str">
        <f>IF(C329="","",IF(ISERROR(VLOOKUP(VLOOKUP(C329,Table1[[Practice no.]:[12]],19,FALSE),List!$A$2:$B$5,2,FALSE)),"",VLOOKUP(VLOOKUP(C329,Table1[[Practice no.]:[12]],19,FALSE),List!$A$2:$B$5,2,FALSE)))</f>
        <v/>
      </c>
      <c r="F329" s="66" t="str">
        <f>IF(C329="","",IF(ISERROR(VLOOKUP(VLOOKUP(C329,Table1[[Practice no.]:[12]],20,FALSE),List!$A$2:$B$5,2,FALSE)),"",VLOOKUP(VLOOKUP(C329,Table1[[Practice no.]:[12]],20,FALSE),List!$A$2:$B$5,2,FALSE)))</f>
        <v/>
      </c>
      <c r="G329" s="66" t="str">
        <f>IF(C329="","",IF(ISERROR(VLOOKUP(VLOOKUP(C329,Table1[[Practice no.]:[12]],21,FALSE),List!$A$2:$B$5,2,FALSE)),"",VLOOKUP(VLOOKUP(C329,Table1[[Practice no.]:[12]],21,FALSE),List!$A$2:$B$5,2,FALSE)))</f>
        <v/>
      </c>
      <c r="H329" s="67" t="str">
        <f>IF(C329="","",IF(ISERROR(VLOOKUP(VLOOKUP(C329,Table1[[Practice no.]:[12]],22,FALSE),List!$A$2:$B$5,2,FALSE)),"",VLOOKUP(VLOOKUP(C329,Table1[[Practice no.]:[12]],22,FALSE),List!$A$2:$B$5,2,FALSE)))</f>
        <v/>
      </c>
      <c r="I329" s="67" t="str">
        <f>IF(C329="","",IF(ISERROR(VLOOKUP(VLOOKUP(C329,Table1[[Practice no.]:[12]],23,FALSE),List!$A$2:$B$5,2,FALSE)),"",VLOOKUP(VLOOKUP(C329,Table1[[Practice no.]:[12]],23,FALSE),List!$A$2:$B$5,2,FALSE)))</f>
        <v/>
      </c>
      <c r="J329" s="67" t="str">
        <f>IF(C329="","",IF(ISERROR(VLOOKUP(VLOOKUP(C329,Table1[[Practice no.]:[12]],24,FALSE),List!$A$2:$B$5,2,FALSE)),"",VLOOKUP(VLOOKUP(C329,Table1[[Practice no.]:[12]],24,FALSE),List!$A$2:$B$5,2,FALSE)))</f>
        <v/>
      </c>
      <c r="K329" s="68" t="str">
        <f>IF(C329="","",IF(ISERROR(VLOOKUP(VLOOKUP(C329,Table1[[Practice no.]:[12]],25,FALSE),List!$A$2:$B$5,2,FALSE)),"",VLOOKUP(VLOOKUP(C329,Table1[[Practice no.]:[12]],25,FALSE),List!$A$2:$B$5,2,FALSE)))</f>
        <v/>
      </c>
      <c r="L329" s="68" t="str">
        <f>IF(C329="","",IF(ISERROR(VLOOKUP(VLOOKUP(C329,Table1[[Practice no.]:[12]],26,FALSE),List!$A$2:$B$5,2,FALSE)),"",VLOOKUP(VLOOKUP(C329,Table1[[Practice no.]:[12]],26,FALSE),List!$A$2:$B$5,2,FALSE)))</f>
        <v/>
      </c>
      <c r="M329" s="68" t="str">
        <f>IF(C329="","",IF(ISERROR(VLOOKUP(VLOOKUP(C329,Table1[[Practice no.]:[12]],27,FALSE),List!$A$2:$B$5,2,FALSE)),"",VLOOKUP(VLOOKUP(C329,Table1[[Practice no.]:[12]],27,FALSE),List!$A$2:$B$5,2,FALSE)))</f>
        <v/>
      </c>
      <c r="N329" s="69" t="str">
        <f>IF(C329="","",IF(ISERROR(VLOOKUP(VLOOKUP(C329,Table1[[Practice no.]:[12]],28,FALSE),List!$A$2:$B$5,2,FALSE)),"",VLOOKUP(VLOOKUP(C329,Table1[[Practice no.]:[12]],28,FALSE),List!$A$2:$B$5,2,FALSE)))</f>
        <v/>
      </c>
      <c r="O329" s="69" t="str">
        <f>IF(C329="","",IF(ISERROR(VLOOKUP(VLOOKUP(C329,Table1[[Practice no.]:[12]],29,FALSE),List!$A$2:$B$5,2,FALSE)),"",VLOOKUP(VLOOKUP(C329,Table1[[Practice no.]:[12]],29,FALSE),List!$A$2:$B$5,2,FALSE)))</f>
        <v/>
      </c>
      <c r="P329" s="69" t="str">
        <f>IF(C329="","",IF(ISERROR(VLOOKUP(VLOOKUP(C329,Table1[[Practice no.]:[12]],30,FALSE),List!$A$2:$B$5,2,FALSE)),"",VLOOKUP(VLOOKUP(C329,Table1[[Practice no.]:[12]],30,FALSE),List!$A$2:$B$5,2,FALSE)))</f>
        <v/>
      </c>
      <c r="Q329" s="55" t="str">
        <f>IF(C329="","",IF(ISERROR(VLOOKUP(VLOOKUP(C329,Table1[[Practice no.]:[12]],31,FALSE),List!$A$2:$B$5,2,FALSE)),"",VLOOKUP(VLOOKUP(C329,Table1[[Practice no.]:[12]],31,FALSE),List!$A$2:$B$5,2,FALSE)))</f>
        <v/>
      </c>
      <c r="R329" s="55" t="str">
        <f>IF(C329="","",IF(ISERROR(VLOOKUP(VLOOKUP(C329,Table1[[Practice no.]:[12]],32,FALSE),List!$A$2:$B$5,2,FALSE)),"",VLOOKUP(VLOOKUP(C329,Table1[[Practice no.]:[12]],32,FALSE),List!$A$2:$B$5,2,FALSE)))</f>
        <v/>
      </c>
      <c r="S329" s="55" t="str">
        <f>IF(C329="","",IF(ISERROR(VLOOKUP(VLOOKUP(C329,Table1[[Practice no.]:[12]],33,FALSE),List!$A$2:$B$5,2,FALSE)),"",VLOOKUP(VLOOKUP(C329,Table1[[Practice no.]:[12]],33,FALSE),List!$A$2:$B$5,2,FALSE)))</f>
        <v/>
      </c>
      <c r="T329" s="55" t="str">
        <f>IF(C329="","",IF(ISERROR(VLOOKUP(VLOOKUP(C329,Table1[[Practice no.]:[12]],34,FALSE),List!$A$2:$B$5,2,FALSE)),"",VLOOKUP(VLOOKUP(C329,Table1[[Practice no.]:[12]],34,FALSE),List!$A$2:$B$5,2,FALSE)))</f>
        <v/>
      </c>
      <c r="U329" s="55" t="str">
        <f>IF(C329="","",IF(ISERROR(VLOOKUP(VLOOKUP(C329,Table1[[Practice no.]:[12]],35,FALSE),List!$A$2:$B$5,2,FALSE)),"",VLOOKUP(VLOOKUP(C329,Table1[[Practice no.]:[12]],35,FALSE),List!$A$2:$B$5,2,FALSE)))</f>
        <v/>
      </c>
      <c r="V329" s="55" t="str">
        <f>IF(C329="","",IF(ISERROR(VLOOKUP(VLOOKUP(C329,Table1[[Practice no.]:[12]],36,FALSE),List!$A$2:$B$5,2,FALSE)),"",VLOOKUP(VLOOKUP(C329,Table1[[Practice no.]:[12]],36,FALSE),List!$A$2:$B$5,2,FALSE)))</f>
        <v/>
      </c>
      <c r="W329" s="55" t="str">
        <f>IF(C329="","",IF(ISERROR(VLOOKUP(VLOOKUP(C329,Table1[[Practice no.]:[12]],37,FALSE),List!$A$2:$B$5,2,FALSE)),"",VLOOKUP(VLOOKUP(C329,Table1[[Practice no.]:[12]],37,FALSE),List!$A$2:$B$5,2,FALSE)))</f>
        <v/>
      </c>
      <c r="X329" s="55" t="str">
        <f>IF(C329="","",IF(ISERROR(VLOOKUP(VLOOKUP(C329,Table1[[Practice no.]:[12]],38,FALSE),List!$A$2:$B$5,2,FALSE)),"",VLOOKUP(VLOOKUP(C329,Table1[[Practice no.]:[12]],38,FALSE),List!$A$2:$B$5,2,FALSE)))</f>
        <v/>
      </c>
      <c r="Y329" s="55" t="str">
        <f>IF(C329="","",IF(ISERROR(VLOOKUP(VLOOKUP(C329,Table1[[Practice no.]:[12]],39,FALSE),List!$A$2:$B$5,2,FALSE)),"",VLOOKUP(VLOOKUP(C329,Table1[[Practice no.]:[12]],39,FALSE),List!$A$2:$B$5,2,FALSE)))</f>
        <v/>
      </c>
      <c r="Z329" s="55" t="str">
        <f>IF(C329="","",IF(ISERROR(VLOOKUP(VLOOKUP(C329,Table1[[Practice no.]:[12]],40,FALSE),List!$A$2:$B$5,2,FALSE)),"",VLOOKUP(VLOOKUP(C329,Table1[[Practice no.]:[12]],40,FALSE),List!$A$2:$B$5,2,FALSE)))</f>
        <v/>
      </c>
      <c r="AA329" s="55" t="str">
        <f>IF(C329="","",IF(ISERROR(VLOOKUP(VLOOKUP(C329,Table1[[Practice no.]:[12]],41,FALSE),List!$A$2:$B$5,2,FALSE)),"",VLOOKUP(VLOOKUP(C329,Table1[[Practice no.]:[12]],41,FALSE),List!$A$2:$B$5,2,FALSE)))</f>
        <v/>
      </c>
      <c r="AB329" s="55" t="str">
        <f>IF(C329="","",IF(ISERROR(VLOOKUP(VLOOKUP(C329,Table1[[Practice no.]:[12]],42,FALSE),List!$A$2:$B$5,2,FALSE)),"",VLOOKUP(VLOOKUP(C329,Table1[[Practice no.]:[12]],42,FALSE),List!$A$2:$B$5,2,FALSE)))</f>
        <v/>
      </c>
    </row>
    <row r="330" spans="1:28" ht="40.35" customHeight="1">
      <c r="A330" s="218"/>
      <c r="B330" s="218"/>
      <c r="C330" s="218"/>
      <c r="D330" s="218" t="str">
        <f>IF(C330="","",HYPERLINK("#'" &amp; C330 &amp; "'!A1",VLOOKUP(C330,Table1[[Practice no.]:[Pracitce Name]],2,FALSE)))</f>
        <v/>
      </c>
      <c r="E330" s="65" t="str">
        <f>IF(C330="","",IF(ISERROR(VLOOKUP(VLOOKUP(C330,Table1[[Practice no.]:[12]],19,FALSE),List!$A$2:$B$5,2,FALSE)),"",VLOOKUP(VLOOKUP(C330,Table1[[Practice no.]:[12]],19,FALSE),List!$A$2:$B$5,2,FALSE)))</f>
        <v/>
      </c>
      <c r="F330" s="66" t="str">
        <f>IF(C330="","",IF(ISERROR(VLOOKUP(VLOOKUP(C330,Table1[[Practice no.]:[12]],20,FALSE),List!$A$2:$B$5,2,FALSE)),"",VLOOKUP(VLOOKUP(C330,Table1[[Practice no.]:[12]],20,FALSE),List!$A$2:$B$5,2,FALSE)))</f>
        <v/>
      </c>
      <c r="G330" s="66" t="str">
        <f>IF(C330="","",IF(ISERROR(VLOOKUP(VLOOKUP(C330,Table1[[Practice no.]:[12]],21,FALSE),List!$A$2:$B$5,2,FALSE)),"",VLOOKUP(VLOOKUP(C330,Table1[[Practice no.]:[12]],21,FALSE),List!$A$2:$B$5,2,FALSE)))</f>
        <v/>
      </c>
      <c r="H330" s="67" t="str">
        <f>IF(C330="","",IF(ISERROR(VLOOKUP(VLOOKUP(C330,Table1[[Practice no.]:[12]],22,FALSE),List!$A$2:$B$5,2,FALSE)),"",VLOOKUP(VLOOKUP(C330,Table1[[Practice no.]:[12]],22,FALSE),List!$A$2:$B$5,2,FALSE)))</f>
        <v/>
      </c>
      <c r="I330" s="67" t="str">
        <f>IF(C330="","",IF(ISERROR(VLOOKUP(VLOOKUP(C330,Table1[[Practice no.]:[12]],23,FALSE),List!$A$2:$B$5,2,FALSE)),"",VLOOKUP(VLOOKUP(C330,Table1[[Practice no.]:[12]],23,FALSE),List!$A$2:$B$5,2,FALSE)))</f>
        <v/>
      </c>
      <c r="J330" s="67" t="str">
        <f>IF(C330="","",IF(ISERROR(VLOOKUP(VLOOKUP(C330,Table1[[Practice no.]:[12]],24,FALSE),List!$A$2:$B$5,2,FALSE)),"",VLOOKUP(VLOOKUP(C330,Table1[[Practice no.]:[12]],24,FALSE),List!$A$2:$B$5,2,FALSE)))</f>
        <v/>
      </c>
      <c r="K330" s="68" t="str">
        <f>IF(C330="","",IF(ISERROR(VLOOKUP(VLOOKUP(C330,Table1[[Practice no.]:[12]],25,FALSE),List!$A$2:$B$5,2,FALSE)),"",VLOOKUP(VLOOKUP(C330,Table1[[Practice no.]:[12]],25,FALSE),List!$A$2:$B$5,2,FALSE)))</f>
        <v/>
      </c>
      <c r="L330" s="68" t="str">
        <f>IF(C330="","",IF(ISERROR(VLOOKUP(VLOOKUP(C330,Table1[[Practice no.]:[12]],26,FALSE),List!$A$2:$B$5,2,FALSE)),"",VLOOKUP(VLOOKUP(C330,Table1[[Practice no.]:[12]],26,FALSE),List!$A$2:$B$5,2,FALSE)))</f>
        <v/>
      </c>
      <c r="M330" s="68" t="str">
        <f>IF(C330="","",IF(ISERROR(VLOOKUP(VLOOKUP(C330,Table1[[Practice no.]:[12]],27,FALSE),List!$A$2:$B$5,2,FALSE)),"",VLOOKUP(VLOOKUP(C330,Table1[[Practice no.]:[12]],27,FALSE),List!$A$2:$B$5,2,FALSE)))</f>
        <v/>
      </c>
      <c r="N330" s="69" t="str">
        <f>IF(C330="","",IF(ISERROR(VLOOKUP(VLOOKUP(C330,Table1[[Practice no.]:[12]],28,FALSE),List!$A$2:$B$5,2,FALSE)),"",VLOOKUP(VLOOKUP(C330,Table1[[Practice no.]:[12]],28,FALSE),List!$A$2:$B$5,2,FALSE)))</f>
        <v/>
      </c>
      <c r="O330" s="69" t="str">
        <f>IF(C330="","",IF(ISERROR(VLOOKUP(VLOOKUP(C330,Table1[[Practice no.]:[12]],29,FALSE),List!$A$2:$B$5,2,FALSE)),"",VLOOKUP(VLOOKUP(C330,Table1[[Practice no.]:[12]],29,FALSE),List!$A$2:$B$5,2,FALSE)))</f>
        <v/>
      </c>
      <c r="P330" s="69" t="str">
        <f>IF(C330="","",IF(ISERROR(VLOOKUP(VLOOKUP(C330,Table1[[Practice no.]:[12]],30,FALSE),List!$A$2:$B$5,2,FALSE)),"",VLOOKUP(VLOOKUP(C330,Table1[[Practice no.]:[12]],30,FALSE),List!$A$2:$B$5,2,FALSE)))</f>
        <v/>
      </c>
      <c r="Q330" s="55" t="str">
        <f>IF(C330="","",IF(ISERROR(VLOOKUP(VLOOKUP(C330,Table1[[Practice no.]:[12]],31,FALSE),List!$A$2:$B$5,2,FALSE)),"",VLOOKUP(VLOOKUP(C330,Table1[[Practice no.]:[12]],31,FALSE),List!$A$2:$B$5,2,FALSE)))</f>
        <v/>
      </c>
      <c r="R330" s="55" t="str">
        <f>IF(C330="","",IF(ISERROR(VLOOKUP(VLOOKUP(C330,Table1[[Practice no.]:[12]],32,FALSE),List!$A$2:$B$5,2,FALSE)),"",VLOOKUP(VLOOKUP(C330,Table1[[Practice no.]:[12]],32,FALSE),List!$A$2:$B$5,2,FALSE)))</f>
        <v/>
      </c>
      <c r="S330" s="55" t="str">
        <f>IF(C330="","",IF(ISERROR(VLOOKUP(VLOOKUP(C330,Table1[[Practice no.]:[12]],33,FALSE),List!$A$2:$B$5,2,FALSE)),"",VLOOKUP(VLOOKUP(C330,Table1[[Practice no.]:[12]],33,FALSE),List!$A$2:$B$5,2,FALSE)))</f>
        <v/>
      </c>
      <c r="T330" s="55" t="str">
        <f>IF(C330="","",IF(ISERROR(VLOOKUP(VLOOKUP(C330,Table1[[Practice no.]:[12]],34,FALSE),List!$A$2:$B$5,2,FALSE)),"",VLOOKUP(VLOOKUP(C330,Table1[[Practice no.]:[12]],34,FALSE),List!$A$2:$B$5,2,FALSE)))</f>
        <v/>
      </c>
      <c r="U330" s="55" t="str">
        <f>IF(C330="","",IF(ISERROR(VLOOKUP(VLOOKUP(C330,Table1[[Practice no.]:[12]],35,FALSE),List!$A$2:$B$5,2,FALSE)),"",VLOOKUP(VLOOKUP(C330,Table1[[Practice no.]:[12]],35,FALSE),List!$A$2:$B$5,2,FALSE)))</f>
        <v/>
      </c>
      <c r="V330" s="55" t="str">
        <f>IF(C330="","",IF(ISERROR(VLOOKUP(VLOOKUP(C330,Table1[[Practice no.]:[12]],36,FALSE),List!$A$2:$B$5,2,FALSE)),"",VLOOKUP(VLOOKUP(C330,Table1[[Practice no.]:[12]],36,FALSE),List!$A$2:$B$5,2,FALSE)))</f>
        <v/>
      </c>
      <c r="W330" s="55" t="str">
        <f>IF(C330="","",IF(ISERROR(VLOOKUP(VLOOKUP(C330,Table1[[Practice no.]:[12]],37,FALSE),List!$A$2:$B$5,2,FALSE)),"",VLOOKUP(VLOOKUP(C330,Table1[[Practice no.]:[12]],37,FALSE),List!$A$2:$B$5,2,FALSE)))</f>
        <v/>
      </c>
      <c r="X330" s="55" t="str">
        <f>IF(C330="","",IF(ISERROR(VLOOKUP(VLOOKUP(C330,Table1[[Practice no.]:[12]],38,FALSE),List!$A$2:$B$5,2,FALSE)),"",VLOOKUP(VLOOKUP(C330,Table1[[Practice no.]:[12]],38,FALSE),List!$A$2:$B$5,2,FALSE)))</f>
        <v/>
      </c>
      <c r="Y330" s="55" t="str">
        <f>IF(C330="","",IF(ISERROR(VLOOKUP(VLOOKUP(C330,Table1[[Practice no.]:[12]],39,FALSE),List!$A$2:$B$5,2,FALSE)),"",VLOOKUP(VLOOKUP(C330,Table1[[Practice no.]:[12]],39,FALSE),List!$A$2:$B$5,2,FALSE)))</f>
        <v/>
      </c>
      <c r="Z330" s="55" t="str">
        <f>IF(C330="","",IF(ISERROR(VLOOKUP(VLOOKUP(C330,Table1[[Practice no.]:[12]],40,FALSE),List!$A$2:$B$5,2,FALSE)),"",VLOOKUP(VLOOKUP(C330,Table1[[Practice no.]:[12]],40,FALSE),List!$A$2:$B$5,2,FALSE)))</f>
        <v/>
      </c>
      <c r="AA330" s="55" t="str">
        <f>IF(C330="","",IF(ISERROR(VLOOKUP(VLOOKUP(C330,Table1[[Practice no.]:[12]],41,FALSE),List!$A$2:$B$5,2,FALSE)),"",VLOOKUP(VLOOKUP(C330,Table1[[Practice no.]:[12]],41,FALSE),List!$A$2:$B$5,2,FALSE)))</f>
        <v/>
      </c>
      <c r="AB330" s="55" t="str">
        <f>IF(C330="","",IF(ISERROR(VLOOKUP(VLOOKUP(C330,Table1[[Practice no.]:[12]],42,FALSE),List!$A$2:$B$5,2,FALSE)),"",VLOOKUP(VLOOKUP(C330,Table1[[Practice no.]:[12]],42,FALSE),List!$A$2:$B$5,2,FALSE)))</f>
        <v/>
      </c>
    </row>
    <row r="331" spans="1:28" ht="40.35" customHeight="1">
      <c r="A331" s="218"/>
      <c r="B331" s="218"/>
      <c r="C331" s="218"/>
      <c r="D331" s="218" t="str">
        <f>IF(C331="","",HYPERLINK("#'" &amp; C331 &amp; "'!A1",VLOOKUP(C331,Table1[[Practice no.]:[Pracitce Name]],2,FALSE)))</f>
        <v/>
      </c>
      <c r="E331" s="65" t="str">
        <f>IF(C331="","",IF(ISERROR(VLOOKUP(VLOOKUP(C331,Table1[[Practice no.]:[12]],19,FALSE),List!$A$2:$B$5,2,FALSE)),"",VLOOKUP(VLOOKUP(C331,Table1[[Practice no.]:[12]],19,FALSE),List!$A$2:$B$5,2,FALSE)))</f>
        <v/>
      </c>
      <c r="F331" s="66" t="str">
        <f>IF(C331="","",IF(ISERROR(VLOOKUP(VLOOKUP(C331,Table1[[Practice no.]:[12]],20,FALSE),List!$A$2:$B$5,2,FALSE)),"",VLOOKUP(VLOOKUP(C331,Table1[[Practice no.]:[12]],20,FALSE),List!$A$2:$B$5,2,FALSE)))</f>
        <v/>
      </c>
      <c r="G331" s="66" t="str">
        <f>IF(C331="","",IF(ISERROR(VLOOKUP(VLOOKUP(C331,Table1[[Practice no.]:[12]],21,FALSE),List!$A$2:$B$5,2,FALSE)),"",VLOOKUP(VLOOKUP(C331,Table1[[Practice no.]:[12]],21,FALSE),List!$A$2:$B$5,2,FALSE)))</f>
        <v/>
      </c>
      <c r="H331" s="67" t="str">
        <f>IF(C331="","",IF(ISERROR(VLOOKUP(VLOOKUP(C331,Table1[[Practice no.]:[12]],22,FALSE),List!$A$2:$B$5,2,FALSE)),"",VLOOKUP(VLOOKUP(C331,Table1[[Practice no.]:[12]],22,FALSE),List!$A$2:$B$5,2,FALSE)))</f>
        <v/>
      </c>
      <c r="I331" s="67" t="str">
        <f>IF(C331="","",IF(ISERROR(VLOOKUP(VLOOKUP(C331,Table1[[Practice no.]:[12]],23,FALSE),List!$A$2:$B$5,2,FALSE)),"",VLOOKUP(VLOOKUP(C331,Table1[[Practice no.]:[12]],23,FALSE),List!$A$2:$B$5,2,FALSE)))</f>
        <v/>
      </c>
      <c r="J331" s="67" t="str">
        <f>IF(C331="","",IF(ISERROR(VLOOKUP(VLOOKUP(C331,Table1[[Practice no.]:[12]],24,FALSE),List!$A$2:$B$5,2,FALSE)),"",VLOOKUP(VLOOKUP(C331,Table1[[Practice no.]:[12]],24,FALSE),List!$A$2:$B$5,2,FALSE)))</f>
        <v/>
      </c>
      <c r="K331" s="68" t="str">
        <f>IF(C331="","",IF(ISERROR(VLOOKUP(VLOOKUP(C331,Table1[[Practice no.]:[12]],25,FALSE),List!$A$2:$B$5,2,FALSE)),"",VLOOKUP(VLOOKUP(C331,Table1[[Practice no.]:[12]],25,FALSE),List!$A$2:$B$5,2,FALSE)))</f>
        <v/>
      </c>
      <c r="L331" s="68" t="str">
        <f>IF(C331="","",IF(ISERROR(VLOOKUP(VLOOKUP(C331,Table1[[Practice no.]:[12]],26,FALSE),List!$A$2:$B$5,2,FALSE)),"",VLOOKUP(VLOOKUP(C331,Table1[[Practice no.]:[12]],26,FALSE),List!$A$2:$B$5,2,FALSE)))</f>
        <v/>
      </c>
      <c r="M331" s="68" t="str">
        <f>IF(C331="","",IF(ISERROR(VLOOKUP(VLOOKUP(C331,Table1[[Practice no.]:[12]],27,FALSE),List!$A$2:$B$5,2,FALSE)),"",VLOOKUP(VLOOKUP(C331,Table1[[Practice no.]:[12]],27,FALSE),List!$A$2:$B$5,2,FALSE)))</f>
        <v/>
      </c>
      <c r="N331" s="69" t="str">
        <f>IF(C331="","",IF(ISERROR(VLOOKUP(VLOOKUP(C331,Table1[[Practice no.]:[12]],28,FALSE),List!$A$2:$B$5,2,FALSE)),"",VLOOKUP(VLOOKUP(C331,Table1[[Practice no.]:[12]],28,FALSE),List!$A$2:$B$5,2,FALSE)))</f>
        <v/>
      </c>
      <c r="O331" s="69" t="str">
        <f>IF(C331="","",IF(ISERROR(VLOOKUP(VLOOKUP(C331,Table1[[Practice no.]:[12]],29,FALSE),List!$A$2:$B$5,2,FALSE)),"",VLOOKUP(VLOOKUP(C331,Table1[[Practice no.]:[12]],29,FALSE),List!$A$2:$B$5,2,FALSE)))</f>
        <v/>
      </c>
      <c r="P331" s="69" t="str">
        <f>IF(C331="","",IF(ISERROR(VLOOKUP(VLOOKUP(C331,Table1[[Practice no.]:[12]],30,FALSE),List!$A$2:$B$5,2,FALSE)),"",VLOOKUP(VLOOKUP(C331,Table1[[Practice no.]:[12]],30,FALSE),List!$A$2:$B$5,2,FALSE)))</f>
        <v/>
      </c>
      <c r="Q331" s="55" t="str">
        <f>IF(C331="","",IF(ISERROR(VLOOKUP(VLOOKUP(C331,Table1[[Practice no.]:[12]],31,FALSE),List!$A$2:$B$5,2,FALSE)),"",VLOOKUP(VLOOKUP(C331,Table1[[Practice no.]:[12]],31,FALSE),List!$A$2:$B$5,2,FALSE)))</f>
        <v/>
      </c>
      <c r="R331" s="55" t="str">
        <f>IF(C331="","",IF(ISERROR(VLOOKUP(VLOOKUP(C331,Table1[[Practice no.]:[12]],32,FALSE),List!$A$2:$B$5,2,FALSE)),"",VLOOKUP(VLOOKUP(C331,Table1[[Practice no.]:[12]],32,FALSE),List!$A$2:$B$5,2,FALSE)))</f>
        <v/>
      </c>
      <c r="S331" s="55" t="str">
        <f>IF(C331="","",IF(ISERROR(VLOOKUP(VLOOKUP(C331,Table1[[Practice no.]:[12]],33,FALSE),List!$A$2:$B$5,2,FALSE)),"",VLOOKUP(VLOOKUP(C331,Table1[[Practice no.]:[12]],33,FALSE),List!$A$2:$B$5,2,FALSE)))</f>
        <v/>
      </c>
      <c r="T331" s="55" t="str">
        <f>IF(C331="","",IF(ISERROR(VLOOKUP(VLOOKUP(C331,Table1[[Practice no.]:[12]],34,FALSE),List!$A$2:$B$5,2,FALSE)),"",VLOOKUP(VLOOKUP(C331,Table1[[Practice no.]:[12]],34,FALSE),List!$A$2:$B$5,2,FALSE)))</f>
        <v/>
      </c>
      <c r="U331" s="55" t="str">
        <f>IF(C331="","",IF(ISERROR(VLOOKUP(VLOOKUP(C331,Table1[[Practice no.]:[12]],35,FALSE),List!$A$2:$B$5,2,FALSE)),"",VLOOKUP(VLOOKUP(C331,Table1[[Practice no.]:[12]],35,FALSE),List!$A$2:$B$5,2,FALSE)))</f>
        <v/>
      </c>
      <c r="V331" s="55" t="str">
        <f>IF(C331="","",IF(ISERROR(VLOOKUP(VLOOKUP(C331,Table1[[Practice no.]:[12]],36,FALSE),List!$A$2:$B$5,2,FALSE)),"",VLOOKUP(VLOOKUP(C331,Table1[[Practice no.]:[12]],36,FALSE),List!$A$2:$B$5,2,FALSE)))</f>
        <v/>
      </c>
      <c r="W331" s="55" t="str">
        <f>IF(C331="","",IF(ISERROR(VLOOKUP(VLOOKUP(C331,Table1[[Practice no.]:[12]],37,FALSE),List!$A$2:$B$5,2,FALSE)),"",VLOOKUP(VLOOKUP(C331,Table1[[Practice no.]:[12]],37,FALSE),List!$A$2:$B$5,2,FALSE)))</f>
        <v/>
      </c>
      <c r="X331" s="55" t="str">
        <f>IF(C331="","",IF(ISERROR(VLOOKUP(VLOOKUP(C331,Table1[[Practice no.]:[12]],38,FALSE),List!$A$2:$B$5,2,FALSE)),"",VLOOKUP(VLOOKUP(C331,Table1[[Practice no.]:[12]],38,FALSE),List!$A$2:$B$5,2,FALSE)))</f>
        <v/>
      </c>
      <c r="Y331" s="55" t="str">
        <f>IF(C331="","",IF(ISERROR(VLOOKUP(VLOOKUP(C331,Table1[[Practice no.]:[12]],39,FALSE),List!$A$2:$B$5,2,FALSE)),"",VLOOKUP(VLOOKUP(C331,Table1[[Practice no.]:[12]],39,FALSE),List!$A$2:$B$5,2,FALSE)))</f>
        <v/>
      </c>
      <c r="Z331" s="55" t="str">
        <f>IF(C331="","",IF(ISERROR(VLOOKUP(VLOOKUP(C331,Table1[[Practice no.]:[12]],40,FALSE),List!$A$2:$B$5,2,FALSE)),"",VLOOKUP(VLOOKUP(C331,Table1[[Practice no.]:[12]],40,FALSE),List!$A$2:$B$5,2,FALSE)))</f>
        <v/>
      </c>
      <c r="AA331" s="55" t="str">
        <f>IF(C331="","",IF(ISERROR(VLOOKUP(VLOOKUP(C331,Table1[[Practice no.]:[12]],41,FALSE),List!$A$2:$B$5,2,FALSE)),"",VLOOKUP(VLOOKUP(C331,Table1[[Practice no.]:[12]],41,FALSE),List!$A$2:$B$5,2,FALSE)))</f>
        <v/>
      </c>
      <c r="AB331" s="55" t="str">
        <f>IF(C331="","",IF(ISERROR(VLOOKUP(VLOOKUP(C331,Table1[[Practice no.]:[12]],42,FALSE),List!$A$2:$B$5,2,FALSE)),"",VLOOKUP(VLOOKUP(C331,Table1[[Practice no.]:[12]],42,FALSE),List!$A$2:$B$5,2,FALSE)))</f>
        <v/>
      </c>
    </row>
    <row r="332" spans="1:28" ht="40.35" customHeight="1">
      <c r="A332" s="218"/>
      <c r="B332" s="218"/>
      <c r="C332" s="218"/>
      <c r="D332" s="218" t="str">
        <f>IF(C332="","",HYPERLINK("#'" &amp; C332 &amp; "'!A1",VLOOKUP(C332,Table1[[Practice no.]:[Pracitce Name]],2,FALSE)))</f>
        <v/>
      </c>
      <c r="E332" s="65" t="str">
        <f>IF(C332="","",IF(ISERROR(VLOOKUP(VLOOKUP(C332,Table1[[Practice no.]:[12]],19,FALSE),List!$A$2:$B$5,2,FALSE)),"",VLOOKUP(VLOOKUP(C332,Table1[[Practice no.]:[12]],19,FALSE),List!$A$2:$B$5,2,FALSE)))</f>
        <v/>
      </c>
      <c r="F332" s="66" t="str">
        <f>IF(C332="","",IF(ISERROR(VLOOKUP(VLOOKUP(C332,Table1[[Practice no.]:[12]],20,FALSE),List!$A$2:$B$5,2,FALSE)),"",VLOOKUP(VLOOKUP(C332,Table1[[Practice no.]:[12]],20,FALSE),List!$A$2:$B$5,2,FALSE)))</f>
        <v/>
      </c>
      <c r="G332" s="66" t="str">
        <f>IF(C332="","",IF(ISERROR(VLOOKUP(VLOOKUP(C332,Table1[[Practice no.]:[12]],21,FALSE),List!$A$2:$B$5,2,FALSE)),"",VLOOKUP(VLOOKUP(C332,Table1[[Practice no.]:[12]],21,FALSE),List!$A$2:$B$5,2,FALSE)))</f>
        <v/>
      </c>
      <c r="H332" s="67" t="str">
        <f>IF(C332="","",IF(ISERROR(VLOOKUP(VLOOKUP(C332,Table1[[Practice no.]:[12]],22,FALSE),List!$A$2:$B$5,2,FALSE)),"",VLOOKUP(VLOOKUP(C332,Table1[[Practice no.]:[12]],22,FALSE),List!$A$2:$B$5,2,FALSE)))</f>
        <v/>
      </c>
      <c r="I332" s="67" t="str">
        <f>IF(C332="","",IF(ISERROR(VLOOKUP(VLOOKUP(C332,Table1[[Practice no.]:[12]],23,FALSE),List!$A$2:$B$5,2,FALSE)),"",VLOOKUP(VLOOKUP(C332,Table1[[Practice no.]:[12]],23,FALSE),List!$A$2:$B$5,2,FALSE)))</f>
        <v/>
      </c>
      <c r="J332" s="67" t="str">
        <f>IF(C332="","",IF(ISERROR(VLOOKUP(VLOOKUP(C332,Table1[[Practice no.]:[12]],24,FALSE),List!$A$2:$B$5,2,FALSE)),"",VLOOKUP(VLOOKUP(C332,Table1[[Practice no.]:[12]],24,FALSE),List!$A$2:$B$5,2,FALSE)))</f>
        <v/>
      </c>
      <c r="K332" s="68" t="str">
        <f>IF(C332="","",IF(ISERROR(VLOOKUP(VLOOKUP(C332,Table1[[Practice no.]:[12]],25,FALSE),List!$A$2:$B$5,2,FALSE)),"",VLOOKUP(VLOOKUP(C332,Table1[[Practice no.]:[12]],25,FALSE),List!$A$2:$B$5,2,FALSE)))</f>
        <v/>
      </c>
      <c r="L332" s="68" t="str">
        <f>IF(C332="","",IF(ISERROR(VLOOKUP(VLOOKUP(C332,Table1[[Practice no.]:[12]],26,FALSE),List!$A$2:$B$5,2,FALSE)),"",VLOOKUP(VLOOKUP(C332,Table1[[Practice no.]:[12]],26,FALSE),List!$A$2:$B$5,2,FALSE)))</f>
        <v/>
      </c>
      <c r="M332" s="68" t="str">
        <f>IF(C332="","",IF(ISERROR(VLOOKUP(VLOOKUP(C332,Table1[[Practice no.]:[12]],27,FALSE),List!$A$2:$B$5,2,FALSE)),"",VLOOKUP(VLOOKUP(C332,Table1[[Practice no.]:[12]],27,FALSE),List!$A$2:$B$5,2,FALSE)))</f>
        <v/>
      </c>
      <c r="N332" s="69" t="str">
        <f>IF(C332="","",IF(ISERROR(VLOOKUP(VLOOKUP(C332,Table1[[Practice no.]:[12]],28,FALSE),List!$A$2:$B$5,2,FALSE)),"",VLOOKUP(VLOOKUP(C332,Table1[[Practice no.]:[12]],28,FALSE),List!$A$2:$B$5,2,FALSE)))</f>
        <v/>
      </c>
      <c r="O332" s="69" t="str">
        <f>IF(C332="","",IF(ISERROR(VLOOKUP(VLOOKUP(C332,Table1[[Practice no.]:[12]],29,FALSE),List!$A$2:$B$5,2,FALSE)),"",VLOOKUP(VLOOKUP(C332,Table1[[Practice no.]:[12]],29,FALSE),List!$A$2:$B$5,2,FALSE)))</f>
        <v/>
      </c>
      <c r="P332" s="69" t="str">
        <f>IF(C332="","",IF(ISERROR(VLOOKUP(VLOOKUP(C332,Table1[[Practice no.]:[12]],30,FALSE),List!$A$2:$B$5,2,FALSE)),"",VLOOKUP(VLOOKUP(C332,Table1[[Practice no.]:[12]],30,FALSE),List!$A$2:$B$5,2,FALSE)))</f>
        <v/>
      </c>
      <c r="Q332" s="55" t="str">
        <f>IF(C332="","",IF(ISERROR(VLOOKUP(VLOOKUP(C332,Table1[[Practice no.]:[12]],31,FALSE),List!$A$2:$B$5,2,FALSE)),"",VLOOKUP(VLOOKUP(C332,Table1[[Practice no.]:[12]],31,FALSE),List!$A$2:$B$5,2,FALSE)))</f>
        <v/>
      </c>
      <c r="R332" s="55" t="str">
        <f>IF(C332="","",IF(ISERROR(VLOOKUP(VLOOKUP(C332,Table1[[Practice no.]:[12]],32,FALSE),List!$A$2:$B$5,2,FALSE)),"",VLOOKUP(VLOOKUP(C332,Table1[[Practice no.]:[12]],32,FALSE),List!$A$2:$B$5,2,FALSE)))</f>
        <v/>
      </c>
      <c r="S332" s="55" t="str">
        <f>IF(C332="","",IF(ISERROR(VLOOKUP(VLOOKUP(C332,Table1[[Practice no.]:[12]],33,FALSE),List!$A$2:$B$5,2,FALSE)),"",VLOOKUP(VLOOKUP(C332,Table1[[Practice no.]:[12]],33,FALSE),List!$A$2:$B$5,2,FALSE)))</f>
        <v/>
      </c>
      <c r="T332" s="55" t="str">
        <f>IF(C332="","",IF(ISERROR(VLOOKUP(VLOOKUP(C332,Table1[[Practice no.]:[12]],34,FALSE),List!$A$2:$B$5,2,FALSE)),"",VLOOKUP(VLOOKUP(C332,Table1[[Practice no.]:[12]],34,FALSE),List!$A$2:$B$5,2,FALSE)))</f>
        <v/>
      </c>
      <c r="U332" s="55" t="str">
        <f>IF(C332="","",IF(ISERROR(VLOOKUP(VLOOKUP(C332,Table1[[Practice no.]:[12]],35,FALSE),List!$A$2:$B$5,2,FALSE)),"",VLOOKUP(VLOOKUP(C332,Table1[[Practice no.]:[12]],35,FALSE),List!$A$2:$B$5,2,FALSE)))</f>
        <v/>
      </c>
      <c r="V332" s="55" t="str">
        <f>IF(C332="","",IF(ISERROR(VLOOKUP(VLOOKUP(C332,Table1[[Practice no.]:[12]],36,FALSE),List!$A$2:$B$5,2,FALSE)),"",VLOOKUP(VLOOKUP(C332,Table1[[Practice no.]:[12]],36,FALSE),List!$A$2:$B$5,2,FALSE)))</f>
        <v/>
      </c>
      <c r="W332" s="55" t="str">
        <f>IF(C332="","",IF(ISERROR(VLOOKUP(VLOOKUP(C332,Table1[[Practice no.]:[12]],37,FALSE),List!$A$2:$B$5,2,FALSE)),"",VLOOKUP(VLOOKUP(C332,Table1[[Practice no.]:[12]],37,FALSE),List!$A$2:$B$5,2,FALSE)))</f>
        <v/>
      </c>
      <c r="X332" s="55" t="str">
        <f>IF(C332="","",IF(ISERROR(VLOOKUP(VLOOKUP(C332,Table1[[Practice no.]:[12]],38,FALSE),List!$A$2:$B$5,2,FALSE)),"",VLOOKUP(VLOOKUP(C332,Table1[[Practice no.]:[12]],38,FALSE),List!$A$2:$B$5,2,FALSE)))</f>
        <v/>
      </c>
      <c r="Y332" s="55" t="str">
        <f>IF(C332="","",IF(ISERROR(VLOOKUP(VLOOKUP(C332,Table1[[Practice no.]:[12]],39,FALSE),List!$A$2:$B$5,2,FALSE)),"",VLOOKUP(VLOOKUP(C332,Table1[[Practice no.]:[12]],39,FALSE),List!$A$2:$B$5,2,FALSE)))</f>
        <v/>
      </c>
      <c r="Z332" s="55" t="str">
        <f>IF(C332="","",IF(ISERROR(VLOOKUP(VLOOKUP(C332,Table1[[Practice no.]:[12]],40,FALSE),List!$A$2:$B$5,2,FALSE)),"",VLOOKUP(VLOOKUP(C332,Table1[[Practice no.]:[12]],40,FALSE),List!$A$2:$B$5,2,FALSE)))</f>
        <v/>
      </c>
      <c r="AA332" s="55" t="str">
        <f>IF(C332="","",IF(ISERROR(VLOOKUP(VLOOKUP(C332,Table1[[Practice no.]:[12]],41,FALSE),List!$A$2:$B$5,2,FALSE)),"",VLOOKUP(VLOOKUP(C332,Table1[[Practice no.]:[12]],41,FALSE),List!$A$2:$B$5,2,FALSE)))</f>
        <v/>
      </c>
      <c r="AB332" s="55" t="str">
        <f>IF(C332="","",IF(ISERROR(VLOOKUP(VLOOKUP(C332,Table1[[Practice no.]:[12]],42,FALSE),List!$A$2:$B$5,2,FALSE)),"",VLOOKUP(VLOOKUP(C332,Table1[[Practice no.]:[12]],42,FALSE),List!$A$2:$B$5,2,FALSE)))</f>
        <v/>
      </c>
    </row>
    <row r="333" spans="1:28" ht="40.35" customHeight="1">
      <c r="A333" s="218"/>
      <c r="B333" s="218"/>
      <c r="C333" s="218"/>
      <c r="D333" s="218" t="str">
        <f>IF(C333="","",HYPERLINK("#'" &amp; C333 &amp; "'!A1",VLOOKUP(C333,Table1[[Practice no.]:[Pracitce Name]],2,FALSE)))</f>
        <v/>
      </c>
      <c r="E333" s="65" t="str">
        <f>IF(C333="","",IF(ISERROR(VLOOKUP(VLOOKUP(C333,Table1[[Practice no.]:[12]],19,FALSE),List!$A$2:$B$5,2,FALSE)),"",VLOOKUP(VLOOKUP(C333,Table1[[Practice no.]:[12]],19,FALSE),List!$A$2:$B$5,2,FALSE)))</f>
        <v/>
      </c>
      <c r="F333" s="66" t="str">
        <f>IF(C333="","",IF(ISERROR(VLOOKUP(VLOOKUP(C333,Table1[[Practice no.]:[12]],20,FALSE),List!$A$2:$B$5,2,FALSE)),"",VLOOKUP(VLOOKUP(C333,Table1[[Practice no.]:[12]],20,FALSE),List!$A$2:$B$5,2,FALSE)))</f>
        <v/>
      </c>
      <c r="G333" s="66" t="str">
        <f>IF(C333="","",IF(ISERROR(VLOOKUP(VLOOKUP(C333,Table1[[Practice no.]:[12]],21,FALSE),List!$A$2:$B$5,2,FALSE)),"",VLOOKUP(VLOOKUP(C333,Table1[[Practice no.]:[12]],21,FALSE),List!$A$2:$B$5,2,FALSE)))</f>
        <v/>
      </c>
      <c r="H333" s="67" t="str">
        <f>IF(C333="","",IF(ISERROR(VLOOKUP(VLOOKUP(C333,Table1[[Practice no.]:[12]],22,FALSE),List!$A$2:$B$5,2,FALSE)),"",VLOOKUP(VLOOKUP(C333,Table1[[Practice no.]:[12]],22,FALSE),List!$A$2:$B$5,2,FALSE)))</f>
        <v/>
      </c>
      <c r="I333" s="67" t="str">
        <f>IF(C333="","",IF(ISERROR(VLOOKUP(VLOOKUP(C333,Table1[[Practice no.]:[12]],23,FALSE),List!$A$2:$B$5,2,FALSE)),"",VLOOKUP(VLOOKUP(C333,Table1[[Practice no.]:[12]],23,FALSE),List!$A$2:$B$5,2,FALSE)))</f>
        <v/>
      </c>
      <c r="J333" s="67" t="str">
        <f>IF(C333="","",IF(ISERROR(VLOOKUP(VLOOKUP(C333,Table1[[Practice no.]:[12]],24,FALSE),List!$A$2:$B$5,2,FALSE)),"",VLOOKUP(VLOOKUP(C333,Table1[[Practice no.]:[12]],24,FALSE),List!$A$2:$B$5,2,FALSE)))</f>
        <v/>
      </c>
      <c r="K333" s="68" t="str">
        <f>IF(C333="","",IF(ISERROR(VLOOKUP(VLOOKUP(C333,Table1[[Practice no.]:[12]],25,FALSE),List!$A$2:$B$5,2,FALSE)),"",VLOOKUP(VLOOKUP(C333,Table1[[Practice no.]:[12]],25,FALSE),List!$A$2:$B$5,2,FALSE)))</f>
        <v/>
      </c>
      <c r="L333" s="68" t="str">
        <f>IF(C333="","",IF(ISERROR(VLOOKUP(VLOOKUP(C333,Table1[[Practice no.]:[12]],26,FALSE),List!$A$2:$B$5,2,FALSE)),"",VLOOKUP(VLOOKUP(C333,Table1[[Practice no.]:[12]],26,FALSE),List!$A$2:$B$5,2,FALSE)))</f>
        <v/>
      </c>
      <c r="M333" s="68" t="str">
        <f>IF(C333="","",IF(ISERROR(VLOOKUP(VLOOKUP(C333,Table1[[Practice no.]:[12]],27,FALSE),List!$A$2:$B$5,2,FALSE)),"",VLOOKUP(VLOOKUP(C333,Table1[[Practice no.]:[12]],27,FALSE),List!$A$2:$B$5,2,FALSE)))</f>
        <v/>
      </c>
      <c r="N333" s="69" t="str">
        <f>IF(C333="","",IF(ISERROR(VLOOKUP(VLOOKUP(C333,Table1[[Practice no.]:[12]],28,FALSE),List!$A$2:$B$5,2,FALSE)),"",VLOOKUP(VLOOKUP(C333,Table1[[Practice no.]:[12]],28,FALSE),List!$A$2:$B$5,2,FALSE)))</f>
        <v/>
      </c>
      <c r="O333" s="69" t="str">
        <f>IF(C333="","",IF(ISERROR(VLOOKUP(VLOOKUP(C333,Table1[[Practice no.]:[12]],29,FALSE),List!$A$2:$B$5,2,FALSE)),"",VLOOKUP(VLOOKUP(C333,Table1[[Practice no.]:[12]],29,FALSE),List!$A$2:$B$5,2,FALSE)))</f>
        <v/>
      </c>
      <c r="P333" s="69" t="str">
        <f>IF(C333="","",IF(ISERROR(VLOOKUP(VLOOKUP(C333,Table1[[Practice no.]:[12]],30,FALSE),List!$A$2:$B$5,2,FALSE)),"",VLOOKUP(VLOOKUP(C333,Table1[[Practice no.]:[12]],30,FALSE),List!$A$2:$B$5,2,FALSE)))</f>
        <v/>
      </c>
      <c r="Q333" s="55" t="str">
        <f>IF(C333="","",IF(ISERROR(VLOOKUP(VLOOKUP(C333,Table1[[Practice no.]:[12]],31,FALSE),List!$A$2:$B$5,2,FALSE)),"",VLOOKUP(VLOOKUP(C333,Table1[[Practice no.]:[12]],31,FALSE),List!$A$2:$B$5,2,FALSE)))</f>
        <v/>
      </c>
      <c r="R333" s="55" t="str">
        <f>IF(C333="","",IF(ISERROR(VLOOKUP(VLOOKUP(C333,Table1[[Practice no.]:[12]],32,FALSE),List!$A$2:$B$5,2,FALSE)),"",VLOOKUP(VLOOKUP(C333,Table1[[Practice no.]:[12]],32,FALSE),List!$A$2:$B$5,2,FALSE)))</f>
        <v/>
      </c>
      <c r="S333" s="55" t="str">
        <f>IF(C333="","",IF(ISERROR(VLOOKUP(VLOOKUP(C333,Table1[[Practice no.]:[12]],33,FALSE),List!$A$2:$B$5,2,FALSE)),"",VLOOKUP(VLOOKUP(C333,Table1[[Practice no.]:[12]],33,FALSE),List!$A$2:$B$5,2,FALSE)))</f>
        <v/>
      </c>
      <c r="T333" s="55" t="str">
        <f>IF(C333="","",IF(ISERROR(VLOOKUP(VLOOKUP(C333,Table1[[Practice no.]:[12]],34,FALSE),List!$A$2:$B$5,2,FALSE)),"",VLOOKUP(VLOOKUP(C333,Table1[[Practice no.]:[12]],34,FALSE),List!$A$2:$B$5,2,FALSE)))</f>
        <v/>
      </c>
      <c r="U333" s="55" t="str">
        <f>IF(C333="","",IF(ISERROR(VLOOKUP(VLOOKUP(C333,Table1[[Practice no.]:[12]],35,FALSE),List!$A$2:$B$5,2,FALSE)),"",VLOOKUP(VLOOKUP(C333,Table1[[Practice no.]:[12]],35,FALSE),List!$A$2:$B$5,2,FALSE)))</f>
        <v/>
      </c>
      <c r="V333" s="55" t="str">
        <f>IF(C333="","",IF(ISERROR(VLOOKUP(VLOOKUP(C333,Table1[[Practice no.]:[12]],36,FALSE),List!$A$2:$B$5,2,FALSE)),"",VLOOKUP(VLOOKUP(C333,Table1[[Practice no.]:[12]],36,FALSE),List!$A$2:$B$5,2,FALSE)))</f>
        <v/>
      </c>
      <c r="W333" s="55" t="str">
        <f>IF(C333="","",IF(ISERROR(VLOOKUP(VLOOKUP(C333,Table1[[Practice no.]:[12]],37,FALSE),List!$A$2:$B$5,2,FALSE)),"",VLOOKUP(VLOOKUP(C333,Table1[[Practice no.]:[12]],37,FALSE),List!$A$2:$B$5,2,FALSE)))</f>
        <v/>
      </c>
      <c r="X333" s="55" t="str">
        <f>IF(C333="","",IF(ISERROR(VLOOKUP(VLOOKUP(C333,Table1[[Practice no.]:[12]],38,FALSE),List!$A$2:$B$5,2,FALSE)),"",VLOOKUP(VLOOKUP(C333,Table1[[Practice no.]:[12]],38,FALSE),List!$A$2:$B$5,2,FALSE)))</f>
        <v/>
      </c>
      <c r="Y333" s="55" t="str">
        <f>IF(C333="","",IF(ISERROR(VLOOKUP(VLOOKUP(C333,Table1[[Practice no.]:[12]],39,FALSE),List!$A$2:$B$5,2,FALSE)),"",VLOOKUP(VLOOKUP(C333,Table1[[Practice no.]:[12]],39,FALSE),List!$A$2:$B$5,2,FALSE)))</f>
        <v/>
      </c>
      <c r="Z333" s="55" t="str">
        <f>IF(C333="","",IF(ISERROR(VLOOKUP(VLOOKUP(C333,Table1[[Practice no.]:[12]],40,FALSE),List!$A$2:$B$5,2,FALSE)),"",VLOOKUP(VLOOKUP(C333,Table1[[Practice no.]:[12]],40,FALSE),List!$A$2:$B$5,2,FALSE)))</f>
        <v/>
      </c>
      <c r="AA333" s="55" t="str">
        <f>IF(C333="","",IF(ISERROR(VLOOKUP(VLOOKUP(C333,Table1[[Practice no.]:[12]],41,FALSE),List!$A$2:$B$5,2,FALSE)),"",VLOOKUP(VLOOKUP(C333,Table1[[Practice no.]:[12]],41,FALSE),List!$A$2:$B$5,2,FALSE)))</f>
        <v/>
      </c>
      <c r="AB333" s="55" t="str">
        <f>IF(C333="","",IF(ISERROR(VLOOKUP(VLOOKUP(C333,Table1[[Practice no.]:[12]],42,FALSE),List!$A$2:$B$5,2,FALSE)),"",VLOOKUP(VLOOKUP(C333,Table1[[Practice no.]:[12]],42,FALSE),List!$A$2:$B$5,2,FALSE)))</f>
        <v/>
      </c>
    </row>
    <row r="334" spans="1:28" ht="40.35" customHeight="1">
      <c r="A334" s="218"/>
      <c r="B334" s="218"/>
      <c r="C334" s="218"/>
      <c r="D334" s="218" t="str">
        <f>IF(C334="","",HYPERLINK("#'" &amp; C334 &amp; "'!A1",VLOOKUP(C334,Table1[[Practice no.]:[Pracitce Name]],2,FALSE)))</f>
        <v/>
      </c>
      <c r="E334" s="65" t="str">
        <f>IF(C334="","",IF(ISERROR(VLOOKUP(VLOOKUP(C334,Table1[[Practice no.]:[12]],19,FALSE),List!$A$2:$B$5,2,FALSE)),"",VLOOKUP(VLOOKUP(C334,Table1[[Practice no.]:[12]],19,FALSE),List!$A$2:$B$5,2,FALSE)))</f>
        <v/>
      </c>
      <c r="F334" s="66" t="str">
        <f>IF(C334="","",IF(ISERROR(VLOOKUP(VLOOKUP(C334,Table1[[Practice no.]:[12]],20,FALSE),List!$A$2:$B$5,2,FALSE)),"",VLOOKUP(VLOOKUP(C334,Table1[[Practice no.]:[12]],20,FALSE),List!$A$2:$B$5,2,FALSE)))</f>
        <v/>
      </c>
      <c r="G334" s="66" t="str">
        <f>IF(C334="","",IF(ISERROR(VLOOKUP(VLOOKUP(C334,Table1[[Practice no.]:[12]],21,FALSE),List!$A$2:$B$5,2,FALSE)),"",VLOOKUP(VLOOKUP(C334,Table1[[Practice no.]:[12]],21,FALSE),List!$A$2:$B$5,2,FALSE)))</f>
        <v/>
      </c>
      <c r="H334" s="67" t="str">
        <f>IF(C334="","",IF(ISERROR(VLOOKUP(VLOOKUP(C334,Table1[[Practice no.]:[12]],22,FALSE),List!$A$2:$B$5,2,FALSE)),"",VLOOKUP(VLOOKUP(C334,Table1[[Practice no.]:[12]],22,FALSE),List!$A$2:$B$5,2,FALSE)))</f>
        <v/>
      </c>
      <c r="I334" s="67" t="str">
        <f>IF(C334="","",IF(ISERROR(VLOOKUP(VLOOKUP(C334,Table1[[Practice no.]:[12]],23,FALSE),List!$A$2:$B$5,2,FALSE)),"",VLOOKUP(VLOOKUP(C334,Table1[[Practice no.]:[12]],23,FALSE),List!$A$2:$B$5,2,FALSE)))</f>
        <v/>
      </c>
      <c r="J334" s="67" t="str">
        <f>IF(C334="","",IF(ISERROR(VLOOKUP(VLOOKUP(C334,Table1[[Practice no.]:[12]],24,FALSE),List!$A$2:$B$5,2,FALSE)),"",VLOOKUP(VLOOKUP(C334,Table1[[Practice no.]:[12]],24,FALSE),List!$A$2:$B$5,2,FALSE)))</f>
        <v/>
      </c>
      <c r="K334" s="68" t="str">
        <f>IF(C334="","",IF(ISERROR(VLOOKUP(VLOOKUP(C334,Table1[[Practice no.]:[12]],25,FALSE),List!$A$2:$B$5,2,FALSE)),"",VLOOKUP(VLOOKUP(C334,Table1[[Practice no.]:[12]],25,FALSE),List!$A$2:$B$5,2,FALSE)))</f>
        <v/>
      </c>
      <c r="L334" s="68" t="str">
        <f>IF(C334="","",IF(ISERROR(VLOOKUP(VLOOKUP(C334,Table1[[Practice no.]:[12]],26,FALSE),List!$A$2:$B$5,2,FALSE)),"",VLOOKUP(VLOOKUP(C334,Table1[[Practice no.]:[12]],26,FALSE),List!$A$2:$B$5,2,FALSE)))</f>
        <v/>
      </c>
      <c r="M334" s="68" t="str">
        <f>IF(C334="","",IF(ISERROR(VLOOKUP(VLOOKUP(C334,Table1[[Practice no.]:[12]],27,FALSE),List!$A$2:$B$5,2,FALSE)),"",VLOOKUP(VLOOKUP(C334,Table1[[Practice no.]:[12]],27,FALSE),List!$A$2:$B$5,2,FALSE)))</f>
        <v/>
      </c>
      <c r="N334" s="69" t="str">
        <f>IF(C334="","",IF(ISERROR(VLOOKUP(VLOOKUP(C334,Table1[[Practice no.]:[12]],28,FALSE),List!$A$2:$B$5,2,FALSE)),"",VLOOKUP(VLOOKUP(C334,Table1[[Practice no.]:[12]],28,FALSE),List!$A$2:$B$5,2,FALSE)))</f>
        <v/>
      </c>
      <c r="O334" s="69" t="str">
        <f>IF(C334="","",IF(ISERROR(VLOOKUP(VLOOKUP(C334,Table1[[Practice no.]:[12]],29,FALSE),List!$A$2:$B$5,2,FALSE)),"",VLOOKUP(VLOOKUP(C334,Table1[[Practice no.]:[12]],29,FALSE),List!$A$2:$B$5,2,FALSE)))</f>
        <v/>
      </c>
      <c r="P334" s="69" t="str">
        <f>IF(C334="","",IF(ISERROR(VLOOKUP(VLOOKUP(C334,Table1[[Practice no.]:[12]],30,FALSE),List!$A$2:$B$5,2,FALSE)),"",VLOOKUP(VLOOKUP(C334,Table1[[Practice no.]:[12]],30,FALSE),List!$A$2:$B$5,2,FALSE)))</f>
        <v/>
      </c>
      <c r="Q334" s="55" t="str">
        <f>IF(C334="","",IF(ISERROR(VLOOKUP(VLOOKUP(C334,Table1[[Practice no.]:[12]],31,FALSE),List!$A$2:$B$5,2,FALSE)),"",VLOOKUP(VLOOKUP(C334,Table1[[Practice no.]:[12]],31,FALSE),List!$A$2:$B$5,2,FALSE)))</f>
        <v/>
      </c>
      <c r="R334" s="55" t="str">
        <f>IF(C334="","",IF(ISERROR(VLOOKUP(VLOOKUP(C334,Table1[[Practice no.]:[12]],32,FALSE),List!$A$2:$B$5,2,FALSE)),"",VLOOKUP(VLOOKUP(C334,Table1[[Practice no.]:[12]],32,FALSE),List!$A$2:$B$5,2,FALSE)))</f>
        <v/>
      </c>
      <c r="S334" s="55" t="str">
        <f>IF(C334="","",IF(ISERROR(VLOOKUP(VLOOKUP(C334,Table1[[Practice no.]:[12]],33,FALSE),List!$A$2:$B$5,2,FALSE)),"",VLOOKUP(VLOOKUP(C334,Table1[[Practice no.]:[12]],33,FALSE),List!$A$2:$B$5,2,FALSE)))</f>
        <v/>
      </c>
      <c r="T334" s="55" t="str">
        <f>IF(C334="","",IF(ISERROR(VLOOKUP(VLOOKUP(C334,Table1[[Practice no.]:[12]],34,FALSE),List!$A$2:$B$5,2,FALSE)),"",VLOOKUP(VLOOKUP(C334,Table1[[Practice no.]:[12]],34,FALSE),List!$A$2:$B$5,2,FALSE)))</f>
        <v/>
      </c>
      <c r="U334" s="55" t="str">
        <f>IF(C334="","",IF(ISERROR(VLOOKUP(VLOOKUP(C334,Table1[[Practice no.]:[12]],35,FALSE),List!$A$2:$B$5,2,FALSE)),"",VLOOKUP(VLOOKUP(C334,Table1[[Practice no.]:[12]],35,FALSE),List!$A$2:$B$5,2,FALSE)))</f>
        <v/>
      </c>
      <c r="V334" s="55" t="str">
        <f>IF(C334="","",IF(ISERROR(VLOOKUP(VLOOKUP(C334,Table1[[Practice no.]:[12]],36,FALSE),List!$A$2:$B$5,2,FALSE)),"",VLOOKUP(VLOOKUP(C334,Table1[[Practice no.]:[12]],36,FALSE),List!$A$2:$B$5,2,FALSE)))</f>
        <v/>
      </c>
      <c r="W334" s="55" t="str">
        <f>IF(C334="","",IF(ISERROR(VLOOKUP(VLOOKUP(C334,Table1[[Practice no.]:[12]],37,FALSE),List!$A$2:$B$5,2,FALSE)),"",VLOOKUP(VLOOKUP(C334,Table1[[Practice no.]:[12]],37,FALSE),List!$A$2:$B$5,2,FALSE)))</f>
        <v/>
      </c>
      <c r="X334" s="55" t="str">
        <f>IF(C334="","",IF(ISERROR(VLOOKUP(VLOOKUP(C334,Table1[[Practice no.]:[12]],38,FALSE),List!$A$2:$B$5,2,FALSE)),"",VLOOKUP(VLOOKUP(C334,Table1[[Practice no.]:[12]],38,FALSE),List!$A$2:$B$5,2,FALSE)))</f>
        <v/>
      </c>
      <c r="Y334" s="55" t="str">
        <f>IF(C334="","",IF(ISERROR(VLOOKUP(VLOOKUP(C334,Table1[[Practice no.]:[12]],39,FALSE),List!$A$2:$B$5,2,FALSE)),"",VLOOKUP(VLOOKUP(C334,Table1[[Practice no.]:[12]],39,FALSE),List!$A$2:$B$5,2,FALSE)))</f>
        <v/>
      </c>
      <c r="Z334" s="55" t="str">
        <f>IF(C334="","",IF(ISERROR(VLOOKUP(VLOOKUP(C334,Table1[[Practice no.]:[12]],40,FALSE),List!$A$2:$B$5,2,FALSE)),"",VLOOKUP(VLOOKUP(C334,Table1[[Practice no.]:[12]],40,FALSE),List!$A$2:$B$5,2,FALSE)))</f>
        <v/>
      </c>
      <c r="AA334" s="55" t="str">
        <f>IF(C334="","",IF(ISERROR(VLOOKUP(VLOOKUP(C334,Table1[[Practice no.]:[12]],41,FALSE),List!$A$2:$B$5,2,FALSE)),"",VLOOKUP(VLOOKUP(C334,Table1[[Practice no.]:[12]],41,FALSE),List!$A$2:$B$5,2,FALSE)))</f>
        <v/>
      </c>
      <c r="AB334" s="55" t="str">
        <f>IF(C334="","",IF(ISERROR(VLOOKUP(VLOOKUP(C334,Table1[[Practice no.]:[12]],42,FALSE),List!$A$2:$B$5,2,FALSE)),"",VLOOKUP(VLOOKUP(C334,Table1[[Practice no.]:[12]],42,FALSE),List!$A$2:$B$5,2,FALSE)))</f>
        <v/>
      </c>
    </row>
    <row r="335" spans="1:28" ht="40.35" customHeight="1">
      <c r="A335" s="218"/>
      <c r="B335" s="218"/>
      <c r="C335" s="218"/>
      <c r="D335" s="218" t="str">
        <f>IF(C335="","",HYPERLINK("#'" &amp; C335 &amp; "'!A1",VLOOKUP(C335,Table1[[Practice no.]:[Pracitce Name]],2,FALSE)))</f>
        <v/>
      </c>
      <c r="E335" s="65" t="str">
        <f>IF(C335="","",IF(ISERROR(VLOOKUP(VLOOKUP(C335,Table1[[Practice no.]:[12]],19,FALSE),List!$A$2:$B$5,2,FALSE)),"",VLOOKUP(VLOOKUP(C335,Table1[[Practice no.]:[12]],19,FALSE),List!$A$2:$B$5,2,FALSE)))</f>
        <v/>
      </c>
      <c r="F335" s="66" t="str">
        <f>IF(C335="","",IF(ISERROR(VLOOKUP(VLOOKUP(C335,Table1[[Practice no.]:[12]],20,FALSE),List!$A$2:$B$5,2,FALSE)),"",VLOOKUP(VLOOKUP(C335,Table1[[Practice no.]:[12]],20,FALSE),List!$A$2:$B$5,2,FALSE)))</f>
        <v/>
      </c>
      <c r="G335" s="66" t="str">
        <f>IF(C335="","",IF(ISERROR(VLOOKUP(VLOOKUP(C335,Table1[[Practice no.]:[12]],21,FALSE),List!$A$2:$B$5,2,FALSE)),"",VLOOKUP(VLOOKUP(C335,Table1[[Practice no.]:[12]],21,FALSE),List!$A$2:$B$5,2,FALSE)))</f>
        <v/>
      </c>
      <c r="H335" s="67" t="str">
        <f>IF(C335="","",IF(ISERROR(VLOOKUP(VLOOKUP(C335,Table1[[Practice no.]:[12]],22,FALSE),List!$A$2:$B$5,2,FALSE)),"",VLOOKUP(VLOOKUP(C335,Table1[[Practice no.]:[12]],22,FALSE),List!$A$2:$B$5,2,FALSE)))</f>
        <v/>
      </c>
      <c r="I335" s="67" t="str">
        <f>IF(C335="","",IF(ISERROR(VLOOKUP(VLOOKUP(C335,Table1[[Practice no.]:[12]],23,FALSE),List!$A$2:$B$5,2,FALSE)),"",VLOOKUP(VLOOKUP(C335,Table1[[Practice no.]:[12]],23,FALSE),List!$A$2:$B$5,2,FALSE)))</f>
        <v/>
      </c>
      <c r="J335" s="67" t="str">
        <f>IF(C335="","",IF(ISERROR(VLOOKUP(VLOOKUP(C335,Table1[[Practice no.]:[12]],24,FALSE),List!$A$2:$B$5,2,FALSE)),"",VLOOKUP(VLOOKUP(C335,Table1[[Practice no.]:[12]],24,FALSE),List!$A$2:$B$5,2,FALSE)))</f>
        <v/>
      </c>
      <c r="K335" s="68" t="str">
        <f>IF(C335="","",IF(ISERROR(VLOOKUP(VLOOKUP(C335,Table1[[Practice no.]:[12]],25,FALSE),List!$A$2:$B$5,2,FALSE)),"",VLOOKUP(VLOOKUP(C335,Table1[[Practice no.]:[12]],25,FALSE),List!$A$2:$B$5,2,FALSE)))</f>
        <v/>
      </c>
      <c r="L335" s="68" t="str">
        <f>IF(C335="","",IF(ISERROR(VLOOKUP(VLOOKUP(C335,Table1[[Practice no.]:[12]],26,FALSE),List!$A$2:$B$5,2,FALSE)),"",VLOOKUP(VLOOKUP(C335,Table1[[Practice no.]:[12]],26,FALSE),List!$A$2:$B$5,2,FALSE)))</f>
        <v/>
      </c>
      <c r="M335" s="68" t="str">
        <f>IF(C335="","",IF(ISERROR(VLOOKUP(VLOOKUP(C335,Table1[[Practice no.]:[12]],27,FALSE),List!$A$2:$B$5,2,FALSE)),"",VLOOKUP(VLOOKUP(C335,Table1[[Practice no.]:[12]],27,FALSE),List!$A$2:$B$5,2,FALSE)))</f>
        <v/>
      </c>
      <c r="N335" s="69" t="str">
        <f>IF(C335="","",IF(ISERROR(VLOOKUP(VLOOKUP(C335,Table1[[Practice no.]:[12]],28,FALSE),List!$A$2:$B$5,2,FALSE)),"",VLOOKUP(VLOOKUP(C335,Table1[[Practice no.]:[12]],28,FALSE),List!$A$2:$B$5,2,FALSE)))</f>
        <v/>
      </c>
      <c r="O335" s="69" t="str">
        <f>IF(C335="","",IF(ISERROR(VLOOKUP(VLOOKUP(C335,Table1[[Practice no.]:[12]],29,FALSE),List!$A$2:$B$5,2,FALSE)),"",VLOOKUP(VLOOKUP(C335,Table1[[Practice no.]:[12]],29,FALSE),List!$A$2:$B$5,2,FALSE)))</f>
        <v/>
      </c>
      <c r="P335" s="69" t="str">
        <f>IF(C335="","",IF(ISERROR(VLOOKUP(VLOOKUP(C335,Table1[[Practice no.]:[12]],30,FALSE),List!$A$2:$B$5,2,FALSE)),"",VLOOKUP(VLOOKUP(C335,Table1[[Practice no.]:[12]],30,FALSE),List!$A$2:$B$5,2,FALSE)))</f>
        <v/>
      </c>
      <c r="Q335" s="55" t="str">
        <f>IF(C335="","",IF(ISERROR(VLOOKUP(VLOOKUP(C335,Table1[[Practice no.]:[12]],31,FALSE),List!$A$2:$B$5,2,FALSE)),"",VLOOKUP(VLOOKUP(C335,Table1[[Practice no.]:[12]],31,FALSE),List!$A$2:$B$5,2,FALSE)))</f>
        <v/>
      </c>
      <c r="R335" s="55" t="str">
        <f>IF(C335="","",IF(ISERROR(VLOOKUP(VLOOKUP(C335,Table1[[Practice no.]:[12]],32,FALSE),List!$A$2:$B$5,2,FALSE)),"",VLOOKUP(VLOOKUP(C335,Table1[[Practice no.]:[12]],32,FALSE),List!$A$2:$B$5,2,FALSE)))</f>
        <v/>
      </c>
      <c r="S335" s="55" t="str">
        <f>IF(C335="","",IF(ISERROR(VLOOKUP(VLOOKUP(C335,Table1[[Practice no.]:[12]],33,FALSE),List!$A$2:$B$5,2,FALSE)),"",VLOOKUP(VLOOKUP(C335,Table1[[Practice no.]:[12]],33,FALSE),List!$A$2:$B$5,2,FALSE)))</f>
        <v/>
      </c>
      <c r="T335" s="55" t="str">
        <f>IF(C335="","",IF(ISERROR(VLOOKUP(VLOOKUP(C335,Table1[[Practice no.]:[12]],34,FALSE),List!$A$2:$B$5,2,FALSE)),"",VLOOKUP(VLOOKUP(C335,Table1[[Practice no.]:[12]],34,FALSE),List!$A$2:$B$5,2,FALSE)))</f>
        <v/>
      </c>
      <c r="U335" s="55" t="str">
        <f>IF(C335="","",IF(ISERROR(VLOOKUP(VLOOKUP(C335,Table1[[Practice no.]:[12]],35,FALSE),List!$A$2:$B$5,2,FALSE)),"",VLOOKUP(VLOOKUP(C335,Table1[[Practice no.]:[12]],35,FALSE),List!$A$2:$B$5,2,FALSE)))</f>
        <v/>
      </c>
      <c r="V335" s="55" t="str">
        <f>IF(C335="","",IF(ISERROR(VLOOKUP(VLOOKUP(C335,Table1[[Practice no.]:[12]],36,FALSE),List!$A$2:$B$5,2,FALSE)),"",VLOOKUP(VLOOKUP(C335,Table1[[Practice no.]:[12]],36,FALSE),List!$A$2:$B$5,2,FALSE)))</f>
        <v/>
      </c>
      <c r="W335" s="55" t="str">
        <f>IF(C335="","",IF(ISERROR(VLOOKUP(VLOOKUP(C335,Table1[[Practice no.]:[12]],37,FALSE),List!$A$2:$B$5,2,FALSE)),"",VLOOKUP(VLOOKUP(C335,Table1[[Practice no.]:[12]],37,FALSE),List!$A$2:$B$5,2,FALSE)))</f>
        <v/>
      </c>
      <c r="X335" s="55" t="str">
        <f>IF(C335="","",IF(ISERROR(VLOOKUP(VLOOKUP(C335,Table1[[Practice no.]:[12]],38,FALSE),List!$A$2:$B$5,2,FALSE)),"",VLOOKUP(VLOOKUP(C335,Table1[[Practice no.]:[12]],38,FALSE),List!$A$2:$B$5,2,FALSE)))</f>
        <v/>
      </c>
      <c r="Y335" s="55" t="str">
        <f>IF(C335="","",IF(ISERROR(VLOOKUP(VLOOKUP(C335,Table1[[Practice no.]:[12]],39,FALSE),List!$A$2:$B$5,2,FALSE)),"",VLOOKUP(VLOOKUP(C335,Table1[[Practice no.]:[12]],39,FALSE),List!$A$2:$B$5,2,FALSE)))</f>
        <v/>
      </c>
      <c r="Z335" s="55" t="str">
        <f>IF(C335="","",IF(ISERROR(VLOOKUP(VLOOKUP(C335,Table1[[Practice no.]:[12]],40,FALSE),List!$A$2:$B$5,2,FALSE)),"",VLOOKUP(VLOOKUP(C335,Table1[[Practice no.]:[12]],40,FALSE),List!$A$2:$B$5,2,FALSE)))</f>
        <v/>
      </c>
      <c r="AA335" s="55" t="str">
        <f>IF(C335="","",IF(ISERROR(VLOOKUP(VLOOKUP(C335,Table1[[Practice no.]:[12]],41,FALSE),List!$A$2:$B$5,2,FALSE)),"",VLOOKUP(VLOOKUP(C335,Table1[[Practice no.]:[12]],41,FALSE),List!$A$2:$B$5,2,FALSE)))</f>
        <v/>
      </c>
      <c r="AB335" s="55" t="str">
        <f>IF(C335="","",IF(ISERROR(VLOOKUP(VLOOKUP(C335,Table1[[Practice no.]:[12]],42,FALSE),List!$A$2:$B$5,2,FALSE)),"",VLOOKUP(VLOOKUP(C335,Table1[[Practice no.]:[12]],42,FALSE),List!$A$2:$B$5,2,FALSE)))</f>
        <v/>
      </c>
    </row>
    <row r="336" spans="1:28" ht="40.35" customHeight="1">
      <c r="A336" s="218"/>
      <c r="B336" s="218"/>
      <c r="C336" s="218"/>
      <c r="D336" s="218" t="str">
        <f>IF(C336="","",HYPERLINK("#'" &amp; C336 &amp; "'!A1",VLOOKUP(C336,Table1[[Practice no.]:[Pracitce Name]],2,FALSE)))</f>
        <v/>
      </c>
      <c r="E336" s="65" t="str">
        <f>IF(C336="","",IF(ISERROR(VLOOKUP(VLOOKUP(C336,Table1[[Practice no.]:[12]],19,FALSE),List!$A$2:$B$5,2,FALSE)),"",VLOOKUP(VLOOKUP(C336,Table1[[Practice no.]:[12]],19,FALSE),List!$A$2:$B$5,2,FALSE)))</f>
        <v/>
      </c>
      <c r="F336" s="66" t="str">
        <f>IF(C336="","",IF(ISERROR(VLOOKUP(VLOOKUP(C336,Table1[[Practice no.]:[12]],20,FALSE),List!$A$2:$B$5,2,FALSE)),"",VLOOKUP(VLOOKUP(C336,Table1[[Practice no.]:[12]],20,FALSE),List!$A$2:$B$5,2,FALSE)))</f>
        <v/>
      </c>
      <c r="G336" s="66" t="str">
        <f>IF(C336="","",IF(ISERROR(VLOOKUP(VLOOKUP(C336,Table1[[Practice no.]:[12]],21,FALSE),List!$A$2:$B$5,2,FALSE)),"",VLOOKUP(VLOOKUP(C336,Table1[[Practice no.]:[12]],21,FALSE),List!$A$2:$B$5,2,FALSE)))</f>
        <v/>
      </c>
      <c r="H336" s="67" t="str">
        <f>IF(C336="","",IF(ISERROR(VLOOKUP(VLOOKUP(C336,Table1[[Practice no.]:[12]],22,FALSE),List!$A$2:$B$5,2,FALSE)),"",VLOOKUP(VLOOKUP(C336,Table1[[Practice no.]:[12]],22,FALSE),List!$A$2:$B$5,2,FALSE)))</f>
        <v/>
      </c>
      <c r="I336" s="67" t="str">
        <f>IF(C336="","",IF(ISERROR(VLOOKUP(VLOOKUP(C336,Table1[[Practice no.]:[12]],23,FALSE),List!$A$2:$B$5,2,FALSE)),"",VLOOKUP(VLOOKUP(C336,Table1[[Practice no.]:[12]],23,FALSE),List!$A$2:$B$5,2,FALSE)))</f>
        <v/>
      </c>
      <c r="J336" s="67" t="str">
        <f>IF(C336="","",IF(ISERROR(VLOOKUP(VLOOKUP(C336,Table1[[Practice no.]:[12]],24,FALSE),List!$A$2:$B$5,2,FALSE)),"",VLOOKUP(VLOOKUP(C336,Table1[[Practice no.]:[12]],24,FALSE),List!$A$2:$B$5,2,FALSE)))</f>
        <v/>
      </c>
      <c r="K336" s="68" t="str">
        <f>IF(C336="","",IF(ISERROR(VLOOKUP(VLOOKUP(C336,Table1[[Practice no.]:[12]],25,FALSE),List!$A$2:$B$5,2,FALSE)),"",VLOOKUP(VLOOKUP(C336,Table1[[Practice no.]:[12]],25,FALSE),List!$A$2:$B$5,2,FALSE)))</f>
        <v/>
      </c>
      <c r="L336" s="68" t="str">
        <f>IF(C336="","",IF(ISERROR(VLOOKUP(VLOOKUP(C336,Table1[[Practice no.]:[12]],26,FALSE),List!$A$2:$B$5,2,FALSE)),"",VLOOKUP(VLOOKUP(C336,Table1[[Practice no.]:[12]],26,FALSE),List!$A$2:$B$5,2,FALSE)))</f>
        <v/>
      </c>
      <c r="M336" s="68" t="str">
        <f>IF(C336="","",IF(ISERROR(VLOOKUP(VLOOKUP(C336,Table1[[Practice no.]:[12]],27,FALSE),List!$A$2:$B$5,2,FALSE)),"",VLOOKUP(VLOOKUP(C336,Table1[[Practice no.]:[12]],27,FALSE),List!$A$2:$B$5,2,FALSE)))</f>
        <v/>
      </c>
      <c r="N336" s="69" t="str">
        <f>IF(C336="","",IF(ISERROR(VLOOKUP(VLOOKUP(C336,Table1[[Practice no.]:[12]],28,FALSE),List!$A$2:$B$5,2,FALSE)),"",VLOOKUP(VLOOKUP(C336,Table1[[Practice no.]:[12]],28,FALSE),List!$A$2:$B$5,2,FALSE)))</f>
        <v/>
      </c>
      <c r="O336" s="69" t="str">
        <f>IF(C336="","",IF(ISERROR(VLOOKUP(VLOOKUP(C336,Table1[[Practice no.]:[12]],29,FALSE),List!$A$2:$B$5,2,FALSE)),"",VLOOKUP(VLOOKUP(C336,Table1[[Practice no.]:[12]],29,FALSE),List!$A$2:$B$5,2,FALSE)))</f>
        <v/>
      </c>
      <c r="P336" s="69" t="str">
        <f>IF(C336="","",IF(ISERROR(VLOOKUP(VLOOKUP(C336,Table1[[Practice no.]:[12]],30,FALSE),List!$A$2:$B$5,2,FALSE)),"",VLOOKUP(VLOOKUP(C336,Table1[[Practice no.]:[12]],30,FALSE),List!$A$2:$B$5,2,FALSE)))</f>
        <v/>
      </c>
      <c r="Q336" s="55" t="str">
        <f>IF(C336="","",IF(ISERROR(VLOOKUP(VLOOKUP(C336,Table1[[Practice no.]:[12]],31,FALSE),List!$A$2:$B$5,2,FALSE)),"",VLOOKUP(VLOOKUP(C336,Table1[[Practice no.]:[12]],31,FALSE),List!$A$2:$B$5,2,FALSE)))</f>
        <v/>
      </c>
      <c r="R336" s="55" t="str">
        <f>IF(C336="","",IF(ISERROR(VLOOKUP(VLOOKUP(C336,Table1[[Practice no.]:[12]],32,FALSE),List!$A$2:$B$5,2,FALSE)),"",VLOOKUP(VLOOKUP(C336,Table1[[Practice no.]:[12]],32,FALSE),List!$A$2:$B$5,2,FALSE)))</f>
        <v/>
      </c>
      <c r="S336" s="55" t="str">
        <f>IF(C336="","",IF(ISERROR(VLOOKUP(VLOOKUP(C336,Table1[[Practice no.]:[12]],33,FALSE),List!$A$2:$B$5,2,FALSE)),"",VLOOKUP(VLOOKUP(C336,Table1[[Practice no.]:[12]],33,FALSE),List!$A$2:$B$5,2,FALSE)))</f>
        <v/>
      </c>
      <c r="T336" s="55" t="str">
        <f>IF(C336="","",IF(ISERROR(VLOOKUP(VLOOKUP(C336,Table1[[Practice no.]:[12]],34,FALSE),List!$A$2:$B$5,2,FALSE)),"",VLOOKUP(VLOOKUP(C336,Table1[[Practice no.]:[12]],34,FALSE),List!$A$2:$B$5,2,FALSE)))</f>
        <v/>
      </c>
      <c r="U336" s="55" t="str">
        <f>IF(C336="","",IF(ISERROR(VLOOKUP(VLOOKUP(C336,Table1[[Practice no.]:[12]],35,FALSE),List!$A$2:$B$5,2,FALSE)),"",VLOOKUP(VLOOKUP(C336,Table1[[Practice no.]:[12]],35,FALSE),List!$A$2:$B$5,2,FALSE)))</f>
        <v/>
      </c>
      <c r="V336" s="55" t="str">
        <f>IF(C336="","",IF(ISERROR(VLOOKUP(VLOOKUP(C336,Table1[[Practice no.]:[12]],36,FALSE),List!$A$2:$B$5,2,FALSE)),"",VLOOKUP(VLOOKUP(C336,Table1[[Practice no.]:[12]],36,FALSE),List!$A$2:$B$5,2,FALSE)))</f>
        <v/>
      </c>
      <c r="W336" s="55" t="str">
        <f>IF(C336="","",IF(ISERROR(VLOOKUP(VLOOKUP(C336,Table1[[Practice no.]:[12]],37,FALSE),List!$A$2:$B$5,2,FALSE)),"",VLOOKUP(VLOOKUP(C336,Table1[[Practice no.]:[12]],37,FALSE),List!$A$2:$B$5,2,FALSE)))</f>
        <v/>
      </c>
      <c r="X336" s="55" t="str">
        <f>IF(C336="","",IF(ISERROR(VLOOKUP(VLOOKUP(C336,Table1[[Practice no.]:[12]],38,FALSE),List!$A$2:$B$5,2,FALSE)),"",VLOOKUP(VLOOKUP(C336,Table1[[Practice no.]:[12]],38,FALSE),List!$A$2:$B$5,2,FALSE)))</f>
        <v/>
      </c>
      <c r="Y336" s="55" t="str">
        <f>IF(C336="","",IF(ISERROR(VLOOKUP(VLOOKUP(C336,Table1[[Practice no.]:[12]],39,FALSE),List!$A$2:$B$5,2,FALSE)),"",VLOOKUP(VLOOKUP(C336,Table1[[Practice no.]:[12]],39,FALSE),List!$A$2:$B$5,2,FALSE)))</f>
        <v/>
      </c>
      <c r="Z336" s="55" t="str">
        <f>IF(C336="","",IF(ISERROR(VLOOKUP(VLOOKUP(C336,Table1[[Practice no.]:[12]],40,FALSE),List!$A$2:$B$5,2,FALSE)),"",VLOOKUP(VLOOKUP(C336,Table1[[Practice no.]:[12]],40,FALSE),List!$A$2:$B$5,2,FALSE)))</f>
        <v/>
      </c>
      <c r="AA336" s="55" t="str">
        <f>IF(C336="","",IF(ISERROR(VLOOKUP(VLOOKUP(C336,Table1[[Practice no.]:[12]],41,FALSE),List!$A$2:$B$5,2,FALSE)),"",VLOOKUP(VLOOKUP(C336,Table1[[Practice no.]:[12]],41,FALSE),List!$A$2:$B$5,2,FALSE)))</f>
        <v/>
      </c>
      <c r="AB336" s="55" t="str">
        <f>IF(C336="","",IF(ISERROR(VLOOKUP(VLOOKUP(C336,Table1[[Practice no.]:[12]],42,FALSE),List!$A$2:$B$5,2,FALSE)),"",VLOOKUP(VLOOKUP(C336,Table1[[Practice no.]:[12]],42,FALSE),List!$A$2:$B$5,2,FALSE)))</f>
        <v/>
      </c>
    </row>
    <row r="337" spans="1:28" ht="40.35" customHeight="1">
      <c r="A337" s="218"/>
      <c r="B337" s="218"/>
      <c r="C337" s="218"/>
      <c r="D337" s="218" t="str">
        <f>IF(C337="","",HYPERLINK("#'" &amp; C337 &amp; "'!A1",VLOOKUP(C337,Table1[[Practice no.]:[Pracitce Name]],2,FALSE)))</f>
        <v/>
      </c>
      <c r="E337" s="65" t="str">
        <f>IF(C337="","",IF(ISERROR(VLOOKUP(VLOOKUP(C337,Table1[[Practice no.]:[12]],19,FALSE),List!$A$2:$B$5,2,FALSE)),"",VLOOKUP(VLOOKUP(C337,Table1[[Practice no.]:[12]],19,FALSE),List!$A$2:$B$5,2,FALSE)))</f>
        <v/>
      </c>
      <c r="F337" s="66" t="str">
        <f>IF(C337="","",IF(ISERROR(VLOOKUP(VLOOKUP(C337,Table1[[Practice no.]:[12]],20,FALSE),List!$A$2:$B$5,2,FALSE)),"",VLOOKUP(VLOOKUP(C337,Table1[[Practice no.]:[12]],20,FALSE),List!$A$2:$B$5,2,FALSE)))</f>
        <v/>
      </c>
      <c r="G337" s="66" t="str">
        <f>IF(C337="","",IF(ISERROR(VLOOKUP(VLOOKUP(C337,Table1[[Practice no.]:[12]],21,FALSE),List!$A$2:$B$5,2,FALSE)),"",VLOOKUP(VLOOKUP(C337,Table1[[Practice no.]:[12]],21,FALSE),List!$A$2:$B$5,2,FALSE)))</f>
        <v/>
      </c>
      <c r="H337" s="67" t="str">
        <f>IF(C337="","",IF(ISERROR(VLOOKUP(VLOOKUP(C337,Table1[[Practice no.]:[12]],22,FALSE),List!$A$2:$B$5,2,FALSE)),"",VLOOKUP(VLOOKUP(C337,Table1[[Practice no.]:[12]],22,FALSE),List!$A$2:$B$5,2,FALSE)))</f>
        <v/>
      </c>
      <c r="I337" s="67" t="str">
        <f>IF(C337="","",IF(ISERROR(VLOOKUP(VLOOKUP(C337,Table1[[Practice no.]:[12]],23,FALSE),List!$A$2:$B$5,2,FALSE)),"",VLOOKUP(VLOOKUP(C337,Table1[[Practice no.]:[12]],23,FALSE),List!$A$2:$B$5,2,FALSE)))</f>
        <v/>
      </c>
      <c r="J337" s="67" t="str">
        <f>IF(C337="","",IF(ISERROR(VLOOKUP(VLOOKUP(C337,Table1[[Practice no.]:[12]],24,FALSE),List!$A$2:$B$5,2,FALSE)),"",VLOOKUP(VLOOKUP(C337,Table1[[Practice no.]:[12]],24,FALSE),List!$A$2:$B$5,2,FALSE)))</f>
        <v/>
      </c>
      <c r="K337" s="68" t="str">
        <f>IF(C337="","",IF(ISERROR(VLOOKUP(VLOOKUP(C337,Table1[[Practice no.]:[12]],25,FALSE),List!$A$2:$B$5,2,FALSE)),"",VLOOKUP(VLOOKUP(C337,Table1[[Practice no.]:[12]],25,FALSE),List!$A$2:$B$5,2,FALSE)))</f>
        <v/>
      </c>
      <c r="L337" s="68" t="str">
        <f>IF(C337="","",IF(ISERROR(VLOOKUP(VLOOKUP(C337,Table1[[Practice no.]:[12]],26,FALSE),List!$A$2:$B$5,2,FALSE)),"",VLOOKUP(VLOOKUP(C337,Table1[[Practice no.]:[12]],26,FALSE),List!$A$2:$B$5,2,FALSE)))</f>
        <v/>
      </c>
      <c r="M337" s="68" t="str">
        <f>IF(C337="","",IF(ISERROR(VLOOKUP(VLOOKUP(C337,Table1[[Practice no.]:[12]],27,FALSE),List!$A$2:$B$5,2,FALSE)),"",VLOOKUP(VLOOKUP(C337,Table1[[Practice no.]:[12]],27,FALSE),List!$A$2:$B$5,2,FALSE)))</f>
        <v/>
      </c>
      <c r="N337" s="69" t="str">
        <f>IF(C337="","",IF(ISERROR(VLOOKUP(VLOOKUP(C337,Table1[[Practice no.]:[12]],28,FALSE),List!$A$2:$B$5,2,FALSE)),"",VLOOKUP(VLOOKUP(C337,Table1[[Practice no.]:[12]],28,FALSE),List!$A$2:$B$5,2,FALSE)))</f>
        <v/>
      </c>
      <c r="O337" s="69" t="str">
        <f>IF(C337="","",IF(ISERROR(VLOOKUP(VLOOKUP(C337,Table1[[Practice no.]:[12]],29,FALSE),List!$A$2:$B$5,2,FALSE)),"",VLOOKUP(VLOOKUP(C337,Table1[[Practice no.]:[12]],29,FALSE),List!$A$2:$B$5,2,FALSE)))</f>
        <v/>
      </c>
      <c r="P337" s="69" t="str">
        <f>IF(C337="","",IF(ISERROR(VLOOKUP(VLOOKUP(C337,Table1[[Practice no.]:[12]],30,FALSE),List!$A$2:$B$5,2,FALSE)),"",VLOOKUP(VLOOKUP(C337,Table1[[Practice no.]:[12]],30,FALSE),List!$A$2:$B$5,2,FALSE)))</f>
        <v/>
      </c>
      <c r="Q337" s="55" t="str">
        <f>IF(C337="","",IF(ISERROR(VLOOKUP(VLOOKUP(C337,Table1[[Practice no.]:[12]],31,FALSE),List!$A$2:$B$5,2,FALSE)),"",VLOOKUP(VLOOKUP(C337,Table1[[Practice no.]:[12]],31,FALSE),List!$A$2:$B$5,2,FALSE)))</f>
        <v/>
      </c>
      <c r="R337" s="55" t="str">
        <f>IF(C337="","",IF(ISERROR(VLOOKUP(VLOOKUP(C337,Table1[[Practice no.]:[12]],32,FALSE),List!$A$2:$B$5,2,FALSE)),"",VLOOKUP(VLOOKUP(C337,Table1[[Practice no.]:[12]],32,FALSE),List!$A$2:$B$5,2,FALSE)))</f>
        <v/>
      </c>
      <c r="S337" s="55" t="str">
        <f>IF(C337="","",IF(ISERROR(VLOOKUP(VLOOKUP(C337,Table1[[Practice no.]:[12]],33,FALSE),List!$A$2:$B$5,2,FALSE)),"",VLOOKUP(VLOOKUP(C337,Table1[[Practice no.]:[12]],33,FALSE),List!$A$2:$B$5,2,FALSE)))</f>
        <v/>
      </c>
      <c r="T337" s="55" t="str">
        <f>IF(C337="","",IF(ISERROR(VLOOKUP(VLOOKUP(C337,Table1[[Practice no.]:[12]],34,FALSE),List!$A$2:$B$5,2,FALSE)),"",VLOOKUP(VLOOKUP(C337,Table1[[Practice no.]:[12]],34,FALSE),List!$A$2:$B$5,2,FALSE)))</f>
        <v/>
      </c>
      <c r="U337" s="55" t="str">
        <f>IF(C337="","",IF(ISERROR(VLOOKUP(VLOOKUP(C337,Table1[[Practice no.]:[12]],35,FALSE),List!$A$2:$B$5,2,FALSE)),"",VLOOKUP(VLOOKUP(C337,Table1[[Practice no.]:[12]],35,FALSE),List!$A$2:$B$5,2,FALSE)))</f>
        <v/>
      </c>
      <c r="V337" s="55" t="str">
        <f>IF(C337="","",IF(ISERROR(VLOOKUP(VLOOKUP(C337,Table1[[Practice no.]:[12]],36,FALSE),List!$A$2:$B$5,2,FALSE)),"",VLOOKUP(VLOOKUP(C337,Table1[[Practice no.]:[12]],36,FALSE),List!$A$2:$B$5,2,FALSE)))</f>
        <v/>
      </c>
      <c r="W337" s="55" t="str">
        <f>IF(C337="","",IF(ISERROR(VLOOKUP(VLOOKUP(C337,Table1[[Practice no.]:[12]],37,FALSE),List!$A$2:$B$5,2,FALSE)),"",VLOOKUP(VLOOKUP(C337,Table1[[Practice no.]:[12]],37,FALSE),List!$A$2:$B$5,2,FALSE)))</f>
        <v/>
      </c>
      <c r="X337" s="55" t="str">
        <f>IF(C337="","",IF(ISERROR(VLOOKUP(VLOOKUP(C337,Table1[[Practice no.]:[12]],38,FALSE),List!$A$2:$B$5,2,FALSE)),"",VLOOKUP(VLOOKUP(C337,Table1[[Practice no.]:[12]],38,FALSE),List!$A$2:$B$5,2,FALSE)))</f>
        <v/>
      </c>
      <c r="Y337" s="55" t="str">
        <f>IF(C337="","",IF(ISERROR(VLOOKUP(VLOOKUP(C337,Table1[[Practice no.]:[12]],39,FALSE),List!$A$2:$B$5,2,FALSE)),"",VLOOKUP(VLOOKUP(C337,Table1[[Practice no.]:[12]],39,FALSE),List!$A$2:$B$5,2,FALSE)))</f>
        <v/>
      </c>
      <c r="Z337" s="55" t="str">
        <f>IF(C337="","",IF(ISERROR(VLOOKUP(VLOOKUP(C337,Table1[[Practice no.]:[12]],40,FALSE),List!$A$2:$B$5,2,FALSE)),"",VLOOKUP(VLOOKUP(C337,Table1[[Practice no.]:[12]],40,FALSE),List!$A$2:$B$5,2,FALSE)))</f>
        <v/>
      </c>
      <c r="AA337" s="55" t="str">
        <f>IF(C337="","",IF(ISERROR(VLOOKUP(VLOOKUP(C337,Table1[[Practice no.]:[12]],41,FALSE),List!$A$2:$B$5,2,FALSE)),"",VLOOKUP(VLOOKUP(C337,Table1[[Practice no.]:[12]],41,FALSE),List!$A$2:$B$5,2,FALSE)))</f>
        <v/>
      </c>
      <c r="AB337" s="55" t="str">
        <f>IF(C337="","",IF(ISERROR(VLOOKUP(VLOOKUP(C337,Table1[[Practice no.]:[12]],42,FALSE),List!$A$2:$B$5,2,FALSE)),"",VLOOKUP(VLOOKUP(C337,Table1[[Practice no.]:[12]],42,FALSE),List!$A$2:$B$5,2,FALSE)))</f>
        <v/>
      </c>
    </row>
    <row r="338" spans="1:28" ht="40.35" customHeight="1">
      <c r="A338" s="218"/>
      <c r="B338" s="218"/>
      <c r="C338" s="218"/>
      <c r="D338" s="218" t="str">
        <f>IF(C338="","",HYPERLINK("#'" &amp; C338 &amp; "'!A1",VLOOKUP(C338,Table1[[Practice no.]:[Pracitce Name]],2,FALSE)))</f>
        <v/>
      </c>
      <c r="E338" s="65" t="str">
        <f>IF(C338="","",IF(ISERROR(VLOOKUP(VLOOKUP(C338,Table1[[Practice no.]:[12]],19,FALSE),List!$A$2:$B$5,2,FALSE)),"",VLOOKUP(VLOOKUP(C338,Table1[[Practice no.]:[12]],19,FALSE),List!$A$2:$B$5,2,FALSE)))</f>
        <v/>
      </c>
      <c r="F338" s="66" t="str">
        <f>IF(C338="","",IF(ISERROR(VLOOKUP(VLOOKUP(C338,Table1[[Practice no.]:[12]],20,FALSE),List!$A$2:$B$5,2,FALSE)),"",VLOOKUP(VLOOKUP(C338,Table1[[Practice no.]:[12]],20,FALSE),List!$A$2:$B$5,2,FALSE)))</f>
        <v/>
      </c>
      <c r="G338" s="66" t="str">
        <f>IF(C338="","",IF(ISERROR(VLOOKUP(VLOOKUP(C338,Table1[[Practice no.]:[12]],21,FALSE),List!$A$2:$B$5,2,FALSE)),"",VLOOKUP(VLOOKUP(C338,Table1[[Practice no.]:[12]],21,FALSE),List!$A$2:$B$5,2,FALSE)))</f>
        <v/>
      </c>
      <c r="H338" s="67" t="str">
        <f>IF(C338="","",IF(ISERROR(VLOOKUP(VLOOKUP(C338,Table1[[Practice no.]:[12]],22,FALSE),List!$A$2:$B$5,2,FALSE)),"",VLOOKUP(VLOOKUP(C338,Table1[[Practice no.]:[12]],22,FALSE),List!$A$2:$B$5,2,FALSE)))</f>
        <v/>
      </c>
      <c r="I338" s="67" t="str">
        <f>IF(C338="","",IF(ISERROR(VLOOKUP(VLOOKUP(C338,Table1[[Practice no.]:[12]],23,FALSE),List!$A$2:$B$5,2,FALSE)),"",VLOOKUP(VLOOKUP(C338,Table1[[Practice no.]:[12]],23,FALSE),List!$A$2:$B$5,2,FALSE)))</f>
        <v/>
      </c>
      <c r="J338" s="67" t="str">
        <f>IF(C338="","",IF(ISERROR(VLOOKUP(VLOOKUP(C338,Table1[[Practice no.]:[12]],24,FALSE),List!$A$2:$B$5,2,FALSE)),"",VLOOKUP(VLOOKUP(C338,Table1[[Practice no.]:[12]],24,FALSE),List!$A$2:$B$5,2,FALSE)))</f>
        <v/>
      </c>
      <c r="K338" s="68" t="str">
        <f>IF(C338="","",IF(ISERROR(VLOOKUP(VLOOKUP(C338,Table1[[Practice no.]:[12]],25,FALSE),List!$A$2:$B$5,2,FALSE)),"",VLOOKUP(VLOOKUP(C338,Table1[[Practice no.]:[12]],25,FALSE),List!$A$2:$B$5,2,FALSE)))</f>
        <v/>
      </c>
      <c r="L338" s="68" t="str">
        <f>IF(C338="","",IF(ISERROR(VLOOKUP(VLOOKUP(C338,Table1[[Practice no.]:[12]],26,FALSE),List!$A$2:$B$5,2,FALSE)),"",VLOOKUP(VLOOKUP(C338,Table1[[Practice no.]:[12]],26,FALSE),List!$A$2:$B$5,2,FALSE)))</f>
        <v/>
      </c>
      <c r="M338" s="68" t="str">
        <f>IF(C338="","",IF(ISERROR(VLOOKUP(VLOOKUP(C338,Table1[[Practice no.]:[12]],27,FALSE),List!$A$2:$B$5,2,FALSE)),"",VLOOKUP(VLOOKUP(C338,Table1[[Practice no.]:[12]],27,FALSE),List!$A$2:$B$5,2,FALSE)))</f>
        <v/>
      </c>
      <c r="N338" s="69" t="str">
        <f>IF(C338="","",IF(ISERROR(VLOOKUP(VLOOKUP(C338,Table1[[Practice no.]:[12]],28,FALSE),List!$A$2:$B$5,2,FALSE)),"",VLOOKUP(VLOOKUP(C338,Table1[[Practice no.]:[12]],28,FALSE),List!$A$2:$B$5,2,FALSE)))</f>
        <v/>
      </c>
      <c r="O338" s="69" t="str">
        <f>IF(C338="","",IF(ISERROR(VLOOKUP(VLOOKUP(C338,Table1[[Practice no.]:[12]],29,FALSE),List!$A$2:$B$5,2,FALSE)),"",VLOOKUP(VLOOKUP(C338,Table1[[Practice no.]:[12]],29,FALSE),List!$A$2:$B$5,2,FALSE)))</f>
        <v/>
      </c>
      <c r="P338" s="69" t="str">
        <f>IF(C338="","",IF(ISERROR(VLOOKUP(VLOOKUP(C338,Table1[[Practice no.]:[12]],30,FALSE),List!$A$2:$B$5,2,FALSE)),"",VLOOKUP(VLOOKUP(C338,Table1[[Practice no.]:[12]],30,FALSE),List!$A$2:$B$5,2,FALSE)))</f>
        <v/>
      </c>
      <c r="Q338" s="55" t="str">
        <f>IF(C338="","",IF(ISERROR(VLOOKUP(VLOOKUP(C338,Table1[[Practice no.]:[12]],31,FALSE),List!$A$2:$B$5,2,FALSE)),"",VLOOKUP(VLOOKUP(C338,Table1[[Practice no.]:[12]],31,FALSE),List!$A$2:$B$5,2,FALSE)))</f>
        <v/>
      </c>
      <c r="R338" s="55" t="str">
        <f>IF(C338="","",IF(ISERROR(VLOOKUP(VLOOKUP(C338,Table1[[Practice no.]:[12]],32,FALSE),List!$A$2:$B$5,2,FALSE)),"",VLOOKUP(VLOOKUP(C338,Table1[[Practice no.]:[12]],32,FALSE),List!$A$2:$B$5,2,FALSE)))</f>
        <v/>
      </c>
      <c r="S338" s="55" t="str">
        <f>IF(C338="","",IF(ISERROR(VLOOKUP(VLOOKUP(C338,Table1[[Practice no.]:[12]],33,FALSE),List!$A$2:$B$5,2,FALSE)),"",VLOOKUP(VLOOKUP(C338,Table1[[Practice no.]:[12]],33,FALSE),List!$A$2:$B$5,2,FALSE)))</f>
        <v/>
      </c>
      <c r="T338" s="55" t="str">
        <f>IF(C338="","",IF(ISERROR(VLOOKUP(VLOOKUP(C338,Table1[[Practice no.]:[12]],34,FALSE),List!$A$2:$B$5,2,FALSE)),"",VLOOKUP(VLOOKUP(C338,Table1[[Practice no.]:[12]],34,FALSE),List!$A$2:$B$5,2,FALSE)))</f>
        <v/>
      </c>
      <c r="U338" s="55" t="str">
        <f>IF(C338="","",IF(ISERROR(VLOOKUP(VLOOKUP(C338,Table1[[Practice no.]:[12]],35,FALSE),List!$A$2:$B$5,2,FALSE)),"",VLOOKUP(VLOOKUP(C338,Table1[[Practice no.]:[12]],35,FALSE),List!$A$2:$B$5,2,FALSE)))</f>
        <v/>
      </c>
      <c r="V338" s="55" t="str">
        <f>IF(C338="","",IF(ISERROR(VLOOKUP(VLOOKUP(C338,Table1[[Practice no.]:[12]],36,FALSE),List!$A$2:$B$5,2,FALSE)),"",VLOOKUP(VLOOKUP(C338,Table1[[Practice no.]:[12]],36,FALSE),List!$A$2:$B$5,2,FALSE)))</f>
        <v/>
      </c>
      <c r="W338" s="55" t="str">
        <f>IF(C338="","",IF(ISERROR(VLOOKUP(VLOOKUP(C338,Table1[[Practice no.]:[12]],37,FALSE),List!$A$2:$B$5,2,FALSE)),"",VLOOKUP(VLOOKUP(C338,Table1[[Practice no.]:[12]],37,FALSE),List!$A$2:$B$5,2,FALSE)))</f>
        <v/>
      </c>
      <c r="X338" s="55" t="str">
        <f>IF(C338="","",IF(ISERROR(VLOOKUP(VLOOKUP(C338,Table1[[Practice no.]:[12]],38,FALSE),List!$A$2:$B$5,2,FALSE)),"",VLOOKUP(VLOOKUP(C338,Table1[[Practice no.]:[12]],38,FALSE),List!$A$2:$B$5,2,FALSE)))</f>
        <v/>
      </c>
      <c r="Y338" s="55" t="str">
        <f>IF(C338="","",IF(ISERROR(VLOOKUP(VLOOKUP(C338,Table1[[Practice no.]:[12]],39,FALSE),List!$A$2:$B$5,2,FALSE)),"",VLOOKUP(VLOOKUP(C338,Table1[[Practice no.]:[12]],39,FALSE),List!$A$2:$B$5,2,FALSE)))</f>
        <v/>
      </c>
      <c r="Z338" s="55" t="str">
        <f>IF(C338="","",IF(ISERROR(VLOOKUP(VLOOKUP(C338,Table1[[Practice no.]:[12]],40,FALSE),List!$A$2:$B$5,2,FALSE)),"",VLOOKUP(VLOOKUP(C338,Table1[[Practice no.]:[12]],40,FALSE),List!$A$2:$B$5,2,FALSE)))</f>
        <v/>
      </c>
      <c r="AA338" s="55" t="str">
        <f>IF(C338="","",IF(ISERROR(VLOOKUP(VLOOKUP(C338,Table1[[Practice no.]:[12]],41,FALSE),List!$A$2:$B$5,2,FALSE)),"",VLOOKUP(VLOOKUP(C338,Table1[[Practice no.]:[12]],41,FALSE),List!$A$2:$B$5,2,FALSE)))</f>
        <v/>
      </c>
      <c r="AB338" s="55" t="str">
        <f>IF(C338="","",IF(ISERROR(VLOOKUP(VLOOKUP(C338,Table1[[Practice no.]:[12]],42,FALSE),List!$A$2:$B$5,2,FALSE)),"",VLOOKUP(VLOOKUP(C338,Table1[[Practice no.]:[12]],42,FALSE),List!$A$2:$B$5,2,FALSE)))</f>
        <v/>
      </c>
    </row>
    <row r="339" spans="1:28" ht="40.35" customHeight="1">
      <c r="A339" s="218"/>
      <c r="B339" s="218"/>
      <c r="C339" s="218"/>
      <c r="D339" s="218" t="str">
        <f>IF(C339="","",HYPERLINK("#'" &amp; C339 &amp; "'!A1",VLOOKUP(C339,Table1[[Practice no.]:[Pracitce Name]],2,FALSE)))</f>
        <v/>
      </c>
      <c r="E339" s="65" t="str">
        <f>IF(C339="","",IF(ISERROR(VLOOKUP(VLOOKUP(C339,Table1[[Practice no.]:[12]],19,FALSE),List!$A$2:$B$5,2,FALSE)),"",VLOOKUP(VLOOKUP(C339,Table1[[Practice no.]:[12]],19,FALSE),List!$A$2:$B$5,2,FALSE)))</f>
        <v/>
      </c>
      <c r="F339" s="66" t="str">
        <f>IF(C339="","",IF(ISERROR(VLOOKUP(VLOOKUP(C339,Table1[[Practice no.]:[12]],20,FALSE),List!$A$2:$B$5,2,FALSE)),"",VLOOKUP(VLOOKUP(C339,Table1[[Practice no.]:[12]],20,FALSE),List!$A$2:$B$5,2,FALSE)))</f>
        <v/>
      </c>
      <c r="G339" s="66" t="str">
        <f>IF(C339="","",IF(ISERROR(VLOOKUP(VLOOKUP(C339,Table1[[Practice no.]:[12]],21,FALSE),List!$A$2:$B$5,2,FALSE)),"",VLOOKUP(VLOOKUP(C339,Table1[[Practice no.]:[12]],21,FALSE),List!$A$2:$B$5,2,FALSE)))</f>
        <v/>
      </c>
      <c r="H339" s="67" t="str">
        <f>IF(C339="","",IF(ISERROR(VLOOKUP(VLOOKUP(C339,Table1[[Practice no.]:[12]],22,FALSE),List!$A$2:$B$5,2,FALSE)),"",VLOOKUP(VLOOKUP(C339,Table1[[Practice no.]:[12]],22,FALSE),List!$A$2:$B$5,2,FALSE)))</f>
        <v/>
      </c>
      <c r="I339" s="67" t="str">
        <f>IF(C339="","",IF(ISERROR(VLOOKUP(VLOOKUP(C339,Table1[[Practice no.]:[12]],23,FALSE),List!$A$2:$B$5,2,FALSE)),"",VLOOKUP(VLOOKUP(C339,Table1[[Practice no.]:[12]],23,FALSE),List!$A$2:$B$5,2,FALSE)))</f>
        <v/>
      </c>
      <c r="J339" s="67" t="str">
        <f>IF(C339="","",IF(ISERROR(VLOOKUP(VLOOKUP(C339,Table1[[Practice no.]:[12]],24,FALSE),List!$A$2:$B$5,2,FALSE)),"",VLOOKUP(VLOOKUP(C339,Table1[[Practice no.]:[12]],24,FALSE),List!$A$2:$B$5,2,FALSE)))</f>
        <v/>
      </c>
      <c r="K339" s="68" t="str">
        <f>IF(C339="","",IF(ISERROR(VLOOKUP(VLOOKUP(C339,Table1[[Practice no.]:[12]],25,FALSE),List!$A$2:$B$5,2,FALSE)),"",VLOOKUP(VLOOKUP(C339,Table1[[Practice no.]:[12]],25,FALSE),List!$A$2:$B$5,2,FALSE)))</f>
        <v/>
      </c>
      <c r="L339" s="68" t="str">
        <f>IF(C339="","",IF(ISERROR(VLOOKUP(VLOOKUP(C339,Table1[[Practice no.]:[12]],26,FALSE),List!$A$2:$B$5,2,FALSE)),"",VLOOKUP(VLOOKUP(C339,Table1[[Practice no.]:[12]],26,FALSE),List!$A$2:$B$5,2,FALSE)))</f>
        <v/>
      </c>
      <c r="M339" s="68" t="str">
        <f>IF(C339="","",IF(ISERROR(VLOOKUP(VLOOKUP(C339,Table1[[Practice no.]:[12]],27,FALSE),List!$A$2:$B$5,2,FALSE)),"",VLOOKUP(VLOOKUP(C339,Table1[[Practice no.]:[12]],27,FALSE),List!$A$2:$B$5,2,FALSE)))</f>
        <v/>
      </c>
      <c r="N339" s="69" t="str">
        <f>IF(C339="","",IF(ISERROR(VLOOKUP(VLOOKUP(C339,Table1[[Practice no.]:[12]],28,FALSE),List!$A$2:$B$5,2,FALSE)),"",VLOOKUP(VLOOKUP(C339,Table1[[Practice no.]:[12]],28,FALSE),List!$A$2:$B$5,2,FALSE)))</f>
        <v/>
      </c>
      <c r="O339" s="69" t="str">
        <f>IF(C339="","",IF(ISERROR(VLOOKUP(VLOOKUP(C339,Table1[[Practice no.]:[12]],29,FALSE),List!$A$2:$B$5,2,FALSE)),"",VLOOKUP(VLOOKUP(C339,Table1[[Practice no.]:[12]],29,FALSE),List!$A$2:$B$5,2,FALSE)))</f>
        <v/>
      </c>
      <c r="P339" s="69" t="str">
        <f>IF(C339="","",IF(ISERROR(VLOOKUP(VLOOKUP(C339,Table1[[Practice no.]:[12]],30,FALSE),List!$A$2:$B$5,2,FALSE)),"",VLOOKUP(VLOOKUP(C339,Table1[[Practice no.]:[12]],30,FALSE),List!$A$2:$B$5,2,FALSE)))</f>
        <v/>
      </c>
      <c r="Q339" s="55" t="str">
        <f>IF(C339="","",IF(ISERROR(VLOOKUP(VLOOKUP(C339,Table1[[Practice no.]:[12]],31,FALSE),List!$A$2:$B$5,2,FALSE)),"",VLOOKUP(VLOOKUP(C339,Table1[[Practice no.]:[12]],31,FALSE),List!$A$2:$B$5,2,FALSE)))</f>
        <v/>
      </c>
      <c r="R339" s="55" t="str">
        <f>IF(C339="","",IF(ISERROR(VLOOKUP(VLOOKUP(C339,Table1[[Practice no.]:[12]],32,FALSE),List!$A$2:$B$5,2,FALSE)),"",VLOOKUP(VLOOKUP(C339,Table1[[Practice no.]:[12]],32,FALSE),List!$A$2:$B$5,2,FALSE)))</f>
        <v/>
      </c>
      <c r="S339" s="55" t="str">
        <f>IF(C339="","",IF(ISERROR(VLOOKUP(VLOOKUP(C339,Table1[[Practice no.]:[12]],33,FALSE),List!$A$2:$B$5,2,FALSE)),"",VLOOKUP(VLOOKUP(C339,Table1[[Practice no.]:[12]],33,FALSE),List!$A$2:$B$5,2,FALSE)))</f>
        <v/>
      </c>
      <c r="T339" s="55" t="str">
        <f>IF(C339="","",IF(ISERROR(VLOOKUP(VLOOKUP(C339,Table1[[Practice no.]:[12]],34,FALSE),List!$A$2:$B$5,2,FALSE)),"",VLOOKUP(VLOOKUP(C339,Table1[[Practice no.]:[12]],34,FALSE),List!$A$2:$B$5,2,FALSE)))</f>
        <v/>
      </c>
      <c r="U339" s="55" t="str">
        <f>IF(C339="","",IF(ISERROR(VLOOKUP(VLOOKUP(C339,Table1[[Practice no.]:[12]],35,FALSE),List!$A$2:$B$5,2,FALSE)),"",VLOOKUP(VLOOKUP(C339,Table1[[Practice no.]:[12]],35,FALSE),List!$A$2:$B$5,2,FALSE)))</f>
        <v/>
      </c>
      <c r="V339" s="55" t="str">
        <f>IF(C339="","",IF(ISERROR(VLOOKUP(VLOOKUP(C339,Table1[[Practice no.]:[12]],36,FALSE),List!$A$2:$B$5,2,FALSE)),"",VLOOKUP(VLOOKUP(C339,Table1[[Practice no.]:[12]],36,FALSE),List!$A$2:$B$5,2,FALSE)))</f>
        <v/>
      </c>
      <c r="W339" s="55" t="str">
        <f>IF(C339="","",IF(ISERROR(VLOOKUP(VLOOKUP(C339,Table1[[Practice no.]:[12]],37,FALSE),List!$A$2:$B$5,2,FALSE)),"",VLOOKUP(VLOOKUP(C339,Table1[[Practice no.]:[12]],37,FALSE),List!$A$2:$B$5,2,FALSE)))</f>
        <v/>
      </c>
      <c r="X339" s="55" t="str">
        <f>IF(C339="","",IF(ISERROR(VLOOKUP(VLOOKUP(C339,Table1[[Practice no.]:[12]],38,FALSE),List!$A$2:$B$5,2,FALSE)),"",VLOOKUP(VLOOKUP(C339,Table1[[Practice no.]:[12]],38,FALSE),List!$A$2:$B$5,2,FALSE)))</f>
        <v/>
      </c>
      <c r="Y339" s="55" t="str">
        <f>IF(C339="","",IF(ISERROR(VLOOKUP(VLOOKUP(C339,Table1[[Practice no.]:[12]],39,FALSE),List!$A$2:$B$5,2,FALSE)),"",VLOOKUP(VLOOKUP(C339,Table1[[Practice no.]:[12]],39,FALSE),List!$A$2:$B$5,2,FALSE)))</f>
        <v/>
      </c>
      <c r="Z339" s="55" t="str">
        <f>IF(C339="","",IF(ISERROR(VLOOKUP(VLOOKUP(C339,Table1[[Practice no.]:[12]],40,FALSE),List!$A$2:$B$5,2,FALSE)),"",VLOOKUP(VLOOKUP(C339,Table1[[Practice no.]:[12]],40,FALSE),List!$A$2:$B$5,2,FALSE)))</f>
        <v/>
      </c>
      <c r="AA339" s="55" t="str">
        <f>IF(C339="","",IF(ISERROR(VLOOKUP(VLOOKUP(C339,Table1[[Practice no.]:[12]],41,FALSE),List!$A$2:$B$5,2,FALSE)),"",VLOOKUP(VLOOKUP(C339,Table1[[Practice no.]:[12]],41,FALSE),List!$A$2:$B$5,2,FALSE)))</f>
        <v/>
      </c>
      <c r="AB339" s="55" t="str">
        <f>IF(C339="","",IF(ISERROR(VLOOKUP(VLOOKUP(C339,Table1[[Practice no.]:[12]],42,FALSE),List!$A$2:$B$5,2,FALSE)),"",VLOOKUP(VLOOKUP(C339,Table1[[Practice no.]:[12]],42,FALSE),List!$A$2:$B$5,2,FALSE)))</f>
        <v/>
      </c>
    </row>
    <row r="340" spans="1:28" ht="40.35" customHeight="1">
      <c r="A340" s="218"/>
      <c r="B340" s="218"/>
      <c r="C340" s="218"/>
      <c r="D340" s="218" t="str">
        <f>IF(C340="","",HYPERLINK("#'" &amp; C340 &amp; "'!A1",VLOOKUP(C340,Table1[[Practice no.]:[Pracitce Name]],2,FALSE)))</f>
        <v/>
      </c>
      <c r="E340" s="65" t="str">
        <f>IF(C340="","",IF(ISERROR(VLOOKUP(VLOOKUP(C340,Table1[[Practice no.]:[12]],19,FALSE),List!$A$2:$B$5,2,FALSE)),"",VLOOKUP(VLOOKUP(C340,Table1[[Practice no.]:[12]],19,FALSE),List!$A$2:$B$5,2,FALSE)))</f>
        <v/>
      </c>
      <c r="F340" s="66" t="str">
        <f>IF(C340="","",IF(ISERROR(VLOOKUP(VLOOKUP(C340,Table1[[Practice no.]:[12]],20,FALSE),List!$A$2:$B$5,2,FALSE)),"",VLOOKUP(VLOOKUP(C340,Table1[[Practice no.]:[12]],20,FALSE),List!$A$2:$B$5,2,FALSE)))</f>
        <v/>
      </c>
      <c r="G340" s="66" t="str">
        <f>IF(C340="","",IF(ISERROR(VLOOKUP(VLOOKUP(C340,Table1[[Practice no.]:[12]],21,FALSE),List!$A$2:$B$5,2,FALSE)),"",VLOOKUP(VLOOKUP(C340,Table1[[Practice no.]:[12]],21,FALSE),List!$A$2:$B$5,2,FALSE)))</f>
        <v/>
      </c>
      <c r="H340" s="67" t="str">
        <f>IF(C340="","",IF(ISERROR(VLOOKUP(VLOOKUP(C340,Table1[[Practice no.]:[12]],22,FALSE),List!$A$2:$B$5,2,FALSE)),"",VLOOKUP(VLOOKUP(C340,Table1[[Practice no.]:[12]],22,FALSE),List!$A$2:$B$5,2,FALSE)))</f>
        <v/>
      </c>
      <c r="I340" s="67" t="str">
        <f>IF(C340="","",IF(ISERROR(VLOOKUP(VLOOKUP(C340,Table1[[Practice no.]:[12]],23,FALSE),List!$A$2:$B$5,2,FALSE)),"",VLOOKUP(VLOOKUP(C340,Table1[[Practice no.]:[12]],23,FALSE),List!$A$2:$B$5,2,FALSE)))</f>
        <v/>
      </c>
      <c r="J340" s="67" t="str">
        <f>IF(C340="","",IF(ISERROR(VLOOKUP(VLOOKUP(C340,Table1[[Practice no.]:[12]],24,FALSE),List!$A$2:$B$5,2,FALSE)),"",VLOOKUP(VLOOKUP(C340,Table1[[Practice no.]:[12]],24,FALSE),List!$A$2:$B$5,2,FALSE)))</f>
        <v/>
      </c>
      <c r="K340" s="68" t="str">
        <f>IF(C340="","",IF(ISERROR(VLOOKUP(VLOOKUP(C340,Table1[[Practice no.]:[12]],25,FALSE),List!$A$2:$B$5,2,FALSE)),"",VLOOKUP(VLOOKUP(C340,Table1[[Practice no.]:[12]],25,FALSE),List!$A$2:$B$5,2,FALSE)))</f>
        <v/>
      </c>
      <c r="L340" s="68" t="str">
        <f>IF(C340="","",IF(ISERROR(VLOOKUP(VLOOKUP(C340,Table1[[Practice no.]:[12]],26,FALSE),List!$A$2:$B$5,2,FALSE)),"",VLOOKUP(VLOOKUP(C340,Table1[[Practice no.]:[12]],26,FALSE),List!$A$2:$B$5,2,FALSE)))</f>
        <v/>
      </c>
      <c r="M340" s="68" t="str">
        <f>IF(C340="","",IF(ISERROR(VLOOKUP(VLOOKUP(C340,Table1[[Practice no.]:[12]],27,FALSE),List!$A$2:$B$5,2,FALSE)),"",VLOOKUP(VLOOKUP(C340,Table1[[Practice no.]:[12]],27,FALSE),List!$A$2:$B$5,2,FALSE)))</f>
        <v/>
      </c>
      <c r="N340" s="69" t="str">
        <f>IF(C340="","",IF(ISERROR(VLOOKUP(VLOOKUP(C340,Table1[[Practice no.]:[12]],28,FALSE),List!$A$2:$B$5,2,FALSE)),"",VLOOKUP(VLOOKUP(C340,Table1[[Practice no.]:[12]],28,FALSE),List!$A$2:$B$5,2,FALSE)))</f>
        <v/>
      </c>
      <c r="O340" s="69" t="str">
        <f>IF(C340="","",IF(ISERROR(VLOOKUP(VLOOKUP(C340,Table1[[Practice no.]:[12]],29,FALSE),List!$A$2:$B$5,2,FALSE)),"",VLOOKUP(VLOOKUP(C340,Table1[[Practice no.]:[12]],29,FALSE),List!$A$2:$B$5,2,FALSE)))</f>
        <v/>
      </c>
      <c r="P340" s="69" t="str">
        <f>IF(C340="","",IF(ISERROR(VLOOKUP(VLOOKUP(C340,Table1[[Practice no.]:[12]],30,FALSE),List!$A$2:$B$5,2,FALSE)),"",VLOOKUP(VLOOKUP(C340,Table1[[Practice no.]:[12]],30,FALSE),List!$A$2:$B$5,2,FALSE)))</f>
        <v/>
      </c>
      <c r="Q340" s="55" t="str">
        <f>IF(C340="","",IF(ISERROR(VLOOKUP(VLOOKUP(C340,Table1[[Practice no.]:[12]],31,FALSE),List!$A$2:$B$5,2,FALSE)),"",VLOOKUP(VLOOKUP(C340,Table1[[Practice no.]:[12]],31,FALSE),List!$A$2:$B$5,2,FALSE)))</f>
        <v/>
      </c>
      <c r="R340" s="55" t="str">
        <f>IF(C340="","",IF(ISERROR(VLOOKUP(VLOOKUP(C340,Table1[[Practice no.]:[12]],32,FALSE),List!$A$2:$B$5,2,FALSE)),"",VLOOKUP(VLOOKUP(C340,Table1[[Practice no.]:[12]],32,FALSE),List!$A$2:$B$5,2,FALSE)))</f>
        <v/>
      </c>
      <c r="S340" s="55" t="str">
        <f>IF(C340="","",IF(ISERROR(VLOOKUP(VLOOKUP(C340,Table1[[Practice no.]:[12]],33,FALSE),List!$A$2:$B$5,2,FALSE)),"",VLOOKUP(VLOOKUP(C340,Table1[[Practice no.]:[12]],33,FALSE),List!$A$2:$B$5,2,FALSE)))</f>
        <v/>
      </c>
      <c r="T340" s="55" t="str">
        <f>IF(C340="","",IF(ISERROR(VLOOKUP(VLOOKUP(C340,Table1[[Practice no.]:[12]],34,FALSE),List!$A$2:$B$5,2,FALSE)),"",VLOOKUP(VLOOKUP(C340,Table1[[Practice no.]:[12]],34,FALSE),List!$A$2:$B$5,2,FALSE)))</f>
        <v/>
      </c>
      <c r="U340" s="55" t="str">
        <f>IF(C340="","",IF(ISERROR(VLOOKUP(VLOOKUP(C340,Table1[[Practice no.]:[12]],35,FALSE),List!$A$2:$B$5,2,FALSE)),"",VLOOKUP(VLOOKUP(C340,Table1[[Practice no.]:[12]],35,FALSE),List!$A$2:$B$5,2,FALSE)))</f>
        <v/>
      </c>
      <c r="V340" s="55" t="str">
        <f>IF(C340="","",IF(ISERROR(VLOOKUP(VLOOKUP(C340,Table1[[Practice no.]:[12]],36,FALSE),List!$A$2:$B$5,2,FALSE)),"",VLOOKUP(VLOOKUP(C340,Table1[[Practice no.]:[12]],36,FALSE),List!$A$2:$B$5,2,FALSE)))</f>
        <v/>
      </c>
      <c r="W340" s="55" t="str">
        <f>IF(C340="","",IF(ISERROR(VLOOKUP(VLOOKUP(C340,Table1[[Practice no.]:[12]],37,FALSE),List!$A$2:$B$5,2,FALSE)),"",VLOOKUP(VLOOKUP(C340,Table1[[Practice no.]:[12]],37,FALSE),List!$A$2:$B$5,2,FALSE)))</f>
        <v/>
      </c>
      <c r="X340" s="55" t="str">
        <f>IF(C340="","",IF(ISERROR(VLOOKUP(VLOOKUP(C340,Table1[[Practice no.]:[12]],38,FALSE),List!$A$2:$B$5,2,FALSE)),"",VLOOKUP(VLOOKUP(C340,Table1[[Practice no.]:[12]],38,FALSE),List!$A$2:$B$5,2,FALSE)))</f>
        <v/>
      </c>
      <c r="Y340" s="55" t="str">
        <f>IF(C340="","",IF(ISERROR(VLOOKUP(VLOOKUP(C340,Table1[[Practice no.]:[12]],39,FALSE),List!$A$2:$B$5,2,FALSE)),"",VLOOKUP(VLOOKUP(C340,Table1[[Practice no.]:[12]],39,FALSE),List!$A$2:$B$5,2,FALSE)))</f>
        <v/>
      </c>
      <c r="Z340" s="55" t="str">
        <f>IF(C340="","",IF(ISERROR(VLOOKUP(VLOOKUP(C340,Table1[[Practice no.]:[12]],40,FALSE),List!$A$2:$B$5,2,FALSE)),"",VLOOKUP(VLOOKUP(C340,Table1[[Practice no.]:[12]],40,FALSE),List!$A$2:$B$5,2,FALSE)))</f>
        <v/>
      </c>
      <c r="AA340" s="55" t="str">
        <f>IF(C340="","",IF(ISERROR(VLOOKUP(VLOOKUP(C340,Table1[[Practice no.]:[12]],41,FALSE),List!$A$2:$B$5,2,FALSE)),"",VLOOKUP(VLOOKUP(C340,Table1[[Practice no.]:[12]],41,FALSE),List!$A$2:$B$5,2,FALSE)))</f>
        <v/>
      </c>
      <c r="AB340" s="55" t="str">
        <f>IF(C340="","",IF(ISERROR(VLOOKUP(VLOOKUP(C340,Table1[[Practice no.]:[12]],42,FALSE),List!$A$2:$B$5,2,FALSE)),"",VLOOKUP(VLOOKUP(C340,Table1[[Practice no.]:[12]],42,FALSE),List!$A$2:$B$5,2,FALSE)))</f>
        <v/>
      </c>
    </row>
    <row r="341" spans="1:28" ht="40.35" customHeight="1">
      <c r="A341" s="218"/>
      <c r="B341" s="218"/>
      <c r="C341" s="218"/>
      <c r="D341" s="218" t="str">
        <f>IF(C341="","",HYPERLINK("#'" &amp; C341 &amp; "'!A1",VLOOKUP(C341,Table1[[Practice no.]:[Pracitce Name]],2,FALSE)))</f>
        <v/>
      </c>
      <c r="E341" s="65" t="str">
        <f>IF(C341="","",IF(ISERROR(VLOOKUP(VLOOKUP(C341,Table1[[Practice no.]:[12]],19,FALSE),List!$A$2:$B$5,2,FALSE)),"",VLOOKUP(VLOOKUP(C341,Table1[[Practice no.]:[12]],19,FALSE),List!$A$2:$B$5,2,FALSE)))</f>
        <v/>
      </c>
      <c r="F341" s="66" t="str">
        <f>IF(C341="","",IF(ISERROR(VLOOKUP(VLOOKUP(C341,Table1[[Practice no.]:[12]],20,FALSE),List!$A$2:$B$5,2,FALSE)),"",VLOOKUP(VLOOKUP(C341,Table1[[Practice no.]:[12]],20,FALSE),List!$A$2:$B$5,2,FALSE)))</f>
        <v/>
      </c>
      <c r="G341" s="66" t="str">
        <f>IF(C341="","",IF(ISERROR(VLOOKUP(VLOOKUP(C341,Table1[[Practice no.]:[12]],21,FALSE),List!$A$2:$B$5,2,FALSE)),"",VLOOKUP(VLOOKUP(C341,Table1[[Practice no.]:[12]],21,FALSE),List!$A$2:$B$5,2,FALSE)))</f>
        <v/>
      </c>
      <c r="H341" s="67" t="str">
        <f>IF(C341="","",IF(ISERROR(VLOOKUP(VLOOKUP(C341,Table1[[Practice no.]:[12]],22,FALSE),List!$A$2:$B$5,2,FALSE)),"",VLOOKUP(VLOOKUP(C341,Table1[[Practice no.]:[12]],22,FALSE),List!$A$2:$B$5,2,FALSE)))</f>
        <v/>
      </c>
      <c r="I341" s="67" t="str">
        <f>IF(C341="","",IF(ISERROR(VLOOKUP(VLOOKUP(C341,Table1[[Practice no.]:[12]],23,FALSE),List!$A$2:$B$5,2,FALSE)),"",VLOOKUP(VLOOKUP(C341,Table1[[Practice no.]:[12]],23,FALSE),List!$A$2:$B$5,2,FALSE)))</f>
        <v/>
      </c>
      <c r="J341" s="67" t="str">
        <f>IF(C341="","",IF(ISERROR(VLOOKUP(VLOOKUP(C341,Table1[[Practice no.]:[12]],24,FALSE),List!$A$2:$B$5,2,FALSE)),"",VLOOKUP(VLOOKUP(C341,Table1[[Practice no.]:[12]],24,FALSE),List!$A$2:$B$5,2,FALSE)))</f>
        <v/>
      </c>
      <c r="K341" s="68" t="str">
        <f>IF(C341="","",IF(ISERROR(VLOOKUP(VLOOKUP(C341,Table1[[Practice no.]:[12]],25,FALSE),List!$A$2:$B$5,2,FALSE)),"",VLOOKUP(VLOOKUP(C341,Table1[[Practice no.]:[12]],25,FALSE),List!$A$2:$B$5,2,FALSE)))</f>
        <v/>
      </c>
      <c r="L341" s="68" t="str">
        <f>IF(C341="","",IF(ISERROR(VLOOKUP(VLOOKUP(C341,Table1[[Practice no.]:[12]],26,FALSE),List!$A$2:$B$5,2,FALSE)),"",VLOOKUP(VLOOKUP(C341,Table1[[Practice no.]:[12]],26,FALSE),List!$A$2:$B$5,2,FALSE)))</f>
        <v/>
      </c>
      <c r="M341" s="68" t="str">
        <f>IF(C341="","",IF(ISERROR(VLOOKUP(VLOOKUP(C341,Table1[[Practice no.]:[12]],27,FALSE),List!$A$2:$B$5,2,FALSE)),"",VLOOKUP(VLOOKUP(C341,Table1[[Practice no.]:[12]],27,FALSE),List!$A$2:$B$5,2,FALSE)))</f>
        <v/>
      </c>
      <c r="N341" s="69" t="str">
        <f>IF(C341="","",IF(ISERROR(VLOOKUP(VLOOKUP(C341,Table1[[Practice no.]:[12]],28,FALSE),List!$A$2:$B$5,2,FALSE)),"",VLOOKUP(VLOOKUP(C341,Table1[[Practice no.]:[12]],28,FALSE),List!$A$2:$B$5,2,FALSE)))</f>
        <v/>
      </c>
      <c r="O341" s="69" t="str">
        <f>IF(C341="","",IF(ISERROR(VLOOKUP(VLOOKUP(C341,Table1[[Practice no.]:[12]],29,FALSE),List!$A$2:$B$5,2,FALSE)),"",VLOOKUP(VLOOKUP(C341,Table1[[Practice no.]:[12]],29,FALSE),List!$A$2:$B$5,2,FALSE)))</f>
        <v/>
      </c>
      <c r="P341" s="69" t="str">
        <f>IF(C341="","",IF(ISERROR(VLOOKUP(VLOOKUP(C341,Table1[[Practice no.]:[12]],30,FALSE),List!$A$2:$B$5,2,FALSE)),"",VLOOKUP(VLOOKUP(C341,Table1[[Practice no.]:[12]],30,FALSE),List!$A$2:$B$5,2,FALSE)))</f>
        <v/>
      </c>
      <c r="Q341" s="55" t="str">
        <f>IF(C341="","",IF(ISERROR(VLOOKUP(VLOOKUP(C341,Table1[[Practice no.]:[12]],31,FALSE),List!$A$2:$B$5,2,FALSE)),"",VLOOKUP(VLOOKUP(C341,Table1[[Practice no.]:[12]],31,FALSE),List!$A$2:$B$5,2,FALSE)))</f>
        <v/>
      </c>
      <c r="R341" s="55" t="str">
        <f>IF(C341="","",IF(ISERROR(VLOOKUP(VLOOKUP(C341,Table1[[Practice no.]:[12]],32,FALSE),List!$A$2:$B$5,2,FALSE)),"",VLOOKUP(VLOOKUP(C341,Table1[[Practice no.]:[12]],32,FALSE),List!$A$2:$B$5,2,FALSE)))</f>
        <v/>
      </c>
      <c r="S341" s="55" t="str">
        <f>IF(C341="","",IF(ISERROR(VLOOKUP(VLOOKUP(C341,Table1[[Practice no.]:[12]],33,FALSE),List!$A$2:$B$5,2,FALSE)),"",VLOOKUP(VLOOKUP(C341,Table1[[Practice no.]:[12]],33,FALSE),List!$A$2:$B$5,2,FALSE)))</f>
        <v/>
      </c>
      <c r="T341" s="55" t="str">
        <f>IF(C341="","",IF(ISERROR(VLOOKUP(VLOOKUP(C341,Table1[[Practice no.]:[12]],34,FALSE),List!$A$2:$B$5,2,FALSE)),"",VLOOKUP(VLOOKUP(C341,Table1[[Practice no.]:[12]],34,FALSE),List!$A$2:$B$5,2,FALSE)))</f>
        <v/>
      </c>
      <c r="U341" s="55" t="str">
        <f>IF(C341="","",IF(ISERROR(VLOOKUP(VLOOKUP(C341,Table1[[Practice no.]:[12]],35,FALSE),List!$A$2:$B$5,2,FALSE)),"",VLOOKUP(VLOOKUP(C341,Table1[[Practice no.]:[12]],35,FALSE),List!$A$2:$B$5,2,FALSE)))</f>
        <v/>
      </c>
      <c r="V341" s="55" t="str">
        <f>IF(C341="","",IF(ISERROR(VLOOKUP(VLOOKUP(C341,Table1[[Practice no.]:[12]],36,FALSE),List!$A$2:$B$5,2,FALSE)),"",VLOOKUP(VLOOKUP(C341,Table1[[Practice no.]:[12]],36,FALSE),List!$A$2:$B$5,2,FALSE)))</f>
        <v/>
      </c>
      <c r="W341" s="55" t="str">
        <f>IF(C341="","",IF(ISERROR(VLOOKUP(VLOOKUP(C341,Table1[[Practice no.]:[12]],37,FALSE),List!$A$2:$B$5,2,FALSE)),"",VLOOKUP(VLOOKUP(C341,Table1[[Practice no.]:[12]],37,FALSE),List!$A$2:$B$5,2,FALSE)))</f>
        <v/>
      </c>
      <c r="X341" s="55" t="str">
        <f>IF(C341="","",IF(ISERROR(VLOOKUP(VLOOKUP(C341,Table1[[Practice no.]:[12]],38,FALSE),List!$A$2:$B$5,2,FALSE)),"",VLOOKUP(VLOOKUP(C341,Table1[[Practice no.]:[12]],38,FALSE),List!$A$2:$B$5,2,FALSE)))</f>
        <v/>
      </c>
      <c r="Y341" s="55" t="str">
        <f>IF(C341="","",IF(ISERROR(VLOOKUP(VLOOKUP(C341,Table1[[Practice no.]:[12]],39,FALSE),List!$A$2:$B$5,2,FALSE)),"",VLOOKUP(VLOOKUP(C341,Table1[[Practice no.]:[12]],39,FALSE),List!$A$2:$B$5,2,FALSE)))</f>
        <v/>
      </c>
      <c r="Z341" s="55" t="str">
        <f>IF(C341="","",IF(ISERROR(VLOOKUP(VLOOKUP(C341,Table1[[Practice no.]:[12]],40,FALSE),List!$A$2:$B$5,2,FALSE)),"",VLOOKUP(VLOOKUP(C341,Table1[[Practice no.]:[12]],40,FALSE),List!$A$2:$B$5,2,FALSE)))</f>
        <v/>
      </c>
      <c r="AA341" s="55" t="str">
        <f>IF(C341="","",IF(ISERROR(VLOOKUP(VLOOKUP(C341,Table1[[Practice no.]:[12]],41,FALSE),List!$A$2:$B$5,2,FALSE)),"",VLOOKUP(VLOOKUP(C341,Table1[[Practice no.]:[12]],41,FALSE),List!$A$2:$B$5,2,FALSE)))</f>
        <v/>
      </c>
      <c r="AB341" s="55" t="str">
        <f>IF(C341="","",IF(ISERROR(VLOOKUP(VLOOKUP(C341,Table1[[Practice no.]:[12]],42,FALSE),List!$A$2:$B$5,2,FALSE)),"",VLOOKUP(VLOOKUP(C341,Table1[[Practice no.]:[12]],42,FALSE),List!$A$2:$B$5,2,FALSE)))</f>
        <v/>
      </c>
    </row>
    <row r="342" spans="1:28" ht="40.35" customHeight="1">
      <c r="A342" s="218"/>
      <c r="B342" s="218"/>
      <c r="C342" s="218"/>
      <c r="D342" s="218" t="str">
        <f>IF(C342="","",HYPERLINK("#'" &amp; C342 &amp; "'!A1",VLOOKUP(C342,Table1[[Practice no.]:[Pracitce Name]],2,FALSE)))</f>
        <v/>
      </c>
      <c r="E342" s="65" t="str">
        <f>IF(C342="","",IF(ISERROR(VLOOKUP(VLOOKUP(C342,Table1[[Practice no.]:[12]],19,FALSE),List!$A$2:$B$5,2,FALSE)),"",VLOOKUP(VLOOKUP(C342,Table1[[Practice no.]:[12]],19,FALSE),List!$A$2:$B$5,2,FALSE)))</f>
        <v/>
      </c>
      <c r="F342" s="66" t="str">
        <f>IF(C342="","",IF(ISERROR(VLOOKUP(VLOOKUP(C342,Table1[[Practice no.]:[12]],20,FALSE),List!$A$2:$B$5,2,FALSE)),"",VLOOKUP(VLOOKUP(C342,Table1[[Practice no.]:[12]],20,FALSE),List!$A$2:$B$5,2,FALSE)))</f>
        <v/>
      </c>
      <c r="G342" s="66" t="str">
        <f>IF(C342="","",IF(ISERROR(VLOOKUP(VLOOKUP(C342,Table1[[Practice no.]:[12]],21,FALSE),List!$A$2:$B$5,2,FALSE)),"",VLOOKUP(VLOOKUP(C342,Table1[[Practice no.]:[12]],21,FALSE),List!$A$2:$B$5,2,FALSE)))</f>
        <v/>
      </c>
      <c r="H342" s="67" t="str">
        <f>IF(C342="","",IF(ISERROR(VLOOKUP(VLOOKUP(C342,Table1[[Practice no.]:[12]],22,FALSE),List!$A$2:$B$5,2,FALSE)),"",VLOOKUP(VLOOKUP(C342,Table1[[Practice no.]:[12]],22,FALSE),List!$A$2:$B$5,2,FALSE)))</f>
        <v/>
      </c>
      <c r="I342" s="67" t="str">
        <f>IF(C342="","",IF(ISERROR(VLOOKUP(VLOOKUP(C342,Table1[[Practice no.]:[12]],23,FALSE),List!$A$2:$B$5,2,FALSE)),"",VLOOKUP(VLOOKUP(C342,Table1[[Practice no.]:[12]],23,FALSE),List!$A$2:$B$5,2,FALSE)))</f>
        <v/>
      </c>
      <c r="J342" s="67" t="str">
        <f>IF(C342="","",IF(ISERROR(VLOOKUP(VLOOKUP(C342,Table1[[Practice no.]:[12]],24,FALSE),List!$A$2:$B$5,2,FALSE)),"",VLOOKUP(VLOOKUP(C342,Table1[[Practice no.]:[12]],24,FALSE),List!$A$2:$B$5,2,FALSE)))</f>
        <v/>
      </c>
      <c r="K342" s="68" t="str">
        <f>IF(C342="","",IF(ISERROR(VLOOKUP(VLOOKUP(C342,Table1[[Practice no.]:[12]],25,FALSE),List!$A$2:$B$5,2,FALSE)),"",VLOOKUP(VLOOKUP(C342,Table1[[Practice no.]:[12]],25,FALSE),List!$A$2:$B$5,2,FALSE)))</f>
        <v/>
      </c>
      <c r="L342" s="68" t="str">
        <f>IF(C342="","",IF(ISERROR(VLOOKUP(VLOOKUP(C342,Table1[[Practice no.]:[12]],26,FALSE),List!$A$2:$B$5,2,FALSE)),"",VLOOKUP(VLOOKUP(C342,Table1[[Practice no.]:[12]],26,FALSE),List!$A$2:$B$5,2,FALSE)))</f>
        <v/>
      </c>
      <c r="M342" s="68" t="str">
        <f>IF(C342="","",IF(ISERROR(VLOOKUP(VLOOKUP(C342,Table1[[Practice no.]:[12]],27,FALSE),List!$A$2:$B$5,2,FALSE)),"",VLOOKUP(VLOOKUP(C342,Table1[[Practice no.]:[12]],27,FALSE),List!$A$2:$B$5,2,FALSE)))</f>
        <v/>
      </c>
      <c r="N342" s="69" t="str">
        <f>IF(C342="","",IF(ISERROR(VLOOKUP(VLOOKUP(C342,Table1[[Practice no.]:[12]],28,FALSE),List!$A$2:$B$5,2,FALSE)),"",VLOOKUP(VLOOKUP(C342,Table1[[Practice no.]:[12]],28,FALSE),List!$A$2:$B$5,2,FALSE)))</f>
        <v/>
      </c>
      <c r="O342" s="69" t="str">
        <f>IF(C342="","",IF(ISERROR(VLOOKUP(VLOOKUP(C342,Table1[[Practice no.]:[12]],29,FALSE),List!$A$2:$B$5,2,FALSE)),"",VLOOKUP(VLOOKUP(C342,Table1[[Practice no.]:[12]],29,FALSE),List!$A$2:$B$5,2,FALSE)))</f>
        <v/>
      </c>
      <c r="P342" s="69" t="str">
        <f>IF(C342="","",IF(ISERROR(VLOOKUP(VLOOKUP(C342,Table1[[Practice no.]:[12]],30,FALSE),List!$A$2:$B$5,2,FALSE)),"",VLOOKUP(VLOOKUP(C342,Table1[[Practice no.]:[12]],30,FALSE),List!$A$2:$B$5,2,FALSE)))</f>
        <v/>
      </c>
      <c r="Q342" s="55" t="str">
        <f>IF(C342="","",IF(ISERROR(VLOOKUP(VLOOKUP(C342,Table1[[Practice no.]:[12]],31,FALSE),List!$A$2:$B$5,2,FALSE)),"",VLOOKUP(VLOOKUP(C342,Table1[[Practice no.]:[12]],31,FALSE),List!$A$2:$B$5,2,FALSE)))</f>
        <v/>
      </c>
      <c r="R342" s="55" t="str">
        <f>IF(C342="","",IF(ISERROR(VLOOKUP(VLOOKUP(C342,Table1[[Practice no.]:[12]],32,FALSE),List!$A$2:$B$5,2,FALSE)),"",VLOOKUP(VLOOKUP(C342,Table1[[Practice no.]:[12]],32,FALSE),List!$A$2:$B$5,2,FALSE)))</f>
        <v/>
      </c>
      <c r="S342" s="55" t="str">
        <f>IF(C342="","",IF(ISERROR(VLOOKUP(VLOOKUP(C342,Table1[[Practice no.]:[12]],33,FALSE),List!$A$2:$B$5,2,FALSE)),"",VLOOKUP(VLOOKUP(C342,Table1[[Practice no.]:[12]],33,FALSE),List!$A$2:$B$5,2,FALSE)))</f>
        <v/>
      </c>
      <c r="T342" s="55" t="str">
        <f>IF(C342="","",IF(ISERROR(VLOOKUP(VLOOKUP(C342,Table1[[Practice no.]:[12]],34,FALSE),List!$A$2:$B$5,2,FALSE)),"",VLOOKUP(VLOOKUP(C342,Table1[[Practice no.]:[12]],34,FALSE),List!$A$2:$B$5,2,FALSE)))</f>
        <v/>
      </c>
      <c r="U342" s="55" t="str">
        <f>IF(C342="","",IF(ISERROR(VLOOKUP(VLOOKUP(C342,Table1[[Practice no.]:[12]],35,FALSE),List!$A$2:$B$5,2,FALSE)),"",VLOOKUP(VLOOKUP(C342,Table1[[Practice no.]:[12]],35,FALSE),List!$A$2:$B$5,2,FALSE)))</f>
        <v/>
      </c>
      <c r="V342" s="55" t="str">
        <f>IF(C342="","",IF(ISERROR(VLOOKUP(VLOOKUP(C342,Table1[[Practice no.]:[12]],36,FALSE),List!$A$2:$B$5,2,FALSE)),"",VLOOKUP(VLOOKUP(C342,Table1[[Practice no.]:[12]],36,FALSE),List!$A$2:$B$5,2,FALSE)))</f>
        <v/>
      </c>
      <c r="W342" s="55" t="str">
        <f>IF(C342="","",IF(ISERROR(VLOOKUP(VLOOKUP(C342,Table1[[Practice no.]:[12]],37,FALSE),List!$A$2:$B$5,2,FALSE)),"",VLOOKUP(VLOOKUP(C342,Table1[[Practice no.]:[12]],37,FALSE),List!$A$2:$B$5,2,FALSE)))</f>
        <v/>
      </c>
      <c r="X342" s="55" t="str">
        <f>IF(C342="","",IF(ISERROR(VLOOKUP(VLOOKUP(C342,Table1[[Practice no.]:[12]],38,FALSE),List!$A$2:$B$5,2,FALSE)),"",VLOOKUP(VLOOKUP(C342,Table1[[Practice no.]:[12]],38,FALSE),List!$A$2:$B$5,2,FALSE)))</f>
        <v/>
      </c>
      <c r="Y342" s="55" t="str">
        <f>IF(C342="","",IF(ISERROR(VLOOKUP(VLOOKUP(C342,Table1[[Practice no.]:[12]],39,FALSE),List!$A$2:$B$5,2,FALSE)),"",VLOOKUP(VLOOKUP(C342,Table1[[Practice no.]:[12]],39,FALSE),List!$A$2:$B$5,2,FALSE)))</f>
        <v/>
      </c>
      <c r="Z342" s="55" t="str">
        <f>IF(C342="","",IF(ISERROR(VLOOKUP(VLOOKUP(C342,Table1[[Practice no.]:[12]],40,FALSE),List!$A$2:$B$5,2,FALSE)),"",VLOOKUP(VLOOKUP(C342,Table1[[Practice no.]:[12]],40,FALSE),List!$A$2:$B$5,2,FALSE)))</f>
        <v/>
      </c>
      <c r="AA342" s="55" t="str">
        <f>IF(C342="","",IF(ISERROR(VLOOKUP(VLOOKUP(C342,Table1[[Practice no.]:[12]],41,FALSE),List!$A$2:$B$5,2,FALSE)),"",VLOOKUP(VLOOKUP(C342,Table1[[Practice no.]:[12]],41,FALSE),List!$A$2:$B$5,2,FALSE)))</f>
        <v/>
      </c>
      <c r="AB342" s="55" t="str">
        <f>IF(C342="","",IF(ISERROR(VLOOKUP(VLOOKUP(C342,Table1[[Practice no.]:[12]],42,FALSE),List!$A$2:$B$5,2,FALSE)),"",VLOOKUP(VLOOKUP(C342,Table1[[Practice no.]:[12]],42,FALSE),List!$A$2:$B$5,2,FALSE)))</f>
        <v/>
      </c>
    </row>
    <row r="343" spans="1:28" ht="40.35" customHeight="1">
      <c r="A343" s="218"/>
      <c r="B343" s="218"/>
      <c r="C343" s="218"/>
      <c r="D343" s="218" t="str">
        <f>IF(C343="","",HYPERLINK("#'" &amp; C343 &amp; "'!A1",VLOOKUP(C343,Table1[[Practice no.]:[Pracitce Name]],2,FALSE)))</f>
        <v/>
      </c>
      <c r="E343" s="65" t="str">
        <f>IF(C343="","",IF(ISERROR(VLOOKUP(VLOOKUP(C343,Table1[[Practice no.]:[12]],19,FALSE),List!$A$2:$B$5,2,FALSE)),"",VLOOKUP(VLOOKUP(C343,Table1[[Practice no.]:[12]],19,FALSE),List!$A$2:$B$5,2,FALSE)))</f>
        <v/>
      </c>
      <c r="F343" s="66" t="str">
        <f>IF(C343="","",IF(ISERROR(VLOOKUP(VLOOKUP(C343,Table1[[Practice no.]:[12]],20,FALSE),List!$A$2:$B$5,2,FALSE)),"",VLOOKUP(VLOOKUP(C343,Table1[[Practice no.]:[12]],20,FALSE),List!$A$2:$B$5,2,FALSE)))</f>
        <v/>
      </c>
      <c r="G343" s="66" t="str">
        <f>IF(C343="","",IF(ISERROR(VLOOKUP(VLOOKUP(C343,Table1[[Practice no.]:[12]],21,FALSE),List!$A$2:$B$5,2,FALSE)),"",VLOOKUP(VLOOKUP(C343,Table1[[Practice no.]:[12]],21,FALSE),List!$A$2:$B$5,2,FALSE)))</f>
        <v/>
      </c>
      <c r="H343" s="67" t="str">
        <f>IF(C343="","",IF(ISERROR(VLOOKUP(VLOOKUP(C343,Table1[[Practice no.]:[12]],22,FALSE),List!$A$2:$B$5,2,FALSE)),"",VLOOKUP(VLOOKUP(C343,Table1[[Practice no.]:[12]],22,FALSE),List!$A$2:$B$5,2,FALSE)))</f>
        <v/>
      </c>
      <c r="I343" s="67" t="str">
        <f>IF(C343="","",IF(ISERROR(VLOOKUP(VLOOKUP(C343,Table1[[Practice no.]:[12]],23,FALSE),List!$A$2:$B$5,2,FALSE)),"",VLOOKUP(VLOOKUP(C343,Table1[[Practice no.]:[12]],23,FALSE),List!$A$2:$B$5,2,FALSE)))</f>
        <v/>
      </c>
      <c r="J343" s="67" t="str">
        <f>IF(C343="","",IF(ISERROR(VLOOKUP(VLOOKUP(C343,Table1[[Practice no.]:[12]],24,FALSE),List!$A$2:$B$5,2,FALSE)),"",VLOOKUP(VLOOKUP(C343,Table1[[Practice no.]:[12]],24,FALSE),List!$A$2:$B$5,2,FALSE)))</f>
        <v/>
      </c>
      <c r="K343" s="68" t="str">
        <f>IF(C343="","",IF(ISERROR(VLOOKUP(VLOOKUP(C343,Table1[[Practice no.]:[12]],25,FALSE),List!$A$2:$B$5,2,FALSE)),"",VLOOKUP(VLOOKUP(C343,Table1[[Practice no.]:[12]],25,FALSE),List!$A$2:$B$5,2,FALSE)))</f>
        <v/>
      </c>
      <c r="L343" s="68" t="str">
        <f>IF(C343="","",IF(ISERROR(VLOOKUP(VLOOKUP(C343,Table1[[Practice no.]:[12]],26,FALSE),List!$A$2:$B$5,2,FALSE)),"",VLOOKUP(VLOOKUP(C343,Table1[[Practice no.]:[12]],26,FALSE),List!$A$2:$B$5,2,FALSE)))</f>
        <v/>
      </c>
      <c r="M343" s="68" t="str">
        <f>IF(C343="","",IF(ISERROR(VLOOKUP(VLOOKUP(C343,Table1[[Practice no.]:[12]],27,FALSE),List!$A$2:$B$5,2,FALSE)),"",VLOOKUP(VLOOKUP(C343,Table1[[Practice no.]:[12]],27,FALSE),List!$A$2:$B$5,2,FALSE)))</f>
        <v/>
      </c>
      <c r="N343" s="69" t="str">
        <f>IF(C343="","",IF(ISERROR(VLOOKUP(VLOOKUP(C343,Table1[[Practice no.]:[12]],28,FALSE),List!$A$2:$B$5,2,FALSE)),"",VLOOKUP(VLOOKUP(C343,Table1[[Practice no.]:[12]],28,FALSE),List!$A$2:$B$5,2,FALSE)))</f>
        <v/>
      </c>
      <c r="O343" s="69" t="str">
        <f>IF(C343="","",IF(ISERROR(VLOOKUP(VLOOKUP(C343,Table1[[Practice no.]:[12]],29,FALSE),List!$A$2:$B$5,2,FALSE)),"",VLOOKUP(VLOOKUP(C343,Table1[[Practice no.]:[12]],29,FALSE),List!$A$2:$B$5,2,FALSE)))</f>
        <v/>
      </c>
      <c r="P343" s="69" t="str">
        <f>IF(C343="","",IF(ISERROR(VLOOKUP(VLOOKUP(C343,Table1[[Practice no.]:[12]],30,FALSE),List!$A$2:$B$5,2,FALSE)),"",VLOOKUP(VLOOKUP(C343,Table1[[Practice no.]:[12]],30,FALSE),List!$A$2:$B$5,2,FALSE)))</f>
        <v/>
      </c>
      <c r="Q343" s="55" t="str">
        <f>IF(C343="","",IF(ISERROR(VLOOKUP(VLOOKUP(C343,Table1[[Practice no.]:[12]],31,FALSE),List!$A$2:$B$5,2,FALSE)),"",VLOOKUP(VLOOKUP(C343,Table1[[Practice no.]:[12]],31,FALSE),List!$A$2:$B$5,2,FALSE)))</f>
        <v/>
      </c>
      <c r="R343" s="55" t="str">
        <f>IF(C343="","",IF(ISERROR(VLOOKUP(VLOOKUP(C343,Table1[[Practice no.]:[12]],32,FALSE),List!$A$2:$B$5,2,FALSE)),"",VLOOKUP(VLOOKUP(C343,Table1[[Practice no.]:[12]],32,FALSE),List!$A$2:$B$5,2,FALSE)))</f>
        <v/>
      </c>
      <c r="S343" s="55" t="str">
        <f>IF(C343="","",IF(ISERROR(VLOOKUP(VLOOKUP(C343,Table1[[Practice no.]:[12]],33,FALSE),List!$A$2:$B$5,2,FALSE)),"",VLOOKUP(VLOOKUP(C343,Table1[[Practice no.]:[12]],33,FALSE),List!$A$2:$B$5,2,FALSE)))</f>
        <v/>
      </c>
      <c r="T343" s="55" t="str">
        <f>IF(C343="","",IF(ISERROR(VLOOKUP(VLOOKUP(C343,Table1[[Practice no.]:[12]],34,FALSE),List!$A$2:$B$5,2,FALSE)),"",VLOOKUP(VLOOKUP(C343,Table1[[Practice no.]:[12]],34,FALSE),List!$A$2:$B$5,2,FALSE)))</f>
        <v/>
      </c>
      <c r="U343" s="55" t="str">
        <f>IF(C343="","",IF(ISERROR(VLOOKUP(VLOOKUP(C343,Table1[[Practice no.]:[12]],35,FALSE),List!$A$2:$B$5,2,FALSE)),"",VLOOKUP(VLOOKUP(C343,Table1[[Practice no.]:[12]],35,FALSE),List!$A$2:$B$5,2,FALSE)))</f>
        <v/>
      </c>
      <c r="V343" s="55" t="str">
        <f>IF(C343="","",IF(ISERROR(VLOOKUP(VLOOKUP(C343,Table1[[Practice no.]:[12]],36,FALSE),List!$A$2:$B$5,2,FALSE)),"",VLOOKUP(VLOOKUP(C343,Table1[[Practice no.]:[12]],36,FALSE),List!$A$2:$B$5,2,FALSE)))</f>
        <v/>
      </c>
      <c r="W343" s="55" t="str">
        <f>IF(C343="","",IF(ISERROR(VLOOKUP(VLOOKUP(C343,Table1[[Practice no.]:[12]],37,FALSE),List!$A$2:$B$5,2,FALSE)),"",VLOOKUP(VLOOKUP(C343,Table1[[Practice no.]:[12]],37,FALSE),List!$A$2:$B$5,2,FALSE)))</f>
        <v/>
      </c>
      <c r="X343" s="55" t="str">
        <f>IF(C343="","",IF(ISERROR(VLOOKUP(VLOOKUP(C343,Table1[[Practice no.]:[12]],38,FALSE),List!$A$2:$B$5,2,FALSE)),"",VLOOKUP(VLOOKUP(C343,Table1[[Practice no.]:[12]],38,FALSE),List!$A$2:$B$5,2,FALSE)))</f>
        <v/>
      </c>
      <c r="Y343" s="55" t="str">
        <f>IF(C343="","",IF(ISERROR(VLOOKUP(VLOOKUP(C343,Table1[[Practice no.]:[12]],39,FALSE),List!$A$2:$B$5,2,FALSE)),"",VLOOKUP(VLOOKUP(C343,Table1[[Practice no.]:[12]],39,FALSE),List!$A$2:$B$5,2,FALSE)))</f>
        <v/>
      </c>
      <c r="Z343" s="55" t="str">
        <f>IF(C343="","",IF(ISERROR(VLOOKUP(VLOOKUP(C343,Table1[[Practice no.]:[12]],40,FALSE),List!$A$2:$B$5,2,FALSE)),"",VLOOKUP(VLOOKUP(C343,Table1[[Practice no.]:[12]],40,FALSE),List!$A$2:$B$5,2,FALSE)))</f>
        <v/>
      </c>
      <c r="AA343" s="55" t="str">
        <f>IF(C343="","",IF(ISERROR(VLOOKUP(VLOOKUP(C343,Table1[[Practice no.]:[12]],41,FALSE),List!$A$2:$B$5,2,FALSE)),"",VLOOKUP(VLOOKUP(C343,Table1[[Practice no.]:[12]],41,FALSE),List!$A$2:$B$5,2,FALSE)))</f>
        <v/>
      </c>
      <c r="AB343" s="55" t="str">
        <f>IF(C343="","",IF(ISERROR(VLOOKUP(VLOOKUP(C343,Table1[[Practice no.]:[12]],42,FALSE),List!$A$2:$B$5,2,FALSE)),"",VLOOKUP(VLOOKUP(C343,Table1[[Practice no.]:[12]],42,FALSE),List!$A$2:$B$5,2,FALSE)))</f>
        <v/>
      </c>
    </row>
    <row r="344" spans="1:28" ht="40.35" customHeight="1">
      <c r="A344" s="218"/>
      <c r="B344" s="218"/>
      <c r="C344" s="218"/>
      <c r="D344" s="218" t="str">
        <f>IF(C344="","",HYPERLINK("#'" &amp; C344 &amp; "'!A1",VLOOKUP(C344,Table1[[Practice no.]:[Pracitce Name]],2,FALSE)))</f>
        <v/>
      </c>
      <c r="E344" s="65" t="str">
        <f>IF(C344="","",IF(ISERROR(VLOOKUP(VLOOKUP(C344,Table1[[Practice no.]:[12]],19,FALSE),List!$A$2:$B$5,2,FALSE)),"",VLOOKUP(VLOOKUP(C344,Table1[[Practice no.]:[12]],19,FALSE),List!$A$2:$B$5,2,FALSE)))</f>
        <v/>
      </c>
      <c r="F344" s="66" t="str">
        <f>IF(C344="","",IF(ISERROR(VLOOKUP(VLOOKUP(C344,Table1[[Practice no.]:[12]],20,FALSE),List!$A$2:$B$5,2,FALSE)),"",VLOOKUP(VLOOKUP(C344,Table1[[Practice no.]:[12]],20,FALSE),List!$A$2:$B$5,2,FALSE)))</f>
        <v/>
      </c>
      <c r="G344" s="66" t="str">
        <f>IF(C344="","",IF(ISERROR(VLOOKUP(VLOOKUP(C344,Table1[[Practice no.]:[12]],21,FALSE),List!$A$2:$B$5,2,FALSE)),"",VLOOKUP(VLOOKUP(C344,Table1[[Practice no.]:[12]],21,FALSE),List!$A$2:$B$5,2,FALSE)))</f>
        <v/>
      </c>
      <c r="H344" s="67" t="str">
        <f>IF(C344="","",IF(ISERROR(VLOOKUP(VLOOKUP(C344,Table1[[Practice no.]:[12]],22,FALSE),List!$A$2:$B$5,2,FALSE)),"",VLOOKUP(VLOOKUP(C344,Table1[[Practice no.]:[12]],22,FALSE),List!$A$2:$B$5,2,FALSE)))</f>
        <v/>
      </c>
      <c r="I344" s="67" t="str">
        <f>IF(C344="","",IF(ISERROR(VLOOKUP(VLOOKUP(C344,Table1[[Practice no.]:[12]],23,FALSE),List!$A$2:$B$5,2,FALSE)),"",VLOOKUP(VLOOKUP(C344,Table1[[Practice no.]:[12]],23,FALSE),List!$A$2:$B$5,2,FALSE)))</f>
        <v/>
      </c>
      <c r="J344" s="67" t="str">
        <f>IF(C344="","",IF(ISERROR(VLOOKUP(VLOOKUP(C344,Table1[[Practice no.]:[12]],24,FALSE),List!$A$2:$B$5,2,FALSE)),"",VLOOKUP(VLOOKUP(C344,Table1[[Practice no.]:[12]],24,FALSE),List!$A$2:$B$5,2,FALSE)))</f>
        <v/>
      </c>
      <c r="K344" s="68" t="str">
        <f>IF(C344="","",IF(ISERROR(VLOOKUP(VLOOKUP(C344,Table1[[Practice no.]:[12]],25,FALSE),List!$A$2:$B$5,2,FALSE)),"",VLOOKUP(VLOOKUP(C344,Table1[[Practice no.]:[12]],25,FALSE),List!$A$2:$B$5,2,FALSE)))</f>
        <v/>
      </c>
      <c r="L344" s="68" t="str">
        <f>IF(C344="","",IF(ISERROR(VLOOKUP(VLOOKUP(C344,Table1[[Practice no.]:[12]],26,FALSE),List!$A$2:$B$5,2,FALSE)),"",VLOOKUP(VLOOKUP(C344,Table1[[Practice no.]:[12]],26,FALSE),List!$A$2:$B$5,2,FALSE)))</f>
        <v/>
      </c>
      <c r="M344" s="68" t="str">
        <f>IF(C344="","",IF(ISERROR(VLOOKUP(VLOOKUP(C344,Table1[[Practice no.]:[12]],27,FALSE),List!$A$2:$B$5,2,FALSE)),"",VLOOKUP(VLOOKUP(C344,Table1[[Practice no.]:[12]],27,FALSE),List!$A$2:$B$5,2,FALSE)))</f>
        <v/>
      </c>
      <c r="N344" s="69" t="str">
        <f>IF(C344="","",IF(ISERROR(VLOOKUP(VLOOKUP(C344,Table1[[Practice no.]:[12]],28,FALSE),List!$A$2:$B$5,2,FALSE)),"",VLOOKUP(VLOOKUP(C344,Table1[[Practice no.]:[12]],28,FALSE),List!$A$2:$B$5,2,FALSE)))</f>
        <v/>
      </c>
      <c r="O344" s="69" t="str">
        <f>IF(C344="","",IF(ISERROR(VLOOKUP(VLOOKUP(C344,Table1[[Practice no.]:[12]],29,FALSE),List!$A$2:$B$5,2,FALSE)),"",VLOOKUP(VLOOKUP(C344,Table1[[Practice no.]:[12]],29,FALSE),List!$A$2:$B$5,2,FALSE)))</f>
        <v/>
      </c>
      <c r="P344" s="69" t="str">
        <f>IF(C344="","",IF(ISERROR(VLOOKUP(VLOOKUP(C344,Table1[[Practice no.]:[12]],30,FALSE),List!$A$2:$B$5,2,FALSE)),"",VLOOKUP(VLOOKUP(C344,Table1[[Practice no.]:[12]],30,FALSE),List!$A$2:$B$5,2,FALSE)))</f>
        <v/>
      </c>
      <c r="Q344" s="55" t="str">
        <f>IF(C344="","",IF(ISERROR(VLOOKUP(VLOOKUP(C344,Table1[[Practice no.]:[12]],31,FALSE),List!$A$2:$B$5,2,FALSE)),"",VLOOKUP(VLOOKUP(C344,Table1[[Practice no.]:[12]],31,FALSE),List!$A$2:$B$5,2,FALSE)))</f>
        <v/>
      </c>
      <c r="R344" s="55" t="str">
        <f>IF(C344="","",IF(ISERROR(VLOOKUP(VLOOKUP(C344,Table1[[Practice no.]:[12]],32,FALSE),List!$A$2:$B$5,2,FALSE)),"",VLOOKUP(VLOOKUP(C344,Table1[[Practice no.]:[12]],32,FALSE),List!$A$2:$B$5,2,FALSE)))</f>
        <v/>
      </c>
      <c r="S344" s="55" t="str">
        <f>IF(C344="","",IF(ISERROR(VLOOKUP(VLOOKUP(C344,Table1[[Practice no.]:[12]],33,FALSE),List!$A$2:$B$5,2,FALSE)),"",VLOOKUP(VLOOKUP(C344,Table1[[Practice no.]:[12]],33,FALSE),List!$A$2:$B$5,2,FALSE)))</f>
        <v/>
      </c>
      <c r="T344" s="55" t="str">
        <f>IF(C344="","",IF(ISERROR(VLOOKUP(VLOOKUP(C344,Table1[[Practice no.]:[12]],34,FALSE),List!$A$2:$B$5,2,FALSE)),"",VLOOKUP(VLOOKUP(C344,Table1[[Practice no.]:[12]],34,FALSE),List!$A$2:$B$5,2,FALSE)))</f>
        <v/>
      </c>
      <c r="U344" s="55" t="str">
        <f>IF(C344="","",IF(ISERROR(VLOOKUP(VLOOKUP(C344,Table1[[Practice no.]:[12]],35,FALSE),List!$A$2:$B$5,2,FALSE)),"",VLOOKUP(VLOOKUP(C344,Table1[[Practice no.]:[12]],35,FALSE),List!$A$2:$B$5,2,FALSE)))</f>
        <v/>
      </c>
      <c r="V344" s="55" t="str">
        <f>IF(C344="","",IF(ISERROR(VLOOKUP(VLOOKUP(C344,Table1[[Practice no.]:[12]],36,FALSE),List!$A$2:$B$5,2,FALSE)),"",VLOOKUP(VLOOKUP(C344,Table1[[Practice no.]:[12]],36,FALSE),List!$A$2:$B$5,2,FALSE)))</f>
        <v/>
      </c>
      <c r="W344" s="55" t="str">
        <f>IF(C344="","",IF(ISERROR(VLOOKUP(VLOOKUP(C344,Table1[[Practice no.]:[12]],37,FALSE),List!$A$2:$B$5,2,FALSE)),"",VLOOKUP(VLOOKUP(C344,Table1[[Practice no.]:[12]],37,FALSE),List!$A$2:$B$5,2,FALSE)))</f>
        <v/>
      </c>
      <c r="X344" s="55" t="str">
        <f>IF(C344="","",IF(ISERROR(VLOOKUP(VLOOKUP(C344,Table1[[Practice no.]:[12]],38,FALSE),List!$A$2:$B$5,2,FALSE)),"",VLOOKUP(VLOOKUP(C344,Table1[[Practice no.]:[12]],38,FALSE),List!$A$2:$B$5,2,FALSE)))</f>
        <v/>
      </c>
      <c r="Y344" s="55" t="str">
        <f>IF(C344="","",IF(ISERROR(VLOOKUP(VLOOKUP(C344,Table1[[Practice no.]:[12]],39,FALSE),List!$A$2:$B$5,2,FALSE)),"",VLOOKUP(VLOOKUP(C344,Table1[[Practice no.]:[12]],39,FALSE),List!$A$2:$B$5,2,FALSE)))</f>
        <v/>
      </c>
      <c r="Z344" s="55" t="str">
        <f>IF(C344="","",IF(ISERROR(VLOOKUP(VLOOKUP(C344,Table1[[Practice no.]:[12]],40,FALSE),List!$A$2:$B$5,2,FALSE)),"",VLOOKUP(VLOOKUP(C344,Table1[[Practice no.]:[12]],40,FALSE),List!$A$2:$B$5,2,FALSE)))</f>
        <v/>
      </c>
      <c r="AA344" s="55" t="str">
        <f>IF(C344="","",IF(ISERROR(VLOOKUP(VLOOKUP(C344,Table1[[Practice no.]:[12]],41,FALSE),List!$A$2:$B$5,2,FALSE)),"",VLOOKUP(VLOOKUP(C344,Table1[[Practice no.]:[12]],41,FALSE),List!$A$2:$B$5,2,FALSE)))</f>
        <v/>
      </c>
      <c r="AB344" s="55" t="str">
        <f>IF(C344="","",IF(ISERROR(VLOOKUP(VLOOKUP(C344,Table1[[Practice no.]:[12]],42,FALSE),List!$A$2:$B$5,2,FALSE)),"",VLOOKUP(VLOOKUP(C344,Table1[[Practice no.]:[12]],42,FALSE),List!$A$2:$B$5,2,FALSE)))</f>
        <v/>
      </c>
    </row>
    <row r="345" spans="1:28" ht="40.35" customHeight="1">
      <c r="A345" s="218"/>
      <c r="B345" s="218"/>
      <c r="C345" s="218"/>
      <c r="D345" s="218" t="str">
        <f>IF(C345="","",HYPERLINK("#'" &amp; C345 &amp; "'!A1",VLOOKUP(C345,Table1[[Practice no.]:[Pracitce Name]],2,FALSE)))</f>
        <v/>
      </c>
      <c r="E345" s="65" t="str">
        <f>IF(C345="","",IF(ISERROR(VLOOKUP(VLOOKUP(C345,Table1[[Practice no.]:[12]],19,FALSE),List!$A$2:$B$5,2,FALSE)),"",VLOOKUP(VLOOKUP(C345,Table1[[Practice no.]:[12]],19,FALSE),List!$A$2:$B$5,2,FALSE)))</f>
        <v/>
      </c>
      <c r="F345" s="66" t="str">
        <f>IF(C345="","",IF(ISERROR(VLOOKUP(VLOOKUP(C345,Table1[[Practice no.]:[12]],20,FALSE),List!$A$2:$B$5,2,FALSE)),"",VLOOKUP(VLOOKUP(C345,Table1[[Practice no.]:[12]],20,FALSE),List!$A$2:$B$5,2,FALSE)))</f>
        <v/>
      </c>
      <c r="G345" s="66" t="str">
        <f>IF(C345="","",IF(ISERROR(VLOOKUP(VLOOKUP(C345,Table1[[Practice no.]:[12]],21,FALSE),List!$A$2:$B$5,2,FALSE)),"",VLOOKUP(VLOOKUP(C345,Table1[[Practice no.]:[12]],21,FALSE),List!$A$2:$B$5,2,FALSE)))</f>
        <v/>
      </c>
      <c r="H345" s="67" t="str">
        <f>IF(C345="","",IF(ISERROR(VLOOKUP(VLOOKUP(C345,Table1[[Practice no.]:[12]],22,FALSE),List!$A$2:$B$5,2,FALSE)),"",VLOOKUP(VLOOKUP(C345,Table1[[Practice no.]:[12]],22,FALSE),List!$A$2:$B$5,2,FALSE)))</f>
        <v/>
      </c>
      <c r="I345" s="67" t="str">
        <f>IF(C345="","",IF(ISERROR(VLOOKUP(VLOOKUP(C345,Table1[[Practice no.]:[12]],23,FALSE),List!$A$2:$B$5,2,FALSE)),"",VLOOKUP(VLOOKUP(C345,Table1[[Practice no.]:[12]],23,FALSE),List!$A$2:$B$5,2,FALSE)))</f>
        <v/>
      </c>
      <c r="J345" s="67" t="str">
        <f>IF(C345="","",IF(ISERROR(VLOOKUP(VLOOKUP(C345,Table1[[Practice no.]:[12]],24,FALSE),List!$A$2:$B$5,2,FALSE)),"",VLOOKUP(VLOOKUP(C345,Table1[[Practice no.]:[12]],24,FALSE),List!$A$2:$B$5,2,FALSE)))</f>
        <v/>
      </c>
      <c r="K345" s="68" t="str">
        <f>IF(C345="","",IF(ISERROR(VLOOKUP(VLOOKUP(C345,Table1[[Practice no.]:[12]],25,FALSE),List!$A$2:$B$5,2,FALSE)),"",VLOOKUP(VLOOKUP(C345,Table1[[Practice no.]:[12]],25,FALSE),List!$A$2:$B$5,2,FALSE)))</f>
        <v/>
      </c>
      <c r="L345" s="68" t="str">
        <f>IF(C345="","",IF(ISERROR(VLOOKUP(VLOOKUP(C345,Table1[[Practice no.]:[12]],26,FALSE),List!$A$2:$B$5,2,FALSE)),"",VLOOKUP(VLOOKUP(C345,Table1[[Practice no.]:[12]],26,FALSE),List!$A$2:$B$5,2,FALSE)))</f>
        <v/>
      </c>
      <c r="M345" s="68" t="str">
        <f>IF(C345="","",IF(ISERROR(VLOOKUP(VLOOKUP(C345,Table1[[Practice no.]:[12]],27,FALSE),List!$A$2:$B$5,2,FALSE)),"",VLOOKUP(VLOOKUP(C345,Table1[[Practice no.]:[12]],27,FALSE),List!$A$2:$B$5,2,FALSE)))</f>
        <v/>
      </c>
      <c r="N345" s="69" t="str">
        <f>IF(C345="","",IF(ISERROR(VLOOKUP(VLOOKUP(C345,Table1[[Practice no.]:[12]],28,FALSE),List!$A$2:$B$5,2,FALSE)),"",VLOOKUP(VLOOKUP(C345,Table1[[Practice no.]:[12]],28,FALSE),List!$A$2:$B$5,2,FALSE)))</f>
        <v/>
      </c>
      <c r="O345" s="69" t="str">
        <f>IF(C345="","",IF(ISERROR(VLOOKUP(VLOOKUP(C345,Table1[[Practice no.]:[12]],29,FALSE),List!$A$2:$B$5,2,FALSE)),"",VLOOKUP(VLOOKUP(C345,Table1[[Practice no.]:[12]],29,FALSE),List!$A$2:$B$5,2,FALSE)))</f>
        <v/>
      </c>
      <c r="P345" s="69" t="str">
        <f>IF(C345="","",IF(ISERROR(VLOOKUP(VLOOKUP(C345,Table1[[Practice no.]:[12]],30,FALSE),List!$A$2:$B$5,2,FALSE)),"",VLOOKUP(VLOOKUP(C345,Table1[[Practice no.]:[12]],30,FALSE),List!$A$2:$B$5,2,FALSE)))</f>
        <v/>
      </c>
      <c r="Q345" s="55" t="str">
        <f>IF(C345="","",IF(ISERROR(VLOOKUP(VLOOKUP(C345,Table1[[Practice no.]:[12]],31,FALSE),List!$A$2:$B$5,2,FALSE)),"",VLOOKUP(VLOOKUP(C345,Table1[[Practice no.]:[12]],31,FALSE),List!$A$2:$B$5,2,FALSE)))</f>
        <v/>
      </c>
      <c r="R345" s="55" t="str">
        <f>IF(C345="","",IF(ISERROR(VLOOKUP(VLOOKUP(C345,Table1[[Practice no.]:[12]],32,FALSE),List!$A$2:$B$5,2,FALSE)),"",VLOOKUP(VLOOKUP(C345,Table1[[Practice no.]:[12]],32,FALSE),List!$A$2:$B$5,2,FALSE)))</f>
        <v/>
      </c>
      <c r="S345" s="55" t="str">
        <f>IF(C345="","",IF(ISERROR(VLOOKUP(VLOOKUP(C345,Table1[[Practice no.]:[12]],33,FALSE),List!$A$2:$B$5,2,FALSE)),"",VLOOKUP(VLOOKUP(C345,Table1[[Practice no.]:[12]],33,FALSE),List!$A$2:$B$5,2,FALSE)))</f>
        <v/>
      </c>
      <c r="T345" s="55" t="str">
        <f>IF(C345="","",IF(ISERROR(VLOOKUP(VLOOKUP(C345,Table1[[Practice no.]:[12]],34,FALSE),List!$A$2:$B$5,2,FALSE)),"",VLOOKUP(VLOOKUP(C345,Table1[[Practice no.]:[12]],34,FALSE),List!$A$2:$B$5,2,FALSE)))</f>
        <v/>
      </c>
      <c r="U345" s="55" t="str">
        <f>IF(C345="","",IF(ISERROR(VLOOKUP(VLOOKUP(C345,Table1[[Practice no.]:[12]],35,FALSE),List!$A$2:$B$5,2,FALSE)),"",VLOOKUP(VLOOKUP(C345,Table1[[Practice no.]:[12]],35,FALSE),List!$A$2:$B$5,2,FALSE)))</f>
        <v/>
      </c>
      <c r="V345" s="55" t="str">
        <f>IF(C345="","",IF(ISERROR(VLOOKUP(VLOOKUP(C345,Table1[[Practice no.]:[12]],36,FALSE),List!$A$2:$B$5,2,FALSE)),"",VLOOKUP(VLOOKUP(C345,Table1[[Practice no.]:[12]],36,FALSE),List!$A$2:$B$5,2,FALSE)))</f>
        <v/>
      </c>
      <c r="W345" s="55" t="str">
        <f>IF(C345="","",IF(ISERROR(VLOOKUP(VLOOKUP(C345,Table1[[Practice no.]:[12]],37,FALSE),List!$A$2:$B$5,2,FALSE)),"",VLOOKUP(VLOOKUP(C345,Table1[[Practice no.]:[12]],37,FALSE),List!$A$2:$B$5,2,FALSE)))</f>
        <v/>
      </c>
      <c r="X345" s="55" t="str">
        <f>IF(C345="","",IF(ISERROR(VLOOKUP(VLOOKUP(C345,Table1[[Practice no.]:[12]],38,FALSE),List!$A$2:$B$5,2,FALSE)),"",VLOOKUP(VLOOKUP(C345,Table1[[Practice no.]:[12]],38,FALSE),List!$A$2:$B$5,2,FALSE)))</f>
        <v/>
      </c>
      <c r="Y345" s="55" t="str">
        <f>IF(C345="","",IF(ISERROR(VLOOKUP(VLOOKUP(C345,Table1[[Practice no.]:[12]],39,FALSE),List!$A$2:$B$5,2,FALSE)),"",VLOOKUP(VLOOKUP(C345,Table1[[Practice no.]:[12]],39,FALSE),List!$A$2:$B$5,2,FALSE)))</f>
        <v/>
      </c>
      <c r="Z345" s="55" t="str">
        <f>IF(C345="","",IF(ISERROR(VLOOKUP(VLOOKUP(C345,Table1[[Practice no.]:[12]],40,FALSE),List!$A$2:$B$5,2,FALSE)),"",VLOOKUP(VLOOKUP(C345,Table1[[Practice no.]:[12]],40,FALSE),List!$A$2:$B$5,2,FALSE)))</f>
        <v/>
      </c>
      <c r="AA345" s="55" t="str">
        <f>IF(C345="","",IF(ISERROR(VLOOKUP(VLOOKUP(C345,Table1[[Practice no.]:[12]],41,FALSE),List!$A$2:$B$5,2,FALSE)),"",VLOOKUP(VLOOKUP(C345,Table1[[Practice no.]:[12]],41,FALSE),List!$A$2:$B$5,2,FALSE)))</f>
        <v/>
      </c>
      <c r="AB345" s="55" t="str">
        <f>IF(C345="","",IF(ISERROR(VLOOKUP(VLOOKUP(C345,Table1[[Practice no.]:[12]],42,FALSE),List!$A$2:$B$5,2,FALSE)),"",VLOOKUP(VLOOKUP(C345,Table1[[Practice no.]:[12]],42,FALSE),List!$A$2:$B$5,2,FALSE)))</f>
        <v/>
      </c>
    </row>
    <row r="346" spans="1:28" ht="40.35" customHeight="1">
      <c r="A346" s="218"/>
      <c r="B346" s="218"/>
      <c r="C346" s="218"/>
      <c r="D346" s="218" t="str">
        <f>IF(C346="","",HYPERLINK("#'" &amp; C346 &amp; "'!A1",VLOOKUP(C346,Table1[[Practice no.]:[Pracitce Name]],2,FALSE)))</f>
        <v/>
      </c>
      <c r="E346" s="65" t="str">
        <f>IF(C346="","",IF(ISERROR(VLOOKUP(VLOOKUP(C346,Table1[[Practice no.]:[12]],19,FALSE),List!$A$2:$B$5,2,FALSE)),"",VLOOKUP(VLOOKUP(C346,Table1[[Practice no.]:[12]],19,FALSE),List!$A$2:$B$5,2,FALSE)))</f>
        <v/>
      </c>
      <c r="F346" s="66" t="str">
        <f>IF(C346="","",IF(ISERROR(VLOOKUP(VLOOKUP(C346,Table1[[Practice no.]:[12]],20,FALSE),List!$A$2:$B$5,2,FALSE)),"",VLOOKUP(VLOOKUP(C346,Table1[[Practice no.]:[12]],20,FALSE),List!$A$2:$B$5,2,FALSE)))</f>
        <v/>
      </c>
      <c r="G346" s="66" t="str">
        <f>IF(C346="","",IF(ISERROR(VLOOKUP(VLOOKUP(C346,Table1[[Practice no.]:[12]],21,FALSE),List!$A$2:$B$5,2,FALSE)),"",VLOOKUP(VLOOKUP(C346,Table1[[Practice no.]:[12]],21,FALSE),List!$A$2:$B$5,2,FALSE)))</f>
        <v/>
      </c>
      <c r="H346" s="67" t="str">
        <f>IF(C346="","",IF(ISERROR(VLOOKUP(VLOOKUP(C346,Table1[[Practice no.]:[12]],22,FALSE),List!$A$2:$B$5,2,FALSE)),"",VLOOKUP(VLOOKUP(C346,Table1[[Practice no.]:[12]],22,FALSE),List!$A$2:$B$5,2,FALSE)))</f>
        <v/>
      </c>
      <c r="I346" s="67" t="str">
        <f>IF(C346="","",IF(ISERROR(VLOOKUP(VLOOKUP(C346,Table1[[Practice no.]:[12]],23,FALSE),List!$A$2:$B$5,2,FALSE)),"",VLOOKUP(VLOOKUP(C346,Table1[[Practice no.]:[12]],23,FALSE),List!$A$2:$B$5,2,FALSE)))</f>
        <v/>
      </c>
      <c r="J346" s="67" t="str">
        <f>IF(C346="","",IF(ISERROR(VLOOKUP(VLOOKUP(C346,Table1[[Practice no.]:[12]],24,FALSE),List!$A$2:$B$5,2,FALSE)),"",VLOOKUP(VLOOKUP(C346,Table1[[Practice no.]:[12]],24,FALSE),List!$A$2:$B$5,2,FALSE)))</f>
        <v/>
      </c>
      <c r="K346" s="68" t="str">
        <f>IF(C346="","",IF(ISERROR(VLOOKUP(VLOOKUP(C346,Table1[[Practice no.]:[12]],25,FALSE),List!$A$2:$B$5,2,FALSE)),"",VLOOKUP(VLOOKUP(C346,Table1[[Practice no.]:[12]],25,FALSE),List!$A$2:$B$5,2,FALSE)))</f>
        <v/>
      </c>
      <c r="L346" s="68" t="str">
        <f>IF(C346="","",IF(ISERROR(VLOOKUP(VLOOKUP(C346,Table1[[Practice no.]:[12]],26,FALSE),List!$A$2:$B$5,2,FALSE)),"",VLOOKUP(VLOOKUP(C346,Table1[[Practice no.]:[12]],26,FALSE),List!$A$2:$B$5,2,FALSE)))</f>
        <v/>
      </c>
      <c r="M346" s="68" t="str">
        <f>IF(C346="","",IF(ISERROR(VLOOKUP(VLOOKUP(C346,Table1[[Practice no.]:[12]],27,FALSE),List!$A$2:$B$5,2,FALSE)),"",VLOOKUP(VLOOKUP(C346,Table1[[Practice no.]:[12]],27,FALSE),List!$A$2:$B$5,2,FALSE)))</f>
        <v/>
      </c>
      <c r="N346" s="69" t="str">
        <f>IF(C346="","",IF(ISERROR(VLOOKUP(VLOOKUP(C346,Table1[[Practice no.]:[12]],28,FALSE),List!$A$2:$B$5,2,FALSE)),"",VLOOKUP(VLOOKUP(C346,Table1[[Practice no.]:[12]],28,FALSE),List!$A$2:$B$5,2,FALSE)))</f>
        <v/>
      </c>
      <c r="O346" s="69" t="str">
        <f>IF(C346="","",IF(ISERROR(VLOOKUP(VLOOKUP(C346,Table1[[Practice no.]:[12]],29,FALSE),List!$A$2:$B$5,2,FALSE)),"",VLOOKUP(VLOOKUP(C346,Table1[[Practice no.]:[12]],29,FALSE),List!$A$2:$B$5,2,FALSE)))</f>
        <v/>
      </c>
      <c r="P346" s="69" t="str">
        <f>IF(C346="","",IF(ISERROR(VLOOKUP(VLOOKUP(C346,Table1[[Practice no.]:[12]],30,FALSE),List!$A$2:$B$5,2,FALSE)),"",VLOOKUP(VLOOKUP(C346,Table1[[Practice no.]:[12]],30,FALSE),List!$A$2:$B$5,2,FALSE)))</f>
        <v/>
      </c>
      <c r="Q346" s="55" t="str">
        <f>IF(C346="","",IF(ISERROR(VLOOKUP(VLOOKUP(C346,Table1[[Practice no.]:[12]],31,FALSE),List!$A$2:$B$5,2,FALSE)),"",VLOOKUP(VLOOKUP(C346,Table1[[Practice no.]:[12]],31,FALSE),List!$A$2:$B$5,2,FALSE)))</f>
        <v/>
      </c>
      <c r="R346" s="55" t="str">
        <f>IF(C346="","",IF(ISERROR(VLOOKUP(VLOOKUP(C346,Table1[[Practice no.]:[12]],32,FALSE),List!$A$2:$B$5,2,FALSE)),"",VLOOKUP(VLOOKUP(C346,Table1[[Practice no.]:[12]],32,FALSE),List!$A$2:$B$5,2,FALSE)))</f>
        <v/>
      </c>
      <c r="S346" s="55" t="str">
        <f>IF(C346="","",IF(ISERROR(VLOOKUP(VLOOKUP(C346,Table1[[Practice no.]:[12]],33,FALSE),List!$A$2:$B$5,2,FALSE)),"",VLOOKUP(VLOOKUP(C346,Table1[[Practice no.]:[12]],33,FALSE),List!$A$2:$B$5,2,FALSE)))</f>
        <v/>
      </c>
      <c r="T346" s="55" t="str">
        <f>IF(C346="","",IF(ISERROR(VLOOKUP(VLOOKUP(C346,Table1[[Practice no.]:[12]],34,FALSE),List!$A$2:$B$5,2,FALSE)),"",VLOOKUP(VLOOKUP(C346,Table1[[Practice no.]:[12]],34,FALSE),List!$A$2:$B$5,2,FALSE)))</f>
        <v/>
      </c>
      <c r="U346" s="55" t="str">
        <f>IF(C346="","",IF(ISERROR(VLOOKUP(VLOOKUP(C346,Table1[[Practice no.]:[12]],35,FALSE),List!$A$2:$B$5,2,FALSE)),"",VLOOKUP(VLOOKUP(C346,Table1[[Practice no.]:[12]],35,FALSE),List!$A$2:$B$5,2,FALSE)))</f>
        <v/>
      </c>
      <c r="V346" s="55" t="str">
        <f>IF(C346="","",IF(ISERROR(VLOOKUP(VLOOKUP(C346,Table1[[Practice no.]:[12]],36,FALSE),List!$A$2:$B$5,2,FALSE)),"",VLOOKUP(VLOOKUP(C346,Table1[[Practice no.]:[12]],36,FALSE),List!$A$2:$B$5,2,FALSE)))</f>
        <v/>
      </c>
      <c r="W346" s="55" t="str">
        <f>IF(C346="","",IF(ISERROR(VLOOKUP(VLOOKUP(C346,Table1[[Practice no.]:[12]],37,FALSE),List!$A$2:$B$5,2,FALSE)),"",VLOOKUP(VLOOKUP(C346,Table1[[Practice no.]:[12]],37,FALSE),List!$A$2:$B$5,2,FALSE)))</f>
        <v/>
      </c>
      <c r="X346" s="55" t="str">
        <f>IF(C346="","",IF(ISERROR(VLOOKUP(VLOOKUP(C346,Table1[[Practice no.]:[12]],38,FALSE),List!$A$2:$B$5,2,FALSE)),"",VLOOKUP(VLOOKUP(C346,Table1[[Practice no.]:[12]],38,FALSE),List!$A$2:$B$5,2,FALSE)))</f>
        <v/>
      </c>
      <c r="Y346" s="55" t="str">
        <f>IF(C346="","",IF(ISERROR(VLOOKUP(VLOOKUP(C346,Table1[[Practice no.]:[12]],39,FALSE),List!$A$2:$B$5,2,FALSE)),"",VLOOKUP(VLOOKUP(C346,Table1[[Practice no.]:[12]],39,FALSE),List!$A$2:$B$5,2,FALSE)))</f>
        <v/>
      </c>
      <c r="Z346" s="55" t="str">
        <f>IF(C346="","",IF(ISERROR(VLOOKUP(VLOOKUP(C346,Table1[[Practice no.]:[12]],40,FALSE),List!$A$2:$B$5,2,FALSE)),"",VLOOKUP(VLOOKUP(C346,Table1[[Practice no.]:[12]],40,FALSE),List!$A$2:$B$5,2,FALSE)))</f>
        <v/>
      </c>
      <c r="AA346" s="55" t="str">
        <f>IF(C346="","",IF(ISERROR(VLOOKUP(VLOOKUP(C346,Table1[[Practice no.]:[12]],41,FALSE),List!$A$2:$B$5,2,FALSE)),"",VLOOKUP(VLOOKUP(C346,Table1[[Practice no.]:[12]],41,FALSE),List!$A$2:$B$5,2,FALSE)))</f>
        <v/>
      </c>
      <c r="AB346" s="55" t="str">
        <f>IF(C346="","",IF(ISERROR(VLOOKUP(VLOOKUP(C346,Table1[[Practice no.]:[12]],42,FALSE),List!$A$2:$B$5,2,FALSE)),"",VLOOKUP(VLOOKUP(C346,Table1[[Practice no.]:[12]],42,FALSE),List!$A$2:$B$5,2,FALSE)))</f>
        <v/>
      </c>
    </row>
    <row r="347" spans="1:28" ht="40.35" customHeight="1">
      <c r="A347" s="218"/>
      <c r="B347" s="218"/>
      <c r="C347" s="218"/>
      <c r="D347" s="218" t="str">
        <f>IF(C347="","",HYPERLINK("#'" &amp; C347 &amp; "'!A1",VLOOKUP(C347,Table1[[Practice no.]:[Pracitce Name]],2,FALSE)))</f>
        <v/>
      </c>
      <c r="E347" s="65" t="str">
        <f>IF(C347="","",IF(ISERROR(VLOOKUP(VLOOKUP(C347,Table1[[Practice no.]:[12]],19,FALSE),List!$A$2:$B$5,2,FALSE)),"",VLOOKUP(VLOOKUP(C347,Table1[[Practice no.]:[12]],19,FALSE),List!$A$2:$B$5,2,FALSE)))</f>
        <v/>
      </c>
      <c r="F347" s="66" t="str">
        <f>IF(C347="","",IF(ISERROR(VLOOKUP(VLOOKUP(C347,Table1[[Practice no.]:[12]],20,FALSE),List!$A$2:$B$5,2,FALSE)),"",VLOOKUP(VLOOKUP(C347,Table1[[Practice no.]:[12]],20,FALSE),List!$A$2:$B$5,2,FALSE)))</f>
        <v/>
      </c>
      <c r="G347" s="66" t="str">
        <f>IF(C347="","",IF(ISERROR(VLOOKUP(VLOOKUP(C347,Table1[[Practice no.]:[12]],21,FALSE),List!$A$2:$B$5,2,FALSE)),"",VLOOKUP(VLOOKUP(C347,Table1[[Practice no.]:[12]],21,FALSE),List!$A$2:$B$5,2,FALSE)))</f>
        <v/>
      </c>
      <c r="H347" s="67" t="str">
        <f>IF(C347="","",IF(ISERROR(VLOOKUP(VLOOKUP(C347,Table1[[Practice no.]:[12]],22,FALSE),List!$A$2:$B$5,2,FALSE)),"",VLOOKUP(VLOOKUP(C347,Table1[[Practice no.]:[12]],22,FALSE),List!$A$2:$B$5,2,FALSE)))</f>
        <v/>
      </c>
      <c r="I347" s="67" t="str">
        <f>IF(C347="","",IF(ISERROR(VLOOKUP(VLOOKUP(C347,Table1[[Practice no.]:[12]],23,FALSE),List!$A$2:$B$5,2,FALSE)),"",VLOOKUP(VLOOKUP(C347,Table1[[Practice no.]:[12]],23,FALSE),List!$A$2:$B$5,2,FALSE)))</f>
        <v/>
      </c>
      <c r="J347" s="67" t="str">
        <f>IF(C347="","",IF(ISERROR(VLOOKUP(VLOOKUP(C347,Table1[[Practice no.]:[12]],24,FALSE),List!$A$2:$B$5,2,FALSE)),"",VLOOKUP(VLOOKUP(C347,Table1[[Practice no.]:[12]],24,FALSE),List!$A$2:$B$5,2,FALSE)))</f>
        <v/>
      </c>
      <c r="K347" s="68" t="str">
        <f>IF(C347="","",IF(ISERROR(VLOOKUP(VLOOKUP(C347,Table1[[Practice no.]:[12]],25,FALSE),List!$A$2:$B$5,2,FALSE)),"",VLOOKUP(VLOOKUP(C347,Table1[[Practice no.]:[12]],25,FALSE),List!$A$2:$B$5,2,FALSE)))</f>
        <v/>
      </c>
      <c r="L347" s="68" t="str">
        <f>IF(C347="","",IF(ISERROR(VLOOKUP(VLOOKUP(C347,Table1[[Practice no.]:[12]],26,FALSE),List!$A$2:$B$5,2,FALSE)),"",VLOOKUP(VLOOKUP(C347,Table1[[Practice no.]:[12]],26,FALSE),List!$A$2:$B$5,2,FALSE)))</f>
        <v/>
      </c>
      <c r="M347" s="68" t="str">
        <f>IF(C347="","",IF(ISERROR(VLOOKUP(VLOOKUP(C347,Table1[[Practice no.]:[12]],27,FALSE),List!$A$2:$B$5,2,FALSE)),"",VLOOKUP(VLOOKUP(C347,Table1[[Practice no.]:[12]],27,FALSE),List!$A$2:$B$5,2,FALSE)))</f>
        <v/>
      </c>
      <c r="N347" s="69" t="str">
        <f>IF(C347="","",IF(ISERROR(VLOOKUP(VLOOKUP(C347,Table1[[Practice no.]:[12]],28,FALSE),List!$A$2:$B$5,2,FALSE)),"",VLOOKUP(VLOOKUP(C347,Table1[[Practice no.]:[12]],28,FALSE),List!$A$2:$B$5,2,FALSE)))</f>
        <v/>
      </c>
      <c r="O347" s="69" t="str">
        <f>IF(C347="","",IF(ISERROR(VLOOKUP(VLOOKUP(C347,Table1[[Practice no.]:[12]],29,FALSE),List!$A$2:$B$5,2,FALSE)),"",VLOOKUP(VLOOKUP(C347,Table1[[Practice no.]:[12]],29,FALSE),List!$A$2:$B$5,2,FALSE)))</f>
        <v/>
      </c>
      <c r="P347" s="69" t="str">
        <f>IF(C347="","",IF(ISERROR(VLOOKUP(VLOOKUP(C347,Table1[[Practice no.]:[12]],30,FALSE),List!$A$2:$B$5,2,FALSE)),"",VLOOKUP(VLOOKUP(C347,Table1[[Practice no.]:[12]],30,FALSE),List!$A$2:$B$5,2,FALSE)))</f>
        <v/>
      </c>
      <c r="Q347" s="55" t="str">
        <f>IF(C347="","",IF(ISERROR(VLOOKUP(VLOOKUP(C347,Table1[[Practice no.]:[12]],31,FALSE),List!$A$2:$B$5,2,FALSE)),"",VLOOKUP(VLOOKUP(C347,Table1[[Practice no.]:[12]],31,FALSE),List!$A$2:$B$5,2,FALSE)))</f>
        <v/>
      </c>
      <c r="R347" s="55" t="str">
        <f>IF(C347="","",IF(ISERROR(VLOOKUP(VLOOKUP(C347,Table1[[Practice no.]:[12]],32,FALSE),List!$A$2:$B$5,2,FALSE)),"",VLOOKUP(VLOOKUP(C347,Table1[[Practice no.]:[12]],32,FALSE),List!$A$2:$B$5,2,FALSE)))</f>
        <v/>
      </c>
      <c r="S347" s="55" t="str">
        <f>IF(C347="","",IF(ISERROR(VLOOKUP(VLOOKUP(C347,Table1[[Practice no.]:[12]],33,FALSE),List!$A$2:$B$5,2,FALSE)),"",VLOOKUP(VLOOKUP(C347,Table1[[Practice no.]:[12]],33,FALSE),List!$A$2:$B$5,2,FALSE)))</f>
        <v/>
      </c>
      <c r="T347" s="55" t="str">
        <f>IF(C347="","",IF(ISERROR(VLOOKUP(VLOOKUP(C347,Table1[[Practice no.]:[12]],34,FALSE),List!$A$2:$B$5,2,FALSE)),"",VLOOKUP(VLOOKUP(C347,Table1[[Practice no.]:[12]],34,FALSE),List!$A$2:$B$5,2,FALSE)))</f>
        <v/>
      </c>
      <c r="U347" s="55" t="str">
        <f>IF(C347="","",IF(ISERROR(VLOOKUP(VLOOKUP(C347,Table1[[Practice no.]:[12]],35,FALSE),List!$A$2:$B$5,2,FALSE)),"",VLOOKUP(VLOOKUP(C347,Table1[[Practice no.]:[12]],35,FALSE),List!$A$2:$B$5,2,FALSE)))</f>
        <v/>
      </c>
      <c r="V347" s="55" t="str">
        <f>IF(C347="","",IF(ISERROR(VLOOKUP(VLOOKUP(C347,Table1[[Practice no.]:[12]],36,FALSE),List!$A$2:$B$5,2,FALSE)),"",VLOOKUP(VLOOKUP(C347,Table1[[Practice no.]:[12]],36,FALSE),List!$A$2:$B$5,2,FALSE)))</f>
        <v/>
      </c>
      <c r="W347" s="55" t="str">
        <f>IF(C347="","",IF(ISERROR(VLOOKUP(VLOOKUP(C347,Table1[[Practice no.]:[12]],37,FALSE),List!$A$2:$B$5,2,FALSE)),"",VLOOKUP(VLOOKUP(C347,Table1[[Practice no.]:[12]],37,FALSE),List!$A$2:$B$5,2,FALSE)))</f>
        <v/>
      </c>
      <c r="X347" s="55" t="str">
        <f>IF(C347="","",IF(ISERROR(VLOOKUP(VLOOKUP(C347,Table1[[Practice no.]:[12]],38,FALSE),List!$A$2:$B$5,2,FALSE)),"",VLOOKUP(VLOOKUP(C347,Table1[[Practice no.]:[12]],38,FALSE),List!$A$2:$B$5,2,FALSE)))</f>
        <v/>
      </c>
      <c r="Y347" s="55" t="str">
        <f>IF(C347="","",IF(ISERROR(VLOOKUP(VLOOKUP(C347,Table1[[Practice no.]:[12]],39,FALSE),List!$A$2:$B$5,2,FALSE)),"",VLOOKUP(VLOOKUP(C347,Table1[[Practice no.]:[12]],39,FALSE),List!$A$2:$B$5,2,FALSE)))</f>
        <v/>
      </c>
      <c r="Z347" s="55" t="str">
        <f>IF(C347="","",IF(ISERROR(VLOOKUP(VLOOKUP(C347,Table1[[Practice no.]:[12]],40,FALSE),List!$A$2:$B$5,2,FALSE)),"",VLOOKUP(VLOOKUP(C347,Table1[[Practice no.]:[12]],40,FALSE),List!$A$2:$B$5,2,FALSE)))</f>
        <v/>
      </c>
      <c r="AA347" s="55" t="str">
        <f>IF(C347="","",IF(ISERROR(VLOOKUP(VLOOKUP(C347,Table1[[Practice no.]:[12]],41,FALSE),List!$A$2:$B$5,2,FALSE)),"",VLOOKUP(VLOOKUP(C347,Table1[[Practice no.]:[12]],41,FALSE),List!$A$2:$B$5,2,FALSE)))</f>
        <v/>
      </c>
      <c r="AB347" s="55" t="str">
        <f>IF(C347="","",IF(ISERROR(VLOOKUP(VLOOKUP(C347,Table1[[Practice no.]:[12]],42,FALSE),List!$A$2:$B$5,2,FALSE)),"",VLOOKUP(VLOOKUP(C347,Table1[[Practice no.]:[12]],42,FALSE),List!$A$2:$B$5,2,FALSE)))</f>
        <v/>
      </c>
    </row>
    <row r="348" spans="1:28" ht="40.35" customHeight="1">
      <c r="A348" s="218"/>
      <c r="B348" s="218"/>
      <c r="C348" s="218"/>
      <c r="D348" s="218" t="str">
        <f>IF(C348="","",HYPERLINK("#'" &amp; C348 &amp; "'!A1",VLOOKUP(C348,Table1[[Practice no.]:[Pracitce Name]],2,FALSE)))</f>
        <v/>
      </c>
      <c r="E348" s="65" t="str">
        <f>IF(C348="","",IF(ISERROR(VLOOKUP(VLOOKUP(C348,Table1[[Practice no.]:[12]],19,FALSE),List!$A$2:$B$5,2,FALSE)),"",VLOOKUP(VLOOKUP(C348,Table1[[Practice no.]:[12]],19,FALSE),List!$A$2:$B$5,2,FALSE)))</f>
        <v/>
      </c>
      <c r="F348" s="66" t="str">
        <f>IF(C348="","",IF(ISERROR(VLOOKUP(VLOOKUP(C348,Table1[[Practice no.]:[12]],20,FALSE),List!$A$2:$B$5,2,FALSE)),"",VLOOKUP(VLOOKUP(C348,Table1[[Practice no.]:[12]],20,FALSE),List!$A$2:$B$5,2,FALSE)))</f>
        <v/>
      </c>
      <c r="G348" s="66" t="str">
        <f>IF(C348="","",IF(ISERROR(VLOOKUP(VLOOKUP(C348,Table1[[Practice no.]:[12]],21,FALSE),List!$A$2:$B$5,2,FALSE)),"",VLOOKUP(VLOOKUP(C348,Table1[[Practice no.]:[12]],21,FALSE),List!$A$2:$B$5,2,FALSE)))</f>
        <v/>
      </c>
      <c r="H348" s="67" t="str">
        <f>IF(C348="","",IF(ISERROR(VLOOKUP(VLOOKUP(C348,Table1[[Practice no.]:[12]],22,FALSE),List!$A$2:$B$5,2,FALSE)),"",VLOOKUP(VLOOKUP(C348,Table1[[Practice no.]:[12]],22,FALSE),List!$A$2:$B$5,2,FALSE)))</f>
        <v/>
      </c>
      <c r="I348" s="67" t="str">
        <f>IF(C348="","",IF(ISERROR(VLOOKUP(VLOOKUP(C348,Table1[[Practice no.]:[12]],23,FALSE),List!$A$2:$B$5,2,FALSE)),"",VLOOKUP(VLOOKUP(C348,Table1[[Practice no.]:[12]],23,FALSE),List!$A$2:$B$5,2,FALSE)))</f>
        <v/>
      </c>
      <c r="J348" s="67" t="str">
        <f>IF(C348="","",IF(ISERROR(VLOOKUP(VLOOKUP(C348,Table1[[Practice no.]:[12]],24,FALSE),List!$A$2:$B$5,2,FALSE)),"",VLOOKUP(VLOOKUP(C348,Table1[[Practice no.]:[12]],24,FALSE),List!$A$2:$B$5,2,FALSE)))</f>
        <v/>
      </c>
      <c r="K348" s="68" t="str">
        <f>IF(C348="","",IF(ISERROR(VLOOKUP(VLOOKUP(C348,Table1[[Practice no.]:[12]],25,FALSE),List!$A$2:$B$5,2,FALSE)),"",VLOOKUP(VLOOKUP(C348,Table1[[Practice no.]:[12]],25,FALSE),List!$A$2:$B$5,2,FALSE)))</f>
        <v/>
      </c>
      <c r="L348" s="68" t="str">
        <f>IF(C348="","",IF(ISERROR(VLOOKUP(VLOOKUP(C348,Table1[[Practice no.]:[12]],26,FALSE),List!$A$2:$B$5,2,FALSE)),"",VLOOKUP(VLOOKUP(C348,Table1[[Practice no.]:[12]],26,FALSE),List!$A$2:$B$5,2,FALSE)))</f>
        <v/>
      </c>
      <c r="M348" s="68" t="str">
        <f>IF(C348="","",IF(ISERROR(VLOOKUP(VLOOKUP(C348,Table1[[Practice no.]:[12]],27,FALSE),List!$A$2:$B$5,2,FALSE)),"",VLOOKUP(VLOOKUP(C348,Table1[[Practice no.]:[12]],27,FALSE),List!$A$2:$B$5,2,FALSE)))</f>
        <v/>
      </c>
      <c r="N348" s="69" t="str">
        <f>IF(C348="","",IF(ISERROR(VLOOKUP(VLOOKUP(C348,Table1[[Practice no.]:[12]],28,FALSE),List!$A$2:$B$5,2,FALSE)),"",VLOOKUP(VLOOKUP(C348,Table1[[Practice no.]:[12]],28,FALSE),List!$A$2:$B$5,2,FALSE)))</f>
        <v/>
      </c>
      <c r="O348" s="69" t="str">
        <f>IF(C348="","",IF(ISERROR(VLOOKUP(VLOOKUP(C348,Table1[[Practice no.]:[12]],29,FALSE),List!$A$2:$B$5,2,FALSE)),"",VLOOKUP(VLOOKUP(C348,Table1[[Practice no.]:[12]],29,FALSE),List!$A$2:$B$5,2,FALSE)))</f>
        <v/>
      </c>
      <c r="P348" s="69" t="str">
        <f>IF(C348="","",IF(ISERROR(VLOOKUP(VLOOKUP(C348,Table1[[Practice no.]:[12]],30,FALSE),List!$A$2:$B$5,2,FALSE)),"",VLOOKUP(VLOOKUP(C348,Table1[[Practice no.]:[12]],30,FALSE),List!$A$2:$B$5,2,FALSE)))</f>
        <v/>
      </c>
      <c r="Q348" s="55" t="str">
        <f>IF(C348="","",IF(ISERROR(VLOOKUP(VLOOKUP(C348,Table1[[Practice no.]:[12]],31,FALSE),List!$A$2:$B$5,2,FALSE)),"",VLOOKUP(VLOOKUP(C348,Table1[[Practice no.]:[12]],31,FALSE),List!$A$2:$B$5,2,FALSE)))</f>
        <v/>
      </c>
      <c r="R348" s="55" t="str">
        <f>IF(C348="","",IF(ISERROR(VLOOKUP(VLOOKUP(C348,Table1[[Practice no.]:[12]],32,FALSE),List!$A$2:$B$5,2,FALSE)),"",VLOOKUP(VLOOKUP(C348,Table1[[Practice no.]:[12]],32,FALSE),List!$A$2:$B$5,2,FALSE)))</f>
        <v/>
      </c>
      <c r="S348" s="55" t="str">
        <f>IF(C348="","",IF(ISERROR(VLOOKUP(VLOOKUP(C348,Table1[[Practice no.]:[12]],33,FALSE),List!$A$2:$B$5,2,FALSE)),"",VLOOKUP(VLOOKUP(C348,Table1[[Practice no.]:[12]],33,FALSE),List!$A$2:$B$5,2,FALSE)))</f>
        <v/>
      </c>
      <c r="T348" s="55" t="str">
        <f>IF(C348="","",IF(ISERROR(VLOOKUP(VLOOKUP(C348,Table1[[Practice no.]:[12]],34,FALSE),List!$A$2:$B$5,2,FALSE)),"",VLOOKUP(VLOOKUP(C348,Table1[[Practice no.]:[12]],34,FALSE),List!$A$2:$B$5,2,FALSE)))</f>
        <v/>
      </c>
      <c r="U348" s="55" t="str">
        <f>IF(C348="","",IF(ISERROR(VLOOKUP(VLOOKUP(C348,Table1[[Practice no.]:[12]],35,FALSE),List!$A$2:$B$5,2,FALSE)),"",VLOOKUP(VLOOKUP(C348,Table1[[Practice no.]:[12]],35,FALSE),List!$A$2:$B$5,2,FALSE)))</f>
        <v/>
      </c>
      <c r="V348" s="55" t="str">
        <f>IF(C348="","",IF(ISERROR(VLOOKUP(VLOOKUP(C348,Table1[[Practice no.]:[12]],36,FALSE),List!$A$2:$B$5,2,FALSE)),"",VLOOKUP(VLOOKUP(C348,Table1[[Practice no.]:[12]],36,FALSE),List!$A$2:$B$5,2,FALSE)))</f>
        <v/>
      </c>
      <c r="W348" s="55" t="str">
        <f>IF(C348="","",IF(ISERROR(VLOOKUP(VLOOKUP(C348,Table1[[Practice no.]:[12]],37,FALSE),List!$A$2:$B$5,2,FALSE)),"",VLOOKUP(VLOOKUP(C348,Table1[[Practice no.]:[12]],37,FALSE),List!$A$2:$B$5,2,FALSE)))</f>
        <v/>
      </c>
      <c r="X348" s="55" t="str">
        <f>IF(C348="","",IF(ISERROR(VLOOKUP(VLOOKUP(C348,Table1[[Practice no.]:[12]],38,FALSE),List!$A$2:$B$5,2,FALSE)),"",VLOOKUP(VLOOKUP(C348,Table1[[Practice no.]:[12]],38,FALSE),List!$A$2:$B$5,2,FALSE)))</f>
        <v/>
      </c>
      <c r="Y348" s="55" t="str">
        <f>IF(C348="","",IF(ISERROR(VLOOKUP(VLOOKUP(C348,Table1[[Practice no.]:[12]],39,FALSE),List!$A$2:$B$5,2,FALSE)),"",VLOOKUP(VLOOKUP(C348,Table1[[Practice no.]:[12]],39,FALSE),List!$A$2:$B$5,2,FALSE)))</f>
        <v/>
      </c>
      <c r="Z348" s="55" t="str">
        <f>IF(C348="","",IF(ISERROR(VLOOKUP(VLOOKUP(C348,Table1[[Practice no.]:[12]],40,FALSE),List!$A$2:$B$5,2,FALSE)),"",VLOOKUP(VLOOKUP(C348,Table1[[Practice no.]:[12]],40,FALSE),List!$A$2:$B$5,2,FALSE)))</f>
        <v/>
      </c>
      <c r="AA348" s="55" t="str">
        <f>IF(C348="","",IF(ISERROR(VLOOKUP(VLOOKUP(C348,Table1[[Practice no.]:[12]],41,FALSE),List!$A$2:$B$5,2,FALSE)),"",VLOOKUP(VLOOKUP(C348,Table1[[Practice no.]:[12]],41,FALSE),List!$A$2:$B$5,2,FALSE)))</f>
        <v/>
      </c>
      <c r="AB348" s="55" t="str">
        <f>IF(C348="","",IF(ISERROR(VLOOKUP(VLOOKUP(C348,Table1[[Practice no.]:[12]],42,FALSE),List!$A$2:$B$5,2,FALSE)),"",VLOOKUP(VLOOKUP(C348,Table1[[Practice no.]:[12]],42,FALSE),List!$A$2:$B$5,2,FALSE)))</f>
        <v/>
      </c>
    </row>
    <row r="349" spans="1:28" ht="40.35" customHeight="1">
      <c r="A349" s="218"/>
      <c r="B349" s="218"/>
      <c r="C349" s="218"/>
      <c r="D349" s="218" t="str">
        <f>IF(C349="","",HYPERLINK("#'" &amp; C349 &amp; "'!A1",VLOOKUP(C349,Table1[[Practice no.]:[Pracitce Name]],2,FALSE)))</f>
        <v/>
      </c>
      <c r="E349" s="65" t="str">
        <f>IF(C349="","",IF(ISERROR(VLOOKUP(VLOOKUP(C349,Table1[[Practice no.]:[12]],19,FALSE),List!$A$2:$B$5,2,FALSE)),"",VLOOKUP(VLOOKUP(C349,Table1[[Practice no.]:[12]],19,FALSE),List!$A$2:$B$5,2,FALSE)))</f>
        <v/>
      </c>
      <c r="F349" s="66" t="str">
        <f>IF(C349="","",IF(ISERROR(VLOOKUP(VLOOKUP(C349,Table1[[Practice no.]:[12]],20,FALSE),List!$A$2:$B$5,2,FALSE)),"",VLOOKUP(VLOOKUP(C349,Table1[[Practice no.]:[12]],20,FALSE),List!$A$2:$B$5,2,FALSE)))</f>
        <v/>
      </c>
      <c r="G349" s="66" t="str">
        <f>IF(C349="","",IF(ISERROR(VLOOKUP(VLOOKUP(C349,Table1[[Practice no.]:[12]],21,FALSE),List!$A$2:$B$5,2,FALSE)),"",VLOOKUP(VLOOKUP(C349,Table1[[Practice no.]:[12]],21,FALSE),List!$A$2:$B$5,2,FALSE)))</f>
        <v/>
      </c>
      <c r="H349" s="67" t="str">
        <f>IF(C349="","",IF(ISERROR(VLOOKUP(VLOOKUP(C349,Table1[[Practice no.]:[12]],22,FALSE),List!$A$2:$B$5,2,FALSE)),"",VLOOKUP(VLOOKUP(C349,Table1[[Practice no.]:[12]],22,FALSE),List!$A$2:$B$5,2,FALSE)))</f>
        <v/>
      </c>
      <c r="I349" s="67" t="str">
        <f>IF(C349="","",IF(ISERROR(VLOOKUP(VLOOKUP(C349,Table1[[Practice no.]:[12]],23,FALSE),List!$A$2:$B$5,2,FALSE)),"",VLOOKUP(VLOOKUP(C349,Table1[[Practice no.]:[12]],23,FALSE),List!$A$2:$B$5,2,FALSE)))</f>
        <v/>
      </c>
      <c r="J349" s="67" t="str">
        <f>IF(C349="","",IF(ISERROR(VLOOKUP(VLOOKUP(C349,Table1[[Practice no.]:[12]],24,FALSE),List!$A$2:$B$5,2,FALSE)),"",VLOOKUP(VLOOKUP(C349,Table1[[Practice no.]:[12]],24,FALSE),List!$A$2:$B$5,2,FALSE)))</f>
        <v/>
      </c>
      <c r="K349" s="68" t="str">
        <f>IF(C349="","",IF(ISERROR(VLOOKUP(VLOOKUP(C349,Table1[[Practice no.]:[12]],25,FALSE),List!$A$2:$B$5,2,FALSE)),"",VLOOKUP(VLOOKUP(C349,Table1[[Practice no.]:[12]],25,FALSE),List!$A$2:$B$5,2,FALSE)))</f>
        <v/>
      </c>
      <c r="L349" s="68" t="str">
        <f>IF(C349="","",IF(ISERROR(VLOOKUP(VLOOKUP(C349,Table1[[Practice no.]:[12]],26,FALSE),List!$A$2:$B$5,2,FALSE)),"",VLOOKUP(VLOOKUP(C349,Table1[[Practice no.]:[12]],26,FALSE),List!$A$2:$B$5,2,FALSE)))</f>
        <v/>
      </c>
      <c r="M349" s="68" t="str">
        <f>IF(C349="","",IF(ISERROR(VLOOKUP(VLOOKUP(C349,Table1[[Practice no.]:[12]],27,FALSE),List!$A$2:$B$5,2,FALSE)),"",VLOOKUP(VLOOKUP(C349,Table1[[Practice no.]:[12]],27,FALSE),List!$A$2:$B$5,2,FALSE)))</f>
        <v/>
      </c>
      <c r="N349" s="69" t="str">
        <f>IF(C349="","",IF(ISERROR(VLOOKUP(VLOOKUP(C349,Table1[[Practice no.]:[12]],28,FALSE),List!$A$2:$B$5,2,FALSE)),"",VLOOKUP(VLOOKUP(C349,Table1[[Practice no.]:[12]],28,FALSE),List!$A$2:$B$5,2,FALSE)))</f>
        <v/>
      </c>
      <c r="O349" s="69" t="str">
        <f>IF(C349="","",IF(ISERROR(VLOOKUP(VLOOKUP(C349,Table1[[Practice no.]:[12]],29,FALSE),List!$A$2:$B$5,2,FALSE)),"",VLOOKUP(VLOOKUP(C349,Table1[[Practice no.]:[12]],29,FALSE),List!$A$2:$B$5,2,FALSE)))</f>
        <v/>
      </c>
      <c r="P349" s="69" t="str">
        <f>IF(C349="","",IF(ISERROR(VLOOKUP(VLOOKUP(C349,Table1[[Practice no.]:[12]],30,FALSE),List!$A$2:$B$5,2,FALSE)),"",VLOOKUP(VLOOKUP(C349,Table1[[Practice no.]:[12]],30,FALSE),List!$A$2:$B$5,2,FALSE)))</f>
        <v/>
      </c>
      <c r="Q349" s="55" t="str">
        <f>IF(C349="","",IF(ISERROR(VLOOKUP(VLOOKUP(C349,Table1[[Practice no.]:[12]],31,FALSE),List!$A$2:$B$5,2,FALSE)),"",VLOOKUP(VLOOKUP(C349,Table1[[Practice no.]:[12]],31,FALSE),List!$A$2:$B$5,2,FALSE)))</f>
        <v/>
      </c>
      <c r="R349" s="55" t="str">
        <f>IF(C349="","",IF(ISERROR(VLOOKUP(VLOOKUP(C349,Table1[[Practice no.]:[12]],32,FALSE),List!$A$2:$B$5,2,FALSE)),"",VLOOKUP(VLOOKUP(C349,Table1[[Practice no.]:[12]],32,FALSE),List!$A$2:$B$5,2,FALSE)))</f>
        <v/>
      </c>
      <c r="S349" s="55" t="str">
        <f>IF(C349="","",IF(ISERROR(VLOOKUP(VLOOKUP(C349,Table1[[Practice no.]:[12]],33,FALSE),List!$A$2:$B$5,2,FALSE)),"",VLOOKUP(VLOOKUP(C349,Table1[[Practice no.]:[12]],33,FALSE),List!$A$2:$B$5,2,FALSE)))</f>
        <v/>
      </c>
      <c r="T349" s="55" t="str">
        <f>IF(C349="","",IF(ISERROR(VLOOKUP(VLOOKUP(C349,Table1[[Practice no.]:[12]],34,FALSE),List!$A$2:$B$5,2,FALSE)),"",VLOOKUP(VLOOKUP(C349,Table1[[Practice no.]:[12]],34,FALSE),List!$A$2:$B$5,2,FALSE)))</f>
        <v/>
      </c>
      <c r="U349" s="55" t="str">
        <f>IF(C349="","",IF(ISERROR(VLOOKUP(VLOOKUP(C349,Table1[[Practice no.]:[12]],35,FALSE),List!$A$2:$B$5,2,FALSE)),"",VLOOKUP(VLOOKUP(C349,Table1[[Practice no.]:[12]],35,FALSE),List!$A$2:$B$5,2,FALSE)))</f>
        <v/>
      </c>
      <c r="V349" s="55" t="str">
        <f>IF(C349="","",IF(ISERROR(VLOOKUP(VLOOKUP(C349,Table1[[Practice no.]:[12]],36,FALSE),List!$A$2:$B$5,2,FALSE)),"",VLOOKUP(VLOOKUP(C349,Table1[[Practice no.]:[12]],36,FALSE),List!$A$2:$B$5,2,FALSE)))</f>
        <v/>
      </c>
      <c r="W349" s="55" t="str">
        <f>IF(C349="","",IF(ISERROR(VLOOKUP(VLOOKUP(C349,Table1[[Practice no.]:[12]],37,FALSE),List!$A$2:$B$5,2,FALSE)),"",VLOOKUP(VLOOKUP(C349,Table1[[Practice no.]:[12]],37,FALSE),List!$A$2:$B$5,2,FALSE)))</f>
        <v/>
      </c>
      <c r="X349" s="55" t="str">
        <f>IF(C349="","",IF(ISERROR(VLOOKUP(VLOOKUP(C349,Table1[[Practice no.]:[12]],38,FALSE),List!$A$2:$B$5,2,FALSE)),"",VLOOKUP(VLOOKUP(C349,Table1[[Practice no.]:[12]],38,FALSE),List!$A$2:$B$5,2,FALSE)))</f>
        <v/>
      </c>
      <c r="Y349" s="55" t="str">
        <f>IF(C349="","",IF(ISERROR(VLOOKUP(VLOOKUP(C349,Table1[[Practice no.]:[12]],39,FALSE),List!$A$2:$B$5,2,FALSE)),"",VLOOKUP(VLOOKUP(C349,Table1[[Practice no.]:[12]],39,FALSE),List!$A$2:$B$5,2,FALSE)))</f>
        <v/>
      </c>
      <c r="Z349" s="55" t="str">
        <f>IF(C349="","",IF(ISERROR(VLOOKUP(VLOOKUP(C349,Table1[[Practice no.]:[12]],40,FALSE),List!$A$2:$B$5,2,FALSE)),"",VLOOKUP(VLOOKUP(C349,Table1[[Practice no.]:[12]],40,FALSE),List!$A$2:$B$5,2,FALSE)))</f>
        <v/>
      </c>
      <c r="AA349" s="55" t="str">
        <f>IF(C349="","",IF(ISERROR(VLOOKUP(VLOOKUP(C349,Table1[[Practice no.]:[12]],41,FALSE),List!$A$2:$B$5,2,FALSE)),"",VLOOKUP(VLOOKUP(C349,Table1[[Practice no.]:[12]],41,FALSE),List!$A$2:$B$5,2,FALSE)))</f>
        <v/>
      </c>
      <c r="AB349" s="55" t="str">
        <f>IF(C349="","",IF(ISERROR(VLOOKUP(VLOOKUP(C349,Table1[[Practice no.]:[12]],42,FALSE),List!$A$2:$B$5,2,FALSE)),"",VLOOKUP(VLOOKUP(C349,Table1[[Practice no.]:[12]],42,FALSE),List!$A$2:$B$5,2,FALSE)))</f>
        <v/>
      </c>
    </row>
    <row r="350" spans="1:28" ht="40.35" customHeight="1">
      <c r="A350" s="218"/>
      <c r="B350" s="218"/>
      <c r="C350" s="218"/>
      <c r="D350" s="218" t="str">
        <f>IF(C350="","",HYPERLINK("#'" &amp; C350 &amp; "'!A1",VLOOKUP(C350,Table1[[Practice no.]:[Pracitce Name]],2,FALSE)))</f>
        <v/>
      </c>
      <c r="E350" s="65" t="str">
        <f>IF(C350="","",IF(ISERROR(VLOOKUP(VLOOKUP(C350,Table1[[Practice no.]:[12]],19,FALSE),List!$A$2:$B$5,2,FALSE)),"",VLOOKUP(VLOOKUP(C350,Table1[[Practice no.]:[12]],19,FALSE),List!$A$2:$B$5,2,FALSE)))</f>
        <v/>
      </c>
      <c r="F350" s="66" t="str">
        <f>IF(C350="","",IF(ISERROR(VLOOKUP(VLOOKUP(C350,Table1[[Practice no.]:[12]],20,FALSE),List!$A$2:$B$5,2,FALSE)),"",VLOOKUP(VLOOKUP(C350,Table1[[Practice no.]:[12]],20,FALSE),List!$A$2:$B$5,2,FALSE)))</f>
        <v/>
      </c>
      <c r="G350" s="66" t="str">
        <f>IF(C350="","",IF(ISERROR(VLOOKUP(VLOOKUP(C350,Table1[[Practice no.]:[12]],21,FALSE),List!$A$2:$B$5,2,FALSE)),"",VLOOKUP(VLOOKUP(C350,Table1[[Practice no.]:[12]],21,FALSE),List!$A$2:$B$5,2,FALSE)))</f>
        <v/>
      </c>
      <c r="H350" s="67" t="str">
        <f>IF(C350="","",IF(ISERROR(VLOOKUP(VLOOKUP(C350,Table1[[Practice no.]:[12]],22,FALSE),List!$A$2:$B$5,2,FALSE)),"",VLOOKUP(VLOOKUP(C350,Table1[[Practice no.]:[12]],22,FALSE),List!$A$2:$B$5,2,FALSE)))</f>
        <v/>
      </c>
      <c r="I350" s="67" t="str">
        <f>IF(C350="","",IF(ISERROR(VLOOKUP(VLOOKUP(C350,Table1[[Practice no.]:[12]],23,FALSE),List!$A$2:$B$5,2,FALSE)),"",VLOOKUP(VLOOKUP(C350,Table1[[Practice no.]:[12]],23,FALSE),List!$A$2:$B$5,2,FALSE)))</f>
        <v/>
      </c>
      <c r="J350" s="67" t="str">
        <f>IF(C350="","",IF(ISERROR(VLOOKUP(VLOOKUP(C350,Table1[[Practice no.]:[12]],24,FALSE),List!$A$2:$B$5,2,FALSE)),"",VLOOKUP(VLOOKUP(C350,Table1[[Practice no.]:[12]],24,FALSE),List!$A$2:$B$5,2,FALSE)))</f>
        <v/>
      </c>
      <c r="K350" s="68" t="str">
        <f>IF(C350="","",IF(ISERROR(VLOOKUP(VLOOKUP(C350,Table1[[Practice no.]:[12]],25,FALSE),List!$A$2:$B$5,2,FALSE)),"",VLOOKUP(VLOOKUP(C350,Table1[[Practice no.]:[12]],25,FALSE),List!$A$2:$B$5,2,FALSE)))</f>
        <v/>
      </c>
      <c r="L350" s="68" t="str">
        <f>IF(C350="","",IF(ISERROR(VLOOKUP(VLOOKUP(C350,Table1[[Practice no.]:[12]],26,FALSE),List!$A$2:$B$5,2,FALSE)),"",VLOOKUP(VLOOKUP(C350,Table1[[Practice no.]:[12]],26,FALSE),List!$A$2:$B$5,2,FALSE)))</f>
        <v/>
      </c>
      <c r="M350" s="68" t="str">
        <f>IF(C350="","",IF(ISERROR(VLOOKUP(VLOOKUP(C350,Table1[[Practice no.]:[12]],27,FALSE),List!$A$2:$B$5,2,FALSE)),"",VLOOKUP(VLOOKUP(C350,Table1[[Practice no.]:[12]],27,FALSE),List!$A$2:$B$5,2,FALSE)))</f>
        <v/>
      </c>
      <c r="N350" s="69" t="str">
        <f>IF(C350="","",IF(ISERROR(VLOOKUP(VLOOKUP(C350,Table1[[Practice no.]:[12]],28,FALSE),List!$A$2:$B$5,2,FALSE)),"",VLOOKUP(VLOOKUP(C350,Table1[[Practice no.]:[12]],28,FALSE),List!$A$2:$B$5,2,FALSE)))</f>
        <v/>
      </c>
      <c r="O350" s="69" t="str">
        <f>IF(C350="","",IF(ISERROR(VLOOKUP(VLOOKUP(C350,Table1[[Practice no.]:[12]],29,FALSE),List!$A$2:$B$5,2,FALSE)),"",VLOOKUP(VLOOKUP(C350,Table1[[Practice no.]:[12]],29,FALSE),List!$A$2:$B$5,2,FALSE)))</f>
        <v/>
      </c>
      <c r="P350" s="69" t="str">
        <f>IF(C350="","",IF(ISERROR(VLOOKUP(VLOOKUP(C350,Table1[[Practice no.]:[12]],30,FALSE),List!$A$2:$B$5,2,FALSE)),"",VLOOKUP(VLOOKUP(C350,Table1[[Practice no.]:[12]],30,FALSE),List!$A$2:$B$5,2,FALSE)))</f>
        <v/>
      </c>
      <c r="Q350" s="55" t="str">
        <f>IF(C350="","",IF(ISERROR(VLOOKUP(VLOOKUP(C350,Table1[[Practice no.]:[12]],31,FALSE),List!$A$2:$B$5,2,FALSE)),"",VLOOKUP(VLOOKUP(C350,Table1[[Practice no.]:[12]],31,FALSE),List!$A$2:$B$5,2,FALSE)))</f>
        <v/>
      </c>
      <c r="R350" s="55" t="str">
        <f>IF(C350="","",IF(ISERROR(VLOOKUP(VLOOKUP(C350,Table1[[Practice no.]:[12]],32,FALSE),List!$A$2:$B$5,2,FALSE)),"",VLOOKUP(VLOOKUP(C350,Table1[[Practice no.]:[12]],32,FALSE),List!$A$2:$B$5,2,FALSE)))</f>
        <v/>
      </c>
      <c r="S350" s="55" t="str">
        <f>IF(C350="","",IF(ISERROR(VLOOKUP(VLOOKUP(C350,Table1[[Practice no.]:[12]],33,FALSE),List!$A$2:$B$5,2,FALSE)),"",VLOOKUP(VLOOKUP(C350,Table1[[Practice no.]:[12]],33,FALSE),List!$A$2:$B$5,2,FALSE)))</f>
        <v/>
      </c>
      <c r="T350" s="55" t="str">
        <f>IF(C350="","",IF(ISERROR(VLOOKUP(VLOOKUP(C350,Table1[[Practice no.]:[12]],34,FALSE),List!$A$2:$B$5,2,FALSE)),"",VLOOKUP(VLOOKUP(C350,Table1[[Practice no.]:[12]],34,FALSE),List!$A$2:$B$5,2,FALSE)))</f>
        <v/>
      </c>
      <c r="U350" s="55" t="str">
        <f>IF(C350="","",IF(ISERROR(VLOOKUP(VLOOKUP(C350,Table1[[Practice no.]:[12]],35,FALSE),List!$A$2:$B$5,2,FALSE)),"",VLOOKUP(VLOOKUP(C350,Table1[[Practice no.]:[12]],35,FALSE),List!$A$2:$B$5,2,FALSE)))</f>
        <v/>
      </c>
      <c r="V350" s="55" t="str">
        <f>IF(C350="","",IF(ISERROR(VLOOKUP(VLOOKUP(C350,Table1[[Practice no.]:[12]],36,FALSE),List!$A$2:$B$5,2,FALSE)),"",VLOOKUP(VLOOKUP(C350,Table1[[Practice no.]:[12]],36,FALSE),List!$A$2:$B$5,2,FALSE)))</f>
        <v/>
      </c>
      <c r="W350" s="55" t="str">
        <f>IF(C350="","",IF(ISERROR(VLOOKUP(VLOOKUP(C350,Table1[[Practice no.]:[12]],37,FALSE),List!$A$2:$B$5,2,FALSE)),"",VLOOKUP(VLOOKUP(C350,Table1[[Practice no.]:[12]],37,FALSE),List!$A$2:$B$5,2,FALSE)))</f>
        <v/>
      </c>
      <c r="X350" s="55" t="str">
        <f>IF(C350="","",IF(ISERROR(VLOOKUP(VLOOKUP(C350,Table1[[Practice no.]:[12]],38,FALSE),List!$A$2:$B$5,2,FALSE)),"",VLOOKUP(VLOOKUP(C350,Table1[[Practice no.]:[12]],38,FALSE),List!$A$2:$B$5,2,FALSE)))</f>
        <v/>
      </c>
      <c r="Y350" s="55" t="str">
        <f>IF(C350="","",IF(ISERROR(VLOOKUP(VLOOKUP(C350,Table1[[Practice no.]:[12]],39,FALSE),List!$A$2:$B$5,2,FALSE)),"",VLOOKUP(VLOOKUP(C350,Table1[[Practice no.]:[12]],39,FALSE),List!$A$2:$B$5,2,FALSE)))</f>
        <v/>
      </c>
      <c r="Z350" s="55" t="str">
        <f>IF(C350="","",IF(ISERROR(VLOOKUP(VLOOKUP(C350,Table1[[Practice no.]:[12]],40,FALSE),List!$A$2:$B$5,2,FALSE)),"",VLOOKUP(VLOOKUP(C350,Table1[[Practice no.]:[12]],40,FALSE),List!$A$2:$B$5,2,FALSE)))</f>
        <v/>
      </c>
      <c r="AA350" s="55" t="str">
        <f>IF(C350="","",IF(ISERROR(VLOOKUP(VLOOKUP(C350,Table1[[Practice no.]:[12]],41,FALSE),List!$A$2:$B$5,2,FALSE)),"",VLOOKUP(VLOOKUP(C350,Table1[[Practice no.]:[12]],41,FALSE),List!$A$2:$B$5,2,FALSE)))</f>
        <v/>
      </c>
      <c r="AB350" s="55" t="str">
        <f>IF(C350="","",IF(ISERROR(VLOOKUP(VLOOKUP(C350,Table1[[Practice no.]:[12]],42,FALSE),List!$A$2:$B$5,2,FALSE)),"",VLOOKUP(VLOOKUP(C350,Table1[[Practice no.]:[12]],42,FALSE),List!$A$2:$B$5,2,FALSE)))</f>
        <v/>
      </c>
    </row>
    <row r="351" spans="1:28" ht="40.35" customHeight="1">
      <c r="A351" s="218"/>
      <c r="B351" s="218"/>
      <c r="C351" s="218"/>
      <c r="D351" s="218" t="str">
        <f>IF(C351="","",HYPERLINK("#'" &amp; C351 &amp; "'!A1",VLOOKUP(C351,Table1[[Practice no.]:[Pracitce Name]],2,FALSE)))</f>
        <v/>
      </c>
      <c r="E351" s="65" t="str">
        <f>IF(C351="","",IF(ISERROR(VLOOKUP(VLOOKUP(C351,Table1[[Practice no.]:[12]],19,FALSE),List!$A$2:$B$5,2,FALSE)),"",VLOOKUP(VLOOKUP(C351,Table1[[Practice no.]:[12]],19,FALSE),List!$A$2:$B$5,2,FALSE)))</f>
        <v/>
      </c>
      <c r="F351" s="66" t="str">
        <f>IF(C351="","",IF(ISERROR(VLOOKUP(VLOOKUP(C351,Table1[[Practice no.]:[12]],20,FALSE),List!$A$2:$B$5,2,FALSE)),"",VLOOKUP(VLOOKUP(C351,Table1[[Practice no.]:[12]],20,FALSE),List!$A$2:$B$5,2,FALSE)))</f>
        <v/>
      </c>
      <c r="G351" s="66" t="str">
        <f>IF(C351="","",IF(ISERROR(VLOOKUP(VLOOKUP(C351,Table1[[Practice no.]:[12]],21,FALSE),List!$A$2:$B$5,2,FALSE)),"",VLOOKUP(VLOOKUP(C351,Table1[[Practice no.]:[12]],21,FALSE),List!$A$2:$B$5,2,FALSE)))</f>
        <v/>
      </c>
      <c r="H351" s="67" t="str">
        <f>IF(C351="","",IF(ISERROR(VLOOKUP(VLOOKUP(C351,Table1[[Practice no.]:[12]],22,FALSE),List!$A$2:$B$5,2,FALSE)),"",VLOOKUP(VLOOKUP(C351,Table1[[Practice no.]:[12]],22,FALSE),List!$A$2:$B$5,2,FALSE)))</f>
        <v/>
      </c>
      <c r="I351" s="67" t="str">
        <f>IF(C351="","",IF(ISERROR(VLOOKUP(VLOOKUP(C351,Table1[[Practice no.]:[12]],23,FALSE),List!$A$2:$B$5,2,FALSE)),"",VLOOKUP(VLOOKUP(C351,Table1[[Practice no.]:[12]],23,FALSE),List!$A$2:$B$5,2,FALSE)))</f>
        <v/>
      </c>
      <c r="J351" s="67" t="str">
        <f>IF(C351="","",IF(ISERROR(VLOOKUP(VLOOKUP(C351,Table1[[Practice no.]:[12]],24,FALSE),List!$A$2:$B$5,2,FALSE)),"",VLOOKUP(VLOOKUP(C351,Table1[[Practice no.]:[12]],24,FALSE),List!$A$2:$B$5,2,FALSE)))</f>
        <v/>
      </c>
      <c r="K351" s="68" t="str">
        <f>IF(C351="","",IF(ISERROR(VLOOKUP(VLOOKUP(C351,Table1[[Practice no.]:[12]],25,FALSE),List!$A$2:$B$5,2,FALSE)),"",VLOOKUP(VLOOKUP(C351,Table1[[Practice no.]:[12]],25,FALSE),List!$A$2:$B$5,2,FALSE)))</f>
        <v/>
      </c>
      <c r="L351" s="68" t="str">
        <f>IF(C351="","",IF(ISERROR(VLOOKUP(VLOOKUP(C351,Table1[[Practice no.]:[12]],26,FALSE),List!$A$2:$B$5,2,FALSE)),"",VLOOKUP(VLOOKUP(C351,Table1[[Practice no.]:[12]],26,FALSE),List!$A$2:$B$5,2,FALSE)))</f>
        <v/>
      </c>
      <c r="M351" s="68" t="str">
        <f>IF(C351="","",IF(ISERROR(VLOOKUP(VLOOKUP(C351,Table1[[Practice no.]:[12]],27,FALSE),List!$A$2:$B$5,2,FALSE)),"",VLOOKUP(VLOOKUP(C351,Table1[[Practice no.]:[12]],27,FALSE),List!$A$2:$B$5,2,FALSE)))</f>
        <v/>
      </c>
      <c r="N351" s="69" t="str">
        <f>IF(C351="","",IF(ISERROR(VLOOKUP(VLOOKUP(C351,Table1[[Practice no.]:[12]],28,FALSE),List!$A$2:$B$5,2,FALSE)),"",VLOOKUP(VLOOKUP(C351,Table1[[Practice no.]:[12]],28,FALSE),List!$A$2:$B$5,2,FALSE)))</f>
        <v/>
      </c>
      <c r="O351" s="69" t="str">
        <f>IF(C351="","",IF(ISERROR(VLOOKUP(VLOOKUP(C351,Table1[[Practice no.]:[12]],29,FALSE),List!$A$2:$B$5,2,FALSE)),"",VLOOKUP(VLOOKUP(C351,Table1[[Practice no.]:[12]],29,FALSE),List!$A$2:$B$5,2,FALSE)))</f>
        <v/>
      </c>
      <c r="P351" s="69" t="str">
        <f>IF(C351="","",IF(ISERROR(VLOOKUP(VLOOKUP(C351,Table1[[Practice no.]:[12]],30,FALSE),List!$A$2:$B$5,2,FALSE)),"",VLOOKUP(VLOOKUP(C351,Table1[[Practice no.]:[12]],30,FALSE),List!$A$2:$B$5,2,FALSE)))</f>
        <v/>
      </c>
      <c r="Q351" s="55" t="str">
        <f>IF(C351="","",IF(ISERROR(VLOOKUP(VLOOKUP(C351,Table1[[Practice no.]:[12]],31,FALSE),List!$A$2:$B$5,2,FALSE)),"",VLOOKUP(VLOOKUP(C351,Table1[[Practice no.]:[12]],31,FALSE),List!$A$2:$B$5,2,FALSE)))</f>
        <v/>
      </c>
      <c r="R351" s="55" t="str">
        <f>IF(C351="","",IF(ISERROR(VLOOKUP(VLOOKUP(C351,Table1[[Practice no.]:[12]],32,FALSE),List!$A$2:$B$5,2,FALSE)),"",VLOOKUP(VLOOKUP(C351,Table1[[Practice no.]:[12]],32,FALSE),List!$A$2:$B$5,2,FALSE)))</f>
        <v/>
      </c>
      <c r="S351" s="55" t="str">
        <f>IF(C351="","",IF(ISERROR(VLOOKUP(VLOOKUP(C351,Table1[[Practice no.]:[12]],33,FALSE),List!$A$2:$B$5,2,FALSE)),"",VLOOKUP(VLOOKUP(C351,Table1[[Practice no.]:[12]],33,FALSE),List!$A$2:$B$5,2,FALSE)))</f>
        <v/>
      </c>
      <c r="T351" s="55" t="str">
        <f>IF(C351="","",IF(ISERROR(VLOOKUP(VLOOKUP(C351,Table1[[Practice no.]:[12]],34,FALSE),List!$A$2:$B$5,2,FALSE)),"",VLOOKUP(VLOOKUP(C351,Table1[[Practice no.]:[12]],34,FALSE),List!$A$2:$B$5,2,FALSE)))</f>
        <v/>
      </c>
      <c r="U351" s="55" t="str">
        <f>IF(C351="","",IF(ISERROR(VLOOKUP(VLOOKUP(C351,Table1[[Practice no.]:[12]],35,FALSE),List!$A$2:$B$5,2,FALSE)),"",VLOOKUP(VLOOKUP(C351,Table1[[Practice no.]:[12]],35,FALSE),List!$A$2:$B$5,2,FALSE)))</f>
        <v/>
      </c>
      <c r="V351" s="55" t="str">
        <f>IF(C351="","",IF(ISERROR(VLOOKUP(VLOOKUP(C351,Table1[[Practice no.]:[12]],36,FALSE),List!$A$2:$B$5,2,FALSE)),"",VLOOKUP(VLOOKUP(C351,Table1[[Practice no.]:[12]],36,FALSE),List!$A$2:$B$5,2,FALSE)))</f>
        <v/>
      </c>
      <c r="W351" s="55" t="str">
        <f>IF(C351="","",IF(ISERROR(VLOOKUP(VLOOKUP(C351,Table1[[Practice no.]:[12]],37,FALSE),List!$A$2:$B$5,2,FALSE)),"",VLOOKUP(VLOOKUP(C351,Table1[[Practice no.]:[12]],37,FALSE),List!$A$2:$B$5,2,FALSE)))</f>
        <v/>
      </c>
      <c r="X351" s="55" t="str">
        <f>IF(C351="","",IF(ISERROR(VLOOKUP(VLOOKUP(C351,Table1[[Practice no.]:[12]],38,FALSE),List!$A$2:$B$5,2,FALSE)),"",VLOOKUP(VLOOKUP(C351,Table1[[Practice no.]:[12]],38,FALSE),List!$A$2:$B$5,2,FALSE)))</f>
        <v/>
      </c>
      <c r="Y351" s="55" t="str">
        <f>IF(C351="","",IF(ISERROR(VLOOKUP(VLOOKUP(C351,Table1[[Practice no.]:[12]],39,FALSE),List!$A$2:$B$5,2,FALSE)),"",VLOOKUP(VLOOKUP(C351,Table1[[Practice no.]:[12]],39,FALSE),List!$A$2:$B$5,2,FALSE)))</f>
        <v/>
      </c>
      <c r="Z351" s="55" t="str">
        <f>IF(C351="","",IF(ISERROR(VLOOKUP(VLOOKUP(C351,Table1[[Practice no.]:[12]],40,FALSE),List!$A$2:$B$5,2,FALSE)),"",VLOOKUP(VLOOKUP(C351,Table1[[Practice no.]:[12]],40,FALSE),List!$A$2:$B$5,2,FALSE)))</f>
        <v/>
      </c>
      <c r="AA351" s="55" t="str">
        <f>IF(C351="","",IF(ISERROR(VLOOKUP(VLOOKUP(C351,Table1[[Practice no.]:[12]],41,FALSE),List!$A$2:$B$5,2,FALSE)),"",VLOOKUP(VLOOKUP(C351,Table1[[Practice no.]:[12]],41,FALSE),List!$A$2:$B$5,2,FALSE)))</f>
        <v/>
      </c>
      <c r="AB351" s="55" t="str">
        <f>IF(C351="","",IF(ISERROR(VLOOKUP(VLOOKUP(C351,Table1[[Practice no.]:[12]],42,FALSE),List!$A$2:$B$5,2,FALSE)),"",VLOOKUP(VLOOKUP(C351,Table1[[Practice no.]:[12]],42,FALSE),List!$A$2:$B$5,2,FALSE)))</f>
        <v/>
      </c>
    </row>
    <row r="352" spans="1:28" ht="40.35" customHeight="1">
      <c r="A352" s="218"/>
      <c r="B352" s="218"/>
      <c r="C352" s="218"/>
      <c r="D352" s="218" t="str">
        <f>IF(C352="","",HYPERLINK("#'" &amp; C352 &amp; "'!A1",VLOOKUP(C352,Table1[[Practice no.]:[Pracitce Name]],2,FALSE)))</f>
        <v/>
      </c>
      <c r="E352" s="65" t="str">
        <f>IF(C352="","",IF(ISERROR(VLOOKUP(VLOOKUP(C352,Table1[[Practice no.]:[12]],19,FALSE),List!$A$2:$B$5,2,FALSE)),"",VLOOKUP(VLOOKUP(C352,Table1[[Practice no.]:[12]],19,FALSE),List!$A$2:$B$5,2,FALSE)))</f>
        <v/>
      </c>
      <c r="F352" s="66" t="str">
        <f>IF(C352="","",IF(ISERROR(VLOOKUP(VLOOKUP(C352,Table1[[Practice no.]:[12]],20,FALSE),List!$A$2:$B$5,2,FALSE)),"",VLOOKUP(VLOOKUP(C352,Table1[[Practice no.]:[12]],20,FALSE),List!$A$2:$B$5,2,FALSE)))</f>
        <v/>
      </c>
      <c r="G352" s="66" t="str">
        <f>IF(C352="","",IF(ISERROR(VLOOKUP(VLOOKUP(C352,Table1[[Practice no.]:[12]],21,FALSE),List!$A$2:$B$5,2,FALSE)),"",VLOOKUP(VLOOKUP(C352,Table1[[Practice no.]:[12]],21,FALSE),List!$A$2:$B$5,2,FALSE)))</f>
        <v/>
      </c>
      <c r="H352" s="67" t="str">
        <f>IF(C352="","",IF(ISERROR(VLOOKUP(VLOOKUP(C352,Table1[[Practice no.]:[12]],22,FALSE),List!$A$2:$B$5,2,FALSE)),"",VLOOKUP(VLOOKUP(C352,Table1[[Practice no.]:[12]],22,FALSE),List!$A$2:$B$5,2,FALSE)))</f>
        <v/>
      </c>
      <c r="I352" s="67" t="str">
        <f>IF(C352="","",IF(ISERROR(VLOOKUP(VLOOKUP(C352,Table1[[Practice no.]:[12]],23,FALSE),List!$A$2:$B$5,2,FALSE)),"",VLOOKUP(VLOOKUP(C352,Table1[[Practice no.]:[12]],23,FALSE),List!$A$2:$B$5,2,FALSE)))</f>
        <v/>
      </c>
      <c r="J352" s="67" t="str">
        <f>IF(C352="","",IF(ISERROR(VLOOKUP(VLOOKUP(C352,Table1[[Practice no.]:[12]],24,FALSE),List!$A$2:$B$5,2,FALSE)),"",VLOOKUP(VLOOKUP(C352,Table1[[Practice no.]:[12]],24,FALSE),List!$A$2:$B$5,2,FALSE)))</f>
        <v/>
      </c>
      <c r="K352" s="68" t="str">
        <f>IF(C352="","",IF(ISERROR(VLOOKUP(VLOOKUP(C352,Table1[[Practice no.]:[12]],25,FALSE),List!$A$2:$B$5,2,FALSE)),"",VLOOKUP(VLOOKUP(C352,Table1[[Practice no.]:[12]],25,FALSE),List!$A$2:$B$5,2,FALSE)))</f>
        <v/>
      </c>
      <c r="L352" s="68" t="str">
        <f>IF(C352="","",IF(ISERROR(VLOOKUP(VLOOKUP(C352,Table1[[Practice no.]:[12]],26,FALSE),List!$A$2:$B$5,2,FALSE)),"",VLOOKUP(VLOOKUP(C352,Table1[[Practice no.]:[12]],26,FALSE),List!$A$2:$B$5,2,FALSE)))</f>
        <v/>
      </c>
      <c r="M352" s="68" t="str">
        <f>IF(C352="","",IF(ISERROR(VLOOKUP(VLOOKUP(C352,Table1[[Practice no.]:[12]],27,FALSE),List!$A$2:$B$5,2,FALSE)),"",VLOOKUP(VLOOKUP(C352,Table1[[Practice no.]:[12]],27,FALSE),List!$A$2:$B$5,2,FALSE)))</f>
        <v/>
      </c>
      <c r="N352" s="69" t="str">
        <f>IF(C352="","",IF(ISERROR(VLOOKUP(VLOOKUP(C352,Table1[[Practice no.]:[12]],28,FALSE),List!$A$2:$B$5,2,FALSE)),"",VLOOKUP(VLOOKUP(C352,Table1[[Practice no.]:[12]],28,FALSE),List!$A$2:$B$5,2,FALSE)))</f>
        <v/>
      </c>
      <c r="O352" s="69" t="str">
        <f>IF(C352="","",IF(ISERROR(VLOOKUP(VLOOKUP(C352,Table1[[Practice no.]:[12]],29,FALSE),List!$A$2:$B$5,2,FALSE)),"",VLOOKUP(VLOOKUP(C352,Table1[[Practice no.]:[12]],29,FALSE),List!$A$2:$B$5,2,FALSE)))</f>
        <v/>
      </c>
      <c r="P352" s="69" t="str">
        <f>IF(C352="","",IF(ISERROR(VLOOKUP(VLOOKUP(C352,Table1[[Practice no.]:[12]],30,FALSE),List!$A$2:$B$5,2,FALSE)),"",VLOOKUP(VLOOKUP(C352,Table1[[Practice no.]:[12]],30,FALSE),List!$A$2:$B$5,2,FALSE)))</f>
        <v/>
      </c>
      <c r="Q352" s="55" t="str">
        <f>IF(C352="","",IF(ISERROR(VLOOKUP(VLOOKUP(C352,Table1[[Practice no.]:[12]],31,FALSE),List!$A$2:$B$5,2,FALSE)),"",VLOOKUP(VLOOKUP(C352,Table1[[Practice no.]:[12]],31,FALSE),List!$A$2:$B$5,2,FALSE)))</f>
        <v/>
      </c>
      <c r="R352" s="55" t="str">
        <f>IF(C352="","",IF(ISERROR(VLOOKUP(VLOOKUP(C352,Table1[[Practice no.]:[12]],32,FALSE),List!$A$2:$B$5,2,FALSE)),"",VLOOKUP(VLOOKUP(C352,Table1[[Practice no.]:[12]],32,FALSE),List!$A$2:$B$5,2,FALSE)))</f>
        <v/>
      </c>
      <c r="S352" s="55" t="str">
        <f>IF(C352="","",IF(ISERROR(VLOOKUP(VLOOKUP(C352,Table1[[Practice no.]:[12]],33,FALSE),List!$A$2:$B$5,2,FALSE)),"",VLOOKUP(VLOOKUP(C352,Table1[[Practice no.]:[12]],33,FALSE),List!$A$2:$B$5,2,FALSE)))</f>
        <v/>
      </c>
      <c r="T352" s="55" t="str">
        <f>IF(C352="","",IF(ISERROR(VLOOKUP(VLOOKUP(C352,Table1[[Practice no.]:[12]],34,FALSE),List!$A$2:$B$5,2,FALSE)),"",VLOOKUP(VLOOKUP(C352,Table1[[Practice no.]:[12]],34,FALSE),List!$A$2:$B$5,2,FALSE)))</f>
        <v/>
      </c>
      <c r="U352" s="55" t="str">
        <f>IF(C352="","",IF(ISERROR(VLOOKUP(VLOOKUP(C352,Table1[[Practice no.]:[12]],35,FALSE),List!$A$2:$B$5,2,FALSE)),"",VLOOKUP(VLOOKUP(C352,Table1[[Practice no.]:[12]],35,FALSE),List!$A$2:$B$5,2,FALSE)))</f>
        <v/>
      </c>
      <c r="V352" s="55" t="str">
        <f>IF(C352="","",IF(ISERROR(VLOOKUP(VLOOKUP(C352,Table1[[Practice no.]:[12]],36,FALSE),List!$A$2:$B$5,2,FALSE)),"",VLOOKUP(VLOOKUP(C352,Table1[[Practice no.]:[12]],36,FALSE),List!$A$2:$B$5,2,FALSE)))</f>
        <v/>
      </c>
      <c r="W352" s="55" t="str">
        <f>IF(C352="","",IF(ISERROR(VLOOKUP(VLOOKUP(C352,Table1[[Practice no.]:[12]],37,FALSE),List!$A$2:$B$5,2,FALSE)),"",VLOOKUP(VLOOKUP(C352,Table1[[Practice no.]:[12]],37,FALSE),List!$A$2:$B$5,2,FALSE)))</f>
        <v/>
      </c>
      <c r="X352" s="55" t="str">
        <f>IF(C352="","",IF(ISERROR(VLOOKUP(VLOOKUP(C352,Table1[[Practice no.]:[12]],38,FALSE),List!$A$2:$B$5,2,FALSE)),"",VLOOKUP(VLOOKUP(C352,Table1[[Practice no.]:[12]],38,FALSE),List!$A$2:$B$5,2,FALSE)))</f>
        <v/>
      </c>
      <c r="Y352" s="55" t="str">
        <f>IF(C352="","",IF(ISERROR(VLOOKUP(VLOOKUP(C352,Table1[[Practice no.]:[12]],39,FALSE),List!$A$2:$B$5,2,FALSE)),"",VLOOKUP(VLOOKUP(C352,Table1[[Practice no.]:[12]],39,FALSE),List!$A$2:$B$5,2,FALSE)))</f>
        <v/>
      </c>
      <c r="Z352" s="55" t="str">
        <f>IF(C352="","",IF(ISERROR(VLOOKUP(VLOOKUP(C352,Table1[[Practice no.]:[12]],40,FALSE),List!$A$2:$B$5,2,FALSE)),"",VLOOKUP(VLOOKUP(C352,Table1[[Practice no.]:[12]],40,FALSE),List!$A$2:$B$5,2,FALSE)))</f>
        <v/>
      </c>
      <c r="AA352" s="55" t="str">
        <f>IF(C352="","",IF(ISERROR(VLOOKUP(VLOOKUP(C352,Table1[[Practice no.]:[12]],41,FALSE),List!$A$2:$B$5,2,FALSE)),"",VLOOKUP(VLOOKUP(C352,Table1[[Practice no.]:[12]],41,FALSE),List!$A$2:$B$5,2,FALSE)))</f>
        <v/>
      </c>
      <c r="AB352" s="55" t="str">
        <f>IF(C352="","",IF(ISERROR(VLOOKUP(VLOOKUP(C352,Table1[[Practice no.]:[12]],42,FALSE),List!$A$2:$B$5,2,FALSE)),"",VLOOKUP(VLOOKUP(C352,Table1[[Practice no.]:[12]],42,FALSE),List!$A$2:$B$5,2,FALSE)))</f>
        <v/>
      </c>
    </row>
    <row r="353" spans="1:28" ht="40.35" customHeight="1">
      <c r="A353" s="218"/>
      <c r="B353" s="218"/>
      <c r="C353" s="218"/>
      <c r="D353" s="218" t="str">
        <f>IF(C353="","",HYPERLINK("#'" &amp; C353 &amp; "'!A1",VLOOKUP(C353,Table1[[Practice no.]:[Pracitce Name]],2,FALSE)))</f>
        <v/>
      </c>
      <c r="E353" s="65" t="str">
        <f>IF(C353="","",IF(ISERROR(VLOOKUP(VLOOKUP(C353,Table1[[Practice no.]:[12]],19,FALSE),List!$A$2:$B$5,2,FALSE)),"",VLOOKUP(VLOOKUP(C353,Table1[[Practice no.]:[12]],19,FALSE),List!$A$2:$B$5,2,FALSE)))</f>
        <v/>
      </c>
      <c r="F353" s="66" t="str">
        <f>IF(C353="","",IF(ISERROR(VLOOKUP(VLOOKUP(C353,Table1[[Practice no.]:[12]],20,FALSE),List!$A$2:$B$5,2,FALSE)),"",VLOOKUP(VLOOKUP(C353,Table1[[Practice no.]:[12]],20,FALSE),List!$A$2:$B$5,2,FALSE)))</f>
        <v/>
      </c>
      <c r="G353" s="66" t="str">
        <f>IF(C353="","",IF(ISERROR(VLOOKUP(VLOOKUP(C353,Table1[[Practice no.]:[12]],21,FALSE),List!$A$2:$B$5,2,FALSE)),"",VLOOKUP(VLOOKUP(C353,Table1[[Practice no.]:[12]],21,FALSE),List!$A$2:$B$5,2,FALSE)))</f>
        <v/>
      </c>
      <c r="H353" s="67" t="str">
        <f>IF(C353="","",IF(ISERROR(VLOOKUP(VLOOKUP(C353,Table1[[Practice no.]:[12]],22,FALSE),List!$A$2:$B$5,2,FALSE)),"",VLOOKUP(VLOOKUP(C353,Table1[[Practice no.]:[12]],22,FALSE),List!$A$2:$B$5,2,FALSE)))</f>
        <v/>
      </c>
      <c r="I353" s="67" t="str">
        <f>IF(C353="","",IF(ISERROR(VLOOKUP(VLOOKUP(C353,Table1[[Practice no.]:[12]],23,FALSE),List!$A$2:$B$5,2,FALSE)),"",VLOOKUP(VLOOKUP(C353,Table1[[Practice no.]:[12]],23,FALSE),List!$A$2:$B$5,2,FALSE)))</f>
        <v/>
      </c>
      <c r="J353" s="67" t="str">
        <f>IF(C353="","",IF(ISERROR(VLOOKUP(VLOOKUP(C353,Table1[[Practice no.]:[12]],24,FALSE),List!$A$2:$B$5,2,FALSE)),"",VLOOKUP(VLOOKUP(C353,Table1[[Practice no.]:[12]],24,FALSE),List!$A$2:$B$5,2,FALSE)))</f>
        <v/>
      </c>
      <c r="K353" s="68" t="str">
        <f>IF(C353="","",IF(ISERROR(VLOOKUP(VLOOKUP(C353,Table1[[Practice no.]:[12]],25,FALSE),List!$A$2:$B$5,2,FALSE)),"",VLOOKUP(VLOOKUP(C353,Table1[[Practice no.]:[12]],25,FALSE),List!$A$2:$B$5,2,FALSE)))</f>
        <v/>
      </c>
      <c r="L353" s="68" t="str">
        <f>IF(C353="","",IF(ISERROR(VLOOKUP(VLOOKUP(C353,Table1[[Practice no.]:[12]],26,FALSE),List!$A$2:$B$5,2,FALSE)),"",VLOOKUP(VLOOKUP(C353,Table1[[Practice no.]:[12]],26,FALSE),List!$A$2:$B$5,2,FALSE)))</f>
        <v/>
      </c>
      <c r="M353" s="68" t="str">
        <f>IF(C353="","",IF(ISERROR(VLOOKUP(VLOOKUP(C353,Table1[[Practice no.]:[12]],27,FALSE),List!$A$2:$B$5,2,FALSE)),"",VLOOKUP(VLOOKUP(C353,Table1[[Practice no.]:[12]],27,FALSE),List!$A$2:$B$5,2,FALSE)))</f>
        <v/>
      </c>
      <c r="N353" s="69" t="str">
        <f>IF(C353="","",IF(ISERROR(VLOOKUP(VLOOKUP(C353,Table1[[Practice no.]:[12]],28,FALSE),List!$A$2:$B$5,2,FALSE)),"",VLOOKUP(VLOOKUP(C353,Table1[[Practice no.]:[12]],28,FALSE),List!$A$2:$B$5,2,FALSE)))</f>
        <v/>
      </c>
      <c r="O353" s="69" t="str">
        <f>IF(C353="","",IF(ISERROR(VLOOKUP(VLOOKUP(C353,Table1[[Practice no.]:[12]],29,FALSE),List!$A$2:$B$5,2,FALSE)),"",VLOOKUP(VLOOKUP(C353,Table1[[Practice no.]:[12]],29,FALSE),List!$A$2:$B$5,2,FALSE)))</f>
        <v/>
      </c>
      <c r="P353" s="69" t="str">
        <f>IF(C353="","",IF(ISERROR(VLOOKUP(VLOOKUP(C353,Table1[[Practice no.]:[12]],30,FALSE),List!$A$2:$B$5,2,FALSE)),"",VLOOKUP(VLOOKUP(C353,Table1[[Practice no.]:[12]],30,FALSE),List!$A$2:$B$5,2,FALSE)))</f>
        <v/>
      </c>
      <c r="Q353" s="55" t="str">
        <f>IF(C353="","",IF(ISERROR(VLOOKUP(VLOOKUP(C353,Table1[[Practice no.]:[12]],31,FALSE),List!$A$2:$B$5,2,FALSE)),"",VLOOKUP(VLOOKUP(C353,Table1[[Practice no.]:[12]],31,FALSE),List!$A$2:$B$5,2,FALSE)))</f>
        <v/>
      </c>
      <c r="R353" s="55" t="str">
        <f>IF(C353="","",IF(ISERROR(VLOOKUP(VLOOKUP(C353,Table1[[Practice no.]:[12]],32,FALSE),List!$A$2:$B$5,2,FALSE)),"",VLOOKUP(VLOOKUP(C353,Table1[[Practice no.]:[12]],32,FALSE),List!$A$2:$B$5,2,FALSE)))</f>
        <v/>
      </c>
      <c r="S353" s="55" t="str">
        <f>IF(C353="","",IF(ISERROR(VLOOKUP(VLOOKUP(C353,Table1[[Practice no.]:[12]],33,FALSE),List!$A$2:$B$5,2,FALSE)),"",VLOOKUP(VLOOKUP(C353,Table1[[Practice no.]:[12]],33,FALSE),List!$A$2:$B$5,2,FALSE)))</f>
        <v/>
      </c>
      <c r="T353" s="55" t="str">
        <f>IF(C353="","",IF(ISERROR(VLOOKUP(VLOOKUP(C353,Table1[[Practice no.]:[12]],34,FALSE),List!$A$2:$B$5,2,FALSE)),"",VLOOKUP(VLOOKUP(C353,Table1[[Practice no.]:[12]],34,FALSE),List!$A$2:$B$5,2,FALSE)))</f>
        <v/>
      </c>
      <c r="U353" s="55" t="str">
        <f>IF(C353="","",IF(ISERROR(VLOOKUP(VLOOKUP(C353,Table1[[Practice no.]:[12]],35,FALSE),List!$A$2:$B$5,2,FALSE)),"",VLOOKUP(VLOOKUP(C353,Table1[[Practice no.]:[12]],35,FALSE),List!$A$2:$B$5,2,FALSE)))</f>
        <v/>
      </c>
      <c r="V353" s="55" t="str">
        <f>IF(C353="","",IF(ISERROR(VLOOKUP(VLOOKUP(C353,Table1[[Practice no.]:[12]],36,FALSE),List!$A$2:$B$5,2,FALSE)),"",VLOOKUP(VLOOKUP(C353,Table1[[Practice no.]:[12]],36,FALSE),List!$A$2:$B$5,2,FALSE)))</f>
        <v/>
      </c>
      <c r="W353" s="55" t="str">
        <f>IF(C353="","",IF(ISERROR(VLOOKUP(VLOOKUP(C353,Table1[[Practice no.]:[12]],37,FALSE),List!$A$2:$B$5,2,FALSE)),"",VLOOKUP(VLOOKUP(C353,Table1[[Practice no.]:[12]],37,FALSE),List!$A$2:$B$5,2,FALSE)))</f>
        <v/>
      </c>
      <c r="X353" s="55" t="str">
        <f>IF(C353="","",IF(ISERROR(VLOOKUP(VLOOKUP(C353,Table1[[Practice no.]:[12]],38,FALSE),List!$A$2:$B$5,2,FALSE)),"",VLOOKUP(VLOOKUP(C353,Table1[[Practice no.]:[12]],38,FALSE),List!$A$2:$B$5,2,FALSE)))</f>
        <v/>
      </c>
      <c r="Y353" s="55" t="str">
        <f>IF(C353="","",IF(ISERROR(VLOOKUP(VLOOKUP(C353,Table1[[Practice no.]:[12]],39,FALSE),List!$A$2:$B$5,2,FALSE)),"",VLOOKUP(VLOOKUP(C353,Table1[[Practice no.]:[12]],39,FALSE),List!$A$2:$B$5,2,FALSE)))</f>
        <v/>
      </c>
      <c r="Z353" s="55" t="str">
        <f>IF(C353="","",IF(ISERROR(VLOOKUP(VLOOKUP(C353,Table1[[Practice no.]:[12]],40,FALSE),List!$A$2:$B$5,2,FALSE)),"",VLOOKUP(VLOOKUP(C353,Table1[[Practice no.]:[12]],40,FALSE),List!$A$2:$B$5,2,FALSE)))</f>
        <v/>
      </c>
      <c r="AA353" s="55" t="str">
        <f>IF(C353="","",IF(ISERROR(VLOOKUP(VLOOKUP(C353,Table1[[Practice no.]:[12]],41,FALSE),List!$A$2:$B$5,2,FALSE)),"",VLOOKUP(VLOOKUP(C353,Table1[[Practice no.]:[12]],41,FALSE),List!$A$2:$B$5,2,FALSE)))</f>
        <v/>
      </c>
      <c r="AB353" s="55" t="str">
        <f>IF(C353="","",IF(ISERROR(VLOOKUP(VLOOKUP(C353,Table1[[Practice no.]:[12]],42,FALSE),List!$A$2:$B$5,2,FALSE)),"",VLOOKUP(VLOOKUP(C353,Table1[[Practice no.]:[12]],42,FALSE),List!$A$2:$B$5,2,FALSE)))</f>
        <v/>
      </c>
    </row>
    <row r="354" spans="1:28" ht="40.35" customHeight="1">
      <c r="A354" s="218"/>
      <c r="B354" s="218"/>
      <c r="C354" s="218"/>
      <c r="D354" s="218" t="str">
        <f>IF(C354="","",HYPERLINK("#'" &amp; C354 &amp; "'!A1",VLOOKUP(C354,Table1[[Practice no.]:[Pracitce Name]],2,FALSE)))</f>
        <v/>
      </c>
      <c r="E354" s="65" t="str">
        <f>IF(C354="","",IF(ISERROR(VLOOKUP(VLOOKUP(C354,Table1[[Practice no.]:[12]],19,FALSE),List!$A$2:$B$5,2,FALSE)),"",VLOOKUP(VLOOKUP(C354,Table1[[Practice no.]:[12]],19,FALSE),List!$A$2:$B$5,2,FALSE)))</f>
        <v/>
      </c>
      <c r="F354" s="66" t="str">
        <f>IF(C354="","",IF(ISERROR(VLOOKUP(VLOOKUP(C354,Table1[[Practice no.]:[12]],20,FALSE),List!$A$2:$B$5,2,FALSE)),"",VLOOKUP(VLOOKUP(C354,Table1[[Practice no.]:[12]],20,FALSE),List!$A$2:$B$5,2,FALSE)))</f>
        <v/>
      </c>
      <c r="G354" s="66" t="str">
        <f>IF(C354="","",IF(ISERROR(VLOOKUP(VLOOKUP(C354,Table1[[Practice no.]:[12]],21,FALSE),List!$A$2:$B$5,2,FALSE)),"",VLOOKUP(VLOOKUP(C354,Table1[[Practice no.]:[12]],21,FALSE),List!$A$2:$B$5,2,FALSE)))</f>
        <v/>
      </c>
      <c r="H354" s="67" t="str">
        <f>IF(C354="","",IF(ISERROR(VLOOKUP(VLOOKUP(C354,Table1[[Practice no.]:[12]],22,FALSE),List!$A$2:$B$5,2,FALSE)),"",VLOOKUP(VLOOKUP(C354,Table1[[Practice no.]:[12]],22,FALSE),List!$A$2:$B$5,2,FALSE)))</f>
        <v/>
      </c>
      <c r="I354" s="67" t="str">
        <f>IF(C354="","",IF(ISERROR(VLOOKUP(VLOOKUP(C354,Table1[[Practice no.]:[12]],23,FALSE),List!$A$2:$B$5,2,FALSE)),"",VLOOKUP(VLOOKUP(C354,Table1[[Practice no.]:[12]],23,FALSE),List!$A$2:$B$5,2,FALSE)))</f>
        <v/>
      </c>
      <c r="J354" s="67" t="str">
        <f>IF(C354="","",IF(ISERROR(VLOOKUP(VLOOKUP(C354,Table1[[Practice no.]:[12]],24,FALSE),List!$A$2:$B$5,2,FALSE)),"",VLOOKUP(VLOOKUP(C354,Table1[[Practice no.]:[12]],24,FALSE),List!$A$2:$B$5,2,FALSE)))</f>
        <v/>
      </c>
      <c r="K354" s="68" t="str">
        <f>IF(C354="","",IF(ISERROR(VLOOKUP(VLOOKUP(C354,Table1[[Practice no.]:[12]],25,FALSE),List!$A$2:$B$5,2,FALSE)),"",VLOOKUP(VLOOKUP(C354,Table1[[Practice no.]:[12]],25,FALSE),List!$A$2:$B$5,2,FALSE)))</f>
        <v/>
      </c>
      <c r="L354" s="68" t="str">
        <f>IF(C354="","",IF(ISERROR(VLOOKUP(VLOOKUP(C354,Table1[[Practice no.]:[12]],26,FALSE),List!$A$2:$B$5,2,FALSE)),"",VLOOKUP(VLOOKUP(C354,Table1[[Practice no.]:[12]],26,FALSE),List!$A$2:$B$5,2,FALSE)))</f>
        <v/>
      </c>
      <c r="M354" s="68" t="str">
        <f>IF(C354="","",IF(ISERROR(VLOOKUP(VLOOKUP(C354,Table1[[Practice no.]:[12]],27,FALSE),List!$A$2:$B$5,2,FALSE)),"",VLOOKUP(VLOOKUP(C354,Table1[[Practice no.]:[12]],27,FALSE),List!$A$2:$B$5,2,FALSE)))</f>
        <v/>
      </c>
      <c r="N354" s="69" t="str">
        <f>IF(C354="","",IF(ISERROR(VLOOKUP(VLOOKUP(C354,Table1[[Practice no.]:[12]],28,FALSE),List!$A$2:$B$5,2,FALSE)),"",VLOOKUP(VLOOKUP(C354,Table1[[Practice no.]:[12]],28,FALSE),List!$A$2:$B$5,2,FALSE)))</f>
        <v/>
      </c>
      <c r="O354" s="69" t="str">
        <f>IF(C354="","",IF(ISERROR(VLOOKUP(VLOOKUP(C354,Table1[[Practice no.]:[12]],29,FALSE),List!$A$2:$B$5,2,FALSE)),"",VLOOKUP(VLOOKUP(C354,Table1[[Practice no.]:[12]],29,FALSE),List!$A$2:$B$5,2,FALSE)))</f>
        <v/>
      </c>
      <c r="P354" s="69" t="str">
        <f>IF(C354="","",IF(ISERROR(VLOOKUP(VLOOKUP(C354,Table1[[Practice no.]:[12]],30,FALSE),List!$A$2:$B$5,2,FALSE)),"",VLOOKUP(VLOOKUP(C354,Table1[[Practice no.]:[12]],30,FALSE),List!$A$2:$B$5,2,FALSE)))</f>
        <v/>
      </c>
      <c r="Q354" s="55" t="str">
        <f>IF(C354="","",IF(ISERROR(VLOOKUP(VLOOKUP(C354,Table1[[Practice no.]:[12]],31,FALSE),List!$A$2:$B$5,2,FALSE)),"",VLOOKUP(VLOOKUP(C354,Table1[[Practice no.]:[12]],31,FALSE),List!$A$2:$B$5,2,FALSE)))</f>
        <v/>
      </c>
      <c r="R354" s="55" t="str">
        <f>IF(C354="","",IF(ISERROR(VLOOKUP(VLOOKUP(C354,Table1[[Practice no.]:[12]],32,FALSE),List!$A$2:$B$5,2,FALSE)),"",VLOOKUP(VLOOKUP(C354,Table1[[Practice no.]:[12]],32,FALSE),List!$A$2:$B$5,2,FALSE)))</f>
        <v/>
      </c>
      <c r="S354" s="55" t="str">
        <f>IF(C354="","",IF(ISERROR(VLOOKUP(VLOOKUP(C354,Table1[[Practice no.]:[12]],33,FALSE),List!$A$2:$B$5,2,FALSE)),"",VLOOKUP(VLOOKUP(C354,Table1[[Practice no.]:[12]],33,FALSE),List!$A$2:$B$5,2,FALSE)))</f>
        <v/>
      </c>
      <c r="T354" s="55" t="str">
        <f>IF(C354="","",IF(ISERROR(VLOOKUP(VLOOKUP(C354,Table1[[Practice no.]:[12]],34,FALSE),List!$A$2:$B$5,2,FALSE)),"",VLOOKUP(VLOOKUP(C354,Table1[[Practice no.]:[12]],34,FALSE),List!$A$2:$B$5,2,FALSE)))</f>
        <v/>
      </c>
      <c r="U354" s="55" t="str">
        <f>IF(C354="","",IF(ISERROR(VLOOKUP(VLOOKUP(C354,Table1[[Practice no.]:[12]],35,FALSE),List!$A$2:$B$5,2,FALSE)),"",VLOOKUP(VLOOKUP(C354,Table1[[Practice no.]:[12]],35,FALSE),List!$A$2:$B$5,2,FALSE)))</f>
        <v/>
      </c>
      <c r="V354" s="55" t="str">
        <f>IF(C354="","",IF(ISERROR(VLOOKUP(VLOOKUP(C354,Table1[[Practice no.]:[12]],36,FALSE),List!$A$2:$B$5,2,FALSE)),"",VLOOKUP(VLOOKUP(C354,Table1[[Practice no.]:[12]],36,FALSE),List!$A$2:$B$5,2,FALSE)))</f>
        <v/>
      </c>
      <c r="W354" s="55" t="str">
        <f>IF(C354="","",IF(ISERROR(VLOOKUP(VLOOKUP(C354,Table1[[Practice no.]:[12]],37,FALSE),List!$A$2:$B$5,2,FALSE)),"",VLOOKUP(VLOOKUP(C354,Table1[[Practice no.]:[12]],37,FALSE),List!$A$2:$B$5,2,FALSE)))</f>
        <v/>
      </c>
      <c r="X354" s="55" t="str">
        <f>IF(C354="","",IF(ISERROR(VLOOKUP(VLOOKUP(C354,Table1[[Practice no.]:[12]],38,FALSE),List!$A$2:$B$5,2,FALSE)),"",VLOOKUP(VLOOKUP(C354,Table1[[Practice no.]:[12]],38,FALSE),List!$A$2:$B$5,2,FALSE)))</f>
        <v/>
      </c>
      <c r="Y354" s="55" t="str">
        <f>IF(C354="","",IF(ISERROR(VLOOKUP(VLOOKUP(C354,Table1[[Practice no.]:[12]],39,FALSE),List!$A$2:$B$5,2,FALSE)),"",VLOOKUP(VLOOKUP(C354,Table1[[Practice no.]:[12]],39,FALSE),List!$A$2:$B$5,2,FALSE)))</f>
        <v/>
      </c>
      <c r="Z354" s="55" t="str">
        <f>IF(C354="","",IF(ISERROR(VLOOKUP(VLOOKUP(C354,Table1[[Practice no.]:[12]],40,FALSE),List!$A$2:$B$5,2,FALSE)),"",VLOOKUP(VLOOKUP(C354,Table1[[Practice no.]:[12]],40,FALSE),List!$A$2:$B$5,2,FALSE)))</f>
        <v/>
      </c>
      <c r="AA354" s="55" t="str">
        <f>IF(C354="","",IF(ISERROR(VLOOKUP(VLOOKUP(C354,Table1[[Practice no.]:[12]],41,FALSE),List!$A$2:$B$5,2,FALSE)),"",VLOOKUP(VLOOKUP(C354,Table1[[Practice no.]:[12]],41,FALSE),List!$A$2:$B$5,2,FALSE)))</f>
        <v/>
      </c>
      <c r="AB354" s="55" t="str">
        <f>IF(C354="","",IF(ISERROR(VLOOKUP(VLOOKUP(C354,Table1[[Practice no.]:[12]],42,FALSE),List!$A$2:$B$5,2,FALSE)),"",VLOOKUP(VLOOKUP(C354,Table1[[Practice no.]:[12]],42,FALSE),List!$A$2:$B$5,2,FALSE)))</f>
        <v/>
      </c>
    </row>
    <row r="355" spans="1:28" ht="40.35" customHeight="1">
      <c r="A355" s="218"/>
      <c r="B355" s="218"/>
      <c r="C355" s="218"/>
      <c r="D355" s="218" t="str">
        <f>IF(C355="","",HYPERLINK("#'" &amp; C355 &amp; "'!A1",VLOOKUP(C355,Table1[[Practice no.]:[Pracitce Name]],2,FALSE)))</f>
        <v/>
      </c>
      <c r="E355" s="65" t="str">
        <f>IF(C355="","",IF(ISERROR(VLOOKUP(VLOOKUP(C355,Table1[[Practice no.]:[12]],19,FALSE),List!$A$2:$B$5,2,FALSE)),"",VLOOKUP(VLOOKUP(C355,Table1[[Practice no.]:[12]],19,FALSE),List!$A$2:$B$5,2,FALSE)))</f>
        <v/>
      </c>
      <c r="F355" s="66" t="str">
        <f>IF(C355="","",IF(ISERROR(VLOOKUP(VLOOKUP(C355,Table1[[Practice no.]:[12]],20,FALSE),List!$A$2:$B$5,2,FALSE)),"",VLOOKUP(VLOOKUP(C355,Table1[[Practice no.]:[12]],20,FALSE),List!$A$2:$B$5,2,FALSE)))</f>
        <v/>
      </c>
      <c r="G355" s="66" t="str">
        <f>IF(C355="","",IF(ISERROR(VLOOKUP(VLOOKUP(C355,Table1[[Practice no.]:[12]],21,FALSE),List!$A$2:$B$5,2,FALSE)),"",VLOOKUP(VLOOKUP(C355,Table1[[Practice no.]:[12]],21,FALSE),List!$A$2:$B$5,2,FALSE)))</f>
        <v/>
      </c>
      <c r="H355" s="67" t="str">
        <f>IF(C355="","",IF(ISERROR(VLOOKUP(VLOOKUP(C355,Table1[[Practice no.]:[12]],22,FALSE),List!$A$2:$B$5,2,FALSE)),"",VLOOKUP(VLOOKUP(C355,Table1[[Practice no.]:[12]],22,FALSE),List!$A$2:$B$5,2,FALSE)))</f>
        <v/>
      </c>
      <c r="I355" s="67" t="str">
        <f>IF(C355="","",IF(ISERROR(VLOOKUP(VLOOKUP(C355,Table1[[Practice no.]:[12]],23,FALSE),List!$A$2:$B$5,2,FALSE)),"",VLOOKUP(VLOOKUP(C355,Table1[[Practice no.]:[12]],23,FALSE),List!$A$2:$B$5,2,FALSE)))</f>
        <v/>
      </c>
      <c r="J355" s="67" t="str">
        <f>IF(C355="","",IF(ISERROR(VLOOKUP(VLOOKUP(C355,Table1[[Practice no.]:[12]],24,FALSE),List!$A$2:$B$5,2,FALSE)),"",VLOOKUP(VLOOKUP(C355,Table1[[Practice no.]:[12]],24,FALSE),List!$A$2:$B$5,2,FALSE)))</f>
        <v/>
      </c>
      <c r="K355" s="68" t="str">
        <f>IF(C355="","",IF(ISERROR(VLOOKUP(VLOOKUP(C355,Table1[[Practice no.]:[12]],25,FALSE),List!$A$2:$B$5,2,FALSE)),"",VLOOKUP(VLOOKUP(C355,Table1[[Practice no.]:[12]],25,FALSE),List!$A$2:$B$5,2,FALSE)))</f>
        <v/>
      </c>
      <c r="L355" s="68" t="str">
        <f>IF(C355="","",IF(ISERROR(VLOOKUP(VLOOKUP(C355,Table1[[Practice no.]:[12]],26,FALSE),List!$A$2:$B$5,2,FALSE)),"",VLOOKUP(VLOOKUP(C355,Table1[[Practice no.]:[12]],26,FALSE),List!$A$2:$B$5,2,FALSE)))</f>
        <v/>
      </c>
      <c r="M355" s="68" t="str">
        <f>IF(C355="","",IF(ISERROR(VLOOKUP(VLOOKUP(C355,Table1[[Practice no.]:[12]],27,FALSE),List!$A$2:$B$5,2,FALSE)),"",VLOOKUP(VLOOKUP(C355,Table1[[Practice no.]:[12]],27,FALSE),List!$A$2:$B$5,2,FALSE)))</f>
        <v/>
      </c>
      <c r="N355" s="69" t="str">
        <f>IF(C355="","",IF(ISERROR(VLOOKUP(VLOOKUP(C355,Table1[[Practice no.]:[12]],28,FALSE),List!$A$2:$B$5,2,FALSE)),"",VLOOKUP(VLOOKUP(C355,Table1[[Practice no.]:[12]],28,FALSE),List!$A$2:$B$5,2,FALSE)))</f>
        <v/>
      </c>
      <c r="O355" s="69" t="str">
        <f>IF(C355="","",IF(ISERROR(VLOOKUP(VLOOKUP(C355,Table1[[Practice no.]:[12]],29,FALSE),List!$A$2:$B$5,2,FALSE)),"",VLOOKUP(VLOOKUP(C355,Table1[[Practice no.]:[12]],29,FALSE),List!$A$2:$B$5,2,FALSE)))</f>
        <v/>
      </c>
      <c r="P355" s="69" t="str">
        <f>IF(C355="","",IF(ISERROR(VLOOKUP(VLOOKUP(C355,Table1[[Practice no.]:[12]],30,FALSE),List!$A$2:$B$5,2,FALSE)),"",VLOOKUP(VLOOKUP(C355,Table1[[Practice no.]:[12]],30,FALSE),List!$A$2:$B$5,2,FALSE)))</f>
        <v/>
      </c>
      <c r="Q355" s="55" t="str">
        <f>IF(C355="","",IF(ISERROR(VLOOKUP(VLOOKUP(C355,Table1[[Practice no.]:[12]],31,FALSE),List!$A$2:$B$5,2,FALSE)),"",VLOOKUP(VLOOKUP(C355,Table1[[Practice no.]:[12]],31,FALSE),List!$A$2:$B$5,2,FALSE)))</f>
        <v/>
      </c>
      <c r="R355" s="55" t="str">
        <f>IF(C355="","",IF(ISERROR(VLOOKUP(VLOOKUP(C355,Table1[[Practice no.]:[12]],32,FALSE),List!$A$2:$B$5,2,FALSE)),"",VLOOKUP(VLOOKUP(C355,Table1[[Practice no.]:[12]],32,FALSE),List!$A$2:$B$5,2,FALSE)))</f>
        <v/>
      </c>
      <c r="S355" s="55" t="str">
        <f>IF(C355="","",IF(ISERROR(VLOOKUP(VLOOKUP(C355,Table1[[Practice no.]:[12]],33,FALSE),List!$A$2:$B$5,2,FALSE)),"",VLOOKUP(VLOOKUP(C355,Table1[[Practice no.]:[12]],33,FALSE),List!$A$2:$B$5,2,FALSE)))</f>
        <v/>
      </c>
      <c r="T355" s="55" t="str">
        <f>IF(C355="","",IF(ISERROR(VLOOKUP(VLOOKUP(C355,Table1[[Practice no.]:[12]],34,FALSE),List!$A$2:$B$5,2,FALSE)),"",VLOOKUP(VLOOKUP(C355,Table1[[Practice no.]:[12]],34,FALSE),List!$A$2:$B$5,2,FALSE)))</f>
        <v/>
      </c>
      <c r="U355" s="55" t="str">
        <f>IF(C355="","",IF(ISERROR(VLOOKUP(VLOOKUP(C355,Table1[[Practice no.]:[12]],35,FALSE),List!$A$2:$B$5,2,FALSE)),"",VLOOKUP(VLOOKUP(C355,Table1[[Practice no.]:[12]],35,FALSE),List!$A$2:$B$5,2,FALSE)))</f>
        <v/>
      </c>
      <c r="V355" s="55" t="str">
        <f>IF(C355="","",IF(ISERROR(VLOOKUP(VLOOKUP(C355,Table1[[Practice no.]:[12]],36,FALSE),List!$A$2:$B$5,2,FALSE)),"",VLOOKUP(VLOOKUP(C355,Table1[[Practice no.]:[12]],36,FALSE),List!$A$2:$B$5,2,FALSE)))</f>
        <v/>
      </c>
      <c r="W355" s="55" t="str">
        <f>IF(C355="","",IF(ISERROR(VLOOKUP(VLOOKUP(C355,Table1[[Practice no.]:[12]],37,FALSE),List!$A$2:$B$5,2,FALSE)),"",VLOOKUP(VLOOKUP(C355,Table1[[Practice no.]:[12]],37,FALSE),List!$A$2:$B$5,2,FALSE)))</f>
        <v/>
      </c>
      <c r="X355" s="55" t="str">
        <f>IF(C355="","",IF(ISERROR(VLOOKUP(VLOOKUP(C355,Table1[[Practice no.]:[12]],38,FALSE),List!$A$2:$B$5,2,FALSE)),"",VLOOKUP(VLOOKUP(C355,Table1[[Practice no.]:[12]],38,FALSE),List!$A$2:$B$5,2,FALSE)))</f>
        <v/>
      </c>
      <c r="Y355" s="55" t="str">
        <f>IF(C355="","",IF(ISERROR(VLOOKUP(VLOOKUP(C355,Table1[[Practice no.]:[12]],39,FALSE),List!$A$2:$B$5,2,FALSE)),"",VLOOKUP(VLOOKUP(C355,Table1[[Practice no.]:[12]],39,FALSE),List!$A$2:$B$5,2,FALSE)))</f>
        <v/>
      </c>
      <c r="Z355" s="55" t="str">
        <f>IF(C355="","",IF(ISERROR(VLOOKUP(VLOOKUP(C355,Table1[[Practice no.]:[12]],40,FALSE),List!$A$2:$B$5,2,FALSE)),"",VLOOKUP(VLOOKUP(C355,Table1[[Practice no.]:[12]],40,FALSE),List!$A$2:$B$5,2,FALSE)))</f>
        <v/>
      </c>
      <c r="AA355" s="55" t="str">
        <f>IF(C355="","",IF(ISERROR(VLOOKUP(VLOOKUP(C355,Table1[[Practice no.]:[12]],41,FALSE),List!$A$2:$B$5,2,FALSE)),"",VLOOKUP(VLOOKUP(C355,Table1[[Practice no.]:[12]],41,FALSE),List!$A$2:$B$5,2,FALSE)))</f>
        <v/>
      </c>
      <c r="AB355" s="55" t="str">
        <f>IF(C355="","",IF(ISERROR(VLOOKUP(VLOOKUP(C355,Table1[[Practice no.]:[12]],42,FALSE),List!$A$2:$B$5,2,FALSE)),"",VLOOKUP(VLOOKUP(C355,Table1[[Practice no.]:[12]],42,FALSE),List!$A$2:$B$5,2,FALSE)))</f>
        <v/>
      </c>
    </row>
    <row r="356" spans="1:28" ht="40.35" customHeight="1">
      <c r="A356" s="218"/>
      <c r="B356" s="218"/>
      <c r="C356" s="218"/>
      <c r="D356" s="218" t="str">
        <f>IF(C356="","",HYPERLINK("#'" &amp; C356 &amp; "'!A1",VLOOKUP(C356,Table1[[Practice no.]:[Pracitce Name]],2,FALSE)))</f>
        <v/>
      </c>
      <c r="E356" s="65" t="str">
        <f>IF(C356="","",IF(ISERROR(VLOOKUP(VLOOKUP(C356,Table1[[Practice no.]:[12]],19,FALSE),List!$A$2:$B$5,2,FALSE)),"",VLOOKUP(VLOOKUP(C356,Table1[[Practice no.]:[12]],19,FALSE),List!$A$2:$B$5,2,FALSE)))</f>
        <v/>
      </c>
      <c r="F356" s="66" t="str">
        <f>IF(C356="","",IF(ISERROR(VLOOKUP(VLOOKUP(C356,Table1[[Practice no.]:[12]],20,FALSE),List!$A$2:$B$5,2,FALSE)),"",VLOOKUP(VLOOKUP(C356,Table1[[Practice no.]:[12]],20,FALSE),List!$A$2:$B$5,2,FALSE)))</f>
        <v/>
      </c>
      <c r="G356" s="66" t="str">
        <f>IF(C356="","",IF(ISERROR(VLOOKUP(VLOOKUP(C356,Table1[[Practice no.]:[12]],21,FALSE),List!$A$2:$B$5,2,FALSE)),"",VLOOKUP(VLOOKUP(C356,Table1[[Practice no.]:[12]],21,FALSE),List!$A$2:$B$5,2,FALSE)))</f>
        <v/>
      </c>
      <c r="H356" s="67" t="str">
        <f>IF(C356="","",IF(ISERROR(VLOOKUP(VLOOKUP(C356,Table1[[Practice no.]:[12]],22,FALSE),List!$A$2:$B$5,2,FALSE)),"",VLOOKUP(VLOOKUP(C356,Table1[[Practice no.]:[12]],22,FALSE),List!$A$2:$B$5,2,FALSE)))</f>
        <v/>
      </c>
      <c r="I356" s="67" t="str">
        <f>IF(C356="","",IF(ISERROR(VLOOKUP(VLOOKUP(C356,Table1[[Practice no.]:[12]],23,FALSE),List!$A$2:$B$5,2,FALSE)),"",VLOOKUP(VLOOKUP(C356,Table1[[Practice no.]:[12]],23,FALSE),List!$A$2:$B$5,2,FALSE)))</f>
        <v/>
      </c>
      <c r="J356" s="67" t="str">
        <f>IF(C356="","",IF(ISERROR(VLOOKUP(VLOOKUP(C356,Table1[[Practice no.]:[12]],24,FALSE),List!$A$2:$B$5,2,FALSE)),"",VLOOKUP(VLOOKUP(C356,Table1[[Practice no.]:[12]],24,FALSE),List!$A$2:$B$5,2,FALSE)))</f>
        <v/>
      </c>
      <c r="K356" s="68" t="str">
        <f>IF(C356="","",IF(ISERROR(VLOOKUP(VLOOKUP(C356,Table1[[Practice no.]:[12]],25,FALSE),List!$A$2:$B$5,2,FALSE)),"",VLOOKUP(VLOOKUP(C356,Table1[[Practice no.]:[12]],25,FALSE),List!$A$2:$B$5,2,FALSE)))</f>
        <v/>
      </c>
      <c r="L356" s="68" t="str">
        <f>IF(C356="","",IF(ISERROR(VLOOKUP(VLOOKUP(C356,Table1[[Practice no.]:[12]],26,FALSE),List!$A$2:$B$5,2,FALSE)),"",VLOOKUP(VLOOKUP(C356,Table1[[Practice no.]:[12]],26,FALSE),List!$A$2:$B$5,2,FALSE)))</f>
        <v/>
      </c>
      <c r="M356" s="68" t="str">
        <f>IF(C356="","",IF(ISERROR(VLOOKUP(VLOOKUP(C356,Table1[[Practice no.]:[12]],27,FALSE),List!$A$2:$B$5,2,FALSE)),"",VLOOKUP(VLOOKUP(C356,Table1[[Practice no.]:[12]],27,FALSE),List!$A$2:$B$5,2,FALSE)))</f>
        <v/>
      </c>
      <c r="N356" s="69" t="str">
        <f>IF(C356="","",IF(ISERROR(VLOOKUP(VLOOKUP(C356,Table1[[Practice no.]:[12]],28,FALSE),List!$A$2:$B$5,2,FALSE)),"",VLOOKUP(VLOOKUP(C356,Table1[[Practice no.]:[12]],28,FALSE),List!$A$2:$B$5,2,FALSE)))</f>
        <v/>
      </c>
      <c r="O356" s="69" t="str">
        <f>IF(C356="","",IF(ISERROR(VLOOKUP(VLOOKUP(C356,Table1[[Practice no.]:[12]],29,FALSE),List!$A$2:$B$5,2,FALSE)),"",VLOOKUP(VLOOKUP(C356,Table1[[Practice no.]:[12]],29,FALSE),List!$A$2:$B$5,2,FALSE)))</f>
        <v/>
      </c>
      <c r="P356" s="69" t="str">
        <f>IF(C356="","",IF(ISERROR(VLOOKUP(VLOOKUP(C356,Table1[[Practice no.]:[12]],30,FALSE),List!$A$2:$B$5,2,FALSE)),"",VLOOKUP(VLOOKUP(C356,Table1[[Practice no.]:[12]],30,FALSE),List!$A$2:$B$5,2,FALSE)))</f>
        <v/>
      </c>
      <c r="Q356" s="55" t="str">
        <f>IF(C356="","",IF(ISERROR(VLOOKUP(VLOOKUP(C356,Table1[[Practice no.]:[12]],31,FALSE),List!$A$2:$B$5,2,FALSE)),"",VLOOKUP(VLOOKUP(C356,Table1[[Practice no.]:[12]],31,FALSE),List!$A$2:$B$5,2,FALSE)))</f>
        <v/>
      </c>
      <c r="R356" s="55" t="str">
        <f>IF(C356="","",IF(ISERROR(VLOOKUP(VLOOKUP(C356,Table1[[Practice no.]:[12]],32,FALSE),List!$A$2:$B$5,2,FALSE)),"",VLOOKUP(VLOOKUP(C356,Table1[[Practice no.]:[12]],32,FALSE),List!$A$2:$B$5,2,FALSE)))</f>
        <v/>
      </c>
      <c r="S356" s="55" t="str">
        <f>IF(C356="","",IF(ISERROR(VLOOKUP(VLOOKUP(C356,Table1[[Practice no.]:[12]],33,FALSE),List!$A$2:$B$5,2,FALSE)),"",VLOOKUP(VLOOKUP(C356,Table1[[Practice no.]:[12]],33,FALSE),List!$A$2:$B$5,2,FALSE)))</f>
        <v/>
      </c>
      <c r="T356" s="55" t="str">
        <f>IF(C356="","",IF(ISERROR(VLOOKUP(VLOOKUP(C356,Table1[[Practice no.]:[12]],34,FALSE),List!$A$2:$B$5,2,FALSE)),"",VLOOKUP(VLOOKUP(C356,Table1[[Practice no.]:[12]],34,FALSE),List!$A$2:$B$5,2,FALSE)))</f>
        <v/>
      </c>
      <c r="U356" s="55" t="str">
        <f>IF(C356="","",IF(ISERROR(VLOOKUP(VLOOKUP(C356,Table1[[Practice no.]:[12]],35,FALSE),List!$A$2:$B$5,2,FALSE)),"",VLOOKUP(VLOOKUP(C356,Table1[[Practice no.]:[12]],35,FALSE),List!$A$2:$B$5,2,FALSE)))</f>
        <v/>
      </c>
      <c r="V356" s="55" t="str">
        <f>IF(C356="","",IF(ISERROR(VLOOKUP(VLOOKUP(C356,Table1[[Practice no.]:[12]],36,FALSE),List!$A$2:$B$5,2,FALSE)),"",VLOOKUP(VLOOKUP(C356,Table1[[Practice no.]:[12]],36,FALSE),List!$A$2:$B$5,2,FALSE)))</f>
        <v/>
      </c>
      <c r="W356" s="55" t="str">
        <f>IF(C356="","",IF(ISERROR(VLOOKUP(VLOOKUP(C356,Table1[[Practice no.]:[12]],37,FALSE),List!$A$2:$B$5,2,FALSE)),"",VLOOKUP(VLOOKUP(C356,Table1[[Practice no.]:[12]],37,FALSE),List!$A$2:$B$5,2,FALSE)))</f>
        <v/>
      </c>
      <c r="X356" s="55" t="str">
        <f>IF(C356="","",IF(ISERROR(VLOOKUP(VLOOKUP(C356,Table1[[Practice no.]:[12]],38,FALSE),List!$A$2:$B$5,2,FALSE)),"",VLOOKUP(VLOOKUP(C356,Table1[[Practice no.]:[12]],38,FALSE),List!$A$2:$B$5,2,FALSE)))</f>
        <v/>
      </c>
      <c r="Y356" s="55" t="str">
        <f>IF(C356="","",IF(ISERROR(VLOOKUP(VLOOKUP(C356,Table1[[Practice no.]:[12]],39,FALSE),List!$A$2:$B$5,2,FALSE)),"",VLOOKUP(VLOOKUP(C356,Table1[[Practice no.]:[12]],39,FALSE),List!$A$2:$B$5,2,FALSE)))</f>
        <v/>
      </c>
      <c r="Z356" s="55" t="str">
        <f>IF(C356="","",IF(ISERROR(VLOOKUP(VLOOKUP(C356,Table1[[Practice no.]:[12]],40,FALSE),List!$A$2:$B$5,2,FALSE)),"",VLOOKUP(VLOOKUP(C356,Table1[[Practice no.]:[12]],40,FALSE),List!$A$2:$B$5,2,FALSE)))</f>
        <v/>
      </c>
      <c r="AA356" s="55" t="str">
        <f>IF(C356="","",IF(ISERROR(VLOOKUP(VLOOKUP(C356,Table1[[Practice no.]:[12]],41,FALSE),List!$A$2:$B$5,2,FALSE)),"",VLOOKUP(VLOOKUP(C356,Table1[[Practice no.]:[12]],41,FALSE),List!$A$2:$B$5,2,FALSE)))</f>
        <v/>
      </c>
      <c r="AB356" s="55" t="str">
        <f>IF(C356="","",IF(ISERROR(VLOOKUP(VLOOKUP(C356,Table1[[Practice no.]:[12]],42,FALSE),List!$A$2:$B$5,2,FALSE)),"",VLOOKUP(VLOOKUP(C356,Table1[[Practice no.]:[12]],42,FALSE),List!$A$2:$B$5,2,FALSE)))</f>
        <v/>
      </c>
    </row>
    <row r="357" spans="1:28" ht="40.35" customHeight="1">
      <c r="A357" s="218"/>
      <c r="B357" s="218"/>
      <c r="C357" s="218"/>
      <c r="D357" s="218" t="str">
        <f>IF(C357="","",HYPERLINK("#'" &amp; C357 &amp; "'!A1",VLOOKUP(C357,Table1[[Practice no.]:[Pracitce Name]],2,FALSE)))</f>
        <v/>
      </c>
      <c r="E357" s="65" t="str">
        <f>IF(C357="","",IF(ISERROR(VLOOKUP(VLOOKUP(C357,Table1[[Practice no.]:[12]],19,FALSE),List!$A$2:$B$5,2,FALSE)),"",VLOOKUP(VLOOKUP(C357,Table1[[Practice no.]:[12]],19,FALSE),List!$A$2:$B$5,2,FALSE)))</f>
        <v/>
      </c>
      <c r="F357" s="66" t="str">
        <f>IF(C357="","",IF(ISERROR(VLOOKUP(VLOOKUP(C357,Table1[[Practice no.]:[12]],20,FALSE),List!$A$2:$B$5,2,FALSE)),"",VLOOKUP(VLOOKUP(C357,Table1[[Practice no.]:[12]],20,FALSE),List!$A$2:$B$5,2,FALSE)))</f>
        <v/>
      </c>
      <c r="G357" s="66" t="str">
        <f>IF(C357="","",IF(ISERROR(VLOOKUP(VLOOKUP(C357,Table1[[Practice no.]:[12]],21,FALSE),List!$A$2:$B$5,2,FALSE)),"",VLOOKUP(VLOOKUP(C357,Table1[[Practice no.]:[12]],21,FALSE),List!$A$2:$B$5,2,FALSE)))</f>
        <v/>
      </c>
      <c r="H357" s="67" t="str">
        <f>IF(C357="","",IF(ISERROR(VLOOKUP(VLOOKUP(C357,Table1[[Practice no.]:[12]],22,FALSE),List!$A$2:$B$5,2,FALSE)),"",VLOOKUP(VLOOKUP(C357,Table1[[Practice no.]:[12]],22,FALSE),List!$A$2:$B$5,2,FALSE)))</f>
        <v/>
      </c>
      <c r="I357" s="67" t="str">
        <f>IF(C357="","",IF(ISERROR(VLOOKUP(VLOOKUP(C357,Table1[[Practice no.]:[12]],23,FALSE),List!$A$2:$B$5,2,FALSE)),"",VLOOKUP(VLOOKUP(C357,Table1[[Practice no.]:[12]],23,FALSE),List!$A$2:$B$5,2,FALSE)))</f>
        <v/>
      </c>
      <c r="J357" s="67" t="str">
        <f>IF(C357="","",IF(ISERROR(VLOOKUP(VLOOKUP(C357,Table1[[Practice no.]:[12]],24,FALSE),List!$A$2:$B$5,2,FALSE)),"",VLOOKUP(VLOOKUP(C357,Table1[[Practice no.]:[12]],24,FALSE),List!$A$2:$B$5,2,FALSE)))</f>
        <v/>
      </c>
      <c r="K357" s="68" t="str">
        <f>IF(C357="","",IF(ISERROR(VLOOKUP(VLOOKUP(C357,Table1[[Practice no.]:[12]],25,FALSE),List!$A$2:$B$5,2,FALSE)),"",VLOOKUP(VLOOKUP(C357,Table1[[Practice no.]:[12]],25,FALSE),List!$A$2:$B$5,2,FALSE)))</f>
        <v/>
      </c>
      <c r="L357" s="68" t="str">
        <f>IF(C357="","",IF(ISERROR(VLOOKUP(VLOOKUP(C357,Table1[[Practice no.]:[12]],26,FALSE),List!$A$2:$B$5,2,FALSE)),"",VLOOKUP(VLOOKUP(C357,Table1[[Practice no.]:[12]],26,FALSE),List!$A$2:$B$5,2,FALSE)))</f>
        <v/>
      </c>
      <c r="M357" s="68" t="str">
        <f>IF(C357="","",IF(ISERROR(VLOOKUP(VLOOKUP(C357,Table1[[Practice no.]:[12]],27,FALSE),List!$A$2:$B$5,2,FALSE)),"",VLOOKUP(VLOOKUP(C357,Table1[[Practice no.]:[12]],27,FALSE),List!$A$2:$B$5,2,FALSE)))</f>
        <v/>
      </c>
      <c r="N357" s="69" t="str">
        <f>IF(C357="","",IF(ISERROR(VLOOKUP(VLOOKUP(C357,Table1[[Practice no.]:[12]],28,FALSE),List!$A$2:$B$5,2,FALSE)),"",VLOOKUP(VLOOKUP(C357,Table1[[Practice no.]:[12]],28,FALSE),List!$A$2:$B$5,2,FALSE)))</f>
        <v/>
      </c>
      <c r="O357" s="69" t="str">
        <f>IF(C357="","",IF(ISERROR(VLOOKUP(VLOOKUP(C357,Table1[[Practice no.]:[12]],29,FALSE),List!$A$2:$B$5,2,FALSE)),"",VLOOKUP(VLOOKUP(C357,Table1[[Practice no.]:[12]],29,FALSE),List!$A$2:$B$5,2,FALSE)))</f>
        <v/>
      </c>
      <c r="P357" s="69" t="str">
        <f>IF(C357="","",IF(ISERROR(VLOOKUP(VLOOKUP(C357,Table1[[Practice no.]:[12]],30,FALSE),List!$A$2:$B$5,2,FALSE)),"",VLOOKUP(VLOOKUP(C357,Table1[[Practice no.]:[12]],30,FALSE),List!$A$2:$B$5,2,FALSE)))</f>
        <v/>
      </c>
      <c r="Q357" s="55" t="str">
        <f>IF(C357="","",IF(ISERROR(VLOOKUP(VLOOKUP(C357,Table1[[Practice no.]:[12]],31,FALSE),List!$A$2:$B$5,2,FALSE)),"",VLOOKUP(VLOOKUP(C357,Table1[[Practice no.]:[12]],31,FALSE),List!$A$2:$B$5,2,FALSE)))</f>
        <v/>
      </c>
      <c r="R357" s="55" t="str">
        <f>IF(C357="","",IF(ISERROR(VLOOKUP(VLOOKUP(C357,Table1[[Practice no.]:[12]],32,FALSE),List!$A$2:$B$5,2,FALSE)),"",VLOOKUP(VLOOKUP(C357,Table1[[Practice no.]:[12]],32,FALSE),List!$A$2:$B$5,2,FALSE)))</f>
        <v/>
      </c>
      <c r="S357" s="55" t="str">
        <f>IF(C357="","",IF(ISERROR(VLOOKUP(VLOOKUP(C357,Table1[[Practice no.]:[12]],33,FALSE),List!$A$2:$B$5,2,FALSE)),"",VLOOKUP(VLOOKUP(C357,Table1[[Practice no.]:[12]],33,FALSE),List!$A$2:$B$5,2,FALSE)))</f>
        <v/>
      </c>
      <c r="T357" s="55" t="str">
        <f>IF(C357="","",IF(ISERROR(VLOOKUP(VLOOKUP(C357,Table1[[Practice no.]:[12]],34,FALSE),List!$A$2:$B$5,2,FALSE)),"",VLOOKUP(VLOOKUP(C357,Table1[[Practice no.]:[12]],34,FALSE),List!$A$2:$B$5,2,FALSE)))</f>
        <v/>
      </c>
      <c r="U357" s="55" t="str">
        <f>IF(C357="","",IF(ISERROR(VLOOKUP(VLOOKUP(C357,Table1[[Practice no.]:[12]],35,FALSE),List!$A$2:$B$5,2,FALSE)),"",VLOOKUP(VLOOKUP(C357,Table1[[Practice no.]:[12]],35,FALSE),List!$A$2:$B$5,2,FALSE)))</f>
        <v/>
      </c>
      <c r="V357" s="55" t="str">
        <f>IF(C357="","",IF(ISERROR(VLOOKUP(VLOOKUP(C357,Table1[[Practice no.]:[12]],36,FALSE),List!$A$2:$B$5,2,FALSE)),"",VLOOKUP(VLOOKUP(C357,Table1[[Practice no.]:[12]],36,FALSE),List!$A$2:$B$5,2,FALSE)))</f>
        <v/>
      </c>
      <c r="W357" s="55" t="str">
        <f>IF(C357="","",IF(ISERROR(VLOOKUP(VLOOKUP(C357,Table1[[Practice no.]:[12]],37,FALSE),List!$A$2:$B$5,2,FALSE)),"",VLOOKUP(VLOOKUP(C357,Table1[[Practice no.]:[12]],37,FALSE),List!$A$2:$B$5,2,FALSE)))</f>
        <v/>
      </c>
      <c r="X357" s="55" t="str">
        <f>IF(C357="","",IF(ISERROR(VLOOKUP(VLOOKUP(C357,Table1[[Practice no.]:[12]],38,FALSE),List!$A$2:$B$5,2,FALSE)),"",VLOOKUP(VLOOKUP(C357,Table1[[Practice no.]:[12]],38,FALSE),List!$A$2:$B$5,2,FALSE)))</f>
        <v/>
      </c>
      <c r="Y357" s="55" t="str">
        <f>IF(C357="","",IF(ISERROR(VLOOKUP(VLOOKUP(C357,Table1[[Practice no.]:[12]],39,FALSE),List!$A$2:$B$5,2,FALSE)),"",VLOOKUP(VLOOKUP(C357,Table1[[Practice no.]:[12]],39,FALSE),List!$A$2:$B$5,2,FALSE)))</f>
        <v/>
      </c>
      <c r="Z357" s="55" t="str">
        <f>IF(C357="","",IF(ISERROR(VLOOKUP(VLOOKUP(C357,Table1[[Practice no.]:[12]],40,FALSE),List!$A$2:$B$5,2,FALSE)),"",VLOOKUP(VLOOKUP(C357,Table1[[Practice no.]:[12]],40,FALSE),List!$A$2:$B$5,2,FALSE)))</f>
        <v/>
      </c>
      <c r="AA357" s="55" t="str">
        <f>IF(C357="","",IF(ISERROR(VLOOKUP(VLOOKUP(C357,Table1[[Practice no.]:[12]],41,FALSE),List!$A$2:$B$5,2,FALSE)),"",VLOOKUP(VLOOKUP(C357,Table1[[Practice no.]:[12]],41,FALSE),List!$A$2:$B$5,2,FALSE)))</f>
        <v/>
      </c>
      <c r="AB357" s="55" t="str">
        <f>IF(C357="","",IF(ISERROR(VLOOKUP(VLOOKUP(C357,Table1[[Practice no.]:[12]],42,FALSE),List!$A$2:$B$5,2,FALSE)),"",VLOOKUP(VLOOKUP(C357,Table1[[Practice no.]:[12]],42,FALSE),List!$A$2:$B$5,2,FALSE)))</f>
        <v/>
      </c>
    </row>
    <row r="358" spans="1:28" ht="40.35" customHeight="1">
      <c r="A358" s="218"/>
      <c r="B358" s="218"/>
      <c r="C358" s="218"/>
      <c r="D358" s="218" t="str">
        <f>IF(C358="","",HYPERLINK("#'" &amp; C358 &amp; "'!A1",VLOOKUP(C358,Table1[[Practice no.]:[Pracitce Name]],2,FALSE)))</f>
        <v/>
      </c>
      <c r="E358" s="65" t="str">
        <f>IF(C358="","",IF(ISERROR(VLOOKUP(VLOOKUP(C358,Table1[[Practice no.]:[12]],19,FALSE),List!$A$2:$B$5,2,FALSE)),"",VLOOKUP(VLOOKUP(C358,Table1[[Practice no.]:[12]],19,FALSE),List!$A$2:$B$5,2,FALSE)))</f>
        <v/>
      </c>
      <c r="F358" s="66" t="str">
        <f>IF(C358="","",IF(ISERROR(VLOOKUP(VLOOKUP(C358,Table1[[Practice no.]:[12]],20,FALSE),List!$A$2:$B$5,2,FALSE)),"",VLOOKUP(VLOOKUP(C358,Table1[[Practice no.]:[12]],20,FALSE),List!$A$2:$B$5,2,FALSE)))</f>
        <v/>
      </c>
      <c r="G358" s="66" t="str">
        <f>IF(C358="","",IF(ISERROR(VLOOKUP(VLOOKUP(C358,Table1[[Practice no.]:[12]],21,FALSE),List!$A$2:$B$5,2,FALSE)),"",VLOOKUP(VLOOKUP(C358,Table1[[Practice no.]:[12]],21,FALSE),List!$A$2:$B$5,2,FALSE)))</f>
        <v/>
      </c>
      <c r="H358" s="67" t="str">
        <f>IF(C358="","",IF(ISERROR(VLOOKUP(VLOOKUP(C358,Table1[[Practice no.]:[12]],22,FALSE),List!$A$2:$B$5,2,FALSE)),"",VLOOKUP(VLOOKUP(C358,Table1[[Practice no.]:[12]],22,FALSE),List!$A$2:$B$5,2,FALSE)))</f>
        <v/>
      </c>
      <c r="I358" s="67" t="str">
        <f>IF(C358="","",IF(ISERROR(VLOOKUP(VLOOKUP(C358,Table1[[Practice no.]:[12]],23,FALSE),List!$A$2:$B$5,2,FALSE)),"",VLOOKUP(VLOOKUP(C358,Table1[[Practice no.]:[12]],23,FALSE),List!$A$2:$B$5,2,FALSE)))</f>
        <v/>
      </c>
      <c r="J358" s="67" t="str">
        <f>IF(C358="","",IF(ISERROR(VLOOKUP(VLOOKUP(C358,Table1[[Practice no.]:[12]],24,FALSE),List!$A$2:$B$5,2,FALSE)),"",VLOOKUP(VLOOKUP(C358,Table1[[Practice no.]:[12]],24,FALSE),List!$A$2:$B$5,2,FALSE)))</f>
        <v/>
      </c>
      <c r="K358" s="68" t="str">
        <f>IF(C358="","",IF(ISERROR(VLOOKUP(VLOOKUP(C358,Table1[[Practice no.]:[12]],25,FALSE),List!$A$2:$B$5,2,FALSE)),"",VLOOKUP(VLOOKUP(C358,Table1[[Practice no.]:[12]],25,FALSE),List!$A$2:$B$5,2,FALSE)))</f>
        <v/>
      </c>
      <c r="L358" s="68" t="str">
        <f>IF(C358="","",IF(ISERROR(VLOOKUP(VLOOKUP(C358,Table1[[Practice no.]:[12]],26,FALSE),List!$A$2:$B$5,2,FALSE)),"",VLOOKUP(VLOOKUP(C358,Table1[[Practice no.]:[12]],26,FALSE),List!$A$2:$B$5,2,FALSE)))</f>
        <v/>
      </c>
      <c r="M358" s="68" t="str">
        <f>IF(C358="","",IF(ISERROR(VLOOKUP(VLOOKUP(C358,Table1[[Practice no.]:[12]],27,FALSE),List!$A$2:$B$5,2,FALSE)),"",VLOOKUP(VLOOKUP(C358,Table1[[Practice no.]:[12]],27,FALSE),List!$A$2:$B$5,2,FALSE)))</f>
        <v/>
      </c>
      <c r="N358" s="69" t="str">
        <f>IF(C358="","",IF(ISERROR(VLOOKUP(VLOOKUP(C358,Table1[[Practice no.]:[12]],28,FALSE),List!$A$2:$B$5,2,FALSE)),"",VLOOKUP(VLOOKUP(C358,Table1[[Practice no.]:[12]],28,FALSE),List!$A$2:$B$5,2,FALSE)))</f>
        <v/>
      </c>
      <c r="O358" s="69" t="str">
        <f>IF(C358="","",IF(ISERROR(VLOOKUP(VLOOKUP(C358,Table1[[Practice no.]:[12]],29,FALSE),List!$A$2:$B$5,2,FALSE)),"",VLOOKUP(VLOOKUP(C358,Table1[[Practice no.]:[12]],29,FALSE),List!$A$2:$B$5,2,FALSE)))</f>
        <v/>
      </c>
      <c r="P358" s="69" t="str">
        <f>IF(C358="","",IF(ISERROR(VLOOKUP(VLOOKUP(C358,Table1[[Practice no.]:[12]],30,FALSE),List!$A$2:$B$5,2,FALSE)),"",VLOOKUP(VLOOKUP(C358,Table1[[Practice no.]:[12]],30,FALSE),List!$A$2:$B$5,2,FALSE)))</f>
        <v/>
      </c>
      <c r="Q358" s="55" t="str">
        <f>IF(C358="","",IF(ISERROR(VLOOKUP(VLOOKUP(C358,Table1[[Practice no.]:[12]],31,FALSE),List!$A$2:$B$5,2,FALSE)),"",VLOOKUP(VLOOKUP(C358,Table1[[Practice no.]:[12]],31,FALSE),List!$A$2:$B$5,2,FALSE)))</f>
        <v/>
      </c>
      <c r="R358" s="55" t="str">
        <f>IF(C358="","",IF(ISERROR(VLOOKUP(VLOOKUP(C358,Table1[[Practice no.]:[12]],32,FALSE),List!$A$2:$B$5,2,FALSE)),"",VLOOKUP(VLOOKUP(C358,Table1[[Practice no.]:[12]],32,FALSE),List!$A$2:$B$5,2,FALSE)))</f>
        <v/>
      </c>
      <c r="S358" s="55" t="str">
        <f>IF(C358="","",IF(ISERROR(VLOOKUP(VLOOKUP(C358,Table1[[Practice no.]:[12]],33,FALSE),List!$A$2:$B$5,2,FALSE)),"",VLOOKUP(VLOOKUP(C358,Table1[[Practice no.]:[12]],33,FALSE),List!$A$2:$B$5,2,FALSE)))</f>
        <v/>
      </c>
      <c r="T358" s="55" t="str">
        <f>IF(C358="","",IF(ISERROR(VLOOKUP(VLOOKUP(C358,Table1[[Practice no.]:[12]],34,FALSE),List!$A$2:$B$5,2,FALSE)),"",VLOOKUP(VLOOKUP(C358,Table1[[Practice no.]:[12]],34,FALSE),List!$A$2:$B$5,2,FALSE)))</f>
        <v/>
      </c>
      <c r="U358" s="55" t="str">
        <f>IF(C358="","",IF(ISERROR(VLOOKUP(VLOOKUP(C358,Table1[[Practice no.]:[12]],35,FALSE),List!$A$2:$B$5,2,FALSE)),"",VLOOKUP(VLOOKUP(C358,Table1[[Practice no.]:[12]],35,FALSE),List!$A$2:$B$5,2,FALSE)))</f>
        <v/>
      </c>
      <c r="V358" s="55" t="str">
        <f>IF(C358="","",IF(ISERROR(VLOOKUP(VLOOKUP(C358,Table1[[Practice no.]:[12]],36,FALSE),List!$A$2:$B$5,2,FALSE)),"",VLOOKUP(VLOOKUP(C358,Table1[[Practice no.]:[12]],36,FALSE),List!$A$2:$B$5,2,FALSE)))</f>
        <v/>
      </c>
      <c r="W358" s="55" t="str">
        <f>IF(C358="","",IF(ISERROR(VLOOKUP(VLOOKUP(C358,Table1[[Practice no.]:[12]],37,FALSE),List!$A$2:$B$5,2,FALSE)),"",VLOOKUP(VLOOKUP(C358,Table1[[Practice no.]:[12]],37,FALSE),List!$A$2:$B$5,2,FALSE)))</f>
        <v/>
      </c>
      <c r="X358" s="55" t="str">
        <f>IF(C358="","",IF(ISERROR(VLOOKUP(VLOOKUP(C358,Table1[[Practice no.]:[12]],38,FALSE),List!$A$2:$B$5,2,FALSE)),"",VLOOKUP(VLOOKUP(C358,Table1[[Practice no.]:[12]],38,FALSE),List!$A$2:$B$5,2,FALSE)))</f>
        <v/>
      </c>
      <c r="Y358" s="55" t="str">
        <f>IF(C358="","",IF(ISERROR(VLOOKUP(VLOOKUP(C358,Table1[[Practice no.]:[12]],39,FALSE),List!$A$2:$B$5,2,FALSE)),"",VLOOKUP(VLOOKUP(C358,Table1[[Practice no.]:[12]],39,FALSE),List!$A$2:$B$5,2,FALSE)))</f>
        <v/>
      </c>
      <c r="Z358" s="55" t="str">
        <f>IF(C358="","",IF(ISERROR(VLOOKUP(VLOOKUP(C358,Table1[[Practice no.]:[12]],40,FALSE),List!$A$2:$B$5,2,FALSE)),"",VLOOKUP(VLOOKUP(C358,Table1[[Practice no.]:[12]],40,FALSE),List!$A$2:$B$5,2,FALSE)))</f>
        <v/>
      </c>
      <c r="AA358" s="55" t="str">
        <f>IF(C358="","",IF(ISERROR(VLOOKUP(VLOOKUP(C358,Table1[[Practice no.]:[12]],41,FALSE),List!$A$2:$B$5,2,FALSE)),"",VLOOKUP(VLOOKUP(C358,Table1[[Practice no.]:[12]],41,FALSE),List!$A$2:$B$5,2,FALSE)))</f>
        <v/>
      </c>
      <c r="AB358" s="55" t="str">
        <f>IF(C358="","",IF(ISERROR(VLOOKUP(VLOOKUP(C358,Table1[[Practice no.]:[12]],42,FALSE),List!$A$2:$B$5,2,FALSE)),"",VLOOKUP(VLOOKUP(C358,Table1[[Practice no.]:[12]],42,FALSE),List!$A$2:$B$5,2,FALSE)))</f>
        <v/>
      </c>
    </row>
    <row r="359" spans="1:28" ht="40.35" customHeight="1">
      <c r="A359" s="218"/>
      <c r="B359" s="218"/>
      <c r="C359" s="218"/>
      <c r="D359" s="218" t="str">
        <f>IF(C359="","",HYPERLINK("#'" &amp; C359 &amp; "'!A1",VLOOKUP(C359,Table1[[Practice no.]:[Pracitce Name]],2,FALSE)))</f>
        <v/>
      </c>
      <c r="E359" s="65" t="str">
        <f>IF(C359="","",IF(ISERROR(VLOOKUP(VLOOKUP(C359,Table1[[Practice no.]:[12]],19,FALSE),List!$A$2:$B$5,2,FALSE)),"",VLOOKUP(VLOOKUP(C359,Table1[[Practice no.]:[12]],19,FALSE),List!$A$2:$B$5,2,FALSE)))</f>
        <v/>
      </c>
      <c r="F359" s="66" t="str">
        <f>IF(C359="","",IF(ISERROR(VLOOKUP(VLOOKUP(C359,Table1[[Practice no.]:[12]],20,FALSE),List!$A$2:$B$5,2,FALSE)),"",VLOOKUP(VLOOKUP(C359,Table1[[Practice no.]:[12]],20,FALSE),List!$A$2:$B$5,2,FALSE)))</f>
        <v/>
      </c>
      <c r="G359" s="66" t="str">
        <f>IF(C359="","",IF(ISERROR(VLOOKUP(VLOOKUP(C359,Table1[[Practice no.]:[12]],21,FALSE),List!$A$2:$B$5,2,FALSE)),"",VLOOKUP(VLOOKUP(C359,Table1[[Practice no.]:[12]],21,FALSE),List!$A$2:$B$5,2,FALSE)))</f>
        <v/>
      </c>
      <c r="H359" s="67" t="str">
        <f>IF(C359="","",IF(ISERROR(VLOOKUP(VLOOKUP(C359,Table1[[Practice no.]:[12]],22,FALSE),List!$A$2:$B$5,2,FALSE)),"",VLOOKUP(VLOOKUP(C359,Table1[[Practice no.]:[12]],22,FALSE),List!$A$2:$B$5,2,FALSE)))</f>
        <v/>
      </c>
      <c r="I359" s="67" t="str">
        <f>IF(C359="","",IF(ISERROR(VLOOKUP(VLOOKUP(C359,Table1[[Practice no.]:[12]],23,FALSE),List!$A$2:$B$5,2,FALSE)),"",VLOOKUP(VLOOKUP(C359,Table1[[Practice no.]:[12]],23,FALSE),List!$A$2:$B$5,2,FALSE)))</f>
        <v/>
      </c>
      <c r="J359" s="67" t="str">
        <f>IF(C359="","",IF(ISERROR(VLOOKUP(VLOOKUP(C359,Table1[[Practice no.]:[12]],24,FALSE),List!$A$2:$B$5,2,FALSE)),"",VLOOKUP(VLOOKUP(C359,Table1[[Practice no.]:[12]],24,FALSE),List!$A$2:$B$5,2,FALSE)))</f>
        <v/>
      </c>
      <c r="K359" s="68" t="str">
        <f>IF(C359="","",IF(ISERROR(VLOOKUP(VLOOKUP(C359,Table1[[Practice no.]:[12]],25,FALSE),List!$A$2:$B$5,2,FALSE)),"",VLOOKUP(VLOOKUP(C359,Table1[[Practice no.]:[12]],25,FALSE),List!$A$2:$B$5,2,FALSE)))</f>
        <v/>
      </c>
      <c r="L359" s="68" t="str">
        <f>IF(C359="","",IF(ISERROR(VLOOKUP(VLOOKUP(C359,Table1[[Practice no.]:[12]],26,FALSE),List!$A$2:$B$5,2,FALSE)),"",VLOOKUP(VLOOKUP(C359,Table1[[Practice no.]:[12]],26,FALSE),List!$A$2:$B$5,2,FALSE)))</f>
        <v/>
      </c>
      <c r="M359" s="68" t="str">
        <f>IF(C359="","",IF(ISERROR(VLOOKUP(VLOOKUP(C359,Table1[[Practice no.]:[12]],27,FALSE),List!$A$2:$B$5,2,FALSE)),"",VLOOKUP(VLOOKUP(C359,Table1[[Practice no.]:[12]],27,FALSE),List!$A$2:$B$5,2,FALSE)))</f>
        <v/>
      </c>
      <c r="N359" s="69" t="str">
        <f>IF(C359="","",IF(ISERROR(VLOOKUP(VLOOKUP(C359,Table1[[Practice no.]:[12]],28,FALSE),List!$A$2:$B$5,2,FALSE)),"",VLOOKUP(VLOOKUP(C359,Table1[[Practice no.]:[12]],28,FALSE),List!$A$2:$B$5,2,FALSE)))</f>
        <v/>
      </c>
      <c r="O359" s="69" t="str">
        <f>IF(C359="","",IF(ISERROR(VLOOKUP(VLOOKUP(C359,Table1[[Practice no.]:[12]],29,FALSE),List!$A$2:$B$5,2,FALSE)),"",VLOOKUP(VLOOKUP(C359,Table1[[Practice no.]:[12]],29,FALSE),List!$A$2:$B$5,2,FALSE)))</f>
        <v/>
      </c>
      <c r="P359" s="69" t="str">
        <f>IF(C359="","",IF(ISERROR(VLOOKUP(VLOOKUP(C359,Table1[[Practice no.]:[12]],30,FALSE),List!$A$2:$B$5,2,FALSE)),"",VLOOKUP(VLOOKUP(C359,Table1[[Practice no.]:[12]],30,FALSE),List!$A$2:$B$5,2,FALSE)))</f>
        <v/>
      </c>
      <c r="Q359" s="55" t="str">
        <f>IF(C359="","",IF(ISERROR(VLOOKUP(VLOOKUP(C359,Table1[[Practice no.]:[12]],31,FALSE),List!$A$2:$B$5,2,FALSE)),"",VLOOKUP(VLOOKUP(C359,Table1[[Practice no.]:[12]],31,FALSE),List!$A$2:$B$5,2,FALSE)))</f>
        <v/>
      </c>
      <c r="R359" s="55" t="str">
        <f>IF(C359="","",IF(ISERROR(VLOOKUP(VLOOKUP(C359,Table1[[Practice no.]:[12]],32,FALSE),List!$A$2:$B$5,2,FALSE)),"",VLOOKUP(VLOOKUP(C359,Table1[[Practice no.]:[12]],32,FALSE),List!$A$2:$B$5,2,FALSE)))</f>
        <v/>
      </c>
      <c r="S359" s="55" t="str">
        <f>IF(C359="","",IF(ISERROR(VLOOKUP(VLOOKUP(C359,Table1[[Practice no.]:[12]],33,FALSE),List!$A$2:$B$5,2,FALSE)),"",VLOOKUP(VLOOKUP(C359,Table1[[Practice no.]:[12]],33,FALSE),List!$A$2:$B$5,2,FALSE)))</f>
        <v/>
      </c>
      <c r="T359" s="55" t="str">
        <f>IF(C359="","",IF(ISERROR(VLOOKUP(VLOOKUP(C359,Table1[[Practice no.]:[12]],34,FALSE),List!$A$2:$B$5,2,FALSE)),"",VLOOKUP(VLOOKUP(C359,Table1[[Practice no.]:[12]],34,FALSE),List!$A$2:$B$5,2,FALSE)))</f>
        <v/>
      </c>
      <c r="U359" s="55" t="str">
        <f>IF(C359="","",IF(ISERROR(VLOOKUP(VLOOKUP(C359,Table1[[Practice no.]:[12]],35,FALSE),List!$A$2:$B$5,2,FALSE)),"",VLOOKUP(VLOOKUP(C359,Table1[[Practice no.]:[12]],35,FALSE),List!$A$2:$B$5,2,FALSE)))</f>
        <v/>
      </c>
      <c r="V359" s="55" t="str">
        <f>IF(C359="","",IF(ISERROR(VLOOKUP(VLOOKUP(C359,Table1[[Practice no.]:[12]],36,FALSE),List!$A$2:$B$5,2,FALSE)),"",VLOOKUP(VLOOKUP(C359,Table1[[Practice no.]:[12]],36,FALSE),List!$A$2:$B$5,2,FALSE)))</f>
        <v/>
      </c>
      <c r="W359" s="55" t="str">
        <f>IF(C359="","",IF(ISERROR(VLOOKUP(VLOOKUP(C359,Table1[[Practice no.]:[12]],37,FALSE),List!$A$2:$B$5,2,FALSE)),"",VLOOKUP(VLOOKUP(C359,Table1[[Practice no.]:[12]],37,FALSE),List!$A$2:$B$5,2,FALSE)))</f>
        <v/>
      </c>
      <c r="X359" s="55" t="str">
        <f>IF(C359="","",IF(ISERROR(VLOOKUP(VLOOKUP(C359,Table1[[Practice no.]:[12]],38,FALSE),List!$A$2:$B$5,2,FALSE)),"",VLOOKUP(VLOOKUP(C359,Table1[[Practice no.]:[12]],38,FALSE),List!$A$2:$B$5,2,FALSE)))</f>
        <v/>
      </c>
      <c r="Y359" s="55" t="str">
        <f>IF(C359="","",IF(ISERROR(VLOOKUP(VLOOKUP(C359,Table1[[Practice no.]:[12]],39,FALSE),List!$A$2:$B$5,2,FALSE)),"",VLOOKUP(VLOOKUP(C359,Table1[[Practice no.]:[12]],39,FALSE),List!$A$2:$B$5,2,FALSE)))</f>
        <v/>
      </c>
      <c r="Z359" s="55" t="str">
        <f>IF(C359="","",IF(ISERROR(VLOOKUP(VLOOKUP(C359,Table1[[Practice no.]:[12]],40,FALSE),List!$A$2:$B$5,2,FALSE)),"",VLOOKUP(VLOOKUP(C359,Table1[[Practice no.]:[12]],40,FALSE),List!$A$2:$B$5,2,FALSE)))</f>
        <v/>
      </c>
      <c r="AA359" s="55" t="str">
        <f>IF(C359="","",IF(ISERROR(VLOOKUP(VLOOKUP(C359,Table1[[Practice no.]:[12]],41,FALSE),List!$A$2:$B$5,2,FALSE)),"",VLOOKUP(VLOOKUP(C359,Table1[[Practice no.]:[12]],41,FALSE),List!$A$2:$B$5,2,FALSE)))</f>
        <v/>
      </c>
      <c r="AB359" s="55" t="str">
        <f>IF(C359="","",IF(ISERROR(VLOOKUP(VLOOKUP(C359,Table1[[Practice no.]:[12]],42,FALSE),List!$A$2:$B$5,2,FALSE)),"",VLOOKUP(VLOOKUP(C359,Table1[[Practice no.]:[12]],42,FALSE),List!$A$2:$B$5,2,FALSE)))</f>
        <v/>
      </c>
    </row>
    <row r="360" spans="1:28" ht="40.35" customHeight="1">
      <c r="A360" s="218"/>
      <c r="B360" s="218"/>
      <c r="C360" s="218"/>
      <c r="D360" s="218" t="str">
        <f>IF(C360="","",HYPERLINK("#'" &amp; C360 &amp; "'!A1",VLOOKUP(C360,Table1[[Practice no.]:[Pracitce Name]],2,FALSE)))</f>
        <v/>
      </c>
      <c r="E360" s="65" t="str">
        <f>IF(C360="","",IF(ISERROR(VLOOKUP(VLOOKUP(C360,Table1[[Practice no.]:[12]],19,FALSE),List!$A$2:$B$5,2,FALSE)),"",VLOOKUP(VLOOKUP(C360,Table1[[Practice no.]:[12]],19,FALSE),List!$A$2:$B$5,2,FALSE)))</f>
        <v/>
      </c>
      <c r="F360" s="66" t="str">
        <f>IF(C360="","",IF(ISERROR(VLOOKUP(VLOOKUP(C360,Table1[[Practice no.]:[12]],20,FALSE),List!$A$2:$B$5,2,FALSE)),"",VLOOKUP(VLOOKUP(C360,Table1[[Practice no.]:[12]],20,FALSE),List!$A$2:$B$5,2,FALSE)))</f>
        <v/>
      </c>
      <c r="G360" s="66" t="str">
        <f>IF(C360="","",IF(ISERROR(VLOOKUP(VLOOKUP(C360,Table1[[Practice no.]:[12]],21,FALSE),List!$A$2:$B$5,2,FALSE)),"",VLOOKUP(VLOOKUP(C360,Table1[[Practice no.]:[12]],21,FALSE),List!$A$2:$B$5,2,FALSE)))</f>
        <v/>
      </c>
      <c r="H360" s="67" t="str">
        <f>IF(C360="","",IF(ISERROR(VLOOKUP(VLOOKUP(C360,Table1[[Practice no.]:[12]],22,FALSE),List!$A$2:$B$5,2,FALSE)),"",VLOOKUP(VLOOKUP(C360,Table1[[Practice no.]:[12]],22,FALSE),List!$A$2:$B$5,2,FALSE)))</f>
        <v/>
      </c>
      <c r="I360" s="67" t="str">
        <f>IF(C360="","",IF(ISERROR(VLOOKUP(VLOOKUP(C360,Table1[[Practice no.]:[12]],23,FALSE),List!$A$2:$B$5,2,FALSE)),"",VLOOKUP(VLOOKUP(C360,Table1[[Practice no.]:[12]],23,FALSE),List!$A$2:$B$5,2,FALSE)))</f>
        <v/>
      </c>
      <c r="J360" s="67" t="str">
        <f>IF(C360="","",IF(ISERROR(VLOOKUP(VLOOKUP(C360,Table1[[Practice no.]:[12]],24,FALSE),List!$A$2:$B$5,2,FALSE)),"",VLOOKUP(VLOOKUP(C360,Table1[[Practice no.]:[12]],24,FALSE),List!$A$2:$B$5,2,FALSE)))</f>
        <v/>
      </c>
      <c r="K360" s="68" t="str">
        <f>IF(C360="","",IF(ISERROR(VLOOKUP(VLOOKUP(C360,Table1[[Practice no.]:[12]],25,FALSE),List!$A$2:$B$5,2,FALSE)),"",VLOOKUP(VLOOKUP(C360,Table1[[Practice no.]:[12]],25,FALSE),List!$A$2:$B$5,2,FALSE)))</f>
        <v/>
      </c>
      <c r="L360" s="68" t="str">
        <f>IF(C360="","",IF(ISERROR(VLOOKUP(VLOOKUP(C360,Table1[[Practice no.]:[12]],26,FALSE),List!$A$2:$B$5,2,FALSE)),"",VLOOKUP(VLOOKUP(C360,Table1[[Practice no.]:[12]],26,FALSE),List!$A$2:$B$5,2,FALSE)))</f>
        <v/>
      </c>
      <c r="M360" s="68" t="str">
        <f>IF(C360="","",IF(ISERROR(VLOOKUP(VLOOKUP(C360,Table1[[Practice no.]:[12]],27,FALSE),List!$A$2:$B$5,2,FALSE)),"",VLOOKUP(VLOOKUP(C360,Table1[[Practice no.]:[12]],27,FALSE),List!$A$2:$B$5,2,FALSE)))</f>
        <v/>
      </c>
      <c r="N360" s="69" t="str">
        <f>IF(C360="","",IF(ISERROR(VLOOKUP(VLOOKUP(C360,Table1[[Practice no.]:[12]],28,FALSE),List!$A$2:$B$5,2,FALSE)),"",VLOOKUP(VLOOKUP(C360,Table1[[Practice no.]:[12]],28,FALSE),List!$A$2:$B$5,2,FALSE)))</f>
        <v/>
      </c>
      <c r="O360" s="69" t="str">
        <f>IF(C360="","",IF(ISERROR(VLOOKUP(VLOOKUP(C360,Table1[[Practice no.]:[12]],29,FALSE),List!$A$2:$B$5,2,FALSE)),"",VLOOKUP(VLOOKUP(C360,Table1[[Practice no.]:[12]],29,FALSE),List!$A$2:$B$5,2,FALSE)))</f>
        <v/>
      </c>
      <c r="P360" s="69" t="str">
        <f>IF(C360="","",IF(ISERROR(VLOOKUP(VLOOKUP(C360,Table1[[Practice no.]:[12]],30,FALSE),List!$A$2:$B$5,2,FALSE)),"",VLOOKUP(VLOOKUP(C360,Table1[[Practice no.]:[12]],30,FALSE),List!$A$2:$B$5,2,FALSE)))</f>
        <v/>
      </c>
      <c r="Q360" s="55" t="str">
        <f>IF(C360="","",IF(ISERROR(VLOOKUP(VLOOKUP(C360,Table1[[Practice no.]:[12]],31,FALSE),List!$A$2:$B$5,2,FALSE)),"",VLOOKUP(VLOOKUP(C360,Table1[[Practice no.]:[12]],31,FALSE),List!$A$2:$B$5,2,FALSE)))</f>
        <v/>
      </c>
      <c r="R360" s="55" t="str">
        <f>IF(C360="","",IF(ISERROR(VLOOKUP(VLOOKUP(C360,Table1[[Practice no.]:[12]],32,FALSE),List!$A$2:$B$5,2,FALSE)),"",VLOOKUP(VLOOKUP(C360,Table1[[Practice no.]:[12]],32,FALSE),List!$A$2:$B$5,2,FALSE)))</f>
        <v/>
      </c>
      <c r="S360" s="55" t="str">
        <f>IF(C360="","",IF(ISERROR(VLOOKUP(VLOOKUP(C360,Table1[[Practice no.]:[12]],33,FALSE),List!$A$2:$B$5,2,FALSE)),"",VLOOKUP(VLOOKUP(C360,Table1[[Practice no.]:[12]],33,FALSE),List!$A$2:$B$5,2,FALSE)))</f>
        <v/>
      </c>
      <c r="T360" s="55" t="str">
        <f>IF(C360="","",IF(ISERROR(VLOOKUP(VLOOKUP(C360,Table1[[Practice no.]:[12]],34,FALSE),List!$A$2:$B$5,2,FALSE)),"",VLOOKUP(VLOOKUP(C360,Table1[[Practice no.]:[12]],34,FALSE),List!$A$2:$B$5,2,FALSE)))</f>
        <v/>
      </c>
      <c r="U360" s="55" t="str">
        <f>IF(C360="","",IF(ISERROR(VLOOKUP(VLOOKUP(C360,Table1[[Practice no.]:[12]],35,FALSE),List!$A$2:$B$5,2,FALSE)),"",VLOOKUP(VLOOKUP(C360,Table1[[Practice no.]:[12]],35,FALSE),List!$A$2:$B$5,2,FALSE)))</f>
        <v/>
      </c>
      <c r="V360" s="55" t="str">
        <f>IF(C360="","",IF(ISERROR(VLOOKUP(VLOOKUP(C360,Table1[[Practice no.]:[12]],36,FALSE),List!$A$2:$B$5,2,FALSE)),"",VLOOKUP(VLOOKUP(C360,Table1[[Practice no.]:[12]],36,FALSE),List!$A$2:$B$5,2,FALSE)))</f>
        <v/>
      </c>
      <c r="W360" s="55" t="str">
        <f>IF(C360="","",IF(ISERROR(VLOOKUP(VLOOKUP(C360,Table1[[Practice no.]:[12]],37,FALSE),List!$A$2:$B$5,2,FALSE)),"",VLOOKUP(VLOOKUP(C360,Table1[[Practice no.]:[12]],37,FALSE),List!$A$2:$B$5,2,FALSE)))</f>
        <v/>
      </c>
      <c r="X360" s="55" t="str">
        <f>IF(C360="","",IF(ISERROR(VLOOKUP(VLOOKUP(C360,Table1[[Practice no.]:[12]],38,FALSE),List!$A$2:$B$5,2,FALSE)),"",VLOOKUP(VLOOKUP(C360,Table1[[Practice no.]:[12]],38,FALSE),List!$A$2:$B$5,2,FALSE)))</f>
        <v/>
      </c>
      <c r="Y360" s="55" t="str">
        <f>IF(C360="","",IF(ISERROR(VLOOKUP(VLOOKUP(C360,Table1[[Practice no.]:[12]],39,FALSE),List!$A$2:$B$5,2,FALSE)),"",VLOOKUP(VLOOKUP(C360,Table1[[Practice no.]:[12]],39,FALSE),List!$A$2:$B$5,2,FALSE)))</f>
        <v/>
      </c>
      <c r="Z360" s="55" t="str">
        <f>IF(C360="","",IF(ISERROR(VLOOKUP(VLOOKUP(C360,Table1[[Practice no.]:[12]],40,FALSE),List!$A$2:$B$5,2,FALSE)),"",VLOOKUP(VLOOKUP(C360,Table1[[Practice no.]:[12]],40,FALSE),List!$A$2:$B$5,2,FALSE)))</f>
        <v/>
      </c>
      <c r="AA360" s="55" t="str">
        <f>IF(C360="","",IF(ISERROR(VLOOKUP(VLOOKUP(C360,Table1[[Practice no.]:[12]],41,FALSE),List!$A$2:$B$5,2,FALSE)),"",VLOOKUP(VLOOKUP(C360,Table1[[Practice no.]:[12]],41,FALSE),List!$A$2:$B$5,2,FALSE)))</f>
        <v/>
      </c>
      <c r="AB360" s="55" t="str">
        <f>IF(C360="","",IF(ISERROR(VLOOKUP(VLOOKUP(C360,Table1[[Practice no.]:[12]],42,FALSE),List!$A$2:$B$5,2,FALSE)),"",VLOOKUP(VLOOKUP(C360,Table1[[Practice no.]:[12]],42,FALSE),List!$A$2:$B$5,2,FALSE)))</f>
        <v/>
      </c>
    </row>
    <row r="361" spans="1:28" ht="40.35" customHeight="1">
      <c r="A361" s="218"/>
      <c r="B361" s="218"/>
      <c r="C361" s="218"/>
      <c r="D361" s="218" t="str">
        <f>IF(C361="","",HYPERLINK("#'" &amp; C361 &amp; "'!A1",VLOOKUP(C361,Table1[[Practice no.]:[Pracitce Name]],2,FALSE)))</f>
        <v/>
      </c>
      <c r="E361" s="65" t="str">
        <f>IF(C361="","",IF(ISERROR(VLOOKUP(VLOOKUP(C361,Table1[[Practice no.]:[12]],19,FALSE),List!$A$2:$B$5,2,FALSE)),"",VLOOKUP(VLOOKUP(C361,Table1[[Practice no.]:[12]],19,FALSE),List!$A$2:$B$5,2,FALSE)))</f>
        <v/>
      </c>
      <c r="F361" s="66" t="str">
        <f>IF(C361="","",IF(ISERROR(VLOOKUP(VLOOKUP(C361,Table1[[Practice no.]:[12]],20,FALSE),List!$A$2:$B$5,2,FALSE)),"",VLOOKUP(VLOOKUP(C361,Table1[[Practice no.]:[12]],20,FALSE),List!$A$2:$B$5,2,FALSE)))</f>
        <v/>
      </c>
      <c r="G361" s="66" t="str">
        <f>IF(C361="","",IF(ISERROR(VLOOKUP(VLOOKUP(C361,Table1[[Practice no.]:[12]],21,FALSE),List!$A$2:$B$5,2,FALSE)),"",VLOOKUP(VLOOKUP(C361,Table1[[Practice no.]:[12]],21,FALSE),List!$A$2:$B$5,2,FALSE)))</f>
        <v/>
      </c>
      <c r="H361" s="67" t="str">
        <f>IF(C361="","",IF(ISERROR(VLOOKUP(VLOOKUP(C361,Table1[[Practice no.]:[12]],22,FALSE),List!$A$2:$B$5,2,FALSE)),"",VLOOKUP(VLOOKUP(C361,Table1[[Practice no.]:[12]],22,FALSE),List!$A$2:$B$5,2,FALSE)))</f>
        <v/>
      </c>
      <c r="I361" s="67" t="str">
        <f>IF(C361="","",IF(ISERROR(VLOOKUP(VLOOKUP(C361,Table1[[Practice no.]:[12]],23,FALSE),List!$A$2:$B$5,2,FALSE)),"",VLOOKUP(VLOOKUP(C361,Table1[[Practice no.]:[12]],23,FALSE),List!$A$2:$B$5,2,FALSE)))</f>
        <v/>
      </c>
      <c r="J361" s="67" t="str">
        <f>IF(C361="","",IF(ISERROR(VLOOKUP(VLOOKUP(C361,Table1[[Practice no.]:[12]],24,FALSE),List!$A$2:$B$5,2,FALSE)),"",VLOOKUP(VLOOKUP(C361,Table1[[Practice no.]:[12]],24,FALSE),List!$A$2:$B$5,2,FALSE)))</f>
        <v/>
      </c>
      <c r="K361" s="68" t="str">
        <f>IF(C361="","",IF(ISERROR(VLOOKUP(VLOOKUP(C361,Table1[[Practice no.]:[12]],25,FALSE),List!$A$2:$B$5,2,FALSE)),"",VLOOKUP(VLOOKUP(C361,Table1[[Practice no.]:[12]],25,FALSE),List!$A$2:$B$5,2,FALSE)))</f>
        <v/>
      </c>
      <c r="L361" s="68" t="str">
        <f>IF(C361="","",IF(ISERROR(VLOOKUP(VLOOKUP(C361,Table1[[Practice no.]:[12]],26,FALSE),List!$A$2:$B$5,2,FALSE)),"",VLOOKUP(VLOOKUP(C361,Table1[[Practice no.]:[12]],26,FALSE),List!$A$2:$B$5,2,FALSE)))</f>
        <v/>
      </c>
      <c r="M361" s="68" t="str">
        <f>IF(C361="","",IF(ISERROR(VLOOKUP(VLOOKUP(C361,Table1[[Practice no.]:[12]],27,FALSE),List!$A$2:$B$5,2,FALSE)),"",VLOOKUP(VLOOKUP(C361,Table1[[Practice no.]:[12]],27,FALSE),List!$A$2:$B$5,2,FALSE)))</f>
        <v/>
      </c>
      <c r="N361" s="69" t="str">
        <f>IF(C361="","",IF(ISERROR(VLOOKUP(VLOOKUP(C361,Table1[[Practice no.]:[12]],28,FALSE),List!$A$2:$B$5,2,FALSE)),"",VLOOKUP(VLOOKUP(C361,Table1[[Practice no.]:[12]],28,FALSE),List!$A$2:$B$5,2,FALSE)))</f>
        <v/>
      </c>
      <c r="O361" s="69" t="str">
        <f>IF(C361="","",IF(ISERROR(VLOOKUP(VLOOKUP(C361,Table1[[Practice no.]:[12]],29,FALSE),List!$A$2:$B$5,2,FALSE)),"",VLOOKUP(VLOOKUP(C361,Table1[[Practice no.]:[12]],29,FALSE),List!$A$2:$B$5,2,FALSE)))</f>
        <v/>
      </c>
      <c r="P361" s="69" t="str">
        <f>IF(C361="","",IF(ISERROR(VLOOKUP(VLOOKUP(C361,Table1[[Practice no.]:[12]],30,FALSE),List!$A$2:$B$5,2,FALSE)),"",VLOOKUP(VLOOKUP(C361,Table1[[Practice no.]:[12]],30,FALSE),List!$A$2:$B$5,2,FALSE)))</f>
        <v/>
      </c>
      <c r="Q361" s="55" t="str">
        <f>IF(C361="","",IF(ISERROR(VLOOKUP(VLOOKUP(C361,Table1[[Practice no.]:[12]],31,FALSE),List!$A$2:$B$5,2,FALSE)),"",VLOOKUP(VLOOKUP(C361,Table1[[Practice no.]:[12]],31,FALSE),List!$A$2:$B$5,2,FALSE)))</f>
        <v/>
      </c>
      <c r="R361" s="55" t="str">
        <f>IF(C361="","",IF(ISERROR(VLOOKUP(VLOOKUP(C361,Table1[[Practice no.]:[12]],32,FALSE),List!$A$2:$B$5,2,FALSE)),"",VLOOKUP(VLOOKUP(C361,Table1[[Practice no.]:[12]],32,FALSE),List!$A$2:$B$5,2,FALSE)))</f>
        <v/>
      </c>
      <c r="S361" s="55" t="str">
        <f>IF(C361="","",IF(ISERROR(VLOOKUP(VLOOKUP(C361,Table1[[Practice no.]:[12]],33,FALSE),List!$A$2:$B$5,2,FALSE)),"",VLOOKUP(VLOOKUP(C361,Table1[[Practice no.]:[12]],33,FALSE),List!$A$2:$B$5,2,FALSE)))</f>
        <v/>
      </c>
      <c r="T361" s="55" t="str">
        <f>IF(C361="","",IF(ISERROR(VLOOKUP(VLOOKUP(C361,Table1[[Practice no.]:[12]],34,FALSE),List!$A$2:$B$5,2,FALSE)),"",VLOOKUP(VLOOKUP(C361,Table1[[Practice no.]:[12]],34,FALSE),List!$A$2:$B$5,2,FALSE)))</f>
        <v/>
      </c>
      <c r="U361" s="55" t="str">
        <f>IF(C361="","",IF(ISERROR(VLOOKUP(VLOOKUP(C361,Table1[[Practice no.]:[12]],35,FALSE),List!$A$2:$B$5,2,FALSE)),"",VLOOKUP(VLOOKUP(C361,Table1[[Practice no.]:[12]],35,FALSE),List!$A$2:$B$5,2,FALSE)))</f>
        <v/>
      </c>
      <c r="V361" s="55" t="str">
        <f>IF(C361="","",IF(ISERROR(VLOOKUP(VLOOKUP(C361,Table1[[Practice no.]:[12]],36,FALSE),List!$A$2:$B$5,2,FALSE)),"",VLOOKUP(VLOOKUP(C361,Table1[[Practice no.]:[12]],36,FALSE),List!$A$2:$B$5,2,FALSE)))</f>
        <v/>
      </c>
      <c r="W361" s="55" t="str">
        <f>IF(C361="","",IF(ISERROR(VLOOKUP(VLOOKUP(C361,Table1[[Practice no.]:[12]],37,FALSE),List!$A$2:$B$5,2,FALSE)),"",VLOOKUP(VLOOKUP(C361,Table1[[Practice no.]:[12]],37,FALSE),List!$A$2:$B$5,2,FALSE)))</f>
        <v/>
      </c>
      <c r="X361" s="55" t="str">
        <f>IF(C361="","",IF(ISERROR(VLOOKUP(VLOOKUP(C361,Table1[[Practice no.]:[12]],38,FALSE),List!$A$2:$B$5,2,FALSE)),"",VLOOKUP(VLOOKUP(C361,Table1[[Practice no.]:[12]],38,FALSE),List!$A$2:$B$5,2,FALSE)))</f>
        <v/>
      </c>
      <c r="Y361" s="55" t="str">
        <f>IF(C361="","",IF(ISERROR(VLOOKUP(VLOOKUP(C361,Table1[[Practice no.]:[12]],39,FALSE),List!$A$2:$B$5,2,FALSE)),"",VLOOKUP(VLOOKUP(C361,Table1[[Practice no.]:[12]],39,FALSE),List!$A$2:$B$5,2,FALSE)))</f>
        <v/>
      </c>
      <c r="Z361" s="55" t="str">
        <f>IF(C361="","",IF(ISERROR(VLOOKUP(VLOOKUP(C361,Table1[[Practice no.]:[12]],40,FALSE),List!$A$2:$B$5,2,FALSE)),"",VLOOKUP(VLOOKUP(C361,Table1[[Practice no.]:[12]],40,FALSE),List!$A$2:$B$5,2,FALSE)))</f>
        <v/>
      </c>
      <c r="AA361" s="55" t="str">
        <f>IF(C361="","",IF(ISERROR(VLOOKUP(VLOOKUP(C361,Table1[[Practice no.]:[12]],41,FALSE),List!$A$2:$B$5,2,FALSE)),"",VLOOKUP(VLOOKUP(C361,Table1[[Practice no.]:[12]],41,FALSE),List!$A$2:$B$5,2,FALSE)))</f>
        <v/>
      </c>
      <c r="AB361" s="55" t="str">
        <f>IF(C361="","",IF(ISERROR(VLOOKUP(VLOOKUP(C361,Table1[[Practice no.]:[12]],42,FALSE),List!$A$2:$B$5,2,FALSE)),"",VLOOKUP(VLOOKUP(C361,Table1[[Practice no.]:[12]],42,FALSE),List!$A$2:$B$5,2,FALSE)))</f>
        <v/>
      </c>
    </row>
    <row r="362" spans="1:28" ht="40.35" customHeight="1">
      <c r="A362" s="218"/>
      <c r="B362" s="218"/>
      <c r="C362" s="218"/>
      <c r="D362" s="218" t="str">
        <f>IF(C362="","",HYPERLINK("#'" &amp; C362 &amp; "'!A1",VLOOKUP(C362,Table1[[Practice no.]:[Pracitce Name]],2,FALSE)))</f>
        <v/>
      </c>
      <c r="E362" s="65" t="str">
        <f>IF(C362="","",IF(ISERROR(VLOOKUP(VLOOKUP(C362,Table1[[Practice no.]:[12]],19,FALSE),List!$A$2:$B$5,2,FALSE)),"",VLOOKUP(VLOOKUP(C362,Table1[[Practice no.]:[12]],19,FALSE),List!$A$2:$B$5,2,FALSE)))</f>
        <v/>
      </c>
      <c r="F362" s="66" t="str">
        <f>IF(C362="","",IF(ISERROR(VLOOKUP(VLOOKUP(C362,Table1[[Practice no.]:[12]],20,FALSE),List!$A$2:$B$5,2,FALSE)),"",VLOOKUP(VLOOKUP(C362,Table1[[Practice no.]:[12]],20,FALSE),List!$A$2:$B$5,2,FALSE)))</f>
        <v/>
      </c>
      <c r="G362" s="66" t="str">
        <f>IF(C362="","",IF(ISERROR(VLOOKUP(VLOOKUP(C362,Table1[[Practice no.]:[12]],21,FALSE),List!$A$2:$B$5,2,FALSE)),"",VLOOKUP(VLOOKUP(C362,Table1[[Practice no.]:[12]],21,FALSE),List!$A$2:$B$5,2,FALSE)))</f>
        <v/>
      </c>
      <c r="H362" s="67" t="str">
        <f>IF(C362="","",IF(ISERROR(VLOOKUP(VLOOKUP(C362,Table1[[Practice no.]:[12]],22,FALSE),List!$A$2:$B$5,2,FALSE)),"",VLOOKUP(VLOOKUP(C362,Table1[[Practice no.]:[12]],22,FALSE),List!$A$2:$B$5,2,FALSE)))</f>
        <v/>
      </c>
      <c r="I362" s="67" t="str">
        <f>IF(C362="","",IF(ISERROR(VLOOKUP(VLOOKUP(C362,Table1[[Practice no.]:[12]],23,FALSE),List!$A$2:$B$5,2,FALSE)),"",VLOOKUP(VLOOKUP(C362,Table1[[Practice no.]:[12]],23,FALSE),List!$A$2:$B$5,2,FALSE)))</f>
        <v/>
      </c>
      <c r="J362" s="67" t="str">
        <f>IF(C362="","",IF(ISERROR(VLOOKUP(VLOOKUP(C362,Table1[[Practice no.]:[12]],24,FALSE),List!$A$2:$B$5,2,FALSE)),"",VLOOKUP(VLOOKUP(C362,Table1[[Practice no.]:[12]],24,FALSE),List!$A$2:$B$5,2,FALSE)))</f>
        <v/>
      </c>
      <c r="K362" s="68" t="str">
        <f>IF(C362="","",IF(ISERROR(VLOOKUP(VLOOKUP(C362,Table1[[Practice no.]:[12]],25,FALSE),List!$A$2:$B$5,2,FALSE)),"",VLOOKUP(VLOOKUP(C362,Table1[[Practice no.]:[12]],25,FALSE),List!$A$2:$B$5,2,FALSE)))</f>
        <v/>
      </c>
      <c r="L362" s="68" t="str">
        <f>IF(C362="","",IF(ISERROR(VLOOKUP(VLOOKUP(C362,Table1[[Practice no.]:[12]],26,FALSE),List!$A$2:$B$5,2,FALSE)),"",VLOOKUP(VLOOKUP(C362,Table1[[Practice no.]:[12]],26,FALSE),List!$A$2:$B$5,2,FALSE)))</f>
        <v/>
      </c>
      <c r="M362" s="68" t="str">
        <f>IF(C362="","",IF(ISERROR(VLOOKUP(VLOOKUP(C362,Table1[[Practice no.]:[12]],27,FALSE),List!$A$2:$B$5,2,FALSE)),"",VLOOKUP(VLOOKUP(C362,Table1[[Practice no.]:[12]],27,FALSE),List!$A$2:$B$5,2,FALSE)))</f>
        <v/>
      </c>
      <c r="N362" s="69" t="str">
        <f>IF(C362="","",IF(ISERROR(VLOOKUP(VLOOKUP(C362,Table1[[Practice no.]:[12]],28,FALSE),List!$A$2:$B$5,2,FALSE)),"",VLOOKUP(VLOOKUP(C362,Table1[[Practice no.]:[12]],28,FALSE),List!$A$2:$B$5,2,FALSE)))</f>
        <v/>
      </c>
      <c r="O362" s="69" t="str">
        <f>IF(C362="","",IF(ISERROR(VLOOKUP(VLOOKUP(C362,Table1[[Practice no.]:[12]],29,FALSE),List!$A$2:$B$5,2,FALSE)),"",VLOOKUP(VLOOKUP(C362,Table1[[Practice no.]:[12]],29,FALSE),List!$A$2:$B$5,2,FALSE)))</f>
        <v/>
      </c>
      <c r="P362" s="69" t="str">
        <f>IF(C362="","",IF(ISERROR(VLOOKUP(VLOOKUP(C362,Table1[[Practice no.]:[12]],30,FALSE),List!$A$2:$B$5,2,FALSE)),"",VLOOKUP(VLOOKUP(C362,Table1[[Practice no.]:[12]],30,FALSE),List!$A$2:$B$5,2,FALSE)))</f>
        <v/>
      </c>
      <c r="Q362" s="55" t="str">
        <f>IF(C362="","",IF(ISERROR(VLOOKUP(VLOOKUP(C362,Table1[[Practice no.]:[12]],31,FALSE),List!$A$2:$B$5,2,FALSE)),"",VLOOKUP(VLOOKUP(C362,Table1[[Practice no.]:[12]],31,FALSE),List!$A$2:$B$5,2,FALSE)))</f>
        <v/>
      </c>
      <c r="R362" s="55" t="str">
        <f>IF(C362="","",IF(ISERROR(VLOOKUP(VLOOKUP(C362,Table1[[Practice no.]:[12]],32,FALSE),List!$A$2:$B$5,2,FALSE)),"",VLOOKUP(VLOOKUP(C362,Table1[[Practice no.]:[12]],32,FALSE),List!$A$2:$B$5,2,FALSE)))</f>
        <v/>
      </c>
      <c r="S362" s="55" t="str">
        <f>IF(C362="","",IF(ISERROR(VLOOKUP(VLOOKUP(C362,Table1[[Practice no.]:[12]],33,FALSE),List!$A$2:$B$5,2,FALSE)),"",VLOOKUP(VLOOKUP(C362,Table1[[Practice no.]:[12]],33,FALSE),List!$A$2:$B$5,2,FALSE)))</f>
        <v/>
      </c>
      <c r="T362" s="55" t="str">
        <f>IF(C362="","",IF(ISERROR(VLOOKUP(VLOOKUP(C362,Table1[[Practice no.]:[12]],34,FALSE),List!$A$2:$B$5,2,FALSE)),"",VLOOKUP(VLOOKUP(C362,Table1[[Practice no.]:[12]],34,FALSE),List!$A$2:$B$5,2,FALSE)))</f>
        <v/>
      </c>
      <c r="U362" s="55" t="str">
        <f>IF(C362="","",IF(ISERROR(VLOOKUP(VLOOKUP(C362,Table1[[Practice no.]:[12]],35,FALSE),List!$A$2:$B$5,2,FALSE)),"",VLOOKUP(VLOOKUP(C362,Table1[[Practice no.]:[12]],35,FALSE),List!$A$2:$B$5,2,FALSE)))</f>
        <v/>
      </c>
      <c r="V362" s="55" t="str">
        <f>IF(C362="","",IF(ISERROR(VLOOKUP(VLOOKUP(C362,Table1[[Practice no.]:[12]],36,FALSE),List!$A$2:$B$5,2,FALSE)),"",VLOOKUP(VLOOKUP(C362,Table1[[Practice no.]:[12]],36,FALSE),List!$A$2:$B$5,2,FALSE)))</f>
        <v/>
      </c>
      <c r="W362" s="55" t="str">
        <f>IF(C362="","",IF(ISERROR(VLOOKUP(VLOOKUP(C362,Table1[[Practice no.]:[12]],37,FALSE),List!$A$2:$B$5,2,FALSE)),"",VLOOKUP(VLOOKUP(C362,Table1[[Practice no.]:[12]],37,FALSE),List!$A$2:$B$5,2,FALSE)))</f>
        <v/>
      </c>
      <c r="X362" s="55" t="str">
        <f>IF(C362="","",IF(ISERROR(VLOOKUP(VLOOKUP(C362,Table1[[Practice no.]:[12]],38,FALSE),List!$A$2:$B$5,2,FALSE)),"",VLOOKUP(VLOOKUP(C362,Table1[[Practice no.]:[12]],38,FALSE),List!$A$2:$B$5,2,FALSE)))</f>
        <v/>
      </c>
      <c r="Y362" s="55" t="str">
        <f>IF(C362="","",IF(ISERROR(VLOOKUP(VLOOKUP(C362,Table1[[Practice no.]:[12]],39,FALSE),List!$A$2:$B$5,2,FALSE)),"",VLOOKUP(VLOOKUP(C362,Table1[[Practice no.]:[12]],39,FALSE),List!$A$2:$B$5,2,FALSE)))</f>
        <v/>
      </c>
      <c r="Z362" s="55" t="str">
        <f>IF(C362="","",IF(ISERROR(VLOOKUP(VLOOKUP(C362,Table1[[Practice no.]:[12]],40,FALSE),List!$A$2:$B$5,2,FALSE)),"",VLOOKUP(VLOOKUP(C362,Table1[[Practice no.]:[12]],40,FALSE),List!$A$2:$B$5,2,FALSE)))</f>
        <v/>
      </c>
      <c r="AA362" s="55" t="str">
        <f>IF(C362="","",IF(ISERROR(VLOOKUP(VLOOKUP(C362,Table1[[Practice no.]:[12]],41,FALSE),List!$A$2:$B$5,2,FALSE)),"",VLOOKUP(VLOOKUP(C362,Table1[[Practice no.]:[12]],41,FALSE),List!$A$2:$B$5,2,FALSE)))</f>
        <v/>
      </c>
      <c r="AB362" s="55" t="str">
        <f>IF(C362="","",IF(ISERROR(VLOOKUP(VLOOKUP(C362,Table1[[Practice no.]:[12]],42,FALSE),List!$A$2:$B$5,2,FALSE)),"",VLOOKUP(VLOOKUP(C362,Table1[[Practice no.]:[12]],42,FALSE),List!$A$2:$B$5,2,FALSE)))</f>
        <v/>
      </c>
    </row>
    <row r="363" spans="1:28" ht="40.35" customHeight="1">
      <c r="A363" s="218"/>
      <c r="B363" s="218"/>
      <c r="C363" s="218"/>
      <c r="D363" s="218" t="str">
        <f>IF(C363="","",HYPERLINK("#'" &amp; C363 &amp; "'!A1",VLOOKUP(C363,Table1[[Practice no.]:[Pracitce Name]],2,FALSE)))</f>
        <v/>
      </c>
      <c r="E363" s="65" t="str">
        <f>IF(C363="","",IF(ISERROR(VLOOKUP(VLOOKUP(C363,Table1[[Practice no.]:[12]],19,FALSE),List!$A$2:$B$5,2,FALSE)),"",VLOOKUP(VLOOKUP(C363,Table1[[Practice no.]:[12]],19,FALSE),List!$A$2:$B$5,2,FALSE)))</f>
        <v/>
      </c>
      <c r="F363" s="66" t="str">
        <f>IF(C363="","",IF(ISERROR(VLOOKUP(VLOOKUP(C363,Table1[[Practice no.]:[12]],20,FALSE),List!$A$2:$B$5,2,FALSE)),"",VLOOKUP(VLOOKUP(C363,Table1[[Practice no.]:[12]],20,FALSE),List!$A$2:$B$5,2,FALSE)))</f>
        <v/>
      </c>
      <c r="G363" s="66" t="str">
        <f>IF(C363="","",IF(ISERROR(VLOOKUP(VLOOKUP(C363,Table1[[Practice no.]:[12]],21,FALSE),List!$A$2:$B$5,2,FALSE)),"",VLOOKUP(VLOOKUP(C363,Table1[[Practice no.]:[12]],21,FALSE),List!$A$2:$B$5,2,FALSE)))</f>
        <v/>
      </c>
      <c r="H363" s="67" t="str">
        <f>IF(C363="","",IF(ISERROR(VLOOKUP(VLOOKUP(C363,Table1[[Practice no.]:[12]],22,FALSE),List!$A$2:$B$5,2,FALSE)),"",VLOOKUP(VLOOKUP(C363,Table1[[Practice no.]:[12]],22,FALSE),List!$A$2:$B$5,2,FALSE)))</f>
        <v/>
      </c>
      <c r="I363" s="67" t="str">
        <f>IF(C363="","",IF(ISERROR(VLOOKUP(VLOOKUP(C363,Table1[[Practice no.]:[12]],23,FALSE),List!$A$2:$B$5,2,FALSE)),"",VLOOKUP(VLOOKUP(C363,Table1[[Practice no.]:[12]],23,FALSE),List!$A$2:$B$5,2,FALSE)))</f>
        <v/>
      </c>
      <c r="J363" s="67" t="str">
        <f>IF(C363="","",IF(ISERROR(VLOOKUP(VLOOKUP(C363,Table1[[Practice no.]:[12]],24,FALSE),List!$A$2:$B$5,2,FALSE)),"",VLOOKUP(VLOOKUP(C363,Table1[[Practice no.]:[12]],24,FALSE),List!$A$2:$B$5,2,FALSE)))</f>
        <v/>
      </c>
      <c r="K363" s="68" t="str">
        <f>IF(C363="","",IF(ISERROR(VLOOKUP(VLOOKUP(C363,Table1[[Practice no.]:[12]],25,FALSE),List!$A$2:$B$5,2,FALSE)),"",VLOOKUP(VLOOKUP(C363,Table1[[Practice no.]:[12]],25,FALSE),List!$A$2:$B$5,2,FALSE)))</f>
        <v/>
      </c>
      <c r="L363" s="68" t="str">
        <f>IF(C363="","",IF(ISERROR(VLOOKUP(VLOOKUP(C363,Table1[[Practice no.]:[12]],26,FALSE),List!$A$2:$B$5,2,FALSE)),"",VLOOKUP(VLOOKUP(C363,Table1[[Practice no.]:[12]],26,FALSE),List!$A$2:$B$5,2,FALSE)))</f>
        <v/>
      </c>
      <c r="M363" s="68" t="str">
        <f>IF(C363="","",IF(ISERROR(VLOOKUP(VLOOKUP(C363,Table1[[Practice no.]:[12]],27,FALSE),List!$A$2:$B$5,2,FALSE)),"",VLOOKUP(VLOOKUP(C363,Table1[[Practice no.]:[12]],27,FALSE),List!$A$2:$B$5,2,FALSE)))</f>
        <v/>
      </c>
      <c r="N363" s="69" t="str">
        <f>IF(C363="","",IF(ISERROR(VLOOKUP(VLOOKUP(C363,Table1[[Practice no.]:[12]],28,FALSE),List!$A$2:$B$5,2,FALSE)),"",VLOOKUP(VLOOKUP(C363,Table1[[Practice no.]:[12]],28,FALSE),List!$A$2:$B$5,2,FALSE)))</f>
        <v/>
      </c>
      <c r="O363" s="69" t="str">
        <f>IF(C363="","",IF(ISERROR(VLOOKUP(VLOOKUP(C363,Table1[[Practice no.]:[12]],29,FALSE),List!$A$2:$B$5,2,FALSE)),"",VLOOKUP(VLOOKUP(C363,Table1[[Practice no.]:[12]],29,FALSE),List!$A$2:$B$5,2,FALSE)))</f>
        <v/>
      </c>
      <c r="P363" s="69" t="str">
        <f>IF(C363="","",IF(ISERROR(VLOOKUP(VLOOKUP(C363,Table1[[Practice no.]:[12]],30,FALSE),List!$A$2:$B$5,2,FALSE)),"",VLOOKUP(VLOOKUP(C363,Table1[[Practice no.]:[12]],30,FALSE),List!$A$2:$B$5,2,FALSE)))</f>
        <v/>
      </c>
      <c r="Q363" s="55" t="str">
        <f>IF(C363="","",IF(ISERROR(VLOOKUP(VLOOKUP(C363,Table1[[Practice no.]:[12]],31,FALSE),List!$A$2:$B$5,2,FALSE)),"",VLOOKUP(VLOOKUP(C363,Table1[[Practice no.]:[12]],31,FALSE),List!$A$2:$B$5,2,FALSE)))</f>
        <v/>
      </c>
      <c r="R363" s="55" t="str">
        <f>IF(C363="","",IF(ISERROR(VLOOKUP(VLOOKUP(C363,Table1[[Practice no.]:[12]],32,FALSE),List!$A$2:$B$5,2,FALSE)),"",VLOOKUP(VLOOKUP(C363,Table1[[Practice no.]:[12]],32,FALSE),List!$A$2:$B$5,2,FALSE)))</f>
        <v/>
      </c>
      <c r="S363" s="55" t="str">
        <f>IF(C363="","",IF(ISERROR(VLOOKUP(VLOOKUP(C363,Table1[[Practice no.]:[12]],33,FALSE),List!$A$2:$B$5,2,FALSE)),"",VLOOKUP(VLOOKUP(C363,Table1[[Practice no.]:[12]],33,FALSE),List!$A$2:$B$5,2,FALSE)))</f>
        <v/>
      </c>
      <c r="T363" s="55" t="str">
        <f>IF(C363="","",IF(ISERROR(VLOOKUP(VLOOKUP(C363,Table1[[Practice no.]:[12]],34,FALSE),List!$A$2:$B$5,2,FALSE)),"",VLOOKUP(VLOOKUP(C363,Table1[[Practice no.]:[12]],34,FALSE),List!$A$2:$B$5,2,FALSE)))</f>
        <v/>
      </c>
      <c r="U363" s="55" t="str">
        <f>IF(C363="","",IF(ISERROR(VLOOKUP(VLOOKUP(C363,Table1[[Practice no.]:[12]],35,FALSE),List!$A$2:$B$5,2,FALSE)),"",VLOOKUP(VLOOKUP(C363,Table1[[Practice no.]:[12]],35,FALSE),List!$A$2:$B$5,2,FALSE)))</f>
        <v/>
      </c>
      <c r="V363" s="55" t="str">
        <f>IF(C363="","",IF(ISERROR(VLOOKUP(VLOOKUP(C363,Table1[[Practice no.]:[12]],36,FALSE),List!$A$2:$B$5,2,FALSE)),"",VLOOKUP(VLOOKUP(C363,Table1[[Practice no.]:[12]],36,FALSE),List!$A$2:$B$5,2,FALSE)))</f>
        <v/>
      </c>
      <c r="W363" s="55" t="str">
        <f>IF(C363="","",IF(ISERROR(VLOOKUP(VLOOKUP(C363,Table1[[Practice no.]:[12]],37,FALSE),List!$A$2:$B$5,2,FALSE)),"",VLOOKUP(VLOOKUP(C363,Table1[[Practice no.]:[12]],37,FALSE),List!$A$2:$B$5,2,FALSE)))</f>
        <v/>
      </c>
      <c r="X363" s="55" t="str">
        <f>IF(C363="","",IF(ISERROR(VLOOKUP(VLOOKUP(C363,Table1[[Practice no.]:[12]],38,FALSE),List!$A$2:$B$5,2,FALSE)),"",VLOOKUP(VLOOKUP(C363,Table1[[Practice no.]:[12]],38,FALSE),List!$A$2:$B$5,2,FALSE)))</f>
        <v/>
      </c>
      <c r="Y363" s="55" t="str">
        <f>IF(C363="","",IF(ISERROR(VLOOKUP(VLOOKUP(C363,Table1[[Practice no.]:[12]],39,FALSE),List!$A$2:$B$5,2,FALSE)),"",VLOOKUP(VLOOKUP(C363,Table1[[Practice no.]:[12]],39,FALSE),List!$A$2:$B$5,2,FALSE)))</f>
        <v/>
      </c>
      <c r="Z363" s="55" t="str">
        <f>IF(C363="","",IF(ISERROR(VLOOKUP(VLOOKUP(C363,Table1[[Practice no.]:[12]],40,FALSE),List!$A$2:$B$5,2,FALSE)),"",VLOOKUP(VLOOKUP(C363,Table1[[Practice no.]:[12]],40,FALSE),List!$A$2:$B$5,2,FALSE)))</f>
        <v/>
      </c>
      <c r="AA363" s="55" t="str">
        <f>IF(C363="","",IF(ISERROR(VLOOKUP(VLOOKUP(C363,Table1[[Practice no.]:[12]],41,FALSE),List!$A$2:$B$5,2,FALSE)),"",VLOOKUP(VLOOKUP(C363,Table1[[Practice no.]:[12]],41,FALSE),List!$A$2:$B$5,2,FALSE)))</f>
        <v/>
      </c>
      <c r="AB363" s="55" t="str">
        <f>IF(C363="","",IF(ISERROR(VLOOKUP(VLOOKUP(C363,Table1[[Practice no.]:[12]],42,FALSE),List!$A$2:$B$5,2,FALSE)),"",VLOOKUP(VLOOKUP(C363,Table1[[Practice no.]:[12]],42,FALSE),List!$A$2:$B$5,2,FALSE)))</f>
        <v/>
      </c>
    </row>
    <row r="364" spans="1:28" ht="40.35" customHeight="1">
      <c r="A364" s="218"/>
      <c r="B364" s="218"/>
      <c r="C364" s="218"/>
      <c r="D364" s="218" t="str">
        <f>IF(C364="","",HYPERLINK("#'" &amp; C364 &amp; "'!A1",VLOOKUP(C364,Table1[[Practice no.]:[Pracitce Name]],2,FALSE)))</f>
        <v/>
      </c>
      <c r="E364" s="65" t="str">
        <f>IF(C364="","",IF(ISERROR(VLOOKUP(VLOOKUP(C364,Table1[[Practice no.]:[12]],19,FALSE),List!$A$2:$B$5,2,FALSE)),"",VLOOKUP(VLOOKUP(C364,Table1[[Practice no.]:[12]],19,FALSE),List!$A$2:$B$5,2,FALSE)))</f>
        <v/>
      </c>
      <c r="F364" s="66" t="str">
        <f>IF(C364="","",IF(ISERROR(VLOOKUP(VLOOKUP(C364,Table1[[Practice no.]:[12]],20,FALSE),List!$A$2:$B$5,2,FALSE)),"",VLOOKUP(VLOOKUP(C364,Table1[[Practice no.]:[12]],20,FALSE),List!$A$2:$B$5,2,FALSE)))</f>
        <v/>
      </c>
      <c r="G364" s="66" t="str">
        <f>IF(C364="","",IF(ISERROR(VLOOKUP(VLOOKUP(C364,Table1[[Practice no.]:[12]],21,FALSE),List!$A$2:$B$5,2,FALSE)),"",VLOOKUP(VLOOKUP(C364,Table1[[Practice no.]:[12]],21,FALSE),List!$A$2:$B$5,2,FALSE)))</f>
        <v/>
      </c>
      <c r="H364" s="67" t="str">
        <f>IF(C364="","",IF(ISERROR(VLOOKUP(VLOOKUP(C364,Table1[[Practice no.]:[12]],22,FALSE),List!$A$2:$B$5,2,FALSE)),"",VLOOKUP(VLOOKUP(C364,Table1[[Practice no.]:[12]],22,FALSE),List!$A$2:$B$5,2,FALSE)))</f>
        <v/>
      </c>
      <c r="I364" s="67" t="str">
        <f>IF(C364="","",IF(ISERROR(VLOOKUP(VLOOKUP(C364,Table1[[Practice no.]:[12]],23,FALSE),List!$A$2:$B$5,2,FALSE)),"",VLOOKUP(VLOOKUP(C364,Table1[[Practice no.]:[12]],23,FALSE),List!$A$2:$B$5,2,FALSE)))</f>
        <v/>
      </c>
      <c r="J364" s="67" t="str">
        <f>IF(C364="","",IF(ISERROR(VLOOKUP(VLOOKUP(C364,Table1[[Practice no.]:[12]],24,FALSE),List!$A$2:$B$5,2,FALSE)),"",VLOOKUP(VLOOKUP(C364,Table1[[Practice no.]:[12]],24,FALSE),List!$A$2:$B$5,2,FALSE)))</f>
        <v/>
      </c>
      <c r="K364" s="68" t="str">
        <f>IF(C364="","",IF(ISERROR(VLOOKUP(VLOOKUP(C364,Table1[[Practice no.]:[12]],25,FALSE),List!$A$2:$B$5,2,FALSE)),"",VLOOKUP(VLOOKUP(C364,Table1[[Practice no.]:[12]],25,FALSE),List!$A$2:$B$5,2,FALSE)))</f>
        <v/>
      </c>
      <c r="L364" s="68" t="str">
        <f>IF(C364="","",IF(ISERROR(VLOOKUP(VLOOKUP(C364,Table1[[Practice no.]:[12]],26,FALSE),List!$A$2:$B$5,2,FALSE)),"",VLOOKUP(VLOOKUP(C364,Table1[[Practice no.]:[12]],26,FALSE),List!$A$2:$B$5,2,FALSE)))</f>
        <v/>
      </c>
      <c r="M364" s="68" t="str">
        <f>IF(C364="","",IF(ISERROR(VLOOKUP(VLOOKUP(C364,Table1[[Practice no.]:[12]],27,FALSE),List!$A$2:$B$5,2,FALSE)),"",VLOOKUP(VLOOKUP(C364,Table1[[Practice no.]:[12]],27,FALSE),List!$A$2:$B$5,2,FALSE)))</f>
        <v/>
      </c>
      <c r="N364" s="69" t="str">
        <f>IF(C364="","",IF(ISERROR(VLOOKUP(VLOOKUP(C364,Table1[[Practice no.]:[12]],28,FALSE),List!$A$2:$B$5,2,FALSE)),"",VLOOKUP(VLOOKUP(C364,Table1[[Practice no.]:[12]],28,FALSE),List!$A$2:$B$5,2,FALSE)))</f>
        <v/>
      </c>
      <c r="O364" s="69" t="str">
        <f>IF(C364="","",IF(ISERROR(VLOOKUP(VLOOKUP(C364,Table1[[Practice no.]:[12]],29,FALSE),List!$A$2:$B$5,2,FALSE)),"",VLOOKUP(VLOOKUP(C364,Table1[[Practice no.]:[12]],29,FALSE),List!$A$2:$B$5,2,FALSE)))</f>
        <v/>
      </c>
      <c r="P364" s="69" t="str">
        <f>IF(C364="","",IF(ISERROR(VLOOKUP(VLOOKUP(C364,Table1[[Practice no.]:[12]],30,FALSE),List!$A$2:$B$5,2,FALSE)),"",VLOOKUP(VLOOKUP(C364,Table1[[Practice no.]:[12]],30,FALSE),List!$A$2:$B$5,2,FALSE)))</f>
        <v/>
      </c>
      <c r="Q364" s="55" t="str">
        <f>IF(C364="","",IF(ISERROR(VLOOKUP(VLOOKUP(C364,Table1[[Practice no.]:[12]],31,FALSE),List!$A$2:$B$5,2,FALSE)),"",VLOOKUP(VLOOKUP(C364,Table1[[Practice no.]:[12]],31,FALSE),List!$A$2:$B$5,2,FALSE)))</f>
        <v/>
      </c>
      <c r="R364" s="55" t="str">
        <f>IF(C364="","",IF(ISERROR(VLOOKUP(VLOOKUP(C364,Table1[[Practice no.]:[12]],32,FALSE),List!$A$2:$B$5,2,FALSE)),"",VLOOKUP(VLOOKUP(C364,Table1[[Practice no.]:[12]],32,FALSE),List!$A$2:$B$5,2,FALSE)))</f>
        <v/>
      </c>
      <c r="S364" s="55" t="str">
        <f>IF(C364="","",IF(ISERROR(VLOOKUP(VLOOKUP(C364,Table1[[Practice no.]:[12]],33,FALSE),List!$A$2:$B$5,2,FALSE)),"",VLOOKUP(VLOOKUP(C364,Table1[[Practice no.]:[12]],33,FALSE),List!$A$2:$B$5,2,FALSE)))</f>
        <v/>
      </c>
      <c r="T364" s="55" t="str">
        <f>IF(C364="","",IF(ISERROR(VLOOKUP(VLOOKUP(C364,Table1[[Practice no.]:[12]],34,FALSE),List!$A$2:$B$5,2,FALSE)),"",VLOOKUP(VLOOKUP(C364,Table1[[Practice no.]:[12]],34,FALSE),List!$A$2:$B$5,2,FALSE)))</f>
        <v/>
      </c>
      <c r="U364" s="55" t="str">
        <f>IF(C364="","",IF(ISERROR(VLOOKUP(VLOOKUP(C364,Table1[[Practice no.]:[12]],35,FALSE),List!$A$2:$B$5,2,FALSE)),"",VLOOKUP(VLOOKUP(C364,Table1[[Practice no.]:[12]],35,FALSE),List!$A$2:$B$5,2,FALSE)))</f>
        <v/>
      </c>
      <c r="V364" s="55" t="str">
        <f>IF(C364="","",IF(ISERROR(VLOOKUP(VLOOKUP(C364,Table1[[Practice no.]:[12]],36,FALSE),List!$A$2:$B$5,2,FALSE)),"",VLOOKUP(VLOOKUP(C364,Table1[[Practice no.]:[12]],36,FALSE),List!$A$2:$B$5,2,FALSE)))</f>
        <v/>
      </c>
      <c r="W364" s="55" t="str">
        <f>IF(C364="","",IF(ISERROR(VLOOKUP(VLOOKUP(C364,Table1[[Practice no.]:[12]],37,FALSE),List!$A$2:$B$5,2,FALSE)),"",VLOOKUP(VLOOKUP(C364,Table1[[Practice no.]:[12]],37,FALSE),List!$A$2:$B$5,2,FALSE)))</f>
        <v/>
      </c>
      <c r="X364" s="55" t="str">
        <f>IF(C364="","",IF(ISERROR(VLOOKUP(VLOOKUP(C364,Table1[[Practice no.]:[12]],38,FALSE),List!$A$2:$B$5,2,FALSE)),"",VLOOKUP(VLOOKUP(C364,Table1[[Practice no.]:[12]],38,FALSE),List!$A$2:$B$5,2,FALSE)))</f>
        <v/>
      </c>
      <c r="Y364" s="55" t="str">
        <f>IF(C364="","",IF(ISERROR(VLOOKUP(VLOOKUP(C364,Table1[[Practice no.]:[12]],39,FALSE),List!$A$2:$B$5,2,FALSE)),"",VLOOKUP(VLOOKUP(C364,Table1[[Practice no.]:[12]],39,FALSE),List!$A$2:$B$5,2,FALSE)))</f>
        <v/>
      </c>
      <c r="Z364" s="55" t="str">
        <f>IF(C364="","",IF(ISERROR(VLOOKUP(VLOOKUP(C364,Table1[[Practice no.]:[12]],40,FALSE),List!$A$2:$B$5,2,FALSE)),"",VLOOKUP(VLOOKUP(C364,Table1[[Practice no.]:[12]],40,FALSE),List!$A$2:$B$5,2,FALSE)))</f>
        <v/>
      </c>
      <c r="AA364" s="55" t="str">
        <f>IF(C364="","",IF(ISERROR(VLOOKUP(VLOOKUP(C364,Table1[[Practice no.]:[12]],41,FALSE),List!$A$2:$B$5,2,FALSE)),"",VLOOKUP(VLOOKUP(C364,Table1[[Practice no.]:[12]],41,FALSE),List!$A$2:$B$5,2,FALSE)))</f>
        <v/>
      </c>
      <c r="AB364" s="55" t="str">
        <f>IF(C364="","",IF(ISERROR(VLOOKUP(VLOOKUP(C364,Table1[[Practice no.]:[12]],42,FALSE),List!$A$2:$B$5,2,FALSE)),"",VLOOKUP(VLOOKUP(C364,Table1[[Practice no.]:[12]],42,FALSE),List!$A$2:$B$5,2,FALSE)))</f>
        <v/>
      </c>
    </row>
    <row r="365" spans="1:28" ht="40.35" customHeight="1">
      <c r="A365" s="218"/>
      <c r="B365" s="218"/>
      <c r="C365" s="218"/>
      <c r="D365" s="218" t="str">
        <f>IF(C365="","",HYPERLINK("#'" &amp; C365 &amp; "'!A1",VLOOKUP(C365,Table1[[Practice no.]:[Pracitce Name]],2,FALSE)))</f>
        <v/>
      </c>
      <c r="E365" s="65" t="str">
        <f>IF(C365="","",IF(ISERROR(VLOOKUP(VLOOKUP(C365,Table1[[Practice no.]:[12]],19,FALSE),List!$A$2:$B$5,2,FALSE)),"",VLOOKUP(VLOOKUP(C365,Table1[[Practice no.]:[12]],19,FALSE),List!$A$2:$B$5,2,FALSE)))</f>
        <v/>
      </c>
      <c r="F365" s="66" t="str">
        <f>IF(C365="","",IF(ISERROR(VLOOKUP(VLOOKUP(C365,Table1[[Practice no.]:[12]],20,FALSE),List!$A$2:$B$5,2,FALSE)),"",VLOOKUP(VLOOKUP(C365,Table1[[Practice no.]:[12]],20,FALSE),List!$A$2:$B$5,2,FALSE)))</f>
        <v/>
      </c>
      <c r="G365" s="66" t="str">
        <f>IF(C365="","",IF(ISERROR(VLOOKUP(VLOOKUP(C365,Table1[[Practice no.]:[12]],21,FALSE),List!$A$2:$B$5,2,FALSE)),"",VLOOKUP(VLOOKUP(C365,Table1[[Practice no.]:[12]],21,FALSE),List!$A$2:$B$5,2,FALSE)))</f>
        <v/>
      </c>
      <c r="H365" s="67" t="str">
        <f>IF(C365="","",IF(ISERROR(VLOOKUP(VLOOKUP(C365,Table1[[Practice no.]:[12]],22,FALSE),List!$A$2:$B$5,2,FALSE)),"",VLOOKUP(VLOOKUP(C365,Table1[[Practice no.]:[12]],22,FALSE),List!$A$2:$B$5,2,FALSE)))</f>
        <v/>
      </c>
      <c r="I365" s="67" t="str">
        <f>IF(C365="","",IF(ISERROR(VLOOKUP(VLOOKUP(C365,Table1[[Practice no.]:[12]],23,FALSE),List!$A$2:$B$5,2,FALSE)),"",VLOOKUP(VLOOKUP(C365,Table1[[Practice no.]:[12]],23,FALSE),List!$A$2:$B$5,2,FALSE)))</f>
        <v/>
      </c>
      <c r="J365" s="67" t="str">
        <f>IF(C365="","",IF(ISERROR(VLOOKUP(VLOOKUP(C365,Table1[[Practice no.]:[12]],24,FALSE),List!$A$2:$B$5,2,FALSE)),"",VLOOKUP(VLOOKUP(C365,Table1[[Practice no.]:[12]],24,FALSE),List!$A$2:$B$5,2,FALSE)))</f>
        <v/>
      </c>
      <c r="K365" s="68" t="str">
        <f>IF(C365="","",IF(ISERROR(VLOOKUP(VLOOKUP(C365,Table1[[Practice no.]:[12]],25,FALSE),List!$A$2:$B$5,2,FALSE)),"",VLOOKUP(VLOOKUP(C365,Table1[[Practice no.]:[12]],25,FALSE),List!$A$2:$B$5,2,FALSE)))</f>
        <v/>
      </c>
      <c r="L365" s="68" t="str">
        <f>IF(C365="","",IF(ISERROR(VLOOKUP(VLOOKUP(C365,Table1[[Practice no.]:[12]],26,FALSE),List!$A$2:$B$5,2,FALSE)),"",VLOOKUP(VLOOKUP(C365,Table1[[Practice no.]:[12]],26,FALSE),List!$A$2:$B$5,2,FALSE)))</f>
        <v/>
      </c>
      <c r="M365" s="68" t="str">
        <f>IF(C365="","",IF(ISERROR(VLOOKUP(VLOOKUP(C365,Table1[[Practice no.]:[12]],27,FALSE),List!$A$2:$B$5,2,FALSE)),"",VLOOKUP(VLOOKUP(C365,Table1[[Practice no.]:[12]],27,FALSE),List!$A$2:$B$5,2,FALSE)))</f>
        <v/>
      </c>
      <c r="N365" s="69" t="str">
        <f>IF(C365="","",IF(ISERROR(VLOOKUP(VLOOKUP(C365,Table1[[Practice no.]:[12]],28,FALSE),List!$A$2:$B$5,2,FALSE)),"",VLOOKUP(VLOOKUP(C365,Table1[[Practice no.]:[12]],28,FALSE),List!$A$2:$B$5,2,FALSE)))</f>
        <v/>
      </c>
      <c r="O365" s="69" t="str">
        <f>IF(C365="","",IF(ISERROR(VLOOKUP(VLOOKUP(C365,Table1[[Practice no.]:[12]],29,FALSE),List!$A$2:$B$5,2,FALSE)),"",VLOOKUP(VLOOKUP(C365,Table1[[Practice no.]:[12]],29,FALSE),List!$A$2:$B$5,2,FALSE)))</f>
        <v/>
      </c>
      <c r="P365" s="69" t="str">
        <f>IF(C365="","",IF(ISERROR(VLOOKUP(VLOOKUP(C365,Table1[[Practice no.]:[12]],30,FALSE),List!$A$2:$B$5,2,FALSE)),"",VLOOKUP(VLOOKUP(C365,Table1[[Practice no.]:[12]],30,FALSE),List!$A$2:$B$5,2,FALSE)))</f>
        <v/>
      </c>
      <c r="Q365" s="55" t="str">
        <f>IF(C365="","",IF(ISERROR(VLOOKUP(VLOOKUP(C365,Table1[[Practice no.]:[12]],31,FALSE),List!$A$2:$B$5,2,FALSE)),"",VLOOKUP(VLOOKUP(C365,Table1[[Practice no.]:[12]],31,FALSE),List!$A$2:$B$5,2,FALSE)))</f>
        <v/>
      </c>
      <c r="R365" s="55" t="str">
        <f>IF(C365="","",IF(ISERROR(VLOOKUP(VLOOKUP(C365,Table1[[Practice no.]:[12]],32,FALSE),List!$A$2:$B$5,2,FALSE)),"",VLOOKUP(VLOOKUP(C365,Table1[[Practice no.]:[12]],32,FALSE),List!$A$2:$B$5,2,FALSE)))</f>
        <v/>
      </c>
      <c r="S365" s="55" t="str">
        <f>IF(C365="","",IF(ISERROR(VLOOKUP(VLOOKUP(C365,Table1[[Practice no.]:[12]],33,FALSE),List!$A$2:$B$5,2,FALSE)),"",VLOOKUP(VLOOKUP(C365,Table1[[Practice no.]:[12]],33,FALSE),List!$A$2:$B$5,2,FALSE)))</f>
        <v/>
      </c>
      <c r="T365" s="55" t="str">
        <f>IF(C365="","",IF(ISERROR(VLOOKUP(VLOOKUP(C365,Table1[[Practice no.]:[12]],34,FALSE),List!$A$2:$B$5,2,FALSE)),"",VLOOKUP(VLOOKUP(C365,Table1[[Practice no.]:[12]],34,FALSE),List!$A$2:$B$5,2,FALSE)))</f>
        <v/>
      </c>
      <c r="U365" s="55" t="str">
        <f>IF(C365="","",IF(ISERROR(VLOOKUP(VLOOKUP(C365,Table1[[Practice no.]:[12]],35,FALSE),List!$A$2:$B$5,2,FALSE)),"",VLOOKUP(VLOOKUP(C365,Table1[[Practice no.]:[12]],35,FALSE),List!$A$2:$B$5,2,FALSE)))</f>
        <v/>
      </c>
      <c r="V365" s="55" t="str">
        <f>IF(C365="","",IF(ISERROR(VLOOKUP(VLOOKUP(C365,Table1[[Practice no.]:[12]],36,FALSE),List!$A$2:$B$5,2,FALSE)),"",VLOOKUP(VLOOKUP(C365,Table1[[Practice no.]:[12]],36,FALSE),List!$A$2:$B$5,2,FALSE)))</f>
        <v/>
      </c>
      <c r="W365" s="55" t="str">
        <f>IF(C365="","",IF(ISERROR(VLOOKUP(VLOOKUP(C365,Table1[[Practice no.]:[12]],37,FALSE),List!$A$2:$B$5,2,FALSE)),"",VLOOKUP(VLOOKUP(C365,Table1[[Practice no.]:[12]],37,FALSE),List!$A$2:$B$5,2,FALSE)))</f>
        <v/>
      </c>
      <c r="X365" s="55" t="str">
        <f>IF(C365="","",IF(ISERROR(VLOOKUP(VLOOKUP(C365,Table1[[Practice no.]:[12]],38,FALSE),List!$A$2:$B$5,2,FALSE)),"",VLOOKUP(VLOOKUP(C365,Table1[[Practice no.]:[12]],38,FALSE),List!$A$2:$B$5,2,FALSE)))</f>
        <v/>
      </c>
      <c r="Y365" s="55" t="str">
        <f>IF(C365="","",IF(ISERROR(VLOOKUP(VLOOKUP(C365,Table1[[Practice no.]:[12]],39,FALSE),List!$A$2:$B$5,2,FALSE)),"",VLOOKUP(VLOOKUP(C365,Table1[[Practice no.]:[12]],39,FALSE),List!$A$2:$B$5,2,FALSE)))</f>
        <v/>
      </c>
      <c r="Z365" s="55" t="str">
        <f>IF(C365="","",IF(ISERROR(VLOOKUP(VLOOKUP(C365,Table1[[Practice no.]:[12]],40,FALSE),List!$A$2:$B$5,2,FALSE)),"",VLOOKUP(VLOOKUP(C365,Table1[[Practice no.]:[12]],40,FALSE),List!$A$2:$B$5,2,FALSE)))</f>
        <v/>
      </c>
      <c r="AA365" s="55" t="str">
        <f>IF(C365="","",IF(ISERROR(VLOOKUP(VLOOKUP(C365,Table1[[Practice no.]:[12]],41,FALSE),List!$A$2:$B$5,2,FALSE)),"",VLOOKUP(VLOOKUP(C365,Table1[[Practice no.]:[12]],41,FALSE),List!$A$2:$B$5,2,FALSE)))</f>
        <v/>
      </c>
      <c r="AB365" s="55" t="str">
        <f>IF(C365="","",IF(ISERROR(VLOOKUP(VLOOKUP(C365,Table1[[Practice no.]:[12]],42,FALSE),List!$A$2:$B$5,2,FALSE)),"",VLOOKUP(VLOOKUP(C365,Table1[[Practice no.]:[12]],42,FALSE),List!$A$2:$B$5,2,FALSE)))</f>
        <v/>
      </c>
    </row>
    <row r="366" spans="1:28" ht="40.35" customHeight="1">
      <c r="A366" s="218"/>
      <c r="B366" s="218"/>
      <c r="C366" s="218"/>
      <c r="D366" s="218" t="str">
        <f>IF(C366="","",HYPERLINK("#'" &amp; C366 &amp; "'!A1",VLOOKUP(C366,Table1[[Practice no.]:[Pracitce Name]],2,FALSE)))</f>
        <v/>
      </c>
      <c r="E366" s="65" t="str">
        <f>IF(C366="","",IF(ISERROR(VLOOKUP(VLOOKUP(C366,Table1[[Practice no.]:[12]],19,FALSE),List!$A$2:$B$5,2,FALSE)),"",VLOOKUP(VLOOKUP(C366,Table1[[Practice no.]:[12]],19,FALSE),List!$A$2:$B$5,2,FALSE)))</f>
        <v/>
      </c>
      <c r="F366" s="66" t="str">
        <f>IF(C366="","",IF(ISERROR(VLOOKUP(VLOOKUP(C366,Table1[[Practice no.]:[12]],20,FALSE),List!$A$2:$B$5,2,FALSE)),"",VLOOKUP(VLOOKUP(C366,Table1[[Practice no.]:[12]],20,FALSE),List!$A$2:$B$5,2,FALSE)))</f>
        <v/>
      </c>
      <c r="G366" s="66" t="str">
        <f>IF(C366="","",IF(ISERROR(VLOOKUP(VLOOKUP(C366,Table1[[Practice no.]:[12]],21,FALSE),List!$A$2:$B$5,2,FALSE)),"",VLOOKUP(VLOOKUP(C366,Table1[[Practice no.]:[12]],21,FALSE),List!$A$2:$B$5,2,FALSE)))</f>
        <v/>
      </c>
      <c r="H366" s="67" t="str">
        <f>IF(C366="","",IF(ISERROR(VLOOKUP(VLOOKUP(C366,Table1[[Practice no.]:[12]],22,FALSE),List!$A$2:$B$5,2,FALSE)),"",VLOOKUP(VLOOKUP(C366,Table1[[Practice no.]:[12]],22,FALSE),List!$A$2:$B$5,2,FALSE)))</f>
        <v/>
      </c>
      <c r="I366" s="67" t="str">
        <f>IF(C366="","",IF(ISERROR(VLOOKUP(VLOOKUP(C366,Table1[[Practice no.]:[12]],23,FALSE),List!$A$2:$B$5,2,FALSE)),"",VLOOKUP(VLOOKUP(C366,Table1[[Practice no.]:[12]],23,FALSE),List!$A$2:$B$5,2,FALSE)))</f>
        <v/>
      </c>
      <c r="J366" s="67" t="str">
        <f>IF(C366="","",IF(ISERROR(VLOOKUP(VLOOKUP(C366,Table1[[Practice no.]:[12]],24,FALSE),List!$A$2:$B$5,2,FALSE)),"",VLOOKUP(VLOOKUP(C366,Table1[[Practice no.]:[12]],24,FALSE),List!$A$2:$B$5,2,FALSE)))</f>
        <v/>
      </c>
      <c r="K366" s="68" t="str">
        <f>IF(C366="","",IF(ISERROR(VLOOKUP(VLOOKUP(C366,Table1[[Practice no.]:[12]],25,FALSE),List!$A$2:$B$5,2,FALSE)),"",VLOOKUP(VLOOKUP(C366,Table1[[Practice no.]:[12]],25,FALSE),List!$A$2:$B$5,2,FALSE)))</f>
        <v/>
      </c>
      <c r="L366" s="68" t="str">
        <f>IF(C366="","",IF(ISERROR(VLOOKUP(VLOOKUP(C366,Table1[[Practice no.]:[12]],26,FALSE),List!$A$2:$B$5,2,FALSE)),"",VLOOKUP(VLOOKUP(C366,Table1[[Practice no.]:[12]],26,FALSE),List!$A$2:$B$5,2,FALSE)))</f>
        <v/>
      </c>
      <c r="M366" s="68" t="str">
        <f>IF(C366="","",IF(ISERROR(VLOOKUP(VLOOKUP(C366,Table1[[Practice no.]:[12]],27,FALSE),List!$A$2:$B$5,2,FALSE)),"",VLOOKUP(VLOOKUP(C366,Table1[[Practice no.]:[12]],27,FALSE),List!$A$2:$B$5,2,FALSE)))</f>
        <v/>
      </c>
      <c r="N366" s="69" t="str">
        <f>IF(C366="","",IF(ISERROR(VLOOKUP(VLOOKUP(C366,Table1[[Practice no.]:[12]],28,FALSE),List!$A$2:$B$5,2,FALSE)),"",VLOOKUP(VLOOKUP(C366,Table1[[Practice no.]:[12]],28,FALSE),List!$A$2:$B$5,2,FALSE)))</f>
        <v/>
      </c>
      <c r="O366" s="69" t="str">
        <f>IF(C366="","",IF(ISERROR(VLOOKUP(VLOOKUP(C366,Table1[[Practice no.]:[12]],29,FALSE),List!$A$2:$B$5,2,FALSE)),"",VLOOKUP(VLOOKUP(C366,Table1[[Practice no.]:[12]],29,FALSE),List!$A$2:$B$5,2,FALSE)))</f>
        <v/>
      </c>
      <c r="P366" s="69" t="str">
        <f>IF(C366="","",IF(ISERROR(VLOOKUP(VLOOKUP(C366,Table1[[Practice no.]:[12]],30,FALSE),List!$A$2:$B$5,2,FALSE)),"",VLOOKUP(VLOOKUP(C366,Table1[[Practice no.]:[12]],30,FALSE),List!$A$2:$B$5,2,FALSE)))</f>
        <v/>
      </c>
      <c r="Q366" s="55" t="str">
        <f>IF(C366="","",IF(ISERROR(VLOOKUP(VLOOKUP(C366,Table1[[Practice no.]:[12]],31,FALSE),List!$A$2:$B$5,2,FALSE)),"",VLOOKUP(VLOOKUP(C366,Table1[[Practice no.]:[12]],31,FALSE),List!$A$2:$B$5,2,FALSE)))</f>
        <v/>
      </c>
      <c r="R366" s="55" t="str">
        <f>IF(C366="","",IF(ISERROR(VLOOKUP(VLOOKUP(C366,Table1[[Practice no.]:[12]],32,FALSE),List!$A$2:$B$5,2,FALSE)),"",VLOOKUP(VLOOKUP(C366,Table1[[Practice no.]:[12]],32,FALSE),List!$A$2:$B$5,2,FALSE)))</f>
        <v/>
      </c>
      <c r="S366" s="55" t="str">
        <f>IF(C366="","",IF(ISERROR(VLOOKUP(VLOOKUP(C366,Table1[[Practice no.]:[12]],33,FALSE),List!$A$2:$B$5,2,FALSE)),"",VLOOKUP(VLOOKUP(C366,Table1[[Practice no.]:[12]],33,FALSE),List!$A$2:$B$5,2,FALSE)))</f>
        <v/>
      </c>
      <c r="T366" s="55" t="str">
        <f>IF(C366="","",IF(ISERROR(VLOOKUP(VLOOKUP(C366,Table1[[Practice no.]:[12]],34,FALSE),List!$A$2:$B$5,2,FALSE)),"",VLOOKUP(VLOOKUP(C366,Table1[[Practice no.]:[12]],34,FALSE),List!$A$2:$B$5,2,FALSE)))</f>
        <v/>
      </c>
      <c r="U366" s="55" t="str">
        <f>IF(C366="","",IF(ISERROR(VLOOKUP(VLOOKUP(C366,Table1[[Practice no.]:[12]],35,FALSE),List!$A$2:$B$5,2,FALSE)),"",VLOOKUP(VLOOKUP(C366,Table1[[Practice no.]:[12]],35,FALSE),List!$A$2:$B$5,2,FALSE)))</f>
        <v/>
      </c>
      <c r="V366" s="55" t="str">
        <f>IF(C366="","",IF(ISERROR(VLOOKUP(VLOOKUP(C366,Table1[[Practice no.]:[12]],36,FALSE),List!$A$2:$B$5,2,FALSE)),"",VLOOKUP(VLOOKUP(C366,Table1[[Practice no.]:[12]],36,FALSE),List!$A$2:$B$5,2,FALSE)))</f>
        <v/>
      </c>
      <c r="W366" s="55" t="str">
        <f>IF(C366="","",IF(ISERROR(VLOOKUP(VLOOKUP(C366,Table1[[Practice no.]:[12]],37,FALSE),List!$A$2:$B$5,2,FALSE)),"",VLOOKUP(VLOOKUP(C366,Table1[[Practice no.]:[12]],37,FALSE),List!$A$2:$B$5,2,FALSE)))</f>
        <v/>
      </c>
      <c r="X366" s="55" t="str">
        <f>IF(C366="","",IF(ISERROR(VLOOKUP(VLOOKUP(C366,Table1[[Practice no.]:[12]],38,FALSE),List!$A$2:$B$5,2,FALSE)),"",VLOOKUP(VLOOKUP(C366,Table1[[Practice no.]:[12]],38,FALSE),List!$A$2:$B$5,2,FALSE)))</f>
        <v/>
      </c>
      <c r="Y366" s="55" t="str">
        <f>IF(C366="","",IF(ISERROR(VLOOKUP(VLOOKUP(C366,Table1[[Practice no.]:[12]],39,FALSE),List!$A$2:$B$5,2,FALSE)),"",VLOOKUP(VLOOKUP(C366,Table1[[Practice no.]:[12]],39,FALSE),List!$A$2:$B$5,2,FALSE)))</f>
        <v/>
      </c>
      <c r="Z366" s="55" t="str">
        <f>IF(C366="","",IF(ISERROR(VLOOKUP(VLOOKUP(C366,Table1[[Practice no.]:[12]],40,FALSE),List!$A$2:$B$5,2,FALSE)),"",VLOOKUP(VLOOKUP(C366,Table1[[Practice no.]:[12]],40,FALSE),List!$A$2:$B$5,2,FALSE)))</f>
        <v/>
      </c>
      <c r="AA366" s="55" t="str">
        <f>IF(C366="","",IF(ISERROR(VLOOKUP(VLOOKUP(C366,Table1[[Practice no.]:[12]],41,FALSE),List!$A$2:$B$5,2,FALSE)),"",VLOOKUP(VLOOKUP(C366,Table1[[Practice no.]:[12]],41,FALSE),List!$A$2:$B$5,2,FALSE)))</f>
        <v/>
      </c>
      <c r="AB366" s="55" t="str">
        <f>IF(C366="","",IF(ISERROR(VLOOKUP(VLOOKUP(C366,Table1[[Practice no.]:[12]],42,FALSE),List!$A$2:$B$5,2,FALSE)),"",VLOOKUP(VLOOKUP(C366,Table1[[Practice no.]:[12]],42,FALSE),List!$A$2:$B$5,2,FALSE)))</f>
        <v/>
      </c>
    </row>
    <row r="367" spans="1:28" ht="40.35" customHeight="1">
      <c r="A367" s="218"/>
      <c r="B367" s="218"/>
      <c r="C367" s="218"/>
      <c r="D367" s="218" t="str">
        <f>IF(C367="","",HYPERLINK("#'" &amp; C367 &amp; "'!A1",VLOOKUP(C367,Table1[[Practice no.]:[Pracitce Name]],2,FALSE)))</f>
        <v/>
      </c>
      <c r="E367" s="65" t="str">
        <f>IF(C367="","",IF(ISERROR(VLOOKUP(VLOOKUP(C367,Table1[[Practice no.]:[12]],19,FALSE),List!$A$2:$B$5,2,FALSE)),"",VLOOKUP(VLOOKUP(C367,Table1[[Practice no.]:[12]],19,FALSE),List!$A$2:$B$5,2,FALSE)))</f>
        <v/>
      </c>
      <c r="F367" s="66" t="str">
        <f>IF(C367="","",IF(ISERROR(VLOOKUP(VLOOKUP(C367,Table1[[Practice no.]:[12]],20,FALSE),List!$A$2:$B$5,2,FALSE)),"",VLOOKUP(VLOOKUP(C367,Table1[[Practice no.]:[12]],20,FALSE),List!$A$2:$B$5,2,FALSE)))</f>
        <v/>
      </c>
      <c r="G367" s="66" t="str">
        <f>IF(C367="","",IF(ISERROR(VLOOKUP(VLOOKUP(C367,Table1[[Practice no.]:[12]],21,FALSE),List!$A$2:$B$5,2,FALSE)),"",VLOOKUP(VLOOKUP(C367,Table1[[Practice no.]:[12]],21,FALSE),List!$A$2:$B$5,2,FALSE)))</f>
        <v/>
      </c>
      <c r="H367" s="67" t="str">
        <f>IF(C367="","",IF(ISERROR(VLOOKUP(VLOOKUP(C367,Table1[[Practice no.]:[12]],22,FALSE),List!$A$2:$B$5,2,FALSE)),"",VLOOKUP(VLOOKUP(C367,Table1[[Practice no.]:[12]],22,FALSE),List!$A$2:$B$5,2,FALSE)))</f>
        <v/>
      </c>
      <c r="I367" s="67" t="str">
        <f>IF(C367="","",IF(ISERROR(VLOOKUP(VLOOKUP(C367,Table1[[Practice no.]:[12]],23,FALSE),List!$A$2:$B$5,2,FALSE)),"",VLOOKUP(VLOOKUP(C367,Table1[[Practice no.]:[12]],23,FALSE),List!$A$2:$B$5,2,FALSE)))</f>
        <v/>
      </c>
      <c r="J367" s="67" t="str">
        <f>IF(C367="","",IF(ISERROR(VLOOKUP(VLOOKUP(C367,Table1[[Practice no.]:[12]],24,FALSE),List!$A$2:$B$5,2,FALSE)),"",VLOOKUP(VLOOKUP(C367,Table1[[Practice no.]:[12]],24,FALSE),List!$A$2:$B$5,2,FALSE)))</f>
        <v/>
      </c>
      <c r="K367" s="68" t="str">
        <f>IF(C367="","",IF(ISERROR(VLOOKUP(VLOOKUP(C367,Table1[[Practice no.]:[12]],25,FALSE),List!$A$2:$B$5,2,FALSE)),"",VLOOKUP(VLOOKUP(C367,Table1[[Practice no.]:[12]],25,FALSE),List!$A$2:$B$5,2,FALSE)))</f>
        <v/>
      </c>
      <c r="L367" s="68" t="str">
        <f>IF(C367="","",IF(ISERROR(VLOOKUP(VLOOKUP(C367,Table1[[Practice no.]:[12]],26,FALSE),List!$A$2:$B$5,2,FALSE)),"",VLOOKUP(VLOOKUP(C367,Table1[[Practice no.]:[12]],26,FALSE),List!$A$2:$B$5,2,FALSE)))</f>
        <v/>
      </c>
      <c r="M367" s="68" t="str">
        <f>IF(C367="","",IF(ISERROR(VLOOKUP(VLOOKUP(C367,Table1[[Practice no.]:[12]],27,FALSE),List!$A$2:$B$5,2,FALSE)),"",VLOOKUP(VLOOKUP(C367,Table1[[Practice no.]:[12]],27,FALSE),List!$A$2:$B$5,2,FALSE)))</f>
        <v/>
      </c>
      <c r="N367" s="69" t="str">
        <f>IF(C367="","",IF(ISERROR(VLOOKUP(VLOOKUP(C367,Table1[[Practice no.]:[12]],28,FALSE),List!$A$2:$B$5,2,FALSE)),"",VLOOKUP(VLOOKUP(C367,Table1[[Practice no.]:[12]],28,FALSE),List!$A$2:$B$5,2,FALSE)))</f>
        <v/>
      </c>
      <c r="O367" s="69" t="str">
        <f>IF(C367="","",IF(ISERROR(VLOOKUP(VLOOKUP(C367,Table1[[Practice no.]:[12]],29,FALSE),List!$A$2:$B$5,2,FALSE)),"",VLOOKUP(VLOOKUP(C367,Table1[[Practice no.]:[12]],29,FALSE),List!$A$2:$B$5,2,FALSE)))</f>
        <v/>
      </c>
      <c r="P367" s="69" t="str">
        <f>IF(C367="","",IF(ISERROR(VLOOKUP(VLOOKUP(C367,Table1[[Practice no.]:[12]],30,FALSE),List!$A$2:$B$5,2,FALSE)),"",VLOOKUP(VLOOKUP(C367,Table1[[Practice no.]:[12]],30,FALSE),List!$A$2:$B$5,2,FALSE)))</f>
        <v/>
      </c>
      <c r="Q367" s="55" t="str">
        <f>IF(C367="","",IF(ISERROR(VLOOKUP(VLOOKUP(C367,Table1[[Practice no.]:[12]],31,FALSE),List!$A$2:$B$5,2,FALSE)),"",VLOOKUP(VLOOKUP(C367,Table1[[Practice no.]:[12]],31,FALSE),List!$A$2:$B$5,2,FALSE)))</f>
        <v/>
      </c>
      <c r="R367" s="55" t="str">
        <f>IF(C367="","",IF(ISERROR(VLOOKUP(VLOOKUP(C367,Table1[[Practice no.]:[12]],32,FALSE),List!$A$2:$B$5,2,FALSE)),"",VLOOKUP(VLOOKUP(C367,Table1[[Practice no.]:[12]],32,FALSE),List!$A$2:$B$5,2,FALSE)))</f>
        <v/>
      </c>
      <c r="S367" s="55" t="str">
        <f>IF(C367="","",IF(ISERROR(VLOOKUP(VLOOKUP(C367,Table1[[Practice no.]:[12]],33,FALSE),List!$A$2:$B$5,2,FALSE)),"",VLOOKUP(VLOOKUP(C367,Table1[[Practice no.]:[12]],33,FALSE),List!$A$2:$B$5,2,FALSE)))</f>
        <v/>
      </c>
      <c r="T367" s="55" t="str">
        <f>IF(C367="","",IF(ISERROR(VLOOKUP(VLOOKUP(C367,Table1[[Practice no.]:[12]],34,FALSE),List!$A$2:$B$5,2,FALSE)),"",VLOOKUP(VLOOKUP(C367,Table1[[Practice no.]:[12]],34,FALSE),List!$A$2:$B$5,2,FALSE)))</f>
        <v/>
      </c>
      <c r="U367" s="55" t="str">
        <f>IF(C367="","",IF(ISERROR(VLOOKUP(VLOOKUP(C367,Table1[[Practice no.]:[12]],35,FALSE),List!$A$2:$B$5,2,FALSE)),"",VLOOKUP(VLOOKUP(C367,Table1[[Practice no.]:[12]],35,FALSE),List!$A$2:$B$5,2,FALSE)))</f>
        <v/>
      </c>
      <c r="V367" s="55" t="str">
        <f>IF(C367="","",IF(ISERROR(VLOOKUP(VLOOKUP(C367,Table1[[Practice no.]:[12]],36,FALSE),List!$A$2:$B$5,2,FALSE)),"",VLOOKUP(VLOOKUP(C367,Table1[[Practice no.]:[12]],36,FALSE),List!$A$2:$B$5,2,FALSE)))</f>
        <v/>
      </c>
      <c r="W367" s="55" t="str">
        <f>IF(C367="","",IF(ISERROR(VLOOKUP(VLOOKUP(C367,Table1[[Practice no.]:[12]],37,FALSE),List!$A$2:$B$5,2,FALSE)),"",VLOOKUP(VLOOKUP(C367,Table1[[Practice no.]:[12]],37,FALSE),List!$A$2:$B$5,2,FALSE)))</f>
        <v/>
      </c>
      <c r="X367" s="55" t="str">
        <f>IF(C367="","",IF(ISERROR(VLOOKUP(VLOOKUP(C367,Table1[[Practice no.]:[12]],38,FALSE),List!$A$2:$B$5,2,FALSE)),"",VLOOKUP(VLOOKUP(C367,Table1[[Practice no.]:[12]],38,FALSE),List!$A$2:$B$5,2,FALSE)))</f>
        <v/>
      </c>
      <c r="Y367" s="55" t="str">
        <f>IF(C367="","",IF(ISERROR(VLOOKUP(VLOOKUP(C367,Table1[[Practice no.]:[12]],39,FALSE),List!$A$2:$B$5,2,FALSE)),"",VLOOKUP(VLOOKUP(C367,Table1[[Practice no.]:[12]],39,FALSE),List!$A$2:$B$5,2,FALSE)))</f>
        <v/>
      </c>
      <c r="Z367" s="55" t="str">
        <f>IF(C367="","",IF(ISERROR(VLOOKUP(VLOOKUP(C367,Table1[[Practice no.]:[12]],40,FALSE),List!$A$2:$B$5,2,FALSE)),"",VLOOKUP(VLOOKUP(C367,Table1[[Practice no.]:[12]],40,FALSE),List!$A$2:$B$5,2,FALSE)))</f>
        <v/>
      </c>
      <c r="AA367" s="55" t="str">
        <f>IF(C367="","",IF(ISERROR(VLOOKUP(VLOOKUP(C367,Table1[[Practice no.]:[12]],41,FALSE),List!$A$2:$B$5,2,FALSE)),"",VLOOKUP(VLOOKUP(C367,Table1[[Practice no.]:[12]],41,FALSE),List!$A$2:$B$5,2,FALSE)))</f>
        <v/>
      </c>
      <c r="AB367" s="55" t="str">
        <f>IF(C367="","",IF(ISERROR(VLOOKUP(VLOOKUP(C367,Table1[[Practice no.]:[12]],42,FALSE),List!$A$2:$B$5,2,FALSE)),"",VLOOKUP(VLOOKUP(C367,Table1[[Practice no.]:[12]],42,FALSE),List!$A$2:$B$5,2,FALSE)))</f>
        <v/>
      </c>
    </row>
    <row r="368" spans="1:28" ht="40.35" customHeight="1">
      <c r="A368" s="218"/>
      <c r="B368" s="218"/>
      <c r="C368" s="218"/>
      <c r="D368" s="218" t="str">
        <f>IF(C368="","",HYPERLINK("#'" &amp; C368 &amp; "'!A1",VLOOKUP(C368,Table1[[Practice no.]:[Pracitce Name]],2,FALSE)))</f>
        <v/>
      </c>
      <c r="E368" s="65" t="str">
        <f>IF(C368="","",IF(ISERROR(VLOOKUP(VLOOKUP(C368,Table1[[Practice no.]:[12]],19,FALSE),List!$A$2:$B$5,2,FALSE)),"",VLOOKUP(VLOOKUP(C368,Table1[[Practice no.]:[12]],19,FALSE),List!$A$2:$B$5,2,FALSE)))</f>
        <v/>
      </c>
      <c r="F368" s="66" t="str">
        <f>IF(C368="","",IF(ISERROR(VLOOKUP(VLOOKUP(C368,Table1[[Practice no.]:[12]],20,FALSE),List!$A$2:$B$5,2,FALSE)),"",VLOOKUP(VLOOKUP(C368,Table1[[Practice no.]:[12]],20,FALSE),List!$A$2:$B$5,2,FALSE)))</f>
        <v/>
      </c>
      <c r="G368" s="66" t="str">
        <f>IF(C368="","",IF(ISERROR(VLOOKUP(VLOOKUP(C368,Table1[[Practice no.]:[12]],21,FALSE),List!$A$2:$B$5,2,FALSE)),"",VLOOKUP(VLOOKUP(C368,Table1[[Practice no.]:[12]],21,FALSE),List!$A$2:$B$5,2,FALSE)))</f>
        <v/>
      </c>
      <c r="H368" s="67" t="str">
        <f>IF(C368="","",IF(ISERROR(VLOOKUP(VLOOKUP(C368,Table1[[Practice no.]:[12]],22,FALSE),List!$A$2:$B$5,2,FALSE)),"",VLOOKUP(VLOOKUP(C368,Table1[[Practice no.]:[12]],22,FALSE),List!$A$2:$B$5,2,FALSE)))</f>
        <v/>
      </c>
      <c r="I368" s="67" t="str">
        <f>IF(C368="","",IF(ISERROR(VLOOKUP(VLOOKUP(C368,Table1[[Practice no.]:[12]],23,FALSE),List!$A$2:$B$5,2,FALSE)),"",VLOOKUP(VLOOKUP(C368,Table1[[Practice no.]:[12]],23,FALSE),List!$A$2:$B$5,2,FALSE)))</f>
        <v/>
      </c>
      <c r="J368" s="67" t="str">
        <f>IF(C368="","",IF(ISERROR(VLOOKUP(VLOOKUP(C368,Table1[[Practice no.]:[12]],24,FALSE),List!$A$2:$B$5,2,FALSE)),"",VLOOKUP(VLOOKUP(C368,Table1[[Practice no.]:[12]],24,FALSE),List!$A$2:$B$5,2,FALSE)))</f>
        <v/>
      </c>
      <c r="K368" s="68" t="str">
        <f>IF(C368="","",IF(ISERROR(VLOOKUP(VLOOKUP(C368,Table1[[Practice no.]:[12]],25,FALSE),List!$A$2:$B$5,2,FALSE)),"",VLOOKUP(VLOOKUP(C368,Table1[[Practice no.]:[12]],25,FALSE),List!$A$2:$B$5,2,FALSE)))</f>
        <v/>
      </c>
      <c r="L368" s="68" t="str">
        <f>IF(C368="","",IF(ISERROR(VLOOKUP(VLOOKUP(C368,Table1[[Practice no.]:[12]],26,FALSE),List!$A$2:$B$5,2,FALSE)),"",VLOOKUP(VLOOKUP(C368,Table1[[Practice no.]:[12]],26,FALSE),List!$A$2:$B$5,2,FALSE)))</f>
        <v/>
      </c>
      <c r="M368" s="68" t="str">
        <f>IF(C368="","",IF(ISERROR(VLOOKUP(VLOOKUP(C368,Table1[[Practice no.]:[12]],27,FALSE),List!$A$2:$B$5,2,FALSE)),"",VLOOKUP(VLOOKUP(C368,Table1[[Practice no.]:[12]],27,FALSE),List!$A$2:$B$5,2,FALSE)))</f>
        <v/>
      </c>
      <c r="N368" s="69" t="str">
        <f>IF(C368="","",IF(ISERROR(VLOOKUP(VLOOKUP(C368,Table1[[Practice no.]:[12]],28,FALSE),List!$A$2:$B$5,2,FALSE)),"",VLOOKUP(VLOOKUP(C368,Table1[[Practice no.]:[12]],28,FALSE),List!$A$2:$B$5,2,FALSE)))</f>
        <v/>
      </c>
      <c r="O368" s="69" t="str">
        <f>IF(C368="","",IF(ISERROR(VLOOKUP(VLOOKUP(C368,Table1[[Practice no.]:[12]],29,FALSE),List!$A$2:$B$5,2,FALSE)),"",VLOOKUP(VLOOKUP(C368,Table1[[Practice no.]:[12]],29,FALSE),List!$A$2:$B$5,2,FALSE)))</f>
        <v/>
      </c>
      <c r="P368" s="69" t="str">
        <f>IF(C368="","",IF(ISERROR(VLOOKUP(VLOOKUP(C368,Table1[[Practice no.]:[12]],30,FALSE),List!$A$2:$B$5,2,FALSE)),"",VLOOKUP(VLOOKUP(C368,Table1[[Practice no.]:[12]],30,FALSE),List!$A$2:$B$5,2,FALSE)))</f>
        <v/>
      </c>
      <c r="Q368" s="55" t="str">
        <f>IF(C368="","",IF(ISERROR(VLOOKUP(VLOOKUP(C368,Table1[[Practice no.]:[12]],31,FALSE),List!$A$2:$B$5,2,FALSE)),"",VLOOKUP(VLOOKUP(C368,Table1[[Practice no.]:[12]],31,FALSE),List!$A$2:$B$5,2,FALSE)))</f>
        <v/>
      </c>
      <c r="R368" s="55" t="str">
        <f>IF(C368="","",IF(ISERROR(VLOOKUP(VLOOKUP(C368,Table1[[Practice no.]:[12]],32,FALSE),List!$A$2:$B$5,2,FALSE)),"",VLOOKUP(VLOOKUP(C368,Table1[[Practice no.]:[12]],32,FALSE),List!$A$2:$B$5,2,FALSE)))</f>
        <v/>
      </c>
      <c r="S368" s="55" t="str">
        <f>IF(C368="","",IF(ISERROR(VLOOKUP(VLOOKUP(C368,Table1[[Practice no.]:[12]],33,FALSE),List!$A$2:$B$5,2,FALSE)),"",VLOOKUP(VLOOKUP(C368,Table1[[Practice no.]:[12]],33,FALSE),List!$A$2:$B$5,2,FALSE)))</f>
        <v/>
      </c>
      <c r="T368" s="55" t="str">
        <f>IF(C368="","",IF(ISERROR(VLOOKUP(VLOOKUP(C368,Table1[[Practice no.]:[12]],34,FALSE),List!$A$2:$B$5,2,FALSE)),"",VLOOKUP(VLOOKUP(C368,Table1[[Practice no.]:[12]],34,FALSE),List!$A$2:$B$5,2,FALSE)))</f>
        <v/>
      </c>
      <c r="U368" s="55" t="str">
        <f>IF(C368="","",IF(ISERROR(VLOOKUP(VLOOKUP(C368,Table1[[Practice no.]:[12]],35,FALSE),List!$A$2:$B$5,2,FALSE)),"",VLOOKUP(VLOOKUP(C368,Table1[[Practice no.]:[12]],35,FALSE),List!$A$2:$B$5,2,FALSE)))</f>
        <v/>
      </c>
      <c r="V368" s="55" t="str">
        <f>IF(C368="","",IF(ISERROR(VLOOKUP(VLOOKUP(C368,Table1[[Practice no.]:[12]],36,FALSE),List!$A$2:$B$5,2,FALSE)),"",VLOOKUP(VLOOKUP(C368,Table1[[Practice no.]:[12]],36,FALSE),List!$A$2:$B$5,2,FALSE)))</f>
        <v/>
      </c>
      <c r="W368" s="55" t="str">
        <f>IF(C368="","",IF(ISERROR(VLOOKUP(VLOOKUP(C368,Table1[[Practice no.]:[12]],37,FALSE),List!$A$2:$B$5,2,FALSE)),"",VLOOKUP(VLOOKUP(C368,Table1[[Practice no.]:[12]],37,FALSE),List!$A$2:$B$5,2,FALSE)))</f>
        <v/>
      </c>
      <c r="X368" s="55" t="str">
        <f>IF(C368="","",IF(ISERROR(VLOOKUP(VLOOKUP(C368,Table1[[Practice no.]:[12]],38,FALSE),List!$A$2:$B$5,2,FALSE)),"",VLOOKUP(VLOOKUP(C368,Table1[[Practice no.]:[12]],38,FALSE),List!$A$2:$B$5,2,FALSE)))</f>
        <v/>
      </c>
      <c r="Y368" s="55" t="str">
        <f>IF(C368="","",IF(ISERROR(VLOOKUP(VLOOKUP(C368,Table1[[Practice no.]:[12]],39,FALSE),List!$A$2:$B$5,2,FALSE)),"",VLOOKUP(VLOOKUP(C368,Table1[[Practice no.]:[12]],39,FALSE),List!$A$2:$B$5,2,FALSE)))</f>
        <v/>
      </c>
      <c r="Z368" s="55" t="str">
        <f>IF(C368="","",IF(ISERROR(VLOOKUP(VLOOKUP(C368,Table1[[Practice no.]:[12]],40,FALSE),List!$A$2:$B$5,2,FALSE)),"",VLOOKUP(VLOOKUP(C368,Table1[[Practice no.]:[12]],40,FALSE),List!$A$2:$B$5,2,FALSE)))</f>
        <v/>
      </c>
      <c r="AA368" s="55" t="str">
        <f>IF(C368="","",IF(ISERROR(VLOOKUP(VLOOKUP(C368,Table1[[Practice no.]:[12]],41,FALSE),List!$A$2:$B$5,2,FALSE)),"",VLOOKUP(VLOOKUP(C368,Table1[[Practice no.]:[12]],41,FALSE),List!$A$2:$B$5,2,FALSE)))</f>
        <v/>
      </c>
      <c r="AB368" s="55" t="str">
        <f>IF(C368="","",IF(ISERROR(VLOOKUP(VLOOKUP(C368,Table1[[Practice no.]:[12]],42,FALSE),List!$A$2:$B$5,2,FALSE)),"",VLOOKUP(VLOOKUP(C368,Table1[[Practice no.]:[12]],42,FALSE),List!$A$2:$B$5,2,FALSE)))</f>
        <v/>
      </c>
    </row>
    <row r="369" spans="1:28" ht="40.35" customHeight="1">
      <c r="A369" s="218"/>
      <c r="B369" s="218"/>
      <c r="C369" s="218"/>
      <c r="D369" s="218" t="str">
        <f>IF(C369="","",HYPERLINK("#'" &amp; C369 &amp; "'!A1",VLOOKUP(C369,Table1[[Practice no.]:[Pracitce Name]],2,FALSE)))</f>
        <v/>
      </c>
      <c r="E369" s="65" t="str">
        <f>IF(C369="","",IF(ISERROR(VLOOKUP(VLOOKUP(C369,Table1[[Practice no.]:[12]],19,FALSE),List!$A$2:$B$5,2,FALSE)),"",VLOOKUP(VLOOKUP(C369,Table1[[Practice no.]:[12]],19,FALSE),List!$A$2:$B$5,2,FALSE)))</f>
        <v/>
      </c>
      <c r="F369" s="66" t="str">
        <f>IF(C369="","",IF(ISERROR(VLOOKUP(VLOOKUP(C369,Table1[[Practice no.]:[12]],20,FALSE),List!$A$2:$B$5,2,FALSE)),"",VLOOKUP(VLOOKUP(C369,Table1[[Practice no.]:[12]],20,FALSE),List!$A$2:$B$5,2,FALSE)))</f>
        <v/>
      </c>
      <c r="G369" s="66" t="str">
        <f>IF(C369="","",IF(ISERROR(VLOOKUP(VLOOKUP(C369,Table1[[Practice no.]:[12]],21,FALSE),List!$A$2:$B$5,2,FALSE)),"",VLOOKUP(VLOOKUP(C369,Table1[[Practice no.]:[12]],21,FALSE),List!$A$2:$B$5,2,FALSE)))</f>
        <v/>
      </c>
      <c r="H369" s="67" t="str">
        <f>IF(C369="","",IF(ISERROR(VLOOKUP(VLOOKUP(C369,Table1[[Practice no.]:[12]],22,FALSE),List!$A$2:$B$5,2,FALSE)),"",VLOOKUP(VLOOKUP(C369,Table1[[Practice no.]:[12]],22,FALSE),List!$A$2:$B$5,2,FALSE)))</f>
        <v/>
      </c>
      <c r="I369" s="67" t="str">
        <f>IF(C369="","",IF(ISERROR(VLOOKUP(VLOOKUP(C369,Table1[[Practice no.]:[12]],23,FALSE),List!$A$2:$B$5,2,FALSE)),"",VLOOKUP(VLOOKUP(C369,Table1[[Practice no.]:[12]],23,FALSE),List!$A$2:$B$5,2,FALSE)))</f>
        <v/>
      </c>
      <c r="J369" s="67" t="str">
        <f>IF(C369="","",IF(ISERROR(VLOOKUP(VLOOKUP(C369,Table1[[Practice no.]:[12]],24,FALSE),List!$A$2:$B$5,2,FALSE)),"",VLOOKUP(VLOOKUP(C369,Table1[[Practice no.]:[12]],24,FALSE),List!$A$2:$B$5,2,FALSE)))</f>
        <v/>
      </c>
      <c r="K369" s="68" t="str">
        <f>IF(C369="","",IF(ISERROR(VLOOKUP(VLOOKUP(C369,Table1[[Practice no.]:[12]],25,FALSE),List!$A$2:$B$5,2,FALSE)),"",VLOOKUP(VLOOKUP(C369,Table1[[Practice no.]:[12]],25,FALSE),List!$A$2:$B$5,2,FALSE)))</f>
        <v/>
      </c>
      <c r="L369" s="68" t="str">
        <f>IF(C369="","",IF(ISERROR(VLOOKUP(VLOOKUP(C369,Table1[[Practice no.]:[12]],26,FALSE),List!$A$2:$B$5,2,FALSE)),"",VLOOKUP(VLOOKUP(C369,Table1[[Practice no.]:[12]],26,FALSE),List!$A$2:$B$5,2,FALSE)))</f>
        <v/>
      </c>
      <c r="M369" s="68" t="str">
        <f>IF(C369="","",IF(ISERROR(VLOOKUP(VLOOKUP(C369,Table1[[Practice no.]:[12]],27,FALSE),List!$A$2:$B$5,2,FALSE)),"",VLOOKUP(VLOOKUP(C369,Table1[[Practice no.]:[12]],27,FALSE),List!$A$2:$B$5,2,FALSE)))</f>
        <v/>
      </c>
      <c r="N369" s="69" t="str">
        <f>IF(C369="","",IF(ISERROR(VLOOKUP(VLOOKUP(C369,Table1[[Practice no.]:[12]],28,FALSE),List!$A$2:$B$5,2,FALSE)),"",VLOOKUP(VLOOKUP(C369,Table1[[Practice no.]:[12]],28,FALSE),List!$A$2:$B$5,2,FALSE)))</f>
        <v/>
      </c>
      <c r="O369" s="69" t="str">
        <f>IF(C369="","",IF(ISERROR(VLOOKUP(VLOOKUP(C369,Table1[[Practice no.]:[12]],29,FALSE),List!$A$2:$B$5,2,FALSE)),"",VLOOKUP(VLOOKUP(C369,Table1[[Practice no.]:[12]],29,FALSE),List!$A$2:$B$5,2,FALSE)))</f>
        <v/>
      </c>
      <c r="P369" s="69" t="str">
        <f>IF(C369="","",IF(ISERROR(VLOOKUP(VLOOKUP(C369,Table1[[Practice no.]:[12]],30,FALSE),List!$A$2:$B$5,2,FALSE)),"",VLOOKUP(VLOOKUP(C369,Table1[[Practice no.]:[12]],30,FALSE),List!$A$2:$B$5,2,FALSE)))</f>
        <v/>
      </c>
      <c r="Q369" s="55" t="str">
        <f>IF(C369="","",IF(ISERROR(VLOOKUP(VLOOKUP(C369,Table1[[Practice no.]:[12]],31,FALSE),List!$A$2:$B$5,2,FALSE)),"",VLOOKUP(VLOOKUP(C369,Table1[[Practice no.]:[12]],31,FALSE),List!$A$2:$B$5,2,FALSE)))</f>
        <v/>
      </c>
      <c r="R369" s="55" t="str">
        <f>IF(C369="","",IF(ISERROR(VLOOKUP(VLOOKUP(C369,Table1[[Practice no.]:[12]],32,FALSE),List!$A$2:$B$5,2,FALSE)),"",VLOOKUP(VLOOKUP(C369,Table1[[Practice no.]:[12]],32,FALSE),List!$A$2:$B$5,2,FALSE)))</f>
        <v/>
      </c>
      <c r="S369" s="55" t="str">
        <f>IF(C369="","",IF(ISERROR(VLOOKUP(VLOOKUP(C369,Table1[[Practice no.]:[12]],33,FALSE),List!$A$2:$B$5,2,FALSE)),"",VLOOKUP(VLOOKUP(C369,Table1[[Practice no.]:[12]],33,FALSE),List!$A$2:$B$5,2,FALSE)))</f>
        <v/>
      </c>
      <c r="T369" s="55" t="str">
        <f>IF(C369="","",IF(ISERROR(VLOOKUP(VLOOKUP(C369,Table1[[Practice no.]:[12]],34,FALSE),List!$A$2:$B$5,2,FALSE)),"",VLOOKUP(VLOOKUP(C369,Table1[[Practice no.]:[12]],34,FALSE),List!$A$2:$B$5,2,FALSE)))</f>
        <v/>
      </c>
      <c r="U369" s="55" t="str">
        <f>IF(C369="","",IF(ISERROR(VLOOKUP(VLOOKUP(C369,Table1[[Practice no.]:[12]],35,FALSE),List!$A$2:$B$5,2,FALSE)),"",VLOOKUP(VLOOKUP(C369,Table1[[Practice no.]:[12]],35,FALSE),List!$A$2:$B$5,2,FALSE)))</f>
        <v/>
      </c>
      <c r="V369" s="55" t="str">
        <f>IF(C369="","",IF(ISERROR(VLOOKUP(VLOOKUP(C369,Table1[[Practice no.]:[12]],36,FALSE),List!$A$2:$B$5,2,FALSE)),"",VLOOKUP(VLOOKUP(C369,Table1[[Practice no.]:[12]],36,FALSE),List!$A$2:$B$5,2,FALSE)))</f>
        <v/>
      </c>
      <c r="W369" s="55" t="str">
        <f>IF(C369="","",IF(ISERROR(VLOOKUP(VLOOKUP(C369,Table1[[Practice no.]:[12]],37,FALSE),List!$A$2:$B$5,2,FALSE)),"",VLOOKUP(VLOOKUP(C369,Table1[[Practice no.]:[12]],37,FALSE),List!$A$2:$B$5,2,FALSE)))</f>
        <v/>
      </c>
      <c r="X369" s="55" t="str">
        <f>IF(C369="","",IF(ISERROR(VLOOKUP(VLOOKUP(C369,Table1[[Practice no.]:[12]],38,FALSE),List!$A$2:$B$5,2,FALSE)),"",VLOOKUP(VLOOKUP(C369,Table1[[Practice no.]:[12]],38,FALSE),List!$A$2:$B$5,2,FALSE)))</f>
        <v/>
      </c>
      <c r="Y369" s="55" t="str">
        <f>IF(C369="","",IF(ISERROR(VLOOKUP(VLOOKUP(C369,Table1[[Practice no.]:[12]],39,FALSE),List!$A$2:$B$5,2,FALSE)),"",VLOOKUP(VLOOKUP(C369,Table1[[Practice no.]:[12]],39,FALSE),List!$A$2:$B$5,2,FALSE)))</f>
        <v/>
      </c>
      <c r="Z369" s="55" t="str">
        <f>IF(C369="","",IF(ISERROR(VLOOKUP(VLOOKUP(C369,Table1[[Practice no.]:[12]],40,FALSE),List!$A$2:$B$5,2,FALSE)),"",VLOOKUP(VLOOKUP(C369,Table1[[Practice no.]:[12]],40,FALSE),List!$A$2:$B$5,2,FALSE)))</f>
        <v/>
      </c>
      <c r="AA369" s="55" t="str">
        <f>IF(C369="","",IF(ISERROR(VLOOKUP(VLOOKUP(C369,Table1[[Practice no.]:[12]],41,FALSE),List!$A$2:$B$5,2,FALSE)),"",VLOOKUP(VLOOKUP(C369,Table1[[Practice no.]:[12]],41,FALSE),List!$A$2:$B$5,2,FALSE)))</f>
        <v/>
      </c>
      <c r="AB369" s="55" t="str">
        <f>IF(C369="","",IF(ISERROR(VLOOKUP(VLOOKUP(C369,Table1[[Practice no.]:[12]],42,FALSE),List!$A$2:$B$5,2,FALSE)),"",VLOOKUP(VLOOKUP(C369,Table1[[Practice no.]:[12]],42,FALSE),List!$A$2:$B$5,2,FALSE)))</f>
        <v/>
      </c>
    </row>
    <row r="370" spans="1:28" ht="40.35" customHeight="1">
      <c r="A370" s="218"/>
      <c r="B370" s="218"/>
      <c r="C370" s="218"/>
      <c r="D370" s="218" t="str">
        <f>IF(C370="","",HYPERLINK("#'" &amp; C370 &amp; "'!A1",VLOOKUP(C370,Table1[[Practice no.]:[Pracitce Name]],2,FALSE)))</f>
        <v/>
      </c>
      <c r="E370" s="65" t="str">
        <f>IF(C370="","",IF(ISERROR(VLOOKUP(VLOOKUP(C370,Table1[[Practice no.]:[12]],19,FALSE),List!$A$2:$B$5,2,FALSE)),"",VLOOKUP(VLOOKUP(C370,Table1[[Practice no.]:[12]],19,FALSE),List!$A$2:$B$5,2,FALSE)))</f>
        <v/>
      </c>
      <c r="F370" s="66" t="str">
        <f>IF(C370="","",IF(ISERROR(VLOOKUP(VLOOKUP(C370,Table1[[Practice no.]:[12]],20,FALSE),List!$A$2:$B$5,2,FALSE)),"",VLOOKUP(VLOOKUP(C370,Table1[[Practice no.]:[12]],20,FALSE),List!$A$2:$B$5,2,FALSE)))</f>
        <v/>
      </c>
      <c r="G370" s="66" t="str">
        <f>IF(C370="","",IF(ISERROR(VLOOKUP(VLOOKUP(C370,Table1[[Practice no.]:[12]],21,FALSE),List!$A$2:$B$5,2,FALSE)),"",VLOOKUP(VLOOKUP(C370,Table1[[Practice no.]:[12]],21,FALSE),List!$A$2:$B$5,2,FALSE)))</f>
        <v/>
      </c>
      <c r="H370" s="67" t="str">
        <f>IF(C370="","",IF(ISERROR(VLOOKUP(VLOOKUP(C370,Table1[[Practice no.]:[12]],22,FALSE),List!$A$2:$B$5,2,FALSE)),"",VLOOKUP(VLOOKUP(C370,Table1[[Practice no.]:[12]],22,FALSE),List!$A$2:$B$5,2,FALSE)))</f>
        <v/>
      </c>
      <c r="I370" s="67" t="str">
        <f>IF(C370="","",IF(ISERROR(VLOOKUP(VLOOKUP(C370,Table1[[Practice no.]:[12]],23,FALSE),List!$A$2:$B$5,2,FALSE)),"",VLOOKUP(VLOOKUP(C370,Table1[[Practice no.]:[12]],23,FALSE),List!$A$2:$B$5,2,FALSE)))</f>
        <v/>
      </c>
      <c r="J370" s="67" t="str">
        <f>IF(C370="","",IF(ISERROR(VLOOKUP(VLOOKUP(C370,Table1[[Practice no.]:[12]],24,FALSE),List!$A$2:$B$5,2,FALSE)),"",VLOOKUP(VLOOKUP(C370,Table1[[Practice no.]:[12]],24,FALSE),List!$A$2:$B$5,2,FALSE)))</f>
        <v/>
      </c>
      <c r="K370" s="68" t="str">
        <f>IF(C370="","",IF(ISERROR(VLOOKUP(VLOOKUP(C370,Table1[[Practice no.]:[12]],25,FALSE),List!$A$2:$B$5,2,FALSE)),"",VLOOKUP(VLOOKUP(C370,Table1[[Practice no.]:[12]],25,FALSE),List!$A$2:$B$5,2,FALSE)))</f>
        <v/>
      </c>
      <c r="L370" s="68" t="str">
        <f>IF(C370="","",IF(ISERROR(VLOOKUP(VLOOKUP(C370,Table1[[Practice no.]:[12]],26,FALSE),List!$A$2:$B$5,2,FALSE)),"",VLOOKUP(VLOOKUP(C370,Table1[[Practice no.]:[12]],26,FALSE),List!$A$2:$B$5,2,FALSE)))</f>
        <v/>
      </c>
      <c r="M370" s="68" t="str">
        <f>IF(C370="","",IF(ISERROR(VLOOKUP(VLOOKUP(C370,Table1[[Practice no.]:[12]],27,FALSE),List!$A$2:$B$5,2,FALSE)),"",VLOOKUP(VLOOKUP(C370,Table1[[Practice no.]:[12]],27,FALSE),List!$A$2:$B$5,2,FALSE)))</f>
        <v/>
      </c>
      <c r="N370" s="69" t="str">
        <f>IF(C370="","",IF(ISERROR(VLOOKUP(VLOOKUP(C370,Table1[[Practice no.]:[12]],28,FALSE),List!$A$2:$B$5,2,FALSE)),"",VLOOKUP(VLOOKUP(C370,Table1[[Practice no.]:[12]],28,FALSE),List!$A$2:$B$5,2,FALSE)))</f>
        <v/>
      </c>
      <c r="O370" s="69" t="str">
        <f>IF(C370="","",IF(ISERROR(VLOOKUP(VLOOKUP(C370,Table1[[Practice no.]:[12]],29,FALSE),List!$A$2:$B$5,2,FALSE)),"",VLOOKUP(VLOOKUP(C370,Table1[[Practice no.]:[12]],29,FALSE),List!$A$2:$B$5,2,FALSE)))</f>
        <v/>
      </c>
      <c r="P370" s="69" t="str">
        <f>IF(C370="","",IF(ISERROR(VLOOKUP(VLOOKUP(C370,Table1[[Practice no.]:[12]],30,FALSE),List!$A$2:$B$5,2,FALSE)),"",VLOOKUP(VLOOKUP(C370,Table1[[Practice no.]:[12]],30,FALSE),List!$A$2:$B$5,2,FALSE)))</f>
        <v/>
      </c>
      <c r="Q370" s="55" t="str">
        <f>IF(C370="","",IF(ISERROR(VLOOKUP(VLOOKUP(C370,Table1[[Practice no.]:[12]],31,FALSE),List!$A$2:$B$5,2,FALSE)),"",VLOOKUP(VLOOKUP(C370,Table1[[Practice no.]:[12]],31,FALSE),List!$A$2:$B$5,2,FALSE)))</f>
        <v/>
      </c>
      <c r="R370" s="55" t="str">
        <f>IF(C370="","",IF(ISERROR(VLOOKUP(VLOOKUP(C370,Table1[[Practice no.]:[12]],32,FALSE),List!$A$2:$B$5,2,FALSE)),"",VLOOKUP(VLOOKUP(C370,Table1[[Practice no.]:[12]],32,FALSE),List!$A$2:$B$5,2,FALSE)))</f>
        <v/>
      </c>
      <c r="S370" s="55" t="str">
        <f>IF(C370="","",IF(ISERROR(VLOOKUP(VLOOKUP(C370,Table1[[Practice no.]:[12]],33,FALSE),List!$A$2:$B$5,2,FALSE)),"",VLOOKUP(VLOOKUP(C370,Table1[[Practice no.]:[12]],33,FALSE),List!$A$2:$B$5,2,FALSE)))</f>
        <v/>
      </c>
      <c r="T370" s="55" t="str">
        <f>IF(C370="","",IF(ISERROR(VLOOKUP(VLOOKUP(C370,Table1[[Practice no.]:[12]],34,FALSE),List!$A$2:$B$5,2,FALSE)),"",VLOOKUP(VLOOKUP(C370,Table1[[Practice no.]:[12]],34,FALSE),List!$A$2:$B$5,2,FALSE)))</f>
        <v/>
      </c>
      <c r="U370" s="55" t="str">
        <f>IF(C370="","",IF(ISERROR(VLOOKUP(VLOOKUP(C370,Table1[[Practice no.]:[12]],35,FALSE),List!$A$2:$B$5,2,FALSE)),"",VLOOKUP(VLOOKUP(C370,Table1[[Practice no.]:[12]],35,FALSE),List!$A$2:$B$5,2,FALSE)))</f>
        <v/>
      </c>
      <c r="V370" s="55" t="str">
        <f>IF(C370="","",IF(ISERROR(VLOOKUP(VLOOKUP(C370,Table1[[Practice no.]:[12]],36,FALSE),List!$A$2:$B$5,2,FALSE)),"",VLOOKUP(VLOOKUP(C370,Table1[[Practice no.]:[12]],36,FALSE),List!$A$2:$B$5,2,FALSE)))</f>
        <v/>
      </c>
      <c r="W370" s="55" t="str">
        <f>IF(C370="","",IF(ISERROR(VLOOKUP(VLOOKUP(C370,Table1[[Practice no.]:[12]],37,FALSE),List!$A$2:$B$5,2,FALSE)),"",VLOOKUP(VLOOKUP(C370,Table1[[Practice no.]:[12]],37,FALSE),List!$A$2:$B$5,2,FALSE)))</f>
        <v/>
      </c>
      <c r="X370" s="55" t="str">
        <f>IF(C370="","",IF(ISERROR(VLOOKUP(VLOOKUP(C370,Table1[[Practice no.]:[12]],38,FALSE),List!$A$2:$B$5,2,FALSE)),"",VLOOKUP(VLOOKUP(C370,Table1[[Practice no.]:[12]],38,FALSE),List!$A$2:$B$5,2,FALSE)))</f>
        <v/>
      </c>
      <c r="Y370" s="55" t="str">
        <f>IF(C370="","",IF(ISERROR(VLOOKUP(VLOOKUP(C370,Table1[[Practice no.]:[12]],39,FALSE),List!$A$2:$B$5,2,FALSE)),"",VLOOKUP(VLOOKUP(C370,Table1[[Practice no.]:[12]],39,FALSE),List!$A$2:$B$5,2,FALSE)))</f>
        <v/>
      </c>
      <c r="Z370" s="55" t="str">
        <f>IF(C370="","",IF(ISERROR(VLOOKUP(VLOOKUP(C370,Table1[[Practice no.]:[12]],40,FALSE),List!$A$2:$B$5,2,FALSE)),"",VLOOKUP(VLOOKUP(C370,Table1[[Practice no.]:[12]],40,FALSE),List!$A$2:$B$5,2,FALSE)))</f>
        <v/>
      </c>
      <c r="AA370" s="55" t="str">
        <f>IF(C370="","",IF(ISERROR(VLOOKUP(VLOOKUP(C370,Table1[[Practice no.]:[12]],41,FALSE),List!$A$2:$B$5,2,FALSE)),"",VLOOKUP(VLOOKUP(C370,Table1[[Practice no.]:[12]],41,FALSE),List!$A$2:$B$5,2,FALSE)))</f>
        <v/>
      </c>
      <c r="AB370" s="55" t="str">
        <f>IF(C370="","",IF(ISERROR(VLOOKUP(VLOOKUP(C370,Table1[[Practice no.]:[12]],42,FALSE),List!$A$2:$B$5,2,FALSE)),"",VLOOKUP(VLOOKUP(C370,Table1[[Practice no.]:[12]],42,FALSE),List!$A$2:$B$5,2,FALSE)))</f>
        <v/>
      </c>
    </row>
    <row r="371" spans="1:28" ht="40.35" customHeight="1">
      <c r="A371" s="218"/>
      <c r="B371" s="218"/>
      <c r="C371" s="218"/>
      <c r="D371" s="218" t="str">
        <f>IF(C371="","",HYPERLINK("#'" &amp; C371 &amp; "'!A1",VLOOKUP(C371,Table1[[Practice no.]:[Pracitce Name]],2,FALSE)))</f>
        <v/>
      </c>
      <c r="E371" s="65" t="str">
        <f>IF(C371="","",IF(ISERROR(VLOOKUP(VLOOKUP(C371,Table1[[Practice no.]:[12]],19,FALSE),List!$A$2:$B$5,2,FALSE)),"",VLOOKUP(VLOOKUP(C371,Table1[[Practice no.]:[12]],19,FALSE),List!$A$2:$B$5,2,FALSE)))</f>
        <v/>
      </c>
      <c r="F371" s="66" t="str">
        <f>IF(C371="","",IF(ISERROR(VLOOKUP(VLOOKUP(C371,Table1[[Practice no.]:[12]],20,FALSE),List!$A$2:$B$5,2,FALSE)),"",VLOOKUP(VLOOKUP(C371,Table1[[Practice no.]:[12]],20,FALSE),List!$A$2:$B$5,2,FALSE)))</f>
        <v/>
      </c>
      <c r="G371" s="66" t="str">
        <f>IF(C371="","",IF(ISERROR(VLOOKUP(VLOOKUP(C371,Table1[[Practice no.]:[12]],21,FALSE),List!$A$2:$B$5,2,FALSE)),"",VLOOKUP(VLOOKUP(C371,Table1[[Practice no.]:[12]],21,FALSE),List!$A$2:$B$5,2,FALSE)))</f>
        <v/>
      </c>
      <c r="H371" s="67" t="str">
        <f>IF(C371="","",IF(ISERROR(VLOOKUP(VLOOKUP(C371,Table1[[Practice no.]:[12]],22,FALSE),List!$A$2:$B$5,2,FALSE)),"",VLOOKUP(VLOOKUP(C371,Table1[[Practice no.]:[12]],22,FALSE),List!$A$2:$B$5,2,FALSE)))</f>
        <v/>
      </c>
      <c r="I371" s="67" t="str">
        <f>IF(C371="","",IF(ISERROR(VLOOKUP(VLOOKUP(C371,Table1[[Practice no.]:[12]],23,FALSE),List!$A$2:$B$5,2,FALSE)),"",VLOOKUP(VLOOKUP(C371,Table1[[Practice no.]:[12]],23,FALSE),List!$A$2:$B$5,2,FALSE)))</f>
        <v/>
      </c>
      <c r="J371" s="67" t="str">
        <f>IF(C371="","",IF(ISERROR(VLOOKUP(VLOOKUP(C371,Table1[[Practice no.]:[12]],24,FALSE),List!$A$2:$B$5,2,FALSE)),"",VLOOKUP(VLOOKUP(C371,Table1[[Practice no.]:[12]],24,FALSE),List!$A$2:$B$5,2,FALSE)))</f>
        <v/>
      </c>
      <c r="K371" s="68" t="str">
        <f>IF(C371="","",IF(ISERROR(VLOOKUP(VLOOKUP(C371,Table1[[Practice no.]:[12]],25,FALSE),List!$A$2:$B$5,2,FALSE)),"",VLOOKUP(VLOOKUP(C371,Table1[[Practice no.]:[12]],25,FALSE),List!$A$2:$B$5,2,FALSE)))</f>
        <v/>
      </c>
      <c r="L371" s="68" t="str">
        <f>IF(C371="","",IF(ISERROR(VLOOKUP(VLOOKUP(C371,Table1[[Practice no.]:[12]],26,FALSE),List!$A$2:$B$5,2,FALSE)),"",VLOOKUP(VLOOKUP(C371,Table1[[Practice no.]:[12]],26,FALSE),List!$A$2:$B$5,2,FALSE)))</f>
        <v/>
      </c>
      <c r="M371" s="68" t="str">
        <f>IF(C371="","",IF(ISERROR(VLOOKUP(VLOOKUP(C371,Table1[[Practice no.]:[12]],27,FALSE),List!$A$2:$B$5,2,FALSE)),"",VLOOKUP(VLOOKUP(C371,Table1[[Practice no.]:[12]],27,FALSE),List!$A$2:$B$5,2,FALSE)))</f>
        <v/>
      </c>
      <c r="N371" s="69" t="str">
        <f>IF(C371="","",IF(ISERROR(VLOOKUP(VLOOKUP(C371,Table1[[Practice no.]:[12]],28,FALSE),List!$A$2:$B$5,2,FALSE)),"",VLOOKUP(VLOOKUP(C371,Table1[[Practice no.]:[12]],28,FALSE),List!$A$2:$B$5,2,FALSE)))</f>
        <v/>
      </c>
      <c r="O371" s="69" t="str">
        <f>IF(C371="","",IF(ISERROR(VLOOKUP(VLOOKUP(C371,Table1[[Practice no.]:[12]],29,FALSE),List!$A$2:$B$5,2,FALSE)),"",VLOOKUP(VLOOKUP(C371,Table1[[Practice no.]:[12]],29,FALSE),List!$A$2:$B$5,2,FALSE)))</f>
        <v/>
      </c>
      <c r="P371" s="69" t="str">
        <f>IF(C371="","",IF(ISERROR(VLOOKUP(VLOOKUP(C371,Table1[[Practice no.]:[12]],30,FALSE),List!$A$2:$B$5,2,FALSE)),"",VLOOKUP(VLOOKUP(C371,Table1[[Practice no.]:[12]],30,FALSE),List!$A$2:$B$5,2,FALSE)))</f>
        <v/>
      </c>
      <c r="Q371" s="55" t="str">
        <f>IF(C371="","",IF(ISERROR(VLOOKUP(VLOOKUP(C371,Table1[[Practice no.]:[12]],31,FALSE),List!$A$2:$B$5,2,FALSE)),"",VLOOKUP(VLOOKUP(C371,Table1[[Practice no.]:[12]],31,FALSE),List!$A$2:$B$5,2,FALSE)))</f>
        <v/>
      </c>
      <c r="R371" s="55" t="str">
        <f>IF(C371="","",IF(ISERROR(VLOOKUP(VLOOKUP(C371,Table1[[Practice no.]:[12]],32,FALSE),List!$A$2:$B$5,2,FALSE)),"",VLOOKUP(VLOOKUP(C371,Table1[[Practice no.]:[12]],32,FALSE),List!$A$2:$B$5,2,FALSE)))</f>
        <v/>
      </c>
      <c r="S371" s="55" t="str">
        <f>IF(C371="","",IF(ISERROR(VLOOKUP(VLOOKUP(C371,Table1[[Practice no.]:[12]],33,FALSE),List!$A$2:$B$5,2,FALSE)),"",VLOOKUP(VLOOKUP(C371,Table1[[Practice no.]:[12]],33,FALSE),List!$A$2:$B$5,2,FALSE)))</f>
        <v/>
      </c>
      <c r="T371" s="55" t="str">
        <f>IF(C371="","",IF(ISERROR(VLOOKUP(VLOOKUP(C371,Table1[[Practice no.]:[12]],34,FALSE),List!$A$2:$B$5,2,FALSE)),"",VLOOKUP(VLOOKUP(C371,Table1[[Practice no.]:[12]],34,FALSE),List!$A$2:$B$5,2,FALSE)))</f>
        <v/>
      </c>
      <c r="U371" s="55" t="str">
        <f>IF(C371="","",IF(ISERROR(VLOOKUP(VLOOKUP(C371,Table1[[Practice no.]:[12]],35,FALSE),List!$A$2:$B$5,2,FALSE)),"",VLOOKUP(VLOOKUP(C371,Table1[[Practice no.]:[12]],35,FALSE),List!$A$2:$B$5,2,FALSE)))</f>
        <v/>
      </c>
      <c r="V371" s="55" t="str">
        <f>IF(C371="","",IF(ISERROR(VLOOKUP(VLOOKUP(C371,Table1[[Practice no.]:[12]],36,FALSE),List!$A$2:$B$5,2,FALSE)),"",VLOOKUP(VLOOKUP(C371,Table1[[Practice no.]:[12]],36,FALSE),List!$A$2:$B$5,2,FALSE)))</f>
        <v/>
      </c>
      <c r="W371" s="55" t="str">
        <f>IF(C371="","",IF(ISERROR(VLOOKUP(VLOOKUP(C371,Table1[[Practice no.]:[12]],37,FALSE),List!$A$2:$B$5,2,FALSE)),"",VLOOKUP(VLOOKUP(C371,Table1[[Practice no.]:[12]],37,FALSE),List!$A$2:$B$5,2,FALSE)))</f>
        <v/>
      </c>
      <c r="X371" s="55" t="str">
        <f>IF(C371="","",IF(ISERROR(VLOOKUP(VLOOKUP(C371,Table1[[Practice no.]:[12]],38,FALSE),List!$A$2:$B$5,2,FALSE)),"",VLOOKUP(VLOOKUP(C371,Table1[[Practice no.]:[12]],38,FALSE),List!$A$2:$B$5,2,FALSE)))</f>
        <v/>
      </c>
      <c r="Y371" s="55" t="str">
        <f>IF(C371="","",IF(ISERROR(VLOOKUP(VLOOKUP(C371,Table1[[Practice no.]:[12]],39,FALSE),List!$A$2:$B$5,2,FALSE)),"",VLOOKUP(VLOOKUP(C371,Table1[[Practice no.]:[12]],39,FALSE),List!$A$2:$B$5,2,FALSE)))</f>
        <v/>
      </c>
      <c r="Z371" s="55" t="str">
        <f>IF(C371="","",IF(ISERROR(VLOOKUP(VLOOKUP(C371,Table1[[Practice no.]:[12]],40,FALSE),List!$A$2:$B$5,2,FALSE)),"",VLOOKUP(VLOOKUP(C371,Table1[[Practice no.]:[12]],40,FALSE),List!$A$2:$B$5,2,FALSE)))</f>
        <v/>
      </c>
      <c r="AA371" s="55" t="str">
        <f>IF(C371="","",IF(ISERROR(VLOOKUP(VLOOKUP(C371,Table1[[Practice no.]:[12]],41,FALSE),List!$A$2:$B$5,2,FALSE)),"",VLOOKUP(VLOOKUP(C371,Table1[[Practice no.]:[12]],41,FALSE),List!$A$2:$B$5,2,FALSE)))</f>
        <v/>
      </c>
      <c r="AB371" s="55" t="str">
        <f>IF(C371="","",IF(ISERROR(VLOOKUP(VLOOKUP(C371,Table1[[Practice no.]:[12]],42,FALSE),List!$A$2:$B$5,2,FALSE)),"",VLOOKUP(VLOOKUP(C371,Table1[[Practice no.]:[12]],42,FALSE),List!$A$2:$B$5,2,FALSE)))</f>
        <v/>
      </c>
    </row>
    <row r="372" spans="1:28" ht="40.35" customHeight="1">
      <c r="A372" s="218"/>
      <c r="B372" s="218"/>
      <c r="C372" s="218"/>
      <c r="D372" s="218" t="str">
        <f>IF(C372="","",HYPERLINK("#'" &amp; C372 &amp; "'!A1",VLOOKUP(C372,Table1[[Practice no.]:[Pracitce Name]],2,FALSE)))</f>
        <v/>
      </c>
      <c r="E372" s="65" t="str">
        <f>IF(C372="","",IF(ISERROR(VLOOKUP(VLOOKUP(C372,Table1[[Practice no.]:[12]],19,FALSE),List!$A$2:$B$5,2,FALSE)),"",VLOOKUP(VLOOKUP(C372,Table1[[Practice no.]:[12]],19,FALSE),List!$A$2:$B$5,2,FALSE)))</f>
        <v/>
      </c>
      <c r="F372" s="66" t="str">
        <f>IF(C372="","",IF(ISERROR(VLOOKUP(VLOOKUP(C372,Table1[[Practice no.]:[12]],20,FALSE),List!$A$2:$B$5,2,FALSE)),"",VLOOKUP(VLOOKUP(C372,Table1[[Practice no.]:[12]],20,FALSE),List!$A$2:$B$5,2,FALSE)))</f>
        <v/>
      </c>
      <c r="G372" s="66" t="str">
        <f>IF(C372="","",IF(ISERROR(VLOOKUP(VLOOKUP(C372,Table1[[Practice no.]:[12]],21,FALSE),List!$A$2:$B$5,2,FALSE)),"",VLOOKUP(VLOOKUP(C372,Table1[[Practice no.]:[12]],21,FALSE),List!$A$2:$B$5,2,FALSE)))</f>
        <v/>
      </c>
      <c r="H372" s="67" t="str">
        <f>IF(C372="","",IF(ISERROR(VLOOKUP(VLOOKUP(C372,Table1[[Practice no.]:[12]],22,FALSE),List!$A$2:$B$5,2,FALSE)),"",VLOOKUP(VLOOKUP(C372,Table1[[Practice no.]:[12]],22,FALSE),List!$A$2:$B$5,2,FALSE)))</f>
        <v/>
      </c>
      <c r="I372" s="67" t="str">
        <f>IF(C372="","",IF(ISERROR(VLOOKUP(VLOOKUP(C372,Table1[[Practice no.]:[12]],23,FALSE),List!$A$2:$B$5,2,FALSE)),"",VLOOKUP(VLOOKUP(C372,Table1[[Practice no.]:[12]],23,FALSE),List!$A$2:$B$5,2,FALSE)))</f>
        <v/>
      </c>
      <c r="J372" s="67" t="str">
        <f>IF(C372="","",IF(ISERROR(VLOOKUP(VLOOKUP(C372,Table1[[Practice no.]:[12]],24,FALSE),List!$A$2:$B$5,2,FALSE)),"",VLOOKUP(VLOOKUP(C372,Table1[[Practice no.]:[12]],24,FALSE),List!$A$2:$B$5,2,FALSE)))</f>
        <v/>
      </c>
      <c r="K372" s="68" t="str">
        <f>IF(C372="","",IF(ISERROR(VLOOKUP(VLOOKUP(C372,Table1[[Practice no.]:[12]],25,FALSE),List!$A$2:$B$5,2,FALSE)),"",VLOOKUP(VLOOKUP(C372,Table1[[Practice no.]:[12]],25,FALSE),List!$A$2:$B$5,2,FALSE)))</f>
        <v/>
      </c>
      <c r="L372" s="68" t="str">
        <f>IF(C372="","",IF(ISERROR(VLOOKUP(VLOOKUP(C372,Table1[[Practice no.]:[12]],26,FALSE),List!$A$2:$B$5,2,FALSE)),"",VLOOKUP(VLOOKUP(C372,Table1[[Practice no.]:[12]],26,FALSE),List!$A$2:$B$5,2,FALSE)))</f>
        <v/>
      </c>
      <c r="M372" s="68" t="str">
        <f>IF(C372="","",IF(ISERROR(VLOOKUP(VLOOKUP(C372,Table1[[Practice no.]:[12]],27,FALSE),List!$A$2:$B$5,2,FALSE)),"",VLOOKUP(VLOOKUP(C372,Table1[[Practice no.]:[12]],27,FALSE),List!$A$2:$B$5,2,FALSE)))</f>
        <v/>
      </c>
      <c r="N372" s="69" t="str">
        <f>IF(C372="","",IF(ISERROR(VLOOKUP(VLOOKUP(C372,Table1[[Practice no.]:[12]],28,FALSE),List!$A$2:$B$5,2,FALSE)),"",VLOOKUP(VLOOKUP(C372,Table1[[Practice no.]:[12]],28,FALSE),List!$A$2:$B$5,2,FALSE)))</f>
        <v/>
      </c>
      <c r="O372" s="69" t="str">
        <f>IF(C372="","",IF(ISERROR(VLOOKUP(VLOOKUP(C372,Table1[[Practice no.]:[12]],29,FALSE),List!$A$2:$B$5,2,FALSE)),"",VLOOKUP(VLOOKUP(C372,Table1[[Practice no.]:[12]],29,FALSE),List!$A$2:$B$5,2,FALSE)))</f>
        <v/>
      </c>
      <c r="P372" s="69" t="str">
        <f>IF(C372="","",IF(ISERROR(VLOOKUP(VLOOKUP(C372,Table1[[Practice no.]:[12]],30,FALSE),List!$A$2:$B$5,2,FALSE)),"",VLOOKUP(VLOOKUP(C372,Table1[[Practice no.]:[12]],30,FALSE),List!$A$2:$B$5,2,FALSE)))</f>
        <v/>
      </c>
      <c r="Q372" s="55" t="str">
        <f>IF(C372="","",IF(ISERROR(VLOOKUP(VLOOKUP(C372,Table1[[Practice no.]:[12]],31,FALSE),List!$A$2:$B$5,2,FALSE)),"",VLOOKUP(VLOOKUP(C372,Table1[[Practice no.]:[12]],31,FALSE),List!$A$2:$B$5,2,FALSE)))</f>
        <v/>
      </c>
      <c r="R372" s="55" t="str">
        <f>IF(C372="","",IF(ISERROR(VLOOKUP(VLOOKUP(C372,Table1[[Practice no.]:[12]],32,FALSE),List!$A$2:$B$5,2,FALSE)),"",VLOOKUP(VLOOKUP(C372,Table1[[Practice no.]:[12]],32,FALSE),List!$A$2:$B$5,2,FALSE)))</f>
        <v/>
      </c>
      <c r="S372" s="55" t="str">
        <f>IF(C372="","",IF(ISERROR(VLOOKUP(VLOOKUP(C372,Table1[[Practice no.]:[12]],33,FALSE),List!$A$2:$B$5,2,FALSE)),"",VLOOKUP(VLOOKUP(C372,Table1[[Practice no.]:[12]],33,FALSE),List!$A$2:$B$5,2,FALSE)))</f>
        <v/>
      </c>
      <c r="T372" s="55" t="str">
        <f>IF(C372="","",IF(ISERROR(VLOOKUP(VLOOKUP(C372,Table1[[Practice no.]:[12]],34,FALSE),List!$A$2:$B$5,2,FALSE)),"",VLOOKUP(VLOOKUP(C372,Table1[[Practice no.]:[12]],34,FALSE),List!$A$2:$B$5,2,FALSE)))</f>
        <v/>
      </c>
      <c r="U372" s="55" t="str">
        <f>IF(C372="","",IF(ISERROR(VLOOKUP(VLOOKUP(C372,Table1[[Practice no.]:[12]],35,FALSE),List!$A$2:$B$5,2,FALSE)),"",VLOOKUP(VLOOKUP(C372,Table1[[Practice no.]:[12]],35,FALSE),List!$A$2:$B$5,2,FALSE)))</f>
        <v/>
      </c>
      <c r="V372" s="55" t="str">
        <f>IF(C372="","",IF(ISERROR(VLOOKUP(VLOOKUP(C372,Table1[[Practice no.]:[12]],36,FALSE),List!$A$2:$B$5,2,FALSE)),"",VLOOKUP(VLOOKUP(C372,Table1[[Practice no.]:[12]],36,FALSE),List!$A$2:$B$5,2,FALSE)))</f>
        <v/>
      </c>
      <c r="W372" s="55" t="str">
        <f>IF(C372="","",IF(ISERROR(VLOOKUP(VLOOKUP(C372,Table1[[Practice no.]:[12]],37,FALSE),List!$A$2:$B$5,2,FALSE)),"",VLOOKUP(VLOOKUP(C372,Table1[[Practice no.]:[12]],37,FALSE),List!$A$2:$B$5,2,FALSE)))</f>
        <v/>
      </c>
      <c r="X372" s="55" t="str">
        <f>IF(C372="","",IF(ISERROR(VLOOKUP(VLOOKUP(C372,Table1[[Practice no.]:[12]],38,FALSE),List!$A$2:$B$5,2,FALSE)),"",VLOOKUP(VLOOKUP(C372,Table1[[Practice no.]:[12]],38,FALSE),List!$A$2:$B$5,2,FALSE)))</f>
        <v/>
      </c>
      <c r="Y372" s="55" t="str">
        <f>IF(C372="","",IF(ISERROR(VLOOKUP(VLOOKUP(C372,Table1[[Practice no.]:[12]],39,FALSE),List!$A$2:$B$5,2,FALSE)),"",VLOOKUP(VLOOKUP(C372,Table1[[Practice no.]:[12]],39,FALSE),List!$A$2:$B$5,2,FALSE)))</f>
        <v/>
      </c>
      <c r="Z372" s="55" t="str">
        <f>IF(C372="","",IF(ISERROR(VLOOKUP(VLOOKUP(C372,Table1[[Practice no.]:[12]],40,FALSE),List!$A$2:$B$5,2,FALSE)),"",VLOOKUP(VLOOKUP(C372,Table1[[Practice no.]:[12]],40,FALSE),List!$A$2:$B$5,2,FALSE)))</f>
        <v/>
      </c>
      <c r="AA372" s="55" t="str">
        <f>IF(C372="","",IF(ISERROR(VLOOKUP(VLOOKUP(C372,Table1[[Practice no.]:[12]],41,FALSE),List!$A$2:$B$5,2,FALSE)),"",VLOOKUP(VLOOKUP(C372,Table1[[Practice no.]:[12]],41,FALSE),List!$A$2:$B$5,2,FALSE)))</f>
        <v/>
      </c>
      <c r="AB372" s="55" t="str">
        <f>IF(C372="","",IF(ISERROR(VLOOKUP(VLOOKUP(C372,Table1[[Practice no.]:[12]],42,FALSE),List!$A$2:$B$5,2,FALSE)),"",VLOOKUP(VLOOKUP(C372,Table1[[Practice no.]:[12]],42,FALSE),List!$A$2:$B$5,2,FALSE)))</f>
        <v/>
      </c>
    </row>
    <row r="373" spans="1:28" ht="40.35" customHeight="1">
      <c r="A373" s="218"/>
      <c r="B373" s="218"/>
      <c r="C373" s="218"/>
      <c r="D373" s="218" t="str">
        <f>IF(C373="","",HYPERLINK("#'" &amp; C373 &amp; "'!A1",VLOOKUP(C373,Table1[[Practice no.]:[Pracitce Name]],2,FALSE)))</f>
        <v/>
      </c>
      <c r="E373" s="65" t="str">
        <f>IF(C373="","",IF(ISERROR(VLOOKUP(VLOOKUP(C373,Table1[[Practice no.]:[12]],19,FALSE),List!$A$2:$B$5,2,FALSE)),"",VLOOKUP(VLOOKUP(C373,Table1[[Practice no.]:[12]],19,FALSE),List!$A$2:$B$5,2,FALSE)))</f>
        <v/>
      </c>
      <c r="F373" s="66" t="str">
        <f>IF(C373="","",IF(ISERROR(VLOOKUP(VLOOKUP(C373,Table1[[Practice no.]:[12]],20,FALSE),List!$A$2:$B$5,2,FALSE)),"",VLOOKUP(VLOOKUP(C373,Table1[[Practice no.]:[12]],20,FALSE),List!$A$2:$B$5,2,FALSE)))</f>
        <v/>
      </c>
      <c r="G373" s="66" t="str">
        <f>IF(C373="","",IF(ISERROR(VLOOKUP(VLOOKUP(C373,Table1[[Practice no.]:[12]],21,FALSE),List!$A$2:$B$5,2,FALSE)),"",VLOOKUP(VLOOKUP(C373,Table1[[Practice no.]:[12]],21,FALSE),List!$A$2:$B$5,2,FALSE)))</f>
        <v/>
      </c>
      <c r="H373" s="67" t="str">
        <f>IF(C373="","",IF(ISERROR(VLOOKUP(VLOOKUP(C373,Table1[[Practice no.]:[12]],22,FALSE),List!$A$2:$B$5,2,FALSE)),"",VLOOKUP(VLOOKUP(C373,Table1[[Practice no.]:[12]],22,FALSE),List!$A$2:$B$5,2,FALSE)))</f>
        <v/>
      </c>
      <c r="I373" s="67" t="str">
        <f>IF(C373="","",IF(ISERROR(VLOOKUP(VLOOKUP(C373,Table1[[Practice no.]:[12]],23,FALSE),List!$A$2:$B$5,2,FALSE)),"",VLOOKUP(VLOOKUP(C373,Table1[[Practice no.]:[12]],23,FALSE),List!$A$2:$B$5,2,FALSE)))</f>
        <v/>
      </c>
      <c r="J373" s="67" t="str">
        <f>IF(C373="","",IF(ISERROR(VLOOKUP(VLOOKUP(C373,Table1[[Practice no.]:[12]],24,FALSE),List!$A$2:$B$5,2,FALSE)),"",VLOOKUP(VLOOKUP(C373,Table1[[Practice no.]:[12]],24,FALSE),List!$A$2:$B$5,2,FALSE)))</f>
        <v/>
      </c>
      <c r="K373" s="68" t="str">
        <f>IF(C373="","",IF(ISERROR(VLOOKUP(VLOOKUP(C373,Table1[[Practice no.]:[12]],25,FALSE),List!$A$2:$B$5,2,FALSE)),"",VLOOKUP(VLOOKUP(C373,Table1[[Practice no.]:[12]],25,FALSE),List!$A$2:$B$5,2,FALSE)))</f>
        <v/>
      </c>
      <c r="L373" s="68" t="str">
        <f>IF(C373="","",IF(ISERROR(VLOOKUP(VLOOKUP(C373,Table1[[Practice no.]:[12]],26,FALSE),List!$A$2:$B$5,2,FALSE)),"",VLOOKUP(VLOOKUP(C373,Table1[[Practice no.]:[12]],26,FALSE),List!$A$2:$B$5,2,FALSE)))</f>
        <v/>
      </c>
      <c r="M373" s="68" t="str">
        <f>IF(C373="","",IF(ISERROR(VLOOKUP(VLOOKUP(C373,Table1[[Practice no.]:[12]],27,FALSE),List!$A$2:$B$5,2,FALSE)),"",VLOOKUP(VLOOKUP(C373,Table1[[Practice no.]:[12]],27,FALSE),List!$A$2:$B$5,2,FALSE)))</f>
        <v/>
      </c>
      <c r="N373" s="69" t="str">
        <f>IF(C373="","",IF(ISERROR(VLOOKUP(VLOOKUP(C373,Table1[[Practice no.]:[12]],28,FALSE),List!$A$2:$B$5,2,FALSE)),"",VLOOKUP(VLOOKUP(C373,Table1[[Practice no.]:[12]],28,FALSE),List!$A$2:$B$5,2,FALSE)))</f>
        <v/>
      </c>
      <c r="O373" s="69" t="str">
        <f>IF(C373="","",IF(ISERROR(VLOOKUP(VLOOKUP(C373,Table1[[Practice no.]:[12]],29,FALSE),List!$A$2:$B$5,2,FALSE)),"",VLOOKUP(VLOOKUP(C373,Table1[[Practice no.]:[12]],29,FALSE),List!$A$2:$B$5,2,FALSE)))</f>
        <v/>
      </c>
      <c r="P373" s="69" t="str">
        <f>IF(C373="","",IF(ISERROR(VLOOKUP(VLOOKUP(C373,Table1[[Practice no.]:[12]],30,FALSE),List!$A$2:$B$5,2,FALSE)),"",VLOOKUP(VLOOKUP(C373,Table1[[Practice no.]:[12]],30,FALSE),List!$A$2:$B$5,2,FALSE)))</f>
        <v/>
      </c>
      <c r="Q373" s="55" t="str">
        <f>IF(C373="","",IF(ISERROR(VLOOKUP(VLOOKUP(C373,Table1[[Practice no.]:[12]],31,FALSE),List!$A$2:$B$5,2,FALSE)),"",VLOOKUP(VLOOKUP(C373,Table1[[Practice no.]:[12]],31,FALSE),List!$A$2:$B$5,2,FALSE)))</f>
        <v/>
      </c>
      <c r="R373" s="55" t="str">
        <f>IF(C373="","",IF(ISERROR(VLOOKUP(VLOOKUP(C373,Table1[[Practice no.]:[12]],32,FALSE),List!$A$2:$B$5,2,FALSE)),"",VLOOKUP(VLOOKUP(C373,Table1[[Practice no.]:[12]],32,FALSE),List!$A$2:$B$5,2,FALSE)))</f>
        <v/>
      </c>
      <c r="S373" s="55" t="str">
        <f>IF(C373="","",IF(ISERROR(VLOOKUP(VLOOKUP(C373,Table1[[Practice no.]:[12]],33,FALSE),List!$A$2:$B$5,2,FALSE)),"",VLOOKUP(VLOOKUP(C373,Table1[[Practice no.]:[12]],33,FALSE),List!$A$2:$B$5,2,FALSE)))</f>
        <v/>
      </c>
      <c r="T373" s="55" t="str">
        <f>IF(C373="","",IF(ISERROR(VLOOKUP(VLOOKUP(C373,Table1[[Practice no.]:[12]],34,FALSE),List!$A$2:$B$5,2,FALSE)),"",VLOOKUP(VLOOKUP(C373,Table1[[Practice no.]:[12]],34,FALSE),List!$A$2:$B$5,2,FALSE)))</f>
        <v/>
      </c>
      <c r="U373" s="55" t="str">
        <f>IF(C373="","",IF(ISERROR(VLOOKUP(VLOOKUP(C373,Table1[[Practice no.]:[12]],35,FALSE),List!$A$2:$B$5,2,FALSE)),"",VLOOKUP(VLOOKUP(C373,Table1[[Practice no.]:[12]],35,FALSE),List!$A$2:$B$5,2,FALSE)))</f>
        <v/>
      </c>
      <c r="V373" s="55" t="str">
        <f>IF(C373="","",IF(ISERROR(VLOOKUP(VLOOKUP(C373,Table1[[Practice no.]:[12]],36,FALSE),List!$A$2:$B$5,2,FALSE)),"",VLOOKUP(VLOOKUP(C373,Table1[[Practice no.]:[12]],36,FALSE),List!$A$2:$B$5,2,FALSE)))</f>
        <v/>
      </c>
      <c r="W373" s="55" t="str">
        <f>IF(C373="","",IF(ISERROR(VLOOKUP(VLOOKUP(C373,Table1[[Practice no.]:[12]],37,FALSE),List!$A$2:$B$5,2,FALSE)),"",VLOOKUP(VLOOKUP(C373,Table1[[Practice no.]:[12]],37,FALSE),List!$A$2:$B$5,2,FALSE)))</f>
        <v/>
      </c>
      <c r="X373" s="55" t="str">
        <f>IF(C373="","",IF(ISERROR(VLOOKUP(VLOOKUP(C373,Table1[[Practice no.]:[12]],38,FALSE),List!$A$2:$B$5,2,FALSE)),"",VLOOKUP(VLOOKUP(C373,Table1[[Practice no.]:[12]],38,FALSE),List!$A$2:$B$5,2,FALSE)))</f>
        <v/>
      </c>
      <c r="Y373" s="55" t="str">
        <f>IF(C373="","",IF(ISERROR(VLOOKUP(VLOOKUP(C373,Table1[[Practice no.]:[12]],39,FALSE),List!$A$2:$B$5,2,FALSE)),"",VLOOKUP(VLOOKUP(C373,Table1[[Practice no.]:[12]],39,FALSE),List!$A$2:$B$5,2,FALSE)))</f>
        <v/>
      </c>
      <c r="Z373" s="55" t="str">
        <f>IF(C373="","",IF(ISERROR(VLOOKUP(VLOOKUP(C373,Table1[[Practice no.]:[12]],40,FALSE),List!$A$2:$B$5,2,FALSE)),"",VLOOKUP(VLOOKUP(C373,Table1[[Practice no.]:[12]],40,FALSE),List!$A$2:$B$5,2,FALSE)))</f>
        <v/>
      </c>
      <c r="AA373" s="55" t="str">
        <f>IF(C373="","",IF(ISERROR(VLOOKUP(VLOOKUP(C373,Table1[[Practice no.]:[12]],41,FALSE),List!$A$2:$B$5,2,FALSE)),"",VLOOKUP(VLOOKUP(C373,Table1[[Practice no.]:[12]],41,FALSE),List!$A$2:$B$5,2,FALSE)))</f>
        <v/>
      </c>
      <c r="AB373" s="55" t="str">
        <f>IF(C373="","",IF(ISERROR(VLOOKUP(VLOOKUP(C373,Table1[[Practice no.]:[12]],42,FALSE),List!$A$2:$B$5,2,FALSE)),"",VLOOKUP(VLOOKUP(C373,Table1[[Practice no.]:[12]],42,FALSE),List!$A$2:$B$5,2,FALSE)))</f>
        <v/>
      </c>
    </row>
    <row r="374" spans="1:28" ht="40.35" customHeight="1">
      <c r="A374" s="218"/>
      <c r="B374" s="218"/>
      <c r="C374" s="218"/>
      <c r="D374" s="218" t="str">
        <f>IF(C374="","",HYPERLINK("#'" &amp; C374 &amp; "'!A1",VLOOKUP(C374,Table1[[Practice no.]:[Pracitce Name]],2,FALSE)))</f>
        <v/>
      </c>
      <c r="E374" s="65" t="str">
        <f>IF(C374="","",IF(ISERROR(VLOOKUP(VLOOKUP(C374,Table1[[Practice no.]:[12]],19,FALSE),List!$A$2:$B$5,2,FALSE)),"",VLOOKUP(VLOOKUP(C374,Table1[[Practice no.]:[12]],19,FALSE),List!$A$2:$B$5,2,FALSE)))</f>
        <v/>
      </c>
      <c r="F374" s="66" t="str">
        <f>IF(C374="","",IF(ISERROR(VLOOKUP(VLOOKUP(C374,Table1[[Practice no.]:[12]],20,FALSE),List!$A$2:$B$5,2,FALSE)),"",VLOOKUP(VLOOKUP(C374,Table1[[Practice no.]:[12]],20,FALSE),List!$A$2:$B$5,2,FALSE)))</f>
        <v/>
      </c>
      <c r="G374" s="66" t="str">
        <f>IF(C374="","",IF(ISERROR(VLOOKUP(VLOOKUP(C374,Table1[[Practice no.]:[12]],21,FALSE),List!$A$2:$B$5,2,FALSE)),"",VLOOKUP(VLOOKUP(C374,Table1[[Practice no.]:[12]],21,FALSE),List!$A$2:$B$5,2,FALSE)))</f>
        <v/>
      </c>
      <c r="H374" s="67" t="str">
        <f>IF(C374="","",IF(ISERROR(VLOOKUP(VLOOKUP(C374,Table1[[Practice no.]:[12]],22,FALSE),List!$A$2:$B$5,2,FALSE)),"",VLOOKUP(VLOOKUP(C374,Table1[[Practice no.]:[12]],22,FALSE),List!$A$2:$B$5,2,FALSE)))</f>
        <v/>
      </c>
      <c r="I374" s="67" t="str">
        <f>IF(C374="","",IF(ISERROR(VLOOKUP(VLOOKUP(C374,Table1[[Practice no.]:[12]],23,FALSE),List!$A$2:$B$5,2,FALSE)),"",VLOOKUP(VLOOKUP(C374,Table1[[Practice no.]:[12]],23,FALSE),List!$A$2:$B$5,2,FALSE)))</f>
        <v/>
      </c>
      <c r="J374" s="67" t="str">
        <f>IF(C374="","",IF(ISERROR(VLOOKUP(VLOOKUP(C374,Table1[[Practice no.]:[12]],24,FALSE),List!$A$2:$B$5,2,FALSE)),"",VLOOKUP(VLOOKUP(C374,Table1[[Practice no.]:[12]],24,FALSE),List!$A$2:$B$5,2,FALSE)))</f>
        <v/>
      </c>
      <c r="K374" s="68" t="str">
        <f>IF(C374="","",IF(ISERROR(VLOOKUP(VLOOKUP(C374,Table1[[Practice no.]:[12]],25,FALSE),List!$A$2:$B$5,2,FALSE)),"",VLOOKUP(VLOOKUP(C374,Table1[[Practice no.]:[12]],25,FALSE),List!$A$2:$B$5,2,FALSE)))</f>
        <v/>
      </c>
      <c r="L374" s="68" t="str">
        <f>IF(C374="","",IF(ISERROR(VLOOKUP(VLOOKUP(C374,Table1[[Practice no.]:[12]],26,FALSE),List!$A$2:$B$5,2,FALSE)),"",VLOOKUP(VLOOKUP(C374,Table1[[Practice no.]:[12]],26,FALSE),List!$A$2:$B$5,2,FALSE)))</f>
        <v/>
      </c>
      <c r="M374" s="68" t="str">
        <f>IF(C374="","",IF(ISERROR(VLOOKUP(VLOOKUP(C374,Table1[[Practice no.]:[12]],27,FALSE),List!$A$2:$B$5,2,FALSE)),"",VLOOKUP(VLOOKUP(C374,Table1[[Practice no.]:[12]],27,FALSE),List!$A$2:$B$5,2,FALSE)))</f>
        <v/>
      </c>
      <c r="N374" s="69" t="str">
        <f>IF(C374="","",IF(ISERROR(VLOOKUP(VLOOKUP(C374,Table1[[Practice no.]:[12]],28,FALSE),List!$A$2:$B$5,2,FALSE)),"",VLOOKUP(VLOOKUP(C374,Table1[[Practice no.]:[12]],28,FALSE),List!$A$2:$B$5,2,FALSE)))</f>
        <v/>
      </c>
      <c r="O374" s="69" t="str">
        <f>IF(C374="","",IF(ISERROR(VLOOKUP(VLOOKUP(C374,Table1[[Practice no.]:[12]],29,FALSE),List!$A$2:$B$5,2,FALSE)),"",VLOOKUP(VLOOKUP(C374,Table1[[Practice no.]:[12]],29,FALSE),List!$A$2:$B$5,2,FALSE)))</f>
        <v/>
      </c>
      <c r="P374" s="69" t="str">
        <f>IF(C374="","",IF(ISERROR(VLOOKUP(VLOOKUP(C374,Table1[[Practice no.]:[12]],30,FALSE),List!$A$2:$B$5,2,FALSE)),"",VLOOKUP(VLOOKUP(C374,Table1[[Practice no.]:[12]],30,FALSE),List!$A$2:$B$5,2,FALSE)))</f>
        <v/>
      </c>
      <c r="Q374" s="55" t="str">
        <f>IF(C374="","",IF(ISERROR(VLOOKUP(VLOOKUP(C374,Table1[[Practice no.]:[12]],31,FALSE),List!$A$2:$B$5,2,FALSE)),"",VLOOKUP(VLOOKUP(C374,Table1[[Practice no.]:[12]],31,FALSE),List!$A$2:$B$5,2,FALSE)))</f>
        <v/>
      </c>
      <c r="R374" s="55" t="str">
        <f>IF(C374="","",IF(ISERROR(VLOOKUP(VLOOKUP(C374,Table1[[Practice no.]:[12]],32,FALSE),List!$A$2:$B$5,2,FALSE)),"",VLOOKUP(VLOOKUP(C374,Table1[[Practice no.]:[12]],32,FALSE),List!$A$2:$B$5,2,FALSE)))</f>
        <v/>
      </c>
      <c r="S374" s="55" t="str">
        <f>IF(C374="","",IF(ISERROR(VLOOKUP(VLOOKUP(C374,Table1[[Practice no.]:[12]],33,FALSE),List!$A$2:$B$5,2,FALSE)),"",VLOOKUP(VLOOKUP(C374,Table1[[Practice no.]:[12]],33,FALSE),List!$A$2:$B$5,2,FALSE)))</f>
        <v/>
      </c>
      <c r="T374" s="55" t="str">
        <f>IF(C374="","",IF(ISERROR(VLOOKUP(VLOOKUP(C374,Table1[[Practice no.]:[12]],34,FALSE),List!$A$2:$B$5,2,FALSE)),"",VLOOKUP(VLOOKUP(C374,Table1[[Practice no.]:[12]],34,FALSE),List!$A$2:$B$5,2,FALSE)))</f>
        <v/>
      </c>
      <c r="U374" s="55" t="str">
        <f>IF(C374="","",IF(ISERROR(VLOOKUP(VLOOKUP(C374,Table1[[Practice no.]:[12]],35,FALSE),List!$A$2:$B$5,2,FALSE)),"",VLOOKUP(VLOOKUP(C374,Table1[[Practice no.]:[12]],35,FALSE),List!$A$2:$B$5,2,FALSE)))</f>
        <v/>
      </c>
      <c r="V374" s="55" t="str">
        <f>IF(C374="","",IF(ISERROR(VLOOKUP(VLOOKUP(C374,Table1[[Practice no.]:[12]],36,FALSE),List!$A$2:$B$5,2,FALSE)),"",VLOOKUP(VLOOKUP(C374,Table1[[Practice no.]:[12]],36,FALSE),List!$A$2:$B$5,2,FALSE)))</f>
        <v/>
      </c>
      <c r="W374" s="55" t="str">
        <f>IF(C374="","",IF(ISERROR(VLOOKUP(VLOOKUP(C374,Table1[[Practice no.]:[12]],37,FALSE),List!$A$2:$B$5,2,FALSE)),"",VLOOKUP(VLOOKUP(C374,Table1[[Practice no.]:[12]],37,FALSE),List!$A$2:$B$5,2,FALSE)))</f>
        <v/>
      </c>
      <c r="X374" s="55" t="str">
        <f>IF(C374="","",IF(ISERROR(VLOOKUP(VLOOKUP(C374,Table1[[Practice no.]:[12]],38,FALSE),List!$A$2:$B$5,2,FALSE)),"",VLOOKUP(VLOOKUP(C374,Table1[[Practice no.]:[12]],38,FALSE),List!$A$2:$B$5,2,FALSE)))</f>
        <v/>
      </c>
      <c r="Y374" s="55" t="str">
        <f>IF(C374="","",IF(ISERROR(VLOOKUP(VLOOKUP(C374,Table1[[Practice no.]:[12]],39,FALSE),List!$A$2:$B$5,2,FALSE)),"",VLOOKUP(VLOOKUP(C374,Table1[[Practice no.]:[12]],39,FALSE),List!$A$2:$B$5,2,FALSE)))</f>
        <v/>
      </c>
      <c r="Z374" s="55" t="str">
        <f>IF(C374="","",IF(ISERROR(VLOOKUP(VLOOKUP(C374,Table1[[Practice no.]:[12]],40,FALSE),List!$A$2:$B$5,2,FALSE)),"",VLOOKUP(VLOOKUP(C374,Table1[[Practice no.]:[12]],40,FALSE),List!$A$2:$B$5,2,FALSE)))</f>
        <v/>
      </c>
      <c r="AA374" s="55" t="str">
        <f>IF(C374="","",IF(ISERROR(VLOOKUP(VLOOKUP(C374,Table1[[Practice no.]:[12]],41,FALSE),List!$A$2:$B$5,2,FALSE)),"",VLOOKUP(VLOOKUP(C374,Table1[[Practice no.]:[12]],41,FALSE),List!$A$2:$B$5,2,FALSE)))</f>
        <v/>
      </c>
      <c r="AB374" s="55" t="str">
        <f>IF(C374="","",IF(ISERROR(VLOOKUP(VLOOKUP(C374,Table1[[Practice no.]:[12]],42,FALSE),List!$A$2:$B$5,2,FALSE)),"",VLOOKUP(VLOOKUP(C374,Table1[[Practice no.]:[12]],42,FALSE),List!$A$2:$B$5,2,FALSE)))</f>
        <v/>
      </c>
    </row>
    <row r="375" spans="1:28" ht="40.35" customHeight="1">
      <c r="A375" s="218"/>
      <c r="B375" s="218"/>
      <c r="C375" s="218"/>
      <c r="D375" s="218" t="str">
        <f>IF(C375="","",HYPERLINK("#'" &amp; C375 &amp; "'!A1",VLOOKUP(C375,Table1[[Practice no.]:[Pracitce Name]],2,FALSE)))</f>
        <v/>
      </c>
      <c r="E375" s="65" t="str">
        <f>IF(C375="","",IF(ISERROR(VLOOKUP(VLOOKUP(C375,Table1[[Practice no.]:[12]],19,FALSE),List!$A$2:$B$5,2,FALSE)),"",VLOOKUP(VLOOKUP(C375,Table1[[Practice no.]:[12]],19,FALSE),List!$A$2:$B$5,2,FALSE)))</f>
        <v/>
      </c>
      <c r="F375" s="66" t="str">
        <f>IF(C375="","",IF(ISERROR(VLOOKUP(VLOOKUP(C375,Table1[[Practice no.]:[12]],20,FALSE),List!$A$2:$B$5,2,FALSE)),"",VLOOKUP(VLOOKUP(C375,Table1[[Practice no.]:[12]],20,FALSE),List!$A$2:$B$5,2,FALSE)))</f>
        <v/>
      </c>
      <c r="G375" s="66" t="str">
        <f>IF(C375="","",IF(ISERROR(VLOOKUP(VLOOKUP(C375,Table1[[Practice no.]:[12]],21,FALSE),List!$A$2:$B$5,2,FALSE)),"",VLOOKUP(VLOOKUP(C375,Table1[[Practice no.]:[12]],21,FALSE),List!$A$2:$B$5,2,FALSE)))</f>
        <v/>
      </c>
      <c r="H375" s="67" t="str">
        <f>IF(C375="","",IF(ISERROR(VLOOKUP(VLOOKUP(C375,Table1[[Practice no.]:[12]],22,FALSE),List!$A$2:$B$5,2,FALSE)),"",VLOOKUP(VLOOKUP(C375,Table1[[Practice no.]:[12]],22,FALSE),List!$A$2:$B$5,2,FALSE)))</f>
        <v/>
      </c>
      <c r="I375" s="67" t="str">
        <f>IF(C375="","",IF(ISERROR(VLOOKUP(VLOOKUP(C375,Table1[[Practice no.]:[12]],23,FALSE),List!$A$2:$B$5,2,FALSE)),"",VLOOKUP(VLOOKUP(C375,Table1[[Practice no.]:[12]],23,FALSE),List!$A$2:$B$5,2,FALSE)))</f>
        <v/>
      </c>
      <c r="J375" s="67" t="str">
        <f>IF(C375="","",IF(ISERROR(VLOOKUP(VLOOKUP(C375,Table1[[Practice no.]:[12]],24,FALSE),List!$A$2:$B$5,2,FALSE)),"",VLOOKUP(VLOOKUP(C375,Table1[[Practice no.]:[12]],24,FALSE),List!$A$2:$B$5,2,FALSE)))</f>
        <v/>
      </c>
      <c r="K375" s="68" t="str">
        <f>IF(C375="","",IF(ISERROR(VLOOKUP(VLOOKUP(C375,Table1[[Practice no.]:[12]],25,FALSE),List!$A$2:$B$5,2,FALSE)),"",VLOOKUP(VLOOKUP(C375,Table1[[Practice no.]:[12]],25,FALSE),List!$A$2:$B$5,2,FALSE)))</f>
        <v/>
      </c>
      <c r="L375" s="68" t="str">
        <f>IF(C375="","",IF(ISERROR(VLOOKUP(VLOOKUP(C375,Table1[[Practice no.]:[12]],26,FALSE),List!$A$2:$B$5,2,FALSE)),"",VLOOKUP(VLOOKUP(C375,Table1[[Practice no.]:[12]],26,FALSE),List!$A$2:$B$5,2,FALSE)))</f>
        <v/>
      </c>
      <c r="M375" s="68" t="str">
        <f>IF(C375="","",IF(ISERROR(VLOOKUP(VLOOKUP(C375,Table1[[Practice no.]:[12]],27,FALSE),List!$A$2:$B$5,2,FALSE)),"",VLOOKUP(VLOOKUP(C375,Table1[[Practice no.]:[12]],27,FALSE),List!$A$2:$B$5,2,FALSE)))</f>
        <v/>
      </c>
      <c r="N375" s="69" t="str">
        <f>IF(C375="","",IF(ISERROR(VLOOKUP(VLOOKUP(C375,Table1[[Practice no.]:[12]],28,FALSE),List!$A$2:$B$5,2,FALSE)),"",VLOOKUP(VLOOKUP(C375,Table1[[Practice no.]:[12]],28,FALSE),List!$A$2:$B$5,2,FALSE)))</f>
        <v/>
      </c>
      <c r="O375" s="69" t="str">
        <f>IF(C375="","",IF(ISERROR(VLOOKUP(VLOOKUP(C375,Table1[[Practice no.]:[12]],29,FALSE),List!$A$2:$B$5,2,FALSE)),"",VLOOKUP(VLOOKUP(C375,Table1[[Practice no.]:[12]],29,FALSE),List!$A$2:$B$5,2,FALSE)))</f>
        <v/>
      </c>
      <c r="P375" s="69" t="str">
        <f>IF(C375="","",IF(ISERROR(VLOOKUP(VLOOKUP(C375,Table1[[Practice no.]:[12]],30,FALSE),List!$A$2:$B$5,2,FALSE)),"",VLOOKUP(VLOOKUP(C375,Table1[[Practice no.]:[12]],30,FALSE),List!$A$2:$B$5,2,FALSE)))</f>
        <v/>
      </c>
      <c r="Q375" s="55" t="str">
        <f>IF(C375="","",IF(ISERROR(VLOOKUP(VLOOKUP(C375,Table1[[Practice no.]:[12]],31,FALSE),List!$A$2:$B$5,2,FALSE)),"",VLOOKUP(VLOOKUP(C375,Table1[[Practice no.]:[12]],31,FALSE),List!$A$2:$B$5,2,FALSE)))</f>
        <v/>
      </c>
      <c r="R375" s="55" t="str">
        <f>IF(C375="","",IF(ISERROR(VLOOKUP(VLOOKUP(C375,Table1[[Practice no.]:[12]],32,FALSE),List!$A$2:$B$5,2,FALSE)),"",VLOOKUP(VLOOKUP(C375,Table1[[Practice no.]:[12]],32,FALSE),List!$A$2:$B$5,2,FALSE)))</f>
        <v/>
      </c>
      <c r="S375" s="55" t="str">
        <f>IF(C375="","",IF(ISERROR(VLOOKUP(VLOOKUP(C375,Table1[[Practice no.]:[12]],33,FALSE),List!$A$2:$B$5,2,FALSE)),"",VLOOKUP(VLOOKUP(C375,Table1[[Practice no.]:[12]],33,FALSE),List!$A$2:$B$5,2,FALSE)))</f>
        <v/>
      </c>
      <c r="T375" s="55" t="str">
        <f>IF(C375="","",IF(ISERROR(VLOOKUP(VLOOKUP(C375,Table1[[Practice no.]:[12]],34,FALSE),List!$A$2:$B$5,2,FALSE)),"",VLOOKUP(VLOOKUP(C375,Table1[[Practice no.]:[12]],34,FALSE),List!$A$2:$B$5,2,FALSE)))</f>
        <v/>
      </c>
      <c r="U375" s="55" t="str">
        <f>IF(C375="","",IF(ISERROR(VLOOKUP(VLOOKUP(C375,Table1[[Practice no.]:[12]],35,FALSE),List!$A$2:$B$5,2,FALSE)),"",VLOOKUP(VLOOKUP(C375,Table1[[Practice no.]:[12]],35,FALSE),List!$A$2:$B$5,2,FALSE)))</f>
        <v/>
      </c>
      <c r="V375" s="55" t="str">
        <f>IF(C375="","",IF(ISERROR(VLOOKUP(VLOOKUP(C375,Table1[[Practice no.]:[12]],36,FALSE),List!$A$2:$B$5,2,FALSE)),"",VLOOKUP(VLOOKUP(C375,Table1[[Practice no.]:[12]],36,FALSE),List!$A$2:$B$5,2,FALSE)))</f>
        <v/>
      </c>
      <c r="W375" s="55" t="str">
        <f>IF(C375="","",IF(ISERROR(VLOOKUP(VLOOKUP(C375,Table1[[Practice no.]:[12]],37,FALSE),List!$A$2:$B$5,2,FALSE)),"",VLOOKUP(VLOOKUP(C375,Table1[[Practice no.]:[12]],37,FALSE),List!$A$2:$B$5,2,FALSE)))</f>
        <v/>
      </c>
      <c r="X375" s="55" t="str">
        <f>IF(C375="","",IF(ISERROR(VLOOKUP(VLOOKUP(C375,Table1[[Practice no.]:[12]],38,FALSE),List!$A$2:$B$5,2,FALSE)),"",VLOOKUP(VLOOKUP(C375,Table1[[Practice no.]:[12]],38,FALSE),List!$A$2:$B$5,2,FALSE)))</f>
        <v/>
      </c>
      <c r="Y375" s="55" t="str">
        <f>IF(C375="","",IF(ISERROR(VLOOKUP(VLOOKUP(C375,Table1[[Practice no.]:[12]],39,FALSE),List!$A$2:$B$5,2,FALSE)),"",VLOOKUP(VLOOKUP(C375,Table1[[Practice no.]:[12]],39,FALSE),List!$A$2:$B$5,2,FALSE)))</f>
        <v/>
      </c>
      <c r="Z375" s="55" t="str">
        <f>IF(C375="","",IF(ISERROR(VLOOKUP(VLOOKUP(C375,Table1[[Practice no.]:[12]],40,FALSE),List!$A$2:$B$5,2,FALSE)),"",VLOOKUP(VLOOKUP(C375,Table1[[Practice no.]:[12]],40,FALSE),List!$A$2:$B$5,2,FALSE)))</f>
        <v/>
      </c>
      <c r="AA375" s="55" t="str">
        <f>IF(C375="","",IF(ISERROR(VLOOKUP(VLOOKUP(C375,Table1[[Practice no.]:[12]],41,FALSE),List!$A$2:$B$5,2,FALSE)),"",VLOOKUP(VLOOKUP(C375,Table1[[Practice no.]:[12]],41,FALSE),List!$A$2:$B$5,2,FALSE)))</f>
        <v/>
      </c>
      <c r="AB375" s="55" t="str">
        <f>IF(C375="","",IF(ISERROR(VLOOKUP(VLOOKUP(C375,Table1[[Practice no.]:[12]],42,FALSE),List!$A$2:$B$5,2,FALSE)),"",VLOOKUP(VLOOKUP(C375,Table1[[Practice no.]:[12]],42,FALSE),List!$A$2:$B$5,2,FALSE)))</f>
        <v/>
      </c>
    </row>
    <row r="376" spans="1:28" ht="40.35" customHeight="1">
      <c r="A376" s="218"/>
      <c r="B376" s="218"/>
      <c r="C376" s="218"/>
      <c r="D376" s="218" t="str">
        <f>IF(C376="","",HYPERLINK("#'" &amp; C376 &amp; "'!A1",VLOOKUP(C376,Table1[[Practice no.]:[Pracitce Name]],2,FALSE)))</f>
        <v/>
      </c>
      <c r="E376" s="65" t="str">
        <f>IF(C376="","",IF(ISERROR(VLOOKUP(VLOOKUP(C376,Table1[[Practice no.]:[12]],19,FALSE),List!$A$2:$B$5,2,FALSE)),"",VLOOKUP(VLOOKUP(C376,Table1[[Practice no.]:[12]],19,FALSE),List!$A$2:$B$5,2,FALSE)))</f>
        <v/>
      </c>
      <c r="F376" s="66" t="str">
        <f>IF(C376="","",IF(ISERROR(VLOOKUP(VLOOKUP(C376,Table1[[Practice no.]:[12]],20,FALSE),List!$A$2:$B$5,2,FALSE)),"",VLOOKUP(VLOOKUP(C376,Table1[[Practice no.]:[12]],20,FALSE),List!$A$2:$B$5,2,FALSE)))</f>
        <v/>
      </c>
      <c r="G376" s="66" t="str">
        <f>IF(C376="","",IF(ISERROR(VLOOKUP(VLOOKUP(C376,Table1[[Practice no.]:[12]],21,FALSE),List!$A$2:$B$5,2,FALSE)),"",VLOOKUP(VLOOKUP(C376,Table1[[Practice no.]:[12]],21,FALSE),List!$A$2:$B$5,2,FALSE)))</f>
        <v/>
      </c>
      <c r="H376" s="67" t="str">
        <f>IF(C376="","",IF(ISERROR(VLOOKUP(VLOOKUP(C376,Table1[[Practice no.]:[12]],22,FALSE),List!$A$2:$B$5,2,FALSE)),"",VLOOKUP(VLOOKUP(C376,Table1[[Practice no.]:[12]],22,FALSE),List!$A$2:$B$5,2,FALSE)))</f>
        <v/>
      </c>
      <c r="I376" s="67" t="str">
        <f>IF(C376="","",IF(ISERROR(VLOOKUP(VLOOKUP(C376,Table1[[Practice no.]:[12]],23,FALSE),List!$A$2:$B$5,2,FALSE)),"",VLOOKUP(VLOOKUP(C376,Table1[[Practice no.]:[12]],23,FALSE),List!$A$2:$B$5,2,FALSE)))</f>
        <v/>
      </c>
      <c r="J376" s="67" t="str">
        <f>IF(C376="","",IF(ISERROR(VLOOKUP(VLOOKUP(C376,Table1[[Practice no.]:[12]],24,FALSE),List!$A$2:$B$5,2,FALSE)),"",VLOOKUP(VLOOKUP(C376,Table1[[Practice no.]:[12]],24,FALSE),List!$A$2:$B$5,2,FALSE)))</f>
        <v/>
      </c>
      <c r="K376" s="68" t="str">
        <f>IF(C376="","",IF(ISERROR(VLOOKUP(VLOOKUP(C376,Table1[[Practice no.]:[12]],25,FALSE),List!$A$2:$B$5,2,FALSE)),"",VLOOKUP(VLOOKUP(C376,Table1[[Practice no.]:[12]],25,FALSE),List!$A$2:$B$5,2,FALSE)))</f>
        <v/>
      </c>
      <c r="L376" s="68" t="str">
        <f>IF(C376="","",IF(ISERROR(VLOOKUP(VLOOKUP(C376,Table1[[Practice no.]:[12]],26,FALSE),List!$A$2:$B$5,2,FALSE)),"",VLOOKUP(VLOOKUP(C376,Table1[[Practice no.]:[12]],26,FALSE),List!$A$2:$B$5,2,FALSE)))</f>
        <v/>
      </c>
      <c r="M376" s="68" t="str">
        <f>IF(C376="","",IF(ISERROR(VLOOKUP(VLOOKUP(C376,Table1[[Practice no.]:[12]],27,FALSE),List!$A$2:$B$5,2,FALSE)),"",VLOOKUP(VLOOKUP(C376,Table1[[Practice no.]:[12]],27,FALSE),List!$A$2:$B$5,2,FALSE)))</f>
        <v/>
      </c>
      <c r="N376" s="69" t="str">
        <f>IF(C376="","",IF(ISERROR(VLOOKUP(VLOOKUP(C376,Table1[[Practice no.]:[12]],28,FALSE),List!$A$2:$B$5,2,FALSE)),"",VLOOKUP(VLOOKUP(C376,Table1[[Practice no.]:[12]],28,FALSE),List!$A$2:$B$5,2,FALSE)))</f>
        <v/>
      </c>
      <c r="O376" s="69" t="str">
        <f>IF(C376="","",IF(ISERROR(VLOOKUP(VLOOKUP(C376,Table1[[Practice no.]:[12]],29,FALSE),List!$A$2:$B$5,2,FALSE)),"",VLOOKUP(VLOOKUP(C376,Table1[[Practice no.]:[12]],29,FALSE),List!$A$2:$B$5,2,FALSE)))</f>
        <v/>
      </c>
      <c r="P376" s="69" t="str">
        <f>IF(C376="","",IF(ISERROR(VLOOKUP(VLOOKUP(C376,Table1[[Practice no.]:[12]],30,FALSE),List!$A$2:$B$5,2,FALSE)),"",VLOOKUP(VLOOKUP(C376,Table1[[Practice no.]:[12]],30,FALSE),List!$A$2:$B$5,2,FALSE)))</f>
        <v/>
      </c>
      <c r="Q376" s="55" t="str">
        <f>IF(C376="","",IF(ISERROR(VLOOKUP(VLOOKUP(C376,Table1[[Practice no.]:[12]],31,FALSE),List!$A$2:$B$5,2,FALSE)),"",VLOOKUP(VLOOKUP(C376,Table1[[Practice no.]:[12]],31,FALSE),List!$A$2:$B$5,2,FALSE)))</f>
        <v/>
      </c>
      <c r="R376" s="55" t="str">
        <f>IF(C376="","",IF(ISERROR(VLOOKUP(VLOOKUP(C376,Table1[[Practice no.]:[12]],32,FALSE),List!$A$2:$B$5,2,FALSE)),"",VLOOKUP(VLOOKUP(C376,Table1[[Practice no.]:[12]],32,FALSE),List!$A$2:$B$5,2,FALSE)))</f>
        <v/>
      </c>
      <c r="S376" s="55" t="str">
        <f>IF(C376="","",IF(ISERROR(VLOOKUP(VLOOKUP(C376,Table1[[Practice no.]:[12]],33,FALSE),List!$A$2:$B$5,2,FALSE)),"",VLOOKUP(VLOOKUP(C376,Table1[[Practice no.]:[12]],33,FALSE),List!$A$2:$B$5,2,FALSE)))</f>
        <v/>
      </c>
      <c r="T376" s="55" t="str">
        <f>IF(C376="","",IF(ISERROR(VLOOKUP(VLOOKUP(C376,Table1[[Practice no.]:[12]],34,FALSE),List!$A$2:$B$5,2,FALSE)),"",VLOOKUP(VLOOKUP(C376,Table1[[Practice no.]:[12]],34,FALSE),List!$A$2:$B$5,2,FALSE)))</f>
        <v/>
      </c>
      <c r="U376" s="55" t="str">
        <f>IF(C376="","",IF(ISERROR(VLOOKUP(VLOOKUP(C376,Table1[[Practice no.]:[12]],35,FALSE),List!$A$2:$B$5,2,FALSE)),"",VLOOKUP(VLOOKUP(C376,Table1[[Practice no.]:[12]],35,FALSE),List!$A$2:$B$5,2,FALSE)))</f>
        <v/>
      </c>
      <c r="V376" s="55" t="str">
        <f>IF(C376="","",IF(ISERROR(VLOOKUP(VLOOKUP(C376,Table1[[Practice no.]:[12]],36,FALSE),List!$A$2:$B$5,2,FALSE)),"",VLOOKUP(VLOOKUP(C376,Table1[[Practice no.]:[12]],36,FALSE),List!$A$2:$B$5,2,FALSE)))</f>
        <v/>
      </c>
      <c r="W376" s="55" t="str">
        <f>IF(C376="","",IF(ISERROR(VLOOKUP(VLOOKUP(C376,Table1[[Practice no.]:[12]],37,FALSE),List!$A$2:$B$5,2,FALSE)),"",VLOOKUP(VLOOKUP(C376,Table1[[Practice no.]:[12]],37,FALSE),List!$A$2:$B$5,2,FALSE)))</f>
        <v/>
      </c>
      <c r="X376" s="55" t="str">
        <f>IF(C376="","",IF(ISERROR(VLOOKUP(VLOOKUP(C376,Table1[[Practice no.]:[12]],38,FALSE),List!$A$2:$B$5,2,FALSE)),"",VLOOKUP(VLOOKUP(C376,Table1[[Practice no.]:[12]],38,FALSE),List!$A$2:$B$5,2,FALSE)))</f>
        <v/>
      </c>
      <c r="Y376" s="55" t="str">
        <f>IF(C376="","",IF(ISERROR(VLOOKUP(VLOOKUP(C376,Table1[[Practice no.]:[12]],39,FALSE),List!$A$2:$B$5,2,FALSE)),"",VLOOKUP(VLOOKUP(C376,Table1[[Practice no.]:[12]],39,FALSE),List!$A$2:$B$5,2,FALSE)))</f>
        <v/>
      </c>
      <c r="Z376" s="55" t="str">
        <f>IF(C376="","",IF(ISERROR(VLOOKUP(VLOOKUP(C376,Table1[[Practice no.]:[12]],40,FALSE),List!$A$2:$B$5,2,FALSE)),"",VLOOKUP(VLOOKUP(C376,Table1[[Practice no.]:[12]],40,FALSE),List!$A$2:$B$5,2,FALSE)))</f>
        <v/>
      </c>
      <c r="AA376" s="55" t="str">
        <f>IF(C376="","",IF(ISERROR(VLOOKUP(VLOOKUP(C376,Table1[[Practice no.]:[12]],41,FALSE),List!$A$2:$B$5,2,FALSE)),"",VLOOKUP(VLOOKUP(C376,Table1[[Practice no.]:[12]],41,FALSE),List!$A$2:$B$5,2,FALSE)))</f>
        <v/>
      </c>
      <c r="AB376" s="55" t="str">
        <f>IF(C376="","",IF(ISERROR(VLOOKUP(VLOOKUP(C376,Table1[[Practice no.]:[12]],42,FALSE),List!$A$2:$B$5,2,FALSE)),"",VLOOKUP(VLOOKUP(C376,Table1[[Practice no.]:[12]],42,FALSE),List!$A$2:$B$5,2,FALSE)))</f>
        <v/>
      </c>
    </row>
    <row r="377" spans="1:28" ht="40.35" customHeight="1">
      <c r="A377" s="218"/>
      <c r="B377" s="218"/>
      <c r="C377" s="218"/>
      <c r="D377" s="218" t="str">
        <f>IF(C377="","",HYPERLINK("#'" &amp; C377 &amp; "'!A1",VLOOKUP(C377,Table1[[Practice no.]:[Pracitce Name]],2,FALSE)))</f>
        <v/>
      </c>
      <c r="E377" s="65" t="str">
        <f>IF(C377="","",IF(ISERROR(VLOOKUP(VLOOKUP(C377,Table1[[Practice no.]:[12]],19,FALSE),List!$A$2:$B$5,2,FALSE)),"",VLOOKUP(VLOOKUP(C377,Table1[[Practice no.]:[12]],19,FALSE),List!$A$2:$B$5,2,FALSE)))</f>
        <v/>
      </c>
      <c r="F377" s="66" t="str">
        <f>IF(C377="","",IF(ISERROR(VLOOKUP(VLOOKUP(C377,Table1[[Practice no.]:[12]],20,FALSE),List!$A$2:$B$5,2,FALSE)),"",VLOOKUP(VLOOKUP(C377,Table1[[Practice no.]:[12]],20,FALSE),List!$A$2:$B$5,2,FALSE)))</f>
        <v/>
      </c>
      <c r="G377" s="66" t="str">
        <f>IF(C377="","",IF(ISERROR(VLOOKUP(VLOOKUP(C377,Table1[[Practice no.]:[12]],21,FALSE),List!$A$2:$B$5,2,FALSE)),"",VLOOKUP(VLOOKUP(C377,Table1[[Practice no.]:[12]],21,FALSE),List!$A$2:$B$5,2,FALSE)))</f>
        <v/>
      </c>
      <c r="H377" s="67" t="str">
        <f>IF(C377="","",IF(ISERROR(VLOOKUP(VLOOKUP(C377,Table1[[Practice no.]:[12]],22,FALSE),List!$A$2:$B$5,2,FALSE)),"",VLOOKUP(VLOOKUP(C377,Table1[[Practice no.]:[12]],22,FALSE),List!$A$2:$B$5,2,FALSE)))</f>
        <v/>
      </c>
      <c r="I377" s="67" t="str">
        <f>IF(C377="","",IF(ISERROR(VLOOKUP(VLOOKUP(C377,Table1[[Practice no.]:[12]],23,FALSE),List!$A$2:$B$5,2,FALSE)),"",VLOOKUP(VLOOKUP(C377,Table1[[Practice no.]:[12]],23,FALSE),List!$A$2:$B$5,2,FALSE)))</f>
        <v/>
      </c>
      <c r="J377" s="67" t="str">
        <f>IF(C377="","",IF(ISERROR(VLOOKUP(VLOOKUP(C377,Table1[[Practice no.]:[12]],24,FALSE),List!$A$2:$B$5,2,FALSE)),"",VLOOKUP(VLOOKUP(C377,Table1[[Practice no.]:[12]],24,FALSE),List!$A$2:$B$5,2,FALSE)))</f>
        <v/>
      </c>
      <c r="K377" s="68" t="str">
        <f>IF(C377="","",IF(ISERROR(VLOOKUP(VLOOKUP(C377,Table1[[Practice no.]:[12]],25,FALSE),List!$A$2:$B$5,2,FALSE)),"",VLOOKUP(VLOOKUP(C377,Table1[[Practice no.]:[12]],25,FALSE),List!$A$2:$B$5,2,FALSE)))</f>
        <v/>
      </c>
      <c r="L377" s="68" t="str">
        <f>IF(C377="","",IF(ISERROR(VLOOKUP(VLOOKUP(C377,Table1[[Practice no.]:[12]],26,FALSE),List!$A$2:$B$5,2,FALSE)),"",VLOOKUP(VLOOKUP(C377,Table1[[Practice no.]:[12]],26,FALSE),List!$A$2:$B$5,2,FALSE)))</f>
        <v/>
      </c>
      <c r="M377" s="68" t="str">
        <f>IF(C377="","",IF(ISERROR(VLOOKUP(VLOOKUP(C377,Table1[[Practice no.]:[12]],27,FALSE),List!$A$2:$B$5,2,FALSE)),"",VLOOKUP(VLOOKUP(C377,Table1[[Practice no.]:[12]],27,FALSE),List!$A$2:$B$5,2,FALSE)))</f>
        <v/>
      </c>
      <c r="N377" s="69" t="str">
        <f>IF(C377="","",IF(ISERROR(VLOOKUP(VLOOKUP(C377,Table1[[Practice no.]:[12]],28,FALSE),List!$A$2:$B$5,2,FALSE)),"",VLOOKUP(VLOOKUP(C377,Table1[[Practice no.]:[12]],28,FALSE),List!$A$2:$B$5,2,FALSE)))</f>
        <v/>
      </c>
      <c r="O377" s="69" t="str">
        <f>IF(C377="","",IF(ISERROR(VLOOKUP(VLOOKUP(C377,Table1[[Practice no.]:[12]],29,FALSE),List!$A$2:$B$5,2,FALSE)),"",VLOOKUP(VLOOKUP(C377,Table1[[Practice no.]:[12]],29,FALSE),List!$A$2:$B$5,2,FALSE)))</f>
        <v/>
      </c>
      <c r="P377" s="69" t="str">
        <f>IF(C377="","",IF(ISERROR(VLOOKUP(VLOOKUP(C377,Table1[[Practice no.]:[12]],30,FALSE),List!$A$2:$B$5,2,FALSE)),"",VLOOKUP(VLOOKUP(C377,Table1[[Practice no.]:[12]],30,FALSE),List!$A$2:$B$5,2,FALSE)))</f>
        <v/>
      </c>
      <c r="Q377" s="55" t="str">
        <f>IF(C377="","",IF(ISERROR(VLOOKUP(VLOOKUP(C377,Table1[[Practice no.]:[12]],31,FALSE),List!$A$2:$B$5,2,FALSE)),"",VLOOKUP(VLOOKUP(C377,Table1[[Practice no.]:[12]],31,FALSE),List!$A$2:$B$5,2,FALSE)))</f>
        <v/>
      </c>
      <c r="R377" s="55" t="str">
        <f>IF(C377="","",IF(ISERROR(VLOOKUP(VLOOKUP(C377,Table1[[Practice no.]:[12]],32,FALSE),List!$A$2:$B$5,2,FALSE)),"",VLOOKUP(VLOOKUP(C377,Table1[[Practice no.]:[12]],32,FALSE),List!$A$2:$B$5,2,FALSE)))</f>
        <v/>
      </c>
      <c r="S377" s="55" t="str">
        <f>IF(C377="","",IF(ISERROR(VLOOKUP(VLOOKUP(C377,Table1[[Practice no.]:[12]],33,FALSE),List!$A$2:$B$5,2,FALSE)),"",VLOOKUP(VLOOKUP(C377,Table1[[Practice no.]:[12]],33,FALSE),List!$A$2:$B$5,2,FALSE)))</f>
        <v/>
      </c>
      <c r="T377" s="55" t="str">
        <f>IF(C377="","",IF(ISERROR(VLOOKUP(VLOOKUP(C377,Table1[[Practice no.]:[12]],34,FALSE),List!$A$2:$B$5,2,FALSE)),"",VLOOKUP(VLOOKUP(C377,Table1[[Practice no.]:[12]],34,FALSE),List!$A$2:$B$5,2,FALSE)))</f>
        <v/>
      </c>
      <c r="U377" s="55" t="str">
        <f>IF(C377="","",IF(ISERROR(VLOOKUP(VLOOKUP(C377,Table1[[Practice no.]:[12]],35,FALSE),List!$A$2:$B$5,2,FALSE)),"",VLOOKUP(VLOOKUP(C377,Table1[[Practice no.]:[12]],35,FALSE),List!$A$2:$B$5,2,FALSE)))</f>
        <v/>
      </c>
      <c r="V377" s="55" t="str">
        <f>IF(C377="","",IF(ISERROR(VLOOKUP(VLOOKUP(C377,Table1[[Practice no.]:[12]],36,FALSE),List!$A$2:$B$5,2,FALSE)),"",VLOOKUP(VLOOKUP(C377,Table1[[Practice no.]:[12]],36,FALSE),List!$A$2:$B$5,2,FALSE)))</f>
        <v/>
      </c>
      <c r="W377" s="55" t="str">
        <f>IF(C377="","",IF(ISERROR(VLOOKUP(VLOOKUP(C377,Table1[[Practice no.]:[12]],37,FALSE),List!$A$2:$B$5,2,FALSE)),"",VLOOKUP(VLOOKUP(C377,Table1[[Practice no.]:[12]],37,FALSE),List!$A$2:$B$5,2,FALSE)))</f>
        <v/>
      </c>
      <c r="X377" s="55" t="str">
        <f>IF(C377="","",IF(ISERROR(VLOOKUP(VLOOKUP(C377,Table1[[Practice no.]:[12]],38,FALSE),List!$A$2:$B$5,2,FALSE)),"",VLOOKUP(VLOOKUP(C377,Table1[[Practice no.]:[12]],38,FALSE),List!$A$2:$B$5,2,FALSE)))</f>
        <v/>
      </c>
      <c r="Y377" s="55" t="str">
        <f>IF(C377="","",IF(ISERROR(VLOOKUP(VLOOKUP(C377,Table1[[Practice no.]:[12]],39,FALSE),List!$A$2:$B$5,2,FALSE)),"",VLOOKUP(VLOOKUP(C377,Table1[[Practice no.]:[12]],39,FALSE),List!$A$2:$B$5,2,FALSE)))</f>
        <v/>
      </c>
      <c r="Z377" s="55" t="str">
        <f>IF(C377="","",IF(ISERROR(VLOOKUP(VLOOKUP(C377,Table1[[Practice no.]:[12]],40,FALSE),List!$A$2:$B$5,2,FALSE)),"",VLOOKUP(VLOOKUP(C377,Table1[[Practice no.]:[12]],40,FALSE),List!$A$2:$B$5,2,FALSE)))</f>
        <v/>
      </c>
      <c r="AA377" s="55" t="str">
        <f>IF(C377="","",IF(ISERROR(VLOOKUP(VLOOKUP(C377,Table1[[Practice no.]:[12]],41,FALSE),List!$A$2:$B$5,2,FALSE)),"",VLOOKUP(VLOOKUP(C377,Table1[[Practice no.]:[12]],41,FALSE),List!$A$2:$B$5,2,FALSE)))</f>
        <v/>
      </c>
      <c r="AB377" s="55" t="str">
        <f>IF(C377="","",IF(ISERROR(VLOOKUP(VLOOKUP(C377,Table1[[Practice no.]:[12]],42,FALSE),List!$A$2:$B$5,2,FALSE)),"",VLOOKUP(VLOOKUP(C377,Table1[[Practice no.]:[12]],42,FALSE),List!$A$2:$B$5,2,FALSE)))</f>
        <v/>
      </c>
    </row>
    <row r="378" spans="1:28" ht="40.35" customHeight="1">
      <c r="A378" s="218"/>
      <c r="B378" s="218"/>
      <c r="C378" s="218"/>
      <c r="D378" s="218" t="str">
        <f>IF(C378="","",HYPERLINK("#'" &amp; C378 &amp; "'!A1",VLOOKUP(C378,Table1[[Practice no.]:[Pracitce Name]],2,FALSE)))</f>
        <v/>
      </c>
      <c r="E378" s="65" t="str">
        <f>IF(C378="","",IF(ISERROR(VLOOKUP(VLOOKUP(C378,Table1[[Practice no.]:[12]],19,FALSE),List!$A$2:$B$5,2,FALSE)),"",VLOOKUP(VLOOKUP(C378,Table1[[Practice no.]:[12]],19,FALSE),List!$A$2:$B$5,2,FALSE)))</f>
        <v/>
      </c>
      <c r="F378" s="66" t="str">
        <f>IF(C378="","",IF(ISERROR(VLOOKUP(VLOOKUP(C378,Table1[[Practice no.]:[12]],20,FALSE),List!$A$2:$B$5,2,FALSE)),"",VLOOKUP(VLOOKUP(C378,Table1[[Practice no.]:[12]],20,FALSE),List!$A$2:$B$5,2,FALSE)))</f>
        <v/>
      </c>
      <c r="G378" s="66" t="str">
        <f>IF(C378="","",IF(ISERROR(VLOOKUP(VLOOKUP(C378,Table1[[Practice no.]:[12]],21,FALSE),List!$A$2:$B$5,2,FALSE)),"",VLOOKUP(VLOOKUP(C378,Table1[[Practice no.]:[12]],21,FALSE),List!$A$2:$B$5,2,FALSE)))</f>
        <v/>
      </c>
      <c r="H378" s="67" t="str">
        <f>IF(C378="","",IF(ISERROR(VLOOKUP(VLOOKUP(C378,Table1[[Practice no.]:[12]],22,FALSE),List!$A$2:$B$5,2,FALSE)),"",VLOOKUP(VLOOKUP(C378,Table1[[Practice no.]:[12]],22,FALSE),List!$A$2:$B$5,2,FALSE)))</f>
        <v/>
      </c>
      <c r="I378" s="67" t="str">
        <f>IF(C378="","",IF(ISERROR(VLOOKUP(VLOOKUP(C378,Table1[[Practice no.]:[12]],23,FALSE),List!$A$2:$B$5,2,FALSE)),"",VLOOKUP(VLOOKUP(C378,Table1[[Practice no.]:[12]],23,FALSE),List!$A$2:$B$5,2,FALSE)))</f>
        <v/>
      </c>
      <c r="J378" s="67" t="str">
        <f>IF(C378="","",IF(ISERROR(VLOOKUP(VLOOKUP(C378,Table1[[Practice no.]:[12]],24,FALSE),List!$A$2:$B$5,2,FALSE)),"",VLOOKUP(VLOOKUP(C378,Table1[[Practice no.]:[12]],24,FALSE),List!$A$2:$B$5,2,FALSE)))</f>
        <v/>
      </c>
      <c r="K378" s="68" t="str">
        <f>IF(C378="","",IF(ISERROR(VLOOKUP(VLOOKUP(C378,Table1[[Practice no.]:[12]],25,FALSE),List!$A$2:$B$5,2,FALSE)),"",VLOOKUP(VLOOKUP(C378,Table1[[Practice no.]:[12]],25,FALSE),List!$A$2:$B$5,2,FALSE)))</f>
        <v/>
      </c>
      <c r="L378" s="68" t="str">
        <f>IF(C378="","",IF(ISERROR(VLOOKUP(VLOOKUP(C378,Table1[[Practice no.]:[12]],26,FALSE),List!$A$2:$B$5,2,FALSE)),"",VLOOKUP(VLOOKUP(C378,Table1[[Practice no.]:[12]],26,FALSE),List!$A$2:$B$5,2,FALSE)))</f>
        <v/>
      </c>
      <c r="M378" s="68" t="str">
        <f>IF(C378="","",IF(ISERROR(VLOOKUP(VLOOKUP(C378,Table1[[Practice no.]:[12]],27,FALSE),List!$A$2:$B$5,2,FALSE)),"",VLOOKUP(VLOOKUP(C378,Table1[[Practice no.]:[12]],27,FALSE),List!$A$2:$B$5,2,FALSE)))</f>
        <v/>
      </c>
      <c r="N378" s="69" t="str">
        <f>IF(C378="","",IF(ISERROR(VLOOKUP(VLOOKUP(C378,Table1[[Practice no.]:[12]],28,FALSE),List!$A$2:$B$5,2,FALSE)),"",VLOOKUP(VLOOKUP(C378,Table1[[Practice no.]:[12]],28,FALSE),List!$A$2:$B$5,2,FALSE)))</f>
        <v/>
      </c>
      <c r="O378" s="69" t="str">
        <f>IF(C378="","",IF(ISERROR(VLOOKUP(VLOOKUP(C378,Table1[[Practice no.]:[12]],29,FALSE),List!$A$2:$B$5,2,FALSE)),"",VLOOKUP(VLOOKUP(C378,Table1[[Practice no.]:[12]],29,FALSE),List!$A$2:$B$5,2,FALSE)))</f>
        <v/>
      </c>
      <c r="P378" s="69" t="str">
        <f>IF(C378="","",IF(ISERROR(VLOOKUP(VLOOKUP(C378,Table1[[Practice no.]:[12]],30,FALSE),List!$A$2:$B$5,2,FALSE)),"",VLOOKUP(VLOOKUP(C378,Table1[[Practice no.]:[12]],30,FALSE),List!$A$2:$B$5,2,FALSE)))</f>
        <v/>
      </c>
      <c r="Q378" s="55" t="str">
        <f>IF(C378="","",IF(ISERROR(VLOOKUP(VLOOKUP(C378,Table1[[Practice no.]:[12]],31,FALSE),List!$A$2:$B$5,2,FALSE)),"",VLOOKUP(VLOOKUP(C378,Table1[[Practice no.]:[12]],31,FALSE),List!$A$2:$B$5,2,FALSE)))</f>
        <v/>
      </c>
      <c r="R378" s="55" t="str">
        <f>IF(C378="","",IF(ISERROR(VLOOKUP(VLOOKUP(C378,Table1[[Practice no.]:[12]],32,FALSE),List!$A$2:$B$5,2,FALSE)),"",VLOOKUP(VLOOKUP(C378,Table1[[Practice no.]:[12]],32,FALSE),List!$A$2:$B$5,2,FALSE)))</f>
        <v/>
      </c>
      <c r="S378" s="55" t="str">
        <f>IF(C378="","",IF(ISERROR(VLOOKUP(VLOOKUP(C378,Table1[[Practice no.]:[12]],33,FALSE),List!$A$2:$B$5,2,FALSE)),"",VLOOKUP(VLOOKUP(C378,Table1[[Practice no.]:[12]],33,FALSE),List!$A$2:$B$5,2,FALSE)))</f>
        <v/>
      </c>
      <c r="T378" s="55" t="str">
        <f>IF(C378="","",IF(ISERROR(VLOOKUP(VLOOKUP(C378,Table1[[Practice no.]:[12]],34,FALSE),List!$A$2:$B$5,2,FALSE)),"",VLOOKUP(VLOOKUP(C378,Table1[[Practice no.]:[12]],34,FALSE),List!$A$2:$B$5,2,FALSE)))</f>
        <v/>
      </c>
      <c r="U378" s="55" t="str">
        <f>IF(C378="","",IF(ISERROR(VLOOKUP(VLOOKUP(C378,Table1[[Practice no.]:[12]],35,FALSE),List!$A$2:$B$5,2,FALSE)),"",VLOOKUP(VLOOKUP(C378,Table1[[Practice no.]:[12]],35,FALSE),List!$A$2:$B$5,2,FALSE)))</f>
        <v/>
      </c>
      <c r="V378" s="55" t="str">
        <f>IF(C378="","",IF(ISERROR(VLOOKUP(VLOOKUP(C378,Table1[[Practice no.]:[12]],36,FALSE),List!$A$2:$B$5,2,FALSE)),"",VLOOKUP(VLOOKUP(C378,Table1[[Practice no.]:[12]],36,FALSE),List!$A$2:$B$5,2,FALSE)))</f>
        <v/>
      </c>
      <c r="W378" s="55" t="str">
        <f>IF(C378="","",IF(ISERROR(VLOOKUP(VLOOKUP(C378,Table1[[Practice no.]:[12]],37,FALSE),List!$A$2:$B$5,2,FALSE)),"",VLOOKUP(VLOOKUP(C378,Table1[[Practice no.]:[12]],37,FALSE),List!$A$2:$B$5,2,FALSE)))</f>
        <v/>
      </c>
      <c r="X378" s="55" t="str">
        <f>IF(C378="","",IF(ISERROR(VLOOKUP(VLOOKUP(C378,Table1[[Practice no.]:[12]],38,FALSE),List!$A$2:$B$5,2,FALSE)),"",VLOOKUP(VLOOKUP(C378,Table1[[Practice no.]:[12]],38,FALSE),List!$A$2:$B$5,2,FALSE)))</f>
        <v/>
      </c>
      <c r="Y378" s="55" t="str">
        <f>IF(C378="","",IF(ISERROR(VLOOKUP(VLOOKUP(C378,Table1[[Practice no.]:[12]],39,FALSE),List!$A$2:$B$5,2,FALSE)),"",VLOOKUP(VLOOKUP(C378,Table1[[Practice no.]:[12]],39,FALSE),List!$A$2:$B$5,2,FALSE)))</f>
        <v/>
      </c>
      <c r="Z378" s="55" t="str">
        <f>IF(C378="","",IF(ISERROR(VLOOKUP(VLOOKUP(C378,Table1[[Practice no.]:[12]],40,FALSE),List!$A$2:$B$5,2,FALSE)),"",VLOOKUP(VLOOKUP(C378,Table1[[Practice no.]:[12]],40,FALSE),List!$A$2:$B$5,2,FALSE)))</f>
        <v/>
      </c>
      <c r="AA378" s="55" t="str">
        <f>IF(C378="","",IF(ISERROR(VLOOKUP(VLOOKUP(C378,Table1[[Practice no.]:[12]],41,FALSE),List!$A$2:$B$5,2,FALSE)),"",VLOOKUP(VLOOKUP(C378,Table1[[Practice no.]:[12]],41,FALSE),List!$A$2:$B$5,2,FALSE)))</f>
        <v/>
      </c>
      <c r="AB378" s="55" t="str">
        <f>IF(C378="","",IF(ISERROR(VLOOKUP(VLOOKUP(C378,Table1[[Practice no.]:[12]],42,FALSE),List!$A$2:$B$5,2,FALSE)),"",VLOOKUP(VLOOKUP(C378,Table1[[Practice no.]:[12]],42,FALSE),List!$A$2:$B$5,2,FALSE)))</f>
        <v/>
      </c>
    </row>
    <row r="379" spans="1:28" ht="40.35" customHeight="1">
      <c r="A379" s="218"/>
      <c r="B379" s="218"/>
      <c r="C379" s="218"/>
      <c r="D379" s="218" t="str">
        <f>IF(C379="","",HYPERLINK("#'" &amp; C379 &amp; "'!A1",VLOOKUP(C379,Table1[[Practice no.]:[Pracitce Name]],2,FALSE)))</f>
        <v/>
      </c>
      <c r="E379" s="65" t="str">
        <f>IF(C379="","",IF(ISERROR(VLOOKUP(VLOOKUP(C379,Table1[[Practice no.]:[12]],19,FALSE),List!$A$2:$B$5,2,FALSE)),"",VLOOKUP(VLOOKUP(C379,Table1[[Practice no.]:[12]],19,FALSE),List!$A$2:$B$5,2,FALSE)))</f>
        <v/>
      </c>
      <c r="F379" s="66" t="str">
        <f>IF(C379="","",IF(ISERROR(VLOOKUP(VLOOKUP(C379,Table1[[Practice no.]:[12]],20,FALSE),List!$A$2:$B$5,2,FALSE)),"",VLOOKUP(VLOOKUP(C379,Table1[[Practice no.]:[12]],20,FALSE),List!$A$2:$B$5,2,FALSE)))</f>
        <v/>
      </c>
      <c r="G379" s="66" t="str">
        <f>IF(C379="","",IF(ISERROR(VLOOKUP(VLOOKUP(C379,Table1[[Practice no.]:[12]],21,FALSE),List!$A$2:$B$5,2,FALSE)),"",VLOOKUP(VLOOKUP(C379,Table1[[Practice no.]:[12]],21,FALSE),List!$A$2:$B$5,2,FALSE)))</f>
        <v/>
      </c>
      <c r="H379" s="67" t="str">
        <f>IF(C379="","",IF(ISERROR(VLOOKUP(VLOOKUP(C379,Table1[[Practice no.]:[12]],22,FALSE),List!$A$2:$B$5,2,FALSE)),"",VLOOKUP(VLOOKUP(C379,Table1[[Practice no.]:[12]],22,FALSE),List!$A$2:$B$5,2,FALSE)))</f>
        <v/>
      </c>
      <c r="I379" s="67" t="str">
        <f>IF(C379="","",IF(ISERROR(VLOOKUP(VLOOKUP(C379,Table1[[Practice no.]:[12]],23,FALSE),List!$A$2:$B$5,2,FALSE)),"",VLOOKUP(VLOOKUP(C379,Table1[[Practice no.]:[12]],23,FALSE),List!$A$2:$B$5,2,FALSE)))</f>
        <v/>
      </c>
      <c r="J379" s="67" t="str">
        <f>IF(C379="","",IF(ISERROR(VLOOKUP(VLOOKUP(C379,Table1[[Practice no.]:[12]],24,FALSE),List!$A$2:$B$5,2,FALSE)),"",VLOOKUP(VLOOKUP(C379,Table1[[Practice no.]:[12]],24,FALSE),List!$A$2:$B$5,2,FALSE)))</f>
        <v/>
      </c>
      <c r="K379" s="68" t="str">
        <f>IF(C379="","",IF(ISERROR(VLOOKUP(VLOOKUP(C379,Table1[[Practice no.]:[12]],25,FALSE),List!$A$2:$B$5,2,FALSE)),"",VLOOKUP(VLOOKUP(C379,Table1[[Practice no.]:[12]],25,FALSE),List!$A$2:$B$5,2,FALSE)))</f>
        <v/>
      </c>
      <c r="L379" s="68" t="str">
        <f>IF(C379="","",IF(ISERROR(VLOOKUP(VLOOKUP(C379,Table1[[Practice no.]:[12]],26,FALSE),List!$A$2:$B$5,2,FALSE)),"",VLOOKUP(VLOOKUP(C379,Table1[[Practice no.]:[12]],26,FALSE),List!$A$2:$B$5,2,FALSE)))</f>
        <v/>
      </c>
      <c r="M379" s="68" t="str">
        <f>IF(C379="","",IF(ISERROR(VLOOKUP(VLOOKUP(C379,Table1[[Practice no.]:[12]],27,FALSE),List!$A$2:$B$5,2,FALSE)),"",VLOOKUP(VLOOKUP(C379,Table1[[Practice no.]:[12]],27,FALSE),List!$A$2:$B$5,2,FALSE)))</f>
        <v/>
      </c>
      <c r="N379" s="69" t="str">
        <f>IF(C379="","",IF(ISERROR(VLOOKUP(VLOOKUP(C379,Table1[[Practice no.]:[12]],28,FALSE),List!$A$2:$B$5,2,FALSE)),"",VLOOKUP(VLOOKUP(C379,Table1[[Practice no.]:[12]],28,FALSE),List!$A$2:$B$5,2,FALSE)))</f>
        <v/>
      </c>
      <c r="O379" s="69" t="str">
        <f>IF(C379="","",IF(ISERROR(VLOOKUP(VLOOKUP(C379,Table1[[Practice no.]:[12]],29,FALSE),List!$A$2:$B$5,2,FALSE)),"",VLOOKUP(VLOOKUP(C379,Table1[[Practice no.]:[12]],29,FALSE),List!$A$2:$B$5,2,FALSE)))</f>
        <v/>
      </c>
      <c r="P379" s="69" t="str">
        <f>IF(C379="","",IF(ISERROR(VLOOKUP(VLOOKUP(C379,Table1[[Practice no.]:[12]],30,FALSE),List!$A$2:$B$5,2,FALSE)),"",VLOOKUP(VLOOKUP(C379,Table1[[Practice no.]:[12]],30,FALSE),List!$A$2:$B$5,2,FALSE)))</f>
        <v/>
      </c>
      <c r="Q379" s="55" t="str">
        <f>IF(C379="","",IF(ISERROR(VLOOKUP(VLOOKUP(C379,Table1[[Practice no.]:[12]],31,FALSE),List!$A$2:$B$5,2,FALSE)),"",VLOOKUP(VLOOKUP(C379,Table1[[Practice no.]:[12]],31,FALSE),List!$A$2:$B$5,2,FALSE)))</f>
        <v/>
      </c>
      <c r="R379" s="55" t="str">
        <f>IF(C379="","",IF(ISERROR(VLOOKUP(VLOOKUP(C379,Table1[[Practice no.]:[12]],32,FALSE),List!$A$2:$B$5,2,FALSE)),"",VLOOKUP(VLOOKUP(C379,Table1[[Practice no.]:[12]],32,FALSE),List!$A$2:$B$5,2,FALSE)))</f>
        <v/>
      </c>
      <c r="S379" s="55" t="str">
        <f>IF(C379="","",IF(ISERROR(VLOOKUP(VLOOKUP(C379,Table1[[Practice no.]:[12]],33,FALSE),List!$A$2:$B$5,2,FALSE)),"",VLOOKUP(VLOOKUP(C379,Table1[[Practice no.]:[12]],33,FALSE),List!$A$2:$B$5,2,FALSE)))</f>
        <v/>
      </c>
      <c r="T379" s="55" t="str">
        <f>IF(C379="","",IF(ISERROR(VLOOKUP(VLOOKUP(C379,Table1[[Practice no.]:[12]],34,FALSE),List!$A$2:$B$5,2,FALSE)),"",VLOOKUP(VLOOKUP(C379,Table1[[Practice no.]:[12]],34,FALSE),List!$A$2:$B$5,2,FALSE)))</f>
        <v/>
      </c>
      <c r="U379" s="55" t="str">
        <f>IF(C379="","",IF(ISERROR(VLOOKUP(VLOOKUP(C379,Table1[[Practice no.]:[12]],35,FALSE),List!$A$2:$B$5,2,FALSE)),"",VLOOKUP(VLOOKUP(C379,Table1[[Practice no.]:[12]],35,FALSE),List!$A$2:$B$5,2,FALSE)))</f>
        <v/>
      </c>
      <c r="V379" s="55" t="str">
        <f>IF(C379="","",IF(ISERROR(VLOOKUP(VLOOKUP(C379,Table1[[Practice no.]:[12]],36,FALSE),List!$A$2:$B$5,2,FALSE)),"",VLOOKUP(VLOOKUP(C379,Table1[[Practice no.]:[12]],36,FALSE),List!$A$2:$B$5,2,FALSE)))</f>
        <v/>
      </c>
      <c r="W379" s="55" t="str">
        <f>IF(C379="","",IF(ISERROR(VLOOKUP(VLOOKUP(C379,Table1[[Practice no.]:[12]],37,FALSE),List!$A$2:$B$5,2,FALSE)),"",VLOOKUP(VLOOKUP(C379,Table1[[Practice no.]:[12]],37,FALSE),List!$A$2:$B$5,2,FALSE)))</f>
        <v/>
      </c>
      <c r="X379" s="55" t="str">
        <f>IF(C379="","",IF(ISERROR(VLOOKUP(VLOOKUP(C379,Table1[[Practice no.]:[12]],38,FALSE),List!$A$2:$B$5,2,FALSE)),"",VLOOKUP(VLOOKUP(C379,Table1[[Practice no.]:[12]],38,FALSE),List!$A$2:$B$5,2,FALSE)))</f>
        <v/>
      </c>
      <c r="Y379" s="55" t="str">
        <f>IF(C379="","",IF(ISERROR(VLOOKUP(VLOOKUP(C379,Table1[[Practice no.]:[12]],39,FALSE),List!$A$2:$B$5,2,FALSE)),"",VLOOKUP(VLOOKUP(C379,Table1[[Practice no.]:[12]],39,FALSE),List!$A$2:$B$5,2,FALSE)))</f>
        <v/>
      </c>
      <c r="Z379" s="55" t="str">
        <f>IF(C379="","",IF(ISERROR(VLOOKUP(VLOOKUP(C379,Table1[[Practice no.]:[12]],40,FALSE),List!$A$2:$B$5,2,FALSE)),"",VLOOKUP(VLOOKUP(C379,Table1[[Practice no.]:[12]],40,FALSE),List!$A$2:$B$5,2,FALSE)))</f>
        <v/>
      </c>
      <c r="AA379" s="55" t="str">
        <f>IF(C379="","",IF(ISERROR(VLOOKUP(VLOOKUP(C379,Table1[[Practice no.]:[12]],41,FALSE),List!$A$2:$B$5,2,FALSE)),"",VLOOKUP(VLOOKUP(C379,Table1[[Practice no.]:[12]],41,FALSE),List!$A$2:$B$5,2,FALSE)))</f>
        <v/>
      </c>
      <c r="AB379" s="55" t="str">
        <f>IF(C379="","",IF(ISERROR(VLOOKUP(VLOOKUP(C379,Table1[[Practice no.]:[12]],42,FALSE),List!$A$2:$B$5,2,FALSE)),"",VLOOKUP(VLOOKUP(C379,Table1[[Practice no.]:[12]],42,FALSE),List!$A$2:$B$5,2,FALSE)))</f>
        <v/>
      </c>
    </row>
    <row r="380" spans="1:28" ht="40.35" customHeight="1">
      <c r="A380" s="218"/>
      <c r="B380" s="218"/>
      <c r="C380" s="218"/>
      <c r="D380" s="218" t="str">
        <f>IF(C380="","",HYPERLINK("#'" &amp; C380 &amp; "'!A1",VLOOKUP(C380,Table1[[Practice no.]:[Pracitce Name]],2,FALSE)))</f>
        <v/>
      </c>
      <c r="E380" s="65" t="str">
        <f>IF(C380="","",IF(ISERROR(VLOOKUP(VLOOKUP(C380,Table1[[Practice no.]:[12]],19,FALSE),List!$A$2:$B$5,2,FALSE)),"",VLOOKUP(VLOOKUP(C380,Table1[[Practice no.]:[12]],19,FALSE),List!$A$2:$B$5,2,FALSE)))</f>
        <v/>
      </c>
      <c r="F380" s="66" t="str">
        <f>IF(C380="","",IF(ISERROR(VLOOKUP(VLOOKUP(C380,Table1[[Practice no.]:[12]],20,FALSE),List!$A$2:$B$5,2,FALSE)),"",VLOOKUP(VLOOKUP(C380,Table1[[Practice no.]:[12]],20,FALSE),List!$A$2:$B$5,2,FALSE)))</f>
        <v/>
      </c>
      <c r="G380" s="66" t="str">
        <f>IF(C380="","",IF(ISERROR(VLOOKUP(VLOOKUP(C380,Table1[[Practice no.]:[12]],21,FALSE),List!$A$2:$B$5,2,FALSE)),"",VLOOKUP(VLOOKUP(C380,Table1[[Practice no.]:[12]],21,FALSE),List!$A$2:$B$5,2,FALSE)))</f>
        <v/>
      </c>
      <c r="H380" s="67" t="str">
        <f>IF(C380="","",IF(ISERROR(VLOOKUP(VLOOKUP(C380,Table1[[Practice no.]:[12]],22,FALSE),List!$A$2:$B$5,2,FALSE)),"",VLOOKUP(VLOOKUP(C380,Table1[[Practice no.]:[12]],22,FALSE),List!$A$2:$B$5,2,FALSE)))</f>
        <v/>
      </c>
      <c r="I380" s="67" t="str">
        <f>IF(C380="","",IF(ISERROR(VLOOKUP(VLOOKUP(C380,Table1[[Practice no.]:[12]],23,FALSE),List!$A$2:$B$5,2,FALSE)),"",VLOOKUP(VLOOKUP(C380,Table1[[Practice no.]:[12]],23,FALSE),List!$A$2:$B$5,2,FALSE)))</f>
        <v/>
      </c>
      <c r="J380" s="67" t="str">
        <f>IF(C380="","",IF(ISERROR(VLOOKUP(VLOOKUP(C380,Table1[[Practice no.]:[12]],24,FALSE),List!$A$2:$B$5,2,FALSE)),"",VLOOKUP(VLOOKUP(C380,Table1[[Practice no.]:[12]],24,FALSE),List!$A$2:$B$5,2,FALSE)))</f>
        <v/>
      </c>
      <c r="K380" s="68" t="str">
        <f>IF(C380="","",IF(ISERROR(VLOOKUP(VLOOKUP(C380,Table1[[Practice no.]:[12]],25,FALSE),List!$A$2:$B$5,2,FALSE)),"",VLOOKUP(VLOOKUP(C380,Table1[[Practice no.]:[12]],25,FALSE),List!$A$2:$B$5,2,FALSE)))</f>
        <v/>
      </c>
      <c r="L380" s="68" t="str">
        <f>IF(C380="","",IF(ISERROR(VLOOKUP(VLOOKUP(C380,Table1[[Practice no.]:[12]],26,FALSE),List!$A$2:$B$5,2,FALSE)),"",VLOOKUP(VLOOKUP(C380,Table1[[Practice no.]:[12]],26,FALSE),List!$A$2:$B$5,2,FALSE)))</f>
        <v/>
      </c>
      <c r="M380" s="68" t="str">
        <f>IF(C380="","",IF(ISERROR(VLOOKUP(VLOOKUP(C380,Table1[[Practice no.]:[12]],27,FALSE),List!$A$2:$B$5,2,FALSE)),"",VLOOKUP(VLOOKUP(C380,Table1[[Practice no.]:[12]],27,FALSE),List!$A$2:$B$5,2,FALSE)))</f>
        <v/>
      </c>
      <c r="N380" s="69" t="str">
        <f>IF(C380="","",IF(ISERROR(VLOOKUP(VLOOKUP(C380,Table1[[Practice no.]:[12]],28,FALSE),List!$A$2:$B$5,2,FALSE)),"",VLOOKUP(VLOOKUP(C380,Table1[[Practice no.]:[12]],28,FALSE),List!$A$2:$B$5,2,FALSE)))</f>
        <v/>
      </c>
      <c r="O380" s="69" t="str">
        <f>IF(C380="","",IF(ISERROR(VLOOKUP(VLOOKUP(C380,Table1[[Practice no.]:[12]],29,FALSE),List!$A$2:$B$5,2,FALSE)),"",VLOOKUP(VLOOKUP(C380,Table1[[Practice no.]:[12]],29,FALSE),List!$A$2:$B$5,2,FALSE)))</f>
        <v/>
      </c>
      <c r="P380" s="69" t="str">
        <f>IF(C380="","",IF(ISERROR(VLOOKUP(VLOOKUP(C380,Table1[[Practice no.]:[12]],30,FALSE),List!$A$2:$B$5,2,FALSE)),"",VLOOKUP(VLOOKUP(C380,Table1[[Practice no.]:[12]],30,FALSE),List!$A$2:$B$5,2,FALSE)))</f>
        <v/>
      </c>
      <c r="Q380" s="55" t="str">
        <f>IF(C380="","",IF(ISERROR(VLOOKUP(VLOOKUP(C380,Table1[[Practice no.]:[12]],31,FALSE),List!$A$2:$B$5,2,FALSE)),"",VLOOKUP(VLOOKUP(C380,Table1[[Practice no.]:[12]],31,FALSE),List!$A$2:$B$5,2,FALSE)))</f>
        <v/>
      </c>
      <c r="R380" s="55" t="str">
        <f>IF(C380="","",IF(ISERROR(VLOOKUP(VLOOKUP(C380,Table1[[Practice no.]:[12]],32,FALSE),List!$A$2:$B$5,2,FALSE)),"",VLOOKUP(VLOOKUP(C380,Table1[[Practice no.]:[12]],32,FALSE),List!$A$2:$B$5,2,FALSE)))</f>
        <v/>
      </c>
      <c r="S380" s="55" t="str">
        <f>IF(C380="","",IF(ISERROR(VLOOKUP(VLOOKUP(C380,Table1[[Practice no.]:[12]],33,FALSE),List!$A$2:$B$5,2,FALSE)),"",VLOOKUP(VLOOKUP(C380,Table1[[Practice no.]:[12]],33,FALSE),List!$A$2:$B$5,2,FALSE)))</f>
        <v/>
      </c>
      <c r="T380" s="55" t="str">
        <f>IF(C380="","",IF(ISERROR(VLOOKUP(VLOOKUP(C380,Table1[[Practice no.]:[12]],34,FALSE),List!$A$2:$B$5,2,FALSE)),"",VLOOKUP(VLOOKUP(C380,Table1[[Practice no.]:[12]],34,FALSE),List!$A$2:$B$5,2,FALSE)))</f>
        <v/>
      </c>
      <c r="U380" s="55" t="str">
        <f>IF(C380="","",IF(ISERROR(VLOOKUP(VLOOKUP(C380,Table1[[Practice no.]:[12]],35,FALSE),List!$A$2:$B$5,2,FALSE)),"",VLOOKUP(VLOOKUP(C380,Table1[[Practice no.]:[12]],35,FALSE),List!$A$2:$B$5,2,FALSE)))</f>
        <v/>
      </c>
      <c r="V380" s="55" t="str">
        <f>IF(C380="","",IF(ISERROR(VLOOKUP(VLOOKUP(C380,Table1[[Practice no.]:[12]],36,FALSE),List!$A$2:$B$5,2,FALSE)),"",VLOOKUP(VLOOKUP(C380,Table1[[Practice no.]:[12]],36,FALSE),List!$A$2:$B$5,2,FALSE)))</f>
        <v/>
      </c>
      <c r="W380" s="55" t="str">
        <f>IF(C380="","",IF(ISERROR(VLOOKUP(VLOOKUP(C380,Table1[[Practice no.]:[12]],37,FALSE),List!$A$2:$B$5,2,FALSE)),"",VLOOKUP(VLOOKUP(C380,Table1[[Practice no.]:[12]],37,FALSE),List!$A$2:$B$5,2,FALSE)))</f>
        <v/>
      </c>
      <c r="X380" s="55" t="str">
        <f>IF(C380="","",IF(ISERROR(VLOOKUP(VLOOKUP(C380,Table1[[Practice no.]:[12]],38,FALSE),List!$A$2:$B$5,2,FALSE)),"",VLOOKUP(VLOOKUP(C380,Table1[[Practice no.]:[12]],38,FALSE),List!$A$2:$B$5,2,FALSE)))</f>
        <v/>
      </c>
      <c r="Y380" s="55" t="str">
        <f>IF(C380="","",IF(ISERROR(VLOOKUP(VLOOKUP(C380,Table1[[Practice no.]:[12]],39,FALSE),List!$A$2:$B$5,2,FALSE)),"",VLOOKUP(VLOOKUP(C380,Table1[[Practice no.]:[12]],39,FALSE),List!$A$2:$B$5,2,FALSE)))</f>
        <v/>
      </c>
      <c r="Z380" s="55" t="str">
        <f>IF(C380="","",IF(ISERROR(VLOOKUP(VLOOKUP(C380,Table1[[Practice no.]:[12]],40,FALSE),List!$A$2:$B$5,2,FALSE)),"",VLOOKUP(VLOOKUP(C380,Table1[[Practice no.]:[12]],40,FALSE),List!$A$2:$B$5,2,FALSE)))</f>
        <v/>
      </c>
      <c r="AA380" s="55" t="str">
        <f>IF(C380="","",IF(ISERROR(VLOOKUP(VLOOKUP(C380,Table1[[Practice no.]:[12]],41,FALSE),List!$A$2:$B$5,2,FALSE)),"",VLOOKUP(VLOOKUP(C380,Table1[[Practice no.]:[12]],41,FALSE),List!$A$2:$B$5,2,FALSE)))</f>
        <v/>
      </c>
      <c r="AB380" s="55" t="str">
        <f>IF(C380="","",IF(ISERROR(VLOOKUP(VLOOKUP(C380,Table1[[Practice no.]:[12]],42,FALSE),List!$A$2:$B$5,2,FALSE)),"",VLOOKUP(VLOOKUP(C380,Table1[[Practice no.]:[12]],42,FALSE),List!$A$2:$B$5,2,FALSE)))</f>
        <v/>
      </c>
    </row>
    <row r="381" spans="1:28" ht="40.35" customHeight="1">
      <c r="A381" s="218"/>
      <c r="B381" s="218"/>
      <c r="C381" s="218"/>
      <c r="D381" s="218" t="str">
        <f>IF(C381="","",HYPERLINK("#'" &amp; C381 &amp; "'!A1",VLOOKUP(C381,Table1[[Practice no.]:[Pracitce Name]],2,FALSE)))</f>
        <v/>
      </c>
      <c r="E381" s="65" t="str">
        <f>IF(C381="","",IF(ISERROR(VLOOKUP(VLOOKUP(C381,Table1[[Practice no.]:[12]],19,FALSE),List!$A$2:$B$5,2,FALSE)),"",VLOOKUP(VLOOKUP(C381,Table1[[Practice no.]:[12]],19,FALSE),List!$A$2:$B$5,2,FALSE)))</f>
        <v/>
      </c>
      <c r="F381" s="66" t="str">
        <f>IF(C381="","",IF(ISERROR(VLOOKUP(VLOOKUP(C381,Table1[[Practice no.]:[12]],20,FALSE),List!$A$2:$B$5,2,FALSE)),"",VLOOKUP(VLOOKUP(C381,Table1[[Practice no.]:[12]],20,FALSE),List!$A$2:$B$5,2,FALSE)))</f>
        <v/>
      </c>
      <c r="G381" s="66" t="str">
        <f>IF(C381="","",IF(ISERROR(VLOOKUP(VLOOKUP(C381,Table1[[Practice no.]:[12]],21,FALSE),List!$A$2:$B$5,2,FALSE)),"",VLOOKUP(VLOOKUP(C381,Table1[[Practice no.]:[12]],21,FALSE),List!$A$2:$B$5,2,FALSE)))</f>
        <v/>
      </c>
      <c r="H381" s="67" t="str">
        <f>IF(C381="","",IF(ISERROR(VLOOKUP(VLOOKUP(C381,Table1[[Practice no.]:[12]],22,FALSE),List!$A$2:$B$5,2,FALSE)),"",VLOOKUP(VLOOKUP(C381,Table1[[Practice no.]:[12]],22,FALSE),List!$A$2:$B$5,2,FALSE)))</f>
        <v/>
      </c>
      <c r="I381" s="67" t="str">
        <f>IF(C381="","",IF(ISERROR(VLOOKUP(VLOOKUP(C381,Table1[[Practice no.]:[12]],23,FALSE),List!$A$2:$B$5,2,FALSE)),"",VLOOKUP(VLOOKUP(C381,Table1[[Practice no.]:[12]],23,FALSE),List!$A$2:$B$5,2,FALSE)))</f>
        <v/>
      </c>
      <c r="J381" s="67" t="str">
        <f>IF(C381="","",IF(ISERROR(VLOOKUP(VLOOKUP(C381,Table1[[Practice no.]:[12]],24,FALSE),List!$A$2:$B$5,2,FALSE)),"",VLOOKUP(VLOOKUP(C381,Table1[[Practice no.]:[12]],24,FALSE),List!$A$2:$B$5,2,FALSE)))</f>
        <v/>
      </c>
      <c r="K381" s="68" t="str">
        <f>IF(C381="","",IF(ISERROR(VLOOKUP(VLOOKUP(C381,Table1[[Practice no.]:[12]],25,FALSE),List!$A$2:$B$5,2,FALSE)),"",VLOOKUP(VLOOKUP(C381,Table1[[Practice no.]:[12]],25,FALSE),List!$A$2:$B$5,2,FALSE)))</f>
        <v/>
      </c>
      <c r="L381" s="68" t="str">
        <f>IF(C381="","",IF(ISERROR(VLOOKUP(VLOOKUP(C381,Table1[[Practice no.]:[12]],26,FALSE),List!$A$2:$B$5,2,FALSE)),"",VLOOKUP(VLOOKUP(C381,Table1[[Practice no.]:[12]],26,FALSE),List!$A$2:$B$5,2,FALSE)))</f>
        <v/>
      </c>
      <c r="M381" s="68" t="str">
        <f>IF(C381="","",IF(ISERROR(VLOOKUP(VLOOKUP(C381,Table1[[Practice no.]:[12]],27,FALSE),List!$A$2:$B$5,2,FALSE)),"",VLOOKUP(VLOOKUP(C381,Table1[[Practice no.]:[12]],27,FALSE),List!$A$2:$B$5,2,FALSE)))</f>
        <v/>
      </c>
      <c r="N381" s="69" t="str">
        <f>IF(C381="","",IF(ISERROR(VLOOKUP(VLOOKUP(C381,Table1[[Practice no.]:[12]],28,FALSE),List!$A$2:$B$5,2,FALSE)),"",VLOOKUP(VLOOKUP(C381,Table1[[Practice no.]:[12]],28,FALSE),List!$A$2:$B$5,2,FALSE)))</f>
        <v/>
      </c>
      <c r="O381" s="69" t="str">
        <f>IF(C381="","",IF(ISERROR(VLOOKUP(VLOOKUP(C381,Table1[[Practice no.]:[12]],29,FALSE),List!$A$2:$B$5,2,FALSE)),"",VLOOKUP(VLOOKUP(C381,Table1[[Practice no.]:[12]],29,FALSE),List!$A$2:$B$5,2,FALSE)))</f>
        <v/>
      </c>
      <c r="P381" s="69" t="str">
        <f>IF(C381="","",IF(ISERROR(VLOOKUP(VLOOKUP(C381,Table1[[Practice no.]:[12]],30,FALSE),List!$A$2:$B$5,2,FALSE)),"",VLOOKUP(VLOOKUP(C381,Table1[[Practice no.]:[12]],30,FALSE),List!$A$2:$B$5,2,FALSE)))</f>
        <v/>
      </c>
      <c r="Q381" s="55" t="str">
        <f>IF(C381="","",IF(ISERROR(VLOOKUP(VLOOKUP(C381,Table1[[Practice no.]:[12]],31,FALSE),List!$A$2:$B$5,2,FALSE)),"",VLOOKUP(VLOOKUP(C381,Table1[[Practice no.]:[12]],31,FALSE),List!$A$2:$B$5,2,FALSE)))</f>
        <v/>
      </c>
      <c r="R381" s="55" t="str">
        <f>IF(C381="","",IF(ISERROR(VLOOKUP(VLOOKUP(C381,Table1[[Practice no.]:[12]],32,FALSE),List!$A$2:$B$5,2,FALSE)),"",VLOOKUP(VLOOKUP(C381,Table1[[Practice no.]:[12]],32,FALSE),List!$A$2:$B$5,2,FALSE)))</f>
        <v/>
      </c>
      <c r="S381" s="55" t="str">
        <f>IF(C381="","",IF(ISERROR(VLOOKUP(VLOOKUP(C381,Table1[[Practice no.]:[12]],33,FALSE),List!$A$2:$B$5,2,FALSE)),"",VLOOKUP(VLOOKUP(C381,Table1[[Practice no.]:[12]],33,FALSE),List!$A$2:$B$5,2,FALSE)))</f>
        <v/>
      </c>
      <c r="T381" s="55" t="str">
        <f>IF(C381="","",IF(ISERROR(VLOOKUP(VLOOKUP(C381,Table1[[Practice no.]:[12]],34,FALSE),List!$A$2:$B$5,2,FALSE)),"",VLOOKUP(VLOOKUP(C381,Table1[[Practice no.]:[12]],34,FALSE),List!$A$2:$B$5,2,FALSE)))</f>
        <v/>
      </c>
      <c r="U381" s="55" t="str">
        <f>IF(C381="","",IF(ISERROR(VLOOKUP(VLOOKUP(C381,Table1[[Practice no.]:[12]],35,FALSE),List!$A$2:$B$5,2,FALSE)),"",VLOOKUP(VLOOKUP(C381,Table1[[Practice no.]:[12]],35,FALSE),List!$A$2:$B$5,2,FALSE)))</f>
        <v/>
      </c>
      <c r="V381" s="55" t="str">
        <f>IF(C381="","",IF(ISERROR(VLOOKUP(VLOOKUP(C381,Table1[[Practice no.]:[12]],36,FALSE),List!$A$2:$B$5,2,FALSE)),"",VLOOKUP(VLOOKUP(C381,Table1[[Practice no.]:[12]],36,FALSE),List!$A$2:$B$5,2,FALSE)))</f>
        <v/>
      </c>
      <c r="W381" s="55" t="str">
        <f>IF(C381="","",IF(ISERROR(VLOOKUP(VLOOKUP(C381,Table1[[Practice no.]:[12]],37,FALSE),List!$A$2:$B$5,2,FALSE)),"",VLOOKUP(VLOOKUP(C381,Table1[[Practice no.]:[12]],37,FALSE),List!$A$2:$B$5,2,FALSE)))</f>
        <v/>
      </c>
      <c r="X381" s="55" t="str">
        <f>IF(C381="","",IF(ISERROR(VLOOKUP(VLOOKUP(C381,Table1[[Practice no.]:[12]],38,FALSE),List!$A$2:$B$5,2,FALSE)),"",VLOOKUP(VLOOKUP(C381,Table1[[Practice no.]:[12]],38,FALSE),List!$A$2:$B$5,2,FALSE)))</f>
        <v/>
      </c>
      <c r="Y381" s="55" t="str">
        <f>IF(C381="","",IF(ISERROR(VLOOKUP(VLOOKUP(C381,Table1[[Practice no.]:[12]],39,FALSE),List!$A$2:$B$5,2,FALSE)),"",VLOOKUP(VLOOKUP(C381,Table1[[Practice no.]:[12]],39,FALSE),List!$A$2:$B$5,2,FALSE)))</f>
        <v/>
      </c>
      <c r="Z381" s="55" t="str">
        <f>IF(C381="","",IF(ISERROR(VLOOKUP(VLOOKUP(C381,Table1[[Practice no.]:[12]],40,FALSE),List!$A$2:$B$5,2,FALSE)),"",VLOOKUP(VLOOKUP(C381,Table1[[Practice no.]:[12]],40,FALSE),List!$A$2:$B$5,2,FALSE)))</f>
        <v/>
      </c>
      <c r="AA381" s="55" t="str">
        <f>IF(C381="","",IF(ISERROR(VLOOKUP(VLOOKUP(C381,Table1[[Practice no.]:[12]],41,FALSE),List!$A$2:$B$5,2,FALSE)),"",VLOOKUP(VLOOKUP(C381,Table1[[Practice no.]:[12]],41,FALSE),List!$A$2:$B$5,2,FALSE)))</f>
        <v/>
      </c>
      <c r="AB381" s="55" t="str">
        <f>IF(C381="","",IF(ISERROR(VLOOKUP(VLOOKUP(C381,Table1[[Practice no.]:[12]],42,FALSE),List!$A$2:$B$5,2,FALSE)),"",VLOOKUP(VLOOKUP(C381,Table1[[Practice no.]:[12]],42,FALSE),List!$A$2:$B$5,2,FALSE)))</f>
        <v/>
      </c>
    </row>
    <row r="382" spans="1:28" ht="40.35" customHeight="1">
      <c r="A382" s="218"/>
      <c r="B382" s="218"/>
      <c r="C382" s="218"/>
      <c r="D382" s="218" t="str">
        <f>IF(C382="","",HYPERLINK("#'" &amp; C382 &amp; "'!A1",VLOOKUP(C382,Table1[[Practice no.]:[Pracitce Name]],2,FALSE)))</f>
        <v/>
      </c>
      <c r="E382" s="65" t="str">
        <f>IF(C382="","",IF(ISERROR(VLOOKUP(VLOOKUP(C382,Table1[[Practice no.]:[12]],19,FALSE),List!$A$2:$B$5,2,FALSE)),"",VLOOKUP(VLOOKUP(C382,Table1[[Practice no.]:[12]],19,FALSE),List!$A$2:$B$5,2,FALSE)))</f>
        <v/>
      </c>
      <c r="F382" s="66" t="str">
        <f>IF(C382="","",IF(ISERROR(VLOOKUP(VLOOKUP(C382,Table1[[Practice no.]:[12]],20,FALSE),List!$A$2:$B$5,2,FALSE)),"",VLOOKUP(VLOOKUP(C382,Table1[[Practice no.]:[12]],20,FALSE),List!$A$2:$B$5,2,FALSE)))</f>
        <v/>
      </c>
      <c r="G382" s="66" t="str">
        <f>IF(C382="","",IF(ISERROR(VLOOKUP(VLOOKUP(C382,Table1[[Practice no.]:[12]],21,FALSE),List!$A$2:$B$5,2,FALSE)),"",VLOOKUP(VLOOKUP(C382,Table1[[Practice no.]:[12]],21,FALSE),List!$A$2:$B$5,2,FALSE)))</f>
        <v/>
      </c>
      <c r="H382" s="67" t="str">
        <f>IF(C382="","",IF(ISERROR(VLOOKUP(VLOOKUP(C382,Table1[[Practice no.]:[12]],22,FALSE),List!$A$2:$B$5,2,FALSE)),"",VLOOKUP(VLOOKUP(C382,Table1[[Practice no.]:[12]],22,FALSE),List!$A$2:$B$5,2,FALSE)))</f>
        <v/>
      </c>
      <c r="I382" s="67" t="str">
        <f>IF(C382="","",IF(ISERROR(VLOOKUP(VLOOKUP(C382,Table1[[Practice no.]:[12]],23,FALSE),List!$A$2:$B$5,2,FALSE)),"",VLOOKUP(VLOOKUP(C382,Table1[[Practice no.]:[12]],23,FALSE),List!$A$2:$B$5,2,FALSE)))</f>
        <v/>
      </c>
      <c r="J382" s="67" t="str">
        <f>IF(C382="","",IF(ISERROR(VLOOKUP(VLOOKUP(C382,Table1[[Practice no.]:[12]],24,FALSE),List!$A$2:$B$5,2,FALSE)),"",VLOOKUP(VLOOKUP(C382,Table1[[Practice no.]:[12]],24,FALSE),List!$A$2:$B$5,2,FALSE)))</f>
        <v/>
      </c>
      <c r="K382" s="68" t="str">
        <f>IF(C382="","",IF(ISERROR(VLOOKUP(VLOOKUP(C382,Table1[[Practice no.]:[12]],25,FALSE),List!$A$2:$B$5,2,FALSE)),"",VLOOKUP(VLOOKUP(C382,Table1[[Practice no.]:[12]],25,FALSE),List!$A$2:$B$5,2,FALSE)))</f>
        <v/>
      </c>
      <c r="L382" s="68" t="str">
        <f>IF(C382="","",IF(ISERROR(VLOOKUP(VLOOKUP(C382,Table1[[Practice no.]:[12]],26,FALSE),List!$A$2:$B$5,2,FALSE)),"",VLOOKUP(VLOOKUP(C382,Table1[[Practice no.]:[12]],26,FALSE),List!$A$2:$B$5,2,FALSE)))</f>
        <v/>
      </c>
      <c r="M382" s="68" t="str">
        <f>IF(C382="","",IF(ISERROR(VLOOKUP(VLOOKUP(C382,Table1[[Practice no.]:[12]],27,FALSE),List!$A$2:$B$5,2,FALSE)),"",VLOOKUP(VLOOKUP(C382,Table1[[Practice no.]:[12]],27,FALSE),List!$A$2:$B$5,2,FALSE)))</f>
        <v/>
      </c>
      <c r="N382" s="69" t="str">
        <f>IF(C382="","",IF(ISERROR(VLOOKUP(VLOOKUP(C382,Table1[[Practice no.]:[12]],28,FALSE),List!$A$2:$B$5,2,FALSE)),"",VLOOKUP(VLOOKUP(C382,Table1[[Practice no.]:[12]],28,FALSE),List!$A$2:$B$5,2,FALSE)))</f>
        <v/>
      </c>
      <c r="O382" s="69" t="str">
        <f>IF(C382="","",IF(ISERROR(VLOOKUP(VLOOKUP(C382,Table1[[Practice no.]:[12]],29,FALSE),List!$A$2:$B$5,2,FALSE)),"",VLOOKUP(VLOOKUP(C382,Table1[[Practice no.]:[12]],29,FALSE),List!$A$2:$B$5,2,FALSE)))</f>
        <v/>
      </c>
      <c r="P382" s="69" t="str">
        <f>IF(C382="","",IF(ISERROR(VLOOKUP(VLOOKUP(C382,Table1[[Practice no.]:[12]],30,FALSE),List!$A$2:$B$5,2,FALSE)),"",VLOOKUP(VLOOKUP(C382,Table1[[Practice no.]:[12]],30,FALSE),List!$A$2:$B$5,2,FALSE)))</f>
        <v/>
      </c>
      <c r="Q382" s="55" t="str">
        <f>IF(C382="","",IF(ISERROR(VLOOKUP(VLOOKUP(C382,Table1[[Practice no.]:[12]],31,FALSE),List!$A$2:$B$5,2,FALSE)),"",VLOOKUP(VLOOKUP(C382,Table1[[Practice no.]:[12]],31,FALSE),List!$A$2:$B$5,2,FALSE)))</f>
        <v/>
      </c>
      <c r="R382" s="55" t="str">
        <f>IF(C382="","",IF(ISERROR(VLOOKUP(VLOOKUP(C382,Table1[[Practice no.]:[12]],32,FALSE),List!$A$2:$B$5,2,FALSE)),"",VLOOKUP(VLOOKUP(C382,Table1[[Practice no.]:[12]],32,FALSE),List!$A$2:$B$5,2,FALSE)))</f>
        <v/>
      </c>
      <c r="S382" s="55" t="str">
        <f>IF(C382="","",IF(ISERROR(VLOOKUP(VLOOKUP(C382,Table1[[Practice no.]:[12]],33,FALSE),List!$A$2:$B$5,2,FALSE)),"",VLOOKUP(VLOOKUP(C382,Table1[[Practice no.]:[12]],33,FALSE),List!$A$2:$B$5,2,FALSE)))</f>
        <v/>
      </c>
      <c r="T382" s="55" t="str">
        <f>IF(C382="","",IF(ISERROR(VLOOKUP(VLOOKUP(C382,Table1[[Practice no.]:[12]],34,FALSE),List!$A$2:$B$5,2,FALSE)),"",VLOOKUP(VLOOKUP(C382,Table1[[Practice no.]:[12]],34,FALSE),List!$A$2:$B$5,2,FALSE)))</f>
        <v/>
      </c>
      <c r="U382" s="55" t="str">
        <f>IF(C382="","",IF(ISERROR(VLOOKUP(VLOOKUP(C382,Table1[[Practice no.]:[12]],35,FALSE),List!$A$2:$B$5,2,FALSE)),"",VLOOKUP(VLOOKUP(C382,Table1[[Practice no.]:[12]],35,FALSE),List!$A$2:$B$5,2,FALSE)))</f>
        <v/>
      </c>
      <c r="V382" s="55" t="str">
        <f>IF(C382="","",IF(ISERROR(VLOOKUP(VLOOKUP(C382,Table1[[Practice no.]:[12]],36,FALSE),List!$A$2:$B$5,2,FALSE)),"",VLOOKUP(VLOOKUP(C382,Table1[[Practice no.]:[12]],36,FALSE),List!$A$2:$B$5,2,FALSE)))</f>
        <v/>
      </c>
      <c r="W382" s="55" t="str">
        <f>IF(C382="","",IF(ISERROR(VLOOKUP(VLOOKUP(C382,Table1[[Practice no.]:[12]],37,FALSE),List!$A$2:$B$5,2,FALSE)),"",VLOOKUP(VLOOKUP(C382,Table1[[Practice no.]:[12]],37,FALSE),List!$A$2:$B$5,2,FALSE)))</f>
        <v/>
      </c>
      <c r="X382" s="55" t="str">
        <f>IF(C382="","",IF(ISERROR(VLOOKUP(VLOOKUP(C382,Table1[[Practice no.]:[12]],38,FALSE),List!$A$2:$B$5,2,FALSE)),"",VLOOKUP(VLOOKUP(C382,Table1[[Practice no.]:[12]],38,FALSE),List!$A$2:$B$5,2,FALSE)))</f>
        <v/>
      </c>
      <c r="Y382" s="55" t="str">
        <f>IF(C382="","",IF(ISERROR(VLOOKUP(VLOOKUP(C382,Table1[[Practice no.]:[12]],39,FALSE),List!$A$2:$B$5,2,FALSE)),"",VLOOKUP(VLOOKUP(C382,Table1[[Practice no.]:[12]],39,FALSE),List!$A$2:$B$5,2,FALSE)))</f>
        <v/>
      </c>
      <c r="Z382" s="55" t="str">
        <f>IF(C382="","",IF(ISERROR(VLOOKUP(VLOOKUP(C382,Table1[[Practice no.]:[12]],40,FALSE),List!$A$2:$B$5,2,FALSE)),"",VLOOKUP(VLOOKUP(C382,Table1[[Practice no.]:[12]],40,FALSE),List!$A$2:$B$5,2,FALSE)))</f>
        <v/>
      </c>
      <c r="AA382" s="55" t="str">
        <f>IF(C382="","",IF(ISERROR(VLOOKUP(VLOOKUP(C382,Table1[[Practice no.]:[12]],41,FALSE),List!$A$2:$B$5,2,FALSE)),"",VLOOKUP(VLOOKUP(C382,Table1[[Practice no.]:[12]],41,FALSE),List!$A$2:$B$5,2,FALSE)))</f>
        <v/>
      </c>
      <c r="AB382" s="55" t="str">
        <f>IF(C382="","",IF(ISERROR(VLOOKUP(VLOOKUP(C382,Table1[[Practice no.]:[12]],42,FALSE),List!$A$2:$B$5,2,FALSE)),"",VLOOKUP(VLOOKUP(C382,Table1[[Practice no.]:[12]],42,FALSE),List!$A$2:$B$5,2,FALSE)))</f>
        <v/>
      </c>
    </row>
    <row r="383" spans="1:28" ht="40.35" customHeight="1">
      <c r="A383" s="218"/>
      <c r="B383" s="218"/>
      <c r="C383" s="218"/>
      <c r="D383" s="218" t="str">
        <f>IF(C383="","",HYPERLINK("#'" &amp; C383 &amp; "'!A1",VLOOKUP(C383,Table1[[Practice no.]:[Pracitce Name]],2,FALSE)))</f>
        <v/>
      </c>
      <c r="E383" s="65" t="str">
        <f>IF(C383="","",IF(ISERROR(VLOOKUP(VLOOKUP(C383,Table1[[Practice no.]:[12]],19,FALSE),List!$A$2:$B$5,2,FALSE)),"",VLOOKUP(VLOOKUP(C383,Table1[[Practice no.]:[12]],19,FALSE),List!$A$2:$B$5,2,FALSE)))</f>
        <v/>
      </c>
      <c r="F383" s="66" t="str">
        <f>IF(C383="","",IF(ISERROR(VLOOKUP(VLOOKUP(C383,Table1[[Practice no.]:[12]],20,FALSE),List!$A$2:$B$5,2,FALSE)),"",VLOOKUP(VLOOKUP(C383,Table1[[Practice no.]:[12]],20,FALSE),List!$A$2:$B$5,2,FALSE)))</f>
        <v/>
      </c>
      <c r="G383" s="66" t="str">
        <f>IF(C383="","",IF(ISERROR(VLOOKUP(VLOOKUP(C383,Table1[[Practice no.]:[12]],21,FALSE),List!$A$2:$B$5,2,FALSE)),"",VLOOKUP(VLOOKUP(C383,Table1[[Practice no.]:[12]],21,FALSE),List!$A$2:$B$5,2,FALSE)))</f>
        <v/>
      </c>
      <c r="H383" s="67" t="str">
        <f>IF(C383="","",IF(ISERROR(VLOOKUP(VLOOKUP(C383,Table1[[Practice no.]:[12]],22,FALSE),List!$A$2:$B$5,2,FALSE)),"",VLOOKUP(VLOOKUP(C383,Table1[[Practice no.]:[12]],22,FALSE),List!$A$2:$B$5,2,FALSE)))</f>
        <v/>
      </c>
      <c r="I383" s="67" t="str">
        <f>IF(C383="","",IF(ISERROR(VLOOKUP(VLOOKUP(C383,Table1[[Practice no.]:[12]],23,FALSE),List!$A$2:$B$5,2,FALSE)),"",VLOOKUP(VLOOKUP(C383,Table1[[Practice no.]:[12]],23,FALSE),List!$A$2:$B$5,2,FALSE)))</f>
        <v/>
      </c>
      <c r="J383" s="67" t="str">
        <f>IF(C383="","",IF(ISERROR(VLOOKUP(VLOOKUP(C383,Table1[[Practice no.]:[12]],24,FALSE),List!$A$2:$B$5,2,FALSE)),"",VLOOKUP(VLOOKUP(C383,Table1[[Practice no.]:[12]],24,FALSE),List!$A$2:$B$5,2,FALSE)))</f>
        <v/>
      </c>
      <c r="K383" s="68" t="str">
        <f>IF(C383="","",IF(ISERROR(VLOOKUP(VLOOKUP(C383,Table1[[Practice no.]:[12]],25,FALSE),List!$A$2:$B$5,2,FALSE)),"",VLOOKUP(VLOOKUP(C383,Table1[[Practice no.]:[12]],25,FALSE),List!$A$2:$B$5,2,FALSE)))</f>
        <v/>
      </c>
      <c r="L383" s="68" t="str">
        <f>IF(C383="","",IF(ISERROR(VLOOKUP(VLOOKUP(C383,Table1[[Practice no.]:[12]],26,FALSE),List!$A$2:$B$5,2,FALSE)),"",VLOOKUP(VLOOKUP(C383,Table1[[Practice no.]:[12]],26,FALSE),List!$A$2:$B$5,2,FALSE)))</f>
        <v/>
      </c>
      <c r="M383" s="68" t="str">
        <f>IF(C383="","",IF(ISERROR(VLOOKUP(VLOOKUP(C383,Table1[[Practice no.]:[12]],27,FALSE),List!$A$2:$B$5,2,FALSE)),"",VLOOKUP(VLOOKUP(C383,Table1[[Practice no.]:[12]],27,FALSE),List!$A$2:$B$5,2,FALSE)))</f>
        <v/>
      </c>
      <c r="N383" s="69" t="str">
        <f>IF(C383="","",IF(ISERROR(VLOOKUP(VLOOKUP(C383,Table1[[Practice no.]:[12]],28,FALSE),List!$A$2:$B$5,2,FALSE)),"",VLOOKUP(VLOOKUP(C383,Table1[[Practice no.]:[12]],28,FALSE),List!$A$2:$B$5,2,FALSE)))</f>
        <v/>
      </c>
      <c r="O383" s="69" t="str">
        <f>IF(C383="","",IF(ISERROR(VLOOKUP(VLOOKUP(C383,Table1[[Practice no.]:[12]],29,FALSE),List!$A$2:$B$5,2,FALSE)),"",VLOOKUP(VLOOKUP(C383,Table1[[Practice no.]:[12]],29,FALSE),List!$A$2:$B$5,2,FALSE)))</f>
        <v/>
      </c>
      <c r="P383" s="69" t="str">
        <f>IF(C383="","",IF(ISERROR(VLOOKUP(VLOOKUP(C383,Table1[[Practice no.]:[12]],30,FALSE),List!$A$2:$B$5,2,FALSE)),"",VLOOKUP(VLOOKUP(C383,Table1[[Practice no.]:[12]],30,FALSE),List!$A$2:$B$5,2,FALSE)))</f>
        <v/>
      </c>
      <c r="Q383" s="55" t="str">
        <f>IF(C383="","",IF(ISERROR(VLOOKUP(VLOOKUP(C383,Table1[[Practice no.]:[12]],31,FALSE),List!$A$2:$B$5,2,FALSE)),"",VLOOKUP(VLOOKUP(C383,Table1[[Practice no.]:[12]],31,FALSE),List!$A$2:$B$5,2,FALSE)))</f>
        <v/>
      </c>
      <c r="R383" s="55" t="str">
        <f>IF(C383="","",IF(ISERROR(VLOOKUP(VLOOKUP(C383,Table1[[Practice no.]:[12]],32,FALSE),List!$A$2:$B$5,2,FALSE)),"",VLOOKUP(VLOOKUP(C383,Table1[[Practice no.]:[12]],32,FALSE),List!$A$2:$B$5,2,FALSE)))</f>
        <v/>
      </c>
      <c r="S383" s="55" t="str">
        <f>IF(C383="","",IF(ISERROR(VLOOKUP(VLOOKUP(C383,Table1[[Practice no.]:[12]],33,FALSE),List!$A$2:$B$5,2,FALSE)),"",VLOOKUP(VLOOKUP(C383,Table1[[Practice no.]:[12]],33,FALSE),List!$A$2:$B$5,2,FALSE)))</f>
        <v/>
      </c>
      <c r="T383" s="55" t="str">
        <f>IF(C383="","",IF(ISERROR(VLOOKUP(VLOOKUP(C383,Table1[[Practice no.]:[12]],34,FALSE),List!$A$2:$B$5,2,FALSE)),"",VLOOKUP(VLOOKUP(C383,Table1[[Practice no.]:[12]],34,FALSE),List!$A$2:$B$5,2,FALSE)))</f>
        <v/>
      </c>
      <c r="U383" s="55" t="str">
        <f>IF(C383="","",IF(ISERROR(VLOOKUP(VLOOKUP(C383,Table1[[Practice no.]:[12]],35,FALSE),List!$A$2:$B$5,2,FALSE)),"",VLOOKUP(VLOOKUP(C383,Table1[[Practice no.]:[12]],35,FALSE),List!$A$2:$B$5,2,FALSE)))</f>
        <v/>
      </c>
      <c r="V383" s="55" t="str">
        <f>IF(C383="","",IF(ISERROR(VLOOKUP(VLOOKUP(C383,Table1[[Practice no.]:[12]],36,FALSE),List!$A$2:$B$5,2,FALSE)),"",VLOOKUP(VLOOKUP(C383,Table1[[Practice no.]:[12]],36,FALSE),List!$A$2:$B$5,2,FALSE)))</f>
        <v/>
      </c>
      <c r="W383" s="55" t="str">
        <f>IF(C383="","",IF(ISERROR(VLOOKUP(VLOOKUP(C383,Table1[[Practice no.]:[12]],37,FALSE),List!$A$2:$B$5,2,FALSE)),"",VLOOKUP(VLOOKUP(C383,Table1[[Practice no.]:[12]],37,FALSE),List!$A$2:$B$5,2,FALSE)))</f>
        <v/>
      </c>
      <c r="X383" s="55" t="str">
        <f>IF(C383="","",IF(ISERROR(VLOOKUP(VLOOKUP(C383,Table1[[Practice no.]:[12]],38,FALSE),List!$A$2:$B$5,2,FALSE)),"",VLOOKUP(VLOOKUP(C383,Table1[[Practice no.]:[12]],38,FALSE),List!$A$2:$B$5,2,FALSE)))</f>
        <v/>
      </c>
      <c r="Y383" s="55" t="str">
        <f>IF(C383="","",IF(ISERROR(VLOOKUP(VLOOKUP(C383,Table1[[Practice no.]:[12]],39,FALSE),List!$A$2:$B$5,2,FALSE)),"",VLOOKUP(VLOOKUP(C383,Table1[[Practice no.]:[12]],39,FALSE),List!$A$2:$B$5,2,FALSE)))</f>
        <v/>
      </c>
      <c r="Z383" s="55" t="str">
        <f>IF(C383="","",IF(ISERROR(VLOOKUP(VLOOKUP(C383,Table1[[Practice no.]:[12]],40,FALSE),List!$A$2:$B$5,2,FALSE)),"",VLOOKUP(VLOOKUP(C383,Table1[[Practice no.]:[12]],40,FALSE),List!$A$2:$B$5,2,FALSE)))</f>
        <v/>
      </c>
      <c r="AA383" s="55" t="str">
        <f>IF(C383="","",IF(ISERROR(VLOOKUP(VLOOKUP(C383,Table1[[Practice no.]:[12]],41,FALSE),List!$A$2:$B$5,2,FALSE)),"",VLOOKUP(VLOOKUP(C383,Table1[[Practice no.]:[12]],41,FALSE),List!$A$2:$B$5,2,FALSE)))</f>
        <v/>
      </c>
      <c r="AB383" s="55" t="str">
        <f>IF(C383="","",IF(ISERROR(VLOOKUP(VLOOKUP(C383,Table1[[Practice no.]:[12]],42,FALSE),List!$A$2:$B$5,2,FALSE)),"",VLOOKUP(VLOOKUP(C383,Table1[[Practice no.]:[12]],42,FALSE),List!$A$2:$B$5,2,FALSE)))</f>
        <v/>
      </c>
    </row>
    <row r="384" spans="1:28" ht="40.35" customHeight="1">
      <c r="A384" s="218"/>
      <c r="B384" s="218"/>
      <c r="C384" s="218"/>
      <c r="D384" s="218" t="str">
        <f>IF(C384="","",HYPERLINK("#'" &amp; C384 &amp; "'!A1",VLOOKUP(C384,Table1[[Practice no.]:[Pracitce Name]],2,FALSE)))</f>
        <v/>
      </c>
      <c r="E384" s="65" t="str">
        <f>IF(C384="","",IF(ISERROR(VLOOKUP(VLOOKUP(C384,Table1[[Practice no.]:[12]],19,FALSE),List!$A$2:$B$5,2,FALSE)),"",VLOOKUP(VLOOKUP(C384,Table1[[Practice no.]:[12]],19,FALSE),List!$A$2:$B$5,2,FALSE)))</f>
        <v/>
      </c>
      <c r="F384" s="66" t="str">
        <f>IF(C384="","",IF(ISERROR(VLOOKUP(VLOOKUP(C384,Table1[[Practice no.]:[12]],20,FALSE),List!$A$2:$B$5,2,FALSE)),"",VLOOKUP(VLOOKUP(C384,Table1[[Practice no.]:[12]],20,FALSE),List!$A$2:$B$5,2,FALSE)))</f>
        <v/>
      </c>
      <c r="G384" s="66" t="str">
        <f>IF(C384="","",IF(ISERROR(VLOOKUP(VLOOKUP(C384,Table1[[Practice no.]:[12]],21,FALSE),List!$A$2:$B$5,2,FALSE)),"",VLOOKUP(VLOOKUP(C384,Table1[[Practice no.]:[12]],21,FALSE),List!$A$2:$B$5,2,FALSE)))</f>
        <v/>
      </c>
      <c r="H384" s="67" t="str">
        <f>IF(C384="","",IF(ISERROR(VLOOKUP(VLOOKUP(C384,Table1[[Practice no.]:[12]],22,FALSE),List!$A$2:$B$5,2,FALSE)),"",VLOOKUP(VLOOKUP(C384,Table1[[Practice no.]:[12]],22,FALSE),List!$A$2:$B$5,2,FALSE)))</f>
        <v/>
      </c>
      <c r="I384" s="67" t="str">
        <f>IF(C384="","",IF(ISERROR(VLOOKUP(VLOOKUP(C384,Table1[[Practice no.]:[12]],23,FALSE),List!$A$2:$B$5,2,FALSE)),"",VLOOKUP(VLOOKUP(C384,Table1[[Practice no.]:[12]],23,FALSE),List!$A$2:$B$5,2,FALSE)))</f>
        <v/>
      </c>
      <c r="J384" s="67" t="str">
        <f>IF(C384="","",IF(ISERROR(VLOOKUP(VLOOKUP(C384,Table1[[Practice no.]:[12]],24,FALSE),List!$A$2:$B$5,2,FALSE)),"",VLOOKUP(VLOOKUP(C384,Table1[[Practice no.]:[12]],24,FALSE),List!$A$2:$B$5,2,FALSE)))</f>
        <v/>
      </c>
      <c r="K384" s="68" t="str">
        <f>IF(C384="","",IF(ISERROR(VLOOKUP(VLOOKUP(C384,Table1[[Practice no.]:[12]],25,FALSE),List!$A$2:$B$5,2,FALSE)),"",VLOOKUP(VLOOKUP(C384,Table1[[Practice no.]:[12]],25,FALSE),List!$A$2:$B$5,2,FALSE)))</f>
        <v/>
      </c>
      <c r="L384" s="68" t="str">
        <f>IF(C384="","",IF(ISERROR(VLOOKUP(VLOOKUP(C384,Table1[[Practice no.]:[12]],26,FALSE),List!$A$2:$B$5,2,FALSE)),"",VLOOKUP(VLOOKUP(C384,Table1[[Practice no.]:[12]],26,FALSE),List!$A$2:$B$5,2,FALSE)))</f>
        <v/>
      </c>
      <c r="M384" s="68" t="str">
        <f>IF(C384="","",IF(ISERROR(VLOOKUP(VLOOKUP(C384,Table1[[Practice no.]:[12]],27,FALSE),List!$A$2:$B$5,2,FALSE)),"",VLOOKUP(VLOOKUP(C384,Table1[[Practice no.]:[12]],27,FALSE),List!$A$2:$B$5,2,FALSE)))</f>
        <v/>
      </c>
      <c r="N384" s="69" t="str">
        <f>IF(C384="","",IF(ISERROR(VLOOKUP(VLOOKUP(C384,Table1[[Practice no.]:[12]],28,FALSE),List!$A$2:$B$5,2,FALSE)),"",VLOOKUP(VLOOKUP(C384,Table1[[Practice no.]:[12]],28,FALSE),List!$A$2:$B$5,2,FALSE)))</f>
        <v/>
      </c>
      <c r="O384" s="69" t="str">
        <f>IF(C384="","",IF(ISERROR(VLOOKUP(VLOOKUP(C384,Table1[[Practice no.]:[12]],29,FALSE),List!$A$2:$B$5,2,FALSE)),"",VLOOKUP(VLOOKUP(C384,Table1[[Practice no.]:[12]],29,FALSE),List!$A$2:$B$5,2,FALSE)))</f>
        <v/>
      </c>
      <c r="P384" s="69" t="str">
        <f>IF(C384="","",IF(ISERROR(VLOOKUP(VLOOKUP(C384,Table1[[Practice no.]:[12]],30,FALSE),List!$A$2:$B$5,2,FALSE)),"",VLOOKUP(VLOOKUP(C384,Table1[[Practice no.]:[12]],30,FALSE),List!$A$2:$B$5,2,FALSE)))</f>
        <v/>
      </c>
      <c r="Q384" s="55" t="str">
        <f>IF(C384="","",IF(ISERROR(VLOOKUP(VLOOKUP(C384,Table1[[Practice no.]:[12]],31,FALSE),List!$A$2:$B$5,2,FALSE)),"",VLOOKUP(VLOOKUP(C384,Table1[[Practice no.]:[12]],31,FALSE),List!$A$2:$B$5,2,FALSE)))</f>
        <v/>
      </c>
      <c r="R384" s="55" t="str">
        <f>IF(C384="","",IF(ISERROR(VLOOKUP(VLOOKUP(C384,Table1[[Practice no.]:[12]],32,FALSE),List!$A$2:$B$5,2,FALSE)),"",VLOOKUP(VLOOKUP(C384,Table1[[Practice no.]:[12]],32,FALSE),List!$A$2:$B$5,2,FALSE)))</f>
        <v/>
      </c>
      <c r="S384" s="55" t="str">
        <f>IF(C384="","",IF(ISERROR(VLOOKUP(VLOOKUP(C384,Table1[[Practice no.]:[12]],33,FALSE),List!$A$2:$B$5,2,FALSE)),"",VLOOKUP(VLOOKUP(C384,Table1[[Practice no.]:[12]],33,FALSE),List!$A$2:$B$5,2,FALSE)))</f>
        <v/>
      </c>
      <c r="T384" s="55" t="str">
        <f>IF(C384="","",IF(ISERROR(VLOOKUP(VLOOKUP(C384,Table1[[Practice no.]:[12]],34,FALSE),List!$A$2:$B$5,2,FALSE)),"",VLOOKUP(VLOOKUP(C384,Table1[[Practice no.]:[12]],34,FALSE),List!$A$2:$B$5,2,FALSE)))</f>
        <v/>
      </c>
      <c r="U384" s="55" t="str">
        <f>IF(C384="","",IF(ISERROR(VLOOKUP(VLOOKUP(C384,Table1[[Practice no.]:[12]],35,FALSE),List!$A$2:$B$5,2,FALSE)),"",VLOOKUP(VLOOKUP(C384,Table1[[Practice no.]:[12]],35,FALSE),List!$A$2:$B$5,2,FALSE)))</f>
        <v/>
      </c>
      <c r="V384" s="55" t="str">
        <f>IF(C384="","",IF(ISERROR(VLOOKUP(VLOOKUP(C384,Table1[[Practice no.]:[12]],36,FALSE),List!$A$2:$B$5,2,FALSE)),"",VLOOKUP(VLOOKUP(C384,Table1[[Practice no.]:[12]],36,FALSE),List!$A$2:$B$5,2,FALSE)))</f>
        <v/>
      </c>
      <c r="W384" s="55" t="str">
        <f>IF(C384="","",IF(ISERROR(VLOOKUP(VLOOKUP(C384,Table1[[Practice no.]:[12]],37,FALSE),List!$A$2:$B$5,2,FALSE)),"",VLOOKUP(VLOOKUP(C384,Table1[[Practice no.]:[12]],37,FALSE),List!$A$2:$B$5,2,FALSE)))</f>
        <v/>
      </c>
      <c r="X384" s="55" t="str">
        <f>IF(C384="","",IF(ISERROR(VLOOKUP(VLOOKUP(C384,Table1[[Practice no.]:[12]],38,FALSE),List!$A$2:$B$5,2,FALSE)),"",VLOOKUP(VLOOKUP(C384,Table1[[Practice no.]:[12]],38,FALSE),List!$A$2:$B$5,2,FALSE)))</f>
        <v/>
      </c>
      <c r="Y384" s="55" t="str">
        <f>IF(C384="","",IF(ISERROR(VLOOKUP(VLOOKUP(C384,Table1[[Practice no.]:[12]],39,FALSE),List!$A$2:$B$5,2,FALSE)),"",VLOOKUP(VLOOKUP(C384,Table1[[Practice no.]:[12]],39,FALSE),List!$A$2:$B$5,2,FALSE)))</f>
        <v/>
      </c>
      <c r="Z384" s="55" t="str">
        <f>IF(C384="","",IF(ISERROR(VLOOKUP(VLOOKUP(C384,Table1[[Practice no.]:[12]],40,FALSE),List!$A$2:$B$5,2,FALSE)),"",VLOOKUP(VLOOKUP(C384,Table1[[Practice no.]:[12]],40,FALSE),List!$A$2:$B$5,2,FALSE)))</f>
        <v/>
      </c>
      <c r="AA384" s="55" t="str">
        <f>IF(C384="","",IF(ISERROR(VLOOKUP(VLOOKUP(C384,Table1[[Practice no.]:[12]],41,FALSE),List!$A$2:$B$5,2,FALSE)),"",VLOOKUP(VLOOKUP(C384,Table1[[Practice no.]:[12]],41,FALSE),List!$A$2:$B$5,2,FALSE)))</f>
        <v/>
      </c>
      <c r="AB384" s="55" t="str">
        <f>IF(C384="","",IF(ISERROR(VLOOKUP(VLOOKUP(C384,Table1[[Practice no.]:[12]],42,FALSE),List!$A$2:$B$5,2,FALSE)),"",VLOOKUP(VLOOKUP(C384,Table1[[Practice no.]:[12]],42,FALSE),List!$A$2:$B$5,2,FALSE)))</f>
        <v/>
      </c>
    </row>
    <row r="385" spans="1:28" ht="40.35" customHeight="1">
      <c r="A385" s="218"/>
      <c r="B385" s="218"/>
      <c r="C385" s="218"/>
      <c r="D385" s="218" t="str">
        <f>IF(C385="","",HYPERLINK("#'" &amp; C385 &amp; "'!A1",VLOOKUP(C385,Table1[[Practice no.]:[Pracitce Name]],2,FALSE)))</f>
        <v/>
      </c>
      <c r="E385" s="65" t="str">
        <f>IF(C385="","",IF(ISERROR(VLOOKUP(VLOOKUP(C385,Table1[[Practice no.]:[12]],19,FALSE),List!$A$2:$B$5,2,FALSE)),"",VLOOKUP(VLOOKUP(C385,Table1[[Practice no.]:[12]],19,FALSE),List!$A$2:$B$5,2,FALSE)))</f>
        <v/>
      </c>
      <c r="F385" s="66" t="str">
        <f>IF(C385="","",IF(ISERROR(VLOOKUP(VLOOKUP(C385,Table1[[Practice no.]:[12]],20,FALSE),List!$A$2:$B$5,2,FALSE)),"",VLOOKUP(VLOOKUP(C385,Table1[[Practice no.]:[12]],20,FALSE),List!$A$2:$B$5,2,FALSE)))</f>
        <v/>
      </c>
      <c r="G385" s="66" t="str">
        <f>IF(C385="","",IF(ISERROR(VLOOKUP(VLOOKUP(C385,Table1[[Practice no.]:[12]],21,FALSE),List!$A$2:$B$5,2,FALSE)),"",VLOOKUP(VLOOKUP(C385,Table1[[Practice no.]:[12]],21,FALSE),List!$A$2:$B$5,2,FALSE)))</f>
        <v/>
      </c>
      <c r="H385" s="67" t="str">
        <f>IF(C385="","",IF(ISERROR(VLOOKUP(VLOOKUP(C385,Table1[[Practice no.]:[12]],22,FALSE),List!$A$2:$B$5,2,FALSE)),"",VLOOKUP(VLOOKUP(C385,Table1[[Practice no.]:[12]],22,FALSE),List!$A$2:$B$5,2,FALSE)))</f>
        <v/>
      </c>
      <c r="I385" s="67" t="str">
        <f>IF(C385="","",IF(ISERROR(VLOOKUP(VLOOKUP(C385,Table1[[Practice no.]:[12]],23,FALSE),List!$A$2:$B$5,2,FALSE)),"",VLOOKUP(VLOOKUP(C385,Table1[[Practice no.]:[12]],23,FALSE),List!$A$2:$B$5,2,FALSE)))</f>
        <v/>
      </c>
      <c r="J385" s="67" t="str">
        <f>IF(C385="","",IF(ISERROR(VLOOKUP(VLOOKUP(C385,Table1[[Practice no.]:[12]],24,FALSE),List!$A$2:$B$5,2,FALSE)),"",VLOOKUP(VLOOKUP(C385,Table1[[Practice no.]:[12]],24,FALSE),List!$A$2:$B$5,2,FALSE)))</f>
        <v/>
      </c>
      <c r="K385" s="68" t="str">
        <f>IF(C385="","",IF(ISERROR(VLOOKUP(VLOOKUP(C385,Table1[[Practice no.]:[12]],25,FALSE),List!$A$2:$B$5,2,FALSE)),"",VLOOKUP(VLOOKUP(C385,Table1[[Practice no.]:[12]],25,FALSE),List!$A$2:$B$5,2,FALSE)))</f>
        <v/>
      </c>
      <c r="L385" s="68" t="str">
        <f>IF(C385="","",IF(ISERROR(VLOOKUP(VLOOKUP(C385,Table1[[Practice no.]:[12]],26,FALSE),List!$A$2:$B$5,2,FALSE)),"",VLOOKUP(VLOOKUP(C385,Table1[[Practice no.]:[12]],26,FALSE),List!$A$2:$B$5,2,FALSE)))</f>
        <v/>
      </c>
      <c r="M385" s="68" t="str">
        <f>IF(C385="","",IF(ISERROR(VLOOKUP(VLOOKUP(C385,Table1[[Practice no.]:[12]],27,FALSE),List!$A$2:$B$5,2,FALSE)),"",VLOOKUP(VLOOKUP(C385,Table1[[Practice no.]:[12]],27,FALSE),List!$A$2:$B$5,2,FALSE)))</f>
        <v/>
      </c>
      <c r="N385" s="69" t="str">
        <f>IF(C385="","",IF(ISERROR(VLOOKUP(VLOOKUP(C385,Table1[[Practice no.]:[12]],28,FALSE),List!$A$2:$B$5,2,FALSE)),"",VLOOKUP(VLOOKUP(C385,Table1[[Practice no.]:[12]],28,FALSE),List!$A$2:$B$5,2,FALSE)))</f>
        <v/>
      </c>
      <c r="O385" s="69" t="str">
        <f>IF(C385="","",IF(ISERROR(VLOOKUP(VLOOKUP(C385,Table1[[Practice no.]:[12]],29,FALSE),List!$A$2:$B$5,2,FALSE)),"",VLOOKUP(VLOOKUP(C385,Table1[[Practice no.]:[12]],29,FALSE),List!$A$2:$B$5,2,FALSE)))</f>
        <v/>
      </c>
      <c r="P385" s="69" t="str">
        <f>IF(C385="","",IF(ISERROR(VLOOKUP(VLOOKUP(C385,Table1[[Practice no.]:[12]],30,FALSE),List!$A$2:$B$5,2,FALSE)),"",VLOOKUP(VLOOKUP(C385,Table1[[Practice no.]:[12]],30,FALSE),List!$A$2:$B$5,2,FALSE)))</f>
        <v/>
      </c>
      <c r="Q385" s="55" t="str">
        <f>IF(C385="","",IF(ISERROR(VLOOKUP(VLOOKUP(C385,Table1[[Practice no.]:[12]],31,FALSE),List!$A$2:$B$5,2,FALSE)),"",VLOOKUP(VLOOKUP(C385,Table1[[Practice no.]:[12]],31,FALSE),List!$A$2:$B$5,2,FALSE)))</f>
        <v/>
      </c>
      <c r="R385" s="55" t="str">
        <f>IF(C385="","",IF(ISERROR(VLOOKUP(VLOOKUP(C385,Table1[[Practice no.]:[12]],32,FALSE),List!$A$2:$B$5,2,FALSE)),"",VLOOKUP(VLOOKUP(C385,Table1[[Practice no.]:[12]],32,FALSE),List!$A$2:$B$5,2,FALSE)))</f>
        <v/>
      </c>
      <c r="S385" s="55" t="str">
        <f>IF(C385="","",IF(ISERROR(VLOOKUP(VLOOKUP(C385,Table1[[Practice no.]:[12]],33,FALSE),List!$A$2:$B$5,2,FALSE)),"",VLOOKUP(VLOOKUP(C385,Table1[[Practice no.]:[12]],33,FALSE),List!$A$2:$B$5,2,FALSE)))</f>
        <v/>
      </c>
      <c r="T385" s="55" t="str">
        <f>IF(C385="","",IF(ISERROR(VLOOKUP(VLOOKUP(C385,Table1[[Practice no.]:[12]],34,FALSE),List!$A$2:$B$5,2,FALSE)),"",VLOOKUP(VLOOKUP(C385,Table1[[Practice no.]:[12]],34,FALSE),List!$A$2:$B$5,2,FALSE)))</f>
        <v/>
      </c>
      <c r="U385" s="55" t="str">
        <f>IF(C385="","",IF(ISERROR(VLOOKUP(VLOOKUP(C385,Table1[[Practice no.]:[12]],35,FALSE),List!$A$2:$B$5,2,FALSE)),"",VLOOKUP(VLOOKUP(C385,Table1[[Practice no.]:[12]],35,FALSE),List!$A$2:$B$5,2,FALSE)))</f>
        <v/>
      </c>
      <c r="V385" s="55" t="str">
        <f>IF(C385="","",IF(ISERROR(VLOOKUP(VLOOKUP(C385,Table1[[Practice no.]:[12]],36,FALSE),List!$A$2:$B$5,2,FALSE)),"",VLOOKUP(VLOOKUP(C385,Table1[[Practice no.]:[12]],36,FALSE),List!$A$2:$B$5,2,FALSE)))</f>
        <v/>
      </c>
      <c r="W385" s="55" t="str">
        <f>IF(C385="","",IF(ISERROR(VLOOKUP(VLOOKUP(C385,Table1[[Practice no.]:[12]],37,FALSE),List!$A$2:$B$5,2,FALSE)),"",VLOOKUP(VLOOKUP(C385,Table1[[Practice no.]:[12]],37,FALSE),List!$A$2:$B$5,2,FALSE)))</f>
        <v/>
      </c>
      <c r="X385" s="55" t="str">
        <f>IF(C385="","",IF(ISERROR(VLOOKUP(VLOOKUP(C385,Table1[[Practice no.]:[12]],38,FALSE),List!$A$2:$B$5,2,FALSE)),"",VLOOKUP(VLOOKUP(C385,Table1[[Practice no.]:[12]],38,FALSE),List!$A$2:$B$5,2,FALSE)))</f>
        <v/>
      </c>
      <c r="Y385" s="55" t="str">
        <f>IF(C385="","",IF(ISERROR(VLOOKUP(VLOOKUP(C385,Table1[[Practice no.]:[12]],39,FALSE),List!$A$2:$B$5,2,FALSE)),"",VLOOKUP(VLOOKUP(C385,Table1[[Practice no.]:[12]],39,FALSE),List!$A$2:$B$5,2,FALSE)))</f>
        <v/>
      </c>
      <c r="Z385" s="55" t="str">
        <f>IF(C385="","",IF(ISERROR(VLOOKUP(VLOOKUP(C385,Table1[[Practice no.]:[12]],40,FALSE),List!$A$2:$B$5,2,FALSE)),"",VLOOKUP(VLOOKUP(C385,Table1[[Practice no.]:[12]],40,FALSE),List!$A$2:$B$5,2,FALSE)))</f>
        <v/>
      </c>
      <c r="AA385" s="55" t="str">
        <f>IF(C385="","",IF(ISERROR(VLOOKUP(VLOOKUP(C385,Table1[[Practice no.]:[12]],41,FALSE),List!$A$2:$B$5,2,FALSE)),"",VLOOKUP(VLOOKUP(C385,Table1[[Practice no.]:[12]],41,FALSE),List!$A$2:$B$5,2,FALSE)))</f>
        <v/>
      </c>
      <c r="AB385" s="55" t="str">
        <f>IF(C385="","",IF(ISERROR(VLOOKUP(VLOOKUP(C385,Table1[[Practice no.]:[12]],42,FALSE),List!$A$2:$B$5,2,FALSE)),"",VLOOKUP(VLOOKUP(C385,Table1[[Practice no.]:[12]],42,FALSE),List!$A$2:$B$5,2,FALSE)))</f>
        <v/>
      </c>
    </row>
    <row r="386" spans="1:28" ht="40.35" customHeight="1">
      <c r="A386" s="218"/>
      <c r="B386" s="218"/>
      <c r="C386" s="218"/>
      <c r="D386" s="218" t="str">
        <f>IF(C386="","",HYPERLINK("#'" &amp; C386 &amp; "'!A1",VLOOKUP(C386,Table1[[Practice no.]:[Pracitce Name]],2,FALSE)))</f>
        <v/>
      </c>
      <c r="E386" s="65" t="str">
        <f>IF(C386="","",IF(ISERROR(VLOOKUP(VLOOKUP(C386,Table1[[Practice no.]:[12]],19,FALSE),List!$A$2:$B$5,2,FALSE)),"",VLOOKUP(VLOOKUP(C386,Table1[[Practice no.]:[12]],19,FALSE),List!$A$2:$B$5,2,FALSE)))</f>
        <v/>
      </c>
      <c r="F386" s="66" t="str">
        <f>IF(C386="","",IF(ISERROR(VLOOKUP(VLOOKUP(C386,Table1[[Practice no.]:[12]],20,FALSE),List!$A$2:$B$5,2,FALSE)),"",VLOOKUP(VLOOKUP(C386,Table1[[Practice no.]:[12]],20,FALSE),List!$A$2:$B$5,2,FALSE)))</f>
        <v/>
      </c>
      <c r="G386" s="66" t="str">
        <f>IF(C386="","",IF(ISERROR(VLOOKUP(VLOOKUP(C386,Table1[[Practice no.]:[12]],21,FALSE),List!$A$2:$B$5,2,FALSE)),"",VLOOKUP(VLOOKUP(C386,Table1[[Practice no.]:[12]],21,FALSE),List!$A$2:$B$5,2,FALSE)))</f>
        <v/>
      </c>
      <c r="H386" s="67" t="str">
        <f>IF(C386="","",IF(ISERROR(VLOOKUP(VLOOKUP(C386,Table1[[Practice no.]:[12]],22,FALSE),List!$A$2:$B$5,2,FALSE)),"",VLOOKUP(VLOOKUP(C386,Table1[[Practice no.]:[12]],22,FALSE),List!$A$2:$B$5,2,FALSE)))</f>
        <v/>
      </c>
      <c r="I386" s="67" t="str">
        <f>IF(C386="","",IF(ISERROR(VLOOKUP(VLOOKUP(C386,Table1[[Practice no.]:[12]],23,FALSE),List!$A$2:$B$5,2,FALSE)),"",VLOOKUP(VLOOKUP(C386,Table1[[Practice no.]:[12]],23,FALSE),List!$A$2:$B$5,2,FALSE)))</f>
        <v/>
      </c>
      <c r="J386" s="67" t="str">
        <f>IF(C386="","",IF(ISERROR(VLOOKUP(VLOOKUP(C386,Table1[[Practice no.]:[12]],24,FALSE),List!$A$2:$B$5,2,FALSE)),"",VLOOKUP(VLOOKUP(C386,Table1[[Practice no.]:[12]],24,FALSE),List!$A$2:$B$5,2,FALSE)))</f>
        <v/>
      </c>
      <c r="K386" s="68" t="str">
        <f>IF(C386="","",IF(ISERROR(VLOOKUP(VLOOKUP(C386,Table1[[Practice no.]:[12]],25,FALSE),List!$A$2:$B$5,2,FALSE)),"",VLOOKUP(VLOOKUP(C386,Table1[[Practice no.]:[12]],25,FALSE),List!$A$2:$B$5,2,FALSE)))</f>
        <v/>
      </c>
      <c r="L386" s="68" t="str">
        <f>IF(C386="","",IF(ISERROR(VLOOKUP(VLOOKUP(C386,Table1[[Practice no.]:[12]],26,FALSE),List!$A$2:$B$5,2,FALSE)),"",VLOOKUP(VLOOKUP(C386,Table1[[Practice no.]:[12]],26,FALSE),List!$A$2:$B$5,2,FALSE)))</f>
        <v/>
      </c>
      <c r="M386" s="68" t="str">
        <f>IF(C386="","",IF(ISERROR(VLOOKUP(VLOOKUP(C386,Table1[[Practice no.]:[12]],27,FALSE),List!$A$2:$B$5,2,FALSE)),"",VLOOKUP(VLOOKUP(C386,Table1[[Practice no.]:[12]],27,FALSE),List!$A$2:$B$5,2,FALSE)))</f>
        <v/>
      </c>
      <c r="N386" s="69" t="str">
        <f>IF(C386="","",IF(ISERROR(VLOOKUP(VLOOKUP(C386,Table1[[Practice no.]:[12]],28,FALSE),List!$A$2:$B$5,2,FALSE)),"",VLOOKUP(VLOOKUP(C386,Table1[[Practice no.]:[12]],28,FALSE),List!$A$2:$B$5,2,FALSE)))</f>
        <v/>
      </c>
      <c r="O386" s="69" t="str">
        <f>IF(C386="","",IF(ISERROR(VLOOKUP(VLOOKUP(C386,Table1[[Practice no.]:[12]],29,FALSE),List!$A$2:$B$5,2,FALSE)),"",VLOOKUP(VLOOKUP(C386,Table1[[Practice no.]:[12]],29,FALSE),List!$A$2:$B$5,2,FALSE)))</f>
        <v/>
      </c>
      <c r="P386" s="69" t="str">
        <f>IF(C386="","",IF(ISERROR(VLOOKUP(VLOOKUP(C386,Table1[[Practice no.]:[12]],30,FALSE),List!$A$2:$B$5,2,FALSE)),"",VLOOKUP(VLOOKUP(C386,Table1[[Practice no.]:[12]],30,FALSE),List!$A$2:$B$5,2,FALSE)))</f>
        <v/>
      </c>
      <c r="Q386" s="55" t="str">
        <f>IF(C386="","",IF(ISERROR(VLOOKUP(VLOOKUP(C386,Table1[[Practice no.]:[12]],31,FALSE),List!$A$2:$B$5,2,FALSE)),"",VLOOKUP(VLOOKUP(C386,Table1[[Practice no.]:[12]],31,FALSE),List!$A$2:$B$5,2,FALSE)))</f>
        <v/>
      </c>
      <c r="R386" s="55" t="str">
        <f>IF(C386="","",IF(ISERROR(VLOOKUP(VLOOKUP(C386,Table1[[Practice no.]:[12]],32,FALSE),List!$A$2:$B$5,2,FALSE)),"",VLOOKUP(VLOOKUP(C386,Table1[[Practice no.]:[12]],32,FALSE),List!$A$2:$B$5,2,FALSE)))</f>
        <v/>
      </c>
      <c r="S386" s="55" t="str">
        <f>IF(C386="","",IF(ISERROR(VLOOKUP(VLOOKUP(C386,Table1[[Practice no.]:[12]],33,FALSE),List!$A$2:$B$5,2,FALSE)),"",VLOOKUP(VLOOKUP(C386,Table1[[Practice no.]:[12]],33,FALSE),List!$A$2:$B$5,2,FALSE)))</f>
        <v/>
      </c>
      <c r="T386" s="55" t="str">
        <f>IF(C386="","",IF(ISERROR(VLOOKUP(VLOOKUP(C386,Table1[[Practice no.]:[12]],34,FALSE),List!$A$2:$B$5,2,FALSE)),"",VLOOKUP(VLOOKUP(C386,Table1[[Practice no.]:[12]],34,FALSE),List!$A$2:$B$5,2,FALSE)))</f>
        <v/>
      </c>
      <c r="U386" s="55" t="str">
        <f>IF(C386="","",IF(ISERROR(VLOOKUP(VLOOKUP(C386,Table1[[Practice no.]:[12]],35,FALSE),List!$A$2:$B$5,2,FALSE)),"",VLOOKUP(VLOOKUP(C386,Table1[[Practice no.]:[12]],35,FALSE),List!$A$2:$B$5,2,FALSE)))</f>
        <v/>
      </c>
      <c r="V386" s="55" t="str">
        <f>IF(C386="","",IF(ISERROR(VLOOKUP(VLOOKUP(C386,Table1[[Practice no.]:[12]],36,FALSE),List!$A$2:$B$5,2,FALSE)),"",VLOOKUP(VLOOKUP(C386,Table1[[Practice no.]:[12]],36,FALSE),List!$A$2:$B$5,2,FALSE)))</f>
        <v/>
      </c>
      <c r="W386" s="55" t="str">
        <f>IF(C386="","",IF(ISERROR(VLOOKUP(VLOOKUP(C386,Table1[[Practice no.]:[12]],37,FALSE),List!$A$2:$B$5,2,FALSE)),"",VLOOKUP(VLOOKUP(C386,Table1[[Practice no.]:[12]],37,FALSE),List!$A$2:$B$5,2,FALSE)))</f>
        <v/>
      </c>
      <c r="X386" s="55" t="str">
        <f>IF(C386="","",IF(ISERROR(VLOOKUP(VLOOKUP(C386,Table1[[Practice no.]:[12]],38,FALSE),List!$A$2:$B$5,2,FALSE)),"",VLOOKUP(VLOOKUP(C386,Table1[[Practice no.]:[12]],38,FALSE),List!$A$2:$B$5,2,FALSE)))</f>
        <v/>
      </c>
      <c r="Y386" s="55" t="str">
        <f>IF(C386="","",IF(ISERROR(VLOOKUP(VLOOKUP(C386,Table1[[Practice no.]:[12]],39,FALSE),List!$A$2:$B$5,2,FALSE)),"",VLOOKUP(VLOOKUP(C386,Table1[[Practice no.]:[12]],39,FALSE),List!$A$2:$B$5,2,FALSE)))</f>
        <v/>
      </c>
      <c r="Z386" s="55" t="str">
        <f>IF(C386="","",IF(ISERROR(VLOOKUP(VLOOKUP(C386,Table1[[Practice no.]:[12]],40,FALSE),List!$A$2:$B$5,2,FALSE)),"",VLOOKUP(VLOOKUP(C386,Table1[[Practice no.]:[12]],40,FALSE),List!$A$2:$B$5,2,FALSE)))</f>
        <v/>
      </c>
      <c r="AA386" s="55" t="str">
        <f>IF(C386="","",IF(ISERROR(VLOOKUP(VLOOKUP(C386,Table1[[Practice no.]:[12]],41,FALSE),List!$A$2:$B$5,2,FALSE)),"",VLOOKUP(VLOOKUP(C386,Table1[[Practice no.]:[12]],41,FALSE),List!$A$2:$B$5,2,FALSE)))</f>
        <v/>
      </c>
      <c r="AB386" s="55" t="str">
        <f>IF(C386="","",IF(ISERROR(VLOOKUP(VLOOKUP(C386,Table1[[Practice no.]:[12]],42,FALSE),List!$A$2:$B$5,2,FALSE)),"",VLOOKUP(VLOOKUP(C386,Table1[[Practice no.]:[12]],42,FALSE),List!$A$2:$B$5,2,FALSE)))</f>
        <v/>
      </c>
    </row>
    <row r="387" spans="1:28" ht="40.35" customHeight="1">
      <c r="A387" s="218"/>
      <c r="B387" s="218"/>
      <c r="C387" s="218"/>
      <c r="D387" s="218" t="str">
        <f>IF(C387="","",HYPERLINK("#'" &amp; C387 &amp; "'!A1",VLOOKUP(C387,Table1[[Practice no.]:[Pracitce Name]],2,FALSE)))</f>
        <v/>
      </c>
      <c r="E387" s="65" t="str">
        <f>IF(C387="","",IF(ISERROR(VLOOKUP(VLOOKUP(C387,Table1[[Practice no.]:[12]],19,FALSE),List!$A$2:$B$5,2,FALSE)),"",VLOOKUP(VLOOKUP(C387,Table1[[Practice no.]:[12]],19,FALSE),List!$A$2:$B$5,2,FALSE)))</f>
        <v/>
      </c>
      <c r="F387" s="66" t="str">
        <f>IF(C387="","",IF(ISERROR(VLOOKUP(VLOOKUP(C387,Table1[[Practice no.]:[12]],20,FALSE),List!$A$2:$B$5,2,FALSE)),"",VLOOKUP(VLOOKUP(C387,Table1[[Practice no.]:[12]],20,FALSE),List!$A$2:$B$5,2,FALSE)))</f>
        <v/>
      </c>
      <c r="G387" s="66" t="str">
        <f>IF(C387="","",IF(ISERROR(VLOOKUP(VLOOKUP(C387,Table1[[Practice no.]:[12]],21,FALSE),List!$A$2:$B$5,2,FALSE)),"",VLOOKUP(VLOOKUP(C387,Table1[[Practice no.]:[12]],21,FALSE),List!$A$2:$B$5,2,FALSE)))</f>
        <v/>
      </c>
      <c r="H387" s="67" t="str">
        <f>IF(C387="","",IF(ISERROR(VLOOKUP(VLOOKUP(C387,Table1[[Practice no.]:[12]],22,FALSE),List!$A$2:$B$5,2,FALSE)),"",VLOOKUP(VLOOKUP(C387,Table1[[Practice no.]:[12]],22,FALSE),List!$A$2:$B$5,2,FALSE)))</f>
        <v/>
      </c>
      <c r="I387" s="67" t="str">
        <f>IF(C387="","",IF(ISERROR(VLOOKUP(VLOOKUP(C387,Table1[[Practice no.]:[12]],23,FALSE),List!$A$2:$B$5,2,FALSE)),"",VLOOKUP(VLOOKUP(C387,Table1[[Practice no.]:[12]],23,FALSE),List!$A$2:$B$5,2,FALSE)))</f>
        <v/>
      </c>
      <c r="J387" s="67" t="str">
        <f>IF(C387="","",IF(ISERROR(VLOOKUP(VLOOKUP(C387,Table1[[Practice no.]:[12]],24,FALSE),List!$A$2:$B$5,2,FALSE)),"",VLOOKUP(VLOOKUP(C387,Table1[[Practice no.]:[12]],24,FALSE),List!$A$2:$B$5,2,FALSE)))</f>
        <v/>
      </c>
      <c r="K387" s="68" t="str">
        <f>IF(C387="","",IF(ISERROR(VLOOKUP(VLOOKUP(C387,Table1[[Practice no.]:[12]],25,FALSE),List!$A$2:$B$5,2,FALSE)),"",VLOOKUP(VLOOKUP(C387,Table1[[Practice no.]:[12]],25,FALSE),List!$A$2:$B$5,2,FALSE)))</f>
        <v/>
      </c>
      <c r="L387" s="68" t="str">
        <f>IF(C387="","",IF(ISERROR(VLOOKUP(VLOOKUP(C387,Table1[[Practice no.]:[12]],26,FALSE),List!$A$2:$B$5,2,FALSE)),"",VLOOKUP(VLOOKUP(C387,Table1[[Practice no.]:[12]],26,FALSE),List!$A$2:$B$5,2,FALSE)))</f>
        <v/>
      </c>
      <c r="M387" s="68" t="str">
        <f>IF(C387="","",IF(ISERROR(VLOOKUP(VLOOKUP(C387,Table1[[Practice no.]:[12]],27,FALSE),List!$A$2:$B$5,2,FALSE)),"",VLOOKUP(VLOOKUP(C387,Table1[[Practice no.]:[12]],27,FALSE),List!$A$2:$B$5,2,FALSE)))</f>
        <v/>
      </c>
      <c r="N387" s="69" t="str">
        <f>IF(C387="","",IF(ISERROR(VLOOKUP(VLOOKUP(C387,Table1[[Practice no.]:[12]],28,FALSE),List!$A$2:$B$5,2,FALSE)),"",VLOOKUP(VLOOKUP(C387,Table1[[Practice no.]:[12]],28,FALSE),List!$A$2:$B$5,2,FALSE)))</f>
        <v/>
      </c>
      <c r="O387" s="69" t="str">
        <f>IF(C387="","",IF(ISERROR(VLOOKUP(VLOOKUP(C387,Table1[[Practice no.]:[12]],29,FALSE),List!$A$2:$B$5,2,FALSE)),"",VLOOKUP(VLOOKUP(C387,Table1[[Practice no.]:[12]],29,FALSE),List!$A$2:$B$5,2,FALSE)))</f>
        <v/>
      </c>
      <c r="P387" s="69" t="str">
        <f>IF(C387="","",IF(ISERROR(VLOOKUP(VLOOKUP(C387,Table1[[Practice no.]:[12]],30,FALSE),List!$A$2:$B$5,2,FALSE)),"",VLOOKUP(VLOOKUP(C387,Table1[[Practice no.]:[12]],30,FALSE),List!$A$2:$B$5,2,FALSE)))</f>
        <v/>
      </c>
      <c r="Q387" s="55" t="str">
        <f>IF(C387="","",IF(ISERROR(VLOOKUP(VLOOKUP(C387,Table1[[Practice no.]:[12]],31,FALSE),List!$A$2:$B$5,2,FALSE)),"",VLOOKUP(VLOOKUP(C387,Table1[[Practice no.]:[12]],31,FALSE),List!$A$2:$B$5,2,FALSE)))</f>
        <v/>
      </c>
      <c r="R387" s="55" t="str">
        <f>IF(C387="","",IF(ISERROR(VLOOKUP(VLOOKUP(C387,Table1[[Practice no.]:[12]],32,FALSE),List!$A$2:$B$5,2,FALSE)),"",VLOOKUP(VLOOKUP(C387,Table1[[Practice no.]:[12]],32,FALSE),List!$A$2:$B$5,2,FALSE)))</f>
        <v/>
      </c>
      <c r="S387" s="55" t="str">
        <f>IF(C387="","",IF(ISERROR(VLOOKUP(VLOOKUP(C387,Table1[[Practice no.]:[12]],33,FALSE),List!$A$2:$B$5,2,FALSE)),"",VLOOKUP(VLOOKUP(C387,Table1[[Practice no.]:[12]],33,FALSE),List!$A$2:$B$5,2,FALSE)))</f>
        <v/>
      </c>
      <c r="T387" s="55" t="str">
        <f>IF(C387="","",IF(ISERROR(VLOOKUP(VLOOKUP(C387,Table1[[Practice no.]:[12]],34,FALSE),List!$A$2:$B$5,2,FALSE)),"",VLOOKUP(VLOOKUP(C387,Table1[[Practice no.]:[12]],34,FALSE),List!$A$2:$B$5,2,FALSE)))</f>
        <v/>
      </c>
      <c r="U387" s="55" t="str">
        <f>IF(C387="","",IF(ISERROR(VLOOKUP(VLOOKUP(C387,Table1[[Practice no.]:[12]],35,FALSE),List!$A$2:$B$5,2,FALSE)),"",VLOOKUP(VLOOKUP(C387,Table1[[Practice no.]:[12]],35,FALSE),List!$A$2:$B$5,2,FALSE)))</f>
        <v/>
      </c>
      <c r="V387" s="55" t="str">
        <f>IF(C387="","",IF(ISERROR(VLOOKUP(VLOOKUP(C387,Table1[[Practice no.]:[12]],36,FALSE),List!$A$2:$B$5,2,FALSE)),"",VLOOKUP(VLOOKUP(C387,Table1[[Practice no.]:[12]],36,FALSE),List!$A$2:$B$5,2,FALSE)))</f>
        <v/>
      </c>
      <c r="W387" s="55" t="str">
        <f>IF(C387="","",IF(ISERROR(VLOOKUP(VLOOKUP(C387,Table1[[Practice no.]:[12]],37,FALSE),List!$A$2:$B$5,2,FALSE)),"",VLOOKUP(VLOOKUP(C387,Table1[[Practice no.]:[12]],37,FALSE),List!$A$2:$B$5,2,FALSE)))</f>
        <v/>
      </c>
      <c r="X387" s="55" t="str">
        <f>IF(C387="","",IF(ISERROR(VLOOKUP(VLOOKUP(C387,Table1[[Practice no.]:[12]],38,FALSE),List!$A$2:$B$5,2,FALSE)),"",VLOOKUP(VLOOKUP(C387,Table1[[Practice no.]:[12]],38,FALSE),List!$A$2:$B$5,2,FALSE)))</f>
        <v/>
      </c>
      <c r="Y387" s="55" t="str">
        <f>IF(C387="","",IF(ISERROR(VLOOKUP(VLOOKUP(C387,Table1[[Practice no.]:[12]],39,FALSE),List!$A$2:$B$5,2,FALSE)),"",VLOOKUP(VLOOKUP(C387,Table1[[Practice no.]:[12]],39,FALSE),List!$A$2:$B$5,2,FALSE)))</f>
        <v/>
      </c>
      <c r="Z387" s="55" t="str">
        <f>IF(C387="","",IF(ISERROR(VLOOKUP(VLOOKUP(C387,Table1[[Practice no.]:[12]],40,FALSE),List!$A$2:$B$5,2,FALSE)),"",VLOOKUP(VLOOKUP(C387,Table1[[Practice no.]:[12]],40,FALSE),List!$A$2:$B$5,2,FALSE)))</f>
        <v/>
      </c>
      <c r="AA387" s="55" t="str">
        <f>IF(C387="","",IF(ISERROR(VLOOKUP(VLOOKUP(C387,Table1[[Practice no.]:[12]],41,FALSE),List!$A$2:$B$5,2,FALSE)),"",VLOOKUP(VLOOKUP(C387,Table1[[Practice no.]:[12]],41,FALSE),List!$A$2:$B$5,2,FALSE)))</f>
        <v/>
      </c>
      <c r="AB387" s="55" t="str">
        <f>IF(C387="","",IF(ISERROR(VLOOKUP(VLOOKUP(C387,Table1[[Practice no.]:[12]],42,FALSE),List!$A$2:$B$5,2,FALSE)),"",VLOOKUP(VLOOKUP(C387,Table1[[Practice no.]:[12]],42,FALSE),List!$A$2:$B$5,2,FALSE)))</f>
        <v/>
      </c>
    </row>
    <row r="388" spans="1:28" ht="40.35" customHeight="1">
      <c r="A388" s="218"/>
      <c r="B388" s="218"/>
      <c r="C388" s="218"/>
      <c r="D388" s="218" t="str">
        <f>IF(C388="","",HYPERLINK("#'" &amp; C388 &amp; "'!A1",VLOOKUP(C388,Table1[[Practice no.]:[Pracitce Name]],2,FALSE)))</f>
        <v/>
      </c>
      <c r="E388" s="65" t="str">
        <f>IF(C388="","",IF(ISERROR(VLOOKUP(VLOOKUP(C388,Table1[[Practice no.]:[12]],19,FALSE),List!$A$2:$B$5,2,FALSE)),"",VLOOKUP(VLOOKUP(C388,Table1[[Practice no.]:[12]],19,FALSE),List!$A$2:$B$5,2,FALSE)))</f>
        <v/>
      </c>
      <c r="F388" s="66" t="str">
        <f>IF(C388="","",IF(ISERROR(VLOOKUP(VLOOKUP(C388,Table1[[Practice no.]:[12]],20,FALSE),List!$A$2:$B$5,2,FALSE)),"",VLOOKUP(VLOOKUP(C388,Table1[[Practice no.]:[12]],20,FALSE),List!$A$2:$B$5,2,FALSE)))</f>
        <v/>
      </c>
      <c r="G388" s="66" t="str">
        <f>IF(C388="","",IF(ISERROR(VLOOKUP(VLOOKUP(C388,Table1[[Practice no.]:[12]],21,FALSE),List!$A$2:$B$5,2,FALSE)),"",VLOOKUP(VLOOKUP(C388,Table1[[Practice no.]:[12]],21,FALSE),List!$A$2:$B$5,2,FALSE)))</f>
        <v/>
      </c>
      <c r="H388" s="67" t="str">
        <f>IF(C388="","",IF(ISERROR(VLOOKUP(VLOOKUP(C388,Table1[[Practice no.]:[12]],22,FALSE),List!$A$2:$B$5,2,FALSE)),"",VLOOKUP(VLOOKUP(C388,Table1[[Practice no.]:[12]],22,FALSE),List!$A$2:$B$5,2,FALSE)))</f>
        <v/>
      </c>
      <c r="I388" s="67" t="str">
        <f>IF(C388="","",IF(ISERROR(VLOOKUP(VLOOKUP(C388,Table1[[Practice no.]:[12]],23,FALSE),List!$A$2:$B$5,2,FALSE)),"",VLOOKUP(VLOOKUP(C388,Table1[[Practice no.]:[12]],23,FALSE),List!$A$2:$B$5,2,FALSE)))</f>
        <v/>
      </c>
      <c r="J388" s="67" t="str">
        <f>IF(C388="","",IF(ISERROR(VLOOKUP(VLOOKUP(C388,Table1[[Practice no.]:[12]],24,FALSE),List!$A$2:$B$5,2,FALSE)),"",VLOOKUP(VLOOKUP(C388,Table1[[Practice no.]:[12]],24,FALSE),List!$A$2:$B$5,2,FALSE)))</f>
        <v/>
      </c>
      <c r="K388" s="68" t="str">
        <f>IF(C388="","",IF(ISERROR(VLOOKUP(VLOOKUP(C388,Table1[[Practice no.]:[12]],25,FALSE),List!$A$2:$B$5,2,FALSE)),"",VLOOKUP(VLOOKUP(C388,Table1[[Practice no.]:[12]],25,FALSE),List!$A$2:$B$5,2,FALSE)))</f>
        <v/>
      </c>
      <c r="L388" s="68" t="str">
        <f>IF(C388="","",IF(ISERROR(VLOOKUP(VLOOKUP(C388,Table1[[Practice no.]:[12]],26,FALSE),List!$A$2:$B$5,2,FALSE)),"",VLOOKUP(VLOOKUP(C388,Table1[[Practice no.]:[12]],26,FALSE),List!$A$2:$B$5,2,FALSE)))</f>
        <v/>
      </c>
      <c r="M388" s="68" t="str">
        <f>IF(C388="","",IF(ISERROR(VLOOKUP(VLOOKUP(C388,Table1[[Practice no.]:[12]],27,FALSE),List!$A$2:$B$5,2,FALSE)),"",VLOOKUP(VLOOKUP(C388,Table1[[Practice no.]:[12]],27,FALSE),List!$A$2:$B$5,2,FALSE)))</f>
        <v/>
      </c>
      <c r="N388" s="69" t="str">
        <f>IF(C388="","",IF(ISERROR(VLOOKUP(VLOOKUP(C388,Table1[[Practice no.]:[12]],28,FALSE),List!$A$2:$B$5,2,FALSE)),"",VLOOKUP(VLOOKUP(C388,Table1[[Practice no.]:[12]],28,FALSE),List!$A$2:$B$5,2,FALSE)))</f>
        <v/>
      </c>
      <c r="O388" s="69" t="str">
        <f>IF(C388="","",IF(ISERROR(VLOOKUP(VLOOKUP(C388,Table1[[Practice no.]:[12]],29,FALSE),List!$A$2:$B$5,2,FALSE)),"",VLOOKUP(VLOOKUP(C388,Table1[[Practice no.]:[12]],29,FALSE),List!$A$2:$B$5,2,FALSE)))</f>
        <v/>
      </c>
      <c r="P388" s="69" t="str">
        <f>IF(C388="","",IF(ISERROR(VLOOKUP(VLOOKUP(C388,Table1[[Practice no.]:[12]],30,FALSE),List!$A$2:$B$5,2,FALSE)),"",VLOOKUP(VLOOKUP(C388,Table1[[Practice no.]:[12]],30,FALSE),List!$A$2:$B$5,2,FALSE)))</f>
        <v/>
      </c>
      <c r="Q388" s="55" t="str">
        <f>IF(C388="","",IF(ISERROR(VLOOKUP(VLOOKUP(C388,Table1[[Practice no.]:[12]],31,FALSE),List!$A$2:$B$5,2,FALSE)),"",VLOOKUP(VLOOKUP(C388,Table1[[Practice no.]:[12]],31,FALSE),List!$A$2:$B$5,2,FALSE)))</f>
        <v/>
      </c>
      <c r="R388" s="55" t="str">
        <f>IF(C388="","",IF(ISERROR(VLOOKUP(VLOOKUP(C388,Table1[[Practice no.]:[12]],32,FALSE),List!$A$2:$B$5,2,FALSE)),"",VLOOKUP(VLOOKUP(C388,Table1[[Practice no.]:[12]],32,FALSE),List!$A$2:$B$5,2,FALSE)))</f>
        <v/>
      </c>
      <c r="S388" s="55" t="str">
        <f>IF(C388="","",IF(ISERROR(VLOOKUP(VLOOKUP(C388,Table1[[Practice no.]:[12]],33,FALSE),List!$A$2:$B$5,2,FALSE)),"",VLOOKUP(VLOOKUP(C388,Table1[[Practice no.]:[12]],33,FALSE),List!$A$2:$B$5,2,FALSE)))</f>
        <v/>
      </c>
      <c r="T388" s="55" t="str">
        <f>IF(C388="","",IF(ISERROR(VLOOKUP(VLOOKUP(C388,Table1[[Practice no.]:[12]],34,FALSE),List!$A$2:$B$5,2,FALSE)),"",VLOOKUP(VLOOKUP(C388,Table1[[Practice no.]:[12]],34,FALSE),List!$A$2:$B$5,2,FALSE)))</f>
        <v/>
      </c>
      <c r="U388" s="55" t="str">
        <f>IF(C388="","",IF(ISERROR(VLOOKUP(VLOOKUP(C388,Table1[[Practice no.]:[12]],35,FALSE),List!$A$2:$B$5,2,FALSE)),"",VLOOKUP(VLOOKUP(C388,Table1[[Practice no.]:[12]],35,FALSE),List!$A$2:$B$5,2,FALSE)))</f>
        <v/>
      </c>
      <c r="V388" s="55" t="str">
        <f>IF(C388="","",IF(ISERROR(VLOOKUP(VLOOKUP(C388,Table1[[Practice no.]:[12]],36,FALSE),List!$A$2:$B$5,2,FALSE)),"",VLOOKUP(VLOOKUP(C388,Table1[[Practice no.]:[12]],36,FALSE),List!$A$2:$B$5,2,FALSE)))</f>
        <v/>
      </c>
      <c r="W388" s="55" t="str">
        <f>IF(C388="","",IF(ISERROR(VLOOKUP(VLOOKUP(C388,Table1[[Practice no.]:[12]],37,FALSE),List!$A$2:$B$5,2,FALSE)),"",VLOOKUP(VLOOKUP(C388,Table1[[Practice no.]:[12]],37,FALSE),List!$A$2:$B$5,2,FALSE)))</f>
        <v/>
      </c>
      <c r="X388" s="55" t="str">
        <f>IF(C388="","",IF(ISERROR(VLOOKUP(VLOOKUP(C388,Table1[[Practice no.]:[12]],38,FALSE),List!$A$2:$B$5,2,FALSE)),"",VLOOKUP(VLOOKUP(C388,Table1[[Practice no.]:[12]],38,FALSE),List!$A$2:$B$5,2,FALSE)))</f>
        <v/>
      </c>
      <c r="Y388" s="55" t="str">
        <f>IF(C388="","",IF(ISERROR(VLOOKUP(VLOOKUP(C388,Table1[[Practice no.]:[12]],39,FALSE),List!$A$2:$B$5,2,FALSE)),"",VLOOKUP(VLOOKUP(C388,Table1[[Practice no.]:[12]],39,FALSE),List!$A$2:$B$5,2,FALSE)))</f>
        <v/>
      </c>
      <c r="Z388" s="55" t="str">
        <f>IF(C388="","",IF(ISERROR(VLOOKUP(VLOOKUP(C388,Table1[[Practice no.]:[12]],40,FALSE),List!$A$2:$B$5,2,FALSE)),"",VLOOKUP(VLOOKUP(C388,Table1[[Practice no.]:[12]],40,FALSE),List!$A$2:$B$5,2,FALSE)))</f>
        <v/>
      </c>
      <c r="AA388" s="55" t="str">
        <f>IF(C388="","",IF(ISERROR(VLOOKUP(VLOOKUP(C388,Table1[[Practice no.]:[12]],41,FALSE),List!$A$2:$B$5,2,FALSE)),"",VLOOKUP(VLOOKUP(C388,Table1[[Practice no.]:[12]],41,FALSE),List!$A$2:$B$5,2,FALSE)))</f>
        <v/>
      </c>
      <c r="AB388" s="55" t="str">
        <f>IF(C388="","",IF(ISERROR(VLOOKUP(VLOOKUP(C388,Table1[[Practice no.]:[12]],42,FALSE),List!$A$2:$B$5,2,FALSE)),"",VLOOKUP(VLOOKUP(C388,Table1[[Practice no.]:[12]],42,FALSE),List!$A$2:$B$5,2,FALSE)))</f>
        <v/>
      </c>
    </row>
    <row r="389" spans="1:28" ht="40.35" customHeight="1">
      <c r="A389" s="218"/>
      <c r="B389" s="218"/>
      <c r="C389" s="218"/>
      <c r="D389" s="218" t="str">
        <f>IF(C389="","",HYPERLINK("#'" &amp; C389 &amp; "'!A1",VLOOKUP(C389,Table1[[Practice no.]:[Pracitce Name]],2,FALSE)))</f>
        <v/>
      </c>
      <c r="E389" s="65" t="str">
        <f>IF(C389="","",IF(ISERROR(VLOOKUP(VLOOKUP(C389,Table1[[Practice no.]:[12]],19,FALSE),List!$A$2:$B$5,2,FALSE)),"",VLOOKUP(VLOOKUP(C389,Table1[[Practice no.]:[12]],19,FALSE),List!$A$2:$B$5,2,FALSE)))</f>
        <v/>
      </c>
      <c r="F389" s="66" t="str">
        <f>IF(C389="","",IF(ISERROR(VLOOKUP(VLOOKUP(C389,Table1[[Practice no.]:[12]],20,FALSE),List!$A$2:$B$5,2,FALSE)),"",VLOOKUP(VLOOKUP(C389,Table1[[Practice no.]:[12]],20,FALSE),List!$A$2:$B$5,2,FALSE)))</f>
        <v/>
      </c>
      <c r="G389" s="66" t="str">
        <f>IF(C389="","",IF(ISERROR(VLOOKUP(VLOOKUP(C389,Table1[[Practice no.]:[12]],21,FALSE),List!$A$2:$B$5,2,FALSE)),"",VLOOKUP(VLOOKUP(C389,Table1[[Practice no.]:[12]],21,FALSE),List!$A$2:$B$5,2,FALSE)))</f>
        <v/>
      </c>
      <c r="H389" s="67" t="str">
        <f>IF(C389="","",IF(ISERROR(VLOOKUP(VLOOKUP(C389,Table1[[Practice no.]:[12]],22,FALSE),List!$A$2:$B$5,2,FALSE)),"",VLOOKUP(VLOOKUP(C389,Table1[[Practice no.]:[12]],22,FALSE),List!$A$2:$B$5,2,FALSE)))</f>
        <v/>
      </c>
      <c r="I389" s="67" t="str">
        <f>IF(C389="","",IF(ISERROR(VLOOKUP(VLOOKUP(C389,Table1[[Practice no.]:[12]],23,FALSE),List!$A$2:$B$5,2,FALSE)),"",VLOOKUP(VLOOKUP(C389,Table1[[Practice no.]:[12]],23,FALSE),List!$A$2:$B$5,2,FALSE)))</f>
        <v/>
      </c>
      <c r="J389" s="67" t="str">
        <f>IF(C389="","",IF(ISERROR(VLOOKUP(VLOOKUP(C389,Table1[[Practice no.]:[12]],24,FALSE),List!$A$2:$B$5,2,FALSE)),"",VLOOKUP(VLOOKUP(C389,Table1[[Practice no.]:[12]],24,FALSE),List!$A$2:$B$5,2,FALSE)))</f>
        <v/>
      </c>
      <c r="K389" s="68" t="str">
        <f>IF(C389="","",IF(ISERROR(VLOOKUP(VLOOKUP(C389,Table1[[Practice no.]:[12]],25,FALSE),List!$A$2:$B$5,2,FALSE)),"",VLOOKUP(VLOOKUP(C389,Table1[[Practice no.]:[12]],25,FALSE),List!$A$2:$B$5,2,FALSE)))</f>
        <v/>
      </c>
      <c r="L389" s="68" t="str">
        <f>IF(C389="","",IF(ISERROR(VLOOKUP(VLOOKUP(C389,Table1[[Practice no.]:[12]],26,FALSE),List!$A$2:$B$5,2,FALSE)),"",VLOOKUP(VLOOKUP(C389,Table1[[Practice no.]:[12]],26,FALSE),List!$A$2:$B$5,2,FALSE)))</f>
        <v/>
      </c>
      <c r="M389" s="68" t="str">
        <f>IF(C389="","",IF(ISERROR(VLOOKUP(VLOOKUP(C389,Table1[[Practice no.]:[12]],27,FALSE),List!$A$2:$B$5,2,FALSE)),"",VLOOKUP(VLOOKUP(C389,Table1[[Practice no.]:[12]],27,FALSE),List!$A$2:$B$5,2,FALSE)))</f>
        <v/>
      </c>
      <c r="N389" s="69" t="str">
        <f>IF(C389="","",IF(ISERROR(VLOOKUP(VLOOKUP(C389,Table1[[Practice no.]:[12]],28,FALSE),List!$A$2:$B$5,2,FALSE)),"",VLOOKUP(VLOOKUP(C389,Table1[[Practice no.]:[12]],28,FALSE),List!$A$2:$B$5,2,FALSE)))</f>
        <v/>
      </c>
      <c r="O389" s="69" t="str">
        <f>IF(C389="","",IF(ISERROR(VLOOKUP(VLOOKUP(C389,Table1[[Practice no.]:[12]],29,FALSE),List!$A$2:$B$5,2,FALSE)),"",VLOOKUP(VLOOKUP(C389,Table1[[Practice no.]:[12]],29,FALSE),List!$A$2:$B$5,2,FALSE)))</f>
        <v/>
      </c>
      <c r="P389" s="69" t="str">
        <f>IF(C389="","",IF(ISERROR(VLOOKUP(VLOOKUP(C389,Table1[[Practice no.]:[12]],30,FALSE),List!$A$2:$B$5,2,FALSE)),"",VLOOKUP(VLOOKUP(C389,Table1[[Practice no.]:[12]],30,FALSE),List!$A$2:$B$5,2,FALSE)))</f>
        <v/>
      </c>
      <c r="Q389" s="55" t="str">
        <f>IF(C389="","",IF(ISERROR(VLOOKUP(VLOOKUP(C389,Table1[[Practice no.]:[12]],31,FALSE),List!$A$2:$B$5,2,FALSE)),"",VLOOKUP(VLOOKUP(C389,Table1[[Practice no.]:[12]],31,FALSE),List!$A$2:$B$5,2,FALSE)))</f>
        <v/>
      </c>
      <c r="R389" s="55" t="str">
        <f>IF(C389="","",IF(ISERROR(VLOOKUP(VLOOKUP(C389,Table1[[Practice no.]:[12]],32,FALSE),List!$A$2:$B$5,2,FALSE)),"",VLOOKUP(VLOOKUP(C389,Table1[[Practice no.]:[12]],32,FALSE),List!$A$2:$B$5,2,FALSE)))</f>
        <v/>
      </c>
      <c r="S389" s="55" t="str">
        <f>IF(C389="","",IF(ISERROR(VLOOKUP(VLOOKUP(C389,Table1[[Practice no.]:[12]],33,FALSE),List!$A$2:$B$5,2,FALSE)),"",VLOOKUP(VLOOKUP(C389,Table1[[Practice no.]:[12]],33,FALSE),List!$A$2:$B$5,2,FALSE)))</f>
        <v/>
      </c>
      <c r="T389" s="55" t="str">
        <f>IF(C389="","",IF(ISERROR(VLOOKUP(VLOOKUP(C389,Table1[[Practice no.]:[12]],34,FALSE),List!$A$2:$B$5,2,FALSE)),"",VLOOKUP(VLOOKUP(C389,Table1[[Practice no.]:[12]],34,FALSE),List!$A$2:$B$5,2,FALSE)))</f>
        <v/>
      </c>
      <c r="U389" s="55" t="str">
        <f>IF(C389="","",IF(ISERROR(VLOOKUP(VLOOKUP(C389,Table1[[Practice no.]:[12]],35,FALSE),List!$A$2:$B$5,2,FALSE)),"",VLOOKUP(VLOOKUP(C389,Table1[[Practice no.]:[12]],35,FALSE),List!$A$2:$B$5,2,FALSE)))</f>
        <v/>
      </c>
      <c r="V389" s="55" t="str">
        <f>IF(C389="","",IF(ISERROR(VLOOKUP(VLOOKUP(C389,Table1[[Practice no.]:[12]],36,FALSE),List!$A$2:$B$5,2,FALSE)),"",VLOOKUP(VLOOKUP(C389,Table1[[Practice no.]:[12]],36,FALSE),List!$A$2:$B$5,2,FALSE)))</f>
        <v/>
      </c>
      <c r="W389" s="55" t="str">
        <f>IF(C389="","",IF(ISERROR(VLOOKUP(VLOOKUP(C389,Table1[[Practice no.]:[12]],37,FALSE),List!$A$2:$B$5,2,FALSE)),"",VLOOKUP(VLOOKUP(C389,Table1[[Practice no.]:[12]],37,FALSE),List!$A$2:$B$5,2,FALSE)))</f>
        <v/>
      </c>
      <c r="X389" s="55" t="str">
        <f>IF(C389="","",IF(ISERROR(VLOOKUP(VLOOKUP(C389,Table1[[Practice no.]:[12]],38,FALSE),List!$A$2:$B$5,2,FALSE)),"",VLOOKUP(VLOOKUP(C389,Table1[[Practice no.]:[12]],38,FALSE),List!$A$2:$B$5,2,FALSE)))</f>
        <v/>
      </c>
      <c r="Y389" s="55" t="str">
        <f>IF(C389="","",IF(ISERROR(VLOOKUP(VLOOKUP(C389,Table1[[Practice no.]:[12]],39,FALSE),List!$A$2:$B$5,2,FALSE)),"",VLOOKUP(VLOOKUP(C389,Table1[[Practice no.]:[12]],39,FALSE),List!$A$2:$B$5,2,FALSE)))</f>
        <v/>
      </c>
      <c r="Z389" s="55" t="str">
        <f>IF(C389="","",IF(ISERROR(VLOOKUP(VLOOKUP(C389,Table1[[Practice no.]:[12]],40,FALSE),List!$A$2:$B$5,2,FALSE)),"",VLOOKUP(VLOOKUP(C389,Table1[[Practice no.]:[12]],40,FALSE),List!$A$2:$B$5,2,FALSE)))</f>
        <v/>
      </c>
      <c r="AA389" s="55" t="str">
        <f>IF(C389="","",IF(ISERROR(VLOOKUP(VLOOKUP(C389,Table1[[Practice no.]:[12]],41,FALSE),List!$A$2:$B$5,2,FALSE)),"",VLOOKUP(VLOOKUP(C389,Table1[[Practice no.]:[12]],41,FALSE),List!$A$2:$B$5,2,FALSE)))</f>
        <v/>
      </c>
      <c r="AB389" s="55" t="str">
        <f>IF(C389="","",IF(ISERROR(VLOOKUP(VLOOKUP(C389,Table1[[Practice no.]:[12]],42,FALSE),List!$A$2:$B$5,2,FALSE)),"",VLOOKUP(VLOOKUP(C389,Table1[[Practice no.]:[12]],42,FALSE),List!$A$2:$B$5,2,FALSE)))</f>
        <v/>
      </c>
    </row>
    <row r="390" spans="1:28" ht="40.35" customHeight="1">
      <c r="A390" s="218"/>
      <c r="B390" s="218"/>
      <c r="C390" s="218"/>
      <c r="D390" s="218" t="str">
        <f>IF(C390="","",HYPERLINK("#'" &amp; C390 &amp; "'!A1",VLOOKUP(C390,Table1[[Practice no.]:[Pracitce Name]],2,FALSE)))</f>
        <v/>
      </c>
      <c r="E390" s="65" t="str">
        <f>IF(C390="","",IF(ISERROR(VLOOKUP(VLOOKUP(C390,Table1[[Practice no.]:[12]],19,FALSE),List!$A$2:$B$5,2,FALSE)),"",VLOOKUP(VLOOKUP(C390,Table1[[Practice no.]:[12]],19,FALSE),List!$A$2:$B$5,2,FALSE)))</f>
        <v/>
      </c>
      <c r="F390" s="66" t="str">
        <f>IF(C390="","",IF(ISERROR(VLOOKUP(VLOOKUP(C390,Table1[[Practice no.]:[12]],20,FALSE),List!$A$2:$B$5,2,FALSE)),"",VLOOKUP(VLOOKUP(C390,Table1[[Practice no.]:[12]],20,FALSE),List!$A$2:$B$5,2,FALSE)))</f>
        <v/>
      </c>
      <c r="G390" s="66" t="str">
        <f>IF(C390="","",IF(ISERROR(VLOOKUP(VLOOKUP(C390,Table1[[Practice no.]:[12]],21,FALSE),List!$A$2:$B$5,2,FALSE)),"",VLOOKUP(VLOOKUP(C390,Table1[[Practice no.]:[12]],21,FALSE),List!$A$2:$B$5,2,FALSE)))</f>
        <v/>
      </c>
      <c r="H390" s="67" t="str">
        <f>IF(C390="","",IF(ISERROR(VLOOKUP(VLOOKUP(C390,Table1[[Practice no.]:[12]],22,FALSE),List!$A$2:$B$5,2,FALSE)),"",VLOOKUP(VLOOKUP(C390,Table1[[Practice no.]:[12]],22,FALSE),List!$A$2:$B$5,2,FALSE)))</f>
        <v/>
      </c>
      <c r="I390" s="67" t="str">
        <f>IF(C390="","",IF(ISERROR(VLOOKUP(VLOOKUP(C390,Table1[[Practice no.]:[12]],23,FALSE),List!$A$2:$B$5,2,FALSE)),"",VLOOKUP(VLOOKUP(C390,Table1[[Practice no.]:[12]],23,FALSE),List!$A$2:$B$5,2,FALSE)))</f>
        <v/>
      </c>
      <c r="J390" s="67" t="str">
        <f>IF(C390="","",IF(ISERROR(VLOOKUP(VLOOKUP(C390,Table1[[Practice no.]:[12]],24,FALSE),List!$A$2:$B$5,2,FALSE)),"",VLOOKUP(VLOOKUP(C390,Table1[[Practice no.]:[12]],24,FALSE),List!$A$2:$B$5,2,FALSE)))</f>
        <v/>
      </c>
      <c r="K390" s="68" t="str">
        <f>IF(C390="","",IF(ISERROR(VLOOKUP(VLOOKUP(C390,Table1[[Practice no.]:[12]],25,FALSE),List!$A$2:$B$5,2,FALSE)),"",VLOOKUP(VLOOKUP(C390,Table1[[Practice no.]:[12]],25,FALSE),List!$A$2:$B$5,2,FALSE)))</f>
        <v/>
      </c>
      <c r="L390" s="68" t="str">
        <f>IF(C390="","",IF(ISERROR(VLOOKUP(VLOOKUP(C390,Table1[[Practice no.]:[12]],26,FALSE),List!$A$2:$B$5,2,FALSE)),"",VLOOKUP(VLOOKUP(C390,Table1[[Practice no.]:[12]],26,FALSE),List!$A$2:$B$5,2,FALSE)))</f>
        <v/>
      </c>
      <c r="M390" s="68" t="str">
        <f>IF(C390="","",IF(ISERROR(VLOOKUP(VLOOKUP(C390,Table1[[Practice no.]:[12]],27,FALSE),List!$A$2:$B$5,2,FALSE)),"",VLOOKUP(VLOOKUP(C390,Table1[[Practice no.]:[12]],27,FALSE),List!$A$2:$B$5,2,FALSE)))</f>
        <v/>
      </c>
      <c r="N390" s="69" t="str">
        <f>IF(C390="","",IF(ISERROR(VLOOKUP(VLOOKUP(C390,Table1[[Practice no.]:[12]],28,FALSE),List!$A$2:$B$5,2,FALSE)),"",VLOOKUP(VLOOKUP(C390,Table1[[Practice no.]:[12]],28,FALSE),List!$A$2:$B$5,2,FALSE)))</f>
        <v/>
      </c>
      <c r="O390" s="69" t="str">
        <f>IF(C390="","",IF(ISERROR(VLOOKUP(VLOOKUP(C390,Table1[[Practice no.]:[12]],29,FALSE),List!$A$2:$B$5,2,FALSE)),"",VLOOKUP(VLOOKUP(C390,Table1[[Practice no.]:[12]],29,FALSE),List!$A$2:$B$5,2,FALSE)))</f>
        <v/>
      </c>
      <c r="P390" s="69" t="str">
        <f>IF(C390="","",IF(ISERROR(VLOOKUP(VLOOKUP(C390,Table1[[Practice no.]:[12]],30,FALSE),List!$A$2:$B$5,2,FALSE)),"",VLOOKUP(VLOOKUP(C390,Table1[[Practice no.]:[12]],30,FALSE),List!$A$2:$B$5,2,FALSE)))</f>
        <v/>
      </c>
      <c r="Q390" s="55" t="str">
        <f>IF(C390="","",IF(ISERROR(VLOOKUP(VLOOKUP(C390,Table1[[Practice no.]:[12]],31,FALSE),List!$A$2:$B$5,2,FALSE)),"",VLOOKUP(VLOOKUP(C390,Table1[[Practice no.]:[12]],31,FALSE),List!$A$2:$B$5,2,FALSE)))</f>
        <v/>
      </c>
      <c r="R390" s="55" t="str">
        <f>IF(C390="","",IF(ISERROR(VLOOKUP(VLOOKUP(C390,Table1[[Practice no.]:[12]],32,FALSE),List!$A$2:$B$5,2,FALSE)),"",VLOOKUP(VLOOKUP(C390,Table1[[Practice no.]:[12]],32,FALSE),List!$A$2:$B$5,2,FALSE)))</f>
        <v/>
      </c>
      <c r="S390" s="55" t="str">
        <f>IF(C390="","",IF(ISERROR(VLOOKUP(VLOOKUP(C390,Table1[[Practice no.]:[12]],33,FALSE),List!$A$2:$B$5,2,FALSE)),"",VLOOKUP(VLOOKUP(C390,Table1[[Practice no.]:[12]],33,FALSE),List!$A$2:$B$5,2,FALSE)))</f>
        <v/>
      </c>
      <c r="T390" s="55" t="str">
        <f>IF(C390="","",IF(ISERROR(VLOOKUP(VLOOKUP(C390,Table1[[Practice no.]:[12]],34,FALSE),List!$A$2:$B$5,2,FALSE)),"",VLOOKUP(VLOOKUP(C390,Table1[[Practice no.]:[12]],34,FALSE),List!$A$2:$B$5,2,FALSE)))</f>
        <v/>
      </c>
      <c r="U390" s="55" t="str">
        <f>IF(C390="","",IF(ISERROR(VLOOKUP(VLOOKUP(C390,Table1[[Practice no.]:[12]],35,FALSE),List!$A$2:$B$5,2,FALSE)),"",VLOOKUP(VLOOKUP(C390,Table1[[Practice no.]:[12]],35,FALSE),List!$A$2:$B$5,2,FALSE)))</f>
        <v/>
      </c>
      <c r="V390" s="55" t="str">
        <f>IF(C390="","",IF(ISERROR(VLOOKUP(VLOOKUP(C390,Table1[[Practice no.]:[12]],36,FALSE),List!$A$2:$B$5,2,FALSE)),"",VLOOKUP(VLOOKUP(C390,Table1[[Practice no.]:[12]],36,FALSE),List!$A$2:$B$5,2,FALSE)))</f>
        <v/>
      </c>
      <c r="W390" s="55" t="str">
        <f>IF(C390="","",IF(ISERROR(VLOOKUP(VLOOKUP(C390,Table1[[Practice no.]:[12]],37,FALSE),List!$A$2:$B$5,2,FALSE)),"",VLOOKUP(VLOOKUP(C390,Table1[[Practice no.]:[12]],37,FALSE),List!$A$2:$B$5,2,FALSE)))</f>
        <v/>
      </c>
      <c r="X390" s="55" t="str">
        <f>IF(C390="","",IF(ISERROR(VLOOKUP(VLOOKUP(C390,Table1[[Practice no.]:[12]],38,FALSE),List!$A$2:$B$5,2,FALSE)),"",VLOOKUP(VLOOKUP(C390,Table1[[Practice no.]:[12]],38,FALSE),List!$A$2:$B$5,2,FALSE)))</f>
        <v/>
      </c>
      <c r="Y390" s="55" t="str">
        <f>IF(C390="","",IF(ISERROR(VLOOKUP(VLOOKUP(C390,Table1[[Practice no.]:[12]],39,FALSE),List!$A$2:$B$5,2,FALSE)),"",VLOOKUP(VLOOKUP(C390,Table1[[Practice no.]:[12]],39,FALSE),List!$A$2:$B$5,2,FALSE)))</f>
        <v/>
      </c>
      <c r="Z390" s="55" t="str">
        <f>IF(C390="","",IF(ISERROR(VLOOKUP(VLOOKUP(C390,Table1[[Practice no.]:[12]],40,FALSE),List!$A$2:$B$5,2,FALSE)),"",VLOOKUP(VLOOKUP(C390,Table1[[Practice no.]:[12]],40,FALSE),List!$A$2:$B$5,2,FALSE)))</f>
        <v/>
      </c>
      <c r="AA390" s="55" t="str">
        <f>IF(C390="","",IF(ISERROR(VLOOKUP(VLOOKUP(C390,Table1[[Practice no.]:[12]],41,FALSE),List!$A$2:$B$5,2,FALSE)),"",VLOOKUP(VLOOKUP(C390,Table1[[Practice no.]:[12]],41,FALSE),List!$A$2:$B$5,2,FALSE)))</f>
        <v/>
      </c>
      <c r="AB390" s="55" t="str">
        <f>IF(C390="","",IF(ISERROR(VLOOKUP(VLOOKUP(C390,Table1[[Practice no.]:[12]],42,FALSE),List!$A$2:$B$5,2,FALSE)),"",VLOOKUP(VLOOKUP(C390,Table1[[Practice no.]:[12]],42,FALSE),List!$A$2:$B$5,2,FALSE)))</f>
        <v/>
      </c>
    </row>
    <row r="391" spans="1:28" ht="40.35" customHeight="1">
      <c r="A391" s="218"/>
      <c r="B391" s="218"/>
      <c r="C391" s="218"/>
      <c r="D391" s="218" t="str">
        <f>IF(C391="","",HYPERLINK("#'" &amp; C391 &amp; "'!A1",VLOOKUP(C391,Table1[[Practice no.]:[Pracitce Name]],2,FALSE)))</f>
        <v/>
      </c>
      <c r="E391" s="65" t="str">
        <f>IF(C391="","",IF(ISERROR(VLOOKUP(VLOOKUP(C391,Table1[[Practice no.]:[12]],19,FALSE),List!$A$2:$B$5,2,FALSE)),"",VLOOKUP(VLOOKUP(C391,Table1[[Practice no.]:[12]],19,FALSE),List!$A$2:$B$5,2,FALSE)))</f>
        <v/>
      </c>
      <c r="F391" s="66" t="str">
        <f>IF(C391="","",IF(ISERROR(VLOOKUP(VLOOKUP(C391,Table1[[Practice no.]:[12]],20,FALSE),List!$A$2:$B$5,2,FALSE)),"",VLOOKUP(VLOOKUP(C391,Table1[[Practice no.]:[12]],20,FALSE),List!$A$2:$B$5,2,FALSE)))</f>
        <v/>
      </c>
      <c r="G391" s="66" t="str">
        <f>IF(C391="","",IF(ISERROR(VLOOKUP(VLOOKUP(C391,Table1[[Practice no.]:[12]],21,FALSE),List!$A$2:$B$5,2,FALSE)),"",VLOOKUP(VLOOKUP(C391,Table1[[Practice no.]:[12]],21,FALSE),List!$A$2:$B$5,2,FALSE)))</f>
        <v/>
      </c>
      <c r="H391" s="67" t="str">
        <f>IF(C391="","",IF(ISERROR(VLOOKUP(VLOOKUP(C391,Table1[[Practice no.]:[12]],22,FALSE),List!$A$2:$B$5,2,FALSE)),"",VLOOKUP(VLOOKUP(C391,Table1[[Practice no.]:[12]],22,FALSE),List!$A$2:$B$5,2,FALSE)))</f>
        <v/>
      </c>
      <c r="I391" s="67" t="str">
        <f>IF(C391="","",IF(ISERROR(VLOOKUP(VLOOKUP(C391,Table1[[Practice no.]:[12]],23,FALSE),List!$A$2:$B$5,2,FALSE)),"",VLOOKUP(VLOOKUP(C391,Table1[[Practice no.]:[12]],23,FALSE),List!$A$2:$B$5,2,FALSE)))</f>
        <v/>
      </c>
      <c r="J391" s="67" t="str">
        <f>IF(C391="","",IF(ISERROR(VLOOKUP(VLOOKUP(C391,Table1[[Practice no.]:[12]],24,FALSE),List!$A$2:$B$5,2,FALSE)),"",VLOOKUP(VLOOKUP(C391,Table1[[Practice no.]:[12]],24,FALSE),List!$A$2:$B$5,2,FALSE)))</f>
        <v/>
      </c>
      <c r="K391" s="68" t="str">
        <f>IF(C391="","",IF(ISERROR(VLOOKUP(VLOOKUP(C391,Table1[[Practice no.]:[12]],25,FALSE),List!$A$2:$B$5,2,FALSE)),"",VLOOKUP(VLOOKUP(C391,Table1[[Practice no.]:[12]],25,FALSE),List!$A$2:$B$5,2,FALSE)))</f>
        <v/>
      </c>
      <c r="L391" s="68" t="str">
        <f>IF(C391="","",IF(ISERROR(VLOOKUP(VLOOKUP(C391,Table1[[Practice no.]:[12]],26,FALSE),List!$A$2:$B$5,2,FALSE)),"",VLOOKUP(VLOOKUP(C391,Table1[[Practice no.]:[12]],26,FALSE),List!$A$2:$B$5,2,FALSE)))</f>
        <v/>
      </c>
      <c r="M391" s="68" t="str">
        <f>IF(C391="","",IF(ISERROR(VLOOKUP(VLOOKUP(C391,Table1[[Practice no.]:[12]],27,FALSE),List!$A$2:$B$5,2,FALSE)),"",VLOOKUP(VLOOKUP(C391,Table1[[Practice no.]:[12]],27,FALSE),List!$A$2:$B$5,2,FALSE)))</f>
        <v/>
      </c>
      <c r="N391" s="69" t="str">
        <f>IF(C391="","",IF(ISERROR(VLOOKUP(VLOOKUP(C391,Table1[[Practice no.]:[12]],28,FALSE),List!$A$2:$B$5,2,FALSE)),"",VLOOKUP(VLOOKUP(C391,Table1[[Practice no.]:[12]],28,FALSE),List!$A$2:$B$5,2,FALSE)))</f>
        <v/>
      </c>
      <c r="O391" s="69" t="str">
        <f>IF(C391="","",IF(ISERROR(VLOOKUP(VLOOKUP(C391,Table1[[Practice no.]:[12]],29,FALSE),List!$A$2:$B$5,2,FALSE)),"",VLOOKUP(VLOOKUP(C391,Table1[[Practice no.]:[12]],29,FALSE),List!$A$2:$B$5,2,FALSE)))</f>
        <v/>
      </c>
      <c r="P391" s="69" t="str">
        <f>IF(C391="","",IF(ISERROR(VLOOKUP(VLOOKUP(C391,Table1[[Practice no.]:[12]],30,FALSE),List!$A$2:$B$5,2,FALSE)),"",VLOOKUP(VLOOKUP(C391,Table1[[Practice no.]:[12]],30,FALSE),List!$A$2:$B$5,2,FALSE)))</f>
        <v/>
      </c>
      <c r="Q391" s="55" t="str">
        <f>IF(C391="","",IF(ISERROR(VLOOKUP(VLOOKUP(C391,Table1[[Practice no.]:[12]],31,FALSE),List!$A$2:$B$5,2,FALSE)),"",VLOOKUP(VLOOKUP(C391,Table1[[Practice no.]:[12]],31,FALSE),List!$A$2:$B$5,2,FALSE)))</f>
        <v/>
      </c>
      <c r="R391" s="55" t="str">
        <f>IF(C391="","",IF(ISERROR(VLOOKUP(VLOOKUP(C391,Table1[[Practice no.]:[12]],32,FALSE),List!$A$2:$B$5,2,FALSE)),"",VLOOKUP(VLOOKUP(C391,Table1[[Practice no.]:[12]],32,FALSE),List!$A$2:$B$5,2,FALSE)))</f>
        <v/>
      </c>
      <c r="S391" s="55" t="str">
        <f>IF(C391="","",IF(ISERROR(VLOOKUP(VLOOKUP(C391,Table1[[Practice no.]:[12]],33,FALSE),List!$A$2:$B$5,2,FALSE)),"",VLOOKUP(VLOOKUP(C391,Table1[[Practice no.]:[12]],33,FALSE),List!$A$2:$B$5,2,FALSE)))</f>
        <v/>
      </c>
      <c r="T391" s="55" t="str">
        <f>IF(C391="","",IF(ISERROR(VLOOKUP(VLOOKUP(C391,Table1[[Practice no.]:[12]],34,FALSE),List!$A$2:$B$5,2,FALSE)),"",VLOOKUP(VLOOKUP(C391,Table1[[Practice no.]:[12]],34,FALSE),List!$A$2:$B$5,2,FALSE)))</f>
        <v/>
      </c>
      <c r="U391" s="55" t="str">
        <f>IF(C391="","",IF(ISERROR(VLOOKUP(VLOOKUP(C391,Table1[[Practice no.]:[12]],35,FALSE),List!$A$2:$B$5,2,FALSE)),"",VLOOKUP(VLOOKUP(C391,Table1[[Practice no.]:[12]],35,FALSE),List!$A$2:$B$5,2,FALSE)))</f>
        <v/>
      </c>
      <c r="V391" s="55" t="str">
        <f>IF(C391="","",IF(ISERROR(VLOOKUP(VLOOKUP(C391,Table1[[Practice no.]:[12]],36,FALSE),List!$A$2:$B$5,2,FALSE)),"",VLOOKUP(VLOOKUP(C391,Table1[[Practice no.]:[12]],36,FALSE),List!$A$2:$B$5,2,FALSE)))</f>
        <v/>
      </c>
      <c r="W391" s="55" t="str">
        <f>IF(C391="","",IF(ISERROR(VLOOKUP(VLOOKUP(C391,Table1[[Practice no.]:[12]],37,FALSE),List!$A$2:$B$5,2,FALSE)),"",VLOOKUP(VLOOKUP(C391,Table1[[Practice no.]:[12]],37,FALSE),List!$A$2:$B$5,2,FALSE)))</f>
        <v/>
      </c>
      <c r="X391" s="55" t="str">
        <f>IF(C391="","",IF(ISERROR(VLOOKUP(VLOOKUP(C391,Table1[[Practice no.]:[12]],38,FALSE),List!$A$2:$B$5,2,FALSE)),"",VLOOKUP(VLOOKUP(C391,Table1[[Practice no.]:[12]],38,FALSE),List!$A$2:$B$5,2,FALSE)))</f>
        <v/>
      </c>
      <c r="Y391" s="55" t="str">
        <f>IF(C391="","",IF(ISERROR(VLOOKUP(VLOOKUP(C391,Table1[[Practice no.]:[12]],39,FALSE),List!$A$2:$B$5,2,FALSE)),"",VLOOKUP(VLOOKUP(C391,Table1[[Practice no.]:[12]],39,FALSE),List!$A$2:$B$5,2,FALSE)))</f>
        <v/>
      </c>
      <c r="Z391" s="55" t="str">
        <f>IF(C391="","",IF(ISERROR(VLOOKUP(VLOOKUP(C391,Table1[[Practice no.]:[12]],40,FALSE),List!$A$2:$B$5,2,FALSE)),"",VLOOKUP(VLOOKUP(C391,Table1[[Practice no.]:[12]],40,FALSE),List!$A$2:$B$5,2,FALSE)))</f>
        <v/>
      </c>
      <c r="AA391" s="55" t="str">
        <f>IF(C391="","",IF(ISERROR(VLOOKUP(VLOOKUP(C391,Table1[[Practice no.]:[12]],41,FALSE),List!$A$2:$B$5,2,FALSE)),"",VLOOKUP(VLOOKUP(C391,Table1[[Practice no.]:[12]],41,FALSE),List!$A$2:$B$5,2,FALSE)))</f>
        <v/>
      </c>
      <c r="AB391" s="55" t="str">
        <f>IF(C391="","",IF(ISERROR(VLOOKUP(VLOOKUP(C391,Table1[[Practice no.]:[12]],42,FALSE),List!$A$2:$B$5,2,FALSE)),"",VLOOKUP(VLOOKUP(C391,Table1[[Practice no.]:[12]],42,FALSE),List!$A$2:$B$5,2,FALSE)))</f>
        <v/>
      </c>
    </row>
    <row r="392" spans="1:28" ht="40.35" customHeight="1">
      <c r="A392" s="218"/>
      <c r="B392" s="218"/>
      <c r="C392" s="218"/>
      <c r="D392" s="218" t="str">
        <f>IF(C392="","",HYPERLINK("#'" &amp; C392 &amp; "'!A1",VLOOKUP(C392,Table1[[Practice no.]:[Pracitce Name]],2,FALSE)))</f>
        <v/>
      </c>
      <c r="E392" s="65" t="str">
        <f>IF(C392="","",IF(ISERROR(VLOOKUP(VLOOKUP(C392,Table1[[Practice no.]:[12]],19,FALSE),List!$A$2:$B$5,2,FALSE)),"",VLOOKUP(VLOOKUP(C392,Table1[[Practice no.]:[12]],19,FALSE),List!$A$2:$B$5,2,FALSE)))</f>
        <v/>
      </c>
      <c r="F392" s="66" t="str">
        <f>IF(C392="","",IF(ISERROR(VLOOKUP(VLOOKUP(C392,Table1[[Practice no.]:[12]],20,FALSE),List!$A$2:$B$5,2,FALSE)),"",VLOOKUP(VLOOKUP(C392,Table1[[Practice no.]:[12]],20,FALSE),List!$A$2:$B$5,2,FALSE)))</f>
        <v/>
      </c>
      <c r="G392" s="66" t="str">
        <f>IF(C392="","",IF(ISERROR(VLOOKUP(VLOOKUP(C392,Table1[[Practice no.]:[12]],21,FALSE),List!$A$2:$B$5,2,FALSE)),"",VLOOKUP(VLOOKUP(C392,Table1[[Practice no.]:[12]],21,FALSE),List!$A$2:$B$5,2,FALSE)))</f>
        <v/>
      </c>
      <c r="H392" s="67" t="str">
        <f>IF(C392="","",IF(ISERROR(VLOOKUP(VLOOKUP(C392,Table1[[Practice no.]:[12]],22,FALSE),List!$A$2:$B$5,2,FALSE)),"",VLOOKUP(VLOOKUP(C392,Table1[[Practice no.]:[12]],22,FALSE),List!$A$2:$B$5,2,FALSE)))</f>
        <v/>
      </c>
      <c r="I392" s="67" t="str">
        <f>IF(C392="","",IF(ISERROR(VLOOKUP(VLOOKUP(C392,Table1[[Practice no.]:[12]],23,FALSE),List!$A$2:$B$5,2,FALSE)),"",VLOOKUP(VLOOKUP(C392,Table1[[Practice no.]:[12]],23,FALSE),List!$A$2:$B$5,2,FALSE)))</f>
        <v/>
      </c>
      <c r="J392" s="67" t="str">
        <f>IF(C392="","",IF(ISERROR(VLOOKUP(VLOOKUP(C392,Table1[[Practice no.]:[12]],24,FALSE),List!$A$2:$B$5,2,FALSE)),"",VLOOKUP(VLOOKUP(C392,Table1[[Practice no.]:[12]],24,FALSE),List!$A$2:$B$5,2,FALSE)))</f>
        <v/>
      </c>
      <c r="K392" s="68" t="str">
        <f>IF(C392="","",IF(ISERROR(VLOOKUP(VLOOKUP(C392,Table1[[Practice no.]:[12]],25,FALSE),List!$A$2:$B$5,2,FALSE)),"",VLOOKUP(VLOOKUP(C392,Table1[[Practice no.]:[12]],25,FALSE),List!$A$2:$B$5,2,FALSE)))</f>
        <v/>
      </c>
      <c r="L392" s="68" t="str">
        <f>IF(C392="","",IF(ISERROR(VLOOKUP(VLOOKUP(C392,Table1[[Practice no.]:[12]],26,FALSE),List!$A$2:$B$5,2,FALSE)),"",VLOOKUP(VLOOKUP(C392,Table1[[Practice no.]:[12]],26,FALSE),List!$A$2:$B$5,2,FALSE)))</f>
        <v/>
      </c>
      <c r="M392" s="68" t="str">
        <f>IF(C392="","",IF(ISERROR(VLOOKUP(VLOOKUP(C392,Table1[[Practice no.]:[12]],27,FALSE),List!$A$2:$B$5,2,FALSE)),"",VLOOKUP(VLOOKUP(C392,Table1[[Practice no.]:[12]],27,FALSE),List!$A$2:$B$5,2,FALSE)))</f>
        <v/>
      </c>
      <c r="N392" s="69" t="str">
        <f>IF(C392="","",IF(ISERROR(VLOOKUP(VLOOKUP(C392,Table1[[Practice no.]:[12]],28,FALSE),List!$A$2:$B$5,2,FALSE)),"",VLOOKUP(VLOOKUP(C392,Table1[[Practice no.]:[12]],28,FALSE),List!$A$2:$B$5,2,FALSE)))</f>
        <v/>
      </c>
      <c r="O392" s="69" t="str">
        <f>IF(C392="","",IF(ISERROR(VLOOKUP(VLOOKUP(C392,Table1[[Practice no.]:[12]],29,FALSE),List!$A$2:$B$5,2,FALSE)),"",VLOOKUP(VLOOKUP(C392,Table1[[Practice no.]:[12]],29,FALSE),List!$A$2:$B$5,2,FALSE)))</f>
        <v/>
      </c>
      <c r="P392" s="69" t="str">
        <f>IF(C392="","",IF(ISERROR(VLOOKUP(VLOOKUP(C392,Table1[[Practice no.]:[12]],30,FALSE),List!$A$2:$B$5,2,FALSE)),"",VLOOKUP(VLOOKUP(C392,Table1[[Practice no.]:[12]],30,FALSE),List!$A$2:$B$5,2,FALSE)))</f>
        <v/>
      </c>
      <c r="Q392" s="55" t="str">
        <f>IF(C392="","",IF(ISERROR(VLOOKUP(VLOOKUP(C392,Table1[[Practice no.]:[12]],31,FALSE),List!$A$2:$B$5,2,FALSE)),"",VLOOKUP(VLOOKUP(C392,Table1[[Practice no.]:[12]],31,FALSE),List!$A$2:$B$5,2,FALSE)))</f>
        <v/>
      </c>
      <c r="R392" s="55" t="str">
        <f>IF(C392="","",IF(ISERROR(VLOOKUP(VLOOKUP(C392,Table1[[Practice no.]:[12]],32,FALSE),List!$A$2:$B$5,2,FALSE)),"",VLOOKUP(VLOOKUP(C392,Table1[[Practice no.]:[12]],32,FALSE),List!$A$2:$B$5,2,FALSE)))</f>
        <v/>
      </c>
      <c r="S392" s="55" t="str">
        <f>IF(C392="","",IF(ISERROR(VLOOKUP(VLOOKUP(C392,Table1[[Practice no.]:[12]],33,FALSE),List!$A$2:$B$5,2,FALSE)),"",VLOOKUP(VLOOKUP(C392,Table1[[Practice no.]:[12]],33,FALSE),List!$A$2:$B$5,2,FALSE)))</f>
        <v/>
      </c>
      <c r="T392" s="55" t="str">
        <f>IF(C392="","",IF(ISERROR(VLOOKUP(VLOOKUP(C392,Table1[[Practice no.]:[12]],34,FALSE),List!$A$2:$B$5,2,FALSE)),"",VLOOKUP(VLOOKUP(C392,Table1[[Practice no.]:[12]],34,FALSE),List!$A$2:$B$5,2,FALSE)))</f>
        <v/>
      </c>
      <c r="U392" s="55" t="str">
        <f>IF(C392="","",IF(ISERROR(VLOOKUP(VLOOKUP(C392,Table1[[Practice no.]:[12]],35,FALSE),List!$A$2:$B$5,2,FALSE)),"",VLOOKUP(VLOOKUP(C392,Table1[[Practice no.]:[12]],35,FALSE),List!$A$2:$B$5,2,FALSE)))</f>
        <v/>
      </c>
      <c r="V392" s="55" t="str">
        <f>IF(C392="","",IF(ISERROR(VLOOKUP(VLOOKUP(C392,Table1[[Practice no.]:[12]],36,FALSE),List!$A$2:$B$5,2,FALSE)),"",VLOOKUP(VLOOKUP(C392,Table1[[Practice no.]:[12]],36,FALSE),List!$A$2:$B$5,2,FALSE)))</f>
        <v/>
      </c>
      <c r="W392" s="55" t="str">
        <f>IF(C392="","",IF(ISERROR(VLOOKUP(VLOOKUP(C392,Table1[[Practice no.]:[12]],37,FALSE),List!$A$2:$B$5,2,FALSE)),"",VLOOKUP(VLOOKUP(C392,Table1[[Practice no.]:[12]],37,FALSE),List!$A$2:$B$5,2,FALSE)))</f>
        <v/>
      </c>
      <c r="X392" s="55" t="str">
        <f>IF(C392="","",IF(ISERROR(VLOOKUP(VLOOKUP(C392,Table1[[Practice no.]:[12]],38,FALSE),List!$A$2:$B$5,2,FALSE)),"",VLOOKUP(VLOOKUP(C392,Table1[[Practice no.]:[12]],38,FALSE),List!$A$2:$B$5,2,FALSE)))</f>
        <v/>
      </c>
      <c r="Y392" s="55" t="str">
        <f>IF(C392="","",IF(ISERROR(VLOOKUP(VLOOKUP(C392,Table1[[Practice no.]:[12]],39,FALSE),List!$A$2:$B$5,2,FALSE)),"",VLOOKUP(VLOOKUP(C392,Table1[[Practice no.]:[12]],39,FALSE),List!$A$2:$B$5,2,FALSE)))</f>
        <v/>
      </c>
      <c r="Z392" s="55" t="str">
        <f>IF(C392="","",IF(ISERROR(VLOOKUP(VLOOKUP(C392,Table1[[Practice no.]:[12]],40,FALSE),List!$A$2:$B$5,2,FALSE)),"",VLOOKUP(VLOOKUP(C392,Table1[[Practice no.]:[12]],40,FALSE),List!$A$2:$B$5,2,FALSE)))</f>
        <v/>
      </c>
      <c r="AA392" s="55" t="str">
        <f>IF(C392="","",IF(ISERROR(VLOOKUP(VLOOKUP(C392,Table1[[Practice no.]:[12]],41,FALSE),List!$A$2:$B$5,2,FALSE)),"",VLOOKUP(VLOOKUP(C392,Table1[[Practice no.]:[12]],41,FALSE),List!$A$2:$B$5,2,FALSE)))</f>
        <v/>
      </c>
      <c r="AB392" s="55" t="str">
        <f>IF(C392="","",IF(ISERROR(VLOOKUP(VLOOKUP(C392,Table1[[Practice no.]:[12]],42,FALSE),List!$A$2:$B$5,2,FALSE)),"",VLOOKUP(VLOOKUP(C392,Table1[[Practice no.]:[12]],42,FALSE),List!$A$2:$B$5,2,FALSE)))</f>
        <v/>
      </c>
    </row>
    <row r="393" spans="1:28" ht="40.35" customHeight="1">
      <c r="A393" s="218"/>
      <c r="B393" s="218"/>
      <c r="C393" s="218"/>
      <c r="D393" s="218" t="str">
        <f>IF(C393="","",HYPERLINK("#'" &amp; C393 &amp; "'!A1",VLOOKUP(C393,Table1[[Practice no.]:[Pracitce Name]],2,FALSE)))</f>
        <v/>
      </c>
      <c r="E393" s="65" t="str">
        <f>IF(C393="","",IF(ISERROR(VLOOKUP(VLOOKUP(C393,Table1[[Practice no.]:[12]],19,FALSE),List!$A$2:$B$5,2,FALSE)),"",VLOOKUP(VLOOKUP(C393,Table1[[Practice no.]:[12]],19,FALSE),List!$A$2:$B$5,2,FALSE)))</f>
        <v/>
      </c>
      <c r="F393" s="66" t="str">
        <f>IF(C393="","",IF(ISERROR(VLOOKUP(VLOOKUP(C393,Table1[[Practice no.]:[12]],20,FALSE),List!$A$2:$B$5,2,FALSE)),"",VLOOKUP(VLOOKUP(C393,Table1[[Practice no.]:[12]],20,FALSE),List!$A$2:$B$5,2,FALSE)))</f>
        <v/>
      </c>
      <c r="G393" s="66" t="str">
        <f>IF(C393="","",IF(ISERROR(VLOOKUP(VLOOKUP(C393,Table1[[Practice no.]:[12]],21,FALSE),List!$A$2:$B$5,2,FALSE)),"",VLOOKUP(VLOOKUP(C393,Table1[[Practice no.]:[12]],21,FALSE),List!$A$2:$B$5,2,FALSE)))</f>
        <v/>
      </c>
      <c r="H393" s="67" t="str">
        <f>IF(C393="","",IF(ISERROR(VLOOKUP(VLOOKUP(C393,Table1[[Practice no.]:[12]],22,FALSE),List!$A$2:$B$5,2,FALSE)),"",VLOOKUP(VLOOKUP(C393,Table1[[Practice no.]:[12]],22,FALSE),List!$A$2:$B$5,2,FALSE)))</f>
        <v/>
      </c>
      <c r="I393" s="67" t="str">
        <f>IF(C393="","",IF(ISERROR(VLOOKUP(VLOOKUP(C393,Table1[[Practice no.]:[12]],23,FALSE),List!$A$2:$B$5,2,FALSE)),"",VLOOKUP(VLOOKUP(C393,Table1[[Practice no.]:[12]],23,FALSE),List!$A$2:$B$5,2,FALSE)))</f>
        <v/>
      </c>
      <c r="J393" s="67" t="str">
        <f>IF(C393="","",IF(ISERROR(VLOOKUP(VLOOKUP(C393,Table1[[Practice no.]:[12]],24,FALSE),List!$A$2:$B$5,2,FALSE)),"",VLOOKUP(VLOOKUP(C393,Table1[[Practice no.]:[12]],24,FALSE),List!$A$2:$B$5,2,FALSE)))</f>
        <v/>
      </c>
      <c r="K393" s="68" t="str">
        <f>IF(C393="","",IF(ISERROR(VLOOKUP(VLOOKUP(C393,Table1[[Practice no.]:[12]],25,FALSE),List!$A$2:$B$5,2,FALSE)),"",VLOOKUP(VLOOKUP(C393,Table1[[Practice no.]:[12]],25,FALSE),List!$A$2:$B$5,2,FALSE)))</f>
        <v/>
      </c>
      <c r="L393" s="68" t="str">
        <f>IF(C393="","",IF(ISERROR(VLOOKUP(VLOOKUP(C393,Table1[[Practice no.]:[12]],26,FALSE),List!$A$2:$B$5,2,FALSE)),"",VLOOKUP(VLOOKUP(C393,Table1[[Practice no.]:[12]],26,FALSE),List!$A$2:$B$5,2,FALSE)))</f>
        <v/>
      </c>
      <c r="M393" s="68" t="str">
        <f>IF(C393="","",IF(ISERROR(VLOOKUP(VLOOKUP(C393,Table1[[Practice no.]:[12]],27,FALSE),List!$A$2:$B$5,2,FALSE)),"",VLOOKUP(VLOOKUP(C393,Table1[[Practice no.]:[12]],27,FALSE),List!$A$2:$B$5,2,FALSE)))</f>
        <v/>
      </c>
      <c r="N393" s="69" t="str">
        <f>IF(C393="","",IF(ISERROR(VLOOKUP(VLOOKUP(C393,Table1[[Practice no.]:[12]],28,FALSE),List!$A$2:$B$5,2,FALSE)),"",VLOOKUP(VLOOKUP(C393,Table1[[Practice no.]:[12]],28,FALSE),List!$A$2:$B$5,2,FALSE)))</f>
        <v/>
      </c>
      <c r="O393" s="69" t="str">
        <f>IF(C393="","",IF(ISERROR(VLOOKUP(VLOOKUP(C393,Table1[[Practice no.]:[12]],29,FALSE),List!$A$2:$B$5,2,FALSE)),"",VLOOKUP(VLOOKUP(C393,Table1[[Practice no.]:[12]],29,FALSE),List!$A$2:$B$5,2,FALSE)))</f>
        <v/>
      </c>
      <c r="P393" s="69" t="str">
        <f>IF(C393="","",IF(ISERROR(VLOOKUP(VLOOKUP(C393,Table1[[Practice no.]:[12]],30,FALSE),List!$A$2:$B$5,2,FALSE)),"",VLOOKUP(VLOOKUP(C393,Table1[[Practice no.]:[12]],30,FALSE),List!$A$2:$B$5,2,FALSE)))</f>
        <v/>
      </c>
      <c r="Q393" s="55" t="str">
        <f>IF(C393="","",IF(ISERROR(VLOOKUP(VLOOKUP(C393,Table1[[Practice no.]:[12]],31,FALSE),List!$A$2:$B$5,2,FALSE)),"",VLOOKUP(VLOOKUP(C393,Table1[[Practice no.]:[12]],31,FALSE),List!$A$2:$B$5,2,FALSE)))</f>
        <v/>
      </c>
      <c r="R393" s="55" t="str">
        <f>IF(C393="","",IF(ISERROR(VLOOKUP(VLOOKUP(C393,Table1[[Practice no.]:[12]],32,FALSE),List!$A$2:$B$5,2,FALSE)),"",VLOOKUP(VLOOKUP(C393,Table1[[Practice no.]:[12]],32,FALSE),List!$A$2:$B$5,2,FALSE)))</f>
        <v/>
      </c>
      <c r="S393" s="55" t="str">
        <f>IF(C393="","",IF(ISERROR(VLOOKUP(VLOOKUP(C393,Table1[[Practice no.]:[12]],33,FALSE),List!$A$2:$B$5,2,FALSE)),"",VLOOKUP(VLOOKUP(C393,Table1[[Practice no.]:[12]],33,FALSE),List!$A$2:$B$5,2,FALSE)))</f>
        <v/>
      </c>
      <c r="T393" s="55" t="str">
        <f>IF(C393="","",IF(ISERROR(VLOOKUP(VLOOKUP(C393,Table1[[Practice no.]:[12]],34,FALSE),List!$A$2:$B$5,2,FALSE)),"",VLOOKUP(VLOOKUP(C393,Table1[[Practice no.]:[12]],34,FALSE),List!$A$2:$B$5,2,FALSE)))</f>
        <v/>
      </c>
      <c r="U393" s="55" t="str">
        <f>IF(C393="","",IF(ISERROR(VLOOKUP(VLOOKUP(C393,Table1[[Practice no.]:[12]],35,FALSE),List!$A$2:$B$5,2,FALSE)),"",VLOOKUP(VLOOKUP(C393,Table1[[Practice no.]:[12]],35,FALSE),List!$A$2:$B$5,2,FALSE)))</f>
        <v/>
      </c>
      <c r="V393" s="55" t="str">
        <f>IF(C393="","",IF(ISERROR(VLOOKUP(VLOOKUP(C393,Table1[[Practice no.]:[12]],36,FALSE),List!$A$2:$B$5,2,FALSE)),"",VLOOKUP(VLOOKUP(C393,Table1[[Practice no.]:[12]],36,FALSE),List!$A$2:$B$5,2,FALSE)))</f>
        <v/>
      </c>
      <c r="W393" s="55" t="str">
        <f>IF(C393="","",IF(ISERROR(VLOOKUP(VLOOKUP(C393,Table1[[Practice no.]:[12]],37,FALSE),List!$A$2:$B$5,2,FALSE)),"",VLOOKUP(VLOOKUP(C393,Table1[[Practice no.]:[12]],37,FALSE),List!$A$2:$B$5,2,FALSE)))</f>
        <v/>
      </c>
      <c r="X393" s="55" t="str">
        <f>IF(C393="","",IF(ISERROR(VLOOKUP(VLOOKUP(C393,Table1[[Practice no.]:[12]],38,FALSE),List!$A$2:$B$5,2,FALSE)),"",VLOOKUP(VLOOKUP(C393,Table1[[Practice no.]:[12]],38,FALSE),List!$A$2:$B$5,2,FALSE)))</f>
        <v/>
      </c>
      <c r="Y393" s="55" t="str">
        <f>IF(C393="","",IF(ISERROR(VLOOKUP(VLOOKUP(C393,Table1[[Practice no.]:[12]],39,FALSE),List!$A$2:$B$5,2,FALSE)),"",VLOOKUP(VLOOKUP(C393,Table1[[Practice no.]:[12]],39,FALSE),List!$A$2:$B$5,2,FALSE)))</f>
        <v/>
      </c>
      <c r="Z393" s="55" t="str">
        <f>IF(C393="","",IF(ISERROR(VLOOKUP(VLOOKUP(C393,Table1[[Practice no.]:[12]],40,FALSE),List!$A$2:$B$5,2,FALSE)),"",VLOOKUP(VLOOKUP(C393,Table1[[Practice no.]:[12]],40,FALSE),List!$A$2:$B$5,2,FALSE)))</f>
        <v/>
      </c>
      <c r="AA393" s="55" t="str">
        <f>IF(C393="","",IF(ISERROR(VLOOKUP(VLOOKUP(C393,Table1[[Practice no.]:[12]],41,FALSE),List!$A$2:$B$5,2,FALSE)),"",VLOOKUP(VLOOKUP(C393,Table1[[Practice no.]:[12]],41,FALSE),List!$A$2:$B$5,2,FALSE)))</f>
        <v/>
      </c>
      <c r="AB393" s="55" t="str">
        <f>IF(C393="","",IF(ISERROR(VLOOKUP(VLOOKUP(C393,Table1[[Practice no.]:[12]],42,FALSE),List!$A$2:$B$5,2,FALSE)),"",VLOOKUP(VLOOKUP(C393,Table1[[Practice no.]:[12]],42,FALSE),List!$A$2:$B$5,2,FALSE)))</f>
        <v/>
      </c>
    </row>
    <row r="394" spans="1:28" ht="40.35" customHeight="1">
      <c r="A394" s="218"/>
      <c r="B394" s="218"/>
      <c r="C394" s="218"/>
      <c r="D394" s="218" t="str">
        <f>IF(C394="","",HYPERLINK("#'" &amp; C394 &amp; "'!A1",VLOOKUP(C394,Table1[[Practice no.]:[Pracitce Name]],2,FALSE)))</f>
        <v/>
      </c>
      <c r="E394" s="65" t="str">
        <f>IF(C394="","",IF(ISERROR(VLOOKUP(VLOOKUP(C394,Table1[[Practice no.]:[12]],19,FALSE),List!$A$2:$B$5,2,FALSE)),"",VLOOKUP(VLOOKUP(C394,Table1[[Practice no.]:[12]],19,FALSE),List!$A$2:$B$5,2,FALSE)))</f>
        <v/>
      </c>
      <c r="F394" s="66" t="str">
        <f>IF(C394="","",IF(ISERROR(VLOOKUP(VLOOKUP(C394,Table1[[Practice no.]:[12]],20,FALSE),List!$A$2:$B$5,2,FALSE)),"",VLOOKUP(VLOOKUP(C394,Table1[[Practice no.]:[12]],20,FALSE),List!$A$2:$B$5,2,FALSE)))</f>
        <v/>
      </c>
      <c r="G394" s="66" t="str">
        <f>IF(C394="","",IF(ISERROR(VLOOKUP(VLOOKUP(C394,Table1[[Practice no.]:[12]],21,FALSE),List!$A$2:$B$5,2,FALSE)),"",VLOOKUP(VLOOKUP(C394,Table1[[Practice no.]:[12]],21,FALSE),List!$A$2:$B$5,2,FALSE)))</f>
        <v/>
      </c>
      <c r="H394" s="67" t="str">
        <f>IF(C394="","",IF(ISERROR(VLOOKUP(VLOOKUP(C394,Table1[[Practice no.]:[12]],22,FALSE),List!$A$2:$B$5,2,FALSE)),"",VLOOKUP(VLOOKUP(C394,Table1[[Practice no.]:[12]],22,FALSE),List!$A$2:$B$5,2,FALSE)))</f>
        <v/>
      </c>
      <c r="I394" s="67" t="str">
        <f>IF(C394="","",IF(ISERROR(VLOOKUP(VLOOKUP(C394,Table1[[Practice no.]:[12]],23,FALSE),List!$A$2:$B$5,2,FALSE)),"",VLOOKUP(VLOOKUP(C394,Table1[[Practice no.]:[12]],23,FALSE),List!$A$2:$B$5,2,FALSE)))</f>
        <v/>
      </c>
      <c r="J394" s="67" t="str">
        <f>IF(C394="","",IF(ISERROR(VLOOKUP(VLOOKUP(C394,Table1[[Practice no.]:[12]],24,FALSE),List!$A$2:$B$5,2,FALSE)),"",VLOOKUP(VLOOKUP(C394,Table1[[Practice no.]:[12]],24,FALSE),List!$A$2:$B$5,2,FALSE)))</f>
        <v/>
      </c>
      <c r="K394" s="68" t="str">
        <f>IF(C394="","",IF(ISERROR(VLOOKUP(VLOOKUP(C394,Table1[[Practice no.]:[12]],25,FALSE),List!$A$2:$B$5,2,FALSE)),"",VLOOKUP(VLOOKUP(C394,Table1[[Practice no.]:[12]],25,FALSE),List!$A$2:$B$5,2,FALSE)))</f>
        <v/>
      </c>
      <c r="L394" s="68" t="str">
        <f>IF(C394="","",IF(ISERROR(VLOOKUP(VLOOKUP(C394,Table1[[Practice no.]:[12]],26,FALSE),List!$A$2:$B$5,2,FALSE)),"",VLOOKUP(VLOOKUP(C394,Table1[[Practice no.]:[12]],26,FALSE),List!$A$2:$B$5,2,FALSE)))</f>
        <v/>
      </c>
      <c r="M394" s="68" t="str">
        <f>IF(C394="","",IF(ISERROR(VLOOKUP(VLOOKUP(C394,Table1[[Practice no.]:[12]],27,FALSE),List!$A$2:$B$5,2,FALSE)),"",VLOOKUP(VLOOKUP(C394,Table1[[Practice no.]:[12]],27,FALSE),List!$A$2:$B$5,2,FALSE)))</f>
        <v/>
      </c>
      <c r="N394" s="69" t="str">
        <f>IF(C394="","",IF(ISERROR(VLOOKUP(VLOOKUP(C394,Table1[[Practice no.]:[12]],28,FALSE),List!$A$2:$B$5,2,FALSE)),"",VLOOKUP(VLOOKUP(C394,Table1[[Practice no.]:[12]],28,FALSE),List!$A$2:$B$5,2,FALSE)))</f>
        <v/>
      </c>
      <c r="O394" s="69" t="str">
        <f>IF(C394="","",IF(ISERROR(VLOOKUP(VLOOKUP(C394,Table1[[Practice no.]:[12]],29,FALSE),List!$A$2:$B$5,2,FALSE)),"",VLOOKUP(VLOOKUP(C394,Table1[[Practice no.]:[12]],29,FALSE),List!$A$2:$B$5,2,FALSE)))</f>
        <v/>
      </c>
      <c r="P394" s="69" t="str">
        <f>IF(C394="","",IF(ISERROR(VLOOKUP(VLOOKUP(C394,Table1[[Practice no.]:[12]],30,FALSE),List!$A$2:$B$5,2,FALSE)),"",VLOOKUP(VLOOKUP(C394,Table1[[Practice no.]:[12]],30,FALSE),List!$A$2:$B$5,2,FALSE)))</f>
        <v/>
      </c>
      <c r="Q394" s="55" t="str">
        <f>IF(C394="","",IF(ISERROR(VLOOKUP(VLOOKUP(C394,Table1[[Practice no.]:[12]],31,FALSE),List!$A$2:$B$5,2,FALSE)),"",VLOOKUP(VLOOKUP(C394,Table1[[Practice no.]:[12]],31,FALSE),List!$A$2:$B$5,2,FALSE)))</f>
        <v/>
      </c>
      <c r="R394" s="55" t="str">
        <f>IF(C394="","",IF(ISERROR(VLOOKUP(VLOOKUP(C394,Table1[[Practice no.]:[12]],32,FALSE),List!$A$2:$B$5,2,FALSE)),"",VLOOKUP(VLOOKUP(C394,Table1[[Practice no.]:[12]],32,FALSE),List!$A$2:$B$5,2,FALSE)))</f>
        <v/>
      </c>
      <c r="S394" s="55" t="str">
        <f>IF(C394="","",IF(ISERROR(VLOOKUP(VLOOKUP(C394,Table1[[Practice no.]:[12]],33,FALSE),List!$A$2:$B$5,2,FALSE)),"",VLOOKUP(VLOOKUP(C394,Table1[[Practice no.]:[12]],33,FALSE),List!$A$2:$B$5,2,FALSE)))</f>
        <v/>
      </c>
      <c r="T394" s="55" t="str">
        <f>IF(C394="","",IF(ISERROR(VLOOKUP(VLOOKUP(C394,Table1[[Practice no.]:[12]],34,FALSE),List!$A$2:$B$5,2,FALSE)),"",VLOOKUP(VLOOKUP(C394,Table1[[Practice no.]:[12]],34,FALSE),List!$A$2:$B$5,2,FALSE)))</f>
        <v/>
      </c>
      <c r="U394" s="55" t="str">
        <f>IF(C394="","",IF(ISERROR(VLOOKUP(VLOOKUP(C394,Table1[[Practice no.]:[12]],35,FALSE),List!$A$2:$B$5,2,FALSE)),"",VLOOKUP(VLOOKUP(C394,Table1[[Practice no.]:[12]],35,FALSE),List!$A$2:$B$5,2,FALSE)))</f>
        <v/>
      </c>
      <c r="V394" s="55" t="str">
        <f>IF(C394="","",IF(ISERROR(VLOOKUP(VLOOKUP(C394,Table1[[Practice no.]:[12]],36,FALSE),List!$A$2:$B$5,2,FALSE)),"",VLOOKUP(VLOOKUP(C394,Table1[[Practice no.]:[12]],36,FALSE),List!$A$2:$B$5,2,FALSE)))</f>
        <v/>
      </c>
      <c r="W394" s="55" t="str">
        <f>IF(C394="","",IF(ISERROR(VLOOKUP(VLOOKUP(C394,Table1[[Practice no.]:[12]],37,FALSE),List!$A$2:$B$5,2,FALSE)),"",VLOOKUP(VLOOKUP(C394,Table1[[Practice no.]:[12]],37,FALSE),List!$A$2:$B$5,2,FALSE)))</f>
        <v/>
      </c>
      <c r="X394" s="55" t="str">
        <f>IF(C394="","",IF(ISERROR(VLOOKUP(VLOOKUP(C394,Table1[[Practice no.]:[12]],38,FALSE),List!$A$2:$B$5,2,FALSE)),"",VLOOKUP(VLOOKUP(C394,Table1[[Practice no.]:[12]],38,FALSE),List!$A$2:$B$5,2,FALSE)))</f>
        <v/>
      </c>
      <c r="Y394" s="55" t="str">
        <f>IF(C394="","",IF(ISERROR(VLOOKUP(VLOOKUP(C394,Table1[[Practice no.]:[12]],39,FALSE),List!$A$2:$B$5,2,FALSE)),"",VLOOKUP(VLOOKUP(C394,Table1[[Practice no.]:[12]],39,FALSE),List!$A$2:$B$5,2,FALSE)))</f>
        <v/>
      </c>
      <c r="Z394" s="55" t="str">
        <f>IF(C394="","",IF(ISERROR(VLOOKUP(VLOOKUP(C394,Table1[[Practice no.]:[12]],40,FALSE),List!$A$2:$B$5,2,FALSE)),"",VLOOKUP(VLOOKUP(C394,Table1[[Practice no.]:[12]],40,FALSE),List!$A$2:$B$5,2,FALSE)))</f>
        <v/>
      </c>
      <c r="AA394" s="55" t="str">
        <f>IF(C394="","",IF(ISERROR(VLOOKUP(VLOOKUP(C394,Table1[[Practice no.]:[12]],41,FALSE),List!$A$2:$B$5,2,FALSE)),"",VLOOKUP(VLOOKUP(C394,Table1[[Practice no.]:[12]],41,FALSE),List!$A$2:$B$5,2,FALSE)))</f>
        <v/>
      </c>
      <c r="AB394" s="55" t="str">
        <f>IF(C394="","",IF(ISERROR(VLOOKUP(VLOOKUP(C394,Table1[[Practice no.]:[12]],42,FALSE),List!$A$2:$B$5,2,FALSE)),"",VLOOKUP(VLOOKUP(C394,Table1[[Practice no.]:[12]],42,FALSE),List!$A$2:$B$5,2,FALSE)))</f>
        <v/>
      </c>
    </row>
    <row r="395" spans="1:28" ht="40.35" customHeight="1">
      <c r="A395" s="218"/>
      <c r="B395" s="218"/>
      <c r="C395" s="218"/>
      <c r="D395" s="218" t="str">
        <f>IF(C395="","",HYPERLINK("#'" &amp; C395 &amp; "'!A1",VLOOKUP(C395,Table1[[Practice no.]:[Pracitce Name]],2,FALSE)))</f>
        <v/>
      </c>
      <c r="E395" s="65" t="str">
        <f>IF(C395="","",IF(ISERROR(VLOOKUP(VLOOKUP(C395,Table1[[Practice no.]:[12]],19,FALSE),List!$A$2:$B$5,2,FALSE)),"",VLOOKUP(VLOOKUP(C395,Table1[[Practice no.]:[12]],19,FALSE),List!$A$2:$B$5,2,FALSE)))</f>
        <v/>
      </c>
      <c r="F395" s="66" t="str">
        <f>IF(C395="","",IF(ISERROR(VLOOKUP(VLOOKUP(C395,Table1[[Practice no.]:[12]],20,FALSE),List!$A$2:$B$5,2,FALSE)),"",VLOOKUP(VLOOKUP(C395,Table1[[Practice no.]:[12]],20,FALSE),List!$A$2:$B$5,2,FALSE)))</f>
        <v/>
      </c>
      <c r="G395" s="66" t="str">
        <f>IF(C395="","",IF(ISERROR(VLOOKUP(VLOOKUP(C395,Table1[[Practice no.]:[12]],21,FALSE),List!$A$2:$B$5,2,FALSE)),"",VLOOKUP(VLOOKUP(C395,Table1[[Practice no.]:[12]],21,FALSE),List!$A$2:$B$5,2,FALSE)))</f>
        <v/>
      </c>
      <c r="H395" s="67" t="str">
        <f>IF(C395="","",IF(ISERROR(VLOOKUP(VLOOKUP(C395,Table1[[Practice no.]:[12]],22,FALSE),List!$A$2:$B$5,2,FALSE)),"",VLOOKUP(VLOOKUP(C395,Table1[[Practice no.]:[12]],22,FALSE),List!$A$2:$B$5,2,FALSE)))</f>
        <v/>
      </c>
      <c r="I395" s="67" t="str">
        <f>IF(C395="","",IF(ISERROR(VLOOKUP(VLOOKUP(C395,Table1[[Practice no.]:[12]],23,FALSE),List!$A$2:$B$5,2,FALSE)),"",VLOOKUP(VLOOKUP(C395,Table1[[Practice no.]:[12]],23,FALSE),List!$A$2:$B$5,2,FALSE)))</f>
        <v/>
      </c>
      <c r="J395" s="67" t="str">
        <f>IF(C395="","",IF(ISERROR(VLOOKUP(VLOOKUP(C395,Table1[[Practice no.]:[12]],24,FALSE),List!$A$2:$B$5,2,FALSE)),"",VLOOKUP(VLOOKUP(C395,Table1[[Practice no.]:[12]],24,FALSE),List!$A$2:$B$5,2,FALSE)))</f>
        <v/>
      </c>
      <c r="K395" s="68" t="str">
        <f>IF(C395="","",IF(ISERROR(VLOOKUP(VLOOKUP(C395,Table1[[Practice no.]:[12]],25,FALSE),List!$A$2:$B$5,2,FALSE)),"",VLOOKUP(VLOOKUP(C395,Table1[[Practice no.]:[12]],25,FALSE),List!$A$2:$B$5,2,FALSE)))</f>
        <v/>
      </c>
      <c r="L395" s="68" t="str">
        <f>IF(C395="","",IF(ISERROR(VLOOKUP(VLOOKUP(C395,Table1[[Practice no.]:[12]],26,FALSE),List!$A$2:$B$5,2,FALSE)),"",VLOOKUP(VLOOKUP(C395,Table1[[Practice no.]:[12]],26,FALSE),List!$A$2:$B$5,2,FALSE)))</f>
        <v/>
      </c>
      <c r="M395" s="68" t="str">
        <f>IF(C395="","",IF(ISERROR(VLOOKUP(VLOOKUP(C395,Table1[[Practice no.]:[12]],27,FALSE),List!$A$2:$B$5,2,FALSE)),"",VLOOKUP(VLOOKUP(C395,Table1[[Practice no.]:[12]],27,FALSE),List!$A$2:$B$5,2,FALSE)))</f>
        <v/>
      </c>
      <c r="N395" s="69" t="str">
        <f>IF(C395="","",IF(ISERROR(VLOOKUP(VLOOKUP(C395,Table1[[Practice no.]:[12]],28,FALSE),List!$A$2:$B$5,2,FALSE)),"",VLOOKUP(VLOOKUP(C395,Table1[[Practice no.]:[12]],28,FALSE),List!$A$2:$B$5,2,FALSE)))</f>
        <v/>
      </c>
      <c r="O395" s="69" t="str">
        <f>IF(C395="","",IF(ISERROR(VLOOKUP(VLOOKUP(C395,Table1[[Practice no.]:[12]],29,FALSE),List!$A$2:$B$5,2,FALSE)),"",VLOOKUP(VLOOKUP(C395,Table1[[Practice no.]:[12]],29,FALSE),List!$A$2:$B$5,2,FALSE)))</f>
        <v/>
      </c>
      <c r="P395" s="69" t="str">
        <f>IF(C395="","",IF(ISERROR(VLOOKUP(VLOOKUP(C395,Table1[[Practice no.]:[12]],30,FALSE),List!$A$2:$B$5,2,FALSE)),"",VLOOKUP(VLOOKUP(C395,Table1[[Practice no.]:[12]],30,FALSE),List!$A$2:$B$5,2,FALSE)))</f>
        <v/>
      </c>
      <c r="Q395" s="55" t="str">
        <f>IF(C395="","",IF(ISERROR(VLOOKUP(VLOOKUP(C395,Table1[[Practice no.]:[12]],31,FALSE),List!$A$2:$B$5,2,FALSE)),"",VLOOKUP(VLOOKUP(C395,Table1[[Practice no.]:[12]],31,FALSE),List!$A$2:$B$5,2,FALSE)))</f>
        <v/>
      </c>
      <c r="R395" s="55" t="str">
        <f>IF(C395="","",IF(ISERROR(VLOOKUP(VLOOKUP(C395,Table1[[Practice no.]:[12]],32,FALSE),List!$A$2:$B$5,2,FALSE)),"",VLOOKUP(VLOOKUP(C395,Table1[[Practice no.]:[12]],32,FALSE),List!$A$2:$B$5,2,FALSE)))</f>
        <v/>
      </c>
      <c r="S395" s="55" t="str">
        <f>IF(C395="","",IF(ISERROR(VLOOKUP(VLOOKUP(C395,Table1[[Practice no.]:[12]],33,FALSE),List!$A$2:$B$5,2,FALSE)),"",VLOOKUP(VLOOKUP(C395,Table1[[Practice no.]:[12]],33,FALSE),List!$A$2:$B$5,2,FALSE)))</f>
        <v/>
      </c>
      <c r="T395" s="55" t="str">
        <f>IF(C395="","",IF(ISERROR(VLOOKUP(VLOOKUP(C395,Table1[[Practice no.]:[12]],34,FALSE),List!$A$2:$B$5,2,FALSE)),"",VLOOKUP(VLOOKUP(C395,Table1[[Practice no.]:[12]],34,FALSE),List!$A$2:$B$5,2,FALSE)))</f>
        <v/>
      </c>
      <c r="U395" s="55" t="str">
        <f>IF(C395="","",IF(ISERROR(VLOOKUP(VLOOKUP(C395,Table1[[Practice no.]:[12]],35,FALSE),List!$A$2:$B$5,2,FALSE)),"",VLOOKUP(VLOOKUP(C395,Table1[[Practice no.]:[12]],35,FALSE),List!$A$2:$B$5,2,FALSE)))</f>
        <v/>
      </c>
      <c r="V395" s="55" t="str">
        <f>IF(C395="","",IF(ISERROR(VLOOKUP(VLOOKUP(C395,Table1[[Practice no.]:[12]],36,FALSE),List!$A$2:$B$5,2,FALSE)),"",VLOOKUP(VLOOKUP(C395,Table1[[Practice no.]:[12]],36,FALSE),List!$A$2:$B$5,2,FALSE)))</f>
        <v/>
      </c>
      <c r="W395" s="55" t="str">
        <f>IF(C395="","",IF(ISERROR(VLOOKUP(VLOOKUP(C395,Table1[[Practice no.]:[12]],37,FALSE),List!$A$2:$B$5,2,FALSE)),"",VLOOKUP(VLOOKUP(C395,Table1[[Practice no.]:[12]],37,FALSE),List!$A$2:$B$5,2,FALSE)))</f>
        <v/>
      </c>
      <c r="X395" s="55" t="str">
        <f>IF(C395="","",IF(ISERROR(VLOOKUP(VLOOKUP(C395,Table1[[Practice no.]:[12]],38,FALSE),List!$A$2:$B$5,2,FALSE)),"",VLOOKUP(VLOOKUP(C395,Table1[[Practice no.]:[12]],38,FALSE),List!$A$2:$B$5,2,FALSE)))</f>
        <v/>
      </c>
      <c r="Y395" s="55" t="str">
        <f>IF(C395="","",IF(ISERROR(VLOOKUP(VLOOKUP(C395,Table1[[Practice no.]:[12]],39,FALSE),List!$A$2:$B$5,2,FALSE)),"",VLOOKUP(VLOOKUP(C395,Table1[[Practice no.]:[12]],39,FALSE),List!$A$2:$B$5,2,FALSE)))</f>
        <v/>
      </c>
      <c r="Z395" s="55" t="str">
        <f>IF(C395="","",IF(ISERROR(VLOOKUP(VLOOKUP(C395,Table1[[Practice no.]:[12]],40,FALSE),List!$A$2:$B$5,2,FALSE)),"",VLOOKUP(VLOOKUP(C395,Table1[[Practice no.]:[12]],40,FALSE),List!$A$2:$B$5,2,FALSE)))</f>
        <v/>
      </c>
      <c r="AA395" s="55" t="str">
        <f>IF(C395="","",IF(ISERROR(VLOOKUP(VLOOKUP(C395,Table1[[Practice no.]:[12]],41,FALSE),List!$A$2:$B$5,2,FALSE)),"",VLOOKUP(VLOOKUP(C395,Table1[[Practice no.]:[12]],41,FALSE),List!$A$2:$B$5,2,FALSE)))</f>
        <v/>
      </c>
      <c r="AB395" s="55" t="str">
        <f>IF(C395="","",IF(ISERROR(VLOOKUP(VLOOKUP(C395,Table1[[Practice no.]:[12]],42,FALSE),List!$A$2:$B$5,2,FALSE)),"",VLOOKUP(VLOOKUP(C395,Table1[[Practice no.]:[12]],42,FALSE),List!$A$2:$B$5,2,FALSE)))</f>
        <v/>
      </c>
    </row>
    <row r="396" spans="1:28" ht="40.35" customHeight="1">
      <c r="A396" s="218"/>
      <c r="B396" s="218"/>
      <c r="C396" s="218"/>
      <c r="D396" s="218" t="str">
        <f>IF(C396="","",HYPERLINK("#'" &amp; C396 &amp; "'!A1",VLOOKUP(C396,Table1[[Practice no.]:[Pracitce Name]],2,FALSE)))</f>
        <v/>
      </c>
      <c r="E396" s="65" t="str">
        <f>IF(C396="","",IF(ISERROR(VLOOKUP(VLOOKUP(C396,Table1[[Practice no.]:[12]],19,FALSE),List!$A$2:$B$5,2,FALSE)),"",VLOOKUP(VLOOKUP(C396,Table1[[Practice no.]:[12]],19,FALSE),List!$A$2:$B$5,2,FALSE)))</f>
        <v/>
      </c>
      <c r="F396" s="66" t="str">
        <f>IF(C396="","",IF(ISERROR(VLOOKUP(VLOOKUP(C396,Table1[[Practice no.]:[12]],20,FALSE),List!$A$2:$B$5,2,FALSE)),"",VLOOKUP(VLOOKUP(C396,Table1[[Practice no.]:[12]],20,FALSE),List!$A$2:$B$5,2,FALSE)))</f>
        <v/>
      </c>
      <c r="G396" s="66" t="str">
        <f>IF(C396="","",IF(ISERROR(VLOOKUP(VLOOKUP(C396,Table1[[Practice no.]:[12]],21,FALSE),List!$A$2:$B$5,2,FALSE)),"",VLOOKUP(VLOOKUP(C396,Table1[[Practice no.]:[12]],21,FALSE),List!$A$2:$B$5,2,FALSE)))</f>
        <v/>
      </c>
      <c r="H396" s="67" t="str">
        <f>IF(C396="","",IF(ISERROR(VLOOKUP(VLOOKUP(C396,Table1[[Practice no.]:[12]],22,FALSE),List!$A$2:$B$5,2,FALSE)),"",VLOOKUP(VLOOKUP(C396,Table1[[Practice no.]:[12]],22,FALSE),List!$A$2:$B$5,2,FALSE)))</f>
        <v/>
      </c>
      <c r="I396" s="67" t="str">
        <f>IF(C396="","",IF(ISERROR(VLOOKUP(VLOOKUP(C396,Table1[[Practice no.]:[12]],23,FALSE),List!$A$2:$B$5,2,FALSE)),"",VLOOKUP(VLOOKUP(C396,Table1[[Practice no.]:[12]],23,FALSE),List!$A$2:$B$5,2,FALSE)))</f>
        <v/>
      </c>
      <c r="J396" s="67" t="str">
        <f>IF(C396="","",IF(ISERROR(VLOOKUP(VLOOKUP(C396,Table1[[Practice no.]:[12]],24,FALSE),List!$A$2:$B$5,2,FALSE)),"",VLOOKUP(VLOOKUP(C396,Table1[[Practice no.]:[12]],24,FALSE),List!$A$2:$B$5,2,FALSE)))</f>
        <v/>
      </c>
      <c r="K396" s="68" t="str">
        <f>IF(C396="","",IF(ISERROR(VLOOKUP(VLOOKUP(C396,Table1[[Practice no.]:[12]],25,FALSE),List!$A$2:$B$5,2,FALSE)),"",VLOOKUP(VLOOKUP(C396,Table1[[Practice no.]:[12]],25,FALSE),List!$A$2:$B$5,2,FALSE)))</f>
        <v/>
      </c>
      <c r="L396" s="68" t="str">
        <f>IF(C396="","",IF(ISERROR(VLOOKUP(VLOOKUP(C396,Table1[[Practice no.]:[12]],26,FALSE),List!$A$2:$B$5,2,FALSE)),"",VLOOKUP(VLOOKUP(C396,Table1[[Practice no.]:[12]],26,FALSE),List!$A$2:$B$5,2,FALSE)))</f>
        <v/>
      </c>
      <c r="M396" s="68" t="str">
        <f>IF(C396="","",IF(ISERROR(VLOOKUP(VLOOKUP(C396,Table1[[Practice no.]:[12]],27,FALSE),List!$A$2:$B$5,2,FALSE)),"",VLOOKUP(VLOOKUP(C396,Table1[[Practice no.]:[12]],27,FALSE),List!$A$2:$B$5,2,FALSE)))</f>
        <v/>
      </c>
      <c r="N396" s="69" t="str">
        <f>IF(C396="","",IF(ISERROR(VLOOKUP(VLOOKUP(C396,Table1[[Practice no.]:[12]],28,FALSE),List!$A$2:$B$5,2,FALSE)),"",VLOOKUP(VLOOKUP(C396,Table1[[Practice no.]:[12]],28,FALSE),List!$A$2:$B$5,2,FALSE)))</f>
        <v/>
      </c>
      <c r="O396" s="69" t="str">
        <f>IF(C396="","",IF(ISERROR(VLOOKUP(VLOOKUP(C396,Table1[[Practice no.]:[12]],29,FALSE),List!$A$2:$B$5,2,FALSE)),"",VLOOKUP(VLOOKUP(C396,Table1[[Practice no.]:[12]],29,FALSE),List!$A$2:$B$5,2,FALSE)))</f>
        <v/>
      </c>
      <c r="P396" s="69" t="str">
        <f>IF(C396="","",IF(ISERROR(VLOOKUP(VLOOKUP(C396,Table1[[Practice no.]:[12]],30,FALSE),List!$A$2:$B$5,2,FALSE)),"",VLOOKUP(VLOOKUP(C396,Table1[[Practice no.]:[12]],30,FALSE),List!$A$2:$B$5,2,FALSE)))</f>
        <v/>
      </c>
      <c r="Q396" s="55" t="str">
        <f>IF(C396="","",IF(ISERROR(VLOOKUP(VLOOKUP(C396,Table1[[Practice no.]:[12]],31,FALSE),List!$A$2:$B$5,2,FALSE)),"",VLOOKUP(VLOOKUP(C396,Table1[[Practice no.]:[12]],31,FALSE),List!$A$2:$B$5,2,FALSE)))</f>
        <v/>
      </c>
      <c r="R396" s="55" t="str">
        <f>IF(C396="","",IF(ISERROR(VLOOKUP(VLOOKUP(C396,Table1[[Practice no.]:[12]],32,FALSE),List!$A$2:$B$5,2,FALSE)),"",VLOOKUP(VLOOKUP(C396,Table1[[Practice no.]:[12]],32,FALSE),List!$A$2:$B$5,2,FALSE)))</f>
        <v/>
      </c>
      <c r="S396" s="55" t="str">
        <f>IF(C396="","",IF(ISERROR(VLOOKUP(VLOOKUP(C396,Table1[[Practice no.]:[12]],33,FALSE),List!$A$2:$B$5,2,FALSE)),"",VLOOKUP(VLOOKUP(C396,Table1[[Practice no.]:[12]],33,FALSE),List!$A$2:$B$5,2,FALSE)))</f>
        <v/>
      </c>
      <c r="T396" s="55" t="str">
        <f>IF(C396="","",IF(ISERROR(VLOOKUP(VLOOKUP(C396,Table1[[Practice no.]:[12]],34,FALSE),List!$A$2:$B$5,2,FALSE)),"",VLOOKUP(VLOOKUP(C396,Table1[[Practice no.]:[12]],34,FALSE),List!$A$2:$B$5,2,FALSE)))</f>
        <v/>
      </c>
      <c r="U396" s="55" t="str">
        <f>IF(C396="","",IF(ISERROR(VLOOKUP(VLOOKUP(C396,Table1[[Practice no.]:[12]],35,FALSE),List!$A$2:$B$5,2,FALSE)),"",VLOOKUP(VLOOKUP(C396,Table1[[Practice no.]:[12]],35,FALSE),List!$A$2:$B$5,2,FALSE)))</f>
        <v/>
      </c>
      <c r="V396" s="55" t="str">
        <f>IF(C396="","",IF(ISERROR(VLOOKUP(VLOOKUP(C396,Table1[[Practice no.]:[12]],36,FALSE),List!$A$2:$B$5,2,FALSE)),"",VLOOKUP(VLOOKUP(C396,Table1[[Practice no.]:[12]],36,FALSE),List!$A$2:$B$5,2,FALSE)))</f>
        <v/>
      </c>
      <c r="W396" s="55" t="str">
        <f>IF(C396="","",IF(ISERROR(VLOOKUP(VLOOKUP(C396,Table1[[Practice no.]:[12]],37,FALSE),List!$A$2:$B$5,2,FALSE)),"",VLOOKUP(VLOOKUP(C396,Table1[[Practice no.]:[12]],37,FALSE),List!$A$2:$B$5,2,FALSE)))</f>
        <v/>
      </c>
      <c r="X396" s="55" t="str">
        <f>IF(C396="","",IF(ISERROR(VLOOKUP(VLOOKUP(C396,Table1[[Practice no.]:[12]],38,FALSE),List!$A$2:$B$5,2,FALSE)),"",VLOOKUP(VLOOKUP(C396,Table1[[Practice no.]:[12]],38,FALSE),List!$A$2:$B$5,2,FALSE)))</f>
        <v/>
      </c>
      <c r="Y396" s="55" t="str">
        <f>IF(C396="","",IF(ISERROR(VLOOKUP(VLOOKUP(C396,Table1[[Practice no.]:[12]],39,FALSE),List!$A$2:$B$5,2,FALSE)),"",VLOOKUP(VLOOKUP(C396,Table1[[Practice no.]:[12]],39,FALSE),List!$A$2:$B$5,2,FALSE)))</f>
        <v/>
      </c>
      <c r="Z396" s="55" t="str">
        <f>IF(C396="","",IF(ISERROR(VLOOKUP(VLOOKUP(C396,Table1[[Practice no.]:[12]],40,FALSE),List!$A$2:$B$5,2,FALSE)),"",VLOOKUP(VLOOKUP(C396,Table1[[Practice no.]:[12]],40,FALSE),List!$A$2:$B$5,2,FALSE)))</f>
        <v/>
      </c>
      <c r="AA396" s="55" t="str">
        <f>IF(C396="","",IF(ISERROR(VLOOKUP(VLOOKUP(C396,Table1[[Practice no.]:[12]],41,FALSE),List!$A$2:$B$5,2,FALSE)),"",VLOOKUP(VLOOKUP(C396,Table1[[Practice no.]:[12]],41,FALSE),List!$A$2:$B$5,2,FALSE)))</f>
        <v/>
      </c>
      <c r="AB396" s="55" t="str">
        <f>IF(C396="","",IF(ISERROR(VLOOKUP(VLOOKUP(C396,Table1[[Practice no.]:[12]],42,FALSE),List!$A$2:$B$5,2,FALSE)),"",VLOOKUP(VLOOKUP(C396,Table1[[Practice no.]:[12]],42,FALSE),List!$A$2:$B$5,2,FALSE)))</f>
        <v/>
      </c>
    </row>
    <row r="397" spans="1:28" ht="40.35" customHeight="1">
      <c r="A397" s="218"/>
      <c r="B397" s="218"/>
      <c r="C397" s="218"/>
      <c r="D397" s="218" t="str">
        <f>IF(C397="","",HYPERLINK("#'" &amp; C397 &amp; "'!A1",VLOOKUP(C397,Table1[[Practice no.]:[Pracitce Name]],2,FALSE)))</f>
        <v/>
      </c>
      <c r="E397" s="65" t="str">
        <f>IF(C397="","",IF(ISERROR(VLOOKUP(VLOOKUP(C397,Table1[[Practice no.]:[12]],19,FALSE),List!$A$2:$B$5,2,FALSE)),"",VLOOKUP(VLOOKUP(C397,Table1[[Practice no.]:[12]],19,FALSE),List!$A$2:$B$5,2,FALSE)))</f>
        <v/>
      </c>
      <c r="F397" s="66" t="str">
        <f>IF(C397="","",IF(ISERROR(VLOOKUP(VLOOKUP(C397,Table1[[Practice no.]:[12]],20,FALSE),List!$A$2:$B$5,2,FALSE)),"",VLOOKUP(VLOOKUP(C397,Table1[[Practice no.]:[12]],20,FALSE),List!$A$2:$B$5,2,FALSE)))</f>
        <v/>
      </c>
      <c r="G397" s="66" t="str">
        <f>IF(C397="","",IF(ISERROR(VLOOKUP(VLOOKUP(C397,Table1[[Practice no.]:[12]],21,FALSE),List!$A$2:$B$5,2,FALSE)),"",VLOOKUP(VLOOKUP(C397,Table1[[Practice no.]:[12]],21,FALSE),List!$A$2:$B$5,2,FALSE)))</f>
        <v/>
      </c>
      <c r="H397" s="67" t="str">
        <f>IF(C397="","",IF(ISERROR(VLOOKUP(VLOOKUP(C397,Table1[[Practice no.]:[12]],22,FALSE),List!$A$2:$B$5,2,FALSE)),"",VLOOKUP(VLOOKUP(C397,Table1[[Practice no.]:[12]],22,FALSE),List!$A$2:$B$5,2,FALSE)))</f>
        <v/>
      </c>
      <c r="I397" s="67" t="str">
        <f>IF(C397="","",IF(ISERROR(VLOOKUP(VLOOKUP(C397,Table1[[Practice no.]:[12]],23,FALSE),List!$A$2:$B$5,2,FALSE)),"",VLOOKUP(VLOOKUP(C397,Table1[[Practice no.]:[12]],23,FALSE),List!$A$2:$B$5,2,FALSE)))</f>
        <v/>
      </c>
      <c r="J397" s="67" t="str">
        <f>IF(C397="","",IF(ISERROR(VLOOKUP(VLOOKUP(C397,Table1[[Practice no.]:[12]],24,FALSE),List!$A$2:$B$5,2,FALSE)),"",VLOOKUP(VLOOKUP(C397,Table1[[Practice no.]:[12]],24,FALSE),List!$A$2:$B$5,2,FALSE)))</f>
        <v/>
      </c>
      <c r="K397" s="68" t="str">
        <f>IF(C397="","",IF(ISERROR(VLOOKUP(VLOOKUP(C397,Table1[[Practice no.]:[12]],25,FALSE),List!$A$2:$B$5,2,FALSE)),"",VLOOKUP(VLOOKUP(C397,Table1[[Practice no.]:[12]],25,FALSE),List!$A$2:$B$5,2,FALSE)))</f>
        <v/>
      </c>
      <c r="L397" s="68" t="str">
        <f>IF(C397="","",IF(ISERROR(VLOOKUP(VLOOKUP(C397,Table1[[Practice no.]:[12]],26,FALSE),List!$A$2:$B$5,2,FALSE)),"",VLOOKUP(VLOOKUP(C397,Table1[[Practice no.]:[12]],26,FALSE),List!$A$2:$B$5,2,FALSE)))</f>
        <v/>
      </c>
      <c r="M397" s="68" t="str">
        <f>IF(C397="","",IF(ISERROR(VLOOKUP(VLOOKUP(C397,Table1[[Practice no.]:[12]],27,FALSE),List!$A$2:$B$5,2,FALSE)),"",VLOOKUP(VLOOKUP(C397,Table1[[Practice no.]:[12]],27,FALSE),List!$A$2:$B$5,2,FALSE)))</f>
        <v/>
      </c>
      <c r="N397" s="69" t="str">
        <f>IF(C397="","",IF(ISERROR(VLOOKUP(VLOOKUP(C397,Table1[[Practice no.]:[12]],28,FALSE),List!$A$2:$B$5,2,FALSE)),"",VLOOKUP(VLOOKUP(C397,Table1[[Practice no.]:[12]],28,FALSE),List!$A$2:$B$5,2,FALSE)))</f>
        <v/>
      </c>
      <c r="O397" s="69" t="str">
        <f>IF(C397="","",IF(ISERROR(VLOOKUP(VLOOKUP(C397,Table1[[Practice no.]:[12]],29,FALSE),List!$A$2:$B$5,2,FALSE)),"",VLOOKUP(VLOOKUP(C397,Table1[[Practice no.]:[12]],29,FALSE),List!$A$2:$B$5,2,FALSE)))</f>
        <v/>
      </c>
      <c r="P397" s="69" t="str">
        <f>IF(C397="","",IF(ISERROR(VLOOKUP(VLOOKUP(C397,Table1[[Practice no.]:[12]],30,FALSE),List!$A$2:$B$5,2,FALSE)),"",VLOOKUP(VLOOKUP(C397,Table1[[Practice no.]:[12]],30,FALSE),List!$A$2:$B$5,2,FALSE)))</f>
        <v/>
      </c>
      <c r="Q397" s="55" t="str">
        <f>IF(C397="","",IF(ISERROR(VLOOKUP(VLOOKUP(C397,Table1[[Practice no.]:[12]],31,FALSE),List!$A$2:$B$5,2,FALSE)),"",VLOOKUP(VLOOKUP(C397,Table1[[Practice no.]:[12]],31,FALSE),List!$A$2:$B$5,2,FALSE)))</f>
        <v/>
      </c>
      <c r="R397" s="55" t="str">
        <f>IF(C397="","",IF(ISERROR(VLOOKUP(VLOOKUP(C397,Table1[[Practice no.]:[12]],32,FALSE),List!$A$2:$B$5,2,FALSE)),"",VLOOKUP(VLOOKUP(C397,Table1[[Practice no.]:[12]],32,FALSE),List!$A$2:$B$5,2,FALSE)))</f>
        <v/>
      </c>
      <c r="S397" s="55" t="str">
        <f>IF(C397="","",IF(ISERROR(VLOOKUP(VLOOKUP(C397,Table1[[Practice no.]:[12]],33,FALSE),List!$A$2:$B$5,2,FALSE)),"",VLOOKUP(VLOOKUP(C397,Table1[[Practice no.]:[12]],33,FALSE),List!$A$2:$B$5,2,FALSE)))</f>
        <v/>
      </c>
      <c r="T397" s="55" t="str">
        <f>IF(C397="","",IF(ISERROR(VLOOKUP(VLOOKUP(C397,Table1[[Practice no.]:[12]],34,FALSE),List!$A$2:$B$5,2,FALSE)),"",VLOOKUP(VLOOKUP(C397,Table1[[Practice no.]:[12]],34,FALSE),List!$A$2:$B$5,2,FALSE)))</f>
        <v/>
      </c>
      <c r="U397" s="55" t="str">
        <f>IF(C397="","",IF(ISERROR(VLOOKUP(VLOOKUP(C397,Table1[[Practice no.]:[12]],35,FALSE),List!$A$2:$B$5,2,FALSE)),"",VLOOKUP(VLOOKUP(C397,Table1[[Practice no.]:[12]],35,FALSE),List!$A$2:$B$5,2,FALSE)))</f>
        <v/>
      </c>
      <c r="V397" s="55" t="str">
        <f>IF(C397="","",IF(ISERROR(VLOOKUP(VLOOKUP(C397,Table1[[Practice no.]:[12]],36,FALSE),List!$A$2:$B$5,2,FALSE)),"",VLOOKUP(VLOOKUP(C397,Table1[[Practice no.]:[12]],36,FALSE),List!$A$2:$B$5,2,FALSE)))</f>
        <v/>
      </c>
      <c r="W397" s="55" t="str">
        <f>IF(C397="","",IF(ISERROR(VLOOKUP(VLOOKUP(C397,Table1[[Practice no.]:[12]],37,FALSE),List!$A$2:$B$5,2,FALSE)),"",VLOOKUP(VLOOKUP(C397,Table1[[Practice no.]:[12]],37,FALSE),List!$A$2:$B$5,2,FALSE)))</f>
        <v/>
      </c>
      <c r="X397" s="55" t="str">
        <f>IF(C397="","",IF(ISERROR(VLOOKUP(VLOOKUP(C397,Table1[[Practice no.]:[12]],38,FALSE),List!$A$2:$B$5,2,FALSE)),"",VLOOKUP(VLOOKUP(C397,Table1[[Practice no.]:[12]],38,FALSE),List!$A$2:$B$5,2,FALSE)))</f>
        <v/>
      </c>
      <c r="Y397" s="55" t="str">
        <f>IF(C397="","",IF(ISERROR(VLOOKUP(VLOOKUP(C397,Table1[[Practice no.]:[12]],39,FALSE),List!$A$2:$B$5,2,FALSE)),"",VLOOKUP(VLOOKUP(C397,Table1[[Practice no.]:[12]],39,FALSE),List!$A$2:$B$5,2,FALSE)))</f>
        <v/>
      </c>
      <c r="Z397" s="55" t="str">
        <f>IF(C397="","",IF(ISERROR(VLOOKUP(VLOOKUP(C397,Table1[[Practice no.]:[12]],40,FALSE),List!$A$2:$B$5,2,FALSE)),"",VLOOKUP(VLOOKUP(C397,Table1[[Practice no.]:[12]],40,FALSE),List!$A$2:$B$5,2,FALSE)))</f>
        <v/>
      </c>
      <c r="AA397" s="55" t="str">
        <f>IF(C397="","",IF(ISERROR(VLOOKUP(VLOOKUP(C397,Table1[[Practice no.]:[12]],41,FALSE),List!$A$2:$B$5,2,FALSE)),"",VLOOKUP(VLOOKUP(C397,Table1[[Practice no.]:[12]],41,FALSE),List!$A$2:$B$5,2,FALSE)))</f>
        <v/>
      </c>
      <c r="AB397" s="55" t="str">
        <f>IF(C397="","",IF(ISERROR(VLOOKUP(VLOOKUP(C397,Table1[[Practice no.]:[12]],42,FALSE),List!$A$2:$B$5,2,FALSE)),"",VLOOKUP(VLOOKUP(C397,Table1[[Practice no.]:[12]],42,FALSE),List!$A$2:$B$5,2,FALSE)))</f>
        <v/>
      </c>
    </row>
    <row r="398" spans="1:28" ht="40.35" customHeight="1">
      <c r="A398" s="218"/>
      <c r="B398" s="218"/>
      <c r="C398" s="218"/>
      <c r="D398" s="218" t="str">
        <f>IF(C398="","",HYPERLINK("#'" &amp; C398 &amp; "'!A1",VLOOKUP(C398,Table1[[Practice no.]:[Pracitce Name]],2,FALSE)))</f>
        <v/>
      </c>
      <c r="E398" s="65" t="str">
        <f>IF(C398="","",IF(ISERROR(VLOOKUP(VLOOKUP(C398,Table1[[Practice no.]:[12]],19,FALSE),List!$A$2:$B$5,2,FALSE)),"",VLOOKUP(VLOOKUP(C398,Table1[[Practice no.]:[12]],19,FALSE),List!$A$2:$B$5,2,FALSE)))</f>
        <v/>
      </c>
      <c r="F398" s="66" t="str">
        <f>IF(C398="","",IF(ISERROR(VLOOKUP(VLOOKUP(C398,Table1[[Practice no.]:[12]],20,FALSE),List!$A$2:$B$5,2,FALSE)),"",VLOOKUP(VLOOKUP(C398,Table1[[Practice no.]:[12]],20,FALSE),List!$A$2:$B$5,2,FALSE)))</f>
        <v/>
      </c>
      <c r="G398" s="66" t="str">
        <f>IF(C398="","",IF(ISERROR(VLOOKUP(VLOOKUP(C398,Table1[[Practice no.]:[12]],21,FALSE),List!$A$2:$B$5,2,FALSE)),"",VLOOKUP(VLOOKUP(C398,Table1[[Practice no.]:[12]],21,FALSE),List!$A$2:$B$5,2,FALSE)))</f>
        <v/>
      </c>
      <c r="H398" s="67" t="str">
        <f>IF(C398="","",IF(ISERROR(VLOOKUP(VLOOKUP(C398,Table1[[Practice no.]:[12]],22,FALSE),List!$A$2:$B$5,2,FALSE)),"",VLOOKUP(VLOOKUP(C398,Table1[[Practice no.]:[12]],22,FALSE),List!$A$2:$B$5,2,FALSE)))</f>
        <v/>
      </c>
      <c r="I398" s="67" t="str">
        <f>IF(C398="","",IF(ISERROR(VLOOKUP(VLOOKUP(C398,Table1[[Practice no.]:[12]],23,FALSE),List!$A$2:$B$5,2,FALSE)),"",VLOOKUP(VLOOKUP(C398,Table1[[Practice no.]:[12]],23,FALSE),List!$A$2:$B$5,2,FALSE)))</f>
        <v/>
      </c>
      <c r="J398" s="67" t="str">
        <f>IF(C398="","",IF(ISERROR(VLOOKUP(VLOOKUP(C398,Table1[[Practice no.]:[12]],24,FALSE),List!$A$2:$B$5,2,FALSE)),"",VLOOKUP(VLOOKUP(C398,Table1[[Practice no.]:[12]],24,FALSE),List!$A$2:$B$5,2,FALSE)))</f>
        <v/>
      </c>
      <c r="K398" s="68" t="str">
        <f>IF(C398="","",IF(ISERROR(VLOOKUP(VLOOKUP(C398,Table1[[Practice no.]:[12]],25,FALSE),List!$A$2:$B$5,2,FALSE)),"",VLOOKUP(VLOOKUP(C398,Table1[[Practice no.]:[12]],25,FALSE),List!$A$2:$B$5,2,FALSE)))</f>
        <v/>
      </c>
      <c r="L398" s="68" t="str">
        <f>IF(C398="","",IF(ISERROR(VLOOKUP(VLOOKUP(C398,Table1[[Practice no.]:[12]],26,FALSE),List!$A$2:$B$5,2,FALSE)),"",VLOOKUP(VLOOKUP(C398,Table1[[Practice no.]:[12]],26,FALSE),List!$A$2:$B$5,2,FALSE)))</f>
        <v/>
      </c>
      <c r="M398" s="68" t="str">
        <f>IF(C398="","",IF(ISERROR(VLOOKUP(VLOOKUP(C398,Table1[[Practice no.]:[12]],27,FALSE),List!$A$2:$B$5,2,FALSE)),"",VLOOKUP(VLOOKUP(C398,Table1[[Practice no.]:[12]],27,FALSE),List!$A$2:$B$5,2,FALSE)))</f>
        <v/>
      </c>
      <c r="N398" s="69" t="str">
        <f>IF(C398="","",IF(ISERROR(VLOOKUP(VLOOKUP(C398,Table1[[Practice no.]:[12]],28,FALSE),List!$A$2:$B$5,2,FALSE)),"",VLOOKUP(VLOOKUP(C398,Table1[[Practice no.]:[12]],28,FALSE),List!$A$2:$B$5,2,FALSE)))</f>
        <v/>
      </c>
      <c r="O398" s="69" t="str">
        <f>IF(C398="","",IF(ISERROR(VLOOKUP(VLOOKUP(C398,Table1[[Practice no.]:[12]],29,FALSE),List!$A$2:$B$5,2,FALSE)),"",VLOOKUP(VLOOKUP(C398,Table1[[Practice no.]:[12]],29,FALSE),List!$A$2:$B$5,2,FALSE)))</f>
        <v/>
      </c>
      <c r="P398" s="69" t="str">
        <f>IF(C398="","",IF(ISERROR(VLOOKUP(VLOOKUP(C398,Table1[[Practice no.]:[12]],30,FALSE),List!$A$2:$B$5,2,FALSE)),"",VLOOKUP(VLOOKUP(C398,Table1[[Practice no.]:[12]],30,FALSE),List!$A$2:$B$5,2,FALSE)))</f>
        <v/>
      </c>
      <c r="Q398" s="55" t="str">
        <f>IF(C398="","",IF(ISERROR(VLOOKUP(VLOOKUP(C398,Table1[[Practice no.]:[12]],31,FALSE),List!$A$2:$B$5,2,FALSE)),"",VLOOKUP(VLOOKUP(C398,Table1[[Practice no.]:[12]],31,FALSE),List!$A$2:$B$5,2,FALSE)))</f>
        <v/>
      </c>
      <c r="R398" s="55" t="str">
        <f>IF(C398="","",IF(ISERROR(VLOOKUP(VLOOKUP(C398,Table1[[Practice no.]:[12]],32,FALSE),List!$A$2:$B$5,2,FALSE)),"",VLOOKUP(VLOOKUP(C398,Table1[[Practice no.]:[12]],32,FALSE),List!$A$2:$B$5,2,FALSE)))</f>
        <v/>
      </c>
      <c r="S398" s="55" t="str">
        <f>IF(C398="","",IF(ISERROR(VLOOKUP(VLOOKUP(C398,Table1[[Practice no.]:[12]],33,FALSE),List!$A$2:$B$5,2,FALSE)),"",VLOOKUP(VLOOKUP(C398,Table1[[Practice no.]:[12]],33,FALSE),List!$A$2:$B$5,2,FALSE)))</f>
        <v/>
      </c>
      <c r="T398" s="55" t="str">
        <f>IF(C398="","",IF(ISERROR(VLOOKUP(VLOOKUP(C398,Table1[[Practice no.]:[12]],34,FALSE),List!$A$2:$B$5,2,FALSE)),"",VLOOKUP(VLOOKUP(C398,Table1[[Practice no.]:[12]],34,FALSE),List!$A$2:$B$5,2,FALSE)))</f>
        <v/>
      </c>
      <c r="U398" s="55" t="str">
        <f>IF(C398="","",IF(ISERROR(VLOOKUP(VLOOKUP(C398,Table1[[Practice no.]:[12]],35,FALSE),List!$A$2:$B$5,2,FALSE)),"",VLOOKUP(VLOOKUP(C398,Table1[[Practice no.]:[12]],35,FALSE),List!$A$2:$B$5,2,FALSE)))</f>
        <v/>
      </c>
      <c r="V398" s="55" t="str">
        <f>IF(C398="","",IF(ISERROR(VLOOKUP(VLOOKUP(C398,Table1[[Practice no.]:[12]],36,FALSE),List!$A$2:$B$5,2,FALSE)),"",VLOOKUP(VLOOKUP(C398,Table1[[Practice no.]:[12]],36,FALSE),List!$A$2:$B$5,2,FALSE)))</f>
        <v/>
      </c>
      <c r="W398" s="55" t="str">
        <f>IF(C398="","",IF(ISERROR(VLOOKUP(VLOOKUP(C398,Table1[[Practice no.]:[12]],37,FALSE),List!$A$2:$B$5,2,FALSE)),"",VLOOKUP(VLOOKUP(C398,Table1[[Practice no.]:[12]],37,FALSE),List!$A$2:$B$5,2,FALSE)))</f>
        <v/>
      </c>
      <c r="X398" s="55" t="str">
        <f>IF(C398="","",IF(ISERROR(VLOOKUP(VLOOKUP(C398,Table1[[Practice no.]:[12]],38,FALSE),List!$A$2:$B$5,2,FALSE)),"",VLOOKUP(VLOOKUP(C398,Table1[[Practice no.]:[12]],38,FALSE),List!$A$2:$B$5,2,FALSE)))</f>
        <v/>
      </c>
      <c r="Y398" s="55" t="str">
        <f>IF(C398="","",IF(ISERROR(VLOOKUP(VLOOKUP(C398,Table1[[Practice no.]:[12]],39,FALSE),List!$A$2:$B$5,2,FALSE)),"",VLOOKUP(VLOOKUP(C398,Table1[[Practice no.]:[12]],39,FALSE),List!$A$2:$B$5,2,FALSE)))</f>
        <v/>
      </c>
      <c r="Z398" s="55" t="str">
        <f>IF(C398="","",IF(ISERROR(VLOOKUP(VLOOKUP(C398,Table1[[Practice no.]:[12]],40,FALSE),List!$A$2:$B$5,2,FALSE)),"",VLOOKUP(VLOOKUP(C398,Table1[[Practice no.]:[12]],40,FALSE),List!$A$2:$B$5,2,FALSE)))</f>
        <v/>
      </c>
      <c r="AA398" s="55" t="str">
        <f>IF(C398="","",IF(ISERROR(VLOOKUP(VLOOKUP(C398,Table1[[Practice no.]:[12]],41,FALSE),List!$A$2:$B$5,2,FALSE)),"",VLOOKUP(VLOOKUP(C398,Table1[[Practice no.]:[12]],41,FALSE),List!$A$2:$B$5,2,FALSE)))</f>
        <v/>
      </c>
      <c r="AB398" s="55" t="str">
        <f>IF(C398="","",IF(ISERROR(VLOOKUP(VLOOKUP(C398,Table1[[Practice no.]:[12]],42,FALSE),List!$A$2:$B$5,2,FALSE)),"",VLOOKUP(VLOOKUP(C398,Table1[[Practice no.]:[12]],42,FALSE),List!$A$2:$B$5,2,FALSE)))</f>
        <v/>
      </c>
    </row>
    <row r="399" spans="1:28" ht="40.35" customHeight="1">
      <c r="A399" s="218"/>
      <c r="B399" s="218"/>
      <c r="C399" s="218"/>
      <c r="D399" s="218" t="str">
        <f>IF(C399="","",HYPERLINK("#'" &amp; C399 &amp; "'!A1",VLOOKUP(C399,Table1[[Practice no.]:[Pracitce Name]],2,FALSE)))</f>
        <v/>
      </c>
      <c r="E399" s="65" t="str">
        <f>IF(C399="","",IF(ISERROR(VLOOKUP(VLOOKUP(C399,Table1[[Practice no.]:[12]],19,FALSE),List!$A$2:$B$5,2,FALSE)),"",VLOOKUP(VLOOKUP(C399,Table1[[Practice no.]:[12]],19,FALSE),List!$A$2:$B$5,2,FALSE)))</f>
        <v/>
      </c>
      <c r="F399" s="66" t="str">
        <f>IF(C399="","",IF(ISERROR(VLOOKUP(VLOOKUP(C399,Table1[[Practice no.]:[12]],20,FALSE),List!$A$2:$B$5,2,FALSE)),"",VLOOKUP(VLOOKUP(C399,Table1[[Practice no.]:[12]],20,FALSE),List!$A$2:$B$5,2,FALSE)))</f>
        <v/>
      </c>
      <c r="G399" s="66" t="str">
        <f>IF(C399="","",IF(ISERROR(VLOOKUP(VLOOKUP(C399,Table1[[Practice no.]:[12]],21,FALSE),List!$A$2:$B$5,2,FALSE)),"",VLOOKUP(VLOOKUP(C399,Table1[[Practice no.]:[12]],21,FALSE),List!$A$2:$B$5,2,FALSE)))</f>
        <v/>
      </c>
      <c r="H399" s="67" t="str">
        <f>IF(C399="","",IF(ISERROR(VLOOKUP(VLOOKUP(C399,Table1[[Practice no.]:[12]],22,FALSE),List!$A$2:$B$5,2,FALSE)),"",VLOOKUP(VLOOKUP(C399,Table1[[Practice no.]:[12]],22,FALSE),List!$A$2:$B$5,2,FALSE)))</f>
        <v/>
      </c>
      <c r="I399" s="67" t="str">
        <f>IF(C399="","",IF(ISERROR(VLOOKUP(VLOOKUP(C399,Table1[[Practice no.]:[12]],23,FALSE),List!$A$2:$B$5,2,FALSE)),"",VLOOKUP(VLOOKUP(C399,Table1[[Practice no.]:[12]],23,FALSE),List!$A$2:$B$5,2,FALSE)))</f>
        <v/>
      </c>
      <c r="J399" s="67" t="str">
        <f>IF(C399="","",IF(ISERROR(VLOOKUP(VLOOKUP(C399,Table1[[Practice no.]:[12]],24,FALSE),List!$A$2:$B$5,2,FALSE)),"",VLOOKUP(VLOOKUP(C399,Table1[[Practice no.]:[12]],24,FALSE),List!$A$2:$B$5,2,FALSE)))</f>
        <v/>
      </c>
      <c r="K399" s="68" t="str">
        <f>IF(C399="","",IF(ISERROR(VLOOKUP(VLOOKUP(C399,Table1[[Practice no.]:[12]],25,FALSE),List!$A$2:$B$5,2,FALSE)),"",VLOOKUP(VLOOKUP(C399,Table1[[Practice no.]:[12]],25,FALSE),List!$A$2:$B$5,2,FALSE)))</f>
        <v/>
      </c>
      <c r="L399" s="68" t="str">
        <f>IF(C399="","",IF(ISERROR(VLOOKUP(VLOOKUP(C399,Table1[[Practice no.]:[12]],26,FALSE),List!$A$2:$B$5,2,FALSE)),"",VLOOKUP(VLOOKUP(C399,Table1[[Practice no.]:[12]],26,FALSE),List!$A$2:$B$5,2,FALSE)))</f>
        <v/>
      </c>
      <c r="M399" s="68" t="str">
        <f>IF(C399="","",IF(ISERROR(VLOOKUP(VLOOKUP(C399,Table1[[Practice no.]:[12]],27,FALSE),List!$A$2:$B$5,2,FALSE)),"",VLOOKUP(VLOOKUP(C399,Table1[[Practice no.]:[12]],27,FALSE),List!$A$2:$B$5,2,FALSE)))</f>
        <v/>
      </c>
      <c r="N399" s="69" t="str">
        <f>IF(C399="","",IF(ISERROR(VLOOKUP(VLOOKUP(C399,Table1[[Practice no.]:[12]],28,FALSE),List!$A$2:$B$5,2,FALSE)),"",VLOOKUP(VLOOKUP(C399,Table1[[Practice no.]:[12]],28,FALSE),List!$A$2:$B$5,2,FALSE)))</f>
        <v/>
      </c>
      <c r="O399" s="69" t="str">
        <f>IF(C399="","",IF(ISERROR(VLOOKUP(VLOOKUP(C399,Table1[[Practice no.]:[12]],29,FALSE),List!$A$2:$B$5,2,FALSE)),"",VLOOKUP(VLOOKUP(C399,Table1[[Practice no.]:[12]],29,FALSE),List!$A$2:$B$5,2,FALSE)))</f>
        <v/>
      </c>
      <c r="P399" s="69" t="str">
        <f>IF(C399="","",IF(ISERROR(VLOOKUP(VLOOKUP(C399,Table1[[Practice no.]:[12]],30,FALSE),List!$A$2:$B$5,2,FALSE)),"",VLOOKUP(VLOOKUP(C399,Table1[[Practice no.]:[12]],30,FALSE),List!$A$2:$B$5,2,FALSE)))</f>
        <v/>
      </c>
      <c r="Q399" s="55" t="str">
        <f>IF(C399="","",IF(ISERROR(VLOOKUP(VLOOKUP(C399,Table1[[Practice no.]:[12]],31,FALSE),List!$A$2:$B$5,2,FALSE)),"",VLOOKUP(VLOOKUP(C399,Table1[[Practice no.]:[12]],31,FALSE),List!$A$2:$B$5,2,FALSE)))</f>
        <v/>
      </c>
      <c r="R399" s="55" t="str">
        <f>IF(C399="","",IF(ISERROR(VLOOKUP(VLOOKUP(C399,Table1[[Practice no.]:[12]],32,FALSE),List!$A$2:$B$5,2,FALSE)),"",VLOOKUP(VLOOKUP(C399,Table1[[Practice no.]:[12]],32,FALSE),List!$A$2:$B$5,2,FALSE)))</f>
        <v/>
      </c>
      <c r="S399" s="55" t="str">
        <f>IF(C399="","",IF(ISERROR(VLOOKUP(VLOOKUP(C399,Table1[[Practice no.]:[12]],33,FALSE),List!$A$2:$B$5,2,FALSE)),"",VLOOKUP(VLOOKUP(C399,Table1[[Practice no.]:[12]],33,FALSE),List!$A$2:$B$5,2,FALSE)))</f>
        <v/>
      </c>
      <c r="T399" s="55" t="str">
        <f>IF(C399="","",IF(ISERROR(VLOOKUP(VLOOKUP(C399,Table1[[Practice no.]:[12]],34,FALSE),List!$A$2:$B$5,2,FALSE)),"",VLOOKUP(VLOOKUP(C399,Table1[[Practice no.]:[12]],34,FALSE),List!$A$2:$B$5,2,FALSE)))</f>
        <v/>
      </c>
      <c r="U399" s="55" t="str">
        <f>IF(C399="","",IF(ISERROR(VLOOKUP(VLOOKUP(C399,Table1[[Practice no.]:[12]],35,FALSE),List!$A$2:$B$5,2,FALSE)),"",VLOOKUP(VLOOKUP(C399,Table1[[Practice no.]:[12]],35,FALSE),List!$A$2:$B$5,2,FALSE)))</f>
        <v/>
      </c>
      <c r="V399" s="55" t="str">
        <f>IF(C399="","",IF(ISERROR(VLOOKUP(VLOOKUP(C399,Table1[[Practice no.]:[12]],36,FALSE),List!$A$2:$B$5,2,FALSE)),"",VLOOKUP(VLOOKUP(C399,Table1[[Practice no.]:[12]],36,FALSE),List!$A$2:$B$5,2,FALSE)))</f>
        <v/>
      </c>
      <c r="W399" s="55" t="str">
        <f>IF(C399="","",IF(ISERROR(VLOOKUP(VLOOKUP(C399,Table1[[Practice no.]:[12]],37,FALSE),List!$A$2:$B$5,2,FALSE)),"",VLOOKUP(VLOOKUP(C399,Table1[[Practice no.]:[12]],37,FALSE),List!$A$2:$B$5,2,FALSE)))</f>
        <v/>
      </c>
      <c r="X399" s="55" t="str">
        <f>IF(C399="","",IF(ISERROR(VLOOKUP(VLOOKUP(C399,Table1[[Practice no.]:[12]],38,FALSE),List!$A$2:$B$5,2,FALSE)),"",VLOOKUP(VLOOKUP(C399,Table1[[Practice no.]:[12]],38,FALSE),List!$A$2:$B$5,2,FALSE)))</f>
        <v/>
      </c>
      <c r="Y399" s="55" t="str">
        <f>IF(C399="","",IF(ISERROR(VLOOKUP(VLOOKUP(C399,Table1[[Practice no.]:[12]],39,FALSE),List!$A$2:$B$5,2,FALSE)),"",VLOOKUP(VLOOKUP(C399,Table1[[Practice no.]:[12]],39,FALSE),List!$A$2:$B$5,2,FALSE)))</f>
        <v/>
      </c>
      <c r="Z399" s="55" t="str">
        <f>IF(C399="","",IF(ISERROR(VLOOKUP(VLOOKUP(C399,Table1[[Practice no.]:[12]],40,FALSE),List!$A$2:$B$5,2,FALSE)),"",VLOOKUP(VLOOKUP(C399,Table1[[Practice no.]:[12]],40,FALSE),List!$A$2:$B$5,2,FALSE)))</f>
        <v/>
      </c>
      <c r="AA399" s="55" t="str">
        <f>IF(C399="","",IF(ISERROR(VLOOKUP(VLOOKUP(C399,Table1[[Practice no.]:[12]],41,FALSE),List!$A$2:$B$5,2,FALSE)),"",VLOOKUP(VLOOKUP(C399,Table1[[Practice no.]:[12]],41,FALSE),List!$A$2:$B$5,2,FALSE)))</f>
        <v/>
      </c>
      <c r="AB399" s="55" t="str">
        <f>IF(C399="","",IF(ISERROR(VLOOKUP(VLOOKUP(C399,Table1[[Practice no.]:[12]],42,FALSE),List!$A$2:$B$5,2,FALSE)),"",VLOOKUP(VLOOKUP(C399,Table1[[Practice no.]:[12]],42,FALSE),List!$A$2:$B$5,2,FALSE)))</f>
        <v/>
      </c>
    </row>
    <row r="400" spans="1:28" ht="40.35" customHeight="1">
      <c r="A400" s="218"/>
      <c r="B400" s="218"/>
      <c r="C400" s="218"/>
      <c r="D400" s="218" t="str">
        <f>IF(C400="","",HYPERLINK("#'" &amp; C400 &amp; "'!A1",VLOOKUP(C400,Table1[[Practice no.]:[Pracitce Name]],2,FALSE)))</f>
        <v/>
      </c>
      <c r="E400" s="65" t="str">
        <f>IF(C400="","",IF(ISERROR(VLOOKUP(VLOOKUP(C400,Table1[[Practice no.]:[12]],19,FALSE),List!$A$2:$B$5,2,FALSE)),"",VLOOKUP(VLOOKUP(C400,Table1[[Practice no.]:[12]],19,FALSE),List!$A$2:$B$5,2,FALSE)))</f>
        <v/>
      </c>
      <c r="F400" s="66" t="str">
        <f>IF(C400="","",IF(ISERROR(VLOOKUP(VLOOKUP(C400,Table1[[Practice no.]:[12]],20,FALSE),List!$A$2:$B$5,2,FALSE)),"",VLOOKUP(VLOOKUP(C400,Table1[[Practice no.]:[12]],20,FALSE),List!$A$2:$B$5,2,FALSE)))</f>
        <v/>
      </c>
      <c r="G400" s="66" t="str">
        <f>IF(C400="","",IF(ISERROR(VLOOKUP(VLOOKUP(C400,Table1[[Practice no.]:[12]],21,FALSE),List!$A$2:$B$5,2,FALSE)),"",VLOOKUP(VLOOKUP(C400,Table1[[Practice no.]:[12]],21,FALSE),List!$A$2:$B$5,2,FALSE)))</f>
        <v/>
      </c>
      <c r="H400" s="67" t="str">
        <f>IF(C400="","",IF(ISERROR(VLOOKUP(VLOOKUP(C400,Table1[[Practice no.]:[12]],22,FALSE),List!$A$2:$B$5,2,FALSE)),"",VLOOKUP(VLOOKUP(C400,Table1[[Practice no.]:[12]],22,FALSE),List!$A$2:$B$5,2,FALSE)))</f>
        <v/>
      </c>
      <c r="I400" s="67" t="str">
        <f>IF(C400="","",IF(ISERROR(VLOOKUP(VLOOKUP(C400,Table1[[Practice no.]:[12]],23,FALSE),List!$A$2:$B$5,2,FALSE)),"",VLOOKUP(VLOOKUP(C400,Table1[[Practice no.]:[12]],23,FALSE),List!$A$2:$B$5,2,FALSE)))</f>
        <v/>
      </c>
      <c r="J400" s="67" t="str">
        <f>IF(C400="","",IF(ISERROR(VLOOKUP(VLOOKUP(C400,Table1[[Practice no.]:[12]],24,FALSE),List!$A$2:$B$5,2,FALSE)),"",VLOOKUP(VLOOKUP(C400,Table1[[Practice no.]:[12]],24,FALSE),List!$A$2:$B$5,2,FALSE)))</f>
        <v/>
      </c>
      <c r="K400" s="68" t="str">
        <f>IF(C400="","",IF(ISERROR(VLOOKUP(VLOOKUP(C400,Table1[[Practice no.]:[12]],25,FALSE),List!$A$2:$B$5,2,FALSE)),"",VLOOKUP(VLOOKUP(C400,Table1[[Practice no.]:[12]],25,FALSE),List!$A$2:$B$5,2,FALSE)))</f>
        <v/>
      </c>
      <c r="L400" s="68" t="str">
        <f>IF(C400="","",IF(ISERROR(VLOOKUP(VLOOKUP(C400,Table1[[Practice no.]:[12]],26,FALSE),List!$A$2:$B$5,2,FALSE)),"",VLOOKUP(VLOOKUP(C400,Table1[[Practice no.]:[12]],26,FALSE),List!$A$2:$B$5,2,FALSE)))</f>
        <v/>
      </c>
      <c r="M400" s="68" t="str">
        <f>IF(C400="","",IF(ISERROR(VLOOKUP(VLOOKUP(C400,Table1[[Practice no.]:[12]],27,FALSE),List!$A$2:$B$5,2,FALSE)),"",VLOOKUP(VLOOKUP(C400,Table1[[Practice no.]:[12]],27,FALSE),List!$A$2:$B$5,2,FALSE)))</f>
        <v/>
      </c>
      <c r="N400" s="69" t="str">
        <f>IF(C400="","",IF(ISERROR(VLOOKUP(VLOOKUP(C400,Table1[[Practice no.]:[12]],28,FALSE),List!$A$2:$B$5,2,FALSE)),"",VLOOKUP(VLOOKUP(C400,Table1[[Practice no.]:[12]],28,FALSE),List!$A$2:$B$5,2,FALSE)))</f>
        <v/>
      </c>
      <c r="O400" s="69" t="str">
        <f>IF(C400="","",IF(ISERROR(VLOOKUP(VLOOKUP(C400,Table1[[Practice no.]:[12]],29,FALSE),List!$A$2:$B$5,2,FALSE)),"",VLOOKUP(VLOOKUP(C400,Table1[[Practice no.]:[12]],29,FALSE),List!$A$2:$B$5,2,FALSE)))</f>
        <v/>
      </c>
      <c r="P400" s="69" t="str">
        <f>IF(C400="","",IF(ISERROR(VLOOKUP(VLOOKUP(C400,Table1[[Practice no.]:[12]],30,FALSE),List!$A$2:$B$5,2,FALSE)),"",VLOOKUP(VLOOKUP(C400,Table1[[Practice no.]:[12]],30,FALSE),List!$A$2:$B$5,2,FALSE)))</f>
        <v/>
      </c>
      <c r="Q400" s="55" t="str">
        <f>IF(C400="","",IF(ISERROR(VLOOKUP(VLOOKUP(C400,Table1[[Practice no.]:[12]],31,FALSE),List!$A$2:$B$5,2,FALSE)),"",VLOOKUP(VLOOKUP(C400,Table1[[Practice no.]:[12]],31,FALSE),List!$A$2:$B$5,2,FALSE)))</f>
        <v/>
      </c>
      <c r="R400" s="55" t="str">
        <f>IF(C400="","",IF(ISERROR(VLOOKUP(VLOOKUP(C400,Table1[[Practice no.]:[12]],32,FALSE),List!$A$2:$B$5,2,FALSE)),"",VLOOKUP(VLOOKUP(C400,Table1[[Practice no.]:[12]],32,FALSE),List!$A$2:$B$5,2,FALSE)))</f>
        <v/>
      </c>
      <c r="S400" s="55" t="str">
        <f>IF(C400="","",IF(ISERROR(VLOOKUP(VLOOKUP(C400,Table1[[Practice no.]:[12]],33,FALSE),List!$A$2:$B$5,2,FALSE)),"",VLOOKUP(VLOOKUP(C400,Table1[[Practice no.]:[12]],33,FALSE),List!$A$2:$B$5,2,FALSE)))</f>
        <v/>
      </c>
      <c r="T400" s="55" t="str">
        <f>IF(C400="","",IF(ISERROR(VLOOKUP(VLOOKUP(C400,Table1[[Practice no.]:[12]],34,FALSE),List!$A$2:$B$5,2,FALSE)),"",VLOOKUP(VLOOKUP(C400,Table1[[Practice no.]:[12]],34,FALSE),List!$A$2:$B$5,2,FALSE)))</f>
        <v/>
      </c>
      <c r="U400" s="55" t="str">
        <f>IF(C400="","",IF(ISERROR(VLOOKUP(VLOOKUP(C400,Table1[[Practice no.]:[12]],35,FALSE),List!$A$2:$B$5,2,FALSE)),"",VLOOKUP(VLOOKUP(C400,Table1[[Practice no.]:[12]],35,FALSE),List!$A$2:$B$5,2,FALSE)))</f>
        <v/>
      </c>
      <c r="V400" s="55" t="str">
        <f>IF(C400="","",IF(ISERROR(VLOOKUP(VLOOKUP(C400,Table1[[Practice no.]:[12]],36,FALSE),List!$A$2:$B$5,2,FALSE)),"",VLOOKUP(VLOOKUP(C400,Table1[[Practice no.]:[12]],36,FALSE),List!$A$2:$B$5,2,FALSE)))</f>
        <v/>
      </c>
      <c r="W400" s="55" t="str">
        <f>IF(C400="","",IF(ISERROR(VLOOKUP(VLOOKUP(C400,Table1[[Practice no.]:[12]],37,FALSE),List!$A$2:$B$5,2,FALSE)),"",VLOOKUP(VLOOKUP(C400,Table1[[Practice no.]:[12]],37,FALSE),List!$A$2:$B$5,2,FALSE)))</f>
        <v/>
      </c>
      <c r="X400" s="55" t="str">
        <f>IF(C400="","",IF(ISERROR(VLOOKUP(VLOOKUP(C400,Table1[[Practice no.]:[12]],38,FALSE),List!$A$2:$B$5,2,FALSE)),"",VLOOKUP(VLOOKUP(C400,Table1[[Practice no.]:[12]],38,FALSE),List!$A$2:$B$5,2,FALSE)))</f>
        <v/>
      </c>
      <c r="Y400" s="55" t="str">
        <f>IF(C400="","",IF(ISERROR(VLOOKUP(VLOOKUP(C400,Table1[[Practice no.]:[12]],39,FALSE),List!$A$2:$B$5,2,FALSE)),"",VLOOKUP(VLOOKUP(C400,Table1[[Practice no.]:[12]],39,FALSE),List!$A$2:$B$5,2,FALSE)))</f>
        <v/>
      </c>
      <c r="Z400" s="55" t="str">
        <f>IF(C400="","",IF(ISERROR(VLOOKUP(VLOOKUP(C400,Table1[[Practice no.]:[12]],40,FALSE),List!$A$2:$B$5,2,FALSE)),"",VLOOKUP(VLOOKUP(C400,Table1[[Practice no.]:[12]],40,FALSE),List!$A$2:$B$5,2,FALSE)))</f>
        <v/>
      </c>
      <c r="AA400" s="55" t="str">
        <f>IF(C400="","",IF(ISERROR(VLOOKUP(VLOOKUP(C400,Table1[[Practice no.]:[12]],41,FALSE),List!$A$2:$B$5,2,FALSE)),"",VLOOKUP(VLOOKUP(C400,Table1[[Practice no.]:[12]],41,FALSE),List!$A$2:$B$5,2,FALSE)))</f>
        <v/>
      </c>
      <c r="AB400" s="55" t="str">
        <f>IF(C400="","",IF(ISERROR(VLOOKUP(VLOOKUP(C400,Table1[[Practice no.]:[12]],42,FALSE),List!$A$2:$B$5,2,FALSE)),"",VLOOKUP(VLOOKUP(C400,Table1[[Practice no.]:[12]],42,FALSE),List!$A$2:$B$5,2,FALSE)))</f>
        <v/>
      </c>
    </row>
    <row r="401" spans="1:28" ht="40.35" customHeight="1">
      <c r="A401" s="218"/>
      <c r="B401" s="218"/>
      <c r="C401" s="218"/>
      <c r="D401" s="218" t="str">
        <f>IF(C401="","",HYPERLINK("#'" &amp; C401 &amp; "'!A1",VLOOKUP(C401,Table1[[Practice no.]:[Pracitce Name]],2,FALSE)))</f>
        <v/>
      </c>
      <c r="E401" s="65" t="str">
        <f>IF(C401="","",IF(ISERROR(VLOOKUP(VLOOKUP(C401,Table1[[Practice no.]:[12]],19,FALSE),List!$A$2:$B$5,2,FALSE)),"",VLOOKUP(VLOOKUP(C401,Table1[[Practice no.]:[12]],19,FALSE),List!$A$2:$B$5,2,FALSE)))</f>
        <v/>
      </c>
      <c r="F401" s="66" t="str">
        <f>IF(C401="","",IF(ISERROR(VLOOKUP(VLOOKUP(C401,Table1[[Practice no.]:[12]],20,FALSE),List!$A$2:$B$5,2,FALSE)),"",VLOOKUP(VLOOKUP(C401,Table1[[Practice no.]:[12]],20,FALSE),List!$A$2:$B$5,2,FALSE)))</f>
        <v/>
      </c>
      <c r="G401" s="66" t="str">
        <f>IF(C401="","",IF(ISERROR(VLOOKUP(VLOOKUP(C401,Table1[[Practice no.]:[12]],21,FALSE),List!$A$2:$B$5,2,FALSE)),"",VLOOKUP(VLOOKUP(C401,Table1[[Practice no.]:[12]],21,FALSE),List!$A$2:$B$5,2,FALSE)))</f>
        <v/>
      </c>
      <c r="H401" s="67" t="str">
        <f>IF(C401="","",IF(ISERROR(VLOOKUP(VLOOKUP(C401,Table1[[Practice no.]:[12]],22,FALSE),List!$A$2:$B$5,2,FALSE)),"",VLOOKUP(VLOOKUP(C401,Table1[[Practice no.]:[12]],22,FALSE),List!$A$2:$B$5,2,FALSE)))</f>
        <v/>
      </c>
      <c r="I401" s="67" t="str">
        <f>IF(C401="","",IF(ISERROR(VLOOKUP(VLOOKUP(C401,Table1[[Practice no.]:[12]],23,FALSE),List!$A$2:$B$5,2,FALSE)),"",VLOOKUP(VLOOKUP(C401,Table1[[Practice no.]:[12]],23,FALSE),List!$A$2:$B$5,2,FALSE)))</f>
        <v/>
      </c>
      <c r="J401" s="67" t="str">
        <f>IF(C401="","",IF(ISERROR(VLOOKUP(VLOOKUP(C401,Table1[[Practice no.]:[12]],24,FALSE),List!$A$2:$B$5,2,FALSE)),"",VLOOKUP(VLOOKUP(C401,Table1[[Practice no.]:[12]],24,FALSE),List!$A$2:$B$5,2,FALSE)))</f>
        <v/>
      </c>
      <c r="K401" s="68" t="str">
        <f>IF(C401="","",IF(ISERROR(VLOOKUP(VLOOKUP(C401,Table1[[Practice no.]:[12]],25,FALSE),List!$A$2:$B$5,2,FALSE)),"",VLOOKUP(VLOOKUP(C401,Table1[[Practice no.]:[12]],25,FALSE),List!$A$2:$B$5,2,FALSE)))</f>
        <v/>
      </c>
      <c r="L401" s="68" t="str">
        <f>IF(C401="","",IF(ISERROR(VLOOKUP(VLOOKUP(C401,Table1[[Practice no.]:[12]],26,FALSE),List!$A$2:$B$5,2,FALSE)),"",VLOOKUP(VLOOKUP(C401,Table1[[Practice no.]:[12]],26,FALSE),List!$A$2:$B$5,2,FALSE)))</f>
        <v/>
      </c>
      <c r="M401" s="68" t="str">
        <f>IF(C401="","",IF(ISERROR(VLOOKUP(VLOOKUP(C401,Table1[[Practice no.]:[12]],27,FALSE),List!$A$2:$B$5,2,FALSE)),"",VLOOKUP(VLOOKUP(C401,Table1[[Practice no.]:[12]],27,FALSE),List!$A$2:$B$5,2,FALSE)))</f>
        <v/>
      </c>
      <c r="N401" s="69" t="str">
        <f>IF(C401="","",IF(ISERROR(VLOOKUP(VLOOKUP(C401,Table1[[Practice no.]:[12]],28,FALSE),List!$A$2:$B$5,2,FALSE)),"",VLOOKUP(VLOOKUP(C401,Table1[[Practice no.]:[12]],28,FALSE),List!$A$2:$B$5,2,FALSE)))</f>
        <v/>
      </c>
      <c r="O401" s="69" t="str">
        <f>IF(C401="","",IF(ISERROR(VLOOKUP(VLOOKUP(C401,Table1[[Practice no.]:[12]],29,FALSE),List!$A$2:$B$5,2,FALSE)),"",VLOOKUP(VLOOKUP(C401,Table1[[Practice no.]:[12]],29,FALSE),List!$A$2:$B$5,2,FALSE)))</f>
        <v/>
      </c>
      <c r="P401" s="69" t="str">
        <f>IF(C401="","",IF(ISERROR(VLOOKUP(VLOOKUP(C401,Table1[[Practice no.]:[12]],30,FALSE),List!$A$2:$B$5,2,FALSE)),"",VLOOKUP(VLOOKUP(C401,Table1[[Practice no.]:[12]],30,FALSE),List!$A$2:$B$5,2,FALSE)))</f>
        <v/>
      </c>
      <c r="Q401" s="55" t="str">
        <f>IF(C401="","",IF(ISERROR(VLOOKUP(VLOOKUP(C401,Table1[[Practice no.]:[12]],31,FALSE),List!$A$2:$B$5,2,FALSE)),"",VLOOKUP(VLOOKUP(C401,Table1[[Practice no.]:[12]],31,FALSE),List!$A$2:$B$5,2,FALSE)))</f>
        <v/>
      </c>
      <c r="R401" s="55" t="str">
        <f>IF(C401="","",IF(ISERROR(VLOOKUP(VLOOKUP(C401,Table1[[Practice no.]:[12]],32,FALSE),List!$A$2:$B$5,2,FALSE)),"",VLOOKUP(VLOOKUP(C401,Table1[[Practice no.]:[12]],32,FALSE),List!$A$2:$B$5,2,FALSE)))</f>
        <v/>
      </c>
      <c r="S401" s="55" t="str">
        <f>IF(C401="","",IF(ISERROR(VLOOKUP(VLOOKUP(C401,Table1[[Practice no.]:[12]],33,FALSE),List!$A$2:$B$5,2,FALSE)),"",VLOOKUP(VLOOKUP(C401,Table1[[Practice no.]:[12]],33,FALSE),List!$A$2:$B$5,2,FALSE)))</f>
        <v/>
      </c>
      <c r="T401" s="55" t="str">
        <f>IF(C401="","",IF(ISERROR(VLOOKUP(VLOOKUP(C401,Table1[[Practice no.]:[12]],34,FALSE),List!$A$2:$B$5,2,FALSE)),"",VLOOKUP(VLOOKUP(C401,Table1[[Practice no.]:[12]],34,FALSE),List!$A$2:$B$5,2,FALSE)))</f>
        <v/>
      </c>
      <c r="U401" s="55" t="str">
        <f>IF(C401="","",IF(ISERROR(VLOOKUP(VLOOKUP(C401,Table1[[Practice no.]:[12]],35,FALSE),List!$A$2:$B$5,2,FALSE)),"",VLOOKUP(VLOOKUP(C401,Table1[[Practice no.]:[12]],35,FALSE),List!$A$2:$B$5,2,FALSE)))</f>
        <v/>
      </c>
      <c r="V401" s="55" t="str">
        <f>IF(C401="","",IF(ISERROR(VLOOKUP(VLOOKUP(C401,Table1[[Practice no.]:[12]],36,FALSE),List!$A$2:$B$5,2,FALSE)),"",VLOOKUP(VLOOKUP(C401,Table1[[Practice no.]:[12]],36,FALSE),List!$A$2:$B$5,2,FALSE)))</f>
        <v/>
      </c>
      <c r="W401" s="55" t="str">
        <f>IF(C401="","",IF(ISERROR(VLOOKUP(VLOOKUP(C401,Table1[[Practice no.]:[12]],37,FALSE),List!$A$2:$B$5,2,FALSE)),"",VLOOKUP(VLOOKUP(C401,Table1[[Practice no.]:[12]],37,FALSE),List!$A$2:$B$5,2,FALSE)))</f>
        <v/>
      </c>
      <c r="X401" s="55" t="str">
        <f>IF(C401="","",IF(ISERROR(VLOOKUP(VLOOKUP(C401,Table1[[Practice no.]:[12]],38,FALSE),List!$A$2:$B$5,2,FALSE)),"",VLOOKUP(VLOOKUP(C401,Table1[[Practice no.]:[12]],38,FALSE),List!$A$2:$B$5,2,FALSE)))</f>
        <v/>
      </c>
      <c r="Y401" s="55" t="str">
        <f>IF(C401="","",IF(ISERROR(VLOOKUP(VLOOKUP(C401,Table1[[Practice no.]:[12]],39,FALSE),List!$A$2:$B$5,2,FALSE)),"",VLOOKUP(VLOOKUP(C401,Table1[[Practice no.]:[12]],39,FALSE),List!$A$2:$B$5,2,FALSE)))</f>
        <v/>
      </c>
      <c r="Z401" s="55" t="str">
        <f>IF(C401="","",IF(ISERROR(VLOOKUP(VLOOKUP(C401,Table1[[Practice no.]:[12]],40,FALSE),List!$A$2:$B$5,2,FALSE)),"",VLOOKUP(VLOOKUP(C401,Table1[[Practice no.]:[12]],40,FALSE),List!$A$2:$B$5,2,FALSE)))</f>
        <v/>
      </c>
      <c r="AA401" s="55" t="str">
        <f>IF(C401="","",IF(ISERROR(VLOOKUP(VLOOKUP(C401,Table1[[Practice no.]:[12]],41,FALSE),List!$A$2:$B$5,2,FALSE)),"",VLOOKUP(VLOOKUP(C401,Table1[[Practice no.]:[12]],41,FALSE),List!$A$2:$B$5,2,FALSE)))</f>
        <v/>
      </c>
      <c r="AB401" s="55" t="str">
        <f>IF(C401="","",IF(ISERROR(VLOOKUP(VLOOKUP(C401,Table1[[Practice no.]:[12]],42,FALSE),List!$A$2:$B$5,2,FALSE)),"",VLOOKUP(VLOOKUP(C401,Table1[[Practice no.]:[12]],42,FALSE),List!$A$2:$B$5,2,FALSE)))</f>
        <v/>
      </c>
    </row>
    <row r="402" spans="1:28" ht="40.35" customHeight="1">
      <c r="A402" s="218"/>
      <c r="B402" s="218"/>
      <c r="C402" s="218"/>
      <c r="D402" s="218" t="str">
        <f>IF(C402="","",HYPERLINK("#'" &amp; C402 &amp; "'!A1",VLOOKUP(C402,Table1[[Practice no.]:[Pracitce Name]],2,FALSE)))</f>
        <v/>
      </c>
      <c r="E402" s="65" t="str">
        <f>IF(C402="","",IF(ISERROR(VLOOKUP(VLOOKUP(C402,Table1[[Practice no.]:[12]],19,FALSE),List!$A$2:$B$5,2,FALSE)),"",VLOOKUP(VLOOKUP(C402,Table1[[Practice no.]:[12]],19,FALSE),List!$A$2:$B$5,2,FALSE)))</f>
        <v/>
      </c>
      <c r="F402" s="66" t="str">
        <f>IF(C402="","",IF(ISERROR(VLOOKUP(VLOOKUP(C402,Table1[[Practice no.]:[12]],20,FALSE),List!$A$2:$B$5,2,FALSE)),"",VLOOKUP(VLOOKUP(C402,Table1[[Practice no.]:[12]],20,FALSE),List!$A$2:$B$5,2,FALSE)))</f>
        <v/>
      </c>
      <c r="G402" s="66" t="str">
        <f>IF(C402="","",IF(ISERROR(VLOOKUP(VLOOKUP(C402,Table1[[Practice no.]:[12]],21,FALSE),List!$A$2:$B$5,2,FALSE)),"",VLOOKUP(VLOOKUP(C402,Table1[[Practice no.]:[12]],21,FALSE),List!$A$2:$B$5,2,FALSE)))</f>
        <v/>
      </c>
      <c r="H402" s="67" t="str">
        <f>IF(C402="","",IF(ISERROR(VLOOKUP(VLOOKUP(C402,Table1[[Practice no.]:[12]],22,FALSE),List!$A$2:$B$5,2,FALSE)),"",VLOOKUP(VLOOKUP(C402,Table1[[Practice no.]:[12]],22,FALSE),List!$A$2:$B$5,2,FALSE)))</f>
        <v/>
      </c>
      <c r="I402" s="67" t="str">
        <f>IF(C402="","",IF(ISERROR(VLOOKUP(VLOOKUP(C402,Table1[[Practice no.]:[12]],23,FALSE),List!$A$2:$B$5,2,FALSE)),"",VLOOKUP(VLOOKUP(C402,Table1[[Practice no.]:[12]],23,FALSE),List!$A$2:$B$5,2,FALSE)))</f>
        <v/>
      </c>
      <c r="J402" s="67" t="str">
        <f>IF(C402="","",IF(ISERROR(VLOOKUP(VLOOKUP(C402,Table1[[Practice no.]:[12]],24,FALSE),List!$A$2:$B$5,2,FALSE)),"",VLOOKUP(VLOOKUP(C402,Table1[[Practice no.]:[12]],24,FALSE),List!$A$2:$B$5,2,FALSE)))</f>
        <v/>
      </c>
      <c r="K402" s="68" t="str">
        <f>IF(C402="","",IF(ISERROR(VLOOKUP(VLOOKUP(C402,Table1[[Practice no.]:[12]],25,FALSE),List!$A$2:$B$5,2,FALSE)),"",VLOOKUP(VLOOKUP(C402,Table1[[Practice no.]:[12]],25,FALSE),List!$A$2:$B$5,2,FALSE)))</f>
        <v/>
      </c>
      <c r="L402" s="68" t="str">
        <f>IF(C402="","",IF(ISERROR(VLOOKUP(VLOOKUP(C402,Table1[[Practice no.]:[12]],26,FALSE),List!$A$2:$B$5,2,FALSE)),"",VLOOKUP(VLOOKUP(C402,Table1[[Practice no.]:[12]],26,FALSE),List!$A$2:$B$5,2,FALSE)))</f>
        <v/>
      </c>
      <c r="M402" s="68" t="str">
        <f>IF(C402="","",IF(ISERROR(VLOOKUP(VLOOKUP(C402,Table1[[Practice no.]:[12]],27,FALSE),List!$A$2:$B$5,2,FALSE)),"",VLOOKUP(VLOOKUP(C402,Table1[[Practice no.]:[12]],27,FALSE),List!$A$2:$B$5,2,FALSE)))</f>
        <v/>
      </c>
      <c r="N402" s="69" t="str">
        <f>IF(C402="","",IF(ISERROR(VLOOKUP(VLOOKUP(C402,Table1[[Practice no.]:[12]],28,FALSE),List!$A$2:$B$5,2,FALSE)),"",VLOOKUP(VLOOKUP(C402,Table1[[Practice no.]:[12]],28,FALSE),List!$A$2:$B$5,2,FALSE)))</f>
        <v/>
      </c>
      <c r="O402" s="69" t="str">
        <f>IF(C402="","",IF(ISERROR(VLOOKUP(VLOOKUP(C402,Table1[[Practice no.]:[12]],29,FALSE),List!$A$2:$B$5,2,FALSE)),"",VLOOKUP(VLOOKUP(C402,Table1[[Practice no.]:[12]],29,FALSE),List!$A$2:$B$5,2,FALSE)))</f>
        <v/>
      </c>
      <c r="P402" s="69" t="str">
        <f>IF(C402="","",IF(ISERROR(VLOOKUP(VLOOKUP(C402,Table1[[Practice no.]:[12]],30,FALSE),List!$A$2:$B$5,2,FALSE)),"",VLOOKUP(VLOOKUP(C402,Table1[[Practice no.]:[12]],30,FALSE),List!$A$2:$B$5,2,FALSE)))</f>
        <v/>
      </c>
      <c r="Q402" s="55" t="str">
        <f>IF(C402="","",IF(ISERROR(VLOOKUP(VLOOKUP(C402,Table1[[Practice no.]:[12]],31,FALSE),List!$A$2:$B$5,2,FALSE)),"",VLOOKUP(VLOOKUP(C402,Table1[[Practice no.]:[12]],31,FALSE),List!$A$2:$B$5,2,FALSE)))</f>
        <v/>
      </c>
      <c r="R402" s="55" t="str">
        <f>IF(C402="","",IF(ISERROR(VLOOKUP(VLOOKUP(C402,Table1[[Practice no.]:[12]],32,FALSE),List!$A$2:$B$5,2,FALSE)),"",VLOOKUP(VLOOKUP(C402,Table1[[Practice no.]:[12]],32,FALSE),List!$A$2:$B$5,2,FALSE)))</f>
        <v/>
      </c>
      <c r="S402" s="55" t="str">
        <f>IF(C402="","",IF(ISERROR(VLOOKUP(VLOOKUP(C402,Table1[[Practice no.]:[12]],33,FALSE),List!$A$2:$B$5,2,FALSE)),"",VLOOKUP(VLOOKUP(C402,Table1[[Practice no.]:[12]],33,FALSE),List!$A$2:$B$5,2,FALSE)))</f>
        <v/>
      </c>
      <c r="T402" s="55" t="str">
        <f>IF(C402="","",IF(ISERROR(VLOOKUP(VLOOKUP(C402,Table1[[Practice no.]:[12]],34,FALSE),List!$A$2:$B$5,2,FALSE)),"",VLOOKUP(VLOOKUP(C402,Table1[[Practice no.]:[12]],34,FALSE),List!$A$2:$B$5,2,FALSE)))</f>
        <v/>
      </c>
      <c r="U402" s="55" t="str">
        <f>IF(C402="","",IF(ISERROR(VLOOKUP(VLOOKUP(C402,Table1[[Practice no.]:[12]],35,FALSE),List!$A$2:$B$5,2,FALSE)),"",VLOOKUP(VLOOKUP(C402,Table1[[Practice no.]:[12]],35,FALSE),List!$A$2:$B$5,2,FALSE)))</f>
        <v/>
      </c>
      <c r="V402" s="55" t="str">
        <f>IF(C402="","",IF(ISERROR(VLOOKUP(VLOOKUP(C402,Table1[[Practice no.]:[12]],36,FALSE),List!$A$2:$B$5,2,FALSE)),"",VLOOKUP(VLOOKUP(C402,Table1[[Practice no.]:[12]],36,FALSE),List!$A$2:$B$5,2,FALSE)))</f>
        <v/>
      </c>
      <c r="W402" s="55" t="str">
        <f>IF(C402="","",IF(ISERROR(VLOOKUP(VLOOKUP(C402,Table1[[Practice no.]:[12]],37,FALSE),List!$A$2:$B$5,2,FALSE)),"",VLOOKUP(VLOOKUP(C402,Table1[[Practice no.]:[12]],37,FALSE),List!$A$2:$B$5,2,FALSE)))</f>
        <v/>
      </c>
      <c r="X402" s="55" t="str">
        <f>IF(C402="","",IF(ISERROR(VLOOKUP(VLOOKUP(C402,Table1[[Practice no.]:[12]],38,FALSE),List!$A$2:$B$5,2,FALSE)),"",VLOOKUP(VLOOKUP(C402,Table1[[Practice no.]:[12]],38,FALSE),List!$A$2:$B$5,2,FALSE)))</f>
        <v/>
      </c>
      <c r="Y402" s="55" t="str">
        <f>IF(C402="","",IF(ISERROR(VLOOKUP(VLOOKUP(C402,Table1[[Practice no.]:[12]],39,FALSE),List!$A$2:$B$5,2,FALSE)),"",VLOOKUP(VLOOKUP(C402,Table1[[Practice no.]:[12]],39,FALSE),List!$A$2:$B$5,2,FALSE)))</f>
        <v/>
      </c>
      <c r="Z402" s="55" t="str">
        <f>IF(C402="","",IF(ISERROR(VLOOKUP(VLOOKUP(C402,Table1[[Practice no.]:[12]],40,FALSE),List!$A$2:$B$5,2,FALSE)),"",VLOOKUP(VLOOKUP(C402,Table1[[Practice no.]:[12]],40,FALSE),List!$A$2:$B$5,2,FALSE)))</f>
        <v/>
      </c>
      <c r="AA402" s="55" t="str">
        <f>IF(C402="","",IF(ISERROR(VLOOKUP(VLOOKUP(C402,Table1[[Practice no.]:[12]],41,FALSE),List!$A$2:$B$5,2,FALSE)),"",VLOOKUP(VLOOKUP(C402,Table1[[Practice no.]:[12]],41,FALSE),List!$A$2:$B$5,2,FALSE)))</f>
        <v/>
      </c>
      <c r="AB402" s="55" t="str">
        <f>IF(C402="","",IF(ISERROR(VLOOKUP(VLOOKUP(C402,Table1[[Practice no.]:[12]],42,FALSE),List!$A$2:$B$5,2,FALSE)),"",VLOOKUP(VLOOKUP(C402,Table1[[Practice no.]:[12]],42,FALSE),List!$A$2:$B$5,2,FALSE)))</f>
        <v/>
      </c>
    </row>
    <row r="403" spans="1:28" ht="40.35" customHeight="1">
      <c r="A403" s="218"/>
      <c r="B403" s="218"/>
      <c r="C403" s="218"/>
      <c r="D403" s="218" t="str">
        <f>IF(C403="","",HYPERLINK("#'" &amp; C403 &amp; "'!A1",VLOOKUP(C403,Table1[[Practice no.]:[Pracitce Name]],2,FALSE)))</f>
        <v/>
      </c>
      <c r="E403" s="65" t="str">
        <f>IF(C403="","",IF(ISERROR(VLOOKUP(VLOOKUP(C403,Table1[[Practice no.]:[12]],19,FALSE),List!$A$2:$B$5,2,FALSE)),"",VLOOKUP(VLOOKUP(C403,Table1[[Practice no.]:[12]],19,FALSE),List!$A$2:$B$5,2,FALSE)))</f>
        <v/>
      </c>
      <c r="F403" s="66" t="str">
        <f>IF(C403="","",IF(ISERROR(VLOOKUP(VLOOKUP(C403,Table1[[Practice no.]:[12]],20,FALSE),List!$A$2:$B$5,2,FALSE)),"",VLOOKUP(VLOOKUP(C403,Table1[[Practice no.]:[12]],20,FALSE),List!$A$2:$B$5,2,FALSE)))</f>
        <v/>
      </c>
      <c r="G403" s="66" t="str">
        <f>IF(C403="","",IF(ISERROR(VLOOKUP(VLOOKUP(C403,Table1[[Practice no.]:[12]],21,FALSE),List!$A$2:$B$5,2,FALSE)),"",VLOOKUP(VLOOKUP(C403,Table1[[Practice no.]:[12]],21,FALSE),List!$A$2:$B$5,2,FALSE)))</f>
        <v/>
      </c>
      <c r="H403" s="67" t="str">
        <f>IF(C403="","",IF(ISERROR(VLOOKUP(VLOOKUP(C403,Table1[[Practice no.]:[12]],22,FALSE),List!$A$2:$B$5,2,FALSE)),"",VLOOKUP(VLOOKUP(C403,Table1[[Practice no.]:[12]],22,FALSE),List!$A$2:$B$5,2,FALSE)))</f>
        <v/>
      </c>
      <c r="I403" s="67" t="str">
        <f>IF(C403="","",IF(ISERROR(VLOOKUP(VLOOKUP(C403,Table1[[Practice no.]:[12]],23,FALSE),List!$A$2:$B$5,2,FALSE)),"",VLOOKUP(VLOOKUP(C403,Table1[[Practice no.]:[12]],23,FALSE),List!$A$2:$B$5,2,FALSE)))</f>
        <v/>
      </c>
      <c r="J403" s="67" t="str">
        <f>IF(C403="","",IF(ISERROR(VLOOKUP(VLOOKUP(C403,Table1[[Practice no.]:[12]],24,FALSE),List!$A$2:$B$5,2,FALSE)),"",VLOOKUP(VLOOKUP(C403,Table1[[Practice no.]:[12]],24,FALSE),List!$A$2:$B$5,2,FALSE)))</f>
        <v/>
      </c>
      <c r="K403" s="68" t="str">
        <f>IF(C403="","",IF(ISERROR(VLOOKUP(VLOOKUP(C403,Table1[[Practice no.]:[12]],25,FALSE),List!$A$2:$B$5,2,FALSE)),"",VLOOKUP(VLOOKUP(C403,Table1[[Practice no.]:[12]],25,FALSE),List!$A$2:$B$5,2,FALSE)))</f>
        <v/>
      </c>
      <c r="L403" s="68" t="str">
        <f>IF(C403="","",IF(ISERROR(VLOOKUP(VLOOKUP(C403,Table1[[Practice no.]:[12]],26,FALSE),List!$A$2:$B$5,2,FALSE)),"",VLOOKUP(VLOOKUP(C403,Table1[[Practice no.]:[12]],26,FALSE),List!$A$2:$B$5,2,FALSE)))</f>
        <v/>
      </c>
      <c r="M403" s="68" t="str">
        <f>IF(C403="","",IF(ISERROR(VLOOKUP(VLOOKUP(C403,Table1[[Practice no.]:[12]],27,FALSE),List!$A$2:$B$5,2,FALSE)),"",VLOOKUP(VLOOKUP(C403,Table1[[Practice no.]:[12]],27,FALSE),List!$A$2:$B$5,2,FALSE)))</f>
        <v/>
      </c>
      <c r="N403" s="69" t="str">
        <f>IF(C403="","",IF(ISERROR(VLOOKUP(VLOOKUP(C403,Table1[[Practice no.]:[12]],28,FALSE),List!$A$2:$B$5,2,FALSE)),"",VLOOKUP(VLOOKUP(C403,Table1[[Practice no.]:[12]],28,FALSE),List!$A$2:$B$5,2,FALSE)))</f>
        <v/>
      </c>
      <c r="O403" s="69" t="str">
        <f>IF(C403="","",IF(ISERROR(VLOOKUP(VLOOKUP(C403,Table1[[Practice no.]:[12]],29,FALSE),List!$A$2:$B$5,2,FALSE)),"",VLOOKUP(VLOOKUP(C403,Table1[[Practice no.]:[12]],29,FALSE),List!$A$2:$B$5,2,FALSE)))</f>
        <v/>
      </c>
      <c r="P403" s="69" t="str">
        <f>IF(C403="","",IF(ISERROR(VLOOKUP(VLOOKUP(C403,Table1[[Practice no.]:[12]],30,FALSE),List!$A$2:$B$5,2,FALSE)),"",VLOOKUP(VLOOKUP(C403,Table1[[Practice no.]:[12]],30,FALSE),List!$A$2:$B$5,2,FALSE)))</f>
        <v/>
      </c>
      <c r="Q403" s="55" t="str">
        <f>IF(C403="","",IF(ISERROR(VLOOKUP(VLOOKUP(C403,Table1[[Practice no.]:[12]],31,FALSE),List!$A$2:$B$5,2,FALSE)),"",VLOOKUP(VLOOKUP(C403,Table1[[Practice no.]:[12]],31,FALSE),List!$A$2:$B$5,2,FALSE)))</f>
        <v/>
      </c>
      <c r="R403" s="55" t="str">
        <f>IF(C403="","",IF(ISERROR(VLOOKUP(VLOOKUP(C403,Table1[[Practice no.]:[12]],32,FALSE),List!$A$2:$B$5,2,FALSE)),"",VLOOKUP(VLOOKUP(C403,Table1[[Practice no.]:[12]],32,FALSE),List!$A$2:$B$5,2,FALSE)))</f>
        <v/>
      </c>
      <c r="S403" s="55" t="str">
        <f>IF(C403="","",IF(ISERROR(VLOOKUP(VLOOKUP(C403,Table1[[Practice no.]:[12]],33,FALSE),List!$A$2:$B$5,2,FALSE)),"",VLOOKUP(VLOOKUP(C403,Table1[[Practice no.]:[12]],33,FALSE),List!$A$2:$B$5,2,FALSE)))</f>
        <v/>
      </c>
      <c r="T403" s="55" t="str">
        <f>IF(C403="","",IF(ISERROR(VLOOKUP(VLOOKUP(C403,Table1[[Practice no.]:[12]],34,FALSE),List!$A$2:$B$5,2,FALSE)),"",VLOOKUP(VLOOKUP(C403,Table1[[Practice no.]:[12]],34,FALSE),List!$A$2:$B$5,2,FALSE)))</f>
        <v/>
      </c>
      <c r="U403" s="55" t="str">
        <f>IF(C403="","",IF(ISERROR(VLOOKUP(VLOOKUP(C403,Table1[[Practice no.]:[12]],35,FALSE),List!$A$2:$B$5,2,FALSE)),"",VLOOKUP(VLOOKUP(C403,Table1[[Practice no.]:[12]],35,FALSE),List!$A$2:$B$5,2,FALSE)))</f>
        <v/>
      </c>
      <c r="V403" s="55" t="str">
        <f>IF(C403="","",IF(ISERROR(VLOOKUP(VLOOKUP(C403,Table1[[Practice no.]:[12]],36,FALSE),List!$A$2:$B$5,2,FALSE)),"",VLOOKUP(VLOOKUP(C403,Table1[[Practice no.]:[12]],36,FALSE),List!$A$2:$B$5,2,FALSE)))</f>
        <v/>
      </c>
      <c r="W403" s="55" t="str">
        <f>IF(C403="","",IF(ISERROR(VLOOKUP(VLOOKUP(C403,Table1[[Practice no.]:[12]],37,FALSE),List!$A$2:$B$5,2,FALSE)),"",VLOOKUP(VLOOKUP(C403,Table1[[Practice no.]:[12]],37,FALSE),List!$A$2:$B$5,2,FALSE)))</f>
        <v/>
      </c>
      <c r="X403" s="55" t="str">
        <f>IF(C403="","",IF(ISERROR(VLOOKUP(VLOOKUP(C403,Table1[[Practice no.]:[12]],38,FALSE),List!$A$2:$B$5,2,FALSE)),"",VLOOKUP(VLOOKUP(C403,Table1[[Practice no.]:[12]],38,FALSE),List!$A$2:$B$5,2,FALSE)))</f>
        <v/>
      </c>
      <c r="Y403" s="55" t="str">
        <f>IF(C403="","",IF(ISERROR(VLOOKUP(VLOOKUP(C403,Table1[[Practice no.]:[12]],39,FALSE),List!$A$2:$B$5,2,FALSE)),"",VLOOKUP(VLOOKUP(C403,Table1[[Practice no.]:[12]],39,FALSE),List!$A$2:$B$5,2,FALSE)))</f>
        <v/>
      </c>
      <c r="Z403" s="55" t="str">
        <f>IF(C403="","",IF(ISERROR(VLOOKUP(VLOOKUP(C403,Table1[[Practice no.]:[12]],40,FALSE),List!$A$2:$B$5,2,FALSE)),"",VLOOKUP(VLOOKUP(C403,Table1[[Practice no.]:[12]],40,FALSE),List!$A$2:$B$5,2,FALSE)))</f>
        <v/>
      </c>
      <c r="AA403" s="55" t="str">
        <f>IF(C403="","",IF(ISERROR(VLOOKUP(VLOOKUP(C403,Table1[[Practice no.]:[12]],41,FALSE),List!$A$2:$B$5,2,FALSE)),"",VLOOKUP(VLOOKUP(C403,Table1[[Practice no.]:[12]],41,FALSE),List!$A$2:$B$5,2,FALSE)))</f>
        <v/>
      </c>
      <c r="AB403" s="55" t="str">
        <f>IF(C403="","",IF(ISERROR(VLOOKUP(VLOOKUP(C403,Table1[[Practice no.]:[12]],42,FALSE),List!$A$2:$B$5,2,FALSE)),"",VLOOKUP(VLOOKUP(C403,Table1[[Practice no.]:[12]],42,FALSE),List!$A$2:$B$5,2,FALSE)))</f>
        <v/>
      </c>
    </row>
    <row r="404" spans="1:28" ht="40.35" customHeight="1">
      <c r="A404" s="218"/>
      <c r="B404" s="218"/>
      <c r="C404" s="218"/>
      <c r="D404" s="218" t="str">
        <f>IF(C404="","",HYPERLINK("#'" &amp; C404 &amp; "'!A1",VLOOKUP(C404,Table1[[Practice no.]:[Pracitce Name]],2,FALSE)))</f>
        <v/>
      </c>
      <c r="E404" s="65" t="str">
        <f>IF(C404="","",IF(ISERROR(VLOOKUP(VLOOKUP(C404,Table1[[Practice no.]:[12]],19,FALSE),List!$A$2:$B$5,2,FALSE)),"",VLOOKUP(VLOOKUP(C404,Table1[[Practice no.]:[12]],19,FALSE),List!$A$2:$B$5,2,FALSE)))</f>
        <v/>
      </c>
      <c r="F404" s="66" t="str">
        <f>IF(C404="","",IF(ISERROR(VLOOKUP(VLOOKUP(C404,Table1[[Practice no.]:[12]],20,FALSE),List!$A$2:$B$5,2,FALSE)),"",VLOOKUP(VLOOKUP(C404,Table1[[Practice no.]:[12]],20,FALSE),List!$A$2:$B$5,2,FALSE)))</f>
        <v/>
      </c>
      <c r="G404" s="66" t="str">
        <f>IF(C404="","",IF(ISERROR(VLOOKUP(VLOOKUP(C404,Table1[[Practice no.]:[12]],21,FALSE),List!$A$2:$B$5,2,FALSE)),"",VLOOKUP(VLOOKUP(C404,Table1[[Practice no.]:[12]],21,FALSE),List!$A$2:$B$5,2,FALSE)))</f>
        <v/>
      </c>
      <c r="H404" s="67" t="str">
        <f>IF(C404="","",IF(ISERROR(VLOOKUP(VLOOKUP(C404,Table1[[Practice no.]:[12]],22,FALSE),List!$A$2:$B$5,2,FALSE)),"",VLOOKUP(VLOOKUP(C404,Table1[[Practice no.]:[12]],22,FALSE),List!$A$2:$B$5,2,FALSE)))</f>
        <v/>
      </c>
      <c r="I404" s="67" t="str">
        <f>IF(C404="","",IF(ISERROR(VLOOKUP(VLOOKUP(C404,Table1[[Practice no.]:[12]],23,FALSE),List!$A$2:$B$5,2,FALSE)),"",VLOOKUP(VLOOKUP(C404,Table1[[Practice no.]:[12]],23,FALSE),List!$A$2:$B$5,2,FALSE)))</f>
        <v/>
      </c>
      <c r="J404" s="67" t="str">
        <f>IF(C404="","",IF(ISERROR(VLOOKUP(VLOOKUP(C404,Table1[[Practice no.]:[12]],24,FALSE),List!$A$2:$B$5,2,FALSE)),"",VLOOKUP(VLOOKUP(C404,Table1[[Practice no.]:[12]],24,FALSE),List!$A$2:$B$5,2,FALSE)))</f>
        <v/>
      </c>
      <c r="K404" s="68" t="str">
        <f>IF(C404="","",IF(ISERROR(VLOOKUP(VLOOKUP(C404,Table1[[Practice no.]:[12]],25,FALSE),List!$A$2:$B$5,2,FALSE)),"",VLOOKUP(VLOOKUP(C404,Table1[[Practice no.]:[12]],25,FALSE),List!$A$2:$B$5,2,FALSE)))</f>
        <v/>
      </c>
      <c r="L404" s="68" t="str">
        <f>IF(C404="","",IF(ISERROR(VLOOKUP(VLOOKUP(C404,Table1[[Practice no.]:[12]],26,FALSE),List!$A$2:$B$5,2,FALSE)),"",VLOOKUP(VLOOKUP(C404,Table1[[Practice no.]:[12]],26,FALSE),List!$A$2:$B$5,2,FALSE)))</f>
        <v/>
      </c>
      <c r="M404" s="68" t="str">
        <f>IF(C404="","",IF(ISERROR(VLOOKUP(VLOOKUP(C404,Table1[[Practice no.]:[12]],27,FALSE),List!$A$2:$B$5,2,FALSE)),"",VLOOKUP(VLOOKUP(C404,Table1[[Practice no.]:[12]],27,FALSE),List!$A$2:$B$5,2,FALSE)))</f>
        <v/>
      </c>
      <c r="N404" s="69" t="str">
        <f>IF(C404="","",IF(ISERROR(VLOOKUP(VLOOKUP(C404,Table1[[Practice no.]:[12]],28,FALSE),List!$A$2:$B$5,2,FALSE)),"",VLOOKUP(VLOOKUP(C404,Table1[[Practice no.]:[12]],28,FALSE),List!$A$2:$B$5,2,FALSE)))</f>
        <v/>
      </c>
      <c r="O404" s="69" t="str">
        <f>IF(C404="","",IF(ISERROR(VLOOKUP(VLOOKUP(C404,Table1[[Practice no.]:[12]],29,FALSE),List!$A$2:$B$5,2,FALSE)),"",VLOOKUP(VLOOKUP(C404,Table1[[Practice no.]:[12]],29,FALSE),List!$A$2:$B$5,2,FALSE)))</f>
        <v/>
      </c>
      <c r="P404" s="69" t="str">
        <f>IF(C404="","",IF(ISERROR(VLOOKUP(VLOOKUP(C404,Table1[[Practice no.]:[12]],30,FALSE),List!$A$2:$B$5,2,FALSE)),"",VLOOKUP(VLOOKUP(C404,Table1[[Practice no.]:[12]],30,FALSE),List!$A$2:$B$5,2,FALSE)))</f>
        <v/>
      </c>
      <c r="Q404" s="55" t="str">
        <f>IF(C404="","",IF(ISERROR(VLOOKUP(VLOOKUP(C404,Table1[[Practice no.]:[12]],31,FALSE),List!$A$2:$B$5,2,FALSE)),"",VLOOKUP(VLOOKUP(C404,Table1[[Practice no.]:[12]],31,FALSE),List!$A$2:$B$5,2,FALSE)))</f>
        <v/>
      </c>
      <c r="R404" s="55" t="str">
        <f>IF(C404="","",IF(ISERROR(VLOOKUP(VLOOKUP(C404,Table1[[Practice no.]:[12]],32,FALSE),List!$A$2:$B$5,2,FALSE)),"",VLOOKUP(VLOOKUP(C404,Table1[[Practice no.]:[12]],32,FALSE),List!$A$2:$B$5,2,FALSE)))</f>
        <v/>
      </c>
      <c r="S404" s="55" t="str">
        <f>IF(C404="","",IF(ISERROR(VLOOKUP(VLOOKUP(C404,Table1[[Practice no.]:[12]],33,FALSE),List!$A$2:$B$5,2,FALSE)),"",VLOOKUP(VLOOKUP(C404,Table1[[Practice no.]:[12]],33,FALSE),List!$A$2:$B$5,2,FALSE)))</f>
        <v/>
      </c>
      <c r="T404" s="55" t="str">
        <f>IF(C404="","",IF(ISERROR(VLOOKUP(VLOOKUP(C404,Table1[[Practice no.]:[12]],34,FALSE),List!$A$2:$B$5,2,FALSE)),"",VLOOKUP(VLOOKUP(C404,Table1[[Practice no.]:[12]],34,FALSE),List!$A$2:$B$5,2,FALSE)))</f>
        <v/>
      </c>
      <c r="U404" s="55" t="str">
        <f>IF(C404="","",IF(ISERROR(VLOOKUP(VLOOKUP(C404,Table1[[Practice no.]:[12]],35,FALSE),List!$A$2:$B$5,2,FALSE)),"",VLOOKUP(VLOOKUP(C404,Table1[[Practice no.]:[12]],35,FALSE),List!$A$2:$B$5,2,FALSE)))</f>
        <v/>
      </c>
      <c r="V404" s="55" t="str">
        <f>IF(C404="","",IF(ISERROR(VLOOKUP(VLOOKUP(C404,Table1[[Practice no.]:[12]],36,FALSE),List!$A$2:$B$5,2,FALSE)),"",VLOOKUP(VLOOKUP(C404,Table1[[Practice no.]:[12]],36,FALSE),List!$A$2:$B$5,2,FALSE)))</f>
        <v/>
      </c>
      <c r="W404" s="55" t="str">
        <f>IF(C404="","",IF(ISERROR(VLOOKUP(VLOOKUP(C404,Table1[[Practice no.]:[12]],37,FALSE),List!$A$2:$B$5,2,FALSE)),"",VLOOKUP(VLOOKUP(C404,Table1[[Practice no.]:[12]],37,FALSE),List!$A$2:$B$5,2,FALSE)))</f>
        <v/>
      </c>
      <c r="X404" s="55" t="str">
        <f>IF(C404="","",IF(ISERROR(VLOOKUP(VLOOKUP(C404,Table1[[Practice no.]:[12]],38,FALSE),List!$A$2:$B$5,2,FALSE)),"",VLOOKUP(VLOOKUP(C404,Table1[[Practice no.]:[12]],38,FALSE),List!$A$2:$B$5,2,FALSE)))</f>
        <v/>
      </c>
      <c r="Y404" s="55" t="str">
        <f>IF(C404="","",IF(ISERROR(VLOOKUP(VLOOKUP(C404,Table1[[Practice no.]:[12]],39,FALSE),List!$A$2:$B$5,2,FALSE)),"",VLOOKUP(VLOOKUP(C404,Table1[[Practice no.]:[12]],39,FALSE),List!$A$2:$B$5,2,FALSE)))</f>
        <v/>
      </c>
      <c r="Z404" s="55" t="str">
        <f>IF(C404="","",IF(ISERROR(VLOOKUP(VLOOKUP(C404,Table1[[Practice no.]:[12]],40,FALSE),List!$A$2:$B$5,2,FALSE)),"",VLOOKUP(VLOOKUP(C404,Table1[[Practice no.]:[12]],40,FALSE),List!$A$2:$B$5,2,FALSE)))</f>
        <v/>
      </c>
      <c r="AA404" s="55" t="str">
        <f>IF(C404="","",IF(ISERROR(VLOOKUP(VLOOKUP(C404,Table1[[Practice no.]:[12]],41,FALSE),List!$A$2:$B$5,2,FALSE)),"",VLOOKUP(VLOOKUP(C404,Table1[[Practice no.]:[12]],41,FALSE),List!$A$2:$B$5,2,FALSE)))</f>
        <v/>
      </c>
      <c r="AB404" s="55" t="str">
        <f>IF(C404="","",IF(ISERROR(VLOOKUP(VLOOKUP(C404,Table1[[Practice no.]:[12]],42,FALSE),List!$A$2:$B$5,2,FALSE)),"",VLOOKUP(VLOOKUP(C404,Table1[[Practice no.]:[12]],42,FALSE),List!$A$2:$B$5,2,FALSE)))</f>
        <v/>
      </c>
    </row>
    <row r="405" spans="1:28" ht="40.35" customHeight="1">
      <c r="A405" s="218"/>
      <c r="B405" s="218"/>
      <c r="C405" s="218"/>
      <c r="D405" s="218" t="str">
        <f>IF(C405="","",HYPERLINK("#'" &amp; C405 &amp; "'!A1",VLOOKUP(C405,Table1[[Practice no.]:[Pracitce Name]],2,FALSE)))</f>
        <v/>
      </c>
      <c r="E405" s="65" t="str">
        <f>IF(C405="","",IF(ISERROR(VLOOKUP(VLOOKUP(C405,Table1[[Practice no.]:[12]],19,FALSE),List!$A$2:$B$5,2,FALSE)),"",VLOOKUP(VLOOKUP(C405,Table1[[Practice no.]:[12]],19,FALSE),List!$A$2:$B$5,2,FALSE)))</f>
        <v/>
      </c>
      <c r="F405" s="66" t="str">
        <f>IF(C405="","",IF(ISERROR(VLOOKUP(VLOOKUP(C405,Table1[[Practice no.]:[12]],20,FALSE),List!$A$2:$B$5,2,FALSE)),"",VLOOKUP(VLOOKUP(C405,Table1[[Practice no.]:[12]],20,FALSE),List!$A$2:$B$5,2,FALSE)))</f>
        <v/>
      </c>
      <c r="G405" s="66" t="str">
        <f>IF(C405="","",IF(ISERROR(VLOOKUP(VLOOKUP(C405,Table1[[Practice no.]:[12]],21,FALSE),List!$A$2:$B$5,2,FALSE)),"",VLOOKUP(VLOOKUP(C405,Table1[[Practice no.]:[12]],21,FALSE),List!$A$2:$B$5,2,FALSE)))</f>
        <v/>
      </c>
      <c r="H405" s="67" t="str">
        <f>IF(C405="","",IF(ISERROR(VLOOKUP(VLOOKUP(C405,Table1[[Practice no.]:[12]],22,FALSE),List!$A$2:$B$5,2,FALSE)),"",VLOOKUP(VLOOKUP(C405,Table1[[Practice no.]:[12]],22,FALSE),List!$A$2:$B$5,2,FALSE)))</f>
        <v/>
      </c>
      <c r="I405" s="67" t="str">
        <f>IF(C405="","",IF(ISERROR(VLOOKUP(VLOOKUP(C405,Table1[[Practice no.]:[12]],23,FALSE),List!$A$2:$B$5,2,FALSE)),"",VLOOKUP(VLOOKUP(C405,Table1[[Practice no.]:[12]],23,FALSE),List!$A$2:$B$5,2,FALSE)))</f>
        <v/>
      </c>
      <c r="J405" s="67" t="str">
        <f>IF(C405="","",IF(ISERROR(VLOOKUP(VLOOKUP(C405,Table1[[Practice no.]:[12]],24,FALSE),List!$A$2:$B$5,2,FALSE)),"",VLOOKUP(VLOOKUP(C405,Table1[[Practice no.]:[12]],24,FALSE),List!$A$2:$B$5,2,FALSE)))</f>
        <v/>
      </c>
      <c r="K405" s="68" t="str">
        <f>IF(C405="","",IF(ISERROR(VLOOKUP(VLOOKUP(C405,Table1[[Practice no.]:[12]],25,FALSE),List!$A$2:$B$5,2,FALSE)),"",VLOOKUP(VLOOKUP(C405,Table1[[Practice no.]:[12]],25,FALSE),List!$A$2:$B$5,2,FALSE)))</f>
        <v/>
      </c>
      <c r="L405" s="68" t="str">
        <f>IF(C405="","",IF(ISERROR(VLOOKUP(VLOOKUP(C405,Table1[[Practice no.]:[12]],26,FALSE),List!$A$2:$B$5,2,FALSE)),"",VLOOKUP(VLOOKUP(C405,Table1[[Practice no.]:[12]],26,FALSE),List!$A$2:$B$5,2,FALSE)))</f>
        <v/>
      </c>
      <c r="M405" s="68" t="str">
        <f>IF(C405="","",IF(ISERROR(VLOOKUP(VLOOKUP(C405,Table1[[Practice no.]:[12]],27,FALSE),List!$A$2:$B$5,2,FALSE)),"",VLOOKUP(VLOOKUP(C405,Table1[[Practice no.]:[12]],27,FALSE),List!$A$2:$B$5,2,FALSE)))</f>
        <v/>
      </c>
      <c r="N405" s="69" t="str">
        <f>IF(C405="","",IF(ISERROR(VLOOKUP(VLOOKUP(C405,Table1[[Practice no.]:[12]],28,FALSE),List!$A$2:$B$5,2,FALSE)),"",VLOOKUP(VLOOKUP(C405,Table1[[Practice no.]:[12]],28,FALSE),List!$A$2:$B$5,2,FALSE)))</f>
        <v/>
      </c>
      <c r="O405" s="69" t="str">
        <f>IF(C405="","",IF(ISERROR(VLOOKUP(VLOOKUP(C405,Table1[[Practice no.]:[12]],29,FALSE),List!$A$2:$B$5,2,FALSE)),"",VLOOKUP(VLOOKUP(C405,Table1[[Practice no.]:[12]],29,FALSE),List!$A$2:$B$5,2,FALSE)))</f>
        <v/>
      </c>
      <c r="P405" s="69" t="str">
        <f>IF(C405="","",IF(ISERROR(VLOOKUP(VLOOKUP(C405,Table1[[Practice no.]:[12]],30,FALSE),List!$A$2:$B$5,2,FALSE)),"",VLOOKUP(VLOOKUP(C405,Table1[[Practice no.]:[12]],30,FALSE),List!$A$2:$B$5,2,FALSE)))</f>
        <v/>
      </c>
      <c r="Q405" s="55" t="str">
        <f>IF(C405="","",IF(ISERROR(VLOOKUP(VLOOKUP(C405,Table1[[Practice no.]:[12]],31,FALSE),List!$A$2:$B$5,2,FALSE)),"",VLOOKUP(VLOOKUP(C405,Table1[[Practice no.]:[12]],31,FALSE),List!$A$2:$B$5,2,FALSE)))</f>
        <v/>
      </c>
      <c r="R405" s="55" t="str">
        <f>IF(C405="","",IF(ISERROR(VLOOKUP(VLOOKUP(C405,Table1[[Practice no.]:[12]],32,FALSE),List!$A$2:$B$5,2,FALSE)),"",VLOOKUP(VLOOKUP(C405,Table1[[Practice no.]:[12]],32,FALSE),List!$A$2:$B$5,2,FALSE)))</f>
        <v/>
      </c>
      <c r="S405" s="55" t="str">
        <f>IF(C405="","",IF(ISERROR(VLOOKUP(VLOOKUP(C405,Table1[[Practice no.]:[12]],33,FALSE),List!$A$2:$B$5,2,FALSE)),"",VLOOKUP(VLOOKUP(C405,Table1[[Practice no.]:[12]],33,FALSE),List!$A$2:$B$5,2,FALSE)))</f>
        <v/>
      </c>
      <c r="T405" s="55" t="str">
        <f>IF(C405="","",IF(ISERROR(VLOOKUP(VLOOKUP(C405,Table1[[Practice no.]:[12]],34,FALSE),List!$A$2:$B$5,2,FALSE)),"",VLOOKUP(VLOOKUP(C405,Table1[[Practice no.]:[12]],34,FALSE),List!$A$2:$B$5,2,FALSE)))</f>
        <v/>
      </c>
      <c r="U405" s="55" t="str">
        <f>IF(C405="","",IF(ISERROR(VLOOKUP(VLOOKUP(C405,Table1[[Practice no.]:[12]],35,FALSE),List!$A$2:$B$5,2,FALSE)),"",VLOOKUP(VLOOKUP(C405,Table1[[Practice no.]:[12]],35,FALSE),List!$A$2:$B$5,2,FALSE)))</f>
        <v/>
      </c>
      <c r="V405" s="55" t="str">
        <f>IF(C405="","",IF(ISERROR(VLOOKUP(VLOOKUP(C405,Table1[[Practice no.]:[12]],36,FALSE),List!$A$2:$B$5,2,FALSE)),"",VLOOKUP(VLOOKUP(C405,Table1[[Practice no.]:[12]],36,FALSE),List!$A$2:$B$5,2,FALSE)))</f>
        <v/>
      </c>
      <c r="W405" s="55" t="str">
        <f>IF(C405="","",IF(ISERROR(VLOOKUP(VLOOKUP(C405,Table1[[Practice no.]:[12]],37,FALSE),List!$A$2:$B$5,2,FALSE)),"",VLOOKUP(VLOOKUP(C405,Table1[[Practice no.]:[12]],37,FALSE),List!$A$2:$B$5,2,FALSE)))</f>
        <v/>
      </c>
      <c r="X405" s="55" t="str">
        <f>IF(C405="","",IF(ISERROR(VLOOKUP(VLOOKUP(C405,Table1[[Practice no.]:[12]],38,FALSE),List!$A$2:$B$5,2,FALSE)),"",VLOOKUP(VLOOKUP(C405,Table1[[Practice no.]:[12]],38,FALSE),List!$A$2:$B$5,2,FALSE)))</f>
        <v/>
      </c>
      <c r="Y405" s="55" t="str">
        <f>IF(C405="","",IF(ISERROR(VLOOKUP(VLOOKUP(C405,Table1[[Practice no.]:[12]],39,FALSE),List!$A$2:$B$5,2,FALSE)),"",VLOOKUP(VLOOKUP(C405,Table1[[Practice no.]:[12]],39,FALSE),List!$A$2:$B$5,2,FALSE)))</f>
        <v/>
      </c>
      <c r="Z405" s="55" t="str">
        <f>IF(C405="","",IF(ISERROR(VLOOKUP(VLOOKUP(C405,Table1[[Practice no.]:[12]],40,FALSE),List!$A$2:$B$5,2,FALSE)),"",VLOOKUP(VLOOKUP(C405,Table1[[Practice no.]:[12]],40,FALSE),List!$A$2:$B$5,2,FALSE)))</f>
        <v/>
      </c>
      <c r="AA405" s="55" t="str">
        <f>IF(C405="","",IF(ISERROR(VLOOKUP(VLOOKUP(C405,Table1[[Practice no.]:[12]],41,FALSE),List!$A$2:$B$5,2,FALSE)),"",VLOOKUP(VLOOKUP(C405,Table1[[Practice no.]:[12]],41,FALSE),List!$A$2:$B$5,2,FALSE)))</f>
        <v/>
      </c>
      <c r="AB405" s="55" t="str">
        <f>IF(C405="","",IF(ISERROR(VLOOKUP(VLOOKUP(C405,Table1[[Practice no.]:[12]],42,FALSE),List!$A$2:$B$5,2,FALSE)),"",VLOOKUP(VLOOKUP(C405,Table1[[Practice no.]:[12]],42,FALSE),List!$A$2:$B$5,2,FALSE)))</f>
        <v/>
      </c>
    </row>
    <row r="406" spans="1:28" ht="40.35" customHeight="1">
      <c r="A406" s="218"/>
      <c r="B406" s="218"/>
      <c r="C406" s="218"/>
      <c r="D406" s="218" t="str">
        <f>IF(C406="","",HYPERLINK("#'" &amp; C406 &amp; "'!A1",VLOOKUP(C406,Table1[[Practice no.]:[Pracitce Name]],2,FALSE)))</f>
        <v/>
      </c>
      <c r="E406" s="65" t="str">
        <f>IF(C406="","",IF(ISERROR(VLOOKUP(VLOOKUP(C406,Table1[[Practice no.]:[12]],19,FALSE),List!$A$2:$B$5,2,FALSE)),"",VLOOKUP(VLOOKUP(C406,Table1[[Practice no.]:[12]],19,FALSE),List!$A$2:$B$5,2,FALSE)))</f>
        <v/>
      </c>
      <c r="F406" s="66" t="str">
        <f>IF(C406="","",IF(ISERROR(VLOOKUP(VLOOKUP(C406,Table1[[Practice no.]:[12]],20,FALSE),List!$A$2:$B$5,2,FALSE)),"",VLOOKUP(VLOOKUP(C406,Table1[[Practice no.]:[12]],20,FALSE),List!$A$2:$B$5,2,FALSE)))</f>
        <v/>
      </c>
      <c r="G406" s="66" t="str">
        <f>IF(C406="","",IF(ISERROR(VLOOKUP(VLOOKUP(C406,Table1[[Practice no.]:[12]],21,FALSE),List!$A$2:$B$5,2,FALSE)),"",VLOOKUP(VLOOKUP(C406,Table1[[Practice no.]:[12]],21,FALSE),List!$A$2:$B$5,2,FALSE)))</f>
        <v/>
      </c>
      <c r="H406" s="67" t="str">
        <f>IF(C406="","",IF(ISERROR(VLOOKUP(VLOOKUP(C406,Table1[[Practice no.]:[12]],22,FALSE),List!$A$2:$B$5,2,FALSE)),"",VLOOKUP(VLOOKUP(C406,Table1[[Practice no.]:[12]],22,FALSE),List!$A$2:$B$5,2,FALSE)))</f>
        <v/>
      </c>
      <c r="I406" s="67" t="str">
        <f>IF(C406="","",IF(ISERROR(VLOOKUP(VLOOKUP(C406,Table1[[Practice no.]:[12]],23,FALSE),List!$A$2:$B$5,2,FALSE)),"",VLOOKUP(VLOOKUP(C406,Table1[[Practice no.]:[12]],23,FALSE),List!$A$2:$B$5,2,FALSE)))</f>
        <v/>
      </c>
      <c r="J406" s="67" t="str">
        <f>IF(C406="","",IF(ISERROR(VLOOKUP(VLOOKUP(C406,Table1[[Practice no.]:[12]],24,FALSE),List!$A$2:$B$5,2,FALSE)),"",VLOOKUP(VLOOKUP(C406,Table1[[Practice no.]:[12]],24,FALSE),List!$A$2:$B$5,2,FALSE)))</f>
        <v/>
      </c>
      <c r="K406" s="68" t="str">
        <f>IF(C406="","",IF(ISERROR(VLOOKUP(VLOOKUP(C406,Table1[[Practice no.]:[12]],25,FALSE),List!$A$2:$B$5,2,FALSE)),"",VLOOKUP(VLOOKUP(C406,Table1[[Practice no.]:[12]],25,FALSE),List!$A$2:$B$5,2,FALSE)))</f>
        <v/>
      </c>
      <c r="L406" s="68" t="str">
        <f>IF(C406="","",IF(ISERROR(VLOOKUP(VLOOKUP(C406,Table1[[Practice no.]:[12]],26,FALSE),List!$A$2:$B$5,2,FALSE)),"",VLOOKUP(VLOOKUP(C406,Table1[[Practice no.]:[12]],26,FALSE),List!$A$2:$B$5,2,FALSE)))</f>
        <v/>
      </c>
      <c r="M406" s="68" t="str">
        <f>IF(C406="","",IF(ISERROR(VLOOKUP(VLOOKUP(C406,Table1[[Practice no.]:[12]],27,FALSE),List!$A$2:$B$5,2,FALSE)),"",VLOOKUP(VLOOKUP(C406,Table1[[Practice no.]:[12]],27,FALSE),List!$A$2:$B$5,2,FALSE)))</f>
        <v/>
      </c>
      <c r="N406" s="69" t="str">
        <f>IF(C406="","",IF(ISERROR(VLOOKUP(VLOOKUP(C406,Table1[[Practice no.]:[12]],28,FALSE),List!$A$2:$B$5,2,FALSE)),"",VLOOKUP(VLOOKUP(C406,Table1[[Practice no.]:[12]],28,FALSE),List!$A$2:$B$5,2,FALSE)))</f>
        <v/>
      </c>
      <c r="O406" s="69" t="str">
        <f>IF(C406="","",IF(ISERROR(VLOOKUP(VLOOKUP(C406,Table1[[Practice no.]:[12]],29,FALSE),List!$A$2:$B$5,2,FALSE)),"",VLOOKUP(VLOOKUP(C406,Table1[[Practice no.]:[12]],29,FALSE),List!$A$2:$B$5,2,FALSE)))</f>
        <v/>
      </c>
      <c r="P406" s="69" t="str">
        <f>IF(C406="","",IF(ISERROR(VLOOKUP(VLOOKUP(C406,Table1[[Practice no.]:[12]],30,FALSE),List!$A$2:$B$5,2,FALSE)),"",VLOOKUP(VLOOKUP(C406,Table1[[Practice no.]:[12]],30,FALSE),List!$A$2:$B$5,2,FALSE)))</f>
        <v/>
      </c>
      <c r="Q406" s="55" t="str">
        <f>IF(C406="","",IF(ISERROR(VLOOKUP(VLOOKUP(C406,Table1[[Practice no.]:[12]],31,FALSE),List!$A$2:$B$5,2,FALSE)),"",VLOOKUP(VLOOKUP(C406,Table1[[Practice no.]:[12]],31,FALSE),List!$A$2:$B$5,2,FALSE)))</f>
        <v/>
      </c>
      <c r="R406" s="55" t="str">
        <f>IF(C406="","",IF(ISERROR(VLOOKUP(VLOOKUP(C406,Table1[[Practice no.]:[12]],32,FALSE),List!$A$2:$B$5,2,FALSE)),"",VLOOKUP(VLOOKUP(C406,Table1[[Practice no.]:[12]],32,FALSE),List!$A$2:$B$5,2,FALSE)))</f>
        <v/>
      </c>
      <c r="S406" s="55" t="str">
        <f>IF(C406="","",IF(ISERROR(VLOOKUP(VLOOKUP(C406,Table1[[Practice no.]:[12]],33,FALSE),List!$A$2:$B$5,2,FALSE)),"",VLOOKUP(VLOOKUP(C406,Table1[[Practice no.]:[12]],33,FALSE),List!$A$2:$B$5,2,FALSE)))</f>
        <v/>
      </c>
      <c r="T406" s="55" t="str">
        <f>IF(C406="","",IF(ISERROR(VLOOKUP(VLOOKUP(C406,Table1[[Practice no.]:[12]],34,FALSE),List!$A$2:$B$5,2,FALSE)),"",VLOOKUP(VLOOKUP(C406,Table1[[Practice no.]:[12]],34,FALSE),List!$A$2:$B$5,2,FALSE)))</f>
        <v/>
      </c>
      <c r="U406" s="55" t="str">
        <f>IF(C406="","",IF(ISERROR(VLOOKUP(VLOOKUP(C406,Table1[[Practice no.]:[12]],35,FALSE),List!$A$2:$B$5,2,FALSE)),"",VLOOKUP(VLOOKUP(C406,Table1[[Practice no.]:[12]],35,FALSE),List!$A$2:$B$5,2,FALSE)))</f>
        <v/>
      </c>
      <c r="V406" s="55" t="str">
        <f>IF(C406="","",IF(ISERROR(VLOOKUP(VLOOKUP(C406,Table1[[Practice no.]:[12]],36,FALSE),List!$A$2:$B$5,2,FALSE)),"",VLOOKUP(VLOOKUP(C406,Table1[[Practice no.]:[12]],36,FALSE),List!$A$2:$B$5,2,FALSE)))</f>
        <v/>
      </c>
      <c r="W406" s="55" t="str">
        <f>IF(C406="","",IF(ISERROR(VLOOKUP(VLOOKUP(C406,Table1[[Practice no.]:[12]],37,FALSE),List!$A$2:$B$5,2,FALSE)),"",VLOOKUP(VLOOKUP(C406,Table1[[Practice no.]:[12]],37,FALSE),List!$A$2:$B$5,2,FALSE)))</f>
        <v/>
      </c>
      <c r="X406" s="55" t="str">
        <f>IF(C406="","",IF(ISERROR(VLOOKUP(VLOOKUP(C406,Table1[[Practice no.]:[12]],38,FALSE),List!$A$2:$B$5,2,FALSE)),"",VLOOKUP(VLOOKUP(C406,Table1[[Practice no.]:[12]],38,FALSE),List!$A$2:$B$5,2,FALSE)))</f>
        <v/>
      </c>
      <c r="Y406" s="55" t="str">
        <f>IF(C406="","",IF(ISERROR(VLOOKUP(VLOOKUP(C406,Table1[[Practice no.]:[12]],39,FALSE),List!$A$2:$B$5,2,FALSE)),"",VLOOKUP(VLOOKUP(C406,Table1[[Practice no.]:[12]],39,FALSE),List!$A$2:$B$5,2,FALSE)))</f>
        <v/>
      </c>
      <c r="Z406" s="55" t="str">
        <f>IF(C406="","",IF(ISERROR(VLOOKUP(VLOOKUP(C406,Table1[[Practice no.]:[12]],40,FALSE),List!$A$2:$B$5,2,FALSE)),"",VLOOKUP(VLOOKUP(C406,Table1[[Practice no.]:[12]],40,FALSE),List!$A$2:$B$5,2,FALSE)))</f>
        <v/>
      </c>
      <c r="AA406" s="55" t="str">
        <f>IF(C406="","",IF(ISERROR(VLOOKUP(VLOOKUP(C406,Table1[[Practice no.]:[12]],41,FALSE),List!$A$2:$B$5,2,FALSE)),"",VLOOKUP(VLOOKUP(C406,Table1[[Practice no.]:[12]],41,FALSE),List!$A$2:$B$5,2,FALSE)))</f>
        <v/>
      </c>
      <c r="AB406" s="55" t="str">
        <f>IF(C406="","",IF(ISERROR(VLOOKUP(VLOOKUP(C406,Table1[[Practice no.]:[12]],42,FALSE),List!$A$2:$B$5,2,FALSE)),"",VLOOKUP(VLOOKUP(C406,Table1[[Practice no.]:[12]],42,FALSE),List!$A$2:$B$5,2,FALSE)))</f>
        <v/>
      </c>
    </row>
    <row r="407" spans="1:28" ht="40.35" customHeight="1">
      <c r="A407" s="218"/>
      <c r="B407" s="218"/>
      <c r="C407" s="218"/>
      <c r="D407" s="218" t="str">
        <f>IF(C407="","",HYPERLINK("#'" &amp; C407 &amp; "'!A1",VLOOKUP(C407,Table1[[Practice no.]:[Pracitce Name]],2,FALSE)))</f>
        <v/>
      </c>
      <c r="E407" s="65" t="str">
        <f>IF(C407="","",IF(ISERROR(VLOOKUP(VLOOKUP(C407,Table1[[Practice no.]:[12]],19,FALSE),List!$A$2:$B$5,2,FALSE)),"",VLOOKUP(VLOOKUP(C407,Table1[[Practice no.]:[12]],19,FALSE),List!$A$2:$B$5,2,FALSE)))</f>
        <v/>
      </c>
      <c r="F407" s="66" t="str">
        <f>IF(C407="","",IF(ISERROR(VLOOKUP(VLOOKUP(C407,Table1[[Practice no.]:[12]],20,FALSE),List!$A$2:$B$5,2,FALSE)),"",VLOOKUP(VLOOKUP(C407,Table1[[Practice no.]:[12]],20,FALSE),List!$A$2:$B$5,2,FALSE)))</f>
        <v/>
      </c>
      <c r="G407" s="66" t="str">
        <f>IF(C407="","",IF(ISERROR(VLOOKUP(VLOOKUP(C407,Table1[[Practice no.]:[12]],21,FALSE),List!$A$2:$B$5,2,FALSE)),"",VLOOKUP(VLOOKUP(C407,Table1[[Practice no.]:[12]],21,FALSE),List!$A$2:$B$5,2,FALSE)))</f>
        <v/>
      </c>
      <c r="H407" s="67" t="str">
        <f>IF(C407="","",IF(ISERROR(VLOOKUP(VLOOKUP(C407,Table1[[Practice no.]:[12]],22,FALSE),List!$A$2:$B$5,2,FALSE)),"",VLOOKUP(VLOOKUP(C407,Table1[[Practice no.]:[12]],22,FALSE),List!$A$2:$B$5,2,FALSE)))</f>
        <v/>
      </c>
      <c r="I407" s="67" t="str">
        <f>IF(C407="","",IF(ISERROR(VLOOKUP(VLOOKUP(C407,Table1[[Practice no.]:[12]],23,FALSE),List!$A$2:$B$5,2,FALSE)),"",VLOOKUP(VLOOKUP(C407,Table1[[Practice no.]:[12]],23,FALSE),List!$A$2:$B$5,2,FALSE)))</f>
        <v/>
      </c>
      <c r="J407" s="67" t="str">
        <f>IF(C407="","",IF(ISERROR(VLOOKUP(VLOOKUP(C407,Table1[[Practice no.]:[12]],24,FALSE),List!$A$2:$B$5,2,FALSE)),"",VLOOKUP(VLOOKUP(C407,Table1[[Practice no.]:[12]],24,FALSE),List!$A$2:$B$5,2,FALSE)))</f>
        <v/>
      </c>
      <c r="K407" s="68" t="str">
        <f>IF(C407="","",IF(ISERROR(VLOOKUP(VLOOKUP(C407,Table1[[Practice no.]:[12]],25,FALSE),List!$A$2:$B$5,2,FALSE)),"",VLOOKUP(VLOOKUP(C407,Table1[[Practice no.]:[12]],25,FALSE),List!$A$2:$B$5,2,FALSE)))</f>
        <v/>
      </c>
      <c r="L407" s="68" t="str">
        <f>IF(C407="","",IF(ISERROR(VLOOKUP(VLOOKUP(C407,Table1[[Practice no.]:[12]],26,FALSE),List!$A$2:$B$5,2,FALSE)),"",VLOOKUP(VLOOKUP(C407,Table1[[Practice no.]:[12]],26,FALSE),List!$A$2:$B$5,2,FALSE)))</f>
        <v/>
      </c>
      <c r="M407" s="68" t="str">
        <f>IF(C407="","",IF(ISERROR(VLOOKUP(VLOOKUP(C407,Table1[[Practice no.]:[12]],27,FALSE),List!$A$2:$B$5,2,FALSE)),"",VLOOKUP(VLOOKUP(C407,Table1[[Practice no.]:[12]],27,FALSE),List!$A$2:$B$5,2,FALSE)))</f>
        <v/>
      </c>
      <c r="N407" s="69" t="str">
        <f>IF(C407="","",IF(ISERROR(VLOOKUP(VLOOKUP(C407,Table1[[Practice no.]:[12]],28,FALSE),List!$A$2:$B$5,2,FALSE)),"",VLOOKUP(VLOOKUP(C407,Table1[[Practice no.]:[12]],28,FALSE),List!$A$2:$B$5,2,FALSE)))</f>
        <v/>
      </c>
      <c r="O407" s="69" t="str">
        <f>IF(C407="","",IF(ISERROR(VLOOKUP(VLOOKUP(C407,Table1[[Practice no.]:[12]],29,FALSE),List!$A$2:$B$5,2,FALSE)),"",VLOOKUP(VLOOKUP(C407,Table1[[Practice no.]:[12]],29,FALSE),List!$A$2:$B$5,2,FALSE)))</f>
        <v/>
      </c>
      <c r="P407" s="69" t="str">
        <f>IF(C407="","",IF(ISERROR(VLOOKUP(VLOOKUP(C407,Table1[[Practice no.]:[12]],30,FALSE),List!$A$2:$B$5,2,FALSE)),"",VLOOKUP(VLOOKUP(C407,Table1[[Practice no.]:[12]],30,FALSE),List!$A$2:$B$5,2,FALSE)))</f>
        <v/>
      </c>
      <c r="Q407" s="55" t="str">
        <f>IF(C407="","",IF(ISERROR(VLOOKUP(VLOOKUP(C407,Table1[[Practice no.]:[12]],31,FALSE),List!$A$2:$B$5,2,FALSE)),"",VLOOKUP(VLOOKUP(C407,Table1[[Practice no.]:[12]],31,FALSE),List!$A$2:$B$5,2,FALSE)))</f>
        <v/>
      </c>
      <c r="R407" s="55" t="str">
        <f>IF(C407="","",IF(ISERROR(VLOOKUP(VLOOKUP(C407,Table1[[Practice no.]:[12]],32,FALSE),List!$A$2:$B$5,2,FALSE)),"",VLOOKUP(VLOOKUP(C407,Table1[[Practice no.]:[12]],32,FALSE),List!$A$2:$B$5,2,FALSE)))</f>
        <v/>
      </c>
      <c r="S407" s="55" t="str">
        <f>IF(C407="","",IF(ISERROR(VLOOKUP(VLOOKUP(C407,Table1[[Practice no.]:[12]],33,FALSE),List!$A$2:$B$5,2,FALSE)),"",VLOOKUP(VLOOKUP(C407,Table1[[Practice no.]:[12]],33,FALSE),List!$A$2:$B$5,2,FALSE)))</f>
        <v/>
      </c>
      <c r="T407" s="55" t="str">
        <f>IF(C407="","",IF(ISERROR(VLOOKUP(VLOOKUP(C407,Table1[[Practice no.]:[12]],34,FALSE),List!$A$2:$B$5,2,FALSE)),"",VLOOKUP(VLOOKUP(C407,Table1[[Practice no.]:[12]],34,FALSE),List!$A$2:$B$5,2,FALSE)))</f>
        <v/>
      </c>
      <c r="U407" s="55" t="str">
        <f>IF(C407="","",IF(ISERROR(VLOOKUP(VLOOKUP(C407,Table1[[Practice no.]:[12]],35,FALSE),List!$A$2:$B$5,2,FALSE)),"",VLOOKUP(VLOOKUP(C407,Table1[[Practice no.]:[12]],35,FALSE),List!$A$2:$B$5,2,FALSE)))</f>
        <v/>
      </c>
      <c r="V407" s="55" t="str">
        <f>IF(C407="","",IF(ISERROR(VLOOKUP(VLOOKUP(C407,Table1[[Practice no.]:[12]],36,FALSE),List!$A$2:$B$5,2,FALSE)),"",VLOOKUP(VLOOKUP(C407,Table1[[Practice no.]:[12]],36,FALSE),List!$A$2:$B$5,2,FALSE)))</f>
        <v/>
      </c>
      <c r="W407" s="55" t="str">
        <f>IF(C407="","",IF(ISERROR(VLOOKUP(VLOOKUP(C407,Table1[[Practice no.]:[12]],37,FALSE),List!$A$2:$B$5,2,FALSE)),"",VLOOKUP(VLOOKUP(C407,Table1[[Practice no.]:[12]],37,FALSE),List!$A$2:$B$5,2,FALSE)))</f>
        <v/>
      </c>
      <c r="X407" s="55" t="str">
        <f>IF(C407="","",IF(ISERROR(VLOOKUP(VLOOKUP(C407,Table1[[Practice no.]:[12]],38,FALSE),List!$A$2:$B$5,2,FALSE)),"",VLOOKUP(VLOOKUP(C407,Table1[[Practice no.]:[12]],38,FALSE),List!$A$2:$B$5,2,FALSE)))</f>
        <v/>
      </c>
      <c r="Y407" s="55" t="str">
        <f>IF(C407="","",IF(ISERROR(VLOOKUP(VLOOKUP(C407,Table1[[Practice no.]:[12]],39,FALSE),List!$A$2:$B$5,2,FALSE)),"",VLOOKUP(VLOOKUP(C407,Table1[[Practice no.]:[12]],39,FALSE),List!$A$2:$B$5,2,FALSE)))</f>
        <v/>
      </c>
      <c r="Z407" s="55" t="str">
        <f>IF(C407="","",IF(ISERROR(VLOOKUP(VLOOKUP(C407,Table1[[Practice no.]:[12]],40,FALSE),List!$A$2:$B$5,2,FALSE)),"",VLOOKUP(VLOOKUP(C407,Table1[[Practice no.]:[12]],40,FALSE),List!$A$2:$B$5,2,FALSE)))</f>
        <v/>
      </c>
      <c r="AA407" s="55" t="str">
        <f>IF(C407="","",IF(ISERROR(VLOOKUP(VLOOKUP(C407,Table1[[Practice no.]:[12]],41,FALSE),List!$A$2:$B$5,2,FALSE)),"",VLOOKUP(VLOOKUP(C407,Table1[[Practice no.]:[12]],41,FALSE),List!$A$2:$B$5,2,FALSE)))</f>
        <v/>
      </c>
      <c r="AB407" s="55" t="str">
        <f>IF(C407="","",IF(ISERROR(VLOOKUP(VLOOKUP(C407,Table1[[Practice no.]:[12]],42,FALSE),List!$A$2:$B$5,2,FALSE)),"",VLOOKUP(VLOOKUP(C407,Table1[[Practice no.]:[12]],42,FALSE),List!$A$2:$B$5,2,FALSE)))</f>
        <v/>
      </c>
    </row>
    <row r="408" spans="1:28" ht="40.35" customHeight="1">
      <c r="A408" s="218"/>
      <c r="B408" s="218"/>
      <c r="C408" s="218"/>
      <c r="D408" s="218" t="str">
        <f>IF(C408="","",HYPERLINK("#'" &amp; C408 &amp; "'!A1",VLOOKUP(C408,Table1[[Practice no.]:[Pracitce Name]],2,FALSE)))</f>
        <v/>
      </c>
      <c r="E408" s="65" t="str">
        <f>IF(C408="","",IF(ISERROR(VLOOKUP(VLOOKUP(C408,Table1[[Practice no.]:[12]],19,FALSE),List!$A$2:$B$5,2,FALSE)),"",VLOOKUP(VLOOKUP(C408,Table1[[Practice no.]:[12]],19,FALSE),List!$A$2:$B$5,2,FALSE)))</f>
        <v/>
      </c>
      <c r="F408" s="66" t="str">
        <f>IF(C408="","",IF(ISERROR(VLOOKUP(VLOOKUP(C408,Table1[[Practice no.]:[12]],20,FALSE),List!$A$2:$B$5,2,FALSE)),"",VLOOKUP(VLOOKUP(C408,Table1[[Practice no.]:[12]],20,FALSE),List!$A$2:$B$5,2,FALSE)))</f>
        <v/>
      </c>
      <c r="G408" s="66" t="str">
        <f>IF(C408="","",IF(ISERROR(VLOOKUP(VLOOKUP(C408,Table1[[Practice no.]:[12]],21,FALSE),List!$A$2:$B$5,2,FALSE)),"",VLOOKUP(VLOOKUP(C408,Table1[[Practice no.]:[12]],21,FALSE),List!$A$2:$B$5,2,FALSE)))</f>
        <v/>
      </c>
      <c r="H408" s="67" t="str">
        <f>IF(C408="","",IF(ISERROR(VLOOKUP(VLOOKUP(C408,Table1[[Practice no.]:[12]],22,FALSE),List!$A$2:$B$5,2,FALSE)),"",VLOOKUP(VLOOKUP(C408,Table1[[Practice no.]:[12]],22,FALSE),List!$A$2:$B$5,2,FALSE)))</f>
        <v/>
      </c>
      <c r="I408" s="67" t="str">
        <f>IF(C408="","",IF(ISERROR(VLOOKUP(VLOOKUP(C408,Table1[[Practice no.]:[12]],23,FALSE),List!$A$2:$B$5,2,FALSE)),"",VLOOKUP(VLOOKUP(C408,Table1[[Practice no.]:[12]],23,FALSE),List!$A$2:$B$5,2,FALSE)))</f>
        <v/>
      </c>
      <c r="J408" s="67" t="str">
        <f>IF(C408="","",IF(ISERROR(VLOOKUP(VLOOKUP(C408,Table1[[Practice no.]:[12]],24,FALSE),List!$A$2:$B$5,2,FALSE)),"",VLOOKUP(VLOOKUP(C408,Table1[[Practice no.]:[12]],24,FALSE),List!$A$2:$B$5,2,FALSE)))</f>
        <v/>
      </c>
      <c r="K408" s="68" t="str">
        <f>IF(C408="","",IF(ISERROR(VLOOKUP(VLOOKUP(C408,Table1[[Practice no.]:[12]],25,FALSE),List!$A$2:$B$5,2,FALSE)),"",VLOOKUP(VLOOKUP(C408,Table1[[Practice no.]:[12]],25,FALSE),List!$A$2:$B$5,2,FALSE)))</f>
        <v/>
      </c>
      <c r="L408" s="68" t="str">
        <f>IF(C408="","",IF(ISERROR(VLOOKUP(VLOOKUP(C408,Table1[[Practice no.]:[12]],26,FALSE),List!$A$2:$B$5,2,FALSE)),"",VLOOKUP(VLOOKUP(C408,Table1[[Practice no.]:[12]],26,FALSE),List!$A$2:$B$5,2,FALSE)))</f>
        <v/>
      </c>
      <c r="M408" s="68" t="str">
        <f>IF(C408="","",IF(ISERROR(VLOOKUP(VLOOKUP(C408,Table1[[Practice no.]:[12]],27,FALSE),List!$A$2:$B$5,2,FALSE)),"",VLOOKUP(VLOOKUP(C408,Table1[[Practice no.]:[12]],27,FALSE),List!$A$2:$B$5,2,FALSE)))</f>
        <v/>
      </c>
      <c r="N408" s="69" t="str">
        <f>IF(C408="","",IF(ISERROR(VLOOKUP(VLOOKUP(C408,Table1[[Practice no.]:[12]],28,FALSE),List!$A$2:$B$5,2,FALSE)),"",VLOOKUP(VLOOKUP(C408,Table1[[Practice no.]:[12]],28,FALSE),List!$A$2:$B$5,2,FALSE)))</f>
        <v/>
      </c>
      <c r="O408" s="69" t="str">
        <f>IF(C408="","",IF(ISERROR(VLOOKUP(VLOOKUP(C408,Table1[[Practice no.]:[12]],29,FALSE),List!$A$2:$B$5,2,FALSE)),"",VLOOKUP(VLOOKUP(C408,Table1[[Practice no.]:[12]],29,FALSE),List!$A$2:$B$5,2,FALSE)))</f>
        <v/>
      </c>
      <c r="P408" s="69" t="str">
        <f>IF(C408="","",IF(ISERROR(VLOOKUP(VLOOKUP(C408,Table1[[Practice no.]:[12]],30,FALSE),List!$A$2:$B$5,2,FALSE)),"",VLOOKUP(VLOOKUP(C408,Table1[[Practice no.]:[12]],30,FALSE),List!$A$2:$B$5,2,FALSE)))</f>
        <v/>
      </c>
      <c r="Q408" s="55" t="str">
        <f>IF(C408="","",IF(ISERROR(VLOOKUP(VLOOKUP(C408,Table1[[Practice no.]:[12]],31,FALSE),List!$A$2:$B$5,2,FALSE)),"",VLOOKUP(VLOOKUP(C408,Table1[[Practice no.]:[12]],31,FALSE),List!$A$2:$B$5,2,FALSE)))</f>
        <v/>
      </c>
      <c r="R408" s="55" t="str">
        <f>IF(C408="","",IF(ISERROR(VLOOKUP(VLOOKUP(C408,Table1[[Practice no.]:[12]],32,FALSE),List!$A$2:$B$5,2,FALSE)),"",VLOOKUP(VLOOKUP(C408,Table1[[Practice no.]:[12]],32,FALSE),List!$A$2:$B$5,2,FALSE)))</f>
        <v/>
      </c>
      <c r="S408" s="55" t="str">
        <f>IF(C408="","",IF(ISERROR(VLOOKUP(VLOOKUP(C408,Table1[[Practice no.]:[12]],33,FALSE),List!$A$2:$B$5,2,FALSE)),"",VLOOKUP(VLOOKUP(C408,Table1[[Practice no.]:[12]],33,FALSE),List!$A$2:$B$5,2,FALSE)))</f>
        <v/>
      </c>
      <c r="T408" s="55" t="str">
        <f>IF(C408="","",IF(ISERROR(VLOOKUP(VLOOKUP(C408,Table1[[Practice no.]:[12]],34,FALSE),List!$A$2:$B$5,2,FALSE)),"",VLOOKUP(VLOOKUP(C408,Table1[[Practice no.]:[12]],34,FALSE),List!$A$2:$B$5,2,FALSE)))</f>
        <v/>
      </c>
      <c r="U408" s="55" t="str">
        <f>IF(C408="","",IF(ISERROR(VLOOKUP(VLOOKUP(C408,Table1[[Practice no.]:[12]],35,FALSE),List!$A$2:$B$5,2,FALSE)),"",VLOOKUP(VLOOKUP(C408,Table1[[Practice no.]:[12]],35,FALSE),List!$A$2:$B$5,2,FALSE)))</f>
        <v/>
      </c>
      <c r="V408" s="55" t="str">
        <f>IF(C408="","",IF(ISERROR(VLOOKUP(VLOOKUP(C408,Table1[[Practice no.]:[12]],36,FALSE),List!$A$2:$B$5,2,FALSE)),"",VLOOKUP(VLOOKUP(C408,Table1[[Practice no.]:[12]],36,FALSE),List!$A$2:$B$5,2,FALSE)))</f>
        <v/>
      </c>
      <c r="W408" s="55" t="str">
        <f>IF(C408="","",IF(ISERROR(VLOOKUP(VLOOKUP(C408,Table1[[Practice no.]:[12]],37,FALSE),List!$A$2:$B$5,2,FALSE)),"",VLOOKUP(VLOOKUP(C408,Table1[[Practice no.]:[12]],37,FALSE),List!$A$2:$B$5,2,FALSE)))</f>
        <v/>
      </c>
      <c r="X408" s="55" t="str">
        <f>IF(C408="","",IF(ISERROR(VLOOKUP(VLOOKUP(C408,Table1[[Practice no.]:[12]],38,FALSE),List!$A$2:$B$5,2,FALSE)),"",VLOOKUP(VLOOKUP(C408,Table1[[Practice no.]:[12]],38,FALSE),List!$A$2:$B$5,2,FALSE)))</f>
        <v/>
      </c>
      <c r="Y408" s="55" t="str">
        <f>IF(C408="","",IF(ISERROR(VLOOKUP(VLOOKUP(C408,Table1[[Practice no.]:[12]],39,FALSE),List!$A$2:$B$5,2,FALSE)),"",VLOOKUP(VLOOKUP(C408,Table1[[Practice no.]:[12]],39,FALSE),List!$A$2:$B$5,2,FALSE)))</f>
        <v/>
      </c>
      <c r="Z408" s="55" t="str">
        <f>IF(C408="","",IF(ISERROR(VLOOKUP(VLOOKUP(C408,Table1[[Practice no.]:[12]],40,FALSE),List!$A$2:$B$5,2,FALSE)),"",VLOOKUP(VLOOKUP(C408,Table1[[Practice no.]:[12]],40,FALSE),List!$A$2:$B$5,2,FALSE)))</f>
        <v/>
      </c>
      <c r="AA408" s="55" t="str">
        <f>IF(C408="","",IF(ISERROR(VLOOKUP(VLOOKUP(C408,Table1[[Practice no.]:[12]],41,FALSE),List!$A$2:$B$5,2,FALSE)),"",VLOOKUP(VLOOKUP(C408,Table1[[Practice no.]:[12]],41,FALSE),List!$A$2:$B$5,2,FALSE)))</f>
        <v/>
      </c>
      <c r="AB408" s="55" t="str">
        <f>IF(C408="","",IF(ISERROR(VLOOKUP(VLOOKUP(C408,Table1[[Practice no.]:[12]],42,FALSE),List!$A$2:$B$5,2,FALSE)),"",VLOOKUP(VLOOKUP(C408,Table1[[Practice no.]:[12]],42,FALSE),List!$A$2:$B$5,2,FALSE)))</f>
        <v/>
      </c>
    </row>
    <row r="409" spans="1:28" ht="40.35" customHeight="1">
      <c r="A409" s="218"/>
      <c r="B409" s="218"/>
      <c r="C409" s="218"/>
      <c r="D409" s="218" t="str">
        <f>IF(C409="","",HYPERLINK("#'" &amp; C409 &amp; "'!A1",VLOOKUP(C409,Table1[[Practice no.]:[Pracitce Name]],2,FALSE)))</f>
        <v/>
      </c>
      <c r="E409" s="65" t="str">
        <f>IF(C409="","",IF(ISERROR(VLOOKUP(VLOOKUP(C409,Table1[[Practice no.]:[12]],19,FALSE),List!$A$2:$B$5,2,FALSE)),"",VLOOKUP(VLOOKUP(C409,Table1[[Practice no.]:[12]],19,FALSE),List!$A$2:$B$5,2,FALSE)))</f>
        <v/>
      </c>
      <c r="F409" s="66" t="str">
        <f>IF(C409="","",IF(ISERROR(VLOOKUP(VLOOKUP(C409,Table1[[Practice no.]:[12]],20,FALSE),List!$A$2:$B$5,2,FALSE)),"",VLOOKUP(VLOOKUP(C409,Table1[[Practice no.]:[12]],20,FALSE),List!$A$2:$B$5,2,FALSE)))</f>
        <v/>
      </c>
      <c r="G409" s="66" t="str">
        <f>IF(C409="","",IF(ISERROR(VLOOKUP(VLOOKUP(C409,Table1[[Practice no.]:[12]],21,FALSE),List!$A$2:$B$5,2,FALSE)),"",VLOOKUP(VLOOKUP(C409,Table1[[Practice no.]:[12]],21,FALSE),List!$A$2:$B$5,2,FALSE)))</f>
        <v/>
      </c>
      <c r="H409" s="67" t="str">
        <f>IF(C409="","",IF(ISERROR(VLOOKUP(VLOOKUP(C409,Table1[[Practice no.]:[12]],22,FALSE),List!$A$2:$B$5,2,FALSE)),"",VLOOKUP(VLOOKUP(C409,Table1[[Practice no.]:[12]],22,FALSE),List!$A$2:$B$5,2,FALSE)))</f>
        <v/>
      </c>
      <c r="I409" s="67" t="str">
        <f>IF(C409="","",IF(ISERROR(VLOOKUP(VLOOKUP(C409,Table1[[Practice no.]:[12]],23,FALSE),List!$A$2:$B$5,2,FALSE)),"",VLOOKUP(VLOOKUP(C409,Table1[[Practice no.]:[12]],23,FALSE),List!$A$2:$B$5,2,FALSE)))</f>
        <v/>
      </c>
      <c r="J409" s="67" t="str">
        <f>IF(C409="","",IF(ISERROR(VLOOKUP(VLOOKUP(C409,Table1[[Practice no.]:[12]],24,FALSE),List!$A$2:$B$5,2,FALSE)),"",VLOOKUP(VLOOKUP(C409,Table1[[Practice no.]:[12]],24,FALSE),List!$A$2:$B$5,2,FALSE)))</f>
        <v/>
      </c>
      <c r="K409" s="68" t="str">
        <f>IF(C409="","",IF(ISERROR(VLOOKUP(VLOOKUP(C409,Table1[[Practice no.]:[12]],25,FALSE),List!$A$2:$B$5,2,FALSE)),"",VLOOKUP(VLOOKUP(C409,Table1[[Practice no.]:[12]],25,FALSE),List!$A$2:$B$5,2,FALSE)))</f>
        <v/>
      </c>
      <c r="L409" s="68" t="str">
        <f>IF(C409="","",IF(ISERROR(VLOOKUP(VLOOKUP(C409,Table1[[Practice no.]:[12]],26,FALSE),List!$A$2:$B$5,2,FALSE)),"",VLOOKUP(VLOOKUP(C409,Table1[[Practice no.]:[12]],26,FALSE),List!$A$2:$B$5,2,FALSE)))</f>
        <v/>
      </c>
      <c r="M409" s="68" t="str">
        <f>IF(C409="","",IF(ISERROR(VLOOKUP(VLOOKUP(C409,Table1[[Practice no.]:[12]],27,FALSE),List!$A$2:$B$5,2,FALSE)),"",VLOOKUP(VLOOKUP(C409,Table1[[Practice no.]:[12]],27,FALSE),List!$A$2:$B$5,2,FALSE)))</f>
        <v/>
      </c>
      <c r="N409" s="69" t="str">
        <f>IF(C409="","",IF(ISERROR(VLOOKUP(VLOOKUP(C409,Table1[[Practice no.]:[12]],28,FALSE),List!$A$2:$B$5,2,FALSE)),"",VLOOKUP(VLOOKUP(C409,Table1[[Practice no.]:[12]],28,FALSE),List!$A$2:$B$5,2,FALSE)))</f>
        <v/>
      </c>
      <c r="O409" s="69" t="str">
        <f>IF(C409="","",IF(ISERROR(VLOOKUP(VLOOKUP(C409,Table1[[Practice no.]:[12]],29,FALSE),List!$A$2:$B$5,2,FALSE)),"",VLOOKUP(VLOOKUP(C409,Table1[[Practice no.]:[12]],29,FALSE),List!$A$2:$B$5,2,FALSE)))</f>
        <v/>
      </c>
      <c r="P409" s="69" t="str">
        <f>IF(C409="","",IF(ISERROR(VLOOKUP(VLOOKUP(C409,Table1[[Practice no.]:[12]],30,FALSE),List!$A$2:$B$5,2,FALSE)),"",VLOOKUP(VLOOKUP(C409,Table1[[Practice no.]:[12]],30,FALSE),List!$A$2:$B$5,2,FALSE)))</f>
        <v/>
      </c>
      <c r="Q409" s="55" t="str">
        <f>IF(C409="","",IF(ISERROR(VLOOKUP(VLOOKUP(C409,Table1[[Practice no.]:[12]],31,FALSE),List!$A$2:$B$5,2,FALSE)),"",VLOOKUP(VLOOKUP(C409,Table1[[Practice no.]:[12]],31,FALSE),List!$A$2:$B$5,2,FALSE)))</f>
        <v/>
      </c>
      <c r="R409" s="55" t="str">
        <f>IF(C409="","",IF(ISERROR(VLOOKUP(VLOOKUP(C409,Table1[[Practice no.]:[12]],32,FALSE),List!$A$2:$B$5,2,FALSE)),"",VLOOKUP(VLOOKUP(C409,Table1[[Practice no.]:[12]],32,FALSE),List!$A$2:$B$5,2,FALSE)))</f>
        <v/>
      </c>
      <c r="S409" s="55" t="str">
        <f>IF(C409="","",IF(ISERROR(VLOOKUP(VLOOKUP(C409,Table1[[Practice no.]:[12]],33,FALSE),List!$A$2:$B$5,2,FALSE)),"",VLOOKUP(VLOOKUP(C409,Table1[[Practice no.]:[12]],33,FALSE),List!$A$2:$B$5,2,FALSE)))</f>
        <v/>
      </c>
      <c r="T409" s="55" t="str">
        <f>IF(C409="","",IF(ISERROR(VLOOKUP(VLOOKUP(C409,Table1[[Practice no.]:[12]],34,FALSE),List!$A$2:$B$5,2,FALSE)),"",VLOOKUP(VLOOKUP(C409,Table1[[Practice no.]:[12]],34,FALSE),List!$A$2:$B$5,2,FALSE)))</f>
        <v/>
      </c>
      <c r="U409" s="55" t="str">
        <f>IF(C409="","",IF(ISERROR(VLOOKUP(VLOOKUP(C409,Table1[[Practice no.]:[12]],35,FALSE),List!$A$2:$B$5,2,FALSE)),"",VLOOKUP(VLOOKUP(C409,Table1[[Practice no.]:[12]],35,FALSE),List!$A$2:$B$5,2,FALSE)))</f>
        <v/>
      </c>
      <c r="V409" s="55" t="str">
        <f>IF(C409="","",IF(ISERROR(VLOOKUP(VLOOKUP(C409,Table1[[Practice no.]:[12]],36,FALSE),List!$A$2:$B$5,2,FALSE)),"",VLOOKUP(VLOOKUP(C409,Table1[[Practice no.]:[12]],36,FALSE),List!$A$2:$B$5,2,FALSE)))</f>
        <v/>
      </c>
      <c r="W409" s="55" t="str">
        <f>IF(C409="","",IF(ISERROR(VLOOKUP(VLOOKUP(C409,Table1[[Practice no.]:[12]],37,FALSE),List!$A$2:$B$5,2,FALSE)),"",VLOOKUP(VLOOKUP(C409,Table1[[Practice no.]:[12]],37,FALSE),List!$A$2:$B$5,2,FALSE)))</f>
        <v/>
      </c>
      <c r="X409" s="55" t="str">
        <f>IF(C409="","",IF(ISERROR(VLOOKUP(VLOOKUP(C409,Table1[[Practice no.]:[12]],38,FALSE),List!$A$2:$B$5,2,FALSE)),"",VLOOKUP(VLOOKUP(C409,Table1[[Practice no.]:[12]],38,FALSE),List!$A$2:$B$5,2,FALSE)))</f>
        <v/>
      </c>
      <c r="Y409" s="55" t="str">
        <f>IF(C409="","",IF(ISERROR(VLOOKUP(VLOOKUP(C409,Table1[[Practice no.]:[12]],39,FALSE),List!$A$2:$B$5,2,FALSE)),"",VLOOKUP(VLOOKUP(C409,Table1[[Practice no.]:[12]],39,FALSE),List!$A$2:$B$5,2,FALSE)))</f>
        <v/>
      </c>
      <c r="Z409" s="55" t="str">
        <f>IF(C409="","",IF(ISERROR(VLOOKUP(VLOOKUP(C409,Table1[[Practice no.]:[12]],40,FALSE),List!$A$2:$B$5,2,FALSE)),"",VLOOKUP(VLOOKUP(C409,Table1[[Practice no.]:[12]],40,FALSE),List!$A$2:$B$5,2,FALSE)))</f>
        <v/>
      </c>
      <c r="AA409" s="55" t="str">
        <f>IF(C409="","",IF(ISERROR(VLOOKUP(VLOOKUP(C409,Table1[[Practice no.]:[12]],41,FALSE),List!$A$2:$B$5,2,FALSE)),"",VLOOKUP(VLOOKUP(C409,Table1[[Practice no.]:[12]],41,FALSE),List!$A$2:$B$5,2,FALSE)))</f>
        <v/>
      </c>
      <c r="AB409" s="55" t="str">
        <f>IF(C409="","",IF(ISERROR(VLOOKUP(VLOOKUP(C409,Table1[[Practice no.]:[12]],42,FALSE),List!$A$2:$B$5,2,FALSE)),"",VLOOKUP(VLOOKUP(C409,Table1[[Practice no.]:[12]],42,FALSE),List!$A$2:$B$5,2,FALSE)))</f>
        <v/>
      </c>
    </row>
    <row r="410" spans="1:28" ht="40.35" customHeight="1">
      <c r="A410" s="218"/>
      <c r="B410" s="218"/>
      <c r="C410" s="218"/>
      <c r="D410" s="218" t="str">
        <f>IF(C410="","",HYPERLINK("#'" &amp; C410 &amp; "'!A1",VLOOKUP(C410,Table1[[Practice no.]:[Pracitce Name]],2,FALSE)))</f>
        <v/>
      </c>
      <c r="E410" s="65" t="str">
        <f>IF(C410="","",IF(ISERROR(VLOOKUP(VLOOKUP(C410,Table1[[Practice no.]:[12]],19,FALSE),List!$A$2:$B$5,2,FALSE)),"",VLOOKUP(VLOOKUP(C410,Table1[[Practice no.]:[12]],19,FALSE),List!$A$2:$B$5,2,FALSE)))</f>
        <v/>
      </c>
      <c r="F410" s="66" t="str">
        <f>IF(C410="","",IF(ISERROR(VLOOKUP(VLOOKUP(C410,Table1[[Practice no.]:[12]],20,FALSE),List!$A$2:$B$5,2,FALSE)),"",VLOOKUP(VLOOKUP(C410,Table1[[Practice no.]:[12]],20,FALSE),List!$A$2:$B$5,2,FALSE)))</f>
        <v/>
      </c>
      <c r="G410" s="66" t="str">
        <f>IF(C410="","",IF(ISERROR(VLOOKUP(VLOOKUP(C410,Table1[[Practice no.]:[12]],21,FALSE),List!$A$2:$B$5,2,FALSE)),"",VLOOKUP(VLOOKUP(C410,Table1[[Practice no.]:[12]],21,FALSE),List!$A$2:$B$5,2,FALSE)))</f>
        <v/>
      </c>
      <c r="H410" s="67" t="str">
        <f>IF(C410="","",IF(ISERROR(VLOOKUP(VLOOKUP(C410,Table1[[Practice no.]:[12]],22,FALSE),List!$A$2:$B$5,2,FALSE)),"",VLOOKUP(VLOOKUP(C410,Table1[[Practice no.]:[12]],22,FALSE),List!$A$2:$B$5,2,FALSE)))</f>
        <v/>
      </c>
      <c r="I410" s="67" t="str">
        <f>IF(C410="","",IF(ISERROR(VLOOKUP(VLOOKUP(C410,Table1[[Practice no.]:[12]],23,FALSE),List!$A$2:$B$5,2,FALSE)),"",VLOOKUP(VLOOKUP(C410,Table1[[Practice no.]:[12]],23,FALSE),List!$A$2:$B$5,2,FALSE)))</f>
        <v/>
      </c>
      <c r="J410" s="67" t="str">
        <f>IF(C410="","",IF(ISERROR(VLOOKUP(VLOOKUP(C410,Table1[[Practice no.]:[12]],24,FALSE),List!$A$2:$B$5,2,FALSE)),"",VLOOKUP(VLOOKUP(C410,Table1[[Practice no.]:[12]],24,FALSE),List!$A$2:$B$5,2,FALSE)))</f>
        <v/>
      </c>
      <c r="K410" s="68" t="str">
        <f>IF(C410="","",IF(ISERROR(VLOOKUP(VLOOKUP(C410,Table1[[Practice no.]:[12]],25,FALSE),List!$A$2:$B$5,2,FALSE)),"",VLOOKUP(VLOOKUP(C410,Table1[[Practice no.]:[12]],25,FALSE),List!$A$2:$B$5,2,FALSE)))</f>
        <v/>
      </c>
      <c r="L410" s="68" t="str">
        <f>IF(C410="","",IF(ISERROR(VLOOKUP(VLOOKUP(C410,Table1[[Practice no.]:[12]],26,FALSE),List!$A$2:$B$5,2,FALSE)),"",VLOOKUP(VLOOKUP(C410,Table1[[Practice no.]:[12]],26,FALSE),List!$A$2:$B$5,2,FALSE)))</f>
        <v/>
      </c>
      <c r="M410" s="68" t="str">
        <f>IF(C410="","",IF(ISERROR(VLOOKUP(VLOOKUP(C410,Table1[[Practice no.]:[12]],27,FALSE),List!$A$2:$B$5,2,FALSE)),"",VLOOKUP(VLOOKUP(C410,Table1[[Practice no.]:[12]],27,FALSE),List!$A$2:$B$5,2,FALSE)))</f>
        <v/>
      </c>
      <c r="N410" s="69" t="str">
        <f>IF(C410="","",IF(ISERROR(VLOOKUP(VLOOKUP(C410,Table1[[Practice no.]:[12]],28,FALSE),List!$A$2:$B$5,2,FALSE)),"",VLOOKUP(VLOOKUP(C410,Table1[[Practice no.]:[12]],28,FALSE),List!$A$2:$B$5,2,FALSE)))</f>
        <v/>
      </c>
      <c r="O410" s="69" t="str">
        <f>IF(C410="","",IF(ISERROR(VLOOKUP(VLOOKUP(C410,Table1[[Practice no.]:[12]],29,FALSE),List!$A$2:$B$5,2,FALSE)),"",VLOOKUP(VLOOKUP(C410,Table1[[Practice no.]:[12]],29,FALSE),List!$A$2:$B$5,2,FALSE)))</f>
        <v/>
      </c>
      <c r="P410" s="69" t="str">
        <f>IF(C410="","",IF(ISERROR(VLOOKUP(VLOOKUP(C410,Table1[[Practice no.]:[12]],30,FALSE),List!$A$2:$B$5,2,FALSE)),"",VLOOKUP(VLOOKUP(C410,Table1[[Practice no.]:[12]],30,FALSE),List!$A$2:$B$5,2,FALSE)))</f>
        <v/>
      </c>
      <c r="Q410" s="55" t="str">
        <f>IF(C410="","",IF(ISERROR(VLOOKUP(VLOOKUP(C410,Table1[[Practice no.]:[12]],31,FALSE),List!$A$2:$B$5,2,FALSE)),"",VLOOKUP(VLOOKUP(C410,Table1[[Practice no.]:[12]],31,FALSE),List!$A$2:$B$5,2,FALSE)))</f>
        <v/>
      </c>
      <c r="R410" s="55" t="str">
        <f>IF(C410="","",IF(ISERROR(VLOOKUP(VLOOKUP(C410,Table1[[Practice no.]:[12]],32,FALSE),List!$A$2:$B$5,2,FALSE)),"",VLOOKUP(VLOOKUP(C410,Table1[[Practice no.]:[12]],32,FALSE),List!$A$2:$B$5,2,FALSE)))</f>
        <v/>
      </c>
      <c r="S410" s="55" t="str">
        <f>IF(C410="","",IF(ISERROR(VLOOKUP(VLOOKUP(C410,Table1[[Practice no.]:[12]],33,FALSE),List!$A$2:$B$5,2,FALSE)),"",VLOOKUP(VLOOKUP(C410,Table1[[Practice no.]:[12]],33,FALSE),List!$A$2:$B$5,2,FALSE)))</f>
        <v/>
      </c>
      <c r="T410" s="55" t="str">
        <f>IF(C410="","",IF(ISERROR(VLOOKUP(VLOOKUP(C410,Table1[[Practice no.]:[12]],34,FALSE),List!$A$2:$B$5,2,FALSE)),"",VLOOKUP(VLOOKUP(C410,Table1[[Practice no.]:[12]],34,FALSE),List!$A$2:$B$5,2,FALSE)))</f>
        <v/>
      </c>
      <c r="U410" s="55" t="str">
        <f>IF(C410="","",IF(ISERROR(VLOOKUP(VLOOKUP(C410,Table1[[Practice no.]:[12]],35,FALSE),List!$A$2:$B$5,2,FALSE)),"",VLOOKUP(VLOOKUP(C410,Table1[[Practice no.]:[12]],35,FALSE),List!$A$2:$B$5,2,FALSE)))</f>
        <v/>
      </c>
      <c r="V410" s="55" t="str">
        <f>IF(C410="","",IF(ISERROR(VLOOKUP(VLOOKUP(C410,Table1[[Practice no.]:[12]],36,FALSE),List!$A$2:$B$5,2,FALSE)),"",VLOOKUP(VLOOKUP(C410,Table1[[Practice no.]:[12]],36,FALSE),List!$A$2:$B$5,2,FALSE)))</f>
        <v/>
      </c>
      <c r="W410" s="55" t="str">
        <f>IF(C410="","",IF(ISERROR(VLOOKUP(VLOOKUP(C410,Table1[[Practice no.]:[12]],37,FALSE),List!$A$2:$B$5,2,FALSE)),"",VLOOKUP(VLOOKUP(C410,Table1[[Practice no.]:[12]],37,FALSE),List!$A$2:$B$5,2,FALSE)))</f>
        <v/>
      </c>
      <c r="X410" s="55" t="str">
        <f>IF(C410="","",IF(ISERROR(VLOOKUP(VLOOKUP(C410,Table1[[Practice no.]:[12]],38,FALSE),List!$A$2:$B$5,2,FALSE)),"",VLOOKUP(VLOOKUP(C410,Table1[[Practice no.]:[12]],38,FALSE),List!$A$2:$B$5,2,FALSE)))</f>
        <v/>
      </c>
      <c r="Y410" s="55" t="str">
        <f>IF(C410="","",IF(ISERROR(VLOOKUP(VLOOKUP(C410,Table1[[Practice no.]:[12]],39,FALSE),List!$A$2:$B$5,2,FALSE)),"",VLOOKUP(VLOOKUP(C410,Table1[[Practice no.]:[12]],39,FALSE),List!$A$2:$B$5,2,FALSE)))</f>
        <v/>
      </c>
      <c r="Z410" s="55" t="str">
        <f>IF(C410="","",IF(ISERROR(VLOOKUP(VLOOKUP(C410,Table1[[Practice no.]:[12]],40,FALSE),List!$A$2:$B$5,2,FALSE)),"",VLOOKUP(VLOOKUP(C410,Table1[[Practice no.]:[12]],40,FALSE),List!$A$2:$B$5,2,FALSE)))</f>
        <v/>
      </c>
      <c r="AA410" s="55" t="str">
        <f>IF(C410="","",IF(ISERROR(VLOOKUP(VLOOKUP(C410,Table1[[Practice no.]:[12]],41,FALSE),List!$A$2:$B$5,2,FALSE)),"",VLOOKUP(VLOOKUP(C410,Table1[[Practice no.]:[12]],41,FALSE),List!$A$2:$B$5,2,FALSE)))</f>
        <v/>
      </c>
      <c r="AB410" s="55" t="str">
        <f>IF(C410="","",IF(ISERROR(VLOOKUP(VLOOKUP(C410,Table1[[Practice no.]:[12]],42,FALSE),List!$A$2:$B$5,2,FALSE)),"",VLOOKUP(VLOOKUP(C410,Table1[[Practice no.]:[12]],42,FALSE),List!$A$2:$B$5,2,FALSE)))</f>
        <v/>
      </c>
    </row>
    <row r="411" spans="1:28" ht="40.35" customHeight="1">
      <c r="A411" s="218"/>
      <c r="B411" s="218"/>
      <c r="C411" s="218"/>
      <c r="D411" s="218" t="str">
        <f>IF(C411="","",HYPERLINK("#'" &amp; C411 &amp; "'!A1",VLOOKUP(C411,Table1[[Practice no.]:[Pracitce Name]],2,FALSE)))</f>
        <v/>
      </c>
      <c r="E411" s="65" t="str">
        <f>IF(C411="","",IF(ISERROR(VLOOKUP(VLOOKUP(C411,Table1[[Practice no.]:[12]],19,FALSE),List!$A$2:$B$5,2,FALSE)),"",VLOOKUP(VLOOKUP(C411,Table1[[Practice no.]:[12]],19,FALSE),List!$A$2:$B$5,2,FALSE)))</f>
        <v/>
      </c>
      <c r="F411" s="66" t="str">
        <f>IF(C411="","",IF(ISERROR(VLOOKUP(VLOOKUP(C411,Table1[[Practice no.]:[12]],20,FALSE),List!$A$2:$B$5,2,FALSE)),"",VLOOKUP(VLOOKUP(C411,Table1[[Practice no.]:[12]],20,FALSE),List!$A$2:$B$5,2,FALSE)))</f>
        <v/>
      </c>
      <c r="G411" s="66" t="str">
        <f>IF(C411="","",IF(ISERROR(VLOOKUP(VLOOKUP(C411,Table1[[Practice no.]:[12]],21,FALSE),List!$A$2:$B$5,2,FALSE)),"",VLOOKUP(VLOOKUP(C411,Table1[[Practice no.]:[12]],21,FALSE),List!$A$2:$B$5,2,FALSE)))</f>
        <v/>
      </c>
      <c r="H411" s="67" t="str">
        <f>IF(C411="","",IF(ISERROR(VLOOKUP(VLOOKUP(C411,Table1[[Practice no.]:[12]],22,FALSE),List!$A$2:$B$5,2,FALSE)),"",VLOOKUP(VLOOKUP(C411,Table1[[Practice no.]:[12]],22,FALSE),List!$A$2:$B$5,2,FALSE)))</f>
        <v/>
      </c>
      <c r="I411" s="67" t="str">
        <f>IF(C411="","",IF(ISERROR(VLOOKUP(VLOOKUP(C411,Table1[[Practice no.]:[12]],23,FALSE),List!$A$2:$B$5,2,FALSE)),"",VLOOKUP(VLOOKUP(C411,Table1[[Practice no.]:[12]],23,FALSE),List!$A$2:$B$5,2,FALSE)))</f>
        <v/>
      </c>
      <c r="J411" s="67" t="str">
        <f>IF(C411="","",IF(ISERROR(VLOOKUP(VLOOKUP(C411,Table1[[Practice no.]:[12]],24,FALSE),List!$A$2:$B$5,2,FALSE)),"",VLOOKUP(VLOOKUP(C411,Table1[[Practice no.]:[12]],24,FALSE),List!$A$2:$B$5,2,FALSE)))</f>
        <v/>
      </c>
      <c r="K411" s="68" t="str">
        <f>IF(C411="","",IF(ISERROR(VLOOKUP(VLOOKUP(C411,Table1[[Practice no.]:[12]],25,FALSE),List!$A$2:$B$5,2,FALSE)),"",VLOOKUP(VLOOKUP(C411,Table1[[Practice no.]:[12]],25,FALSE),List!$A$2:$B$5,2,FALSE)))</f>
        <v/>
      </c>
      <c r="L411" s="68" t="str">
        <f>IF(C411="","",IF(ISERROR(VLOOKUP(VLOOKUP(C411,Table1[[Practice no.]:[12]],26,FALSE),List!$A$2:$B$5,2,FALSE)),"",VLOOKUP(VLOOKUP(C411,Table1[[Practice no.]:[12]],26,FALSE),List!$A$2:$B$5,2,FALSE)))</f>
        <v/>
      </c>
      <c r="M411" s="68" t="str">
        <f>IF(C411="","",IF(ISERROR(VLOOKUP(VLOOKUP(C411,Table1[[Practice no.]:[12]],27,FALSE),List!$A$2:$B$5,2,FALSE)),"",VLOOKUP(VLOOKUP(C411,Table1[[Practice no.]:[12]],27,FALSE),List!$A$2:$B$5,2,FALSE)))</f>
        <v/>
      </c>
      <c r="N411" s="69" t="str">
        <f>IF(C411="","",IF(ISERROR(VLOOKUP(VLOOKUP(C411,Table1[[Practice no.]:[12]],28,FALSE),List!$A$2:$B$5,2,FALSE)),"",VLOOKUP(VLOOKUP(C411,Table1[[Practice no.]:[12]],28,FALSE),List!$A$2:$B$5,2,FALSE)))</f>
        <v/>
      </c>
      <c r="O411" s="69" t="str">
        <f>IF(C411="","",IF(ISERROR(VLOOKUP(VLOOKUP(C411,Table1[[Practice no.]:[12]],29,FALSE),List!$A$2:$B$5,2,FALSE)),"",VLOOKUP(VLOOKUP(C411,Table1[[Practice no.]:[12]],29,FALSE),List!$A$2:$B$5,2,FALSE)))</f>
        <v/>
      </c>
      <c r="P411" s="69" t="str">
        <f>IF(C411="","",IF(ISERROR(VLOOKUP(VLOOKUP(C411,Table1[[Practice no.]:[12]],30,FALSE),List!$A$2:$B$5,2,FALSE)),"",VLOOKUP(VLOOKUP(C411,Table1[[Practice no.]:[12]],30,FALSE),List!$A$2:$B$5,2,FALSE)))</f>
        <v/>
      </c>
      <c r="Q411" s="55" t="str">
        <f>IF(C411="","",IF(ISERROR(VLOOKUP(VLOOKUP(C411,Table1[[Practice no.]:[12]],31,FALSE),List!$A$2:$B$5,2,FALSE)),"",VLOOKUP(VLOOKUP(C411,Table1[[Practice no.]:[12]],31,FALSE),List!$A$2:$B$5,2,FALSE)))</f>
        <v/>
      </c>
      <c r="R411" s="55" t="str">
        <f>IF(C411="","",IF(ISERROR(VLOOKUP(VLOOKUP(C411,Table1[[Practice no.]:[12]],32,FALSE),List!$A$2:$B$5,2,FALSE)),"",VLOOKUP(VLOOKUP(C411,Table1[[Practice no.]:[12]],32,FALSE),List!$A$2:$B$5,2,FALSE)))</f>
        <v/>
      </c>
      <c r="S411" s="55" t="str">
        <f>IF(C411="","",IF(ISERROR(VLOOKUP(VLOOKUP(C411,Table1[[Practice no.]:[12]],33,FALSE),List!$A$2:$B$5,2,FALSE)),"",VLOOKUP(VLOOKUP(C411,Table1[[Practice no.]:[12]],33,FALSE),List!$A$2:$B$5,2,FALSE)))</f>
        <v/>
      </c>
      <c r="T411" s="55" t="str">
        <f>IF(C411="","",IF(ISERROR(VLOOKUP(VLOOKUP(C411,Table1[[Practice no.]:[12]],34,FALSE),List!$A$2:$B$5,2,FALSE)),"",VLOOKUP(VLOOKUP(C411,Table1[[Practice no.]:[12]],34,FALSE),List!$A$2:$B$5,2,FALSE)))</f>
        <v/>
      </c>
      <c r="U411" s="55" t="str">
        <f>IF(C411="","",IF(ISERROR(VLOOKUP(VLOOKUP(C411,Table1[[Practice no.]:[12]],35,FALSE),List!$A$2:$B$5,2,FALSE)),"",VLOOKUP(VLOOKUP(C411,Table1[[Practice no.]:[12]],35,FALSE),List!$A$2:$B$5,2,FALSE)))</f>
        <v/>
      </c>
      <c r="V411" s="55" t="str">
        <f>IF(C411="","",IF(ISERROR(VLOOKUP(VLOOKUP(C411,Table1[[Practice no.]:[12]],36,FALSE),List!$A$2:$B$5,2,FALSE)),"",VLOOKUP(VLOOKUP(C411,Table1[[Practice no.]:[12]],36,FALSE),List!$A$2:$B$5,2,FALSE)))</f>
        <v/>
      </c>
      <c r="W411" s="55" t="str">
        <f>IF(C411="","",IF(ISERROR(VLOOKUP(VLOOKUP(C411,Table1[[Practice no.]:[12]],37,FALSE),List!$A$2:$B$5,2,FALSE)),"",VLOOKUP(VLOOKUP(C411,Table1[[Practice no.]:[12]],37,FALSE),List!$A$2:$B$5,2,FALSE)))</f>
        <v/>
      </c>
      <c r="X411" s="55" t="str">
        <f>IF(C411="","",IF(ISERROR(VLOOKUP(VLOOKUP(C411,Table1[[Practice no.]:[12]],38,FALSE),List!$A$2:$B$5,2,FALSE)),"",VLOOKUP(VLOOKUP(C411,Table1[[Practice no.]:[12]],38,FALSE),List!$A$2:$B$5,2,FALSE)))</f>
        <v/>
      </c>
      <c r="Y411" s="55" t="str">
        <f>IF(C411="","",IF(ISERROR(VLOOKUP(VLOOKUP(C411,Table1[[Practice no.]:[12]],39,FALSE),List!$A$2:$B$5,2,FALSE)),"",VLOOKUP(VLOOKUP(C411,Table1[[Practice no.]:[12]],39,FALSE),List!$A$2:$B$5,2,FALSE)))</f>
        <v/>
      </c>
      <c r="Z411" s="55" t="str">
        <f>IF(C411="","",IF(ISERROR(VLOOKUP(VLOOKUP(C411,Table1[[Practice no.]:[12]],40,FALSE),List!$A$2:$B$5,2,FALSE)),"",VLOOKUP(VLOOKUP(C411,Table1[[Practice no.]:[12]],40,FALSE),List!$A$2:$B$5,2,FALSE)))</f>
        <v/>
      </c>
      <c r="AA411" s="55" t="str">
        <f>IF(C411="","",IF(ISERROR(VLOOKUP(VLOOKUP(C411,Table1[[Practice no.]:[12]],41,FALSE),List!$A$2:$B$5,2,FALSE)),"",VLOOKUP(VLOOKUP(C411,Table1[[Practice no.]:[12]],41,FALSE),List!$A$2:$B$5,2,FALSE)))</f>
        <v/>
      </c>
      <c r="AB411" s="55" t="str">
        <f>IF(C411="","",IF(ISERROR(VLOOKUP(VLOOKUP(C411,Table1[[Practice no.]:[12]],42,FALSE),List!$A$2:$B$5,2,FALSE)),"",VLOOKUP(VLOOKUP(C411,Table1[[Practice no.]:[12]],42,FALSE),List!$A$2:$B$5,2,FALSE)))</f>
        <v/>
      </c>
    </row>
    <row r="412" spans="1:28" ht="40.35" customHeight="1">
      <c r="A412" s="218"/>
      <c r="B412" s="218"/>
      <c r="C412" s="218"/>
      <c r="D412" s="218" t="str">
        <f>IF(C412="","",HYPERLINK("#'" &amp; C412 &amp; "'!A1",VLOOKUP(C412,Table1[[Practice no.]:[Pracitce Name]],2,FALSE)))</f>
        <v/>
      </c>
      <c r="E412" s="65" t="str">
        <f>IF(C412="","",IF(ISERROR(VLOOKUP(VLOOKUP(C412,Table1[[Practice no.]:[12]],19,FALSE),List!$A$2:$B$5,2,FALSE)),"",VLOOKUP(VLOOKUP(C412,Table1[[Practice no.]:[12]],19,FALSE),List!$A$2:$B$5,2,FALSE)))</f>
        <v/>
      </c>
      <c r="F412" s="66" t="str">
        <f>IF(C412="","",IF(ISERROR(VLOOKUP(VLOOKUP(C412,Table1[[Practice no.]:[12]],20,FALSE),List!$A$2:$B$5,2,FALSE)),"",VLOOKUP(VLOOKUP(C412,Table1[[Practice no.]:[12]],20,FALSE),List!$A$2:$B$5,2,FALSE)))</f>
        <v/>
      </c>
      <c r="G412" s="66" t="str">
        <f>IF(C412="","",IF(ISERROR(VLOOKUP(VLOOKUP(C412,Table1[[Practice no.]:[12]],21,FALSE),List!$A$2:$B$5,2,FALSE)),"",VLOOKUP(VLOOKUP(C412,Table1[[Practice no.]:[12]],21,FALSE),List!$A$2:$B$5,2,FALSE)))</f>
        <v/>
      </c>
      <c r="H412" s="67" t="str">
        <f>IF(C412="","",IF(ISERROR(VLOOKUP(VLOOKUP(C412,Table1[[Practice no.]:[12]],22,FALSE),List!$A$2:$B$5,2,FALSE)),"",VLOOKUP(VLOOKUP(C412,Table1[[Practice no.]:[12]],22,FALSE),List!$A$2:$B$5,2,FALSE)))</f>
        <v/>
      </c>
      <c r="I412" s="67" t="str">
        <f>IF(C412="","",IF(ISERROR(VLOOKUP(VLOOKUP(C412,Table1[[Practice no.]:[12]],23,FALSE),List!$A$2:$B$5,2,FALSE)),"",VLOOKUP(VLOOKUP(C412,Table1[[Practice no.]:[12]],23,FALSE),List!$A$2:$B$5,2,FALSE)))</f>
        <v/>
      </c>
      <c r="J412" s="67" t="str">
        <f>IF(C412="","",IF(ISERROR(VLOOKUP(VLOOKUP(C412,Table1[[Practice no.]:[12]],24,FALSE),List!$A$2:$B$5,2,FALSE)),"",VLOOKUP(VLOOKUP(C412,Table1[[Practice no.]:[12]],24,FALSE),List!$A$2:$B$5,2,FALSE)))</f>
        <v/>
      </c>
      <c r="K412" s="68" t="str">
        <f>IF(C412="","",IF(ISERROR(VLOOKUP(VLOOKUP(C412,Table1[[Practice no.]:[12]],25,FALSE),List!$A$2:$B$5,2,FALSE)),"",VLOOKUP(VLOOKUP(C412,Table1[[Practice no.]:[12]],25,FALSE),List!$A$2:$B$5,2,FALSE)))</f>
        <v/>
      </c>
      <c r="L412" s="68" t="str">
        <f>IF(C412="","",IF(ISERROR(VLOOKUP(VLOOKUP(C412,Table1[[Practice no.]:[12]],26,FALSE),List!$A$2:$B$5,2,FALSE)),"",VLOOKUP(VLOOKUP(C412,Table1[[Practice no.]:[12]],26,FALSE),List!$A$2:$B$5,2,FALSE)))</f>
        <v/>
      </c>
      <c r="M412" s="68" t="str">
        <f>IF(C412="","",IF(ISERROR(VLOOKUP(VLOOKUP(C412,Table1[[Practice no.]:[12]],27,FALSE),List!$A$2:$B$5,2,FALSE)),"",VLOOKUP(VLOOKUP(C412,Table1[[Practice no.]:[12]],27,FALSE),List!$A$2:$B$5,2,FALSE)))</f>
        <v/>
      </c>
      <c r="N412" s="69" t="str">
        <f>IF(C412="","",IF(ISERROR(VLOOKUP(VLOOKUP(C412,Table1[[Practice no.]:[12]],28,FALSE),List!$A$2:$B$5,2,FALSE)),"",VLOOKUP(VLOOKUP(C412,Table1[[Practice no.]:[12]],28,FALSE),List!$A$2:$B$5,2,FALSE)))</f>
        <v/>
      </c>
      <c r="O412" s="69" t="str">
        <f>IF(C412="","",IF(ISERROR(VLOOKUP(VLOOKUP(C412,Table1[[Practice no.]:[12]],29,FALSE),List!$A$2:$B$5,2,FALSE)),"",VLOOKUP(VLOOKUP(C412,Table1[[Practice no.]:[12]],29,FALSE),List!$A$2:$B$5,2,FALSE)))</f>
        <v/>
      </c>
      <c r="P412" s="69" t="str">
        <f>IF(C412="","",IF(ISERROR(VLOOKUP(VLOOKUP(C412,Table1[[Practice no.]:[12]],30,FALSE),List!$A$2:$B$5,2,FALSE)),"",VLOOKUP(VLOOKUP(C412,Table1[[Practice no.]:[12]],30,FALSE),List!$A$2:$B$5,2,FALSE)))</f>
        <v/>
      </c>
      <c r="Q412" s="55" t="str">
        <f>IF(C412="","",IF(ISERROR(VLOOKUP(VLOOKUP(C412,Table1[[Practice no.]:[12]],31,FALSE),List!$A$2:$B$5,2,FALSE)),"",VLOOKUP(VLOOKUP(C412,Table1[[Practice no.]:[12]],31,FALSE),List!$A$2:$B$5,2,FALSE)))</f>
        <v/>
      </c>
      <c r="R412" s="55" t="str">
        <f>IF(C412="","",IF(ISERROR(VLOOKUP(VLOOKUP(C412,Table1[[Practice no.]:[12]],32,FALSE),List!$A$2:$B$5,2,FALSE)),"",VLOOKUP(VLOOKUP(C412,Table1[[Practice no.]:[12]],32,FALSE),List!$A$2:$B$5,2,FALSE)))</f>
        <v/>
      </c>
      <c r="S412" s="55" t="str">
        <f>IF(C412="","",IF(ISERROR(VLOOKUP(VLOOKUP(C412,Table1[[Practice no.]:[12]],33,FALSE),List!$A$2:$B$5,2,FALSE)),"",VLOOKUP(VLOOKUP(C412,Table1[[Practice no.]:[12]],33,FALSE),List!$A$2:$B$5,2,FALSE)))</f>
        <v/>
      </c>
      <c r="T412" s="55" t="str">
        <f>IF(C412="","",IF(ISERROR(VLOOKUP(VLOOKUP(C412,Table1[[Practice no.]:[12]],34,FALSE),List!$A$2:$B$5,2,FALSE)),"",VLOOKUP(VLOOKUP(C412,Table1[[Practice no.]:[12]],34,FALSE),List!$A$2:$B$5,2,FALSE)))</f>
        <v/>
      </c>
      <c r="U412" s="55" t="str">
        <f>IF(C412="","",IF(ISERROR(VLOOKUP(VLOOKUP(C412,Table1[[Practice no.]:[12]],35,FALSE),List!$A$2:$B$5,2,FALSE)),"",VLOOKUP(VLOOKUP(C412,Table1[[Practice no.]:[12]],35,FALSE),List!$A$2:$B$5,2,FALSE)))</f>
        <v/>
      </c>
      <c r="V412" s="55" t="str">
        <f>IF(C412="","",IF(ISERROR(VLOOKUP(VLOOKUP(C412,Table1[[Practice no.]:[12]],36,FALSE),List!$A$2:$B$5,2,FALSE)),"",VLOOKUP(VLOOKUP(C412,Table1[[Practice no.]:[12]],36,FALSE),List!$A$2:$B$5,2,FALSE)))</f>
        <v/>
      </c>
      <c r="W412" s="55" t="str">
        <f>IF(C412="","",IF(ISERROR(VLOOKUP(VLOOKUP(C412,Table1[[Practice no.]:[12]],37,FALSE),List!$A$2:$B$5,2,FALSE)),"",VLOOKUP(VLOOKUP(C412,Table1[[Practice no.]:[12]],37,FALSE),List!$A$2:$B$5,2,FALSE)))</f>
        <v/>
      </c>
      <c r="X412" s="55" t="str">
        <f>IF(C412="","",IF(ISERROR(VLOOKUP(VLOOKUP(C412,Table1[[Practice no.]:[12]],38,FALSE),List!$A$2:$B$5,2,FALSE)),"",VLOOKUP(VLOOKUP(C412,Table1[[Practice no.]:[12]],38,FALSE),List!$A$2:$B$5,2,FALSE)))</f>
        <v/>
      </c>
      <c r="Y412" s="55" t="str">
        <f>IF(C412="","",IF(ISERROR(VLOOKUP(VLOOKUP(C412,Table1[[Practice no.]:[12]],39,FALSE),List!$A$2:$B$5,2,FALSE)),"",VLOOKUP(VLOOKUP(C412,Table1[[Practice no.]:[12]],39,FALSE),List!$A$2:$B$5,2,FALSE)))</f>
        <v/>
      </c>
      <c r="Z412" s="55" t="str">
        <f>IF(C412="","",IF(ISERROR(VLOOKUP(VLOOKUP(C412,Table1[[Practice no.]:[12]],40,FALSE),List!$A$2:$B$5,2,FALSE)),"",VLOOKUP(VLOOKUP(C412,Table1[[Practice no.]:[12]],40,FALSE),List!$A$2:$B$5,2,FALSE)))</f>
        <v/>
      </c>
      <c r="AA412" s="55" t="str">
        <f>IF(C412="","",IF(ISERROR(VLOOKUP(VLOOKUP(C412,Table1[[Practice no.]:[12]],41,FALSE),List!$A$2:$B$5,2,FALSE)),"",VLOOKUP(VLOOKUP(C412,Table1[[Practice no.]:[12]],41,FALSE),List!$A$2:$B$5,2,FALSE)))</f>
        <v/>
      </c>
      <c r="AB412" s="55" t="str">
        <f>IF(C412="","",IF(ISERROR(VLOOKUP(VLOOKUP(C412,Table1[[Practice no.]:[12]],42,FALSE),List!$A$2:$B$5,2,FALSE)),"",VLOOKUP(VLOOKUP(C412,Table1[[Practice no.]:[12]],42,FALSE),List!$A$2:$B$5,2,FALSE)))</f>
        <v/>
      </c>
    </row>
    <row r="413" spans="1:28" ht="40.35" customHeight="1">
      <c r="A413" s="218"/>
      <c r="B413" s="218"/>
      <c r="C413" s="218"/>
      <c r="D413" s="218" t="str">
        <f>IF(C413="","",HYPERLINK("#'" &amp; C413 &amp; "'!A1",VLOOKUP(C413,Table1[[Practice no.]:[Pracitce Name]],2,FALSE)))</f>
        <v/>
      </c>
      <c r="E413" s="65" t="str">
        <f>IF(C413="","",IF(ISERROR(VLOOKUP(VLOOKUP(C413,Table1[[Practice no.]:[12]],19,FALSE),List!$A$2:$B$5,2,FALSE)),"",VLOOKUP(VLOOKUP(C413,Table1[[Practice no.]:[12]],19,FALSE),List!$A$2:$B$5,2,FALSE)))</f>
        <v/>
      </c>
      <c r="F413" s="66" t="str">
        <f>IF(C413="","",IF(ISERROR(VLOOKUP(VLOOKUP(C413,Table1[[Practice no.]:[12]],20,FALSE),List!$A$2:$B$5,2,FALSE)),"",VLOOKUP(VLOOKUP(C413,Table1[[Practice no.]:[12]],20,FALSE),List!$A$2:$B$5,2,FALSE)))</f>
        <v/>
      </c>
      <c r="G413" s="66" t="str">
        <f>IF(C413="","",IF(ISERROR(VLOOKUP(VLOOKUP(C413,Table1[[Practice no.]:[12]],21,FALSE),List!$A$2:$B$5,2,FALSE)),"",VLOOKUP(VLOOKUP(C413,Table1[[Practice no.]:[12]],21,FALSE),List!$A$2:$B$5,2,FALSE)))</f>
        <v/>
      </c>
      <c r="H413" s="67" t="str">
        <f>IF(C413="","",IF(ISERROR(VLOOKUP(VLOOKUP(C413,Table1[[Practice no.]:[12]],22,FALSE),List!$A$2:$B$5,2,FALSE)),"",VLOOKUP(VLOOKUP(C413,Table1[[Practice no.]:[12]],22,FALSE),List!$A$2:$B$5,2,FALSE)))</f>
        <v/>
      </c>
      <c r="I413" s="67" t="str">
        <f>IF(C413="","",IF(ISERROR(VLOOKUP(VLOOKUP(C413,Table1[[Practice no.]:[12]],23,FALSE),List!$A$2:$B$5,2,FALSE)),"",VLOOKUP(VLOOKUP(C413,Table1[[Practice no.]:[12]],23,FALSE),List!$A$2:$B$5,2,FALSE)))</f>
        <v/>
      </c>
      <c r="J413" s="67" t="str">
        <f>IF(C413="","",IF(ISERROR(VLOOKUP(VLOOKUP(C413,Table1[[Practice no.]:[12]],24,FALSE),List!$A$2:$B$5,2,FALSE)),"",VLOOKUP(VLOOKUP(C413,Table1[[Practice no.]:[12]],24,FALSE),List!$A$2:$B$5,2,FALSE)))</f>
        <v/>
      </c>
      <c r="K413" s="68" t="str">
        <f>IF(C413="","",IF(ISERROR(VLOOKUP(VLOOKUP(C413,Table1[[Practice no.]:[12]],25,FALSE),List!$A$2:$B$5,2,FALSE)),"",VLOOKUP(VLOOKUP(C413,Table1[[Practice no.]:[12]],25,FALSE),List!$A$2:$B$5,2,FALSE)))</f>
        <v/>
      </c>
      <c r="L413" s="68" t="str">
        <f>IF(C413="","",IF(ISERROR(VLOOKUP(VLOOKUP(C413,Table1[[Practice no.]:[12]],26,FALSE),List!$A$2:$B$5,2,FALSE)),"",VLOOKUP(VLOOKUP(C413,Table1[[Practice no.]:[12]],26,FALSE),List!$A$2:$B$5,2,FALSE)))</f>
        <v/>
      </c>
      <c r="M413" s="68" t="str">
        <f>IF(C413="","",IF(ISERROR(VLOOKUP(VLOOKUP(C413,Table1[[Practice no.]:[12]],27,FALSE),List!$A$2:$B$5,2,FALSE)),"",VLOOKUP(VLOOKUP(C413,Table1[[Practice no.]:[12]],27,FALSE),List!$A$2:$B$5,2,FALSE)))</f>
        <v/>
      </c>
      <c r="N413" s="69" t="str">
        <f>IF(C413="","",IF(ISERROR(VLOOKUP(VLOOKUP(C413,Table1[[Practice no.]:[12]],28,FALSE),List!$A$2:$B$5,2,FALSE)),"",VLOOKUP(VLOOKUP(C413,Table1[[Practice no.]:[12]],28,FALSE),List!$A$2:$B$5,2,FALSE)))</f>
        <v/>
      </c>
      <c r="O413" s="69" t="str">
        <f>IF(C413="","",IF(ISERROR(VLOOKUP(VLOOKUP(C413,Table1[[Practice no.]:[12]],29,FALSE),List!$A$2:$B$5,2,FALSE)),"",VLOOKUP(VLOOKUP(C413,Table1[[Practice no.]:[12]],29,FALSE),List!$A$2:$B$5,2,FALSE)))</f>
        <v/>
      </c>
      <c r="P413" s="69" t="str">
        <f>IF(C413="","",IF(ISERROR(VLOOKUP(VLOOKUP(C413,Table1[[Practice no.]:[12]],30,FALSE),List!$A$2:$B$5,2,FALSE)),"",VLOOKUP(VLOOKUP(C413,Table1[[Practice no.]:[12]],30,FALSE),List!$A$2:$B$5,2,FALSE)))</f>
        <v/>
      </c>
      <c r="Q413" s="55" t="str">
        <f>IF(C413="","",IF(ISERROR(VLOOKUP(VLOOKUP(C413,Table1[[Practice no.]:[12]],31,FALSE),List!$A$2:$B$5,2,FALSE)),"",VLOOKUP(VLOOKUP(C413,Table1[[Practice no.]:[12]],31,FALSE),List!$A$2:$B$5,2,FALSE)))</f>
        <v/>
      </c>
      <c r="R413" s="55" t="str">
        <f>IF(C413="","",IF(ISERROR(VLOOKUP(VLOOKUP(C413,Table1[[Practice no.]:[12]],32,FALSE),List!$A$2:$B$5,2,FALSE)),"",VLOOKUP(VLOOKUP(C413,Table1[[Practice no.]:[12]],32,FALSE),List!$A$2:$B$5,2,FALSE)))</f>
        <v/>
      </c>
      <c r="S413" s="55" t="str">
        <f>IF(C413="","",IF(ISERROR(VLOOKUP(VLOOKUP(C413,Table1[[Practice no.]:[12]],33,FALSE),List!$A$2:$B$5,2,FALSE)),"",VLOOKUP(VLOOKUP(C413,Table1[[Practice no.]:[12]],33,FALSE),List!$A$2:$B$5,2,FALSE)))</f>
        <v/>
      </c>
      <c r="T413" s="55" t="str">
        <f>IF(C413="","",IF(ISERROR(VLOOKUP(VLOOKUP(C413,Table1[[Practice no.]:[12]],34,FALSE),List!$A$2:$B$5,2,FALSE)),"",VLOOKUP(VLOOKUP(C413,Table1[[Practice no.]:[12]],34,FALSE),List!$A$2:$B$5,2,FALSE)))</f>
        <v/>
      </c>
      <c r="U413" s="55" t="str">
        <f>IF(C413="","",IF(ISERROR(VLOOKUP(VLOOKUP(C413,Table1[[Practice no.]:[12]],35,FALSE),List!$A$2:$B$5,2,FALSE)),"",VLOOKUP(VLOOKUP(C413,Table1[[Practice no.]:[12]],35,FALSE),List!$A$2:$B$5,2,FALSE)))</f>
        <v/>
      </c>
      <c r="V413" s="55" t="str">
        <f>IF(C413="","",IF(ISERROR(VLOOKUP(VLOOKUP(C413,Table1[[Practice no.]:[12]],36,FALSE),List!$A$2:$B$5,2,FALSE)),"",VLOOKUP(VLOOKUP(C413,Table1[[Practice no.]:[12]],36,FALSE),List!$A$2:$B$5,2,FALSE)))</f>
        <v/>
      </c>
      <c r="W413" s="55" t="str">
        <f>IF(C413="","",IF(ISERROR(VLOOKUP(VLOOKUP(C413,Table1[[Practice no.]:[12]],37,FALSE),List!$A$2:$B$5,2,FALSE)),"",VLOOKUP(VLOOKUP(C413,Table1[[Practice no.]:[12]],37,FALSE),List!$A$2:$B$5,2,FALSE)))</f>
        <v/>
      </c>
      <c r="X413" s="55" t="str">
        <f>IF(C413="","",IF(ISERROR(VLOOKUP(VLOOKUP(C413,Table1[[Practice no.]:[12]],38,FALSE),List!$A$2:$B$5,2,FALSE)),"",VLOOKUP(VLOOKUP(C413,Table1[[Practice no.]:[12]],38,FALSE),List!$A$2:$B$5,2,FALSE)))</f>
        <v/>
      </c>
      <c r="Y413" s="55" t="str">
        <f>IF(C413="","",IF(ISERROR(VLOOKUP(VLOOKUP(C413,Table1[[Practice no.]:[12]],39,FALSE),List!$A$2:$B$5,2,FALSE)),"",VLOOKUP(VLOOKUP(C413,Table1[[Practice no.]:[12]],39,FALSE),List!$A$2:$B$5,2,FALSE)))</f>
        <v/>
      </c>
      <c r="Z413" s="55" t="str">
        <f>IF(C413="","",IF(ISERROR(VLOOKUP(VLOOKUP(C413,Table1[[Practice no.]:[12]],40,FALSE),List!$A$2:$B$5,2,FALSE)),"",VLOOKUP(VLOOKUP(C413,Table1[[Practice no.]:[12]],40,FALSE),List!$A$2:$B$5,2,FALSE)))</f>
        <v/>
      </c>
      <c r="AA413" s="55" t="str">
        <f>IF(C413="","",IF(ISERROR(VLOOKUP(VLOOKUP(C413,Table1[[Practice no.]:[12]],41,FALSE),List!$A$2:$B$5,2,FALSE)),"",VLOOKUP(VLOOKUP(C413,Table1[[Practice no.]:[12]],41,FALSE),List!$A$2:$B$5,2,FALSE)))</f>
        <v/>
      </c>
      <c r="AB413" s="55" t="str">
        <f>IF(C413="","",IF(ISERROR(VLOOKUP(VLOOKUP(C413,Table1[[Practice no.]:[12]],42,FALSE),List!$A$2:$B$5,2,FALSE)),"",VLOOKUP(VLOOKUP(C413,Table1[[Practice no.]:[12]],42,FALSE),List!$A$2:$B$5,2,FALSE)))</f>
        <v/>
      </c>
    </row>
    <row r="414" spans="1:28" ht="40.35" customHeight="1">
      <c r="A414" s="218"/>
      <c r="B414" s="218"/>
      <c r="C414" s="218"/>
      <c r="D414" s="218" t="str">
        <f>IF(C414="","",HYPERLINK("#'" &amp; C414 &amp; "'!A1",VLOOKUP(C414,Table1[[Practice no.]:[Pracitce Name]],2,FALSE)))</f>
        <v/>
      </c>
      <c r="E414" s="65" t="str">
        <f>IF(C414="","",IF(ISERROR(VLOOKUP(VLOOKUP(C414,Table1[[Practice no.]:[12]],19,FALSE),List!$A$2:$B$5,2,FALSE)),"",VLOOKUP(VLOOKUP(C414,Table1[[Practice no.]:[12]],19,FALSE),List!$A$2:$B$5,2,FALSE)))</f>
        <v/>
      </c>
      <c r="F414" s="66" t="str">
        <f>IF(C414="","",IF(ISERROR(VLOOKUP(VLOOKUP(C414,Table1[[Practice no.]:[12]],20,FALSE),List!$A$2:$B$5,2,FALSE)),"",VLOOKUP(VLOOKUP(C414,Table1[[Practice no.]:[12]],20,FALSE),List!$A$2:$B$5,2,FALSE)))</f>
        <v/>
      </c>
      <c r="G414" s="66" t="str">
        <f>IF(C414="","",IF(ISERROR(VLOOKUP(VLOOKUP(C414,Table1[[Practice no.]:[12]],21,FALSE),List!$A$2:$B$5,2,FALSE)),"",VLOOKUP(VLOOKUP(C414,Table1[[Practice no.]:[12]],21,FALSE),List!$A$2:$B$5,2,FALSE)))</f>
        <v/>
      </c>
      <c r="H414" s="67" t="str">
        <f>IF(C414="","",IF(ISERROR(VLOOKUP(VLOOKUP(C414,Table1[[Practice no.]:[12]],22,FALSE),List!$A$2:$B$5,2,FALSE)),"",VLOOKUP(VLOOKUP(C414,Table1[[Practice no.]:[12]],22,FALSE),List!$A$2:$B$5,2,FALSE)))</f>
        <v/>
      </c>
      <c r="I414" s="67" t="str">
        <f>IF(C414="","",IF(ISERROR(VLOOKUP(VLOOKUP(C414,Table1[[Practice no.]:[12]],23,FALSE),List!$A$2:$B$5,2,FALSE)),"",VLOOKUP(VLOOKUP(C414,Table1[[Practice no.]:[12]],23,FALSE),List!$A$2:$B$5,2,FALSE)))</f>
        <v/>
      </c>
      <c r="J414" s="67" t="str">
        <f>IF(C414="","",IF(ISERROR(VLOOKUP(VLOOKUP(C414,Table1[[Practice no.]:[12]],24,FALSE),List!$A$2:$B$5,2,FALSE)),"",VLOOKUP(VLOOKUP(C414,Table1[[Practice no.]:[12]],24,FALSE),List!$A$2:$B$5,2,FALSE)))</f>
        <v/>
      </c>
      <c r="K414" s="68" t="str">
        <f>IF(C414="","",IF(ISERROR(VLOOKUP(VLOOKUP(C414,Table1[[Practice no.]:[12]],25,FALSE),List!$A$2:$B$5,2,FALSE)),"",VLOOKUP(VLOOKUP(C414,Table1[[Practice no.]:[12]],25,FALSE),List!$A$2:$B$5,2,FALSE)))</f>
        <v/>
      </c>
      <c r="L414" s="68" t="str">
        <f>IF(C414="","",IF(ISERROR(VLOOKUP(VLOOKUP(C414,Table1[[Practice no.]:[12]],26,FALSE),List!$A$2:$B$5,2,FALSE)),"",VLOOKUP(VLOOKUP(C414,Table1[[Practice no.]:[12]],26,FALSE),List!$A$2:$B$5,2,FALSE)))</f>
        <v/>
      </c>
      <c r="M414" s="68" t="str">
        <f>IF(C414="","",IF(ISERROR(VLOOKUP(VLOOKUP(C414,Table1[[Practice no.]:[12]],27,FALSE),List!$A$2:$B$5,2,FALSE)),"",VLOOKUP(VLOOKUP(C414,Table1[[Practice no.]:[12]],27,FALSE),List!$A$2:$B$5,2,FALSE)))</f>
        <v/>
      </c>
      <c r="N414" s="69" t="str">
        <f>IF(C414="","",IF(ISERROR(VLOOKUP(VLOOKUP(C414,Table1[[Practice no.]:[12]],28,FALSE),List!$A$2:$B$5,2,FALSE)),"",VLOOKUP(VLOOKUP(C414,Table1[[Practice no.]:[12]],28,FALSE),List!$A$2:$B$5,2,FALSE)))</f>
        <v/>
      </c>
      <c r="O414" s="69" t="str">
        <f>IF(C414="","",IF(ISERROR(VLOOKUP(VLOOKUP(C414,Table1[[Practice no.]:[12]],29,FALSE),List!$A$2:$B$5,2,FALSE)),"",VLOOKUP(VLOOKUP(C414,Table1[[Practice no.]:[12]],29,FALSE),List!$A$2:$B$5,2,FALSE)))</f>
        <v/>
      </c>
      <c r="P414" s="69" t="str">
        <f>IF(C414="","",IF(ISERROR(VLOOKUP(VLOOKUP(C414,Table1[[Practice no.]:[12]],30,FALSE),List!$A$2:$B$5,2,FALSE)),"",VLOOKUP(VLOOKUP(C414,Table1[[Practice no.]:[12]],30,FALSE),List!$A$2:$B$5,2,FALSE)))</f>
        <v/>
      </c>
      <c r="Q414" s="55" t="str">
        <f>IF(C414="","",IF(ISERROR(VLOOKUP(VLOOKUP(C414,Table1[[Practice no.]:[12]],31,FALSE),List!$A$2:$B$5,2,FALSE)),"",VLOOKUP(VLOOKUP(C414,Table1[[Practice no.]:[12]],31,FALSE),List!$A$2:$B$5,2,FALSE)))</f>
        <v/>
      </c>
      <c r="R414" s="55" t="str">
        <f>IF(C414="","",IF(ISERROR(VLOOKUP(VLOOKUP(C414,Table1[[Practice no.]:[12]],32,FALSE),List!$A$2:$B$5,2,FALSE)),"",VLOOKUP(VLOOKUP(C414,Table1[[Practice no.]:[12]],32,FALSE),List!$A$2:$B$5,2,FALSE)))</f>
        <v/>
      </c>
      <c r="S414" s="55" t="str">
        <f>IF(C414="","",IF(ISERROR(VLOOKUP(VLOOKUP(C414,Table1[[Practice no.]:[12]],33,FALSE),List!$A$2:$B$5,2,FALSE)),"",VLOOKUP(VLOOKUP(C414,Table1[[Practice no.]:[12]],33,FALSE),List!$A$2:$B$5,2,FALSE)))</f>
        <v/>
      </c>
      <c r="T414" s="55" t="str">
        <f>IF(C414="","",IF(ISERROR(VLOOKUP(VLOOKUP(C414,Table1[[Practice no.]:[12]],34,FALSE),List!$A$2:$B$5,2,FALSE)),"",VLOOKUP(VLOOKUP(C414,Table1[[Practice no.]:[12]],34,FALSE),List!$A$2:$B$5,2,FALSE)))</f>
        <v/>
      </c>
      <c r="U414" s="55" t="str">
        <f>IF(C414="","",IF(ISERROR(VLOOKUP(VLOOKUP(C414,Table1[[Practice no.]:[12]],35,FALSE),List!$A$2:$B$5,2,FALSE)),"",VLOOKUP(VLOOKUP(C414,Table1[[Practice no.]:[12]],35,FALSE),List!$A$2:$B$5,2,FALSE)))</f>
        <v/>
      </c>
      <c r="V414" s="55" t="str">
        <f>IF(C414="","",IF(ISERROR(VLOOKUP(VLOOKUP(C414,Table1[[Practice no.]:[12]],36,FALSE),List!$A$2:$B$5,2,FALSE)),"",VLOOKUP(VLOOKUP(C414,Table1[[Practice no.]:[12]],36,FALSE),List!$A$2:$B$5,2,FALSE)))</f>
        <v/>
      </c>
      <c r="W414" s="55" t="str">
        <f>IF(C414="","",IF(ISERROR(VLOOKUP(VLOOKUP(C414,Table1[[Practice no.]:[12]],37,FALSE),List!$A$2:$B$5,2,FALSE)),"",VLOOKUP(VLOOKUP(C414,Table1[[Practice no.]:[12]],37,FALSE),List!$A$2:$B$5,2,FALSE)))</f>
        <v/>
      </c>
      <c r="X414" s="55" t="str">
        <f>IF(C414="","",IF(ISERROR(VLOOKUP(VLOOKUP(C414,Table1[[Practice no.]:[12]],38,FALSE),List!$A$2:$B$5,2,FALSE)),"",VLOOKUP(VLOOKUP(C414,Table1[[Practice no.]:[12]],38,FALSE),List!$A$2:$B$5,2,FALSE)))</f>
        <v/>
      </c>
      <c r="Y414" s="55" t="str">
        <f>IF(C414="","",IF(ISERROR(VLOOKUP(VLOOKUP(C414,Table1[[Practice no.]:[12]],39,FALSE),List!$A$2:$B$5,2,FALSE)),"",VLOOKUP(VLOOKUP(C414,Table1[[Practice no.]:[12]],39,FALSE),List!$A$2:$B$5,2,FALSE)))</f>
        <v/>
      </c>
      <c r="Z414" s="55" t="str">
        <f>IF(C414="","",IF(ISERROR(VLOOKUP(VLOOKUP(C414,Table1[[Practice no.]:[12]],40,FALSE),List!$A$2:$B$5,2,FALSE)),"",VLOOKUP(VLOOKUP(C414,Table1[[Practice no.]:[12]],40,FALSE),List!$A$2:$B$5,2,FALSE)))</f>
        <v/>
      </c>
      <c r="AA414" s="55" t="str">
        <f>IF(C414="","",IF(ISERROR(VLOOKUP(VLOOKUP(C414,Table1[[Practice no.]:[12]],41,FALSE),List!$A$2:$B$5,2,FALSE)),"",VLOOKUP(VLOOKUP(C414,Table1[[Practice no.]:[12]],41,FALSE),List!$A$2:$B$5,2,FALSE)))</f>
        <v/>
      </c>
      <c r="AB414" s="55" t="str">
        <f>IF(C414="","",IF(ISERROR(VLOOKUP(VLOOKUP(C414,Table1[[Practice no.]:[12]],42,FALSE),List!$A$2:$B$5,2,FALSE)),"",VLOOKUP(VLOOKUP(C414,Table1[[Practice no.]:[12]],42,FALSE),List!$A$2:$B$5,2,FALSE)))</f>
        <v/>
      </c>
    </row>
    <row r="415" spans="1:28" ht="40.35" customHeight="1">
      <c r="A415" s="218"/>
      <c r="B415" s="218"/>
      <c r="C415" s="218"/>
      <c r="D415" s="218" t="str">
        <f>IF(C415="","",HYPERLINK("#'" &amp; C415 &amp; "'!A1",VLOOKUP(C415,Table1[[Practice no.]:[Pracitce Name]],2,FALSE)))</f>
        <v/>
      </c>
      <c r="E415" s="65" t="str">
        <f>IF(C415="","",IF(ISERROR(VLOOKUP(VLOOKUP(C415,Table1[[Practice no.]:[12]],19,FALSE),List!$A$2:$B$5,2,FALSE)),"",VLOOKUP(VLOOKUP(C415,Table1[[Practice no.]:[12]],19,FALSE),List!$A$2:$B$5,2,FALSE)))</f>
        <v/>
      </c>
      <c r="F415" s="66" t="str">
        <f>IF(C415="","",IF(ISERROR(VLOOKUP(VLOOKUP(C415,Table1[[Practice no.]:[12]],20,FALSE),List!$A$2:$B$5,2,FALSE)),"",VLOOKUP(VLOOKUP(C415,Table1[[Practice no.]:[12]],20,FALSE),List!$A$2:$B$5,2,FALSE)))</f>
        <v/>
      </c>
      <c r="G415" s="66" t="str">
        <f>IF(C415="","",IF(ISERROR(VLOOKUP(VLOOKUP(C415,Table1[[Practice no.]:[12]],21,FALSE),List!$A$2:$B$5,2,FALSE)),"",VLOOKUP(VLOOKUP(C415,Table1[[Practice no.]:[12]],21,FALSE),List!$A$2:$B$5,2,FALSE)))</f>
        <v/>
      </c>
      <c r="H415" s="67" t="str">
        <f>IF(C415="","",IF(ISERROR(VLOOKUP(VLOOKUP(C415,Table1[[Practice no.]:[12]],22,FALSE),List!$A$2:$B$5,2,FALSE)),"",VLOOKUP(VLOOKUP(C415,Table1[[Practice no.]:[12]],22,FALSE),List!$A$2:$B$5,2,FALSE)))</f>
        <v/>
      </c>
      <c r="I415" s="67" t="str">
        <f>IF(C415="","",IF(ISERROR(VLOOKUP(VLOOKUP(C415,Table1[[Practice no.]:[12]],23,FALSE),List!$A$2:$B$5,2,FALSE)),"",VLOOKUP(VLOOKUP(C415,Table1[[Practice no.]:[12]],23,FALSE),List!$A$2:$B$5,2,FALSE)))</f>
        <v/>
      </c>
      <c r="J415" s="67" t="str">
        <f>IF(C415="","",IF(ISERROR(VLOOKUP(VLOOKUP(C415,Table1[[Practice no.]:[12]],24,FALSE),List!$A$2:$B$5,2,FALSE)),"",VLOOKUP(VLOOKUP(C415,Table1[[Practice no.]:[12]],24,FALSE),List!$A$2:$B$5,2,FALSE)))</f>
        <v/>
      </c>
      <c r="K415" s="68" t="str">
        <f>IF(C415="","",IF(ISERROR(VLOOKUP(VLOOKUP(C415,Table1[[Practice no.]:[12]],25,FALSE),List!$A$2:$B$5,2,FALSE)),"",VLOOKUP(VLOOKUP(C415,Table1[[Practice no.]:[12]],25,FALSE),List!$A$2:$B$5,2,FALSE)))</f>
        <v/>
      </c>
      <c r="L415" s="68" t="str">
        <f>IF(C415="","",IF(ISERROR(VLOOKUP(VLOOKUP(C415,Table1[[Practice no.]:[12]],26,FALSE),List!$A$2:$B$5,2,FALSE)),"",VLOOKUP(VLOOKUP(C415,Table1[[Practice no.]:[12]],26,FALSE),List!$A$2:$B$5,2,FALSE)))</f>
        <v/>
      </c>
      <c r="M415" s="68" t="str">
        <f>IF(C415="","",IF(ISERROR(VLOOKUP(VLOOKUP(C415,Table1[[Practice no.]:[12]],27,FALSE),List!$A$2:$B$5,2,FALSE)),"",VLOOKUP(VLOOKUP(C415,Table1[[Practice no.]:[12]],27,FALSE),List!$A$2:$B$5,2,FALSE)))</f>
        <v/>
      </c>
      <c r="N415" s="69" t="str">
        <f>IF(C415="","",IF(ISERROR(VLOOKUP(VLOOKUP(C415,Table1[[Practice no.]:[12]],28,FALSE),List!$A$2:$B$5,2,FALSE)),"",VLOOKUP(VLOOKUP(C415,Table1[[Practice no.]:[12]],28,FALSE),List!$A$2:$B$5,2,FALSE)))</f>
        <v/>
      </c>
      <c r="O415" s="69" t="str">
        <f>IF(C415="","",IF(ISERROR(VLOOKUP(VLOOKUP(C415,Table1[[Practice no.]:[12]],29,FALSE),List!$A$2:$B$5,2,FALSE)),"",VLOOKUP(VLOOKUP(C415,Table1[[Practice no.]:[12]],29,FALSE),List!$A$2:$B$5,2,FALSE)))</f>
        <v/>
      </c>
      <c r="P415" s="69" t="str">
        <f>IF(C415="","",IF(ISERROR(VLOOKUP(VLOOKUP(C415,Table1[[Practice no.]:[12]],30,FALSE),List!$A$2:$B$5,2,FALSE)),"",VLOOKUP(VLOOKUP(C415,Table1[[Practice no.]:[12]],30,FALSE),List!$A$2:$B$5,2,FALSE)))</f>
        <v/>
      </c>
      <c r="Q415" s="55" t="str">
        <f>IF(C415="","",IF(ISERROR(VLOOKUP(VLOOKUP(C415,Table1[[Practice no.]:[12]],31,FALSE),List!$A$2:$B$5,2,FALSE)),"",VLOOKUP(VLOOKUP(C415,Table1[[Practice no.]:[12]],31,FALSE),List!$A$2:$B$5,2,FALSE)))</f>
        <v/>
      </c>
      <c r="R415" s="55" t="str">
        <f>IF(C415="","",IF(ISERROR(VLOOKUP(VLOOKUP(C415,Table1[[Practice no.]:[12]],32,FALSE),List!$A$2:$B$5,2,FALSE)),"",VLOOKUP(VLOOKUP(C415,Table1[[Practice no.]:[12]],32,FALSE),List!$A$2:$B$5,2,FALSE)))</f>
        <v/>
      </c>
      <c r="S415" s="55" t="str">
        <f>IF(C415="","",IF(ISERROR(VLOOKUP(VLOOKUP(C415,Table1[[Practice no.]:[12]],33,FALSE),List!$A$2:$B$5,2,FALSE)),"",VLOOKUP(VLOOKUP(C415,Table1[[Practice no.]:[12]],33,FALSE),List!$A$2:$B$5,2,FALSE)))</f>
        <v/>
      </c>
      <c r="T415" s="55" t="str">
        <f>IF(C415="","",IF(ISERROR(VLOOKUP(VLOOKUP(C415,Table1[[Practice no.]:[12]],34,FALSE),List!$A$2:$B$5,2,FALSE)),"",VLOOKUP(VLOOKUP(C415,Table1[[Practice no.]:[12]],34,FALSE),List!$A$2:$B$5,2,FALSE)))</f>
        <v/>
      </c>
      <c r="U415" s="55" t="str">
        <f>IF(C415="","",IF(ISERROR(VLOOKUP(VLOOKUP(C415,Table1[[Practice no.]:[12]],35,FALSE),List!$A$2:$B$5,2,FALSE)),"",VLOOKUP(VLOOKUP(C415,Table1[[Practice no.]:[12]],35,FALSE),List!$A$2:$B$5,2,FALSE)))</f>
        <v/>
      </c>
      <c r="V415" s="55" t="str">
        <f>IF(C415="","",IF(ISERROR(VLOOKUP(VLOOKUP(C415,Table1[[Practice no.]:[12]],36,FALSE),List!$A$2:$B$5,2,FALSE)),"",VLOOKUP(VLOOKUP(C415,Table1[[Practice no.]:[12]],36,FALSE),List!$A$2:$B$5,2,FALSE)))</f>
        <v/>
      </c>
      <c r="W415" s="55" t="str">
        <f>IF(C415="","",IF(ISERROR(VLOOKUP(VLOOKUP(C415,Table1[[Practice no.]:[12]],37,FALSE),List!$A$2:$B$5,2,FALSE)),"",VLOOKUP(VLOOKUP(C415,Table1[[Practice no.]:[12]],37,FALSE),List!$A$2:$B$5,2,FALSE)))</f>
        <v/>
      </c>
      <c r="X415" s="55" t="str">
        <f>IF(C415="","",IF(ISERROR(VLOOKUP(VLOOKUP(C415,Table1[[Practice no.]:[12]],38,FALSE),List!$A$2:$B$5,2,FALSE)),"",VLOOKUP(VLOOKUP(C415,Table1[[Practice no.]:[12]],38,FALSE),List!$A$2:$B$5,2,FALSE)))</f>
        <v/>
      </c>
      <c r="Y415" s="55" t="str">
        <f>IF(C415="","",IF(ISERROR(VLOOKUP(VLOOKUP(C415,Table1[[Practice no.]:[12]],39,FALSE),List!$A$2:$B$5,2,FALSE)),"",VLOOKUP(VLOOKUP(C415,Table1[[Practice no.]:[12]],39,FALSE),List!$A$2:$B$5,2,FALSE)))</f>
        <v/>
      </c>
      <c r="Z415" s="55" t="str">
        <f>IF(C415="","",IF(ISERROR(VLOOKUP(VLOOKUP(C415,Table1[[Practice no.]:[12]],40,FALSE),List!$A$2:$B$5,2,FALSE)),"",VLOOKUP(VLOOKUP(C415,Table1[[Practice no.]:[12]],40,FALSE),List!$A$2:$B$5,2,FALSE)))</f>
        <v/>
      </c>
      <c r="AA415" s="55" t="str">
        <f>IF(C415="","",IF(ISERROR(VLOOKUP(VLOOKUP(C415,Table1[[Practice no.]:[12]],41,FALSE),List!$A$2:$B$5,2,FALSE)),"",VLOOKUP(VLOOKUP(C415,Table1[[Practice no.]:[12]],41,FALSE),List!$A$2:$B$5,2,FALSE)))</f>
        <v/>
      </c>
      <c r="AB415" s="55" t="str">
        <f>IF(C415="","",IF(ISERROR(VLOOKUP(VLOOKUP(C415,Table1[[Practice no.]:[12]],42,FALSE),List!$A$2:$B$5,2,FALSE)),"",VLOOKUP(VLOOKUP(C415,Table1[[Practice no.]:[12]],42,FALSE),List!$A$2:$B$5,2,FALSE)))</f>
        <v/>
      </c>
    </row>
    <row r="416" spans="1:28" ht="40.35" customHeight="1">
      <c r="A416" s="218"/>
      <c r="B416" s="218"/>
      <c r="C416" s="218"/>
      <c r="D416" s="218" t="str">
        <f>IF(C416="","",HYPERLINK("#'" &amp; C416 &amp; "'!A1",VLOOKUP(C416,Table1[[Practice no.]:[Pracitce Name]],2,FALSE)))</f>
        <v/>
      </c>
      <c r="E416" s="65" t="str">
        <f>IF(C416="","",IF(ISERROR(VLOOKUP(VLOOKUP(C416,Table1[[Practice no.]:[12]],19,FALSE),List!$A$2:$B$5,2,FALSE)),"",VLOOKUP(VLOOKUP(C416,Table1[[Practice no.]:[12]],19,FALSE),List!$A$2:$B$5,2,FALSE)))</f>
        <v/>
      </c>
      <c r="F416" s="66" t="str">
        <f>IF(C416="","",IF(ISERROR(VLOOKUP(VLOOKUP(C416,Table1[[Practice no.]:[12]],20,FALSE),List!$A$2:$B$5,2,FALSE)),"",VLOOKUP(VLOOKUP(C416,Table1[[Practice no.]:[12]],20,FALSE),List!$A$2:$B$5,2,FALSE)))</f>
        <v/>
      </c>
      <c r="G416" s="66" t="str">
        <f>IF(C416="","",IF(ISERROR(VLOOKUP(VLOOKUP(C416,Table1[[Practice no.]:[12]],21,FALSE),List!$A$2:$B$5,2,FALSE)),"",VLOOKUP(VLOOKUP(C416,Table1[[Practice no.]:[12]],21,FALSE),List!$A$2:$B$5,2,FALSE)))</f>
        <v/>
      </c>
      <c r="H416" s="67" t="str">
        <f>IF(C416="","",IF(ISERROR(VLOOKUP(VLOOKUP(C416,Table1[[Practice no.]:[12]],22,FALSE),List!$A$2:$B$5,2,FALSE)),"",VLOOKUP(VLOOKUP(C416,Table1[[Practice no.]:[12]],22,FALSE),List!$A$2:$B$5,2,FALSE)))</f>
        <v/>
      </c>
      <c r="I416" s="67" t="str">
        <f>IF(C416="","",IF(ISERROR(VLOOKUP(VLOOKUP(C416,Table1[[Practice no.]:[12]],23,FALSE),List!$A$2:$B$5,2,FALSE)),"",VLOOKUP(VLOOKUP(C416,Table1[[Practice no.]:[12]],23,FALSE),List!$A$2:$B$5,2,FALSE)))</f>
        <v/>
      </c>
      <c r="J416" s="67" t="str">
        <f>IF(C416="","",IF(ISERROR(VLOOKUP(VLOOKUP(C416,Table1[[Practice no.]:[12]],24,FALSE),List!$A$2:$B$5,2,FALSE)),"",VLOOKUP(VLOOKUP(C416,Table1[[Practice no.]:[12]],24,FALSE),List!$A$2:$B$5,2,FALSE)))</f>
        <v/>
      </c>
      <c r="K416" s="68" t="str">
        <f>IF(C416="","",IF(ISERROR(VLOOKUP(VLOOKUP(C416,Table1[[Practice no.]:[12]],25,FALSE),List!$A$2:$B$5,2,FALSE)),"",VLOOKUP(VLOOKUP(C416,Table1[[Practice no.]:[12]],25,FALSE),List!$A$2:$B$5,2,FALSE)))</f>
        <v/>
      </c>
      <c r="L416" s="68" t="str">
        <f>IF(C416="","",IF(ISERROR(VLOOKUP(VLOOKUP(C416,Table1[[Practice no.]:[12]],26,FALSE),List!$A$2:$B$5,2,FALSE)),"",VLOOKUP(VLOOKUP(C416,Table1[[Practice no.]:[12]],26,FALSE),List!$A$2:$B$5,2,FALSE)))</f>
        <v/>
      </c>
      <c r="M416" s="68" t="str">
        <f>IF(C416="","",IF(ISERROR(VLOOKUP(VLOOKUP(C416,Table1[[Practice no.]:[12]],27,FALSE),List!$A$2:$B$5,2,FALSE)),"",VLOOKUP(VLOOKUP(C416,Table1[[Practice no.]:[12]],27,FALSE),List!$A$2:$B$5,2,FALSE)))</f>
        <v/>
      </c>
      <c r="N416" s="69" t="str">
        <f>IF(C416="","",IF(ISERROR(VLOOKUP(VLOOKUP(C416,Table1[[Practice no.]:[12]],28,FALSE),List!$A$2:$B$5,2,FALSE)),"",VLOOKUP(VLOOKUP(C416,Table1[[Practice no.]:[12]],28,FALSE),List!$A$2:$B$5,2,FALSE)))</f>
        <v/>
      </c>
      <c r="O416" s="69" t="str">
        <f>IF(C416="","",IF(ISERROR(VLOOKUP(VLOOKUP(C416,Table1[[Practice no.]:[12]],29,FALSE),List!$A$2:$B$5,2,FALSE)),"",VLOOKUP(VLOOKUP(C416,Table1[[Practice no.]:[12]],29,FALSE),List!$A$2:$B$5,2,FALSE)))</f>
        <v/>
      </c>
      <c r="P416" s="69" t="str">
        <f>IF(C416="","",IF(ISERROR(VLOOKUP(VLOOKUP(C416,Table1[[Practice no.]:[12]],30,FALSE),List!$A$2:$B$5,2,FALSE)),"",VLOOKUP(VLOOKUP(C416,Table1[[Practice no.]:[12]],30,FALSE),List!$A$2:$B$5,2,FALSE)))</f>
        <v/>
      </c>
      <c r="Q416" s="55" t="str">
        <f>IF(C416="","",IF(ISERROR(VLOOKUP(VLOOKUP(C416,Table1[[Practice no.]:[12]],31,FALSE),List!$A$2:$B$5,2,FALSE)),"",VLOOKUP(VLOOKUP(C416,Table1[[Practice no.]:[12]],31,FALSE),List!$A$2:$B$5,2,FALSE)))</f>
        <v/>
      </c>
      <c r="R416" s="55" t="str">
        <f>IF(C416="","",IF(ISERROR(VLOOKUP(VLOOKUP(C416,Table1[[Practice no.]:[12]],32,FALSE),List!$A$2:$B$5,2,FALSE)),"",VLOOKUP(VLOOKUP(C416,Table1[[Practice no.]:[12]],32,FALSE),List!$A$2:$B$5,2,FALSE)))</f>
        <v/>
      </c>
      <c r="S416" s="55" t="str">
        <f>IF(C416="","",IF(ISERROR(VLOOKUP(VLOOKUP(C416,Table1[[Practice no.]:[12]],33,FALSE),List!$A$2:$B$5,2,FALSE)),"",VLOOKUP(VLOOKUP(C416,Table1[[Practice no.]:[12]],33,FALSE),List!$A$2:$B$5,2,FALSE)))</f>
        <v/>
      </c>
      <c r="T416" s="55" t="str">
        <f>IF(C416="","",IF(ISERROR(VLOOKUP(VLOOKUP(C416,Table1[[Practice no.]:[12]],34,FALSE),List!$A$2:$B$5,2,FALSE)),"",VLOOKUP(VLOOKUP(C416,Table1[[Practice no.]:[12]],34,FALSE),List!$A$2:$B$5,2,FALSE)))</f>
        <v/>
      </c>
      <c r="U416" s="55" t="str">
        <f>IF(C416="","",IF(ISERROR(VLOOKUP(VLOOKUP(C416,Table1[[Practice no.]:[12]],35,FALSE),List!$A$2:$B$5,2,FALSE)),"",VLOOKUP(VLOOKUP(C416,Table1[[Practice no.]:[12]],35,FALSE),List!$A$2:$B$5,2,FALSE)))</f>
        <v/>
      </c>
      <c r="V416" s="55" t="str">
        <f>IF(C416="","",IF(ISERROR(VLOOKUP(VLOOKUP(C416,Table1[[Practice no.]:[12]],36,FALSE),List!$A$2:$B$5,2,FALSE)),"",VLOOKUP(VLOOKUP(C416,Table1[[Practice no.]:[12]],36,FALSE),List!$A$2:$B$5,2,FALSE)))</f>
        <v/>
      </c>
      <c r="W416" s="55" t="str">
        <f>IF(C416="","",IF(ISERROR(VLOOKUP(VLOOKUP(C416,Table1[[Practice no.]:[12]],37,FALSE),List!$A$2:$B$5,2,FALSE)),"",VLOOKUP(VLOOKUP(C416,Table1[[Practice no.]:[12]],37,FALSE),List!$A$2:$B$5,2,FALSE)))</f>
        <v/>
      </c>
      <c r="X416" s="55" t="str">
        <f>IF(C416="","",IF(ISERROR(VLOOKUP(VLOOKUP(C416,Table1[[Practice no.]:[12]],38,FALSE),List!$A$2:$B$5,2,FALSE)),"",VLOOKUP(VLOOKUP(C416,Table1[[Practice no.]:[12]],38,FALSE),List!$A$2:$B$5,2,FALSE)))</f>
        <v/>
      </c>
      <c r="Y416" s="55" t="str">
        <f>IF(C416="","",IF(ISERROR(VLOOKUP(VLOOKUP(C416,Table1[[Practice no.]:[12]],39,FALSE),List!$A$2:$B$5,2,FALSE)),"",VLOOKUP(VLOOKUP(C416,Table1[[Practice no.]:[12]],39,FALSE),List!$A$2:$B$5,2,FALSE)))</f>
        <v/>
      </c>
      <c r="Z416" s="55" t="str">
        <f>IF(C416="","",IF(ISERROR(VLOOKUP(VLOOKUP(C416,Table1[[Practice no.]:[12]],40,FALSE),List!$A$2:$B$5,2,FALSE)),"",VLOOKUP(VLOOKUP(C416,Table1[[Practice no.]:[12]],40,FALSE),List!$A$2:$B$5,2,FALSE)))</f>
        <v/>
      </c>
      <c r="AA416" s="55" t="str">
        <f>IF(C416="","",IF(ISERROR(VLOOKUP(VLOOKUP(C416,Table1[[Practice no.]:[12]],41,FALSE),List!$A$2:$B$5,2,FALSE)),"",VLOOKUP(VLOOKUP(C416,Table1[[Practice no.]:[12]],41,FALSE),List!$A$2:$B$5,2,FALSE)))</f>
        <v/>
      </c>
      <c r="AB416" s="55" t="str">
        <f>IF(C416="","",IF(ISERROR(VLOOKUP(VLOOKUP(C416,Table1[[Practice no.]:[12]],42,FALSE),List!$A$2:$B$5,2,FALSE)),"",VLOOKUP(VLOOKUP(C416,Table1[[Practice no.]:[12]],42,FALSE),List!$A$2:$B$5,2,FALSE)))</f>
        <v/>
      </c>
    </row>
    <row r="417" spans="1:28" ht="40.35" customHeight="1">
      <c r="A417" s="218"/>
      <c r="B417" s="218"/>
      <c r="C417" s="218"/>
      <c r="D417" s="218" t="str">
        <f>IF(C417="","",HYPERLINK("#'" &amp; C417 &amp; "'!A1",VLOOKUP(C417,Table1[[Practice no.]:[Pracitce Name]],2,FALSE)))</f>
        <v/>
      </c>
      <c r="E417" s="65" t="str">
        <f>IF(C417="","",IF(ISERROR(VLOOKUP(VLOOKUP(C417,Table1[[Practice no.]:[12]],19,FALSE),List!$A$2:$B$5,2,FALSE)),"",VLOOKUP(VLOOKUP(C417,Table1[[Practice no.]:[12]],19,FALSE),List!$A$2:$B$5,2,FALSE)))</f>
        <v/>
      </c>
      <c r="F417" s="66" t="str">
        <f>IF(C417="","",IF(ISERROR(VLOOKUP(VLOOKUP(C417,Table1[[Practice no.]:[12]],20,FALSE),List!$A$2:$B$5,2,FALSE)),"",VLOOKUP(VLOOKUP(C417,Table1[[Practice no.]:[12]],20,FALSE),List!$A$2:$B$5,2,FALSE)))</f>
        <v/>
      </c>
      <c r="G417" s="66" t="str">
        <f>IF(C417="","",IF(ISERROR(VLOOKUP(VLOOKUP(C417,Table1[[Practice no.]:[12]],21,FALSE),List!$A$2:$B$5,2,FALSE)),"",VLOOKUP(VLOOKUP(C417,Table1[[Practice no.]:[12]],21,FALSE),List!$A$2:$B$5,2,FALSE)))</f>
        <v/>
      </c>
      <c r="H417" s="67" t="str">
        <f>IF(C417="","",IF(ISERROR(VLOOKUP(VLOOKUP(C417,Table1[[Practice no.]:[12]],22,FALSE),List!$A$2:$B$5,2,FALSE)),"",VLOOKUP(VLOOKUP(C417,Table1[[Practice no.]:[12]],22,FALSE),List!$A$2:$B$5,2,FALSE)))</f>
        <v/>
      </c>
      <c r="I417" s="67" t="str">
        <f>IF(C417="","",IF(ISERROR(VLOOKUP(VLOOKUP(C417,Table1[[Practice no.]:[12]],23,FALSE),List!$A$2:$B$5,2,FALSE)),"",VLOOKUP(VLOOKUP(C417,Table1[[Practice no.]:[12]],23,FALSE),List!$A$2:$B$5,2,FALSE)))</f>
        <v/>
      </c>
      <c r="J417" s="67" t="str">
        <f>IF(C417="","",IF(ISERROR(VLOOKUP(VLOOKUP(C417,Table1[[Practice no.]:[12]],24,FALSE),List!$A$2:$B$5,2,FALSE)),"",VLOOKUP(VLOOKUP(C417,Table1[[Practice no.]:[12]],24,FALSE),List!$A$2:$B$5,2,FALSE)))</f>
        <v/>
      </c>
      <c r="K417" s="68" t="str">
        <f>IF(C417="","",IF(ISERROR(VLOOKUP(VLOOKUP(C417,Table1[[Practice no.]:[12]],25,FALSE),List!$A$2:$B$5,2,FALSE)),"",VLOOKUP(VLOOKUP(C417,Table1[[Practice no.]:[12]],25,FALSE),List!$A$2:$B$5,2,FALSE)))</f>
        <v/>
      </c>
      <c r="L417" s="68" t="str">
        <f>IF(C417="","",IF(ISERROR(VLOOKUP(VLOOKUP(C417,Table1[[Practice no.]:[12]],26,FALSE),List!$A$2:$B$5,2,FALSE)),"",VLOOKUP(VLOOKUP(C417,Table1[[Practice no.]:[12]],26,FALSE),List!$A$2:$B$5,2,FALSE)))</f>
        <v/>
      </c>
      <c r="M417" s="68" t="str">
        <f>IF(C417="","",IF(ISERROR(VLOOKUP(VLOOKUP(C417,Table1[[Practice no.]:[12]],27,FALSE),List!$A$2:$B$5,2,FALSE)),"",VLOOKUP(VLOOKUP(C417,Table1[[Practice no.]:[12]],27,FALSE),List!$A$2:$B$5,2,FALSE)))</f>
        <v/>
      </c>
      <c r="N417" s="69" t="str">
        <f>IF(C417="","",IF(ISERROR(VLOOKUP(VLOOKUP(C417,Table1[[Practice no.]:[12]],28,FALSE),List!$A$2:$B$5,2,FALSE)),"",VLOOKUP(VLOOKUP(C417,Table1[[Practice no.]:[12]],28,FALSE),List!$A$2:$B$5,2,FALSE)))</f>
        <v/>
      </c>
      <c r="O417" s="69" t="str">
        <f>IF(C417="","",IF(ISERROR(VLOOKUP(VLOOKUP(C417,Table1[[Practice no.]:[12]],29,FALSE),List!$A$2:$B$5,2,FALSE)),"",VLOOKUP(VLOOKUP(C417,Table1[[Practice no.]:[12]],29,FALSE),List!$A$2:$B$5,2,FALSE)))</f>
        <v/>
      </c>
      <c r="P417" s="69" t="str">
        <f>IF(C417="","",IF(ISERROR(VLOOKUP(VLOOKUP(C417,Table1[[Practice no.]:[12]],30,FALSE),List!$A$2:$B$5,2,FALSE)),"",VLOOKUP(VLOOKUP(C417,Table1[[Practice no.]:[12]],30,FALSE),List!$A$2:$B$5,2,FALSE)))</f>
        <v/>
      </c>
      <c r="Q417" s="55" t="str">
        <f>IF(C417="","",IF(ISERROR(VLOOKUP(VLOOKUP(C417,Table1[[Practice no.]:[12]],31,FALSE),List!$A$2:$B$5,2,FALSE)),"",VLOOKUP(VLOOKUP(C417,Table1[[Practice no.]:[12]],31,FALSE),List!$A$2:$B$5,2,FALSE)))</f>
        <v/>
      </c>
      <c r="R417" s="55" t="str">
        <f>IF(C417="","",IF(ISERROR(VLOOKUP(VLOOKUP(C417,Table1[[Practice no.]:[12]],32,FALSE),List!$A$2:$B$5,2,FALSE)),"",VLOOKUP(VLOOKUP(C417,Table1[[Practice no.]:[12]],32,FALSE),List!$A$2:$B$5,2,FALSE)))</f>
        <v/>
      </c>
      <c r="S417" s="55" t="str">
        <f>IF(C417="","",IF(ISERROR(VLOOKUP(VLOOKUP(C417,Table1[[Practice no.]:[12]],33,FALSE),List!$A$2:$B$5,2,FALSE)),"",VLOOKUP(VLOOKUP(C417,Table1[[Practice no.]:[12]],33,FALSE),List!$A$2:$B$5,2,FALSE)))</f>
        <v/>
      </c>
      <c r="T417" s="55" t="str">
        <f>IF(C417="","",IF(ISERROR(VLOOKUP(VLOOKUP(C417,Table1[[Practice no.]:[12]],34,FALSE),List!$A$2:$B$5,2,FALSE)),"",VLOOKUP(VLOOKUP(C417,Table1[[Practice no.]:[12]],34,FALSE),List!$A$2:$B$5,2,FALSE)))</f>
        <v/>
      </c>
      <c r="U417" s="55" t="str">
        <f>IF(C417="","",IF(ISERROR(VLOOKUP(VLOOKUP(C417,Table1[[Practice no.]:[12]],35,FALSE),List!$A$2:$B$5,2,FALSE)),"",VLOOKUP(VLOOKUP(C417,Table1[[Practice no.]:[12]],35,FALSE),List!$A$2:$B$5,2,FALSE)))</f>
        <v/>
      </c>
      <c r="V417" s="55" t="str">
        <f>IF(C417="","",IF(ISERROR(VLOOKUP(VLOOKUP(C417,Table1[[Practice no.]:[12]],36,FALSE),List!$A$2:$B$5,2,FALSE)),"",VLOOKUP(VLOOKUP(C417,Table1[[Practice no.]:[12]],36,FALSE),List!$A$2:$B$5,2,FALSE)))</f>
        <v/>
      </c>
      <c r="W417" s="55" t="str">
        <f>IF(C417="","",IF(ISERROR(VLOOKUP(VLOOKUP(C417,Table1[[Practice no.]:[12]],37,FALSE),List!$A$2:$B$5,2,FALSE)),"",VLOOKUP(VLOOKUP(C417,Table1[[Practice no.]:[12]],37,FALSE),List!$A$2:$B$5,2,FALSE)))</f>
        <v/>
      </c>
      <c r="X417" s="55" t="str">
        <f>IF(C417="","",IF(ISERROR(VLOOKUP(VLOOKUP(C417,Table1[[Practice no.]:[12]],38,FALSE),List!$A$2:$B$5,2,FALSE)),"",VLOOKUP(VLOOKUP(C417,Table1[[Practice no.]:[12]],38,FALSE),List!$A$2:$B$5,2,FALSE)))</f>
        <v/>
      </c>
      <c r="Y417" s="55" t="str">
        <f>IF(C417="","",IF(ISERROR(VLOOKUP(VLOOKUP(C417,Table1[[Practice no.]:[12]],39,FALSE),List!$A$2:$B$5,2,FALSE)),"",VLOOKUP(VLOOKUP(C417,Table1[[Practice no.]:[12]],39,FALSE),List!$A$2:$B$5,2,FALSE)))</f>
        <v/>
      </c>
      <c r="Z417" s="55" t="str">
        <f>IF(C417="","",IF(ISERROR(VLOOKUP(VLOOKUP(C417,Table1[[Practice no.]:[12]],40,FALSE),List!$A$2:$B$5,2,FALSE)),"",VLOOKUP(VLOOKUP(C417,Table1[[Practice no.]:[12]],40,FALSE),List!$A$2:$B$5,2,FALSE)))</f>
        <v/>
      </c>
      <c r="AA417" s="55" t="str">
        <f>IF(C417="","",IF(ISERROR(VLOOKUP(VLOOKUP(C417,Table1[[Practice no.]:[12]],41,FALSE),List!$A$2:$B$5,2,FALSE)),"",VLOOKUP(VLOOKUP(C417,Table1[[Practice no.]:[12]],41,FALSE),List!$A$2:$B$5,2,FALSE)))</f>
        <v/>
      </c>
      <c r="AB417" s="55" t="str">
        <f>IF(C417="","",IF(ISERROR(VLOOKUP(VLOOKUP(C417,Table1[[Practice no.]:[12]],42,FALSE),List!$A$2:$B$5,2,FALSE)),"",VLOOKUP(VLOOKUP(C417,Table1[[Practice no.]:[12]],42,FALSE),List!$A$2:$B$5,2,FALSE)))</f>
        <v/>
      </c>
    </row>
    <row r="418" spans="1:28" ht="40.35" customHeight="1">
      <c r="A418" s="218"/>
      <c r="B418" s="218"/>
      <c r="C418" s="218"/>
      <c r="D418" s="218" t="str">
        <f>IF(C418="","",HYPERLINK("#'" &amp; C418 &amp; "'!A1",VLOOKUP(C418,Table1[[Practice no.]:[Pracitce Name]],2,FALSE)))</f>
        <v/>
      </c>
      <c r="E418" s="65" t="str">
        <f>IF(C418="","",IF(ISERROR(VLOOKUP(VLOOKUP(C418,Table1[[Practice no.]:[12]],19,FALSE),List!$A$2:$B$5,2,FALSE)),"",VLOOKUP(VLOOKUP(C418,Table1[[Practice no.]:[12]],19,FALSE),List!$A$2:$B$5,2,FALSE)))</f>
        <v/>
      </c>
      <c r="F418" s="66" t="str">
        <f>IF(C418="","",IF(ISERROR(VLOOKUP(VLOOKUP(C418,Table1[[Practice no.]:[12]],20,FALSE),List!$A$2:$B$5,2,FALSE)),"",VLOOKUP(VLOOKUP(C418,Table1[[Practice no.]:[12]],20,FALSE),List!$A$2:$B$5,2,FALSE)))</f>
        <v/>
      </c>
      <c r="G418" s="66" t="str">
        <f>IF(C418="","",IF(ISERROR(VLOOKUP(VLOOKUP(C418,Table1[[Practice no.]:[12]],21,FALSE),List!$A$2:$B$5,2,FALSE)),"",VLOOKUP(VLOOKUP(C418,Table1[[Practice no.]:[12]],21,FALSE),List!$A$2:$B$5,2,FALSE)))</f>
        <v/>
      </c>
      <c r="H418" s="67" t="str">
        <f>IF(C418="","",IF(ISERROR(VLOOKUP(VLOOKUP(C418,Table1[[Practice no.]:[12]],22,FALSE),List!$A$2:$B$5,2,FALSE)),"",VLOOKUP(VLOOKUP(C418,Table1[[Practice no.]:[12]],22,FALSE),List!$A$2:$B$5,2,FALSE)))</f>
        <v/>
      </c>
      <c r="I418" s="67" t="str">
        <f>IF(C418="","",IF(ISERROR(VLOOKUP(VLOOKUP(C418,Table1[[Practice no.]:[12]],23,FALSE),List!$A$2:$B$5,2,FALSE)),"",VLOOKUP(VLOOKUP(C418,Table1[[Practice no.]:[12]],23,FALSE),List!$A$2:$B$5,2,FALSE)))</f>
        <v/>
      </c>
      <c r="J418" s="67" t="str">
        <f>IF(C418="","",IF(ISERROR(VLOOKUP(VLOOKUP(C418,Table1[[Practice no.]:[12]],24,FALSE),List!$A$2:$B$5,2,FALSE)),"",VLOOKUP(VLOOKUP(C418,Table1[[Practice no.]:[12]],24,FALSE),List!$A$2:$B$5,2,FALSE)))</f>
        <v/>
      </c>
      <c r="K418" s="68" t="str">
        <f>IF(C418="","",IF(ISERROR(VLOOKUP(VLOOKUP(C418,Table1[[Practice no.]:[12]],25,FALSE),List!$A$2:$B$5,2,FALSE)),"",VLOOKUP(VLOOKUP(C418,Table1[[Practice no.]:[12]],25,FALSE),List!$A$2:$B$5,2,FALSE)))</f>
        <v/>
      </c>
      <c r="L418" s="68" t="str">
        <f>IF(C418="","",IF(ISERROR(VLOOKUP(VLOOKUP(C418,Table1[[Practice no.]:[12]],26,FALSE),List!$A$2:$B$5,2,FALSE)),"",VLOOKUP(VLOOKUP(C418,Table1[[Practice no.]:[12]],26,FALSE),List!$A$2:$B$5,2,FALSE)))</f>
        <v/>
      </c>
      <c r="M418" s="68" t="str">
        <f>IF(C418="","",IF(ISERROR(VLOOKUP(VLOOKUP(C418,Table1[[Practice no.]:[12]],27,FALSE),List!$A$2:$B$5,2,FALSE)),"",VLOOKUP(VLOOKUP(C418,Table1[[Practice no.]:[12]],27,FALSE),List!$A$2:$B$5,2,FALSE)))</f>
        <v/>
      </c>
      <c r="N418" s="69" t="str">
        <f>IF(C418="","",IF(ISERROR(VLOOKUP(VLOOKUP(C418,Table1[[Practice no.]:[12]],28,FALSE),List!$A$2:$B$5,2,FALSE)),"",VLOOKUP(VLOOKUP(C418,Table1[[Practice no.]:[12]],28,FALSE),List!$A$2:$B$5,2,FALSE)))</f>
        <v/>
      </c>
      <c r="O418" s="69" t="str">
        <f>IF(C418="","",IF(ISERROR(VLOOKUP(VLOOKUP(C418,Table1[[Practice no.]:[12]],29,FALSE),List!$A$2:$B$5,2,FALSE)),"",VLOOKUP(VLOOKUP(C418,Table1[[Practice no.]:[12]],29,FALSE),List!$A$2:$B$5,2,FALSE)))</f>
        <v/>
      </c>
      <c r="P418" s="69" t="str">
        <f>IF(C418="","",IF(ISERROR(VLOOKUP(VLOOKUP(C418,Table1[[Practice no.]:[12]],30,FALSE),List!$A$2:$B$5,2,FALSE)),"",VLOOKUP(VLOOKUP(C418,Table1[[Practice no.]:[12]],30,FALSE),List!$A$2:$B$5,2,FALSE)))</f>
        <v/>
      </c>
      <c r="Q418" s="55" t="str">
        <f>IF(C418="","",IF(ISERROR(VLOOKUP(VLOOKUP(C418,Table1[[Practice no.]:[12]],31,FALSE),List!$A$2:$B$5,2,FALSE)),"",VLOOKUP(VLOOKUP(C418,Table1[[Practice no.]:[12]],31,FALSE),List!$A$2:$B$5,2,FALSE)))</f>
        <v/>
      </c>
      <c r="R418" s="55" t="str">
        <f>IF(C418="","",IF(ISERROR(VLOOKUP(VLOOKUP(C418,Table1[[Practice no.]:[12]],32,FALSE),List!$A$2:$B$5,2,FALSE)),"",VLOOKUP(VLOOKUP(C418,Table1[[Practice no.]:[12]],32,FALSE),List!$A$2:$B$5,2,FALSE)))</f>
        <v/>
      </c>
      <c r="S418" s="55" t="str">
        <f>IF(C418="","",IF(ISERROR(VLOOKUP(VLOOKUP(C418,Table1[[Practice no.]:[12]],33,FALSE),List!$A$2:$B$5,2,FALSE)),"",VLOOKUP(VLOOKUP(C418,Table1[[Practice no.]:[12]],33,FALSE),List!$A$2:$B$5,2,FALSE)))</f>
        <v/>
      </c>
      <c r="T418" s="55" t="str">
        <f>IF(C418="","",IF(ISERROR(VLOOKUP(VLOOKUP(C418,Table1[[Practice no.]:[12]],34,FALSE),List!$A$2:$B$5,2,FALSE)),"",VLOOKUP(VLOOKUP(C418,Table1[[Practice no.]:[12]],34,FALSE),List!$A$2:$B$5,2,FALSE)))</f>
        <v/>
      </c>
      <c r="U418" s="55" t="str">
        <f>IF(C418="","",IF(ISERROR(VLOOKUP(VLOOKUP(C418,Table1[[Practice no.]:[12]],35,FALSE),List!$A$2:$B$5,2,FALSE)),"",VLOOKUP(VLOOKUP(C418,Table1[[Practice no.]:[12]],35,FALSE),List!$A$2:$B$5,2,FALSE)))</f>
        <v/>
      </c>
      <c r="V418" s="55" t="str">
        <f>IF(C418="","",IF(ISERROR(VLOOKUP(VLOOKUP(C418,Table1[[Practice no.]:[12]],36,FALSE),List!$A$2:$B$5,2,FALSE)),"",VLOOKUP(VLOOKUP(C418,Table1[[Practice no.]:[12]],36,FALSE),List!$A$2:$B$5,2,FALSE)))</f>
        <v/>
      </c>
      <c r="W418" s="55" t="str">
        <f>IF(C418="","",IF(ISERROR(VLOOKUP(VLOOKUP(C418,Table1[[Practice no.]:[12]],37,FALSE),List!$A$2:$B$5,2,FALSE)),"",VLOOKUP(VLOOKUP(C418,Table1[[Practice no.]:[12]],37,FALSE),List!$A$2:$B$5,2,FALSE)))</f>
        <v/>
      </c>
      <c r="X418" s="55" t="str">
        <f>IF(C418="","",IF(ISERROR(VLOOKUP(VLOOKUP(C418,Table1[[Practice no.]:[12]],38,FALSE),List!$A$2:$B$5,2,FALSE)),"",VLOOKUP(VLOOKUP(C418,Table1[[Practice no.]:[12]],38,FALSE),List!$A$2:$B$5,2,FALSE)))</f>
        <v/>
      </c>
      <c r="Y418" s="55" t="str">
        <f>IF(C418="","",IF(ISERROR(VLOOKUP(VLOOKUP(C418,Table1[[Practice no.]:[12]],39,FALSE),List!$A$2:$B$5,2,FALSE)),"",VLOOKUP(VLOOKUP(C418,Table1[[Practice no.]:[12]],39,FALSE),List!$A$2:$B$5,2,FALSE)))</f>
        <v/>
      </c>
      <c r="Z418" s="55" t="str">
        <f>IF(C418="","",IF(ISERROR(VLOOKUP(VLOOKUP(C418,Table1[[Practice no.]:[12]],40,FALSE),List!$A$2:$B$5,2,FALSE)),"",VLOOKUP(VLOOKUP(C418,Table1[[Practice no.]:[12]],40,FALSE),List!$A$2:$B$5,2,FALSE)))</f>
        <v/>
      </c>
      <c r="AA418" s="55" t="str">
        <f>IF(C418="","",IF(ISERROR(VLOOKUP(VLOOKUP(C418,Table1[[Practice no.]:[12]],41,FALSE),List!$A$2:$B$5,2,FALSE)),"",VLOOKUP(VLOOKUP(C418,Table1[[Practice no.]:[12]],41,FALSE),List!$A$2:$B$5,2,FALSE)))</f>
        <v/>
      </c>
      <c r="AB418" s="55" t="str">
        <f>IF(C418="","",IF(ISERROR(VLOOKUP(VLOOKUP(C418,Table1[[Practice no.]:[12]],42,FALSE),List!$A$2:$B$5,2,FALSE)),"",VLOOKUP(VLOOKUP(C418,Table1[[Practice no.]:[12]],42,FALSE),List!$A$2:$B$5,2,FALSE)))</f>
        <v/>
      </c>
    </row>
    <row r="419" spans="1:28" ht="40.35" customHeight="1">
      <c r="A419" s="218"/>
      <c r="B419" s="218"/>
      <c r="C419" s="218"/>
      <c r="D419" s="218" t="str">
        <f>IF(C419="","",HYPERLINK("#'" &amp; C419 &amp; "'!A1",VLOOKUP(C419,Table1[[Practice no.]:[Pracitce Name]],2,FALSE)))</f>
        <v/>
      </c>
      <c r="E419" s="65" t="str">
        <f>IF(C419="","",IF(ISERROR(VLOOKUP(VLOOKUP(C419,Table1[[Practice no.]:[12]],19,FALSE),List!$A$2:$B$5,2,FALSE)),"",VLOOKUP(VLOOKUP(C419,Table1[[Practice no.]:[12]],19,FALSE),List!$A$2:$B$5,2,FALSE)))</f>
        <v/>
      </c>
      <c r="F419" s="66" t="str">
        <f>IF(C419="","",IF(ISERROR(VLOOKUP(VLOOKUP(C419,Table1[[Practice no.]:[12]],20,FALSE),List!$A$2:$B$5,2,FALSE)),"",VLOOKUP(VLOOKUP(C419,Table1[[Practice no.]:[12]],20,FALSE),List!$A$2:$B$5,2,FALSE)))</f>
        <v/>
      </c>
      <c r="G419" s="66" t="str">
        <f>IF(C419="","",IF(ISERROR(VLOOKUP(VLOOKUP(C419,Table1[[Practice no.]:[12]],21,FALSE),List!$A$2:$B$5,2,FALSE)),"",VLOOKUP(VLOOKUP(C419,Table1[[Practice no.]:[12]],21,FALSE),List!$A$2:$B$5,2,FALSE)))</f>
        <v/>
      </c>
      <c r="H419" s="67" t="str">
        <f>IF(C419="","",IF(ISERROR(VLOOKUP(VLOOKUP(C419,Table1[[Practice no.]:[12]],22,FALSE),List!$A$2:$B$5,2,FALSE)),"",VLOOKUP(VLOOKUP(C419,Table1[[Practice no.]:[12]],22,FALSE),List!$A$2:$B$5,2,FALSE)))</f>
        <v/>
      </c>
      <c r="I419" s="67" t="str">
        <f>IF(C419="","",IF(ISERROR(VLOOKUP(VLOOKUP(C419,Table1[[Practice no.]:[12]],23,FALSE),List!$A$2:$B$5,2,FALSE)),"",VLOOKUP(VLOOKUP(C419,Table1[[Practice no.]:[12]],23,FALSE),List!$A$2:$B$5,2,FALSE)))</f>
        <v/>
      </c>
      <c r="J419" s="67" t="str">
        <f>IF(C419="","",IF(ISERROR(VLOOKUP(VLOOKUP(C419,Table1[[Practice no.]:[12]],24,FALSE),List!$A$2:$B$5,2,FALSE)),"",VLOOKUP(VLOOKUP(C419,Table1[[Practice no.]:[12]],24,FALSE),List!$A$2:$B$5,2,FALSE)))</f>
        <v/>
      </c>
      <c r="K419" s="68" t="str">
        <f>IF(C419="","",IF(ISERROR(VLOOKUP(VLOOKUP(C419,Table1[[Practice no.]:[12]],25,FALSE),List!$A$2:$B$5,2,FALSE)),"",VLOOKUP(VLOOKUP(C419,Table1[[Practice no.]:[12]],25,FALSE),List!$A$2:$B$5,2,FALSE)))</f>
        <v/>
      </c>
      <c r="L419" s="68" t="str">
        <f>IF(C419="","",IF(ISERROR(VLOOKUP(VLOOKUP(C419,Table1[[Practice no.]:[12]],26,FALSE),List!$A$2:$B$5,2,FALSE)),"",VLOOKUP(VLOOKUP(C419,Table1[[Practice no.]:[12]],26,FALSE),List!$A$2:$B$5,2,FALSE)))</f>
        <v/>
      </c>
      <c r="M419" s="68" t="str">
        <f>IF(C419="","",IF(ISERROR(VLOOKUP(VLOOKUP(C419,Table1[[Practice no.]:[12]],27,FALSE),List!$A$2:$B$5,2,FALSE)),"",VLOOKUP(VLOOKUP(C419,Table1[[Practice no.]:[12]],27,FALSE),List!$A$2:$B$5,2,FALSE)))</f>
        <v/>
      </c>
      <c r="N419" s="69" t="str">
        <f>IF(C419="","",IF(ISERROR(VLOOKUP(VLOOKUP(C419,Table1[[Practice no.]:[12]],28,FALSE),List!$A$2:$B$5,2,FALSE)),"",VLOOKUP(VLOOKUP(C419,Table1[[Practice no.]:[12]],28,FALSE),List!$A$2:$B$5,2,FALSE)))</f>
        <v/>
      </c>
      <c r="O419" s="69" t="str">
        <f>IF(C419="","",IF(ISERROR(VLOOKUP(VLOOKUP(C419,Table1[[Practice no.]:[12]],29,FALSE),List!$A$2:$B$5,2,FALSE)),"",VLOOKUP(VLOOKUP(C419,Table1[[Practice no.]:[12]],29,FALSE),List!$A$2:$B$5,2,FALSE)))</f>
        <v/>
      </c>
      <c r="P419" s="69" t="str">
        <f>IF(C419="","",IF(ISERROR(VLOOKUP(VLOOKUP(C419,Table1[[Practice no.]:[12]],30,FALSE),List!$A$2:$B$5,2,FALSE)),"",VLOOKUP(VLOOKUP(C419,Table1[[Practice no.]:[12]],30,FALSE),List!$A$2:$B$5,2,FALSE)))</f>
        <v/>
      </c>
      <c r="Q419" s="55" t="str">
        <f>IF(C419="","",IF(ISERROR(VLOOKUP(VLOOKUP(C419,Table1[[Practice no.]:[12]],31,FALSE),List!$A$2:$B$5,2,FALSE)),"",VLOOKUP(VLOOKUP(C419,Table1[[Practice no.]:[12]],31,FALSE),List!$A$2:$B$5,2,FALSE)))</f>
        <v/>
      </c>
      <c r="R419" s="55" t="str">
        <f>IF(C419="","",IF(ISERROR(VLOOKUP(VLOOKUP(C419,Table1[[Practice no.]:[12]],32,FALSE),List!$A$2:$B$5,2,FALSE)),"",VLOOKUP(VLOOKUP(C419,Table1[[Practice no.]:[12]],32,FALSE),List!$A$2:$B$5,2,FALSE)))</f>
        <v/>
      </c>
      <c r="S419" s="55" t="str">
        <f>IF(C419="","",IF(ISERROR(VLOOKUP(VLOOKUP(C419,Table1[[Practice no.]:[12]],33,FALSE),List!$A$2:$B$5,2,FALSE)),"",VLOOKUP(VLOOKUP(C419,Table1[[Practice no.]:[12]],33,FALSE),List!$A$2:$B$5,2,FALSE)))</f>
        <v/>
      </c>
      <c r="T419" s="55" t="str">
        <f>IF(C419="","",IF(ISERROR(VLOOKUP(VLOOKUP(C419,Table1[[Practice no.]:[12]],34,FALSE),List!$A$2:$B$5,2,FALSE)),"",VLOOKUP(VLOOKUP(C419,Table1[[Practice no.]:[12]],34,FALSE),List!$A$2:$B$5,2,FALSE)))</f>
        <v/>
      </c>
      <c r="U419" s="55" t="str">
        <f>IF(C419="","",IF(ISERROR(VLOOKUP(VLOOKUP(C419,Table1[[Practice no.]:[12]],35,FALSE),List!$A$2:$B$5,2,FALSE)),"",VLOOKUP(VLOOKUP(C419,Table1[[Practice no.]:[12]],35,FALSE),List!$A$2:$B$5,2,FALSE)))</f>
        <v/>
      </c>
      <c r="V419" s="55" t="str">
        <f>IF(C419="","",IF(ISERROR(VLOOKUP(VLOOKUP(C419,Table1[[Practice no.]:[12]],36,FALSE),List!$A$2:$B$5,2,FALSE)),"",VLOOKUP(VLOOKUP(C419,Table1[[Practice no.]:[12]],36,FALSE),List!$A$2:$B$5,2,FALSE)))</f>
        <v/>
      </c>
      <c r="W419" s="55" t="str">
        <f>IF(C419="","",IF(ISERROR(VLOOKUP(VLOOKUP(C419,Table1[[Practice no.]:[12]],37,FALSE),List!$A$2:$B$5,2,FALSE)),"",VLOOKUP(VLOOKUP(C419,Table1[[Practice no.]:[12]],37,FALSE),List!$A$2:$B$5,2,FALSE)))</f>
        <v/>
      </c>
      <c r="X419" s="55" t="str">
        <f>IF(C419="","",IF(ISERROR(VLOOKUP(VLOOKUP(C419,Table1[[Practice no.]:[12]],38,FALSE),List!$A$2:$B$5,2,FALSE)),"",VLOOKUP(VLOOKUP(C419,Table1[[Practice no.]:[12]],38,FALSE),List!$A$2:$B$5,2,FALSE)))</f>
        <v/>
      </c>
      <c r="Y419" s="55" t="str">
        <f>IF(C419="","",IF(ISERROR(VLOOKUP(VLOOKUP(C419,Table1[[Practice no.]:[12]],39,FALSE),List!$A$2:$B$5,2,FALSE)),"",VLOOKUP(VLOOKUP(C419,Table1[[Practice no.]:[12]],39,FALSE),List!$A$2:$B$5,2,FALSE)))</f>
        <v/>
      </c>
      <c r="Z419" s="55" t="str">
        <f>IF(C419="","",IF(ISERROR(VLOOKUP(VLOOKUP(C419,Table1[[Practice no.]:[12]],40,FALSE),List!$A$2:$B$5,2,FALSE)),"",VLOOKUP(VLOOKUP(C419,Table1[[Practice no.]:[12]],40,FALSE),List!$A$2:$B$5,2,FALSE)))</f>
        <v/>
      </c>
      <c r="AA419" s="55" t="str">
        <f>IF(C419="","",IF(ISERROR(VLOOKUP(VLOOKUP(C419,Table1[[Practice no.]:[12]],41,FALSE),List!$A$2:$B$5,2,FALSE)),"",VLOOKUP(VLOOKUP(C419,Table1[[Practice no.]:[12]],41,FALSE),List!$A$2:$B$5,2,FALSE)))</f>
        <v/>
      </c>
      <c r="AB419" s="55" t="str">
        <f>IF(C419="","",IF(ISERROR(VLOOKUP(VLOOKUP(C419,Table1[[Practice no.]:[12]],42,FALSE),List!$A$2:$B$5,2,FALSE)),"",VLOOKUP(VLOOKUP(C419,Table1[[Practice no.]:[12]],42,FALSE),List!$A$2:$B$5,2,FALSE)))</f>
        <v/>
      </c>
    </row>
    <row r="420" spans="1:28" ht="40.35" customHeight="1">
      <c r="A420" s="218"/>
      <c r="B420" s="218"/>
      <c r="C420" s="218"/>
      <c r="D420" s="218" t="str">
        <f>IF(C420="","",HYPERLINK("#'" &amp; C420 &amp; "'!A1",VLOOKUP(C420,Table1[[Practice no.]:[Pracitce Name]],2,FALSE)))</f>
        <v/>
      </c>
      <c r="E420" s="65" t="str">
        <f>IF(C420="","",IF(ISERROR(VLOOKUP(VLOOKUP(C420,Table1[[Practice no.]:[12]],19,FALSE),List!$A$2:$B$5,2,FALSE)),"",VLOOKUP(VLOOKUP(C420,Table1[[Practice no.]:[12]],19,FALSE),List!$A$2:$B$5,2,FALSE)))</f>
        <v/>
      </c>
      <c r="F420" s="66" t="str">
        <f>IF(C420="","",IF(ISERROR(VLOOKUP(VLOOKUP(C420,Table1[[Practice no.]:[12]],20,FALSE),List!$A$2:$B$5,2,FALSE)),"",VLOOKUP(VLOOKUP(C420,Table1[[Practice no.]:[12]],20,FALSE),List!$A$2:$B$5,2,FALSE)))</f>
        <v/>
      </c>
      <c r="G420" s="66" t="str">
        <f>IF(C420="","",IF(ISERROR(VLOOKUP(VLOOKUP(C420,Table1[[Practice no.]:[12]],21,FALSE),List!$A$2:$B$5,2,FALSE)),"",VLOOKUP(VLOOKUP(C420,Table1[[Practice no.]:[12]],21,FALSE),List!$A$2:$B$5,2,FALSE)))</f>
        <v/>
      </c>
      <c r="H420" s="67" t="str">
        <f>IF(C420="","",IF(ISERROR(VLOOKUP(VLOOKUP(C420,Table1[[Practice no.]:[12]],22,FALSE),List!$A$2:$B$5,2,FALSE)),"",VLOOKUP(VLOOKUP(C420,Table1[[Practice no.]:[12]],22,FALSE),List!$A$2:$B$5,2,FALSE)))</f>
        <v/>
      </c>
      <c r="I420" s="67" t="str">
        <f>IF(C420="","",IF(ISERROR(VLOOKUP(VLOOKUP(C420,Table1[[Practice no.]:[12]],23,FALSE),List!$A$2:$B$5,2,FALSE)),"",VLOOKUP(VLOOKUP(C420,Table1[[Practice no.]:[12]],23,FALSE),List!$A$2:$B$5,2,FALSE)))</f>
        <v/>
      </c>
      <c r="J420" s="67" t="str">
        <f>IF(C420="","",IF(ISERROR(VLOOKUP(VLOOKUP(C420,Table1[[Practice no.]:[12]],24,FALSE),List!$A$2:$B$5,2,FALSE)),"",VLOOKUP(VLOOKUP(C420,Table1[[Practice no.]:[12]],24,FALSE),List!$A$2:$B$5,2,FALSE)))</f>
        <v/>
      </c>
      <c r="K420" s="68" t="str">
        <f>IF(C420="","",IF(ISERROR(VLOOKUP(VLOOKUP(C420,Table1[[Practice no.]:[12]],25,FALSE),List!$A$2:$B$5,2,FALSE)),"",VLOOKUP(VLOOKUP(C420,Table1[[Practice no.]:[12]],25,FALSE),List!$A$2:$B$5,2,FALSE)))</f>
        <v/>
      </c>
      <c r="L420" s="68" t="str">
        <f>IF(C420="","",IF(ISERROR(VLOOKUP(VLOOKUP(C420,Table1[[Practice no.]:[12]],26,FALSE),List!$A$2:$B$5,2,FALSE)),"",VLOOKUP(VLOOKUP(C420,Table1[[Practice no.]:[12]],26,FALSE),List!$A$2:$B$5,2,FALSE)))</f>
        <v/>
      </c>
      <c r="M420" s="68" t="str">
        <f>IF(C420="","",IF(ISERROR(VLOOKUP(VLOOKUP(C420,Table1[[Practice no.]:[12]],27,FALSE),List!$A$2:$B$5,2,FALSE)),"",VLOOKUP(VLOOKUP(C420,Table1[[Practice no.]:[12]],27,FALSE),List!$A$2:$B$5,2,FALSE)))</f>
        <v/>
      </c>
      <c r="N420" s="69" t="str">
        <f>IF(C420="","",IF(ISERROR(VLOOKUP(VLOOKUP(C420,Table1[[Practice no.]:[12]],28,FALSE),List!$A$2:$B$5,2,FALSE)),"",VLOOKUP(VLOOKUP(C420,Table1[[Practice no.]:[12]],28,FALSE),List!$A$2:$B$5,2,FALSE)))</f>
        <v/>
      </c>
      <c r="O420" s="69" t="str">
        <f>IF(C420="","",IF(ISERROR(VLOOKUP(VLOOKUP(C420,Table1[[Practice no.]:[12]],29,FALSE),List!$A$2:$B$5,2,FALSE)),"",VLOOKUP(VLOOKUP(C420,Table1[[Practice no.]:[12]],29,FALSE),List!$A$2:$B$5,2,FALSE)))</f>
        <v/>
      </c>
      <c r="P420" s="69" t="str">
        <f>IF(C420="","",IF(ISERROR(VLOOKUP(VLOOKUP(C420,Table1[[Practice no.]:[12]],30,FALSE),List!$A$2:$B$5,2,FALSE)),"",VLOOKUP(VLOOKUP(C420,Table1[[Practice no.]:[12]],30,FALSE),List!$A$2:$B$5,2,FALSE)))</f>
        <v/>
      </c>
      <c r="Q420" s="55" t="str">
        <f>IF(C420="","",IF(ISERROR(VLOOKUP(VLOOKUP(C420,Table1[[Practice no.]:[12]],31,FALSE),List!$A$2:$B$5,2,FALSE)),"",VLOOKUP(VLOOKUP(C420,Table1[[Practice no.]:[12]],31,FALSE),List!$A$2:$B$5,2,FALSE)))</f>
        <v/>
      </c>
      <c r="R420" s="55" t="str">
        <f>IF(C420="","",IF(ISERROR(VLOOKUP(VLOOKUP(C420,Table1[[Practice no.]:[12]],32,FALSE),List!$A$2:$B$5,2,FALSE)),"",VLOOKUP(VLOOKUP(C420,Table1[[Practice no.]:[12]],32,FALSE),List!$A$2:$B$5,2,FALSE)))</f>
        <v/>
      </c>
      <c r="S420" s="55" t="str">
        <f>IF(C420="","",IF(ISERROR(VLOOKUP(VLOOKUP(C420,Table1[[Practice no.]:[12]],33,FALSE),List!$A$2:$B$5,2,FALSE)),"",VLOOKUP(VLOOKUP(C420,Table1[[Practice no.]:[12]],33,FALSE),List!$A$2:$B$5,2,FALSE)))</f>
        <v/>
      </c>
      <c r="T420" s="55" t="str">
        <f>IF(C420="","",IF(ISERROR(VLOOKUP(VLOOKUP(C420,Table1[[Practice no.]:[12]],34,FALSE),List!$A$2:$B$5,2,FALSE)),"",VLOOKUP(VLOOKUP(C420,Table1[[Practice no.]:[12]],34,FALSE),List!$A$2:$B$5,2,FALSE)))</f>
        <v/>
      </c>
      <c r="U420" s="55" t="str">
        <f>IF(C420="","",IF(ISERROR(VLOOKUP(VLOOKUP(C420,Table1[[Practice no.]:[12]],35,FALSE),List!$A$2:$B$5,2,FALSE)),"",VLOOKUP(VLOOKUP(C420,Table1[[Practice no.]:[12]],35,FALSE),List!$A$2:$B$5,2,FALSE)))</f>
        <v/>
      </c>
      <c r="V420" s="55" t="str">
        <f>IF(C420="","",IF(ISERROR(VLOOKUP(VLOOKUP(C420,Table1[[Practice no.]:[12]],36,FALSE),List!$A$2:$B$5,2,FALSE)),"",VLOOKUP(VLOOKUP(C420,Table1[[Practice no.]:[12]],36,FALSE),List!$A$2:$B$5,2,FALSE)))</f>
        <v/>
      </c>
      <c r="W420" s="55" t="str">
        <f>IF(C420="","",IF(ISERROR(VLOOKUP(VLOOKUP(C420,Table1[[Practice no.]:[12]],37,FALSE),List!$A$2:$B$5,2,FALSE)),"",VLOOKUP(VLOOKUP(C420,Table1[[Practice no.]:[12]],37,FALSE),List!$A$2:$B$5,2,FALSE)))</f>
        <v/>
      </c>
      <c r="X420" s="55" t="str">
        <f>IF(C420="","",IF(ISERROR(VLOOKUP(VLOOKUP(C420,Table1[[Practice no.]:[12]],38,FALSE),List!$A$2:$B$5,2,FALSE)),"",VLOOKUP(VLOOKUP(C420,Table1[[Practice no.]:[12]],38,FALSE),List!$A$2:$B$5,2,FALSE)))</f>
        <v/>
      </c>
      <c r="Y420" s="55" t="str">
        <f>IF(C420="","",IF(ISERROR(VLOOKUP(VLOOKUP(C420,Table1[[Practice no.]:[12]],39,FALSE),List!$A$2:$B$5,2,FALSE)),"",VLOOKUP(VLOOKUP(C420,Table1[[Practice no.]:[12]],39,FALSE),List!$A$2:$B$5,2,FALSE)))</f>
        <v/>
      </c>
      <c r="Z420" s="55" t="str">
        <f>IF(C420="","",IF(ISERROR(VLOOKUP(VLOOKUP(C420,Table1[[Practice no.]:[12]],40,FALSE),List!$A$2:$B$5,2,FALSE)),"",VLOOKUP(VLOOKUP(C420,Table1[[Practice no.]:[12]],40,FALSE),List!$A$2:$B$5,2,FALSE)))</f>
        <v/>
      </c>
      <c r="AA420" s="55" t="str">
        <f>IF(C420="","",IF(ISERROR(VLOOKUP(VLOOKUP(C420,Table1[[Practice no.]:[12]],41,FALSE),List!$A$2:$B$5,2,FALSE)),"",VLOOKUP(VLOOKUP(C420,Table1[[Practice no.]:[12]],41,FALSE),List!$A$2:$B$5,2,FALSE)))</f>
        <v/>
      </c>
      <c r="AB420" s="55" t="str">
        <f>IF(C420="","",IF(ISERROR(VLOOKUP(VLOOKUP(C420,Table1[[Practice no.]:[12]],42,FALSE),List!$A$2:$B$5,2,FALSE)),"",VLOOKUP(VLOOKUP(C420,Table1[[Practice no.]:[12]],42,FALSE),List!$A$2:$B$5,2,FALSE)))</f>
        <v/>
      </c>
    </row>
    <row r="421" spans="1:28" ht="40.35" customHeight="1">
      <c r="A421" s="218"/>
      <c r="B421" s="218"/>
      <c r="C421" s="218"/>
      <c r="D421" s="218" t="str">
        <f>IF(C421="","",HYPERLINK("#'" &amp; C421 &amp; "'!A1",VLOOKUP(C421,Table1[[Practice no.]:[Pracitce Name]],2,FALSE)))</f>
        <v/>
      </c>
      <c r="E421" s="65" t="str">
        <f>IF(C421="","",IF(ISERROR(VLOOKUP(VLOOKUP(C421,Table1[[Practice no.]:[12]],19,FALSE),List!$A$2:$B$5,2,FALSE)),"",VLOOKUP(VLOOKUP(C421,Table1[[Practice no.]:[12]],19,FALSE),List!$A$2:$B$5,2,FALSE)))</f>
        <v/>
      </c>
      <c r="F421" s="66" t="str">
        <f>IF(C421="","",IF(ISERROR(VLOOKUP(VLOOKUP(C421,Table1[[Practice no.]:[12]],20,FALSE),List!$A$2:$B$5,2,FALSE)),"",VLOOKUP(VLOOKUP(C421,Table1[[Practice no.]:[12]],20,FALSE),List!$A$2:$B$5,2,FALSE)))</f>
        <v/>
      </c>
      <c r="G421" s="66" t="str">
        <f>IF(C421="","",IF(ISERROR(VLOOKUP(VLOOKUP(C421,Table1[[Practice no.]:[12]],21,FALSE),List!$A$2:$B$5,2,FALSE)),"",VLOOKUP(VLOOKUP(C421,Table1[[Practice no.]:[12]],21,FALSE),List!$A$2:$B$5,2,FALSE)))</f>
        <v/>
      </c>
      <c r="H421" s="67" t="str">
        <f>IF(C421="","",IF(ISERROR(VLOOKUP(VLOOKUP(C421,Table1[[Practice no.]:[12]],22,FALSE),List!$A$2:$B$5,2,FALSE)),"",VLOOKUP(VLOOKUP(C421,Table1[[Practice no.]:[12]],22,FALSE),List!$A$2:$B$5,2,FALSE)))</f>
        <v/>
      </c>
      <c r="I421" s="67" t="str">
        <f>IF(C421="","",IF(ISERROR(VLOOKUP(VLOOKUP(C421,Table1[[Practice no.]:[12]],23,FALSE),List!$A$2:$B$5,2,FALSE)),"",VLOOKUP(VLOOKUP(C421,Table1[[Practice no.]:[12]],23,FALSE),List!$A$2:$B$5,2,FALSE)))</f>
        <v/>
      </c>
      <c r="J421" s="67" t="str">
        <f>IF(C421="","",IF(ISERROR(VLOOKUP(VLOOKUP(C421,Table1[[Practice no.]:[12]],24,FALSE),List!$A$2:$B$5,2,FALSE)),"",VLOOKUP(VLOOKUP(C421,Table1[[Practice no.]:[12]],24,FALSE),List!$A$2:$B$5,2,FALSE)))</f>
        <v/>
      </c>
      <c r="K421" s="68" t="str">
        <f>IF(C421="","",IF(ISERROR(VLOOKUP(VLOOKUP(C421,Table1[[Practice no.]:[12]],25,FALSE),List!$A$2:$B$5,2,FALSE)),"",VLOOKUP(VLOOKUP(C421,Table1[[Practice no.]:[12]],25,FALSE),List!$A$2:$B$5,2,FALSE)))</f>
        <v/>
      </c>
      <c r="L421" s="68" t="str">
        <f>IF(C421="","",IF(ISERROR(VLOOKUP(VLOOKUP(C421,Table1[[Practice no.]:[12]],26,FALSE),List!$A$2:$B$5,2,FALSE)),"",VLOOKUP(VLOOKUP(C421,Table1[[Practice no.]:[12]],26,FALSE),List!$A$2:$B$5,2,FALSE)))</f>
        <v/>
      </c>
      <c r="M421" s="68" t="str">
        <f>IF(C421="","",IF(ISERROR(VLOOKUP(VLOOKUP(C421,Table1[[Practice no.]:[12]],27,FALSE),List!$A$2:$B$5,2,FALSE)),"",VLOOKUP(VLOOKUP(C421,Table1[[Practice no.]:[12]],27,FALSE),List!$A$2:$B$5,2,FALSE)))</f>
        <v/>
      </c>
      <c r="N421" s="69" t="str">
        <f>IF(C421="","",IF(ISERROR(VLOOKUP(VLOOKUP(C421,Table1[[Practice no.]:[12]],28,FALSE),List!$A$2:$B$5,2,FALSE)),"",VLOOKUP(VLOOKUP(C421,Table1[[Practice no.]:[12]],28,FALSE),List!$A$2:$B$5,2,FALSE)))</f>
        <v/>
      </c>
      <c r="O421" s="69" t="str">
        <f>IF(C421="","",IF(ISERROR(VLOOKUP(VLOOKUP(C421,Table1[[Practice no.]:[12]],29,FALSE),List!$A$2:$B$5,2,FALSE)),"",VLOOKUP(VLOOKUP(C421,Table1[[Practice no.]:[12]],29,FALSE),List!$A$2:$B$5,2,FALSE)))</f>
        <v/>
      </c>
      <c r="P421" s="69" t="str">
        <f>IF(C421="","",IF(ISERROR(VLOOKUP(VLOOKUP(C421,Table1[[Practice no.]:[12]],30,FALSE),List!$A$2:$B$5,2,FALSE)),"",VLOOKUP(VLOOKUP(C421,Table1[[Practice no.]:[12]],30,FALSE),List!$A$2:$B$5,2,FALSE)))</f>
        <v/>
      </c>
      <c r="Q421" s="55" t="str">
        <f>IF(C421="","",IF(ISERROR(VLOOKUP(VLOOKUP(C421,Table1[[Practice no.]:[12]],31,FALSE),List!$A$2:$B$5,2,FALSE)),"",VLOOKUP(VLOOKUP(C421,Table1[[Practice no.]:[12]],31,FALSE),List!$A$2:$B$5,2,FALSE)))</f>
        <v/>
      </c>
      <c r="R421" s="55" t="str">
        <f>IF(C421="","",IF(ISERROR(VLOOKUP(VLOOKUP(C421,Table1[[Practice no.]:[12]],32,FALSE),List!$A$2:$B$5,2,FALSE)),"",VLOOKUP(VLOOKUP(C421,Table1[[Practice no.]:[12]],32,FALSE),List!$A$2:$B$5,2,FALSE)))</f>
        <v/>
      </c>
      <c r="S421" s="55" t="str">
        <f>IF(C421="","",IF(ISERROR(VLOOKUP(VLOOKUP(C421,Table1[[Practice no.]:[12]],33,FALSE),List!$A$2:$B$5,2,FALSE)),"",VLOOKUP(VLOOKUP(C421,Table1[[Practice no.]:[12]],33,FALSE),List!$A$2:$B$5,2,FALSE)))</f>
        <v/>
      </c>
      <c r="T421" s="55" t="str">
        <f>IF(C421="","",IF(ISERROR(VLOOKUP(VLOOKUP(C421,Table1[[Practice no.]:[12]],34,FALSE),List!$A$2:$B$5,2,FALSE)),"",VLOOKUP(VLOOKUP(C421,Table1[[Practice no.]:[12]],34,FALSE),List!$A$2:$B$5,2,FALSE)))</f>
        <v/>
      </c>
      <c r="U421" s="55" t="str">
        <f>IF(C421="","",IF(ISERROR(VLOOKUP(VLOOKUP(C421,Table1[[Practice no.]:[12]],35,FALSE),List!$A$2:$B$5,2,FALSE)),"",VLOOKUP(VLOOKUP(C421,Table1[[Practice no.]:[12]],35,FALSE),List!$A$2:$B$5,2,FALSE)))</f>
        <v/>
      </c>
      <c r="V421" s="55" t="str">
        <f>IF(C421="","",IF(ISERROR(VLOOKUP(VLOOKUP(C421,Table1[[Practice no.]:[12]],36,FALSE),List!$A$2:$B$5,2,FALSE)),"",VLOOKUP(VLOOKUP(C421,Table1[[Practice no.]:[12]],36,FALSE),List!$A$2:$B$5,2,FALSE)))</f>
        <v/>
      </c>
      <c r="W421" s="55" t="str">
        <f>IF(C421="","",IF(ISERROR(VLOOKUP(VLOOKUP(C421,Table1[[Practice no.]:[12]],37,FALSE),List!$A$2:$B$5,2,FALSE)),"",VLOOKUP(VLOOKUP(C421,Table1[[Practice no.]:[12]],37,FALSE),List!$A$2:$B$5,2,FALSE)))</f>
        <v/>
      </c>
      <c r="X421" s="55" t="str">
        <f>IF(C421="","",IF(ISERROR(VLOOKUP(VLOOKUP(C421,Table1[[Practice no.]:[12]],38,FALSE),List!$A$2:$B$5,2,FALSE)),"",VLOOKUP(VLOOKUP(C421,Table1[[Practice no.]:[12]],38,FALSE),List!$A$2:$B$5,2,FALSE)))</f>
        <v/>
      </c>
      <c r="Y421" s="55" t="str">
        <f>IF(C421="","",IF(ISERROR(VLOOKUP(VLOOKUP(C421,Table1[[Practice no.]:[12]],39,FALSE),List!$A$2:$B$5,2,FALSE)),"",VLOOKUP(VLOOKUP(C421,Table1[[Practice no.]:[12]],39,FALSE),List!$A$2:$B$5,2,FALSE)))</f>
        <v/>
      </c>
      <c r="Z421" s="55" t="str">
        <f>IF(C421="","",IF(ISERROR(VLOOKUP(VLOOKUP(C421,Table1[[Practice no.]:[12]],40,FALSE),List!$A$2:$B$5,2,FALSE)),"",VLOOKUP(VLOOKUP(C421,Table1[[Practice no.]:[12]],40,FALSE),List!$A$2:$B$5,2,FALSE)))</f>
        <v/>
      </c>
      <c r="AA421" s="55" t="str">
        <f>IF(C421="","",IF(ISERROR(VLOOKUP(VLOOKUP(C421,Table1[[Practice no.]:[12]],41,FALSE),List!$A$2:$B$5,2,FALSE)),"",VLOOKUP(VLOOKUP(C421,Table1[[Practice no.]:[12]],41,FALSE),List!$A$2:$B$5,2,FALSE)))</f>
        <v/>
      </c>
      <c r="AB421" s="55" t="str">
        <f>IF(C421="","",IF(ISERROR(VLOOKUP(VLOOKUP(C421,Table1[[Practice no.]:[12]],42,FALSE),List!$A$2:$B$5,2,FALSE)),"",VLOOKUP(VLOOKUP(C421,Table1[[Practice no.]:[12]],42,FALSE),List!$A$2:$B$5,2,FALSE)))</f>
        <v/>
      </c>
    </row>
    <row r="422" spans="1:28" ht="40.35" customHeight="1">
      <c r="A422" s="218"/>
      <c r="B422" s="218"/>
      <c r="C422" s="218"/>
      <c r="D422" s="218" t="str">
        <f>IF(C422="","",HYPERLINK("#'" &amp; C422 &amp; "'!A1",VLOOKUP(C422,Table1[[Practice no.]:[Pracitce Name]],2,FALSE)))</f>
        <v/>
      </c>
      <c r="E422" s="65" t="str">
        <f>IF(C422="","",IF(ISERROR(VLOOKUP(VLOOKUP(C422,Table1[[Practice no.]:[12]],19,FALSE),List!$A$2:$B$5,2,FALSE)),"",VLOOKUP(VLOOKUP(C422,Table1[[Practice no.]:[12]],19,FALSE),List!$A$2:$B$5,2,FALSE)))</f>
        <v/>
      </c>
      <c r="F422" s="66" t="str">
        <f>IF(C422="","",IF(ISERROR(VLOOKUP(VLOOKUP(C422,Table1[[Practice no.]:[12]],20,FALSE),List!$A$2:$B$5,2,FALSE)),"",VLOOKUP(VLOOKUP(C422,Table1[[Practice no.]:[12]],20,FALSE),List!$A$2:$B$5,2,FALSE)))</f>
        <v/>
      </c>
      <c r="G422" s="66" t="str">
        <f>IF(C422="","",IF(ISERROR(VLOOKUP(VLOOKUP(C422,Table1[[Practice no.]:[12]],21,FALSE),List!$A$2:$B$5,2,FALSE)),"",VLOOKUP(VLOOKUP(C422,Table1[[Practice no.]:[12]],21,FALSE),List!$A$2:$B$5,2,FALSE)))</f>
        <v/>
      </c>
      <c r="H422" s="67" t="str">
        <f>IF(C422="","",IF(ISERROR(VLOOKUP(VLOOKUP(C422,Table1[[Practice no.]:[12]],22,FALSE),List!$A$2:$B$5,2,FALSE)),"",VLOOKUP(VLOOKUP(C422,Table1[[Practice no.]:[12]],22,FALSE),List!$A$2:$B$5,2,FALSE)))</f>
        <v/>
      </c>
      <c r="I422" s="67" t="str">
        <f>IF(C422="","",IF(ISERROR(VLOOKUP(VLOOKUP(C422,Table1[[Practice no.]:[12]],23,FALSE),List!$A$2:$B$5,2,FALSE)),"",VLOOKUP(VLOOKUP(C422,Table1[[Practice no.]:[12]],23,FALSE),List!$A$2:$B$5,2,FALSE)))</f>
        <v/>
      </c>
      <c r="J422" s="67" t="str">
        <f>IF(C422="","",IF(ISERROR(VLOOKUP(VLOOKUP(C422,Table1[[Practice no.]:[12]],24,FALSE),List!$A$2:$B$5,2,FALSE)),"",VLOOKUP(VLOOKUP(C422,Table1[[Practice no.]:[12]],24,FALSE),List!$A$2:$B$5,2,FALSE)))</f>
        <v/>
      </c>
      <c r="K422" s="68" t="str">
        <f>IF(C422="","",IF(ISERROR(VLOOKUP(VLOOKUP(C422,Table1[[Practice no.]:[12]],25,FALSE),List!$A$2:$B$5,2,FALSE)),"",VLOOKUP(VLOOKUP(C422,Table1[[Practice no.]:[12]],25,FALSE),List!$A$2:$B$5,2,FALSE)))</f>
        <v/>
      </c>
      <c r="L422" s="68" t="str">
        <f>IF(C422="","",IF(ISERROR(VLOOKUP(VLOOKUP(C422,Table1[[Practice no.]:[12]],26,FALSE),List!$A$2:$B$5,2,FALSE)),"",VLOOKUP(VLOOKUP(C422,Table1[[Practice no.]:[12]],26,FALSE),List!$A$2:$B$5,2,FALSE)))</f>
        <v/>
      </c>
      <c r="M422" s="68" t="str">
        <f>IF(C422="","",IF(ISERROR(VLOOKUP(VLOOKUP(C422,Table1[[Practice no.]:[12]],27,FALSE),List!$A$2:$B$5,2,FALSE)),"",VLOOKUP(VLOOKUP(C422,Table1[[Practice no.]:[12]],27,FALSE),List!$A$2:$B$5,2,FALSE)))</f>
        <v/>
      </c>
      <c r="N422" s="69" t="str">
        <f>IF(C422="","",IF(ISERROR(VLOOKUP(VLOOKUP(C422,Table1[[Practice no.]:[12]],28,FALSE),List!$A$2:$B$5,2,FALSE)),"",VLOOKUP(VLOOKUP(C422,Table1[[Practice no.]:[12]],28,FALSE),List!$A$2:$B$5,2,FALSE)))</f>
        <v/>
      </c>
      <c r="O422" s="69" t="str">
        <f>IF(C422="","",IF(ISERROR(VLOOKUP(VLOOKUP(C422,Table1[[Practice no.]:[12]],29,FALSE),List!$A$2:$B$5,2,FALSE)),"",VLOOKUP(VLOOKUP(C422,Table1[[Practice no.]:[12]],29,FALSE),List!$A$2:$B$5,2,FALSE)))</f>
        <v/>
      </c>
      <c r="P422" s="69" t="str">
        <f>IF(C422="","",IF(ISERROR(VLOOKUP(VLOOKUP(C422,Table1[[Practice no.]:[12]],30,FALSE),List!$A$2:$B$5,2,FALSE)),"",VLOOKUP(VLOOKUP(C422,Table1[[Practice no.]:[12]],30,FALSE),List!$A$2:$B$5,2,FALSE)))</f>
        <v/>
      </c>
      <c r="Q422" s="55" t="str">
        <f>IF(C422="","",IF(ISERROR(VLOOKUP(VLOOKUP(C422,Table1[[Practice no.]:[12]],31,FALSE),List!$A$2:$B$5,2,FALSE)),"",VLOOKUP(VLOOKUP(C422,Table1[[Practice no.]:[12]],31,FALSE),List!$A$2:$B$5,2,FALSE)))</f>
        <v/>
      </c>
      <c r="R422" s="55" t="str">
        <f>IF(C422="","",IF(ISERROR(VLOOKUP(VLOOKUP(C422,Table1[[Practice no.]:[12]],32,FALSE),List!$A$2:$B$5,2,FALSE)),"",VLOOKUP(VLOOKUP(C422,Table1[[Practice no.]:[12]],32,FALSE),List!$A$2:$B$5,2,FALSE)))</f>
        <v/>
      </c>
      <c r="S422" s="55" t="str">
        <f>IF(C422="","",IF(ISERROR(VLOOKUP(VLOOKUP(C422,Table1[[Practice no.]:[12]],33,FALSE),List!$A$2:$B$5,2,FALSE)),"",VLOOKUP(VLOOKUP(C422,Table1[[Practice no.]:[12]],33,FALSE),List!$A$2:$B$5,2,FALSE)))</f>
        <v/>
      </c>
      <c r="T422" s="55" t="str">
        <f>IF(C422="","",IF(ISERROR(VLOOKUP(VLOOKUP(C422,Table1[[Practice no.]:[12]],34,FALSE),List!$A$2:$B$5,2,FALSE)),"",VLOOKUP(VLOOKUP(C422,Table1[[Practice no.]:[12]],34,FALSE),List!$A$2:$B$5,2,FALSE)))</f>
        <v/>
      </c>
      <c r="U422" s="55" t="str">
        <f>IF(C422="","",IF(ISERROR(VLOOKUP(VLOOKUP(C422,Table1[[Practice no.]:[12]],35,FALSE),List!$A$2:$B$5,2,FALSE)),"",VLOOKUP(VLOOKUP(C422,Table1[[Practice no.]:[12]],35,FALSE),List!$A$2:$B$5,2,FALSE)))</f>
        <v/>
      </c>
      <c r="V422" s="55" t="str">
        <f>IF(C422="","",IF(ISERROR(VLOOKUP(VLOOKUP(C422,Table1[[Practice no.]:[12]],36,FALSE),List!$A$2:$B$5,2,FALSE)),"",VLOOKUP(VLOOKUP(C422,Table1[[Practice no.]:[12]],36,FALSE),List!$A$2:$B$5,2,FALSE)))</f>
        <v/>
      </c>
      <c r="W422" s="55" t="str">
        <f>IF(C422="","",IF(ISERROR(VLOOKUP(VLOOKUP(C422,Table1[[Practice no.]:[12]],37,FALSE),List!$A$2:$B$5,2,FALSE)),"",VLOOKUP(VLOOKUP(C422,Table1[[Practice no.]:[12]],37,FALSE),List!$A$2:$B$5,2,FALSE)))</f>
        <v/>
      </c>
      <c r="X422" s="55" t="str">
        <f>IF(C422="","",IF(ISERROR(VLOOKUP(VLOOKUP(C422,Table1[[Practice no.]:[12]],38,FALSE),List!$A$2:$B$5,2,FALSE)),"",VLOOKUP(VLOOKUP(C422,Table1[[Practice no.]:[12]],38,FALSE),List!$A$2:$B$5,2,FALSE)))</f>
        <v/>
      </c>
      <c r="Y422" s="55" t="str">
        <f>IF(C422="","",IF(ISERROR(VLOOKUP(VLOOKUP(C422,Table1[[Practice no.]:[12]],39,FALSE),List!$A$2:$B$5,2,FALSE)),"",VLOOKUP(VLOOKUP(C422,Table1[[Practice no.]:[12]],39,FALSE),List!$A$2:$B$5,2,FALSE)))</f>
        <v/>
      </c>
      <c r="Z422" s="55" t="str">
        <f>IF(C422="","",IF(ISERROR(VLOOKUP(VLOOKUP(C422,Table1[[Practice no.]:[12]],40,FALSE),List!$A$2:$B$5,2,FALSE)),"",VLOOKUP(VLOOKUP(C422,Table1[[Practice no.]:[12]],40,FALSE),List!$A$2:$B$5,2,FALSE)))</f>
        <v/>
      </c>
      <c r="AA422" s="55" t="str">
        <f>IF(C422="","",IF(ISERROR(VLOOKUP(VLOOKUP(C422,Table1[[Practice no.]:[12]],41,FALSE),List!$A$2:$B$5,2,FALSE)),"",VLOOKUP(VLOOKUP(C422,Table1[[Practice no.]:[12]],41,FALSE),List!$A$2:$B$5,2,FALSE)))</f>
        <v/>
      </c>
      <c r="AB422" s="55" t="str">
        <f>IF(C422="","",IF(ISERROR(VLOOKUP(VLOOKUP(C422,Table1[[Practice no.]:[12]],42,FALSE),List!$A$2:$B$5,2,FALSE)),"",VLOOKUP(VLOOKUP(C422,Table1[[Practice no.]:[12]],42,FALSE),List!$A$2:$B$5,2,FALSE)))</f>
        <v/>
      </c>
    </row>
    <row r="423" spans="1:28" ht="40.35" customHeight="1">
      <c r="A423" s="218"/>
      <c r="B423" s="218"/>
      <c r="C423" s="218"/>
      <c r="D423" s="218" t="str">
        <f>IF(C423="","",HYPERLINK("#'" &amp; C423 &amp; "'!A1",VLOOKUP(C423,Table1[[Practice no.]:[Pracitce Name]],2,FALSE)))</f>
        <v/>
      </c>
      <c r="E423" s="65" t="str">
        <f>IF(C423="","",IF(ISERROR(VLOOKUP(VLOOKUP(C423,Table1[[Practice no.]:[12]],19,FALSE),List!$A$2:$B$5,2,FALSE)),"",VLOOKUP(VLOOKUP(C423,Table1[[Practice no.]:[12]],19,FALSE),List!$A$2:$B$5,2,FALSE)))</f>
        <v/>
      </c>
      <c r="F423" s="66" t="str">
        <f>IF(C423="","",IF(ISERROR(VLOOKUP(VLOOKUP(C423,Table1[[Practice no.]:[12]],20,FALSE),List!$A$2:$B$5,2,FALSE)),"",VLOOKUP(VLOOKUP(C423,Table1[[Practice no.]:[12]],20,FALSE),List!$A$2:$B$5,2,FALSE)))</f>
        <v/>
      </c>
      <c r="G423" s="66" t="str">
        <f>IF(C423="","",IF(ISERROR(VLOOKUP(VLOOKUP(C423,Table1[[Practice no.]:[12]],21,FALSE),List!$A$2:$B$5,2,FALSE)),"",VLOOKUP(VLOOKUP(C423,Table1[[Practice no.]:[12]],21,FALSE),List!$A$2:$B$5,2,FALSE)))</f>
        <v/>
      </c>
      <c r="H423" s="67" t="str">
        <f>IF(C423="","",IF(ISERROR(VLOOKUP(VLOOKUP(C423,Table1[[Practice no.]:[12]],22,FALSE),List!$A$2:$B$5,2,FALSE)),"",VLOOKUP(VLOOKUP(C423,Table1[[Practice no.]:[12]],22,FALSE),List!$A$2:$B$5,2,FALSE)))</f>
        <v/>
      </c>
      <c r="I423" s="67" t="str">
        <f>IF(C423="","",IF(ISERROR(VLOOKUP(VLOOKUP(C423,Table1[[Practice no.]:[12]],23,FALSE),List!$A$2:$B$5,2,FALSE)),"",VLOOKUP(VLOOKUP(C423,Table1[[Practice no.]:[12]],23,FALSE),List!$A$2:$B$5,2,FALSE)))</f>
        <v/>
      </c>
      <c r="J423" s="67" t="str">
        <f>IF(C423="","",IF(ISERROR(VLOOKUP(VLOOKUP(C423,Table1[[Practice no.]:[12]],24,FALSE),List!$A$2:$B$5,2,FALSE)),"",VLOOKUP(VLOOKUP(C423,Table1[[Practice no.]:[12]],24,FALSE),List!$A$2:$B$5,2,FALSE)))</f>
        <v/>
      </c>
      <c r="K423" s="68" t="str">
        <f>IF(C423="","",IF(ISERROR(VLOOKUP(VLOOKUP(C423,Table1[[Practice no.]:[12]],25,FALSE),List!$A$2:$B$5,2,FALSE)),"",VLOOKUP(VLOOKUP(C423,Table1[[Practice no.]:[12]],25,FALSE),List!$A$2:$B$5,2,FALSE)))</f>
        <v/>
      </c>
      <c r="L423" s="68" t="str">
        <f>IF(C423="","",IF(ISERROR(VLOOKUP(VLOOKUP(C423,Table1[[Practice no.]:[12]],26,FALSE),List!$A$2:$B$5,2,FALSE)),"",VLOOKUP(VLOOKUP(C423,Table1[[Practice no.]:[12]],26,FALSE),List!$A$2:$B$5,2,FALSE)))</f>
        <v/>
      </c>
      <c r="M423" s="68" t="str">
        <f>IF(C423="","",IF(ISERROR(VLOOKUP(VLOOKUP(C423,Table1[[Practice no.]:[12]],27,FALSE),List!$A$2:$B$5,2,FALSE)),"",VLOOKUP(VLOOKUP(C423,Table1[[Practice no.]:[12]],27,FALSE),List!$A$2:$B$5,2,FALSE)))</f>
        <v/>
      </c>
      <c r="N423" s="69" t="str">
        <f>IF(C423="","",IF(ISERROR(VLOOKUP(VLOOKUP(C423,Table1[[Practice no.]:[12]],28,FALSE),List!$A$2:$B$5,2,FALSE)),"",VLOOKUP(VLOOKUP(C423,Table1[[Practice no.]:[12]],28,FALSE),List!$A$2:$B$5,2,FALSE)))</f>
        <v/>
      </c>
      <c r="O423" s="69" t="str">
        <f>IF(C423="","",IF(ISERROR(VLOOKUP(VLOOKUP(C423,Table1[[Practice no.]:[12]],29,FALSE),List!$A$2:$B$5,2,FALSE)),"",VLOOKUP(VLOOKUP(C423,Table1[[Practice no.]:[12]],29,FALSE),List!$A$2:$B$5,2,FALSE)))</f>
        <v/>
      </c>
      <c r="P423" s="69" t="str">
        <f>IF(C423="","",IF(ISERROR(VLOOKUP(VLOOKUP(C423,Table1[[Practice no.]:[12]],30,FALSE),List!$A$2:$B$5,2,FALSE)),"",VLOOKUP(VLOOKUP(C423,Table1[[Practice no.]:[12]],30,FALSE),List!$A$2:$B$5,2,FALSE)))</f>
        <v/>
      </c>
      <c r="Q423" s="55" t="str">
        <f>IF(C423="","",IF(ISERROR(VLOOKUP(VLOOKUP(C423,Table1[[Practice no.]:[12]],31,FALSE),List!$A$2:$B$5,2,FALSE)),"",VLOOKUP(VLOOKUP(C423,Table1[[Practice no.]:[12]],31,FALSE),List!$A$2:$B$5,2,FALSE)))</f>
        <v/>
      </c>
      <c r="R423" s="55" t="str">
        <f>IF(C423="","",IF(ISERROR(VLOOKUP(VLOOKUP(C423,Table1[[Practice no.]:[12]],32,FALSE),List!$A$2:$B$5,2,FALSE)),"",VLOOKUP(VLOOKUP(C423,Table1[[Practice no.]:[12]],32,FALSE),List!$A$2:$B$5,2,FALSE)))</f>
        <v/>
      </c>
      <c r="S423" s="55" t="str">
        <f>IF(C423="","",IF(ISERROR(VLOOKUP(VLOOKUP(C423,Table1[[Practice no.]:[12]],33,FALSE),List!$A$2:$B$5,2,FALSE)),"",VLOOKUP(VLOOKUP(C423,Table1[[Practice no.]:[12]],33,FALSE),List!$A$2:$B$5,2,FALSE)))</f>
        <v/>
      </c>
      <c r="T423" s="55" t="str">
        <f>IF(C423="","",IF(ISERROR(VLOOKUP(VLOOKUP(C423,Table1[[Practice no.]:[12]],34,FALSE),List!$A$2:$B$5,2,FALSE)),"",VLOOKUP(VLOOKUP(C423,Table1[[Practice no.]:[12]],34,FALSE),List!$A$2:$B$5,2,FALSE)))</f>
        <v/>
      </c>
      <c r="U423" s="55" t="str">
        <f>IF(C423="","",IF(ISERROR(VLOOKUP(VLOOKUP(C423,Table1[[Practice no.]:[12]],35,FALSE),List!$A$2:$B$5,2,FALSE)),"",VLOOKUP(VLOOKUP(C423,Table1[[Practice no.]:[12]],35,FALSE),List!$A$2:$B$5,2,FALSE)))</f>
        <v/>
      </c>
      <c r="V423" s="55" t="str">
        <f>IF(C423="","",IF(ISERROR(VLOOKUP(VLOOKUP(C423,Table1[[Practice no.]:[12]],36,FALSE),List!$A$2:$B$5,2,FALSE)),"",VLOOKUP(VLOOKUP(C423,Table1[[Practice no.]:[12]],36,FALSE),List!$A$2:$B$5,2,FALSE)))</f>
        <v/>
      </c>
      <c r="W423" s="55" t="str">
        <f>IF(C423="","",IF(ISERROR(VLOOKUP(VLOOKUP(C423,Table1[[Practice no.]:[12]],37,FALSE),List!$A$2:$B$5,2,FALSE)),"",VLOOKUP(VLOOKUP(C423,Table1[[Practice no.]:[12]],37,FALSE),List!$A$2:$B$5,2,FALSE)))</f>
        <v/>
      </c>
      <c r="X423" s="55" t="str">
        <f>IF(C423="","",IF(ISERROR(VLOOKUP(VLOOKUP(C423,Table1[[Practice no.]:[12]],38,FALSE),List!$A$2:$B$5,2,FALSE)),"",VLOOKUP(VLOOKUP(C423,Table1[[Practice no.]:[12]],38,FALSE),List!$A$2:$B$5,2,FALSE)))</f>
        <v/>
      </c>
      <c r="Y423" s="55" t="str">
        <f>IF(C423="","",IF(ISERROR(VLOOKUP(VLOOKUP(C423,Table1[[Practice no.]:[12]],39,FALSE),List!$A$2:$B$5,2,FALSE)),"",VLOOKUP(VLOOKUP(C423,Table1[[Practice no.]:[12]],39,FALSE),List!$A$2:$B$5,2,FALSE)))</f>
        <v/>
      </c>
      <c r="Z423" s="55" t="str">
        <f>IF(C423="","",IF(ISERROR(VLOOKUP(VLOOKUP(C423,Table1[[Practice no.]:[12]],40,FALSE),List!$A$2:$B$5,2,FALSE)),"",VLOOKUP(VLOOKUP(C423,Table1[[Practice no.]:[12]],40,FALSE),List!$A$2:$B$5,2,FALSE)))</f>
        <v/>
      </c>
      <c r="AA423" s="55" t="str">
        <f>IF(C423="","",IF(ISERROR(VLOOKUP(VLOOKUP(C423,Table1[[Practice no.]:[12]],41,FALSE),List!$A$2:$B$5,2,FALSE)),"",VLOOKUP(VLOOKUP(C423,Table1[[Practice no.]:[12]],41,FALSE),List!$A$2:$B$5,2,FALSE)))</f>
        <v/>
      </c>
      <c r="AB423" s="55" t="str">
        <f>IF(C423="","",IF(ISERROR(VLOOKUP(VLOOKUP(C423,Table1[[Practice no.]:[12]],42,FALSE),List!$A$2:$B$5,2,FALSE)),"",VLOOKUP(VLOOKUP(C423,Table1[[Practice no.]:[12]],42,FALSE),List!$A$2:$B$5,2,FALSE)))</f>
        <v/>
      </c>
    </row>
    <row r="424" spans="1:28" ht="40.35" customHeight="1">
      <c r="A424" s="218"/>
      <c r="B424" s="218"/>
      <c r="C424" s="218"/>
      <c r="D424" s="218" t="str">
        <f>IF(C424="","",HYPERLINK("#'" &amp; C424 &amp; "'!A1",VLOOKUP(C424,Table1[[Practice no.]:[Pracitce Name]],2,FALSE)))</f>
        <v/>
      </c>
      <c r="E424" s="65" t="str">
        <f>IF(C424="","",IF(ISERROR(VLOOKUP(VLOOKUP(C424,Table1[[Practice no.]:[12]],19,FALSE),List!$A$2:$B$5,2,FALSE)),"",VLOOKUP(VLOOKUP(C424,Table1[[Practice no.]:[12]],19,FALSE),List!$A$2:$B$5,2,FALSE)))</f>
        <v/>
      </c>
      <c r="F424" s="66" t="str">
        <f>IF(C424="","",IF(ISERROR(VLOOKUP(VLOOKUP(C424,Table1[[Practice no.]:[12]],20,FALSE),List!$A$2:$B$5,2,FALSE)),"",VLOOKUP(VLOOKUP(C424,Table1[[Practice no.]:[12]],20,FALSE),List!$A$2:$B$5,2,FALSE)))</f>
        <v/>
      </c>
      <c r="G424" s="66" t="str">
        <f>IF(C424="","",IF(ISERROR(VLOOKUP(VLOOKUP(C424,Table1[[Practice no.]:[12]],21,FALSE),List!$A$2:$B$5,2,FALSE)),"",VLOOKUP(VLOOKUP(C424,Table1[[Practice no.]:[12]],21,FALSE),List!$A$2:$B$5,2,FALSE)))</f>
        <v/>
      </c>
      <c r="H424" s="67" t="str">
        <f>IF(C424="","",IF(ISERROR(VLOOKUP(VLOOKUP(C424,Table1[[Practice no.]:[12]],22,FALSE),List!$A$2:$B$5,2,FALSE)),"",VLOOKUP(VLOOKUP(C424,Table1[[Practice no.]:[12]],22,FALSE),List!$A$2:$B$5,2,FALSE)))</f>
        <v/>
      </c>
      <c r="I424" s="67" t="str">
        <f>IF(C424="","",IF(ISERROR(VLOOKUP(VLOOKUP(C424,Table1[[Practice no.]:[12]],23,FALSE),List!$A$2:$B$5,2,FALSE)),"",VLOOKUP(VLOOKUP(C424,Table1[[Practice no.]:[12]],23,FALSE),List!$A$2:$B$5,2,FALSE)))</f>
        <v/>
      </c>
      <c r="J424" s="67" t="str">
        <f>IF(C424="","",IF(ISERROR(VLOOKUP(VLOOKUP(C424,Table1[[Practice no.]:[12]],24,FALSE),List!$A$2:$B$5,2,FALSE)),"",VLOOKUP(VLOOKUP(C424,Table1[[Practice no.]:[12]],24,FALSE),List!$A$2:$B$5,2,FALSE)))</f>
        <v/>
      </c>
      <c r="K424" s="68" t="str">
        <f>IF(C424="","",IF(ISERROR(VLOOKUP(VLOOKUP(C424,Table1[[Practice no.]:[12]],25,FALSE),List!$A$2:$B$5,2,FALSE)),"",VLOOKUP(VLOOKUP(C424,Table1[[Practice no.]:[12]],25,FALSE),List!$A$2:$B$5,2,FALSE)))</f>
        <v/>
      </c>
      <c r="L424" s="68" t="str">
        <f>IF(C424="","",IF(ISERROR(VLOOKUP(VLOOKUP(C424,Table1[[Practice no.]:[12]],26,FALSE),List!$A$2:$B$5,2,FALSE)),"",VLOOKUP(VLOOKUP(C424,Table1[[Practice no.]:[12]],26,FALSE),List!$A$2:$B$5,2,FALSE)))</f>
        <v/>
      </c>
      <c r="M424" s="68" t="str">
        <f>IF(C424="","",IF(ISERROR(VLOOKUP(VLOOKUP(C424,Table1[[Practice no.]:[12]],27,FALSE),List!$A$2:$B$5,2,FALSE)),"",VLOOKUP(VLOOKUP(C424,Table1[[Practice no.]:[12]],27,FALSE),List!$A$2:$B$5,2,FALSE)))</f>
        <v/>
      </c>
      <c r="N424" s="69" t="str">
        <f>IF(C424="","",IF(ISERROR(VLOOKUP(VLOOKUP(C424,Table1[[Practice no.]:[12]],28,FALSE),List!$A$2:$B$5,2,FALSE)),"",VLOOKUP(VLOOKUP(C424,Table1[[Practice no.]:[12]],28,FALSE),List!$A$2:$B$5,2,FALSE)))</f>
        <v/>
      </c>
      <c r="O424" s="69" t="str">
        <f>IF(C424="","",IF(ISERROR(VLOOKUP(VLOOKUP(C424,Table1[[Practice no.]:[12]],29,FALSE),List!$A$2:$B$5,2,FALSE)),"",VLOOKUP(VLOOKUP(C424,Table1[[Practice no.]:[12]],29,FALSE),List!$A$2:$B$5,2,FALSE)))</f>
        <v/>
      </c>
      <c r="P424" s="69" t="str">
        <f>IF(C424="","",IF(ISERROR(VLOOKUP(VLOOKUP(C424,Table1[[Practice no.]:[12]],30,FALSE),List!$A$2:$B$5,2,FALSE)),"",VLOOKUP(VLOOKUP(C424,Table1[[Practice no.]:[12]],30,FALSE),List!$A$2:$B$5,2,FALSE)))</f>
        <v/>
      </c>
      <c r="Q424" s="55" t="str">
        <f>IF(C424="","",IF(ISERROR(VLOOKUP(VLOOKUP(C424,Table1[[Practice no.]:[12]],31,FALSE),List!$A$2:$B$5,2,FALSE)),"",VLOOKUP(VLOOKUP(C424,Table1[[Practice no.]:[12]],31,FALSE),List!$A$2:$B$5,2,FALSE)))</f>
        <v/>
      </c>
      <c r="R424" s="55" t="str">
        <f>IF(C424="","",IF(ISERROR(VLOOKUP(VLOOKUP(C424,Table1[[Practice no.]:[12]],32,FALSE),List!$A$2:$B$5,2,FALSE)),"",VLOOKUP(VLOOKUP(C424,Table1[[Practice no.]:[12]],32,FALSE),List!$A$2:$B$5,2,FALSE)))</f>
        <v/>
      </c>
      <c r="S424" s="55" t="str">
        <f>IF(C424="","",IF(ISERROR(VLOOKUP(VLOOKUP(C424,Table1[[Practice no.]:[12]],33,FALSE),List!$A$2:$B$5,2,FALSE)),"",VLOOKUP(VLOOKUP(C424,Table1[[Practice no.]:[12]],33,FALSE),List!$A$2:$B$5,2,FALSE)))</f>
        <v/>
      </c>
      <c r="T424" s="55" t="str">
        <f>IF(C424="","",IF(ISERROR(VLOOKUP(VLOOKUP(C424,Table1[[Practice no.]:[12]],34,FALSE),List!$A$2:$B$5,2,FALSE)),"",VLOOKUP(VLOOKUP(C424,Table1[[Practice no.]:[12]],34,FALSE),List!$A$2:$B$5,2,FALSE)))</f>
        <v/>
      </c>
      <c r="U424" s="55" t="str">
        <f>IF(C424="","",IF(ISERROR(VLOOKUP(VLOOKUP(C424,Table1[[Practice no.]:[12]],35,FALSE),List!$A$2:$B$5,2,FALSE)),"",VLOOKUP(VLOOKUP(C424,Table1[[Practice no.]:[12]],35,FALSE),List!$A$2:$B$5,2,FALSE)))</f>
        <v/>
      </c>
      <c r="V424" s="55" t="str">
        <f>IF(C424="","",IF(ISERROR(VLOOKUP(VLOOKUP(C424,Table1[[Practice no.]:[12]],36,FALSE),List!$A$2:$B$5,2,FALSE)),"",VLOOKUP(VLOOKUP(C424,Table1[[Practice no.]:[12]],36,FALSE),List!$A$2:$B$5,2,FALSE)))</f>
        <v/>
      </c>
      <c r="W424" s="55" t="str">
        <f>IF(C424="","",IF(ISERROR(VLOOKUP(VLOOKUP(C424,Table1[[Practice no.]:[12]],37,FALSE),List!$A$2:$B$5,2,FALSE)),"",VLOOKUP(VLOOKUP(C424,Table1[[Practice no.]:[12]],37,FALSE),List!$A$2:$B$5,2,FALSE)))</f>
        <v/>
      </c>
      <c r="X424" s="55" t="str">
        <f>IF(C424="","",IF(ISERROR(VLOOKUP(VLOOKUP(C424,Table1[[Practice no.]:[12]],38,FALSE),List!$A$2:$B$5,2,FALSE)),"",VLOOKUP(VLOOKUP(C424,Table1[[Practice no.]:[12]],38,FALSE),List!$A$2:$B$5,2,FALSE)))</f>
        <v/>
      </c>
      <c r="Y424" s="55" t="str">
        <f>IF(C424="","",IF(ISERROR(VLOOKUP(VLOOKUP(C424,Table1[[Practice no.]:[12]],39,FALSE),List!$A$2:$B$5,2,FALSE)),"",VLOOKUP(VLOOKUP(C424,Table1[[Practice no.]:[12]],39,FALSE),List!$A$2:$B$5,2,FALSE)))</f>
        <v/>
      </c>
      <c r="Z424" s="55" t="str">
        <f>IF(C424="","",IF(ISERROR(VLOOKUP(VLOOKUP(C424,Table1[[Practice no.]:[12]],40,FALSE),List!$A$2:$B$5,2,FALSE)),"",VLOOKUP(VLOOKUP(C424,Table1[[Practice no.]:[12]],40,FALSE),List!$A$2:$B$5,2,FALSE)))</f>
        <v/>
      </c>
      <c r="AA424" s="55" t="str">
        <f>IF(C424="","",IF(ISERROR(VLOOKUP(VLOOKUP(C424,Table1[[Practice no.]:[12]],41,FALSE),List!$A$2:$B$5,2,FALSE)),"",VLOOKUP(VLOOKUP(C424,Table1[[Practice no.]:[12]],41,FALSE),List!$A$2:$B$5,2,FALSE)))</f>
        <v/>
      </c>
      <c r="AB424" s="55" t="str">
        <f>IF(C424="","",IF(ISERROR(VLOOKUP(VLOOKUP(C424,Table1[[Practice no.]:[12]],42,FALSE),List!$A$2:$B$5,2,FALSE)),"",VLOOKUP(VLOOKUP(C424,Table1[[Practice no.]:[12]],42,FALSE),List!$A$2:$B$5,2,FALSE)))</f>
        <v/>
      </c>
    </row>
    <row r="425" spans="1:28" ht="40.35" customHeight="1">
      <c r="A425" s="218"/>
      <c r="B425" s="218"/>
      <c r="C425" s="218"/>
      <c r="D425" s="218" t="str">
        <f>IF(C425="","",HYPERLINK("#'" &amp; C425 &amp; "'!A1",VLOOKUP(C425,Table1[[Practice no.]:[Pracitce Name]],2,FALSE)))</f>
        <v/>
      </c>
      <c r="E425" s="65" t="str">
        <f>IF(C425="","",IF(ISERROR(VLOOKUP(VLOOKUP(C425,Table1[[Practice no.]:[12]],19,FALSE),List!$A$2:$B$5,2,FALSE)),"",VLOOKUP(VLOOKUP(C425,Table1[[Practice no.]:[12]],19,FALSE),List!$A$2:$B$5,2,FALSE)))</f>
        <v/>
      </c>
      <c r="F425" s="66" t="str">
        <f>IF(C425="","",IF(ISERROR(VLOOKUP(VLOOKUP(C425,Table1[[Practice no.]:[12]],20,FALSE),List!$A$2:$B$5,2,FALSE)),"",VLOOKUP(VLOOKUP(C425,Table1[[Practice no.]:[12]],20,FALSE),List!$A$2:$B$5,2,FALSE)))</f>
        <v/>
      </c>
      <c r="G425" s="66" t="str">
        <f>IF(C425="","",IF(ISERROR(VLOOKUP(VLOOKUP(C425,Table1[[Practice no.]:[12]],21,FALSE),List!$A$2:$B$5,2,FALSE)),"",VLOOKUP(VLOOKUP(C425,Table1[[Practice no.]:[12]],21,FALSE),List!$A$2:$B$5,2,FALSE)))</f>
        <v/>
      </c>
      <c r="H425" s="67" t="str">
        <f>IF(C425="","",IF(ISERROR(VLOOKUP(VLOOKUP(C425,Table1[[Practice no.]:[12]],22,FALSE),List!$A$2:$B$5,2,FALSE)),"",VLOOKUP(VLOOKUP(C425,Table1[[Practice no.]:[12]],22,FALSE),List!$A$2:$B$5,2,FALSE)))</f>
        <v/>
      </c>
      <c r="I425" s="67" t="str">
        <f>IF(C425="","",IF(ISERROR(VLOOKUP(VLOOKUP(C425,Table1[[Practice no.]:[12]],23,FALSE),List!$A$2:$B$5,2,FALSE)),"",VLOOKUP(VLOOKUP(C425,Table1[[Practice no.]:[12]],23,FALSE),List!$A$2:$B$5,2,FALSE)))</f>
        <v/>
      </c>
      <c r="J425" s="67" t="str">
        <f>IF(C425="","",IF(ISERROR(VLOOKUP(VLOOKUP(C425,Table1[[Practice no.]:[12]],24,FALSE),List!$A$2:$B$5,2,FALSE)),"",VLOOKUP(VLOOKUP(C425,Table1[[Practice no.]:[12]],24,FALSE),List!$A$2:$B$5,2,FALSE)))</f>
        <v/>
      </c>
      <c r="K425" s="68" t="str">
        <f>IF(C425="","",IF(ISERROR(VLOOKUP(VLOOKUP(C425,Table1[[Practice no.]:[12]],25,FALSE),List!$A$2:$B$5,2,FALSE)),"",VLOOKUP(VLOOKUP(C425,Table1[[Practice no.]:[12]],25,FALSE),List!$A$2:$B$5,2,FALSE)))</f>
        <v/>
      </c>
      <c r="L425" s="68" t="str">
        <f>IF(C425="","",IF(ISERROR(VLOOKUP(VLOOKUP(C425,Table1[[Practice no.]:[12]],26,FALSE),List!$A$2:$B$5,2,FALSE)),"",VLOOKUP(VLOOKUP(C425,Table1[[Practice no.]:[12]],26,FALSE),List!$A$2:$B$5,2,FALSE)))</f>
        <v/>
      </c>
      <c r="M425" s="68" t="str">
        <f>IF(C425="","",IF(ISERROR(VLOOKUP(VLOOKUP(C425,Table1[[Practice no.]:[12]],27,FALSE),List!$A$2:$B$5,2,FALSE)),"",VLOOKUP(VLOOKUP(C425,Table1[[Practice no.]:[12]],27,FALSE),List!$A$2:$B$5,2,FALSE)))</f>
        <v/>
      </c>
      <c r="N425" s="69" t="str">
        <f>IF(C425="","",IF(ISERROR(VLOOKUP(VLOOKUP(C425,Table1[[Practice no.]:[12]],28,FALSE),List!$A$2:$B$5,2,FALSE)),"",VLOOKUP(VLOOKUP(C425,Table1[[Practice no.]:[12]],28,FALSE),List!$A$2:$B$5,2,FALSE)))</f>
        <v/>
      </c>
      <c r="O425" s="69" t="str">
        <f>IF(C425="","",IF(ISERROR(VLOOKUP(VLOOKUP(C425,Table1[[Practice no.]:[12]],29,FALSE),List!$A$2:$B$5,2,FALSE)),"",VLOOKUP(VLOOKUP(C425,Table1[[Practice no.]:[12]],29,FALSE),List!$A$2:$B$5,2,FALSE)))</f>
        <v/>
      </c>
      <c r="P425" s="69" t="str">
        <f>IF(C425="","",IF(ISERROR(VLOOKUP(VLOOKUP(C425,Table1[[Practice no.]:[12]],30,FALSE),List!$A$2:$B$5,2,FALSE)),"",VLOOKUP(VLOOKUP(C425,Table1[[Practice no.]:[12]],30,FALSE),List!$A$2:$B$5,2,FALSE)))</f>
        <v/>
      </c>
      <c r="Q425" s="55" t="str">
        <f>IF(C425="","",IF(ISERROR(VLOOKUP(VLOOKUP(C425,Table1[[Practice no.]:[12]],31,FALSE),List!$A$2:$B$5,2,FALSE)),"",VLOOKUP(VLOOKUP(C425,Table1[[Practice no.]:[12]],31,FALSE),List!$A$2:$B$5,2,FALSE)))</f>
        <v/>
      </c>
      <c r="R425" s="55" t="str">
        <f>IF(C425="","",IF(ISERROR(VLOOKUP(VLOOKUP(C425,Table1[[Practice no.]:[12]],32,FALSE),List!$A$2:$B$5,2,FALSE)),"",VLOOKUP(VLOOKUP(C425,Table1[[Practice no.]:[12]],32,FALSE),List!$A$2:$B$5,2,FALSE)))</f>
        <v/>
      </c>
      <c r="S425" s="55" t="str">
        <f>IF(C425="","",IF(ISERROR(VLOOKUP(VLOOKUP(C425,Table1[[Practice no.]:[12]],33,FALSE),List!$A$2:$B$5,2,FALSE)),"",VLOOKUP(VLOOKUP(C425,Table1[[Practice no.]:[12]],33,FALSE),List!$A$2:$B$5,2,FALSE)))</f>
        <v/>
      </c>
      <c r="T425" s="55" t="str">
        <f>IF(C425="","",IF(ISERROR(VLOOKUP(VLOOKUP(C425,Table1[[Practice no.]:[12]],34,FALSE),List!$A$2:$B$5,2,FALSE)),"",VLOOKUP(VLOOKUP(C425,Table1[[Practice no.]:[12]],34,FALSE),List!$A$2:$B$5,2,FALSE)))</f>
        <v/>
      </c>
      <c r="U425" s="55" t="str">
        <f>IF(C425="","",IF(ISERROR(VLOOKUP(VLOOKUP(C425,Table1[[Practice no.]:[12]],35,FALSE),List!$A$2:$B$5,2,FALSE)),"",VLOOKUP(VLOOKUP(C425,Table1[[Practice no.]:[12]],35,FALSE),List!$A$2:$B$5,2,FALSE)))</f>
        <v/>
      </c>
      <c r="V425" s="55" t="str">
        <f>IF(C425="","",IF(ISERROR(VLOOKUP(VLOOKUP(C425,Table1[[Practice no.]:[12]],36,FALSE),List!$A$2:$B$5,2,FALSE)),"",VLOOKUP(VLOOKUP(C425,Table1[[Practice no.]:[12]],36,FALSE),List!$A$2:$B$5,2,FALSE)))</f>
        <v/>
      </c>
      <c r="W425" s="55" t="str">
        <f>IF(C425="","",IF(ISERROR(VLOOKUP(VLOOKUP(C425,Table1[[Practice no.]:[12]],37,FALSE),List!$A$2:$B$5,2,FALSE)),"",VLOOKUP(VLOOKUP(C425,Table1[[Practice no.]:[12]],37,FALSE),List!$A$2:$B$5,2,FALSE)))</f>
        <v/>
      </c>
      <c r="X425" s="55" t="str">
        <f>IF(C425="","",IF(ISERROR(VLOOKUP(VLOOKUP(C425,Table1[[Practice no.]:[12]],38,FALSE),List!$A$2:$B$5,2,FALSE)),"",VLOOKUP(VLOOKUP(C425,Table1[[Practice no.]:[12]],38,FALSE),List!$A$2:$B$5,2,FALSE)))</f>
        <v/>
      </c>
      <c r="Y425" s="55" t="str">
        <f>IF(C425="","",IF(ISERROR(VLOOKUP(VLOOKUP(C425,Table1[[Practice no.]:[12]],39,FALSE),List!$A$2:$B$5,2,FALSE)),"",VLOOKUP(VLOOKUP(C425,Table1[[Practice no.]:[12]],39,FALSE),List!$A$2:$B$5,2,FALSE)))</f>
        <v/>
      </c>
      <c r="Z425" s="55" t="str">
        <f>IF(C425="","",IF(ISERROR(VLOOKUP(VLOOKUP(C425,Table1[[Practice no.]:[12]],40,FALSE),List!$A$2:$B$5,2,FALSE)),"",VLOOKUP(VLOOKUP(C425,Table1[[Practice no.]:[12]],40,FALSE),List!$A$2:$B$5,2,FALSE)))</f>
        <v/>
      </c>
      <c r="AA425" s="55" t="str">
        <f>IF(C425="","",IF(ISERROR(VLOOKUP(VLOOKUP(C425,Table1[[Practice no.]:[12]],41,FALSE),List!$A$2:$B$5,2,FALSE)),"",VLOOKUP(VLOOKUP(C425,Table1[[Practice no.]:[12]],41,FALSE),List!$A$2:$B$5,2,FALSE)))</f>
        <v/>
      </c>
      <c r="AB425" s="55" t="str">
        <f>IF(C425="","",IF(ISERROR(VLOOKUP(VLOOKUP(C425,Table1[[Practice no.]:[12]],42,FALSE),List!$A$2:$B$5,2,FALSE)),"",VLOOKUP(VLOOKUP(C425,Table1[[Practice no.]:[12]],42,FALSE),List!$A$2:$B$5,2,FALSE)))</f>
        <v/>
      </c>
    </row>
    <row r="426" spans="1:28" ht="40.35" customHeight="1">
      <c r="A426" s="218"/>
      <c r="B426" s="218"/>
      <c r="C426" s="218"/>
      <c r="D426" s="218" t="str">
        <f>IF(C426="","",HYPERLINK("#'" &amp; C426 &amp; "'!A1",VLOOKUP(C426,Table1[[Practice no.]:[Pracitce Name]],2,FALSE)))</f>
        <v/>
      </c>
      <c r="E426" s="65" t="str">
        <f>IF(C426="","",IF(ISERROR(VLOOKUP(VLOOKUP(C426,Table1[[Practice no.]:[12]],19,FALSE),List!$A$2:$B$5,2,FALSE)),"",VLOOKUP(VLOOKUP(C426,Table1[[Practice no.]:[12]],19,FALSE),List!$A$2:$B$5,2,FALSE)))</f>
        <v/>
      </c>
      <c r="F426" s="66" t="str">
        <f>IF(C426="","",IF(ISERROR(VLOOKUP(VLOOKUP(C426,Table1[[Practice no.]:[12]],20,FALSE),List!$A$2:$B$5,2,FALSE)),"",VLOOKUP(VLOOKUP(C426,Table1[[Practice no.]:[12]],20,FALSE),List!$A$2:$B$5,2,FALSE)))</f>
        <v/>
      </c>
      <c r="G426" s="66" t="str">
        <f>IF(C426="","",IF(ISERROR(VLOOKUP(VLOOKUP(C426,Table1[[Practice no.]:[12]],21,FALSE),List!$A$2:$B$5,2,FALSE)),"",VLOOKUP(VLOOKUP(C426,Table1[[Practice no.]:[12]],21,FALSE),List!$A$2:$B$5,2,FALSE)))</f>
        <v/>
      </c>
      <c r="H426" s="67" t="str">
        <f>IF(C426="","",IF(ISERROR(VLOOKUP(VLOOKUP(C426,Table1[[Practice no.]:[12]],22,FALSE),List!$A$2:$B$5,2,FALSE)),"",VLOOKUP(VLOOKUP(C426,Table1[[Practice no.]:[12]],22,FALSE),List!$A$2:$B$5,2,FALSE)))</f>
        <v/>
      </c>
      <c r="I426" s="67" t="str">
        <f>IF(C426="","",IF(ISERROR(VLOOKUP(VLOOKUP(C426,Table1[[Practice no.]:[12]],23,FALSE),List!$A$2:$B$5,2,FALSE)),"",VLOOKUP(VLOOKUP(C426,Table1[[Practice no.]:[12]],23,FALSE),List!$A$2:$B$5,2,FALSE)))</f>
        <v/>
      </c>
      <c r="J426" s="67" t="str">
        <f>IF(C426="","",IF(ISERROR(VLOOKUP(VLOOKUP(C426,Table1[[Practice no.]:[12]],24,FALSE),List!$A$2:$B$5,2,FALSE)),"",VLOOKUP(VLOOKUP(C426,Table1[[Practice no.]:[12]],24,FALSE),List!$A$2:$B$5,2,FALSE)))</f>
        <v/>
      </c>
      <c r="K426" s="68" t="str">
        <f>IF(C426="","",IF(ISERROR(VLOOKUP(VLOOKUP(C426,Table1[[Practice no.]:[12]],25,FALSE),List!$A$2:$B$5,2,FALSE)),"",VLOOKUP(VLOOKUP(C426,Table1[[Practice no.]:[12]],25,FALSE),List!$A$2:$B$5,2,FALSE)))</f>
        <v/>
      </c>
      <c r="L426" s="68" t="str">
        <f>IF(C426="","",IF(ISERROR(VLOOKUP(VLOOKUP(C426,Table1[[Practice no.]:[12]],26,FALSE),List!$A$2:$B$5,2,FALSE)),"",VLOOKUP(VLOOKUP(C426,Table1[[Practice no.]:[12]],26,FALSE),List!$A$2:$B$5,2,FALSE)))</f>
        <v/>
      </c>
      <c r="M426" s="68" t="str">
        <f>IF(C426="","",IF(ISERROR(VLOOKUP(VLOOKUP(C426,Table1[[Practice no.]:[12]],27,FALSE),List!$A$2:$B$5,2,FALSE)),"",VLOOKUP(VLOOKUP(C426,Table1[[Practice no.]:[12]],27,FALSE),List!$A$2:$B$5,2,FALSE)))</f>
        <v/>
      </c>
      <c r="N426" s="69" t="str">
        <f>IF(C426="","",IF(ISERROR(VLOOKUP(VLOOKUP(C426,Table1[[Practice no.]:[12]],28,FALSE),List!$A$2:$B$5,2,FALSE)),"",VLOOKUP(VLOOKUP(C426,Table1[[Practice no.]:[12]],28,FALSE),List!$A$2:$B$5,2,FALSE)))</f>
        <v/>
      </c>
      <c r="O426" s="69" t="str">
        <f>IF(C426="","",IF(ISERROR(VLOOKUP(VLOOKUP(C426,Table1[[Practice no.]:[12]],29,FALSE),List!$A$2:$B$5,2,FALSE)),"",VLOOKUP(VLOOKUP(C426,Table1[[Practice no.]:[12]],29,FALSE),List!$A$2:$B$5,2,FALSE)))</f>
        <v/>
      </c>
      <c r="P426" s="69" t="str">
        <f>IF(C426="","",IF(ISERROR(VLOOKUP(VLOOKUP(C426,Table1[[Practice no.]:[12]],30,FALSE),List!$A$2:$B$5,2,FALSE)),"",VLOOKUP(VLOOKUP(C426,Table1[[Practice no.]:[12]],30,FALSE),List!$A$2:$B$5,2,FALSE)))</f>
        <v/>
      </c>
      <c r="Q426" s="55" t="str">
        <f>IF(C426="","",IF(ISERROR(VLOOKUP(VLOOKUP(C426,Table1[[Practice no.]:[12]],31,FALSE),List!$A$2:$B$5,2,FALSE)),"",VLOOKUP(VLOOKUP(C426,Table1[[Practice no.]:[12]],31,FALSE),List!$A$2:$B$5,2,FALSE)))</f>
        <v/>
      </c>
      <c r="R426" s="55" t="str">
        <f>IF(C426="","",IF(ISERROR(VLOOKUP(VLOOKUP(C426,Table1[[Practice no.]:[12]],32,FALSE),List!$A$2:$B$5,2,FALSE)),"",VLOOKUP(VLOOKUP(C426,Table1[[Practice no.]:[12]],32,FALSE),List!$A$2:$B$5,2,FALSE)))</f>
        <v/>
      </c>
      <c r="S426" s="55" t="str">
        <f>IF(C426="","",IF(ISERROR(VLOOKUP(VLOOKUP(C426,Table1[[Practice no.]:[12]],33,FALSE),List!$A$2:$B$5,2,FALSE)),"",VLOOKUP(VLOOKUP(C426,Table1[[Practice no.]:[12]],33,FALSE),List!$A$2:$B$5,2,FALSE)))</f>
        <v/>
      </c>
      <c r="T426" s="55" t="str">
        <f>IF(C426="","",IF(ISERROR(VLOOKUP(VLOOKUP(C426,Table1[[Practice no.]:[12]],34,FALSE),List!$A$2:$B$5,2,FALSE)),"",VLOOKUP(VLOOKUP(C426,Table1[[Practice no.]:[12]],34,FALSE),List!$A$2:$B$5,2,FALSE)))</f>
        <v/>
      </c>
      <c r="U426" s="55" t="str">
        <f>IF(C426="","",IF(ISERROR(VLOOKUP(VLOOKUP(C426,Table1[[Practice no.]:[12]],35,FALSE),List!$A$2:$B$5,2,FALSE)),"",VLOOKUP(VLOOKUP(C426,Table1[[Practice no.]:[12]],35,FALSE),List!$A$2:$B$5,2,FALSE)))</f>
        <v/>
      </c>
      <c r="V426" s="55" t="str">
        <f>IF(C426="","",IF(ISERROR(VLOOKUP(VLOOKUP(C426,Table1[[Practice no.]:[12]],36,FALSE),List!$A$2:$B$5,2,FALSE)),"",VLOOKUP(VLOOKUP(C426,Table1[[Practice no.]:[12]],36,FALSE),List!$A$2:$B$5,2,FALSE)))</f>
        <v/>
      </c>
      <c r="W426" s="55" t="str">
        <f>IF(C426="","",IF(ISERROR(VLOOKUP(VLOOKUP(C426,Table1[[Practice no.]:[12]],37,FALSE),List!$A$2:$B$5,2,FALSE)),"",VLOOKUP(VLOOKUP(C426,Table1[[Practice no.]:[12]],37,FALSE),List!$A$2:$B$5,2,FALSE)))</f>
        <v/>
      </c>
      <c r="X426" s="55" t="str">
        <f>IF(C426="","",IF(ISERROR(VLOOKUP(VLOOKUP(C426,Table1[[Practice no.]:[12]],38,FALSE),List!$A$2:$B$5,2,FALSE)),"",VLOOKUP(VLOOKUP(C426,Table1[[Practice no.]:[12]],38,FALSE),List!$A$2:$B$5,2,FALSE)))</f>
        <v/>
      </c>
      <c r="Y426" s="55" t="str">
        <f>IF(C426="","",IF(ISERROR(VLOOKUP(VLOOKUP(C426,Table1[[Practice no.]:[12]],39,FALSE),List!$A$2:$B$5,2,FALSE)),"",VLOOKUP(VLOOKUP(C426,Table1[[Practice no.]:[12]],39,FALSE),List!$A$2:$B$5,2,FALSE)))</f>
        <v/>
      </c>
      <c r="Z426" s="55" t="str">
        <f>IF(C426="","",IF(ISERROR(VLOOKUP(VLOOKUP(C426,Table1[[Practice no.]:[12]],40,FALSE),List!$A$2:$B$5,2,FALSE)),"",VLOOKUP(VLOOKUP(C426,Table1[[Practice no.]:[12]],40,FALSE),List!$A$2:$B$5,2,FALSE)))</f>
        <v/>
      </c>
      <c r="AA426" s="55" t="str">
        <f>IF(C426="","",IF(ISERROR(VLOOKUP(VLOOKUP(C426,Table1[[Practice no.]:[12]],41,FALSE),List!$A$2:$B$5,2,FALSE)),"",VLOOKUP(VLOOKUP(C426,Table1[[Practice no.]:[12]],41,FALSE),List!$A$2:$B$5,2,FALSE)))</f>
        <v/>
      </c>
      <c r="AB426" s="55" t="str">
        <f>IF(C426="","",IF(ISERROR(VLOOKUP(VLOOKUP(C426,Table1[[Practice no.]:[12]],42,FALSE),List!$A$2:$B$5,2,FALSE)),"",VLOOKUP(VLOOKUP(C426,Table1[[Practice no.]:[12]],42,FALSE),List!$A$2:$B$5,2,FALSE)))</f>
        <v/>
      </c>
    </row>
    <row r="427" spans="1:28" ht="40.35" customHeight="1">
      <c r="A427" s="218"/>
      <c r="B427" s="218"/>
      <c r="C427" s="218"/>
      <c r="D427" s="218" t="str">
        <f>IF(C427="","",HYPERLINK("#'" &amp; C427 &amp; "'!A1",VLOOKUP(C427,Table1[[Practice no.]:[Pracitce Name]],2,FALSE)))</f>
        <v/>
      </c>
      <c r="E427" s="65" t="str">
        <f>IF(C427="","",IF(ISERROR(VLOOKUP(VLOOKUP(C427,Table1[[Practice no.]:[12]],19,FALSE),List!$A$2:$B$5,2,FALSE)),"",VLOOKUP(VLOOKUP(C427,Table1[[Practice no.]:[12]],19,FALSE),List!$A$2:$B$5,2,FALSE)))</f>
        <v/>
      </c>
      <c r="F427" s="66" t="str">
        <f>IF(C427="","",IF(ISERROR(VLOOKUP(VLOOKUP(C427,Table1[[Practice no.]:[12]],20,FALSE),List!$A$2:$B$5,2,FALSE)),"",VLOOKUP(VLOOKUP(C427,Table1[[Practice no.]:[12]],20,FALSE),List!$A$2:$B$5,2,FALSE)))</f>
        <v/>
      </c>
      <c r="G427" s="66" t="str">
        <f>IF(C427="","",IF(ISERROR(VLOOKUP(VLOOKUP(C427,Table1[[Practice no.]:[12]],21,FALSE),List!$A$2:$B$5,2,FALSE)),"",VLOOKUP(VLOOKUP(C427,Table1[[Practice no.]:[12]],21,FALSE),List!$A$2:$B$5,2,FALSE)))</f>
        <v/>
      </c>
      <c r="H427" s="67" t="str">
        <f>IF(C427="","",IF(ISERROR(VLOOKUP(VLOOKUP(C427,Table1[[Practice no.]:[12]],22,FALSE),List!$A$2:$B$5,2,FALSE)),"",VLOOKUP(VLOOKUP(C427,Table1[[Practice no.]:[12]],22,FALSE),List!$A$2:$B$5,2,FALSE)))</f>
        <v/>
      </c>
      <c r="I427" s="67" t="str">
        <f>IF(C427="","",IF(ISERROR(VLOOKUP(VLOOKUP(C427,Table1[[Practice no.]:[12]],23,FALSE),List!$A$2:$B$5,2,FALSE)),"",VLOOKUP(VLOOKUP(C427,Table1[[Practice no.]:[12]],23,FALSE),List!$A$2:$B$5,2,FALSE)))</f>
        <v/>
      </c>
      <c r="J427" s="67" t="str">
        <f>IF(C427="","",IF(ISERROR(VLOOKUP(VLOOKUP(C427,Table1[[Practice no.]:[12]],24,FALSE),List!$A$2:$B$5,2,FALSE)),"",VLOOKUP(VLOOKUP(C427,Table1[[Practice no.]:[12]],24,FALSE),List!$A$2:$B$5,2,FALSE)))</f>
        <v/>
      </c>
      <c r="K427" s="68" t="str">
        <f>IF(C427="","",IF(ISERROR(VLOOKUP(VLOOKUP(C427,Table1[[Practice no.]:[12]],25,FALSE),List!$A$2:$B$5,2,FALSE)),"",VLOOKUP(VLOOKUP(C427,Table1[[Practice no.]:[12]],25,FALSE),List!$A$2:$B$5,2,FALSE)))</f>
        <v/>
      </c>
      <c r="L427" s="68" t="str">
        <f>IF(C427="","",IF(ISERROR(VLOOKUP(VLOOKUP(C427,Table1[[Practice no.]:[12]],26,FALSE),List!$A$2:$B$5,2,FALSE)),"",VLOOKUP(VLOOKUP(C427,Table1[[Practice no.]:[12]],26,FALSE),List!$A$2:$B$5,2,FALSE)))</f>
        <v/>
      </c>
      <c r="M427" s="68" t="str">
        <f>IF(C427="","",IF(ISERROR(VLOOKUP(VLOOKUP(C427,Table1[[Practice no.]:[12]],27,FALSE),List!$A$2:$B$5,2,FALSE)),"",VLOOKUP(VLOOKUP(C427,Table1[[Practice no.]:[12]],27,FALSE),List!$A$2:$B$5,2,FALSE)))</f>
        <v/>
      </c>
      <c r="N427" s="69" t="str">
        <f>IF(C427="","",IF(ISERROR(VLOOKUP(VLOOKUP(C427,Table1[[Practice no.]:[12]],28,FALSE),List!$A$2:$B$5,2,FALSE)),"",VLOOKUP(VLOOKUP(C427,Table1[[Practice no.]:[12]],28,FALSE),List!$A$2:$B$5,2,FALSE)))</f>
        <v/>
      </c>
      <c r="O427" s="69" t="str">
        <f>IF(C427="","",IF(ISERROR(VLOOKUP(VLOOKUP(C427,Table1[[Practice no.]:[12]],29,FALSE),List!$A$2:$B$5,2,FALSE)),"",VLOOKUP(VLOOKUP(C427,Table1[[Practice no.]:[12]],29,FALSE),List!$A$2:$B$5,2,FALSE)))</f>
        <v/>
      </c>
      <c r="P427" s="69" t="str">
        <f>IF(C427="","",IF(ISERROR(VLOOKUP(VLOOKUP(C427,Table1[[Practice no.]:[12]],30,FALSE),List!$A$2:$B$5,2,FALSE)),"",VLOOKUP(VLOOKUP(C427,Table1[[Practice no.]:[12]],30,FALSE),List!$A$2:$B$5,2,FALSE)))</f>
        <v/>
      </c>
      <c r="Q427" s="55" t="str">
        <f>IF(C427="","",IF(ISERROR(VLOOKUP(VLOOKUP(C427,Table1[[Practice no.]:[12]],31,FALSE),List!$A$2:$B$5,2,FALSE)),"",VLOOKUP(VLOOKUP(C427,Table1[[Practice no.]:[12]],31,FALSE),List!$A$2:$B$5,2,FALSE)))</f>
        <v/>
      </c>
      <c r="R427" s="55" t="str">
        <f>IF(C427="","",IF(ISERROR(VLOOKUP(VLOOKUP(C427,Table1[[Practice no.]:[12]],32,FALSE),List!$A$2:$B$5,2,FALSE)),"",VLOOKUP(VLOOKUP(C427,Table1[[Practice no.]:[12]],32,FALSE),List!$A$2:$B$5,2,FALSE)))</f>
        <v/>
      </c>
      <c r="S427" s="55" t="str">
        <f>IF(C427="","",IF(ISERROR(VLOOKUP(VLOOKUP(C427,Table1[[Practice no.]:[12]],33,FALSE),List!$A$2:$B$5,2,FALSE)),"",VLOOKUP(VLOOKUP(C427,Table1[[Practice no.]:[12]],33,FALSE),List!$A$2:$B$5,2,FALSE)))</f>
        <v/>
      </c>
      <c r="T427" s="55" t="str">
        <f>IF(C427="","",IF(ISERROR(VLOOKUP(VLOOKUP(C427,Table1[[Practice no.]:[12]],34,FALSE),List!$A$2:$B$5,2,FALSE)),"",VLOOKUP(VLOOKUP(C427,Table1[[Practice no.]:[12]],34,FALSE),List!$A$2:$B$5,2,FALSE)))</f>
        <v/>
      </c>
      <c r="U427" s="55" t="str">
        <f>IF(C427="","",IF(ISERROR(VLOOKUP(VLOOKUP(C427,Table1[[Practice no.]:[12]],35,FALSE),List!$A$2:$B$5,2,FALSE)),"",VLOOKUP(VLOOKUP(C427,Table1[[Practice no.]:[12]],35,FALSE),List!$A$2:$B$5,2,FALSE)))</f>
        <v/>
      </c>
      <c r="V427" s="55" t="str">
        <f>IF(C427="","",IF(ISERROR(VLOOKUP(VLOOKUP(C427,Table1[[Practice no.]:[12]],36,FALSE),List!$A$2:$B$5,2,FALSE)),"",VLOOKUP(VLOOKUP(C427,Table1[[Practice no.]:[12]],36,FALSE),List!$A$2:$B$5,2,FALSE)))</f>
        <v/>
      </c>
      <c r="W427" s="55" t="str">
        <f>IF(C427="","",IF(ISERROR(VLOOKUP(VLOOKUP(C427,Table1[[Practice no.]:[12]],37,FALSE),List!$A$2:$B$5,2,FALSE)),"",VLOOKUP(VLOOKUP(C427,Table1[[Practice no.]:[12]],37,FALSE),List!$A$2:$B$5,2,FALSE)))</f>
        <v/>
      </c>
      <c r="X427" s="55" t="str">
        <f>IF(C427="","",IF(ISERROR(VLOOKUP(VLOOKUP(C427,Table1[[Practice no.]:[12]],38,FALSE),List!$A$2:$B$5,2,FALSE)),"",VLOOKUP(VLOOKUP(C427,Table1[[Practice no.]:[12]],38,FALSE),List!$A$2:$B$5,2,FALSE)))</f>
        <v/>
      </c>
      <c r="Y427" s="55" t="str">
        <f>IF(C427="","",IF(ISERROR(VLOOKUP(VLOOKUP(C427,Table1[[Practice no.]:[12]],39,FALSE),List!$A$2:$B$5,2,FALSE)),"",VLOOKUP(VLOOKUP(C427,Table1[[Practice no.]:[12]],39,FALSE),List!$A$2:$B$5,2,FALSE)))</f>
        <v/>
      </c>
      <c r="Z427" s="55" t="str">
        <f>IF(C427="","",IF(ISERROR(VLOOKUP(VLOOKUP(C427,Table1[[Practice no.]:[12]],40,FALSE),List!$A$2:$B$5,2,FALSE)),"",VLOOKUP(VLOOKUP(C427,Table1[[Practice no.]:[12]],40,FALSE),List!$A$2:$B$5,2,FALSE)))</f>
        <v/>
      </c>
      <c r="AA427" s="55" t="str">
        <f>IF(C427="","",IF(ISERROR(VLOOKUP(VLOOKUP(C427,Table1[[Practice no.]:[12]],41,FALSE),List!$A$2:$B$5,2,FALSE)),"",VLOOKUP(VLOOKUP(C427,Table1[[Practice no.]:[12]],41,FALSE),List!$A$2:$B$5,2,FALSE)))</f>
        <v/>
      </c>
      <c r="AB427" s="55" t="str">
        <f>IF(C427="","",IF(ISERROR(VLOOKUP(VLOOKUP(C427,Table1[[Practice no.]:[12]],42,FALSE),List!$A$2:$B$5,2,FALSE)),"",VLOOKUP(VLOOKUP(C427,Table1[[Practice no.]:[12]],42,FALSE),List!$A$2:$B$5,2,FALSE)))</f>
        <v/>
      </c>
    </row>
    <row r="428" spans="1:28" ht="40.35" customHeight="1">
      <c r="A428" s="218"/>
      <c r="B428" s="218"/>
      <c r="C428" s="218"/>
      <c r="D428" s="218" t="str">
        <f>IF(C428="","",HYPERLINK("#'" &amp; C428 &amp; "'!A1",VLOOKUP(C428,Table1[[Practice no.]:[Pracitce Name]],2,FALSE)))</f>
        <v/>
      </c>
      <c r="E428" s="65" t="str">
        <f>IF(C428="","",IF(ISERROR(VLOOKUP(VLOOKUP(C428,Table1[[Practice no.]:[12]],19,FALSE),List!$A$2:$B$5,2,FALSE)),"",VLOOKUP(VLOOKUP(C428,Table1[[Practice no.]:[12]],19,FALSE),List!$A$2:$B$5,2,FALSE)))</f>
        <v/>
      </c>
      <c r="F428" s="66" t="str">
        <f>IF(C428="","",IF(ISERROR(VLOOKUP(VLOOKUP(C428,Table1[[Practice no.]:[12]],20,FALSE),List!$A$2:$B$5,2,FALSE)),"",VLOOKUP(VLOOKUP(C428,Table1[[Practice no.]:[12]],20,FALSE),List!$A$2:$B$5,2,FALSE)))</f>
        <v/>
      </c>
      <c r="G428" s="66" t="str">
        <f>IF(C428="","",IF(ISERROR(VLOOKUP(VLOOKUP(C428,Table1[[Practice no.]:[12]],21,FALSE),List!$A$2:$B$5,2,FALSE)),"",VLOOKUP(VLOOKUP(C428,Table1[[Practice no.]:[12]],21,FALSE),List!$A$2:$B$5,2,FALSE)))</f>
        <v/>
      </c>
      <c r="H428" s="67" t="str">
        <f>IF(C428="","",IF(ISERROR(VLOOKUP(VLOOKUP(C428,Table1[[Practice no.]:[12]],22,FALSE),List!$A$2:$B$5,2,FALSE)),"",VLOOKUP(VLOOKUP(C428,Table1[[Practice no.]:[12]],22,FALSE),List!$A$2:$B$5,2,FALSE)))</f>
        <v/>
      </c>
      <c r="I428" s="67" t="str">
        <f>IF(C428="","",IF(ISERROR(VLOOKUP(VLOOKUP(C428,Table1[[Practice no.]:[12]],23,FALSE),List!$A$2:$B$5,2,FALSE)),"",VLOOKUP(VLOOKUP(C428,Table1[[Practice no.]:[12]],23,FALSE),List!$A$2:$B$5,2,FALSE)))</f>
        <v/>
      </c>
      <c r="J428" s="67" t="str">
        <f>IF(C428="","",IF(ISERROR(VLOOKUP(VLOOKUP(C428,Table1[[Practice no.]:[12]],24,FALSE),List!$A$2:$B$5,2,FALSE)),"",VLOOKUP(VLOOKUP(C428,Table1[[Practice no.]:[12]],24,FALSE),List!$A$2:$B$5,2,FALSE)))</f>
        <v/>
      </c>
      <c r="K428" s="68" t="str">
        <f>IF(C428="","",IF(ISERROR(VLOOKUP(VLOOKUP(C428,Table1[[Practice no.]:[12]],25,FALSE),List!$A$2:$B$5,2,FALSE)),"",VLOOKUP(VLOOKUP(C428,Table1[[Practice no.]:[12]],25,FALSE),List!$A$2:$B$5,2,FALSE)))</f>
        <v/>
      </c>
      <c r="L428" s="68" t="str">
        <f>IF(C428="","",IF(ISERROR(VLOOKUP(VLOOKUP(C428,Table1[[Practice no.]:[12]],26,FALSE),List!$A$2:$B$5,2,FALSE)),"",VLOOKUP(VLOOKUP(C428,Table1[[Practice no.]:[12]],26,FALSE),List!$A$2:$B$5,2,FALSE)))</f>
        <v/>
      </c>
      <c r="M428" s="68" t="str">
        <f>IF(C428="","",IF(ISERROR(VLOOKUP(VLOOKUP(C428,Table1[[Practice no.]:[12]],27,FALSE),List!$A$2:$B$5,2,FALSE)),"",VLOOKUP(VLOOKUP(C428,Table1[[Practice no.]:[12]],27,FALSE),List!$A$2:$B$5,2,FALSE)))</f>
        <v/>
      </c>
      <c r="N428" s="69" t="str">
        <f>IF(C428="","",IF(ISERROR(VLOOKUP(VLOOKUP(C428,Table1[[Practice no.]:[12]],28,FALSE),List!$A$2:$B$5,2,FALSE)),"",VLOOKUP(VLOOKUP(C428,Table1[[Practice no.]:[12]],28,FALSE),List!$A$2:$B$5,2,FALSE)))</f>
        <v/>
      </c>
      <c r="O428" s="69" t="str">
        <f>IF(C428="","",IF(ISERROR(VLOOKUP(VLOOKUP(C428,Table1[[Practice no.]:[12]],29,FALSE),List!$A$2:$B$5,2,FALSE)),"",VLOOKUP(VLOOKUP(C428,Table1[[Practice no.]:[12]],29,FALSE),List!$A$2:$B$5,2,FALSE)))</f>
        <v/>
      </c>
      <c r="P428" s="69" t="str">
        <f>IF(C428="","",IF(ISERROR(VLOOKUP(VLOOKUP(C428,Table1[[Practice no.]:[12]],30,FALSE),List!$A$2:$B$5,2,FALSE)),"",VLOOKUP(VLOOKUP(C428,Table1[[Practice no.]:[12]],30,FALSE),List!$A$2:$B$5,2,FALSE)))</f>
        <v/>
      </c>
      <c r="Q428" s="55" t="str">
        <f>IF(C428="","",IF(ISERROR(VLOOKUP(VLOOKUP(C428,Table1[[Practice no.]:[12]],31,FALSE),List!$A$2:$B$5,2,FALSE)),"",VLOOKUP(VLOOKUP(C428,Table1[[Practice no.]:[12]],31,FALSE),List!$A$2:$B$5,2,FALSE)))</f>
        <v/>
      </c>
      <c r="R428" s="55" t="str">
        <f>IF(C428="","",IF(ISERROR(VLOOKUP(VLOOKUP(C428,Table1[[Practice no.]:[12]],32,FALSE),List!$A$2:$B$5,2,FALSE)),"",VLOOKUP(VLOOKUP(C428,Table1[[Practice no.]:[12]],32,FALSE),List!$A$2:$B$5,2,FALSE)))</f>
        <v/>
      </c>
      <c r="S428" s="55" t="str">
        <f>IF(C428="","",IF(ISERROR(VLOOKUP(VLOOKUP(C428,Table1[[Practice no.]:[12]],33,FALSE),List!$A$2:$B$5,2,FALSE)),"",VLOOKUP(VLOOKUP(C428,Table1[[Practice no.]:[12]],33,FALSE),List!$A$2:$B$5,2,FALSE)))</f>
        <v/>
      </c>
      <c r="T428" s="55" t="str">
        <f>IF(C428="","",IF(ISERROR(VLOOKUP(VLOOKUP(C428,Table1[[Practice no.]:[12]],34,FALSE),List!$A$2:$B$5,2,FALSE)),"",VLOOKUP(VLOOKUP(C428,Table1[[Practice no.]:[12]],34,FALSE),List!$A$2:$B$5,2,FALSE)))</f>
        <v/>
      </c>
      <c r="U428" s="55" t="str">
        <f>IF(C428="","",IF(ISERROR(VLOOKUP(VLOOKUP(C428,Table1[[Practice no.]:[12]],35,FALSE),List!$A$2:$B$5,2,FALSE)),"",VLOOKUP(VLOOKUP(C428,Table1[[Practice no.]:[12]],35,FALSE),List!$A$2:$B$5,2,FALSE)))</f>
        <v/>
      </c>
      <c r="V428" s="55" t="str">
        <f>IF(C428="","",IF(ISERROR(VLOOKUP(VLOOKUP(C428,Table1[[Practice no.]:[12]],36,FALSE),List!$A$2:$B$5,2,FALSE)),"",VLOOKUP(VLOOKUP(C428,Table1[[Practice no.]:[12]],36,FALSE),List!$A$2:$B$5,2,FALSE)))</f>
        <v/>
      </c>
      <c r="W428" s="55" t="str">
        <f>IF(C428="","",IF(ISERROR(VLOOKUP(VLOOKUP(C428,Table1[[Practice no.]:[12]],37,FALSE),List!$A$2:$B$5,2,FALSE)),"",VLOOKUP(VLOOKUP(C428,Table1[[Practice no.]:[12]],37,FALSE),List!$A$2:$B$5,2,FALSE)))</f>
        <v/>
      </c>
      <c r="X428" s="55" t="str">
        <f>IF(C428="","",IF(ISERROR(VLOOKUP(VLOOKUP(C428,Table1[[Practice no.]:[12]],38,FALSE),List!$A$2:$B$5,2,FALSE)),"",VLOOKUP(VLOOKUP(C428,Table1[[Practice no.]:[12]],38,FALSE),List!$A$2:$B$5,2,FALSE)))</f>
        <v/>
      </c>
      <c r="Y428" s="55" t="str">
        <f>IF(C428="","",IF(ISERROR(VLOOKUP(VLOOKUP(C428,Table1[[Practice no.]:[12]],39,FALSE),List!$A$2:$B$5,2,FALSE)),"",VLOOKUP(VLOOKUP(C428,Table1[[Practice no.]:[12]],39,FALSE),List!$A$2:$B$5,2,FALSE)))</f>
        <v/>
      </c>
      <c r="Z428" s="55" t="str">
        <f>IF(C428="","",IF(ISERROR(VLOOKUP(VLOOKUP(C428,Table1[[Practice no.]:[12]],40,FALSE),List!$A$2:$B$5,2,FALSE)),"",VLOOKUP(VLOOKUP(C428,Table1[[Practice no.]:[12]],40,FALSE),List!$A$2:$B$5,2,FALSE)))</f>
        <v/>
      </c>
      <c r="AA428" s="55" t="str">
        <f>IF(C428="","",IF(ISERROR(VLOOKUP(VLOOKUP(C428,Table1[[Practice no.]:[12]],41,FALSE),List!$A$2:$B$5,2,FALSE)),"",VLOOKUP(VLOOKUP(C428,Table1[[Practice no.]:[12]],41,FALSE),List!$A$2:$B$5,2,FALSE)))</f>
        <v/>
      </c>
      <c r="AB428" s="55" t="str">
        <f>IF(C428="","",IF(ISERROR(VLOOKUP(VLOOKUP(C428,Table1[[Practice no.]:[12]],42,FALSE),List!$A$2:$B$5,2,FALSE)),"",VLOOKUP(VLOOKUP(C428,Table1[[Practice no.]:[12]],42,FALSE),List!$A$2:$B$5,2,FALSE)))</f>
        <v/>
      </c>
    </row>
    <row r="429" spans="1:28" ht="40.35" customHeight="1">
      <c r="A429" s="218"/>
      <c r="B429" s="218"/>
      <c r="C429" s="218"/>
      <c r="D429" s="218" t="str">
        <f>IF(C429="","",HYPERLINK("#'" &amp; C429 &amp; "'!A1",VLOOKUP(C429,Table1[[Practice no.]:[Pracitce Name]],2,FALSE)))</f>
        <v/>
      </c>
      <c r="E429" s="65" t="str">
        <f>IF(C429="","",IF(ISERROR(VLOOKUP(VLOOKUP(C429,Table1[[Practice no.]:[12]],19,FALSE),List!$A$2:$B$5,2,FALSE)),"",VLOOKUP(VLOOKUP(C429,Table1[[Practice no.]:[12]],19,FALSE),List!$A$2:$B$5,2,FALSE)))</f>
        <v/>
      </c>
      <c r="F429" s="66" t="str">
        <f>IF(C429="","",IF(ISERROR(VLOOKUP(VLOOKUP(C429,Table1[[Practice no.]:[12]],20,FALSE),List!$A$2:$B$5,2,FALSE)),"",VLOOKUP(VLOOKUP(C429,Table1[[Practice no.]:[12]],20,FALSE),List!$A$2:$B$5,2,FALSE)))</f>
        <v/>
      </c>
      <c r="G429" s="66" t="str">
        <f>IF(C429="","",IF(ISERROR(VLOOKUP(VLOOKUP(C429,Table1[[Practice no.]:[12]],21,FALSE),List!$A$2:$B$5,2,FALSE)),"",VLOOKUP(VLOOKUP(C429,Table1[[Practice no.]:[12]],21,FALSE),List!$A$2:$B$5,2,FALSE)))</f>
        <v/>
      </c>
      <c r="H429" s="67" t="str">
        <f>IF(C429="","",IF(ISERROR(VLOOKUP(VLOOKUP(C429,Table1[[Practice no.]:[12]],22,FALSE),List!$A$2:$B$5,2,FALSE)),"",VLOOKUP(VLOOKUP(C429,Table1[[Practice no.]:[12]],22,FALSE),List!$A$2:$B$5,2,FALSE)))</f>
        <v/>
      </c>
      <c r="I429" s="67" t="str">
        <f>IF(C429="","",IF(ISERROR(VLOOKUP(VLOOKUP(C429,Table1[[Practice no.]:[12]],23,FALSE),List!$A$2:$B$5,2,FALSE)),"",VLOOKUP(VLOOKUP(C429,Table1[[Practice no.]:[12]],23,FALSE),List!$A$2:$B$5,2,FALSE)))</f>
        <v/>
      </c>
      <c r="J429" s="67" t="str">
        <f>IF(C429="","",IF(ISERROR(VLOOKUP(VLOOKUP(C429,Table1[[Practice no.]:[12]],24,FALSE),List!$A$2:$B$5,2,FALSE)),"",VLOOKUP(VLOOKUP(C429,Table1[[Practice no.]:[12]],24,FALSE),List!$A$2:$B$5,2,FALSE)))</f>
        <v/>
      </c>
      <c r="K429" s="68" t="str">
        <f>IF(C429="","",IF(ISERROR(VLOOKUP(VLOOKUP(C429,Table1[[Practice no.]:[12]],25,FALSE),List!$A$2:$B$5,2,FALSE)),"",VLOOKUP(VLOOKUP(C429,Table1[[Practice no.]:[12]],25,FALSE),List!$A$2:$B$5,2,FALSE)))</f>
        <v/>
      </c>
      <c r="L429" s="68" t="str">
        <f>IF(C429="","",IF(ISERROR(VLOOKUP(VLOOKUP(C429,Table1[[Practice no.]:[12]],26,FALSE),List!$A$2:$B$5,2,FALSE)),"",VLOOKUP(VLOOKUP(C429,Table1[[Practice no.]:[12]],26,FALSE),List!$A$2:$B$5,2,FALSE)))</f>
        <v/>
      </c>
      <c r="M429" s="68" t="str">
        <f>IF(C429="","",IF(ISERROR(VLOOKUP(VLOOKUP(C429,Table1[[Practice no.]:[12]],27,FALSE),List!$A$2:$B$5,2,FALSE)),"",VLOOKUP(VLOOKUP(C429,Table1[[Practice no.]:[12]],27,FALSE),List!$A$2:$B$5,2,FALSE)))</f>
        <v/>
      </c>
      <c r="N429" s="69" t="str">
        <f>IF(C429="","",IF(ISERROR(VLOOKUP(VLOOKUP(C429,Table1[[Practice no.]:[12]],28,FALSE),List!$A$2:$B$5,2,FALSE)),"",VLOOKUP(VLOOKUP(C429,Table1[[Practice no.]:[12]],28,FALSE),List!$A$2:$B$5,2,FALSE)))</f>
        <v/>
      </c>
      <c r="O429" s="69" t="str">
        <f>IF(C429="","",IF(ISERROR(VLOOKUP(VLOOKUP(C429,Table1[[Practice no.]:[12]],29,FALSE),List!$A$2:$B$5,2,FALSE)),"",VLOOKUP(VLOOKUP(C429,Table1[[Practice no.]:[12]],29,FALSE),List!$A$2:$B$5,2,FALSE)))</f>
        <v/>
      </c>
      <c r="P429" s="69" t="str">
        <f>IF(C429="","",IF(ISERROR(VLOOKUP(VLOOKUP(C429,Table1[[Practice no.]:[12]],30,FALSE),List!$A$2:$B$5,2,FALSE)),"",VLOOKUP(VLOOKUP(C429,Table1[[Practice no.]:[12]],30,FALSE),List!$A$2:$B$5,2,FALSE)))</f>
        <v/>
      </c>
      <c r="Q429" s="55" t="str">
        <f>IF(C429="","",IF(ISERROR(VLOOKUP(VLOOKUP(C429,Table1[[Practice no.]:[12]],31,FALSE),List!$A$2:$B$5,2,FALSE)),"",VLOOKUP(VLOOKUP(C429,Table1[[Practice no.]:[12]],31,FALSE),List!$A$2:$B$5,2,FALSE)))</f>
        <v/>
      </c>
      <c r="R429" s="55" t="str">
        <f>IF(C429="","",IF(ISERROR(VLOOKUP(VLOOKUP(C429,Table1[[Practice no.]:[12]],32,FALSE),List!$A$2:$B$5,2,FALSE)),"",VLOOKUP(VLOOKUP(C429,Table1[[Practice no.]:[12]],32,FALSE),List!$A$2:$B$5,2,FALSE)))</f>
        <v/>
      </c>
      <c r="S429" s="55" t="str">
        <f>IF(C429="","",IF(ISERROR(VLOOKUP(VLOOKUP(C429,Table1[[Practice no.]:[12]],33,FALSE),List!$A$2:$B$5,2,FALSE)),"",VLOOKUP(VLOOKUP(C429,Table1[[Practice no.]:[12]],33,FALSE),List!$A$2:$B$5,2,FALSE)))</f>
        <v/>
      </c>
      <c r="T429" s="55" t="str">
        <f>IF(C429="","",IF(ISERROR(VLOOKUP(VLOOKUP(C429,Table1[[Practice no.]:[12]],34,FALSE),List!$A$2:$B$5,2,FALSE)),"",VLOOKUP(VLOOKUP(C429,Table1[[Practice no.]:[12]],34,FALSE),List!$A$2:$B$5,2,FALSE)))</f>
        <v/>
      </c>
      <c r="U429" s="55" t="str">
        <f>IF(C429="","",IF(ISERROR(VLOOKUP(VLOOKUP(C429,Table1[[Practice no.]:[12]],35,FALSE),List!$A$2:$B$5,2,FALSE)),"",VLOOKUP(VLOOKUP(C429,Table1[[Practice no.]:[12]],35,FALSE),List!$A$2:$B$5,2,FALSE)))</f>
        <v/>
      </c>
      <c r="V429" s="55" t="str">
        <f>IF(C429="","",IF(ISERROR(VLOOKUP(VLOOKUP(C429,Table1[[Practice no.]:[12]],36,FALSE),List!$A$2:$B$5,2,FALSE)),"",VLOOKUP(VLOOKUP(C429,Table1[[Practice no.]:[12]],36,FALSE),List!$A$2:$B$5,2,FALSE)))</f>
        <v/>
      </c>
      <c r="W429" s="55" t="str">
        <f>IF(C429="","",IF(ISERROR(VLOOKUP(VLOOKUP(C429,Table1[[Practice no.]:[12]],37,FALSE),List!$A$2:$B$5,2,FALSE)),"",VLOOKUP(VLOOKUP(C429,Table1[[Practice no.]:[12]],37,FALSE),List!$A$2:$B$5,2,FALSE)))</f>
        <v/>
      </c>
      <c r="X429" s="55" t="str">
        <f>IF(C429="","",IF(ISERROR(VLOOKUP(VLOOKUP(C429,Table1[[Practice no.]:[12]],38,FALSE),List!$A$2:$B$5,2,FALSE)),"",VLOOKUP(VLOOKUP(C429,Table1[[Practice no.]:[12]],38,FALSE),List!$A$2:$B$5,2,FALSE)))</f>
        <v/>
      </c>
      <c r="Y429" s="55" t="str">
        <f>IF(C429="","",IF(ISERROR(VLOOKUP(VLOOKUP(C429,Table1[[Practice no.]:[12]],39,FALSE),List!$A$2:$B$5,2,FALSE)),"",VLOOKUP(VLOOKUP(C429,Table1[[Practice no.]:[12]],39,FALSE),List!$A$2:$B$5,2,FALSE)))</f>
        <v/>
      </c>
      <c r="Z429" s="55" t="str">
        <f>IF(C429="","",IF(ISERROR(VLOOKUP(VLOOKUP(C429,Table1[[Practice no.]:[12]],40,FALSE),List!$A$2:$B$5,2,FALSE)),"",VLOOKUP(VLOOKUP(C429,Table1[[Practice no.]:[12]],40,FALSE),List!$A$2:$B$5,2,FALSE)))</f>
        <v/>
      </c>
      <c r="AA429" s="55" t="str">
        <f>IF(C429="","",IF(ISERROR(VLOOKUP(VLOOKUP(C429,Table1[[Practice no.]:[12]],41,FALSE),List!$A$2:$B$5,2,FALSE)),"",VLOOKUP(VLOOKUP(C429,Table1[[Practice no.]:[12]],41,FALSE),List!$A$2:$B$5,2,FALSE)))</f>
        <v/>
      </c>
      <c r="AB429" s="55" t="str">
        <f>IF(C429="","",IF(ISERROR(VLOOKUP(VLOOKUP(C429,Table1[[Practice no.]:[12]],42,FALSE),List!$A$2:$B$5,2,FALSE)),"",VLOOKUP(VLOOKUP(C429,Table1[[Practice no.]:[12]],42,FALSE),List!$A$2:$B$5,2,FALSE)))</f>
        <v/>
      </c>
    </row>
    <row r="430" spans="1:28" ht="40.35" customHeight="1">
      <c r="A430" s="218"/>
      <c r="B430" s="218"/>
      <c r="C430" s="218"/>
      <c r="D430" s="218" t="str">
        <f>IF(C430="","",HYPERLINK("#'" &amp; C430 &amp; "'!A1",VLOOKUP(C430,Table1[[Practice no.]:[Pracitce Name]],2,FALSE)))</f>
        <v/>
      </c>
      <c r="E430" s="65" t="str">
        <f>IF(C430="","",IF(ISERROR(VLOOKUP(VLOOKUP(C430,Table1[[Practice no.]:[12]],19,FALSE),List!$A$2:$B$5,2,FALSE)),"",VLOOKUP(VLOOKUP(C430,Table1[[Practice no.]:[12]],19,FALSE),List!$A$2:$B$5,2,FALSE)))</f>
        <v/>
      </c>
      <c r="F430" s="66" t="str">
        <f>IF(C430="","",IF(ISERROR(VLOOKUP(VLOOKUP(C430,Table1[[Practice no.]:[12]],20,FALSE),List!$A$2:$B$5,2,FALSE)),"",VLOOKUP(VLOOKUP(C430,Table1[[Practice no.]:[12]],20,FALSE),List!$A$2:$B$5,2,FALSE)))</f>
        <v/>
      </c>
      <c r="G430" s="66" t="str">
        <f>IF(C430="","",IF(ISERROR(VLOOKUP(VLOOKUP(C430,Table1[[Practice no.]:[12]],21,FALSE),List!$A$2:$B$5,2,FALSE)),"",VLOOKUP(VLOOKUP(C430,Table1[[Practice no.]:[12]],21,FALSE),List!$A$2:$B$5,2,FALSE)))</f>
        <v/>
      </c>
      <c r="H430" s="67" t="str">
        <f>IF(C430="","",IF(ISERROR(VLOOKUP(VLOOKUP(C430,Table1[[Practice no.]:[12]],22,FALSE),List!$A$2:$B$5,2,FALSE)),"",VLOOKUP(VLOOKUP(C430,Table1[[Practice no.]:[12]],22,FALSE),List!$A$2:$B$5,2,FALSE)))</f>
        <v/>
      </c>
      <c r="I430" s="67" t="str">
        <f>IF(C430="","",IF(ISERROR(VLOOKUP(VLOOKUP(C430,Table1[[Practice no.]:[12]],23,FALSE),List!$A$2:$B$5,2,FALSE)),"",VLOOKUP(VLOOKUP(C430,Table1[[Practice no.]:[12]],23,FALSE),List!$A$2:$B$5,2,FALSE)))</f>
        <v/>
      </c>
      <c r="J430" s="67" t="str">
        <f>IF(C430="","",IF(ISERROR(VLOOKUP(VLOOKUP(C430,Table1[[Practice no.]:[12]],24,FALSE),List!$A$2:$B$5,2,FALSE)),"",VLOOKUP(VLOOKUP(C430,Table1[[Practice no.]:[12]],24,FALSE),List!$A$2:$B$5,2,FALSE)))</f>
        <v/>
      </c>
      <c r="K430" s="68" t="str">
        <f>IF(C430="","",IF(ISERROR(VLOOKUP(VLOOKUP(C430,Table1[[Practice no.]:[12]],25,FALSE),List!$A$2:$B$5,2,FALSE)),"",VLOOKUP(VLOOKUP(C430,Table1[[Practice no.]:[12]],25,FALSE),List!$A$2:$B$5,2,FALSE)))</f>
        <v/>
      </c>
      <c r="L430" s="68" t="str">
        <f>IF(C430="","",IF(ISERROR(VLOOKUP(VLOOKUP(C430,Table1[[Practice no.]:[12]],26,FALSE),List!$A$2:$B$5,2,FALSE)),"",VLOOKUP(VLOOKUP(C430,Table1[[Practice no.]:[12]],26,FALSE),List!$A$2:$B$5,2,FALSE)))</f>
        <v/>
      </c>
      <c r="M430" s="68" t="str">
        <f>IF(C430="","",IF(ISERROR(VLOOKUP(VLOOKUP(C430,Table1[[Practice no.]:[12]],27,FALSE),List!$A$2:$B$5,2,FALSE)),"",VLOOKUP(VLOOKUP(C430,Table1[[Practice no.]:[12]],27,FALSE),List!$A$2:$B$5,2,FALSE)))</f>
        <v/>
      </c>
      <c r="N430" s="69" t="str">
        <f>IF(C430="","",IF(ISERROR(VLOOKUP(VLOOKUP(C430,Table1[[Practice no.]:[12]],28,FALSE),List!$A$2:$B$5,2,FALSE)),"",VLOOKUP(VLOOKUP(C430,Table1[[Practice no.]:[12]],28,FALSE),List!$A$2:$B$5,2,FALSE)))</f>
        <v/>
      </c>
      <c r="O430" s="69" t="str">
        <f>IF(C430="","",IF(ISERROR(VLOOKUP(VLOOKUP(C430,Table1[[Practice no.]:[12]],29,FALSE),List!$A$2:$B$5,2,FALSE)),"",VLOOKUP(VLOOKUP(C430,Table1[[Practice no.]:[12]],29,FALSE),List!$A$2:$B$5,2,FALSE)))</f>
        <v/>
      </c>
      <c r="P430" s="69" t="str">
        <f>IF(C430="","",IF(ISERROR(VLOOKUP(VLOOKUP(C430,Table1[[Practice no.]:[12]],30,FALSE),List!$A$2:$B$5,2,FALSE)),"",VLOOKUP(VLOOKUP(C430,Table1[[Practice no.]:[12]],30,FALSE),List!$A$2:$B$5,2,FALSE)))</f>
        <v/>
      </c>
      <c r="Q430" s="55" t="str">
        <f>IF(C430="","",IF(ISERROR(VLOOKUP(VLOOKUP(C430,Table1[[Practice no.]:[12]],31,FALSE),List!$A$2:$B$5,2,FALSE)),"",VLOOKUP(VLOOKUP(C430,Table1[[Practice no.]:[12]],31,FALSE),List!$A$2:$B$5,2,FALSE)))</f>
        <v/>
      </c>
      <c r="R430" s="55" t="str">
        <f>IF(C430="","",IF(ISERROR(VLOOKUP(VLOOKUP(C430,Table1[[Practice no.]:[12]],32,FALSE),List!$A$2:$B$5,2,FALSE)),"",VLOOKUP(VLOOKUP(C430,Table1[[Practice no.]:[12]],32,FALSE),List!$A$2:$B$5,2,FALSE)))</f>
        <v/>
      </c>
      <c r="S430" s="55" t="str">
        <f>IF(C430="","",IF(ISERROR(VLOOKUP(VLOOKUP(C430,Table1[[Practice no.]:[12]],33,FALSE),List!$A$2:$B$5,2,FALSE)),"",VLOOKUP(VLOOKUP(C430,Table1[[Practice no.]:[12]],33,FALSE),List!$A$2:$B$5,2,FALSE)))</f>
        <v/>
      </c>
      <c r="T430" s="55" t="str">
        <f>IF(C430="","",IF(ISERROR(VLOOKUP(VLOOKUP(C430,Table1[[Practice no.]:[12]],34,FALSE),List!$A$2:$B$5,2,FALSE)),"",VLOOKUP(VLOOKUP(C430,Table1[[Practice no.]:[12]],34,FALSE),List!$A$2:$B$5,2,FALSE)))</f>
        <v/>
      </c>
      <c r="U430" s="55" t="str">
        <f>IF(C430="","",IF(ISERROR(VLOOKUP(VLOOKUP(C430,Table1[[Practice no.]:[12]],35,FALSE),List!$A$2:$B$5,2,FALSE)),"",VLOOKUP(VLOOKUP(C430,Table1[[Practice no.]:[12]],35,FALSE),List!$A$2:$B$5,2,FALSE)))</f>
        <v/>
      </c>
      <c r="V430" s="55" t="str">
        <f>IF(C430="","",IF(ISERROR(VLOOKUP(VLOOKUP(C430,Table1[[Practice no.]:[12]],36,FALSE),List!$A$2:$B$5,2,FALSE)),"",VLOOKUP(VLOOKUP(C430,Table1[[Practice no.]:[12]],36,FALSE),List!$A$2:$B$5,2,FALSE)))</f>
        <v/>
      </c>
      <c r="W430" s="55" t="str">
        <f>IF(C430="","",IF(ISERROR(VLOOKUP(VLOOKUP(C430,Table1[[Practice no.]:[12]],37,FALSE),List!$A$2:$B$5,2,FALSE)),"",VLOOKUP(VLOOKUP(C430,Table1[[Practice no.]:[12]],37,FALSE),List!$A$2:$B$5,2,FALSE)))</f>
        <v/>
      </c>
      <c r="X430" s="55" t="str">
        <f>IF(C430="","",IF(ISERROR(VLOOKUP(VLOOKUP(C430,Table1[[Practice no.]:[12]],38,FALSE),List!$A$2:$B$5,2,FALSE)),"",VLOOKUP(VLOOKUP(C430,Table1[[Practice no.]:[12]],38,FALSE),List!$A$2:$B$5,2,FALSE)))</f>
        <v/>
      </c>
      <c r="Y430" s="55" t="str">
        <f>IF(C430="","",IF(ISERROR(VLOOKUP(VLOOKUP(C430,Table1[[Practice no.]:[12]],39,FALSE),List!$A$2:$B$5,2,FALSE)),"",VLOOKUP(VLOOKUP(C430,Table1[[Practice no.]:[12]],39,FALSE),List!$A$2:$B$5,2,FALSE)))</f>
        <v/>
      </c>
      <c r="Z430" s="55" t="str">
        <f>IF(C430="","",IF(ISERROR(VLOOKUP(VLOOKUP(C430,Table1[[Practice no.]:[12]],40,FALSE),List!$A$2:$B$5,2,FALSE)),"",VLOOKUP(VLOOKUP(C430,Table1[[Practice no.]:[12]],40,FALSE),List!$A$2:$B$5,2,FALSE)))</f>
        <v/>
      </c>
      <c r="AA430" s="55" t="str">
        <f>IF(C430="","",IF(ISERROR(VLOOKUP(VLOOKUP(C430,Table1[[Practice no.]:[12]],41,FALSE),List!$A$2:$B$5,2,FALSE)),"",VLOOKUP(VLOOKUP(C430,Table1[[Practice no.]:[12]],41,FALSE),List!$A$2:$B$5,2,FALSE)))</f>
        <v/>
      </c>
      <c r="AB430" s="55" t="str">
        <f>IF(C430="","",IF(ISERROR(VLOOKUP(VLOOKUP(C430,Table1[[Practice no.]:[12]],42,FALSE),List!$A$2:$B$5,2,FALSE)),"",VLOOKUP(VLOOKUP(C430,Table1[[Practice no.]:[12]],42,FALSE),List!$A$2:$B$5,2,FALSE)))</f>
        <v/>
      </c>
    </row>
    <row r="431" spans="1:28" ht="40.35" customHeight="1">
      <c r="A431" s="218"/>
      <c r="B431" s="218"/>
      <c r="C431" s="218"/>
      <c r="D431" s="218" t="str">
        <f>IF(C431="","",HYPERLINK("#'" &amp; C431 &amp; "'!A1",VLOOKUP(C431,Table1[[Practice no.]:[Pracitce Name]],2,FALSE)))</f>
        <v/>
      </c>
      <c r="E431" s="65" t="str">
        <f>IF(C431="","",IF(ISERROR(VLOOKUP(VLOOKUP(C431,Table1[[Practice no.]:[12]],19,FALSE),List!$A$2:$B$5,2,FALSE)),"",VLOOKUP(VLOOKUP(C431,Table1[[Practice no.]:[12]],19,FALSE),List!$A$2:$B$5,2,FALSE)))</f>
        <v/>
      </c>
      <c r="F431" s="66" t="str">
        <f>IF(C431="","",IF(ISERROR(VLOOKUP(VLOOKUP(C431,Table1[[Practice no.]:[12]],20,FALSE),List!$A$2:$B$5,2,FALSE)),"",VLOOKUP(VLOOKUP(C431,Table1[[Practice no.]:[12]],20,FALSE),List!$A$2:$B$5,2,FALSE)))</f>
        <v/>
      </c>
      <c r="G431" s="66" t="str">
        <f>IF(C431="","",IF(ISERROR(VLOOKUP(VLOOKUP(C431,Table1[[Practice no.]:[12]],21,FALSE),List!$A$2:$B$5,2,FALSE)),"",VLOOKUP(VLOOKUP(C431,Table1[[Practice no.]:[12]],21,FALSE),List!$A$2:$B$5,2,FALSE)))</f>
        <v/>
      </c>
      <c r="H431" s="67" t="str">
        <f>IF(C431="","",IF(ISERROR(VLOOKUP(VLOOKUP(C431,Table1[[Practice no.]:[12]],22,FALSE),List!$A$2:$B$5,2,FALSE)),"",VLOOKUP(VLOOKUP(C431,Table1[[Practice no.]:[12]],22,FALSE),List!$A$2:$B$5,2,FALSE)))</f>
        <v/>
      </c>
      <c r="I431" s="67" t="str">
        <f>IF(C431="","",IF(ISERROR(VLOOKUP(VLOOKUP(C431,Table1[[Practice no.]:[12]],23,FALSE),List!$A$2:$B$5,2,FALSE)),"",VLOOKUP(VLOOKUP(C431,Table1[[Practice no.]:[12]],23,FALSE),List!$A$2:$B$5,2,FALSE)))</f>
        <v/>
      </c>
      <c r="J431" s="67" t="str">
        <f>IF(C431="","",IF(ISERROR(VLOOKUP(VLOOKUP(C431,Table1[[Practice no.]:[12]],24,FALSE),List!$A$2:$B$5,2,FALSE)),"",VLOOKUP(VLOOKUP(C431,Table1[[Practice no.]:[12]],24,FALSE),List!$A$2:$B$5,2,FALSE)))</f>
        <v/>
      </c>
      <c r="K431" s="68" t="str">
        <f>IF(C431="","",IF(ISERROR(VLOOKUP(VLOOKUP(C431,Table1[[Practice no.]:[12]],25,FALSE),List!$A$2:$B$5,2,FALSE)),"",VLOOKUP(VLOOKUP(C431,Table1[[Practice no.]:[12]],25,FALSE),List!$A$2:$B$5,2,FALSE)))</f>
        <v/>
      </c>
      <c r="L431" s="68" t="str">
        <f>IF(C431="","",IF(ISERROR(VLOOKUP(VLOOKUP(C431,Table1[[Practice no.]:[12]],26,FALSE),List!$A$2:$B$5,2,FALSE)),"",VLOOKUP(VLOOKUP(C431,Table1[[Practice no.]:[12]],26,FALSE),List!$A$2:$B$5,2,FALSE)))</f>
        <v/>
      </c>
      <c r="M431" s="68" t="str">
        <f>IF(C431="","",IF(ISERROR(VLOOKUP(VLOOKUP(C431,Table1[[Practice no.]:[12]],27,FALSE),List!$A$2:$B$5,2,FALSE)),"",VLOOKUP(VLOOKUP(C431,Table1[[Practice no.]:[12]],27,FALSE),List!$A$2:$B$5,2,FALSE)))</f>
        <v/>
      </c>
      <c r="N431" s="69" t="str">
        <f>IF(C431="","",IF(ISERROR(VLOOKUP(VLOOKUP(C431,Table1[[Practice no.]:[12]],28,FALSE),List!$A$2:$B$5,2,FALSE)),"",VLOOKUP(VLOOKUP(C431,Table1[[Practice no.]:[12]],28,FALSE),List!$A$2:$B$5,2,FALSE)))</f>
        <v/>
      </c>
      <c r="O431" s="69" t="str">
        <f>IF(C431="","",IF(ISERROR(VLOOKUP(VLOOKUP(C431,Table1[[Practice no.]:[12]],29,FALSE),List!$A$2:$B$5,2,FALSE)),"",VLOOKUP(VLOOKUP(C431,Table1[[Practice no.]:[12]],29,FALSE),List!$A$2:$B$5,2,FALSE)))</f>
        <v/>
      </c>
      <c r="P431" s="69" t="str">
        <f>IF(C431="","",IF(ISERROR(VLOOKUP(VLOOKUP(C431,Table1[[Practice no.]:[12]],30,FALSE),List!$A$2:$B$5,2,FALSE)),"",VLOOKUP(VLOOKUP(C431,Table1[[Practice no.]:[12]],30,FALSE),List!$A$2:$B$5,2,FALSE)))</f>
        <v/>
      </c>
      <c r="Q431" s="55" t="str">
        <f>IF(C431="","",IF(ISERROR(VLOOKUP(VLOOKUP(C431,Table1[[Practice no.]:[12]],31,FALSE),List!$A$2:$B$5,2,FALSE)),"",VLOOKUP(VLOOKUP(C431,Table1[[Practice no.]:[12]],31,FALSE),List!$A$2:$B$5,2,FALSE)))</f>
        <v/>
      </c>
      <c r="R431" s="55" t="str">
        <f>IF(C431="","",IF(ISERROR(VLOOKUP(VLOOKUP(C431,Table1[[Practice no.]:[12]],32,FALSE),List!$A$2:$B$5,2,FALSE)),"",VLOOKUP(VLOOKUP(C431,Table1[[Practice no.]:[12]],32,FALSE),List!$A$2:$B$5,2,FALSE)))</f>
        <v/>
      </c>
      <c r="S431" s="55" t="str">
        <f>IF(C431="","",IF(ISERROR(VLOOKUP(VLOOKUP(C431,Table1[[Practice no.]:[12]],33,FALSE),List!$A$2:$B$5,2,FALSE)),"",VLOOKUP(VLOOKUP(C431,Table1[[Practice no.]:[12]],33,FALSE),List!$A$2:$B$5,2,FALSE)))</f>
        <v/>
      </c>
      <c r="T431" s="55" t="str">
        <f>IF(C431="","",IF(ISERROR(VLOOKUP(VLOOKUP(C431,Table1[[Practice no.]:[12]],34,FALSE),List!$A$2:$B$5,2,FALSE)),"",VLOOKUP(VLOOKUP(C431,Table1[[Practice no.]:[12]],34,FALSE),List!$A$2:$B$5,2,FALSE)))</f>
        <v/>
      </c>
      <c r="U431" s="55" t="str">
        <f>IF(C431="","",IF(ISERROR(VLOOKUP(VLOOKUP(C431,Table1[[Practice no.]:[12]],35,FALSE),List!$A$2:$B$5,2,FALSE)),"",VLOOKUP(VLOOKUP(C431,Table1[[Practice no.]:[12]],35,FALSE),List!$A$2:$B$5,2,FALSE)))</f>
        <v/>
      </c>
      <c r="V431" s="55" t="str">
        <f>IF(C431="","",IF(ISERROR(VLOOKUP(VLOOKUP(C431,Table1[[Practice no.]:[12]],36,FALSE),List!$A$2:$B$5,2,FALSE)),"",VLOOKUP(VLOOKUP(C431,Table1[[Practice no.]:[12]],36,FALSE),List!$A$2:$B$5,2,FALSE)))</f>
        <v/>
      </c>
      <c r="W431" s="55" t="str">
        <f>IF(C431="","",IF(ISERROR(VLOOKUP(VLOOKUP(C431,Table1[[Practice no.]:[12]],37,FALSE),List!$A$2:$B$5,2,FALSE)),"",VLOOKUP(VLOOKUP(C431,Table1[[Practice no.]:[12]],37,FALSE),List!$A$2:$B$5,2,FALSE)))</f>
        <v/>
      </c>
      <c r="X431" s="55" t="str">
        <f>IF(C431="","",IF(ISERROR(VLOOKUP(VLOOKUP(C431,Table1[[Practice no.]:[12]],38,FALSE),List!$A$2:$B$5,2,FALSE)),"",VLOOKUP(VLOOKUP(C431,Table1[[Practice no.]:[12]],38,FALSE),List!$A$2:$B$5,2,FALSE)))</f>
        <v/>
      </c>
      <c r="Y431" s="55" t="str">
        <f>IF(C431="","",IF(ISERROR(VLOOKUP(VLOOKUP(C431,Table1[[Practice no.]:[12]],39,FALSE),List!$A$2:$B$5,2,FALSE)),"",VLOOKUP(VLOOKUP(C431,Table1[[Practice no.]:[12]],39,FALSE),List!$A$2:$B$5,2,FALSE)))</f>
        <v/>
      </c>
      <c r="Z431" s="55" t="str">
        <f>IF(C431="","",IF(ISERROR(VLOOKUP(VLOOKUP(C431,Table1[[Practice no.]:[12]],40,FALSE),List!$A$2:$B$5,2,FALSE)),"",VLOOKUP(VLOOKUP(C431,Table1[[Practice no.]:[12]],40,FALSE),List!$A$2:$B$5,2,FALSE)))</f>
        <v/>
      </c>
      <c r="AA431" s="55" t="str">
        <f>IF(C431="","",IF(ISERROR(VLOOKUP(VLOOKUP(C431,Table1[[Practice no.]:[12]],41,FALSE),List!$A$2:$B$5,2,FALSE)),"",VLOOKUP(VLOOKUP(C431,Table1[[Practice no.]:[12]],41,FALSE),List!$A$2:$B$5,2,FALSE)))</f>
        <v/>
      </c>
      <c r="AB431" s="55" t="str">
        <f>IF(C431="","",IF(ISERROR(VLOOKUP(VLOOKUP(C431,Table1[[Practice no.]:[12]],42,FALSE),List!$A$2:$B$5,2,FALSE)),"",VLOOKUP(VLOOKUP(C431,Table1[[Practice no.]:[12]],42,FALSE),List!$A$2:$B$5,2,FALSE)))</f>
        <v/>
      </c>
    </row>
    <row r="432" spans="1:28" ht="40.35" customHeight="1">
      <c r="A432" s="218"/>
      <c r="B432" s="218"/>
      <c r="C432" s="218"/>
      <c r="D432" s="218" t="str">
        <f>IF(C432="","",HYPERLINK("#'" &amp; C432 &amp; "'!A1",VLOOKUP(C432,Table1[[Practice no.]:[Pracitce Name]],2,FALSE)))</f>
        <v/>
      </c>
      <c r="E432" s="65" t="str">
        <f>IF(C432="","",IF(ISERROR(VLOOKUP(VLOOKUP(C432,Table1[[Practice no.]:[12]],19,FALSE),List!$A$2:$B$5,2,FALSE)),"",VLOOKUP(VLOOKUP(C432,Table1[[Practice no.]:[12]],19,FALSE),List!$A$2:$B$5,2,FALSE)))</f>
        <v/>
      </c>
      <c r="F432" s="66" t="str">
        <f>IF(C432="","",IF(ISERROR(VLOOKUP(VLOOKUP(C432,Table1[[Practice no.]:[12]],20,FALSE),List!$A$2:$B$5,2,FALSE)),"",VLOOKUP(VLOOKUP(C432,Table1[[Practice no.]:[12]],20,FALSE),List!$A$2:$B$5,2,FALSE)))</f>
        <v/>
      </c>
      <c r="G432" s="66" t="str">
        <f>IF(C432="","",IF(ISERROR(VLOOKUP(VLOOKUP(C432,Table1[[Practice no.]:[12]],21,FALSE),List!$A$2:$B$5,2,FALSE)),"",VLOOKUP(VLOOKUP(C432,Table1[[Practice no.]:[12]],21,FALSE),List!$A$2:$B$5,2,FALSE)))</f>
        <v/>
      </c>
      <c r="H432" s="67" t="str">
        <f>IF(C432="","",IF(ISERROR(VLOOKUP(VLOOKUP(C432,Table1[[Practice no.]:[12]],22,FALSE),List!$A$2:$B$5,2,FALSE)),"",VLOOKUP(VLOOKUP(C432,Table1[[Practice no.]:[12]],22,FALSE),List!$A$2:$B$5,2,FALSE)))</f>
        <v/>
      </c>
      <c r="I432" s="67" t="str">
        <f>IF(C432="","",IF(ISERROR(VLOOKUP(VLOOKUP(C432,Table1[[Practice no.]:[12]],23,FALSE),List!$A$2:$B$5,2,FALSE)),"",VLOOKUP(VLOOKUP(C432,Table1[[Practice no.]:[12]],23,FALSE),List!$A$2:$B$5,2,FALSE)))</f>
        <v/>
      </c>
      <c r="J432" s="67" t="str">
        <f>IF(C432="","",IF(ISERROR(VLOOKUP(VLOOKUP(C432,Table1[[Practice no.]:[12]],24,FALSE),List!$A$2:$B$5,2,FALSE)),"",VLOOKUP(VLOOKUP(C432,Table1[[Practice no.]:[12]],24,FALSE),List!$A$2:$B$5,2,FALSE)))</f>
        <v/>
      </c>
      <c r="K432" s="68" t="str">
        <f>IF(C432="","",IF(ISERROR(VLOOKUP(VLOOKUP(C432,Table1[[Practice no.]:[12]],25,FALSE),List!$A$2:$B$5,2,FALSE)),"",VLOOKUP(VLOOKUP(C432,Table1[[Practice no.]:[12]],25,FALSE),List!$A$2:$B$5,2,FALSE)))</f>
        <v/>
      </c>
      <c r="L432" s="68" t="str">
        <f>IF(C432="","",IF(ISERROR(VLOOKUP(VLOOKUP(C432,Table1[[Practice no.]:[12]],26,FALSE),List!$A$2:$B$5,2,FALSE)),"",VLOOKUP(VLOOKUP(C432,Table1[[Practice no.]:[12]],26,FALSE),List!$A$2:$B$5,2,FALSE)))</f>
        <v/>
      </c>
      <c r="M432" s="68" t="str">
        <f>IF(C432="","",IF(ISERROR(VLOOKUP(VLOOKUP(C432,Table1[[Practice no.]:[12]],27,FALSE),List!$A$2:$B$5,2,FALSE)),"",VLOOKUP(VLOOKUP(C432,Table1[[Practice no.]:[12]],27,FALSE),List!$A$2:$B$5,2,FALSE)))</f>
        <v/>
      </c>
      <c r="N432" s="69" t="str">
        <f>IF(C432="","",IF(ISERROR(VLOOKUP(VLOOKUP(C432,Table1[[Practice no.]:[12]],28,FALSE),List!$A$2:$B$5,2,FALSE)),"",VLOOKUP(VLOOKUP(C432,Table1[[Practice no.]:[12]],28,FALSE),List!$A$2:$B$5,2,FALSE)))</f>
        <v/>
      </c>
      <c r="O432" s="69" t="str">
        <f>IF(C432="","",IF(ISERROR(VLOOKUP(VLOOKUP(C432,Table1[[Practice no.]:[12]],29,FALSE),List!$A$2:$B$5,2,FALSE)),"",VLOOKUP(VLOOKUP(C432,Table1[[Practice no.]:[12]],29,FALSE),List!$A$2:$B$5,2,FALSE)))</f>
        <v/>
      </c>
      <c r="P432" s="69" t="str">
        <f>IF(C432="","",IF(ISERROR(VLOOKUP(VLOOKUP(C432,Table1[[Practice no.]:[12]],30,FALSE),List!$A$2:$B$5,2,FALSE)),"",VLOOKUP(VLOOKUP(C432,Table1[[Practice no.]:[12]],30,FALSE),List!$A$2:$B$5,2,FALSE)))</f>
        <v/>
      </c>
      <c r="Q432" s="55" t="str">
        <f>IF(C432="","",IF(ISERROR(VLOOKUP(VLOOKUP(C432,Table1[[Practice no.]:[12]],31,FALSE),List!$A$2:$B$5,2,FALSE)),"",VLOOKUP(VLOOKUP(C432,Table1[[Practice no.]:[12]],31,FALSE),List!$A$2:$B$5,2,FALSE)))</f>
        <v/>
      </c>
      <c r="R432" s="55" t="str">
        <f>IF(C432="","",IF(ISERROR(VLOOKUP(VLOOKUP(C432,Table1[[Practice no.]:[12]],32,FALSE),List!$A$2:$B$5,2,FALSE)),"",VLOOKUP(VLOOKUP(C432,Table1[[Practice no.]:[12]],32,FALSE),List!$A$2:$B$5,2,FALSE)))</f>
        <v/>
      </c>
      <c r="S432" s="55" t="str">
        <f>IF(C432="","",IF(ISERROR(VLOOKUP(VLOOKUP(C432,Table1[[Practice no.]:[12]],33,FALSE),List!$A$2:$B$5,2,FALSE)),"",VLOOKUP(VLOOKUP(C432,Table1[[Practice no.]:[12]],33,FALSE),List!$A$2:$B$5,2,FALSE)))</f>
        <v/>
      </c>
      <c r="T432" s="55" t="str">
        <f>IF(C432="","",IF(ISERROR(VLOOKUP(VLOOKUP(C432,Table1[[Practice no.]:[12]],34,FALSE),List!$A$2:$B$5,2,FALSE)),"",VLOOKUP(VLOOKUP(C432,Table1[[Practice no.]:[12]],34,FALSE),List!$A$2:$B$5,2,FALSE)))</f>
        <v/>
      </c>
      <c r="U432" s="55" t="str">
        <f>IF(C432="","",IF(ISERROR(VLOOKUP(VLOOKUP(C432,Table1[[Practice no.]:[12]],35,FALSE),List!$A$2:$B$5,2,FALSE)),"",VLOOKUP(VLOOKUP(C432,Table1[[Practice no.]:[12]],35,FALSE),List!$A$2:$B$5,2,FALSE)))</f>
        <v/>
      </c>
      <c r="V432" s="55" t="str">
        <f>IF(C432="","",IF(ISERROR(VLOOKUP(VLOOKUP(C432,Table1[[Practice no.]:[12]],36,FALSE),List!$A$2:$B$5,2,FALSE)),"",VLOOKUP(VLOOKUP(C432,Table1[[Practice no.]:[12]],36,FALSE),List!$A$2:$B$5,2,FALSE)))</f>
        <v/>
      </c>
      <c r="W432" s="55" t="str">
        <f>IF(C432="","",IF(ISERROR(VLOOKUP(VLOOKUP(C432,Table1[[Practice no.]:[12]],37,FALSE),List!$A$2:$B$5,2,FALSE)),"",VLOOKUP(VLOOKUP(C432,Table1[[Practice no.]:[12]],37,FALSE),List!$A$2:$B$5,2,FALSE)))</f>
        <v/>
      </c>
      <c r="X432" s="55" t="str">
        <f>IF(C432="","",IF(ISERROR(VLOOKUP(VLOOKUP(C432,Table1[[Practice no.]:[12]],38,FALSE),List!$A$2:$B$5,2,FALSE)),"",VLOOKUP(VLOOKUP(C432,Table1[[Practice no.]:[12]],38,FALSE),List!$A$2:$B$5,2,FALSE)))</f>
        <v/>
      </c>
      <c r="Y432" s="55" t="str">
        <f>IF(C432="","",IF(ISERROR(VLOOKUP(VLOOKUP(C432,Table1[[Practice no.]:[12]],39,FALSE),List!$A$2:$B$5,2,FALSE)),"",VLOOKUP(VLOOKUP(C432,Table1[[Practice no.]:[12]],39,FALSE),List!$A$2:$B$5,2,FALSE)))</f>
        <v/>
      </c>
      <c r="Z432" s="55" t="str">
        <f>IF(C432="","",IF(ISERROR(VLOOKUP(VLOOKUP(C432,Table1[[Practice no.]:[12]],40,FALSE),List!$A$2:$B$5,2,FALSE)),"",VLOOKUP(VLOOKUP(C432,Table1[[Practice no.]:[12]],40,FALSE),List!$A$2:$B$5,2,FALSE)))</f>
        <v/>
      </c>
      <c r="AA432" s="55" t="str">
        <f>IF(C432="","",IF(ISERROR(VLOOKUP(VLOOKUP(C432,Table1[[Practice no.]:[12]],41,FALSE),List!$A$2:$B$5,2,FALSE)),"",VLOOKUP(VLOOKUP(C432,Table1[[Practice no.]:[12]],41,FALSE),List!$A$2:$B$5,2,FALSE)))</f>
        <v/>
      </c>
      <c r="AB432" s="55" t="str">
        <f>IF(C432="","",IF(ISERROR(VLOOKUP(VLOOKUP(C432,Table1[[Practice no.]:[12]],42,FALSE),List!$A$2:$B$5,2,FALSE)),"",VLOOKUP(VLOOKUP(C432,Table1[[Practice no.]:[12]],42,FALSE),List!$A$2:$B$5,2,FALSE)))</f>
        <v/>
      </c>
    </row>
    <row r="433" spans="1:28" ht="40.35" customHeight="1">
      <c r="A433" s="218"/>
      <c r="B433" s="218"/>
      <c r="C433" s="218"/>
      <c r="D433" s="218" t="str">
        <f>IF(C433="","",HYPERLINK("#'" &amp; C433 &amp; "'!A1",VLOOKUP(C433,Table1[[Practice no.]:[Pracitce Name]],2,FALSE)))</f>
        <v/>
      </c>
      <c r="E433" s="65" t="str">
        <f>IF(C433="","",IF(ISERROR(VLOOKUP(VLOOKUP(C433,Table1[[Practice no.]:[12]],19,FALSE),List!$A$2:$B$5,2,FALSE)),"",VLOOKUP(VLOOKUP(C433,Table1[[Practice no.]:[12]],19,FALSE),List!$A$2:$B$5,2,FALSE)))</f>
        <v/>
      </c>
      <c r="F433" s="66" t="str">
        <f>IF(C433="","",IF(ISERROR(VLOOKUP(VLOOKUP(C433,Table1[[Practice no.]:[12]],20,FALSE),List!$A$2:$B$5,2,FALSE)),"",VLOOKUP(VLOOKUP(C433,Table1[[Practice no.]:[12]],20,FALSE),List!$A$2:$B$5,2,FALSE)))</f>
        <v/>
      </c>
      <c r="G433" s="66" t="str">
        <f>IF(C433="","",IF(ISERROR(VLOOKUP(VLOOKUP(C433,Table1[[Practice no.]:[12]],21,FALSE),List!$A$2:$B$5,2,FALSE)),"",VLOOKUP(VLOOKUP(C433,Table1[[Practice no.]:[12]],21,FALSE),List!$A$2:$B$5,2,FALSE)))</f>
        <v/>
      </c>
      <c r="H433" s="67" t="str">
        <f>IF(C433="","",IF(ISERROR(VLOOKUP(VLOOKUP(C433,Table1[[Practice no.]:[12]],22,FALSE),List!$A$2:$B$5,2,FALSE)),"",VLOOKUP(VLOOKUP(C433,Table1[[Practice no.]:[12]],22,FALSE),List!$A$2:$B$5,2,FALSE)))</f>
        <v/>
      </c>
      <c r="I433" s="67" t="str">
        <f>IF(C433="","",IF(ISERROR(VLOOKUP(VLOOKUP(C433,Table1[[Practice no.]:[12]],23,FALSE),List!$A$2:$B$5,2,FALSE)),"",VLOOKUP(VLOOKUP(C433,Table1[[Practice no.]:[12]],23,FALSE),List!$A$2:$B$5,2,FALSE)))</f>
        <v/>
      </c>
      <c r="J433" s="67" t="str">
        <f>IF(C433="","",IF(ISERROR(VLOOKUP(VLOOKUP(C433,Table1[[Practice no.]:[12]],24,FALSE),List!$A$2:$B$5,2,FALSE)),"",VLOOKUP(VLOOKUP(C433,Table1[[Practice no.]:[12]],24,FALSE),List!$A$2:$B$5,2,FALSE)))</f>
        <v/>
      </c>
      <c r="K433" s="68" t="str">
        <f>IF(C433="","",IF(ISERROR(VLOOKUP(VLOOKUP(C433,Table1[[Practice no.]:[12]],25,FALSE),List!$A$2:$B$5,2,FALSE)),"",VLOOKUP(VLOOKUP(C433,Table1[[Practice no.]:[12]],25,FALSE),List!$A$2:$B$5,2,FALSE)))</f>
        <v/>
      </c>
      <c r="L433" s="68" t="str">
        <f>IF(C433="","",IF(ISERROR(VLOOKUP(VLOOKUP(C433,Table1[[Practice no.]:[12]],26,FALSE),List!$A$2:$B$5,2,FALSE)),"",VLOOKUP(VLOOKUP(C433,Table1[[Practice no.]:[12]],26,FALSE),List!$A$2:$B$5,2,FALSE)))</f>
        <v/>
      </c>
      <c r="M433" s="68" t="str">
        <f>IF(C433="","",IF(ISERROR(VLOOKUP(VLOOKUP(C433,Table1[[Practice no.]:[12]],27,FALSE),List!$A$2:$B$5,2,FALSE)),"",VLOOKUP(VLOOKUP(C433,Table1[[Practice no.]:[12]],27,FALSE),List!$A$2:$B$5,2,FALSE)))</f>
        <v/>
      </c>
      <c r="N433" s="69" t="str">
        <f>IF(C433="","",IF(ISERROR(VLOOKUP(VLOOKUP(C433,Table1[[Practice no.]:[12]],28,FALSE),List!$A$2:$B$5,2,FALSE)),"",VLOOKUP(VLOOKUP(C433,Table1[[Practice no.]:[12]],28,FALSE),List!$A$2:$B$5,2,FALSE)))</f>
        <v/>
      </c>
      <c r="O433" s="69" t="str">
        <f>IF(C433="","",IF(ISERROR(VLOOKUP(VLOOKUP(C433,Table1[[Practice no.]:[12]],29,FALSE),List!$A$2:$B$5,2,FALSE)),"",VLOOKUP(VLOOKUP(C433,Table1[[Practice no.]:[12]],29,FALSE),List!$A$2:$B$5,2,FALSE)))</f>
        <v/>
      </c>
      <c r="P433" s="69" t="str">
        <f>IF(C433="","",IF(ISERROR(VLOOKUP(VLOOKUP(C433,Table1[[Practice no.]:[12]],30,FALSE),List!$A$2:$B$5,2,FALSE)),"",VLOOKUP(VLOOKUP(C433,Table1[[Practice no.]:[12]],30,FALSE),List!$A$2:$B$5,2,FALSE)))</f>
        <v/>
      </c>
      <c r="Q433" s="55" t="str">
        <f>IF(C433="","",IF(ISERROR(VLOOKUP(VLOOKUP(C433,Table1[[Practice no.]:[12]],31,FALSE),List!$A$2:$B$5,2,FALSE)),"",VLOOKUP(VLOOKUP(C433,Table1[[Practice no.]:[12]],31,FALSE),List!$A$2:$B$5,2,FALSE)))</f>
        <v/>
      </c>
      <c r="R433" s="55" t="str">
        <f>IF(C433="","",IF(ISERROR(VLOOKUP(VLOOKUP(C433,Table1[[Practice no.]:[12]],32,FALSE),List!$A$2:$B$5,2,FALSE)),"",VLOOKUP(VLOOKUP(C433,Table1[[Practice no.]:[12]],32,FALSE),List!$A$2:$B$5,2,FALSE)))</f>
        <v/>
      </c>
      <c r="S433" s="55" t="str">
        <f>IF(C433="","",IF(ISERROR(VLOOKUP(VLOOKUP(C433,Table1[[Practice no.]:[12]],33,FALSE),List!$A$2:$B$5,2,FALSE)),"",VLOOKUP(VLOOKUP(C433,Table1[[Practice no.]:[12]],33,FALSE),List!$A$2:$B$5,2,FALSE)))</f>
        <v/>
      </c>
      <c r="T433" s="55" t="str">
        <f>IF(C433="","",IF(ISERROR(VLOOKUP(VLOOKUP(C433,Table1[[Practice no.]:[12]],34,FALSE),List!$A$2:$B$5,2,FALSE)),"",VLOOKUP(VLOOKUP(C433,Table1[[Practice no.]:[12]],34,FALSE),List!$A$2:$B$5,2,FALSE)))</f>
        <v/>
      </c>
      <c r="U433" s="55" t="str">
        <f>IF(C433="","",IF(ISERROR(VLOOKUP(VLOOKUP(C433,Table1[[Practice no.]:[12]],35,FALSE),List!$A$2:$B$5,2,FALSE)),"",VLOOKUP(VLOOKUP(C433,Table1[[Practice no.]:[12]],35,FALSE),List!$A$2:$B$5,2,FALSE)))</f>
        <v/>
      </c>
      <c r="V433" s="55" t="str">
        <f>IF(C433="","",IF(ISERROR(VLOOKUP(VLOOKUP(C433,Table1[[Practice no.]:[12]],36,FALSE),List!$A$2:$B$5,2,FALSE)),"",VLOOKUP(VLOOKUP(C433,Table1[[Practice no.]:[12]],36,FALSE),List!$A$2:$B$5,2,FALSE)))</f>
        <v/>
      </c>
      <c r="W433" s="55" t="str">
        <f>IF(C433="","",IF(ISERROR(VLOOKUP(VLOOKUP(C433,Table1[[Practice no.]:[12]],37,FALSE),List!$A$2:$B$5,2,FALSE)),"",VLOOKUP(VLOOKUP(C433,Table1[[Practice no.]:[12]],37,FALSE),List!$A$2:$B$5,2,FALSE)))</f>
        <v/>
      </c>
      <c r="X433" s="55" t="str">
        <f>IF(C433="","",IF(ISERROR(VLOOKUP(VLOOKUP(C433,Table1[[Practice no.]:[12]],38,FALSE),List!$A$2:$B$5,2,FALSE)),"",VLOOKUP(VLOOKUP(C433,Table1[[Practice no.]:[12]],38,FALSE),List!$A$2:$B$5,2,FALSE)))</f>
        <v/>
      </c>
      <c r="Y433" s="55" t="str">
        <f>IF(C433="","",IF(ISERROR(VLOOKUP(VLOOKUP(C433,Table1[[Practice no.]:[12]],39,FALSE),List!$A$2:$B$5,2,FALSE)),"",VLOOKUP(VLOOKUP(C433,Table1[[Practice no.]:[12]],39,FALSE),List!$A$2:$B$5,2,FALSE)))</f>
        <v/>
      </c>
      <c r="Z433" s="55" t="str">
        <f>IF(C433="","",IF(ISERROR(VLOOKUP(VLOOKUP(C433,Table1[[Practice no.]:[12]],40,FALSE),List!$A$2:$B$5,2,FALSE)),"",VLOOKUP(VLOOKUP(C433,Table1[[Practice no.]:[12]],40,FALSE),List!$A$2:$B$5,2,FALSE)))</f>
        <v/>
      </c>
      <c r="AA433" s="55" t="str">
        <f>IF(C433="","",IF(ISERROR(VLOOKUP(VLOOKUP(C433,Table1[[Practice no.]:[12]],41,FALSE),List!$A$2:$B$5,2,FALSE)),"",VLOOKUP(VLOOKUP(C433,Table1[[Practice no.]:[12]],41,FALSE),List!$A$2:$B$5,2,FALSE)))</f>
        <v/>
      </c>
      <c r="AB433" s="55" t="str">
        <f>IF(C433="","",IF(ISERROR(VLOOKUP(VLOOKUP(C433,Table1[[Practice no.]:[12]],42,FALSE),List!$A$2:$B$5,2,FALSE)),"",VLOOKUP(VLOOKUP(C433,Table1[[Practice no.]:[12]],42,FALSE),List!$A$2:$B$5,2,FALSE)))</f>
        <v/>
      </c>
    </row>
    <row r="434" spans="1:28" ht="40.35" customHeight="1">
      <c r="A434" s="218"/>
      <c r="B434" s="218"/>
      <c r="C434" s="218"/>
      <c r="D434" s="218" t="str">
        <f>IF(C434="","",HYPERLINK("#'" &amp; C434 &amp; "'!A1",VLOOKUP(C434,Table1[[Practice no.]:[Pracitce Name]],2,FALSE)))</f>
        <v/>
      </c>
      <c r="E434" s="65" t="str">
        <f>IF(C434="","",IF(ISERROR(VLOOKUP(VLOOKUP(C434,Table1[[Practice no.]:[12]],19,FALSE),List!$A$2:$B$5,2,FALSE)),"",VLOOKUP(VLOOKUP(C434,Table1[[Practice no.]:[12]],19,FALSE),List!$A$2:$B$5,2,FALSE)))</f>
        <v/>
      </c>
      <c r="F434" s="66" t="str">
        <f>IF(C434="","",IF(ISERROR(VLOOKUP(VLOOKUP(C434,Table1[[Practice no.]:[12]],20,FALSE),List!$A$2:$B$5,2,FALSE)),"",VLOOKUP(VLOOKUP(C434,Table1[[Practice no.]:[12]],20,FALSE),List!$A$2:$B$5,2,FALSE)))</f>
        <v/>
      </c>
      <c r="G434" s="66" t="str">
        <f>IF(C434="","",IF(ISERROR(VLOOKUP(VLOOKUP(C434,Table1[[Practice no.]:[12]],21,FALSE),List!$A$2:$B$5,2,FALSE)),"",VLOOKUP(VLOOKUP(C434,Table1[[Practice no.]:[12]],21,FALSE),List!$A$2:$B$5,2,FALSE)))</f>
        <v/>
      </c>
      <c r="H434" s="67" t="str">
        <f>IF(C434="","",IF(ISERROR(VLOOKUP(VLOOKUP(C434,Table1[[Practice no.]:[12]],22,FALSE),List!$A$2:$B$5,2,FALSE)),"",VLOOKUP(VLOOKUP(C434,Table1[[Practice no.]:[12]],22,FALSE),List!$A$2:$B$5,2,FALSE)))</f>
        <v/>
      </c>
      <c r="I434" s="67" t="str">
        <f>IF(C434="","",IF(ISERROR(VLOOKUP(VLOOKUP(C434,Table1[[Practice no.]:[12]],23,FALSE),List!$A$2:$B$5,2,FALSE)),"",VLOOKUP(VLOOKUP(C434,Table1[[Practice no.]:[12]],23,FALSE),List!$A$2:$B$5,2,FALSE)))</f>
        <v/>
      </c>
      <c r="J434" s="67" t="str">
        <f>IF(C434="","",IF(ISERROR(VLOOKUP(VLOOKUP(C434,Table1[[Practice no.]:[12]],24,FALSE),List!$A$2:$B$5,2,FALSE)),"",VLOOKUP(VLOOKUP(C434,Table1[[Practice no.]:[12]],24,FALSE),List!$A$2:$B$5,2,FALSE)))</f>
        <v/>
      </c>
      <c r="K434" s="68" t="str">
        <f>IF(C434="","",IF(ISERROR(VLOOKUP(VLOOKUP(C434,Table1[[Practice no.]:[12]],25,FALSE),List!$A$2:$B$5,2,FALSE)),"",VLOOKUP(VLOOKUP(C434,Table1[[Practice no.]:[12]],25,FALSE),List!$A$2:$B$5,2,FALSE)))</f>
        <v/>
      </c>
      <c r="L434" s="68" t="str">
        <f>IF(C434="","",IF(ISERROR(VLOOKUP(VLOOKUP(C434,Table1[[Practice no.]:[12]],26,FALSE),List!$A$2:$B$5,2,FALSE)),"",VLOOKUP(VLOOKUP(C434,Table1[[Practice no.]:[12]],26,FALSE),List!$A$2:$B$5,2,FALSE)))</f>
        <v/>
      </c>
      <c r="M434" s="68" t="str">
        <f>IF(C434="","",IF(ISERROR(VLOOKUP(VLOOKUP(C434,Table1[[Practice no.]:[12]],27,FALSE),List!$A$2:$B$5,2,FALSE)),"",VLOOKUP(VLOOKUP(C434,Table1[[Practice no.]:[12]],27,FALSE),List!$A$2:$B$5,2,FALSE)))</f>
        <v/>
      </c>
      <c r="N434" s="69" t="str">
        <f>IF(C434="","",IF(ISERROR(VLOOKUP(VLOOKUP(C434,Table1[[Practice no.]:[12]],28,FALSE),List!$A$2:$B$5,2,FALSE)),"",VLOOKUP(VLOOKUP(C434,Table1[[Practice no.]:[12]],28,FALSE),List!$A$2:$B$5,2,FALSE)))</f>
        <v/>
      </c>
      <c r="O434" s="69" t="str">
        <f>IF(C434="","",IF(ISERROR(VLOOKUP(VLOOKUP(C434,Table1[[Practice no.]:[12]],29,FALSE),List!$A$2:$B$5,2,FALSE)),"",VLOOKUP(VLOOKUP(C434,Table1[[Practice no.]:[12]],29,FALSE),List!$A$2:$B$5,2,FALSE)))</f>
        <v/>
      </c>
      <c r="P434" s="69" t="str">
        <f>IF(C434="","",IF(ISERROR(VLOOKUP(VLOOKUP(C434,Table1[[Practice no.]:[12]],30,FALSE),List!$A$2:$B$5,2,FALSE)),"",VLOOKUP(VLOOKUP(C434,Table1[[Practice no.]:[12]],30,FALSE),List!$A$2:$B$5,2,FALSE)))</f>
        <v/>
      </c>
      <c r="Q434" s="55" t="str">
        <f>IF(C434="","",IF(ISERROR(VLOOKUP(VLOOKUP(C434,Table1[[Practice no.]:[12]],31,FALSE),List!$A$2:$B$5,2,FALSE)),"",VLOOKUP(VLOOKUP(C434,Table1[[Practice no.]:[12]],31,FALSE),List!$A$2:$B$5,2,FALSE)))</f>
        <v/>
      </c>
      <c r="R434" s="55" t="str">
        <f>IF(C434="","",IF(ISERROR(VLOOKUP(VLOOKUP(C434,Table1[[Practice no.]:[12]],32,FALSE),List!$A$2:$B$5,2,FALSE)),"",VLOOKUP(VLOOKUP(C434,Table1[[Practice no.]:[12]],32,FALSE),List!$A$2:$B$5,2,FALSE)))</f>
        <v/>
      </c>
      <c r="S434" s="55" t="str">
        <f>IF(C434="","",IF(ISERROR(VLOOKUP(VLOOKUP(C434,Table1[[Practice no.]:[12]],33,FALSE),List!$A$2:$B$5,2,FALSE)),"",VLOOKUP(VLOOKUP(C434,Table1[[Practice no.]:[12]],33,FALSE),List!$A$2:$B$5,2,FALSE)))</f>
        <v/>
      </c>
      <c r="T434" s="55" t="str">
        <f>IF(C434="","",IF(ISERROR(VLOOKUP(VLOOKUP(C434,Table1[[Practice no.]:[12]],34,FALSE),List!$A$2:$B$5,2,FALSE)),"",VLOOKUP(VLOOKUP(C434,Table1[[Practice no.]:[12]],34,FALSE),List!$A$2:$B$5,2,FALSE)))</f>
        <v/>
      </c>
      <c r="U434" s="55" t="str">
        <f>IF(C434="","",IF(ISERROR(VLOOKUP(VLOOKUP(C434,Table1[[Practice no.]:[12]],35,FALSE),List!$A$2:$B$5,2,FALSE)),"",VLOOKUP(VLOOKUP(C434,Table1[[Practice no.]:[12]],35,FALSE),List!$A$2:$B$5,2,FALSE)))</f>
        <v/>
      </c>
      <c r="V434" s="55" t="str">
        <f>IF(C434="","",IF(ISERROR(VLOOKUP(VLOOKUP(C434,Table1[[Practice no.]:[12]],36,FALSE),List!$A$2:$B$5,2,FALSE)),"",VLOOKUP(VLOOKUP(C434,Table1[[Practice no.]:[12]],36,FALSE),List!$A$2:$B$5,2,FALSE)))</f>
        <v/>
      </c>
      <c r="W434" s="55" t="str">
        <f>IF(C434="","",IF(ISERROR(VLOOKUP(VLOOKUP(C434,Table1[[Practice no.]:[12]],37,FALSE),List!$A$2:$B$5,2,FALSE)),"",VLOOKUP(VLOOKUP(C434,Table1[[Practice no.]:[12]],37,FALSE),List!$A$2:$B$5,2,FALSE)))</f>
        <v/>
      </c>
      <c r="X434" s="55" t="str">
        <f>IF(C434="","",IF(ISERROR(VLOOKUP(VLOOKUP(C434,Table1[[Practice no.]:[12]],38,FALSE),List!$A$2:$B$5,2,FALSE)),"",VLOOKUP(VLOOKUP(C434,Table1[[Practice no.]:[12]],38,FALSE),List!$A$2:$B$5,2,FALSE)))</f>
        <v/>
      </c>
      <c r="Y434" s="55" t="str">
        <f>IF(C434="","",IF(ISERROR(VLOOKUP(VLOOKUP(C434,Table1[[Practice no.]:[12]],39,FALSE),List!$A$2:$B$5,2,FALSE)),"",VLOOKUP(VLOOKUP(C434,Table1[[Practice no.]:[12]],39,FALSE),List!$A$2:$B$5,2,FALSE)))</f>
        <v/>
      </c>
      <c r="Z434" s="55" t="str">
        <f>IF(C434="","",IF(ISERROR(VLOOKUP(VLOOKUP(C434,Table1[[Practice no.]:[12]],40,FALSE),List!$A$2:$B$5,2,FALSE)),"",VLOOKUP(VLOOKUP(C434,Table1[[Practice no.]:[12]],40,FALSE),List!$A$2:$B$5,2,FALSE)))</f>
        <v/>
      </c>
      <c r="AA434" s="55" t="str">
        <f>IF(C434="","",IF(ISERROR(VLOOKUP(VLOOKUP(C434,Table1[[Practice no.]:[12]],41,FALSE),List!$A$2:$B$5,2,FALSE)),"",VLOOKUP(VLOOKUP(C434,Table1[[Practice no.]:[12]],41,FALSE),List!$A$2:$B$5,2,FALSE)))</f>
        <v/>
      </c>
      <c r="AB434" s="55" t="str">
        <f>IF(C434="","",IF(ISERROR(VLOOKUP(VLOOKUP(C434,Table1[[Practice no.]:[12]],42,FALSE),List!$A$2:$B$5,2,FALSE)),"",VLOOKUP(VLOOKUP(C434,Table1[[Practice no.]:[12]],42,FALSE),List!$A$2:$B$5,2,FALSE)))</f>
        <v/>
      </c>
    </row>
    <row r="435" spans="1:28" ht="40.35" customHeight="1">
      <c r="A435" s="218"/>
      <c r="B435" s="218"/>
      <c r="C435" s="218"/>
      <c r="D435" s="218" t="str">
        <f>IF(C435="","",HYPERLINK("#'" &amp; C435 &amp; "'!A1",VLOOKUP(C435,Table1[[Practice no.]:[Pracitce Name]],2,FALSE)))</f>
        <v/>
      </c>
      <c r="E435" s="65" t="str">
        <f>IF(C435="","",IF(ISERROR(VLOOKUP(VLOOKUP(C435,Table1[[Practice no.]:[12]],19,FALSE),List!$A$2:$B$5,2,FALSE)),"",VLOOKUP(VLOOKUP(C435,Table1[[Practice no.]:[12]],19,FALSE),List!$A$2:$B$5,2,FALSE)))</f>
        <v/>
      </c>
      <c r="F435" s="66" t="str">
        <f>IF(C435="","",IF(ISERROR(VLOOKUP(VLOOKUP(C435,Table1[[Practice no.]:[12]],20,FALSE),List!$A$2:$B$5,2,FALSE)),"",VLOOKUP(VLOOKUP(C435,Table1[[Practice no.]:[12]],20,FALSE),List!$A$2:$B$5,2,FALSE)))</f>
        <v/>
      </c>
      <c r="G435" s="66" t="str">
        <f>IF(C435="","",IF(ISERROR(VLOOKUP(VLOOKUP(C435,Table1[[Practice no.]:[12]],21,FALSE),List!$A$2:$B$5,2,FALSE)),"",VLOOKUP(VLOOKUP(C435,Table1[[Practice no.]:[12]],21,FALSE),List!$A$2:$B$5,2,FALSE)))</f>
        <v/>
      </c>
      <c r="H435" s="67" t="str">
        <f>IF(C435="","",IF(ISERROR(VLOOKUP(VLOOKUP(C435,Table1[[Practice no.]:[12]],22,FALSE),List!$A$2:$B$5,2,FALSE)),"",VLOOKUP(VLOOKUP(C435,Table1[[Practice no.]:[12]],22,FALSE),List!$A$2:$B$5,2,FALSE)))</f>
        <v/>
      </c>
      <c r="I435" s="67" t="str">
        <f>IF(C435="","",IF(ISERROR(VLOOKUP(VLOOKUP(C435,Table1[[Practice no.]:[12]],23,FALSE),List!$A$2:$B$5,2,FALSE)),"",VLOOKUP(VLOOKUP(C435,Table1[[Practice no.]:[12]],23,FALSE),List!$A$2:$B$5,2,FALSE)))</f>
        <v/>
      </c>
      <c r="J435" s="67" t="str">
        <f>IF(C435="","",IF(ISERROR(VLOOKUP(VLOOKUP(C435,Table1[[Practice no.]:[12]],24,FALSE),List!$A$2:$B$5,2,FALSE)),"",VLOOKUP(VLOOKUP(C435,Table1[[Practice no.]:[12]],24,FALSE),List!$A$2:$B$5,2,FALSE)))</f>
        <v/>
      </c>
      <c r="K435" s="68" t="str">
        <f>IF(C435="","",IF(ISERROR(VLOOKUP(VLOOKUP(C435,Table1[[Practice no.]:[12]],25,FALSE),List!$A$2:$B$5,2,FALSE)),"",VLOOKUP(VLOOKUP(C435,Table1[[Practice no.]:[12]],25,FALSE),List!$A$2:$B$5,2,FALSE)))</f>
        <v/>
      </c>
      <c r="L435" s="68" t="str">
        <f>IF(C435="","",IF(ISERROR(VLOOKUP(VLOOKUP(C435,Table1[[Practice no.]:[12]],26,FALSE),List!$A$2:$B$5,2,FALSE)),"",VLOOKUP(VLOOKUP(C435,Table1[[Practice no.]:[12]],26,FALSE),List!$A$2:$B$5,2,FALSE)))</f>
        <v/>
      </c>
      <c r="M435" s="68" t="str">
        <f>IF(C435="","",IF(ISERROR(VLOOKUP(VLOOKUP(C435,Table1[[Practice no.]:[12]],27,FALSE),List!$A$2:$B$5,2,FALSE)),"",VLOOKUP(VLOOKUP(C435,Table1[[Practice no.]:[12]],27,FALSE),List!$A$2:$B$5,2,FALSE)))</f>
        <v/>
      </c>
      <c r="N435" s="69" t="str">
        <f>IF(C435="","",IF(ISERROR(VLOOKUP(VLOOKUP(C435,Table1[[Practice no.]:[12]],28,FALSE),List!$A$2:$B$5,2,FALSE)),"",VLOOKUP(VLOOKUP(C435,Table1[[Practice no.]:[12]],28,FALSE),List!$A$2:$B$5,2,FALSE)))</f>
        <v/>
      </c>
      <c r="O435" s="69" t="str">
        <f>IF(C435="","",IF(ISERROR(VLOOKUP(VLOOKUP(C435,Table1[[Practice no.]:[12]],29,FALSE),List!$A$2:$B$5,2,FALSE)),"",VLOOKUP(VLOOKUP(C435,Table1[[Practice no.]:[12]],29,FALSE),List!$A$2:$B$5,2,FALSE)))</f>
        <v/>
      </c>
      <c r="P435" s="69" t="str">
        <f>IF(C435="","",IF(ISERROR(VLOOKUP(VLOOKUP(C435,Table1[[Practice no.]:[12]],30,FALSE),List!$A$2:$B$5,2,FALSE)),"",VLOOKUP(VLOOKUP(C435,Table1[[Practice no.]:[12]],30,FALSE),List!$A$2:$B$5,2,FALSE)))</f>
        <v/>
      </c>
      <c r="Q435" s="55" t="str">
        <f>IF(C435="","",IF(ISERROR(VLOOKUP(VLOOKUP(C435,Table1[[Practice no.]:[12]],31,FALSE),List!$A$2:$B$5,2,FALSE)),"",VLOOKUP(VLOOKUP(C435,Table1[[Practice no.]:[12]],31,FALSE),List!$A$2:$B$5,2,FALSE)))</f>
        <v/>
      </c>
      <c r="R435" s="55" t="str">
        <f>IF(C435="","",IF(ISERROR(VLOOKUP(VLOOKUP(C435,Table1[[Practice no.]:[12]],32,FALSE),List!$A$2:$B$5,2,FALSE)),"",VLOOKUP(VLOOKUP(C435,Table1[[Practice no.]:[12]],32,FALSE),List!$A$2:$B$5,2,FALSE)))</f>
        <v/>
      </c>
      <c r="S435" s="55" t="str">
        <f>IF(C435="","",IF(ISERROR(VLOOKUP(VLOOKUP(C435,Table1[[Practice no.]:[12]],33,FALSE),List!$A$2:$B$5,2,FALSE)),"",VLOOKUP(VLOOKUP(C435,Table1[[Practice no.]:[12]],33,FALSE),List!$A$2:$B$5,2,FALSE)))</f>
        <v/>
      </c>
      <c r="T435" s="55" t="str">
        <f>IF(C435="","",IF(ISERROR(VLOOKUP(VLOOKUP(C435,Table1[[Practice no.]:[12]],34,FALSE),List!$A$2:$B$5,2,FALSE)),"",VLOOKUP(VLOOKUP(C435,Table1[[Practice no.]:[12]],34,FALSE),List!$A$2:$B$5,2,FALSE)))</f>
        <v/>
      </c>
      <c r="U435" s="55" t="str">
        <f>IF(C435="","",IF(ISERROR(VLOOKUP(VLOOKUP(C435,Table1[[Practice no.]:[12]],35,FALSE),List!$A$2:$B$5,2,FALSE)),"",VLOOKUP(VLOOKUP(C435,Table1[[Practice no.]:[12]],35,FALSE),List!$A$2:$B$5,2,FALSE)))</f>
        <v/>
      </c>
      <c r="V435" s="55" t="str">
        <f>IF(C435="","",IF(ISERROR(VLOOKUP(VLOOKUP(C435,Table1[[Practice no.]:[12]],36,FALSE),List!$A$2:$B$5,2,FALSE)),"",VLOOKUP(VLOOKUP(C435,Table1[[Practice no.]:[12]],36,FALSE),List!$A$2:$B$5,2,FALSE)))</f>
        <v/>
      </c>
      <c r="W435" s="55" t="str">
        <f>IF(C435="","",IF(ISERROR(VLOOKUP(VLOOKUP(C435,Table1[[Practice no.]:[12]],37,FALSE),List!$A$2:$B$5,2,FALSE)),"",VLOOKUP(VLOOKUP(C435,Table1[[Practice no.]:[12]],37,FALSE),List!$A$2:$B$5,2,FALSE)))</f>
        <v/>
      </c>
      <c r="X435" s="55" t="str">
        <f>IF(C435="","",IF(ISERROR(VLOOKUP(VLOOKUP(C435,Table1[[Practice no.]:[12]],38,FALSE),List!$A$2:$B$5,2,FALSE)),"",VLOOKUP(VLOOKUP(C435,Table1[[Practice no.]:[12]],38,FALSE),List!$A$2:$B$5,2,FALSE)))</f>
        <v/>
      </c>
      <c r="Y435" s="55" t="str">
        <f>IF(C435="","",IF(ISERROR(VLOOKUP(VLOOKUP(C435,Table1[[Practice no.]:[12]],39,FALSE),List!$A$2:$B$5,2,FALSE)),"",VLOOKUP(VLOOKUP(C435,Table1[[Practice no.]:[12]],39,FALSE),List!$A$2:$B$5,2,FALSE)))</f>
        <v/>
      </c>
      <c r="Z435" s="55" t="str">
        <f>IF(C435="","",IF(ISERROR(VLOOKUP(VLOOKUP(C435,Table1[[Practice no.]:[12]],40,FALSE),List!$A$2:$B$5,2,FALSE)),"",VLOOKUP(VLOOKUP(C435,Table1[[Practice no.]:[12]],40,FALSE),List!$A$2:$B$5,2,FALSE)))</f>
        <v/>
      </c>
      <c r="AA435" s="55" t="str">
        <f>IF(C435="","",IF(ISERROR(VLOOKUP(VLOOKUP(C435,Table1[[Practice no.]:[12]],41,FALSE),List!$A$2:$B$5,2,FALSE)),"",VLOOKUP(VLOOKUP(C435,Table1[[Practice no.]:[12]],41,FALSE),List!$A$2:$B$5,2,FALSE)))</f>
        <v/>
      </c>
      <c r="AB435" s="55" t="str">
        <f>IF(C435="","",IF(ISERROR(VLOOKUP(VLOOKUP(C435,Table1[[Practice no.]:[12]],42,FALSE),List!$A$2:$B$5,2,FALSE)),"",VLOOKUP(VLOOKUP(C435,Table1[[Practice no.]:[12]],42,FALSE),List!$A$2:$B$5,2,FALSE)))</f>
        <v/>
      </c>
    </row>
    <row r="436" spans="1:28" ht="40.35" customHeight="1">
      <c r="A436" s="218"/>
      <c r="B436" s="218"/>
      <c r="C436" s="218"/>
      <c r="D436" s="218" t="str">
        <f>IF(C436="","",HYPERLINK("#'" &amp; C436 &amp; "'!A1",VLOOKUP(C436,Table1[[Practice no.]:[Pracitce Name]],2,FALSE)))</f>
        <v/>
      </c>
      <c r="E436" s="65" t="str">
        <f>IF(C436="","",IF(ISERROR(VLOOKUP(VLOOKUP(C436,Table1[[Practice no.]:[12]],19,FALSE),List!$A$2:$B$5,2,FALSE)),"",VLOOKUP(VLOOKUP(C436,Table1[[Practice no.]:[12]],19,FALSE),List!$A$2:$B$5,2,FALSE)))</f>
        <v/>
      </c>
      <c r="F436" s="66" t="str">
        <f>IF(C436="","",IF(ISERROR(VLOOKUP(VLOOKUP(C436,Table1[[Practice no.]:[12]],20,FALSE),List!$A$2:$B$5,2,FALSE)),"",VLOOKUP(VLOOKUP(C436,Table1[[Practice no.]:[12]],20,FALSE),List!$A$2:$B$5,2,FALSE)))</f>
        <v/>
      </c>
      <c r="G436" s="66" t="str">
        <f>IF(C436="","",IF(ISERROR(VLOOKUP(VLOOKUP(C436,Table1[[Practice no.]:[12]],21,FALSE),List!$A$2:$B$5,2,FALSE)),"",VLOOKUP(VLOOKUP(C436,Table1[[Practice no.]:[12]],21,FALSE),List!$A$2:$B$5,2,FALSE)))</f>
        <v/>
      </c>
      <c r="H436" s="67" t="str">
        <f>IF(C436="","",IF(ISERROR(VLOOKUP(VLOOKUP(C436,Table1[[Practice no.]:[12]],22,FALSE),List!$A$2:$B$5,2,FALSE)),"",VLOOKUP(VLOOKUP(C436,Table1[[Practice no.]:[12]],22,FALSE),List!$A$2:$B$5,2,FALSE)))</f>
        <v/>
      </c>
      <c r="I436" s="67" t="str">
        <f>IF(C436="","",IF(ISERROR(VLOOKUP(VLOOKUP(C436,Table1[[Practice no.]:[12]],23,FALSE),List!$A$2:$B$5,2,FALSE)),"",VLOOKUP(VLOOKUP(C436,Table1[[Practice no.]:[12]],23,FALSE),List!$A$2:$B$5,2,FALSE)))</f>
        <v/>
      </c>
      <c r="J436" s="67" t="str">
        <f>IF(C436="","",IF(ISERROR(VLOOKUP(VLOOKUP(C436,Table1[[Practice no.]:[12]],24,FALSE),List!$A$2:$B$5,2,FALSE)),"",VLOOKUP(VLOOKUP(C436,Table1[[Practice no.]:[12]],24,FALSE),List!$A$2:$B$5,2,FALSE)))</f>
        <v/>
      </c>
      <c r="K436" s="68" t="str">
        <f>IF(C436="","",IF(ISERROR(VLOOKUP(VLOOKUP(C436,Table1[[Practice no.]:[12]],25,FALSE),List!$A$2:$B$5,2,FALSE)),"",VLOOKUP(VLOOKUP(C436,Table1[[Practice no.]:[12]],25,FALSE),List!$A$2:$B$5,2,FALSE)))</f>
        <v/>
      </c>
      <c r="L436" s="68" t="str">
        <f>IF(C436="","",IF(ISERROR(VLOOKUP(VLOOKUP(C436,Table1[[Practice no.]:[12]],26,FALSE),List!$A$2:$B$5,2,FALSE)),"",VLOOKUP(VLOOKUP(C436,Table1[[Practice no.]:[12]],26,FALSE),List!$A$2:$B$5,2,FALSE)))</f>
        <v/>
      </c>
      <c r="M436" s="68" t="str">
        <f>IF(C436="","",IF(ISERROR(VLOOKUP(VLOOKUP(C436,Table1[[Practice no.]:[12]],27,FALSE),List!$A$2:$B$5,2,FALSE)),"",VLOOKUP(VLOOKUP(C436,Table1[[Practice no.]:[12]],27,FALSE),List!$A$2:$B$5,2,FALSE)))</f>
        <v/>
      </c>
      <c r="N436" s="69" t="str">
        <f>IF(C436="","",IF(ISERROR(VLOOKUP(VLOOKUP(C436,Table1[[Practice no.]:[12]],28,FALSE),List!$A$2:$B$5,2,FALSE)),"",VLOOKUP(VLOOKUP(C436,Table1[[Practice no.]:[12]],28,FALSE),List!$A$2:$B$5,2,FALSE)))</f>
        <v/>
      </c>
      <c r="O436" s="69" t="str">
        <f>IF(C436="","",IF(ISERROR(VLOOKUP(VLOOKUP(C436,Table1[[Practice no.]:[12]],29,FALSE),List!$A$2:$B$5,2,FALSE)),"",VLOOKUP(VLOOKUP(C436,Table1[[Practice no.]:[12]],29,FALSE),List!$A$2:$B$5,2,FALSE)))</f>
        <v/>
      </c>
      <c r="P436" s="69" t="str">
        <f>IF(C436="","",IF(ISERROR(VLOOKUP(VLOOKUP(C436,Table1[[Practice no.]:[12]],30,FALSE),List!$A$2:$B$5,2,FALSE)),"",VLOOKUP(VLOOKUP(C436,Table1[[Practice no.]:[12]],30,FALSE),List!$A$2:$B$5,2,FALSE)))</f>
        <v/>
      </c>
      <c r="Q436" s="55" t="str">
        <f>IF(C436="","",IF(ISERROR(VLOOKUP(VLOOKUP(C436,Table1[[Practice no.]:[12]],31,FALSE),List!$A$2:$B$5,2,FALSE)),"",VLOOKUP(VLOOKUP(C436,Table1[[Practice no.]:[12]],31,FALSE),List!$A$2:$B$5,2,FALSE)))</f>
        <v/>
      </c>
      <c r="R436" s="55" t="str">
        <f>IF(C436="","",IF(ISERROR(VLOOKUP(VLOOKUP(C436,Table1[[Practice no.]:[12]],32,FALSE),List!$A$2:$B$5,2,FALSE)),"",VLOOKUP(VLOOKUP(C436,Table1[[Practice no.]:[12]],32,FALSE),List!$A$2:$B$5,2,FALSE)))</f>
        <v/>
      </c>
      <c r="S436" s="55" t="str">
        <f>IF(C436="","",IF(ISERROR(VLOOKUP(VLOOKUP(C436,Table1[[Practice no.]:[12]],33,FALSE),List!$A$2:$B$5,2,FALSE)),"",VLOOKUP(VLOOKUP(C436,Table1[[Practice no.]:[12]],33,FALSE),List!$A$2:$B$5,2,FALSE)))</f>
        <v/>
      </c>
      <c r="T436" s="55" t="str">
        <f>IF(C436="","",IF(ISERROR(VLOOKUP(VLOOKUP(C436,Table1[[Practice no.]:[12]],34,FALSE),List!$A$2:$B$5,2,FALSE)),"",VLOOKUP(VLOOKUP(C436,Table1[[Practice no.]:[12]],34,FALSE),List!$A$2:$B$5,2,FALSE)))</f>
        <v/>
      </c>
      <c r="U436" s="55" t="str">
        <f>IF(C436="","",IF(ISERROR(VLOOKUP(VLOOKUP(C436,Table1[[Practice no.]:[12]],35,FALSE),List!$A$2:$B$5,2,FALSE)),"",VLOOKUP(VLOOKUP(C436,Table1[[Practice no.]:[12]],35,FALSE),List!$A$2:$B$5,2,FALSE)))</f>
        <v/>
      </c>
      <c r="V436" s="55" t="str">
        <f>IF(C436="","",IF(ISERROR(VLOOKUP(VLOOKUP(C436,Table1[[Practice no.]:[12]],36,FALSE),List!$A$2:$B$5,2,FALSE)),"",VLOOKUP(VLOOKUP(C436,Table1[[Practice no.]:[12]],36,FALSE),List!$A$2:$B$5,2,FALSE)))</f>
        <v/>
      </c>
      <c r="W436" s="55" t="str">
        <f>IF(C436="","",IF(ISERROR(VLOOKUP(VLOOKUP(C436,Table1[[Practice no.]:[12]],37,FALSE),List!$A$2:$B$5,2,FALSE)),"",VLOOKUP(VLOOKUP(C436,Table1[[Practice no.]:[12]],37,FALSE),List!$A$2:$B$5,2,FALSE)))</f>
        <v/>
      </c>
      <c r="X436" s="55" t="str">
        <f>IF(C436="","",IF(ISERROR(VLOOKUP(VLOOKUP(C436,Table1[[Practice no.]:[12]],38,FALSE),List!$A$2:$B$5,2,FALSE)),"",VLOOKUP(VLOOKUP(C436,Table1[[Practice no.]:[12]],38,FALSE),List!$A$2:$B$5,2,FALSE)))</f>
        <v/>
      </c>
      <c r="Y436" s="55" t="str">
        <f>IF(C436="","",IF(ISERROR(VLOOKUP(VLOOKUP(C436,Table1[[Practice no.]:[12]],39,FALSE),List!$A$2:$B$5,2,FALSE)),"",VLOOKUP(VLOOKUP(C436,Table1[[Practice no.]:[12]],39,FALSE),List!$A$2:$B$5,2,FALSE)))</f>
        <v/>
      </c>
      <c r="Z436" s="55" t="str">
        <f>IF(C436="","",IF(ISERROR(VLOOKUP(VLOOKUP(C436,Table1[[Practice no.]:[12]],40,FALSE),List!$A$2:$B$5,2,FALSE)),"",VLOOKUP(VLOOKUP(C436,Table1[[Practice no.]:[12]],40,FALSE),List!$A$2:$B$5,2,FALSE)))</f>
        <v/>
      </c>
      <c r="AA436" s="55" t="str">
        <f>IF(C436="","",IF(ISERROR(VLOOKUP(VLOOKUP(C436,Table1[[Practice no.]:[12]],41,FALSE),List!$A$2:$B$5,2,FALSE)),"",VLOOKUP(VLOOKUP(C436,Table1[[Practice no.]:[12]],41,FALSE),List!$A$2:$B$5,2,FALSE)))</f>
        <v/>
      </c>
      <c r="AB436" s="55" t="str">
        <f>IF(C436="","",IF(ISERROR(VLOOKUP(VLOOKUP(C436,Table1[[Practice no.]:[12]],42,FALSE),List!$A$2:$B$5,2,FALSE)),"",VLOOKUP(VLOOKUP(C436,Table1[[Practice no.]:[12]],42,FALSE),List!$A$2:$B$5,2,FALSE)))</f>
        <v/>
      </c>
    </row>
    <row r="437" spans="1:28" ht="40.35" customHeight="1">
      <c r="A437" s="218"/>
      <c r="B437" s="218"/>
      <c r="C437" s="218"/>
      <c r="D437" s="218" t="str">
        <f>IF(C437="","",HYPERLINK("#'" &amp; C437 &amp; "'!A1",VLOOKUP(C437,Table1[[Practice no.]:[Pracitce Name]],2,FALSE)))</f>
        <v/>
      </c>
      <c r="E437" s="65" t="str">
        <f>IF(C437="","",IF(ISERROR(VLOOKUP(VLOOKUP(C437,Table1[[Practice no.]:[12]],19,FALSE),List!$A$2:$B$5,2,FALSE)),"",VLOOKUP(VLOOKUP(C437,Table1[[Practice no.]:[12]],19,FALSE),List!$A$2:$B$5,2,FALSE)))</f>
        <v/>
      </c>
      <c r="F437" s="66" t="str">
        <f>IF(C437="","",IF(ISERROR(VLOOKUP(VLOOKUP(C437,Table1[[Practice no.]:[12]],20,FALSE),List!$A$2:$B$5,2,FALSE)),"",VLOOKUP(VLOOKUP(C437,Table1[[Practice no.]:[12]],20,FALSE),List!$A$2:$B$5,2,FALSE)))</f>
        <v/>
      </c>
      <c r="G437" s="66" t="str">
        <f>IF(C437="","",IF(ISERROR(VLOOKUP(VLOOKUP(C437,Table1[[Practice no.]:[12]],21,FALSE),List!$A$2:$B$5,2,FALSE)),"",VLOOKUP(VLOOKUP(C437,Table1[[Practice no.]:[12]],21,FALSE),List!$A$2:$B$5,2,FALSE)))</f>
        <v/>
      </c>
      <c r="H437" s="67" t="str">
        <f>IF(C437="","",IF(ISERROR(VLOOKUP(VLOOKUP(C437,Table1[[Practice no.]:[12]],22,FALSE),List!$A$2:$B$5,2,FALSE)),"",VLOOKUP(VLOOKUP(C437,Table1[[Practice no.]:[12]],22,FALSE),List!$A$2:$B$5,2,FALSE)))</f>
        <v/>
      </c>
      <c r="I437" s="67" t="str">
        <f>IF(C437="","",IF(ISERROR(VLOOKUP(VLOOKUP(C437,Table1[[Practice no.]:[12]],23,FALSE),List!$A$2:$B$5,2,FALSE)),"",VLOOKUP(VLOOKUP(C437,Table1[[Practice no.]:[12]],23,FALSE),List!$A$2:$B$5,2,FALSE)))</f>
        <v/>
      </c>
      <c r="J437" s="67" t="str">
        <f>IF(C437="","",IF(ISERROR(VLOOKUP(VLOOKUP(C437,Table1[[Practice no.]:[12]],24,FALSE),List!$A$2:$B$5,2,FALSE)),"",VLOOKUP(VLOOKUP(C437,Table1[[Practice no.]:[12]],24,FALSE),List!$A$2:$B$5,2,FALSE)))</f>
        <v/>
      </c>
      <c r="K437" s="68" t="str">
        <f>IF(C437="","",IF(ISERROR(VLOOKUP(VLOOKUP(C437,Table1[[Practice no.]:[12]],25,FALSE),List!$A$2:$B$5,2,FALSE)),"",VLOOKUP(VLOOKUP(C437,Table1[[Practice no.]:[12]],25,FALSE),List!$A$2:$B$5,2,FALSE)))</f>
        <v/>
      </c>
      <c r="L437" s="68" t="str">
        <f>IF(C437="","",IF(ISERROR(VLOOKUP(VLOOKUP(C437,Table1[[Practice no.]:[12]],26,FALSE),List!$A$2:$B$5,2,FALSE)),"",VLOOKUP(VLOOKUP(C437,Table1[[Practice no.]:[12]],26,FALSE),List!$A$2:$B$5,2,FALSE)))</f>
        <v/>
      </c>
      <c r="M437" s="68" t="str">
        <f>IF(C437="","",IF(ISERROR(VLOOKUP(VLOOKUP(C437,Table1[[Practice no.]:[12]],27,FALSE),List!$A$2:$B$5,2,FALSE)),"",VLOOKUP(VLOOKUP(C437,Table1[[Practice no.]:[12]],27,FALSE),List!$A$2:$B$5,2,FALSE)))</f>
        <v/>
      </c>
      <c r="N437" s="69" t="str">
        <f>IF(C437="","",IF(ISERROR(VLOOKUP(VLOOKUP(C437,Table1[[Practice no.]:[12]],28,FALSE),List!$A$2:$B$5,2,FALSE)),"",VLOOKUP(VLOOKUP(C437,Table1[[Practice no.]:[12]],28,FALSE),List!$A$2:$B$5,2,FALSE)))</f>
        <v/>
      </c>
      <c r="O437" s="69" t="str">
        <f>IF(C437="","",IF(ISERROR(VLOOKUP(VLOOKUP(C437,Table1[[Practice no.]:[12]],29,FALSE),List!$A$2:$B$5,2,FALSE)),"",VLOOKUP(VLOOKUP(C437,Table1[[Practice no.]:[12]],29,FALSE),List!$A$2:$B$5,2,FALSE)))</f>
        <v/>
      </c>
      <c r="P437" s="69" t="str">
        <f>IF(C437="","",IF(ISERROR(VLOOKUP(VLOOKUP(C437,Table1[[Practice no.]:[12]],30,FALSE),List!$A$2:$B$5,2,FALSE)),"",VLOOKUP(VLOOKUP(C437,Table1[[Practice no.]:[12]],30,FALSE),List!$A$2:$B$5,2,FALSE)))</f>
        <v/>
      </c>
      <c r="Q437" s="55" t="str">
        <f>IF(C437="","",IF(ISERROR(VLOOKUP(VLOOKUP(C437,Table1[[Practice no.]:[12]],31,FALSE),List!$A$2:$B$5,2,FALSE)),"",VLOOKUP(VLOOKUP(C437,Table1[[Practice no.]:[12]],31,FALSE),List!$A$2:$B$5,2,FALSE)))</f>
        <v/>
      </c>
      <c r="R437" s="55" t="str">
        <f>IF(C437="","",IF(ISERROR(VLOOKUP(VLOOKUP(C437,Table1[[Practice no.]:[12]],32,FALSE),List!$A$2:$B$5,2,FALSE)),"",VLOOKUP(VLOOKUP(C437,Table1[[Practice no.]:[12]],32,FALSE),List!$A$2:$B$5,2,FALSE)))</f>
        <v/>
      </c>
      <c r="S437" s="55" t="str">
        <f>IF(C437="","",IF(ISERROR(VLOOKUP(VLOOKUP(C437,Table1[[Practice no.]:[12]],33,FALSE),List!$A$2:$B$5,2,FALSE)),"",VLOOKUP(VLOOKUP(C437,Table1[[Practice no.]:[12]],33,FALSE),List!$A$2:$B$5,2,FALSE)))</f>
        <v/>
      </c>
      <c r="T437" s="55" t="str">
        <f>IF(C437="","",IF(ISERROR(VLOOKUP(VLOOKUP(C437,Table1[[Practice no.]:[12]],34,FALSE),List!$A$2:$B$5,2,FALSE)),"",VLOOKUP(VLOOKUP(C437,Table1[[Practice no.]:[12]],34,FALSE),List!$A$2:$B$5,2,FALSE)))</f>
        <v/>
      </c>
      <c r="U437" s="55" t="str">
        <f>IF(C437="","",IF(ISERROR(VLOOKUP(VLOOKUP(C437,Table1[[Practice no.]:[12]],35,FALSE),List!$A$2:$B$5,2,FALSE)),"",VLOOKUP(VLOOKUP(C437,Table1[[Practice no.]:[12]],35,FALSE),List!$A$2:$B$5,2,FALSE)))</f>
        <v/>
      </c>
      <c r="V437" s="55" t="str">
        <f>IF(C437="","",IF(ISERROR(VLOOKUP(VLOOKUP(C437,Table1[[Practice no.]:[12]],36,FALSE),List!$A$2:$B$5,2,FALSE)),"",VLOOKUP(VLOOKUP(C437,Table1[[Practice no.]:[12]],36,FALSE),List!$A$2:$B$5,2,FALSE)))</f>
        <v/>
      </c>
      <c r="W437" s="55" t="str">
        <f>IF(C437="","",IF(ISERROR(VLOOKUP(VLOOKUP(C437,Table1[[Practice no.]:[12]],37,FALSE),List!$A$2:$B$5,2,FALSE)),"",VLOOKUP(VLOOKUP(C437,Table1[[Practice no.]:[12]],37,FALSE),List!$A$2:$B$5,2,FALSE)))</f>
        <v/>
      </c>
      <c r="X437" s="55" t="str">
        <f>IF(C437="","",IF(ISERROR(VLOOKUP(VLOOKUP(C437,Table1[[Practice no.]:[12]],38,FALSE),List!$A$2:$B$5,2,FALSE)),"",VLOOKUP(VLOOKUP(C437,Table1[[Practice no.]:[12]],38,FALSE),List!$A$2:$B$5,2,FALSE)))</f>
        <v/>
      </c>
      <c r="Y437" s="55" t="str">
        <f>IF(C437="","",IF(ISERROR(VLOOKUP(VLOOKUP(C437,Table1[[Practice no.]:[12]],39,FALSE),List!$A$2:$B$5,2,FALSE)),"",VLOOKUP(VLOOKUP(C437,Table1[[Practice no.]:[12]],39,FALSE),List!$A$2:$B$5,2,FALSE)))</f>
        <v/>
      </c>
      <c r="Z437" s="55" t="str">
        <f>IF(C437="","",IF(ISERROR(VLOOKUP(VLOOKUP(C437,Table1[[Practice no.]:[12]],40,FALSE),List!$A$2:$B$5,2,FALSE)),"",VLOOKUP(VLOOKUP(C437,Table1[[Practice no.]:[12]],40,FALSE),List!$A$2:$B$5,2,FALSE)))</f>
        <v/>
      </c>
      <c r="AA437" s="55" t="str">
        <f>IF(C437="","",IF(ISERROR(VLOOKUP(VLOOKUP(C437,Table1[[Practice no.]:[12]],41,FALSE),List!$A$2:$B$5,2,FALSE)),"",VLOOKUP(VLOOKUP(C437,Table1[[Practice no.]:[12]],41,FALSE),List!$A$2:$B$5,2,FALSE)))</f>
        <v/>
      </c>
      <c r="AB437" s="55" t="str">
        <f>IF(C437="","",IF(ISERROR(VLOOKUP(VLOOKUP(C437,Table1[[Practice no.]:[12]],42,FALSE),List!$A$2:$B$5,2,FALSE)),"",VLOOKUP(VLOOKUP(C437,Table1[[Practice no.]:[12]],42,FALSE),List!$A$2:$B$5,2,FALSE)))</f>
        <v/>
      </c>
    </row>
    <row r="438" spans="1:28" ht="40.35" customHeight="1">
      <c r="A438" s="218"/>
      <c r="B438" s="218"/>
      <c r="C438" s="218"/>
      <c r="D438" s="218" t="str">
        <f>IF(C438="","",HYPERLINK("#'" &amp; C438 &amp; "'!A1",VLOOKUP(C438,Table1[[Practice no.]:[Pracitce Name]],2,FALSE)))</f>
        <v/>
      </c>
      <c r="E438" s="65" t="str">
        <f>IF(C438="","",IF(ISERROR(VLOOKUP(VLOOKUP(C438,Table1[[Practice no.]:[12]],19,FALSE),List!$A$2:$B$5,2,FALSE)),"",VLOOKUP(VLOOKUP(C438,Table1[[Practice no.]:[12]],19,FALSE),List!$A$2:$B$5,2,FALSE)))</f>
        <v/>
      </c>
      <c r="F438" s="66" t="str">
        <f>IF(C438="","",IF(ISERROR(VLOOKUP(VLOOKUP(C438,Table1[[Practice no.]:[12]],20,FALSE),List!$A$2:$B$5,2,FALSE)),"",VLOOKUP(VLOOKUP(C438,Table1[[Practice no.]:[12]],20,FALSE),List!$A$2:$B$5,2,FALSE)))</f>
        <v/>
      </c>
      <c r="G438" s="66" t="str">
        <f>IF(C438="","",IF(ISERROR(VLOOKUP(VLOOKUP(C438,Table1[[Practice no.]:[12]],21,FALSE),List!$A$2:$B$5,2,FALSE)),"",VLOOKUP(VLOOKUP(C438,Table1[[Practice no.]:[12]],21,FALSE),List!$A$2:$B$5,2,FALSE)))</f>
        <v/>
      </c>
      <c r="H438" s="67" t="str">
        <f>IF(C438="","",IF(ISERROR(VLOOKUP(VLOOKUP(C438,Table1[[Practice no.]:[12]],22,FALSE),List!$A$2:$B$5,2,FALSE)),"",VLOOKUP(VLOOKUP(C438,Table1[[Practice no.]:[12]],22,FALSE),List!$A$2:$B$5,2,FALSE)))</f>
        <v/>
      </c>
      <c r="I438" s="67" t="str">
        <f>IF(C438="","",IF(ISERROR(VLOOKUP(VLOOKUP(C438,Table1[[Practice no.]:[12]],23,FALSE),List!$A$2:$B$5,2,FALSE)),"",VLOOKUP(VLOOKUP(C438,Table1[[Practice no.]:[12]],23,FALSE),List!$A$2:$B$5,2,FALSE)))</f>
        <v/>
      </c>
      <c r="J438" s="67" t="str">
        <f>IF(C438="","",IF(ISERROR(VLOOKUP(VLOOKUP(C438,Table1[[Practice no.]:[12]],24,FALSE),List!$A$2:$B$5,2,FALSE)),"",VLOOKUP(VLOOKUP(C438,Table1[[Practice no.]:[12]],24,FALSE),List!$A$2:$B$5,2,FALSE)))</f>
        <v/>
      </c>
      <c r="K438" s="68" t="str">
        <f>IF(C438="","",IF(ISERROR(VLOOKUP(VLOOKUP(C438,Table1[[Practice no.]:[12]],25,FALSE),List!$A$2:$B$5,2,FALSE)),"",VLOOKUP(VLOOKUP(C438,Table1[[Practice no.]:[12]],25,FALSE),List!$A$2:$B$5,2,FALSE)))</f>
        <v/>
      </c>
      <c r="L438" s="68" t="str">
        <f>IF(C438="","",IF(ISERROR(VLOOKUP(VLOOKUP(C438,Table1[[Practice no.]:[12]],26,FALSE),List!$A$2:$B$5,2,FALSE)),"",VLOOKUP(VLOOKUP(C438,Table1[[Practice no.]:[12]],26,FALSE),List!$A$2:$B$5,2,FALSE)))</f>
        <v/>
      </c>
      <c r="M438" s="68" t="str">
        <f>IF(C438="","",IF(ISERROR(VLOOKUP(VLOOKUP(C438,Table1[[Practice no.]:[12]],27,FALSE),List!$A$2:$B$5,2,FALSE)),"",VLOOKUP(VLOOKUP(C438,Table1[[Practice no.]:[12]],27,FALSE),List!$A$2:$B$5,2,FALSE)))</f>
        <v/>
      </c>
      <c r="N438" s="69" t="str">
        <f>IF(C438="","",IF(ISERROR(VLOOKUP(VLOOKUP(C438,Table1[[Practice no.]:[12]],28,FALSE),List!$A$2:$B$5,2,FALSE)),"",VLOOKUP(VLOOKUP(C438,Table1[[Practice no.]:[12]],28,FALSE),List!$A$2:$B$5,2,FALSE)))</f>
        <v/>
      </c>
      <c r="O438" s="69" t="str">
        <f>IF(C438="","",IF(ISERROR(VLOOKUP(VLOOKUP(C438,Table1[[Practice no.]:[12]],29,FALSE),List!$A$2:$B$5,2,FALSE)),"",VLOOKUP(VLOOKUP(C438,Table1[[Practice no.]:[12]],29,FALSE),List!$A$2:$B$5,2,FALSE)))</f>
        <v/>
      </c>
      <c r="P438" s="69" t="str">
        <f>IF(C438="","",IF(ISERROR(VLOOKUP(VLOOKUP(C438,Table1[[Practice no.]:[12]],30,FALSE),List!$A$2:$B$5,2,FALSE)),"",VLOOKUP(VLOOKUP(C438,Table1[[Practice no.]:[12]],30,FALSE),List!$A$2:$B$5,2,FALSE)))</f>
        <v/>
      </c>
      <c r="Q438" s="55" t="str">
        <f>IF(C438="","",IF(ISERROR(VLOOKUP(VLOOKUP(C438,Table1[[Practice no.]:[12]],31,FALSE),List!$A$2:$B$5,2,FALSE)),"",VLOOKUP(VLOOKUP(C438,Table1[[Practice no.]:[12]],31,FALSE),List!$A$2:$B$5,2,FALSE)))</f>
        <v/>
      </c>
      <c r="R438" s="55" t="str">
        <f>IF(C438="","",IF(ISERROR(VLOOKUP(VLOOKUP(C438,Table1[[Practice no.]:[12]],32,FALSE),List!$A$2:$B$5,2,FALSE)),"",VLOOKUP(VLOOKUP(C438,Table1[[Practice no.]:[12]],32,FALSE),List!$A$2:$B$5,2,FALSE)))</f>
        <v/>
      </c>
      <c r="S438" s="55" t="str">
        <f>IF(C438="","",IF(ISERROR(VLOOKUP(VLOOKUP(C438,Table1[[Practice no.]:[12]],33,FALSE),List!$A$2:$B$5,2,FALSE)),"",VLOOKUP(VLOOKUP(C438,Table1[[Practice no.]:[12]],33,FALSE),List!$A$2:$B$5,2,FALSE)))</f>
        <v/>
      </c>
      <c r="T438" s="55" t="str">
        <f>IF(C438="","",IF(ISERROR(VLOOKUP(VLOOKUP(C438,Table1[[Practice no.]:[12]],34,FALSE),List!$A$2:$B$5,2,FALSE)),"",VLOOKUP(VLOOKUP(C438,Table1[[Practice no.]:[12]],34,FALSE),List!$A$2:$B$5,2,FALSE)))</f>
        <v/>
      </c>
      <c r="U438" s="55" t="str">
        <f>IF(C438="","",IF(ISERROR(VLOOKUP(VLOOKUP(C438,Table1[[Practice no.]:[12]],35,FALSE),List!$A$2:$B$5,2,FALSE)),"",VLOOKUP(VLOOKUP(C438,Table1[[Practice no.]:[12]],35,FALSE),List!$A$2:$B$5,2,FALSE)))</f>
        <v/>
      </c>
      <c r="V438" s="55" t="str">
        <f>IF(C438="","",IF(ISERROR(VLOOKUP(VLOOKUP(C438,Table1[[Practice no.]:[12]],36,FALSE),List!$A$2:$B$5,2,FALSE)),"",VLOOKUP(VLOOKUP(C438,Table1[[Practice no.]:[12]],36,FALSE),List!$A$2:$B$5,2,FALSE)))</f>
        <v/>
      </c>
      <c r="W438" s="55" t="str">
        <f>IF(C438="","",IF(ISERROR(VLOOKUP(VLOOKUP(C438,Table1[[Practice no.]:[12]],37,FALSE),List!$A$2:$B$5,2,FALSE)),"",VLOOKUP(VLOOKUP(C438,Table1[[Practice no.]:[12]],37,FALSE),List!$A$2:$B$5,2,FALSE)))</f>
        <v/>
      </c>
      <c r="X438" s="55" t="str">
        <f>IF(C438="","",IF(ISERROR(VLOOKUP(VLOOKUP(C438,Table1[[Practice no.]:[12]],38,FALSE),List!$A$2:$B$5,2,FALSE)),"",VLOOKUP(VLOOKUP(C438,Table1[[Practice no.]:[12]],38,FALSE),List!$A$2:$B$5,2,FALSE)))</f>
        <v/>
      </c>
      <c r="Y438" s="55" t="str">
        <f>IF(C438="","",IF(ISERROR(VLOOKUP(VLOOKUP(C438,Table1[[Practice no.]:[12]],39,FALSE),List!$A$2:$B$5,2,FALSE)),"",VLOOKUP(VLOOKUP(C438,Table1[[Practice no.]:[12]],39,FALSE),List!$A$2:$B$5,2,FALSE)))</f>
        <v/>
      </c>
      <c r="Z438" s="55" t="str">
        <f>IF(C438="","",IF(ISERROR(VLOOKUP(VLOOKUP(C438,Table1[[Practice no.]:[12]],40,FALSE),List!$A$2:$B$5,2,FALSE)),"",VLOOKUP(VLOOKUP(C438,Table1[[Practice no.]:[12]],40,FALSE),List!$A$2:$B$5,2,FALSE)))</f>
        <v/>
      </c>
      <c r="AA438" s="55" t="str">
        <f>IF(C438="","",IF(ISERROR(VLOOKUP(VLOOKUP(C438,Table1[[Practice no.]:[12]],41,FALSE),List!$A$2:$B$5,2,FALSE)),"",VLOOKUP(VLOOKUP(C438,Table1[[Practice no.]:[12]],41,FALSE),List!$A$2:$B$5,2,FALSE)))</f>
        <v/>
      </c>
      <c r="AB438" s="55" t="str">
        <f>IF(C438="","",IF(ISERROR(VLOOKUP(VLOOKUP(C438,Table1[[Practice no.]:[12]],42,FALSE),List!$A$2:$B$5,2,FALSE)),"",VLOOKUP(VLOOKUP(C438,Table1[[Practice no.]:[12]],42,FALSE),List!$A$2:$B$5,2,FALSE)))</f>
        <v/>
      </c>
    </row>
    <row r="439" spans="1:28" ht="40.35" customHeight="1">
      <c r="A439" s="218"/>
      <c r="B439" s="218"/>
      <c r="C439" s="218"/>
      <c r="D439" s="218" t="str">
        <f>IF(C439="","",HYPERLINK("#'" &amp; C439 &amp; "'!A1",VLOOKUP(C439,Table1[[Practice no.]:[Pracitce Name]],2,FALSE)))</f>
        <v/>
      </c>
      <c r="E439" s="65" t="str">
        <f>IF(C439="","",IF(ISERROR(VLOOKUP(VLOOKUP(C439,Table1[[Practice no.]:[12]],19,FALSE),List!$A$2:$B$5,2,FALSE)),"",VLOOKUP(VLOOKUP(C439,Table1[[Practice no.]:[12]],19,FALSE),List!$A$2:$B$5,2,FALSE)))</f>
        <v/>
      </c>
      <c r="F439" s="66" t="str">
        <f>IF(C439="","",IF(ISERROR(VLOOKUP(VLOOKUP(C439,Table1[[Practice no.]:[12]],20,FALSE),List!$A$2:$B$5,2,FALSE)),"",VLOOKUP(VLOOKUP(C439,Table1[[Practice no.]:[12]],20,FALSE),List!$A$2:$B$5,2,FALSE)))</f>
        <v/>
      </c>
      <c r="G439" s="66" t="str">
        <f>IF(C439="","",IF(ISERROR(VLOOKUP(VLOOKUP(C439,Table1[[Practice no.]:[12]],21,FALSE),List!$A$2:$B$5,2,FALSE)),"",VLOOKUP(VLOOKUP(C439,Table1[[Practice no.]:[12]],21,FALSE),List!$A$2:$B$5,2,FALSE)))</f>
        <v/>
      </c>
      <c r="H439" s="67" t="str">
        <f>IF(C439="","",IF(ISERROR(VLOOKUP(VLOOKUP(C439,Table1[[Practice no.]:[12]],22,FALSE),List!$A$2:$B$5,2,FALSE)),"",VLOOKUP(VLOOKUP(C439,Table1[[Practice no.]:[12]],22,FALSE),List!$A$2:$B$5,2,FALSE)))</f>
        <v/>
      </c>
      <c r="I439" s="67" t="str">
        <f>IF(C439="","",IF(ISERROR(VLOOKUP(VLOOKUP(C439,Table1[[Practice no.]:[12]],23,FALSE),List!$A$2:$B$5,2,FALSE)),"",VLOOKUP(VLOOKUP(C439,Table1[[Practice no.]:[12]],23,FALSE),List!$A$2:$B$5,2,FALSE)))</f>
        <v/>
      </c>
      <c r="J439" s="67" t="str">
        <f>IF(C439="","",IF(ISERROR(VLOOKUP(VLOOKUP(C439,Table1[[Practice no.]:[12]],24,FALSE),List!$A$2:$B$5,2,FALSE)),"",VLOOKUP(VLOOKUP(C439,Table1[[Practice no.]:[12]],24,FALSE),List!$A$2:$B$5,2,FALSE)))</f>
        <v/>
      </c>
      <c r="K439" s="68" t="str">
        <f>IF(C439="","",IF(ISERROR(VLOOKUP(VLOOKUP(C439,Table1[[Practice no.]:[12]],25,FALSE),List!$A$2:$B$5,2,FALSE)),"",VLOOKUP(VLOOKUP(C439,Table1[[Practice no.]:[12]],25,FALSE),List!$A$2:$B$5,2,FALSE)))</f>
        <v/>
      </c>
      <c r="L439" s="68" t="str">
        <f>IF(C439="","",IF(ISERROR(VLOOKUP(VLOOKUP(C439,Table1[[Practice no.]:[12]],26,FALSE),List!$A$2:$B$5,2,FALSE)),"",VLOOKUP(VLOOKUP(C439,Table1[[Practice no.]:[12]],26,FALSE),List!$A$2:$B$5,2,FALSE)))</f>
        <v/>
      </c>
      <c r="M439" s="68" t="str">
        <f>IF(C439="","",IF(ISERROR(VLOOKUP(VLOOKUP(C439,Table1[[Practice no.]:[12]],27,FALSE),List!$A$2:$B$5,2,FALSE)),"",VLOOKUP(VLOOKUP(C439,Table1[[Practice no.]:[12]],27,FALSE),List!$A$2:$B$5,2,FALSE)))</f>
        <v/>
      </c>
      <c r="N439" s="69" t="str">
        <f>IF(C439="","",IF(ISERROR(VLOOKUP(VLOOKUP(C439,Table1[[Practice no.]:[12]],28,FALSE),List!$A$2:$B$5,2,FALSE)),"",VLOOKUP(VLOOKUP(C439,Table1[[Practice no.]:[12]],28,FALSE),List!$A$2:$B$5,2,FALSE)))</f>
        <v/>
      </c>
      <c r="O439" s="69" t="str">
        <f>IF(C439="","",IF(ISERROR(VLOOKUP(VLOOKUP(C439,Table1[[Practice no.]:[12]],29,FALSE),List!$A$2:$B$5,2,FALSE)),"",VLOOKUP(VLOOKUP(C439,Table1[[Practice no.]:[12]],29,FALSE),List!$A$2:$B$5,2,FALSE)))</f>
        <v/>
      </c>
      <c r="P439" s="69" t="str">
        <f>IF(C439="","",IF(ISERROR(VLOOKUP(VLOOKUP(C439,Table1[[Practice no.]:[12]],30,FALSE),List!$A$2:$B$5,2,FALSE)),"",VLOOKUP(VLOOKUP(C439,Table1[[Practice no.]:[12]],30,FALSE),List!$A$2:$B$5,2,FALSE)))</f>
        <v/>
      </c>
      <c r="Q439" s="55" t="str">
        <f>IF(C439="","",IF(ISERROR(VLOOKUP(VLOOKUP(C439,Table1[[Practice no.]:[12]],31,FALSE),List!$A$2:$B$5,2,FALSE)),"",VLOOKUP(VLOOKUP(C439,Table1[[Practice no.]:[12]],31,FALSE),List!$A$2:$B$5,2,FALSE)))</f>
        <v/>
      </c>
      <c r="R439" s="55" t="str">
        <f>IF(C439="","",IF(ISERROR(VLOOKUP(VLOOKUP(C439,Table1[[Practice no.]:[12]],32,FALSE),List!$A$2:$B$5,2,FALSE)),"",VLOOKUP(VLOOKUP(C439,Table1[[Practice no.]:[12]],32,FALSE),List!$A$2:$B$5,2,FALSE)))</f>
        <v/>
      </c>
      <c r="S439" s="55" t="str">
        <f>IF(C439="","",IF(ISERROR(VLOOKUP(VLOOKUP(C439,Table1[[Practice no.]:[12]],33,FALSE),List!$A$2:$B$5,2,FALSE)),"",VLOOKUP(VLOOKUP(C439,Table1[[Practice no.]:[12]],33,FALSE),List!$A$2:$B$5,2,FALSE)))</f>
        <v/>
      </c>
      <c r="T439" s="55" t="str">
        <f>IF(C439="","",IF(ISERROR(VLOOKUP(VLOOKUP(C439,Table1[[Practice no.]:[12]],34,FALSE),List!$A$2:$B$5,2,FALSE)),"",VLOOKUP(VLOOKUP(C439,Table1[[Practice no.]:[12]],34,FALSE),List!$A$2:$B$5,2,FALSE)))</f>
        <v/>
      </c>
      <c r="U439" s="55" t="str">
        <f>IF(C439="","",IF(ISERROR(VLOOKUP(VLOOKUP(C439,Table1[[Practice no.]:[12]],35,FALSE),List!$A$2:$B$5,2,FALSE)),"",VLOOKUP(VLOOKUP(C439,Table1[[Practice no.]:[12]],35,FALSE),List!$A$2:$B$5,2,FALSE)))</f>
        <v/>
      </c>
      <c r="V439" s="55" t="str">
        <f>IF(C439="","",IF(ISERROR(VLOOKUP(VLOOKUP(C439,Table1[[Practice no.]:[12]],36,FALSE),List!$A$2:$B$5,2,FALSE)),"",VLOOKUP(VLOOKUP(C439,Table1[[Practice no.]:[12]],36,FALSE),List!$A$2:$B$5,2,FALSE)))</f>
        <v/>
      </c>
      <c r="W439" s="55" t="str">
        <f>IF(C439="","",IF(ISERROR(VLOOKUP(VLOOKUP(C439,Table1[[Practice no.]:[12]],37,FALSE),List!$A$2:$B$5,2,FALSE)),"",VLOOKUP(VLOOKUP(C439,Table1[[Practice no.]:[12]],37,FALSE),List!$A$2:$B$5,2,FALSE)))</f>
        <v/>
      </c>
      <c r="X439" s="55" t="str">
        <f>IF(C439="","",IF(ISERROR(VLOOKUP(VLOOKUP(C439,Table1[[Practice no.]:[12]],38,FALSE),List!$A$2:$B$5,2,FALSE)),"",VLOOKUP(VLOOKUP(C439,Table1[[Practice no.]:[12]],38,FALSE),List!$A$2:$B$5,2,FALSE)))</f>
        <v/>
      </c>
      <c r="Y439" s="55" t="str">
        <f>IF(C439="","",IF(ISERROR(VLOOKUP(VLOOKUP(C439,Table1[[Practice no.]:[12]],39,FALSE),List!$A$2:$B$5,2,FALSE)),"",VLOOKUP(VLOOKUP(C439,Table1[[Practice no.]:[12]],39,FALSE),List!$A$2:$B$5,2,FALSE)))</f>
        <v/>
      </c>
      <c r="Z439" s="55" t="str">
        <f>IF(C439="","",IF(ISERROR(VLOOKUP(VLOOKUP(C439,Table1[[Practice no.]:[12]],40,FALSE),List!$A$2:$B$5,2,FALSE)),"",VLOOKUP(VLOOKUP(C439,Table1[[Practice no.]:[12]],40,FALSE),List!$A$2:$B$5,2,FALSE)))</f>
        <v/>
      </c>
      <c r="AA439" s="55" t="str">
        <f>IF(C439="","",IF(ISERROR(VLOOKUP(VLOOKUP(C439,Table1[[Practice no.]:[12]],41,FALSE),List!$A$2:$B$5,2,FALSE)),"",VLOOKUP(VLOOKUP(C439,Table1[[Practice no.]:[12]],41,FALSE),List!$A$2:$B$5,2,FALSE)))</f>
        <v/>
      </c>
      <c r="AB439" s="55" t="str">
        <f>IF(C439="","",IF(ISERROR(VLOOKUP(VLOOKUP(C439,Table1[[Practice no.]:[12]],42,FALSE),List!$A$2:$B$5,2,FALSE)),"",VLOOKUP(VLOOKUP(C439,Table1[[Practice no.]:[12]],42,FALSE),List!$A$2:$B$5,2,FALSE)))</f>
        <v/>
      </c>
    </row>
    <row r="440" spans="1:28" ht="40.35" customHeight="1">
      <c r="A440" s="218"/>
      <c r="B440" s="218"/>
      <c r="C440" s="218"/>
      <c r="D440" s="218" t="str">
        <f>IF(C440="","",HYPERLINK("#'" &amp; C440 &amp; "'!A1",VLOOKUP(C440,Table1[[Practice no.]:[Pracitce Name]],2,FALSE)))</f>
        <v/>
      </c>
      <c r="E440" s="65" t="str">
        <f>IF(C440="","",IF(ISERROR(VLOOKUP(VLOOKUP(C440,Table1[[Practice no.]:[12]],19,FALSE),List!$A$2:$B$5,2,FALSE)),"",VLOOKUP(VLOOKUP(C440,Table1[[Practice no.]:[12]],19,FALSE),List!$A$2:$B$5,2,FALSE)))</f>
        <v/>
      </c>
      <c r="F440" s="66" t="str">
        <f>IF(C440="","",IF(ISERROR(VLOOKUP(VLOOKUP(C440,Table1[[Practice no.]:[12]],20,FALSE),List!$A$2:$B$5,2,FALSE)),"",VLOOKUP(VLOOKUP(C440,Table1[[Practice no.]:[12]],20,FALSE),List!$A$2:$B$5,2,FALSE)))</f>
        <v/>
      </c>
      <c r="G440" s="66" t="str">
        <f>IF(C440="","",IF(ISERROR(VLOOKUP(VLOOKUP(C440,Table1[[Practice no.]:[12]],21,FALSE),List!$A$2:$B$5,2,FALSE)),"",VLOOKUP(VLOOKUP(C440,Table1[[Practice no.]:[12]],21,FALSE),List!$A$2:$B$5,2,FALSE)))</f>
        <v/>
      </c>
      <c r="H440" s="67" t="str">
        <f>IF(C440="","",IF(ISERROR(VLOOKUP(VLOOKUP(C440,Table1[[Practice no.]:[12]],22,FALSE),List!$A$2:$B$5,2,FALSE)),"",VLOOKUP(VLOOKUP(C440,Table1[[Practice no.]:[12]],22,FALSE),List!$A$2:$B$5,2,FALSE)))</f>
        <v/>
      </c>
      <c r="I440" s="67" t="str">
        <f>IF(C440="","",IF(ISERROR(VLOOKUP(VLOOKUP(C440,Table1[[Practice no.]:[12]],23,FALSE),List!$A$2:$B$5,2,FALSE)),"",VLOOKUP(VLOOKUP(C440,Table1[[Practice no.]:[12]],23,FALSE),List!$A$2:$B$5,2,FALSE)))</f>
        <v/>
      </c>
      <c r="J440" s="67" t="str">
        <f>IF(C440="","",IF(ISERROR(VLOOKUP(VLOOKUP(C440,Table1[[Practice no.]:[12]],24,FALSE),List!$A$2:$B$5,2,FALSE)),"",VLOOKUP(VLOOKUP(C440,Table1[[Practice no.]:[12]],24,FALSE),List!$A$2:$B$5,2,FALSE)))</f>
        <v/>
      </c>
      <c r="K440" s="68" t="str">
        <f>IF(C440="","",IF(ISERROR(VLOOKUP(VLOOKUP(C440,Table1[[Practice no.]:[12]],25,FALSE),List!$A$2:$B$5,2,FALSE)),"",VLOOKUP(VLOOKUP(C440,Table1[[Practice no.]:[12]],25,FALSE),List!$A$2:$B$5,2,FALSE)))</f>
        <v/>
      </c>
      <c r="L440" s="68" t="str">
        <f>IF(C440="","",IF(ISERROR(VLOOKUP(VLOOKUP(C440,Table1[[Practice no.]:[12]],26,FALSE),List!$A$2:$B$5,2,FALSE)),"",VLOOKUP(VLOOKUP(C440,Table1[[Practice no.]:[12]],26,FALSE),List!$A$2:$B$5,2,FALSE)))</f>
        <v/>
      </c>
      <c r="M440" s="68" t="str">
        <f>IF(C440="","",IF(ISERROR(VLOOKUP(VLOOKUP(C440,Table1[[Practice no.]:[12]],27,FALSE),List!$A$2:$B$5,2,FALSE)),"",VLOOKUP(VLOOKUP(C440,Table1[[Practice no.]:[12]],27,FALSE),List!$A$2:$B$5,2,FALSE)))</f>
        <v/>
      </c>
      <c r="N440" s="69" t="str">
        <f>IF(C440="","",IF(ISERROR(VLOOKUP(VLOOKUP(C440,Table1[[Practice no.]:[12]],28,FALSE),List!$A$2:$B$5,2,FALSE)),"",VLOOKUP(VLOOKUP(C440,Table1[[Practice no.]:[12]],28,FALSE),List!$A$2:$B$5,2,FALSE)))</f>
        <v/>
      </c>
      <c r="O440" s="69" t="str">
        <f>IF(C440="","",IF(ISERROR(VLOOKUP(VLOOKUP(C440,Table1[[Practice no.]:[12]],29,FALSE),List!$A$2:$B$5,2,FALSE)),"",VLOOKUP(VLOOKUP(C440,Table1[[Practice no.]:[12]],29,FALSE),List!$A$2:$B$5,2,FALSE)))</f>
        <v/>
      </c>
      <c r="P440" s="69" t="str">
        <f>IF(C440="","",IF(ISERROR(VLOOKUP(VLOOKUP(C440,Table1[[Practice no.]:[12]],30,FALSE),List!$A$2:$B$5,2,FALSE)),"",VLOOKUP(VLOOKUP(C440,Table1[[Practice no.]:[12]],30,FALSE),List!$A$2:$B$5,2,FALSE)))</f>
        <v/>
      </c>
      <c r="Q440" s="55" t="str">
        <f>IF(C440="","",IF(ISERROR(VLOOKUP(VLOOKUP(C440,Table1[[Practice no.]:[12]],31,FALSE),List!$A$2:$B$5,2,FALSE)),"",VLOOKUP(VLOOKUP(C440,Table1[[Practice no.]:[12]],31,FALSE),List!$A$2:$B$5,2,FALSE)))</f>
        <v/>
      </c>
      <c r="R440" s="55" t="str">
        <f>IF(C440="","",IF(ISERROR(VLOOKUP(VLOOKUP(C440,Table1[[Practice no.]:[12]],32,FALSE),List!$A$2:$B$5,2,FALSE)),"",VLOOKUP(VLOOKUP(C440,Table1[[Practice no.]:[12]],32,FALSE),List!$A$2:$B$5,2,FALSE)))</f>
        <v/>
      </c>
      <c r="S440" s="55" t="str">
        <f>IF(C440="","",IF(ISERROR(VLOOKUP(VLOOKUP(C440,Table1[[Practice no.]:[12]],33,FALSE),List!$A$2:$B$5,2,FALSE)),"",VLOOKUP(VLOOKUP(C440,Table1[[Practice no.]:[12]],33,FALSE),List!$A$2:$B$5,2,FALSE)))</f>
        <v/>
      </c>
      <c r="T440" s="55" t="str">
        <f>IF(C440="","",IF(ISERROR(VLOOKUP(VLOOKUP(C440,Table1[[Practice no.]:[12]],34,FALSE),List!$A$2:$B$5,2,FALSE)),"",VLOOKUP(VLOOKUP(C440,Table1[[Practice no.]:[12]],34,FALSE),List!$A$2:$B$5,2,FALSE)))</f>
        <v/>
      </c>
      <c r="U440" s="55" t="str">
        <f>IF(C440="","",IF(ISERROR(VLOOKUP(VLOOKUP(C440,Table1[[Practice no.]:[12]],35,FALSE),List!$A$2:$B$5,2,FALSE)),"",VLOOKUP(VLOOKUP(C440,Table1[[Practice no.]:[12]],35,FALSE),List!$A$2:$B$5,2,FALSE)))</f>
        <v/>
      </c>
      <c r="V440" s="55" t="str">
        <f>IF(C440="","",IF(ISERROR(VLOOKUP(VLOOKUP(C440,Table1[[Practice no.]:[12]],36,FALSE),List!$A$2:$B$5,2,FALSE)),"",VLOOKUP(VLOOKUP(C440,Table1[[Practice no.]:[12]],36,FALSE),List!$A$2:$B$5,2,FALSE)))</f>
        <v/>
      </c>
      <c r="W440" s="55" t="str">
        <f>IF(C440="","",IF(ISERROR(VLOOKUP(VLOOKUP(C440,Table1[[Practice no.]:[12]],37,FALSE),List!$A$2:$B$5,2,FALSE)),"",VLOOKUP(VLOOKUP(C440,Table1[[Practice no.]:[12]],37,FALSE),List!$A$2:$B$5,2,FALSE)))</f>
        <v/>
      </c>
      <c r="X440" s="55" t="str">
        <f>IF(C440="","",IF(ISERROR(VLOOKUP(VLOOKUP(C440,Table1[[Practice no.]:[12]],38,FALSE),List!$A$2:$B$5,2,FALSE)),"",VLOOKUP(VLOOKUP(C440,Table1[[Practice no.]:[12]],38,FALSE),List!$A$2:$B$5,2,FALSE)))</f>
        <v/>
      </c>
      <c r="Y440" s="55" t="str">
        <f>IF(C440="","",IF(ISERROR(VLOOKUP(VLOOKUP(C440,Table1[[Practice no.]:[12]],39,FALSE),List!$A$2:$B$5,2,FALSE)),"",VLOOKUP(VLOOKUP(C440,Table1[[Practice no.]:[12]],39,FALSE),List!$A$2:$B$5,2,FALSE)))</f>
        <v/>
      </c>
      <c r="Z440" s="55" t="str">
        <f>IF(C440="","",IF(ISERROR(VLOOKUP(VLOOKUP(C440,Table1[[Practice no.]:[12]],40,FALSE),List!$A$2:$B$5,2,FALSE)),"",VLOOKUP(VLOOKUP(C440,Table1[[Practice no.]:[12]],40,FALSE),List!$A$2:$B$5,2,FALSE)))</f>
        <v/>
      </c>
      <c r="AA440" s="55" t="str">
        <f>IF(C440="","",IF(ISERROR(VLOOKUP(VLOOKUP(C440,Table1[[Practice no.]:[12]],41,FALSE),List!$A$2:$B$5,2,FALSE)),"",VLOOKUP(VLOOKUP(C440,Table1[[Practice no.]:[12]],41,FALSE),List!$A$2:$B$5,2,FALSE)))</f>
        <v/>
      </c>
      <c r="AB440" s="55" t="str">
        <f>IF(C440="","",IF(ISERROR(VLOOKUP(VLOOKUP(C440,Table1[[Practice no.]:[12]],42,FALSE),List!$A$2:$B$5,2,FALSE)),"",VLOOKUP(VLOOKUP(C440,Table1[[Practice no.]:[12]],42,FALSE),List!$A$2:$B$5,2,FALSE)))</f>
        <v/>
      </c>
    </row>
    <row r="441" spans="1:28" ht="40.35" customHeight="1">
      <c r="A441" s="218"/>
      <c r="B441" s="218"/>
      <c r="C441" s="218"/>
      <c r="D441" s="218" t="str">
        <f>IF(C441="","",HYPERLINK("#'" &amp; C441 &amp; "'!A1",VLOOKUP(C441,Table1[[Practice no.]:[Pracitce Name]],2,FALSE)))</f>
        <v/>
      </c>
      <c r="E441" s="65" t="str">
        <f>IF(C441="","",IF(ISERROR(VLOOKUP(VLOOKUP(C441,Table1[[Practice no.]:[12]],19,FALSE),List!$A$2:$B$5,2,FALSE)),"",VLOOKUP(VLOOKUP(C441,Table1[[Practice no.]:[12]],19,FALSE),List!$A$2:$B$5,2,FALSE)))</f>
        <v/>
      </c>
      <c r="F441" s="66" t="str">
        <f>IF(C441="","",IF(ISERROR(VLOOKUP(VLOOKUP(C441,Table1[[Practice no.]:[12]],20,FALSE),List!$A$2:$B$5,2,FALSE)),"",VLOOKUP(VLOOKUP(C441,Table1[[Practice no.]:[12]],20,FALSE),List!$A$2:$B$5,2,FALSE)))</f>
        <v/>
      </c>
      <c r="G441" s="66" t="str">
        <f>IF(C441="","",IF(ISERROR(VLOOKUP(VLOOKUP(C441,Table1[[Practice no.]:[12]],21,FALSE),List!$A$2:$B$5,2,FALSE)),"",VLOOKUP(VLOOKUP(C441,Table1[[Practice no.]:[12]],21,FALSE),List!$A$2:$B$5,2,FALSE)))</f>
        <v/>
      </c>
      <c r="H441" s="67" t="str">
        <f>IF(C441="","",IF(ISERROR(VLOOKUP(VLOOKUP(C441,Table1[[Practice no.]:[12]],22,FALSE),List!$A$2:$B$5,2,FALSE)),"",VLOOKUP(VLOOKUP(C441,Table1[[Practice no.]:[12]],22,FALSE),List!$A$2:$B$5,2,FALSE)))</f>
        <v/>
      </c>
      <c r="I441" s="67" t="str">
        <f>IF(C441="","",IF(ISERROR(VLOOKUP(VLOOKUP(C441,Table1[[Practice no.]:[12]],23,FALSE),List!$A$2:$B$5,2,FALSE)),"",VLOOKUP(VLOOKUP(C441,Table1[[Practice no.]:[12]],23,FALSE),List!$A$2:$B$5,2,FALSE)))</f>
        <v/>
      </c>
      <c r="J441" s="67" t="str">
        <f>IF(C441="","",IF(ISERROR(VLOOKUP(VLOOKUP(C441,Table1[[Practice no.]:[12]],24,FALSE),List!$A$2:$B$5,2,FALSE)),"",VLOOKUP(VLOOKUP(C441,Table1[[Practice no.]:[12]],24,FALSE),List!$A$2:$B$5,2,FALSE)))</f>
        <v/>
      </c>
      <c r="K441" s="68" t="str">
        <f>IF(C441="","",IF(ISERROR(VLOOKUP(VLOOKUP(C441,Table1[[Practice no.]:[12]],25,FALSE),List!$A$2:$B$5,2,FALSE)),"",VLOOKUP(VLOOKUP(C441,Table1[[Practice no.]:[12]],25,FALSE),List!$A$2:$B$5,2,FALSE)))</f>
        <v/>
      </c>
      <c r="L441" s="68" t="str">
        <f>IF(C441="","",IF(ISERROR(VLOOKUP(VLOOKUP(C441,Table1[[Practice no.]:[12]],26,FALSE),List!$A$2:$B$5,2,FALSE)),"",VLOOKUP(VLOOKUP(C441,Table1[[Practice no.]:[12]],26,FALSE),List!$A$2:$B$5,2,FALSE)))</f>
        <v/>
      </c>
      <c r="M441" s="68" t="str">
        <f>IF(C441="","",IF(ISERROR(VLOOKUP(VLOOKUP(C441,Table1[[Practice no.]:[12]],27,FALSE),List!$A$2:$B$5,2,FALSE)),"",VLOOKUP(VLOOKUP(C441,Table1[[Practice no.]:[12]],27,FALSE),List!$A$2:$B$5,2,FALSE)))</f>
        <v/>
      </c>
      <c r="N441" s="69" t="str">
        <f>IF(C441="","",IF(ISERROR(VLOOKUP(VLOOKUP(C441,Table1[[Practice no.]:[12]],28,FALSE),List!$A$2:$B$5,2,FALSE)),"",VLOOKUP(VLOOKUP(C441,Table1[[Practice no.]:[12]],28,FALSE),List!$A$2:$B$5,2,FALSE)))</f>
        <v/>
      </c>
      <c r="O441" s="69" t="str">
        <f>IF(C441="","",IF(ISERROR(VLOOKUP(VLOOKUP(C441,Table1[[Practice no.]:[12]],29,FALSE),List!$A$2:$B$5,2,FALSE)),"",VLOOKUP(VLOOKUP(C441,Table1[[Practice no.]:[12]],29,FALSE),List!$A$2:$B$5,2,FALSE)))</f>
        <v/>
      </c>
      <c r="P441" s="69" t="str">
        <f>IF(C441="","",IF(ISERROR(VLOOKUP(VLOOKUP(C441,Table1[[Practice no.]:[12]],30,FALSE),List!$A$2:$B$5,2,FALSE)),"",VLOOKUP(VLOOKUP(C441,Table1[[Practice no.]:[12]],30,FALSE),List!$A$2:$B$5,2,FALSE)))</f>
        <v/>
      </c>
      <c r="Q441" s="55" t="str">
        <f>IF(C441="","",IF(ISERROR(VLOOKUP(VLOOKUP(C441,Table1[[Practice no.]:[12]],31,FALSE),List!$A$2:$B$5,2,FALSE)),"",VLOOKUP(VLOOKUP(C441,Table1[[Practice no.]:[12]],31,FALSE),List!$A$2:$B$5,2,FALSE)))</f>
        <v/>
      </c>
      <c r="R441" s="55" t="str">
        <f>IF(C441="","",IF(ISERROR(VLOOKUP(VLOOKUP(C441,Table1[[Practice no.]:[12]],32,FALSE),List!$A$2:$B$5,2,FALSE)),"",VLOOKUP(VLOOKUP(C441,Table1[[Practice no.]:[12]],32,FALSE),List!$A$2:$B$5,2,FALSE)))</f>
        <v/>
      </c>
      <c r="S441" s="55" t="str">
        <f>IF(C441="","",IF(ISERROR(VLOOKUP(VLOOKUP(C441,Table1[[Practice no.]:[12]],33,FALSE),List!$A$2:$B$5,2,FALSE)),"",VLOOKUP(VLOOKUP(C441,Table1[[Practice no.]:[12]],33,FALSE),List!$A$2:$B$5,2,FALSE)))</f>
        <v/>
      </c>
      <c r="T441" s="55" t="str">
        <f>IF(C441="","",IF(ISERROR(VLOOKUP(VLOOKUP(C441,Table1[[Practice no.]:[12]],34,FALSE),List!$A$2:$B$5,2,FALSE)),"",VLOOKUP(VLOOKUP(C441,Table1[[Practice no.]:[12]],34,FALSE),List!$A$2:$B$5,2,FALSE)))</f>
        <v/>
      </c>
      <c r="U441" s="55" t="str">
        <f>IF(C441="","",IF(ISERROR(VLOOKUP(VLOOKUP(C441,Table1[[Practice no.]:[12]],35,FALSE),List!$A$2:$B$5,2,FALSE)),"",VLOOKUP(VLOOKUP(C441,Table1[[Practice no.]:[12]],35,FALSE),List!$A$2:$B$5,2,FALSE)))</f>
        <v/>
      </c>
      <c r="V441" s="55" t="str">
        <f>IF(C441="","",IF(ISERROR(VLOOKUP(VLOOKUP(C441,Table1[[Practice no.]:[12]],36,FALSE),List!$A$2:$B$5,2,FALSE)),"",VLOOKUP(VLOOKUP(C441,Table1[[Practice no.]:[12]],36,FALSE),List!$A$2:$B$5,2,FALSE)))</f>
        <v/>
      </c>
      <c r="W441" s="55" t="str">
        <f>IF(C441="","",IF(ISERROR(VLOOKUP(VLOOKUP(C441,Table1[[Practice no.]:[12]],37,FALSE),List!$A$2:$B$5,2,FALSE)),"",VLOOKUP(VLOOKUP(C441,Table1[[Practice no.]:[12]],37,FALSE),List!$A$2:$B$5,2,FALSE)))</f>
        <v/>
      </c>
      <c r="X441" s="55" t="str">
        <f>IF(C441="","",IF(ISERROR(VLOOKUP(VLOOKUP(C441,Table1[[Practice no.]:[12]],38,FALSE),List!$A$2:$B$5,2,FALSE)),"",VLOOKUP(VLOOKUP(C441,Table1[[Practice no.]:[12]],38,FALSE),List!$A$2:$B$5,2,FALSE)))</f>
        <v/>
      </c>
      <c r="Y441" s="55" t="str">
        <f>IF(C441="","",IF(ISERROR(VLOOKUP(VLOOKUP(C441,Table1[[Practice no.]:[12]],39,FALSE),List!$A$2:$B$5,2,FALSE)),"",VLOOKUP(VLOOKUP(C441,Table1[[Practice no.]:[12]],39,FALSE),List!$A$2:$B$5,2,FALSE)))</f>
        <v/>
      </c>
      <c r="Z441" s="55" t="str">
        <f>IF(C441="","",IF(ISERROR(VLOOKUP(VLOOKUP(C441,Table1[[Practice no.]:[12]],40,FALSE),List!$A$2:$B$5,2,FALSE)),"",VLOOKUP(VLOOKUP(C441,Table1[[Practice no.]:[12]],40,FALSE),List!$A$2:$B$5,2,FALSE)))</f>
        <v/>
      </c>
      <c r="AA441" s="55" t="str">
        <f>IF(C441="","",IF(ISERROR(VLOOKUP(VLOOKUP(C441,Table1[[Practice no.]:[12]],41,FALSE),List!$A$2:$B$5,2,FALSE)),"",VLOOKUP(VLOOKUP(C441,Table1[[Practice no.]:[12]],41,FALSE),List!$A$2:$B$5,2,FALSE)))</f>
        <v/>
      </c>
      <c r="AB441" s="55" t="str">
        <f>IF(C441="","",IF(ISERROR(VLOOKUP(VLOOKUP(C441,Table1[[Practice no.]:[12]],42,FALSE),List!$A$2:$B$5,2,FALSE)),"",VLOOKUP(VLOOKUP(C441,Table1[[Practice no.]:[12]],42,FALSE),List!$A$2:$B$5,2,FALSE)))</f>
        <v/>
      </c>
    </row>
    <row r="442" spans="1:28" ht="40.35" customHeight="1">
      <c r="A442" s="218"/>
      <c r="B442" s="218"/>
      <c r="C442" s="218"/>
      <c r="D442" s="218" t="str">
        <f>IF(C442="","",HYPERLINK("#'" &amp; C442 &amp; "'!A1",VLOOKUP(C442,Table1[[Practice no.]:[Pracitce Name]],2,FALSE)))</f>
        <v/>
      </c>
      <c r="E442" s="65" t="str">
        <f>IF(C442="","",IF(ISERROR(VLOOKUP(VLOOKUP(C442,Table1[[Practice no.]:[12]],19,FALSE),List!$A$2:$B$5,2,FALSE)),"",VLOOKUP(VLOOKUP(C442,Table1[[Practice no.]:[12]],19,FALSE),List!$A$2:$B$5,2,FALSE)))</f>
        <v/>
      </c>
      <c r="F442" s="66" t="str">
        <f>IF(C442="","",IF(ISERROR(VLOOKUP(VLOOKUP(C442,Table1[[Practice no.]:[12]],20,FALSE),List!$A$2:$B$5,2,FALSE)),"",VLOOKUP(VLOOKUP(C442,Table1[[Practice no.]:[12]],20,FALSE),List!$A$2:$B$5,2,FALSE)))</f>
        <v/>
      </c>
      <c r="G442" s="66" t="str">
        <f>IF(C442="","",IF(ISERROR(VLOOKUP(VLOOKUP(C442,Table1[[Practice no.]:[12]],21,FALSE),List!$A$2:$B$5,2,FALSE)),"",VLOOKUP(VLOOKUP(C442,Table1[[Practice no.]:[12]],21,FALSE),List!$A$2:$B$5,2,FALSE)))</f>
        <v/>
      </c>
      <c r="H442" s="67" t="str">
        <f>IF(C442="","",IF(ISERROR(VLOOKUP(VLOOKUP(C442,Table1[[Practice no.]:[12]],22,FALSE),List!$A$2:$B$5,2,FALSE)),"",VLOOKUP(VLOOKUP(C442,Table1[[Practice no.]:[12]],22,FALSE),List!$A$2:$B$5,2,FALSE)))</f>
        <v/>
      </c>
      <c r="I442" s="67" t="str">
        <f>IF(C442="","",IF(ISERROR(VLOOKUP(VLOOKUP(C442,Table1[[Practice no.]:[12]],23,FALSE),List!$A$2:$B$5,2,FALSE)),"",VLOOKUP(VLOOKUP(C442,Table1[[Practice no.]:[12]],23,FALSE),List!$A$2:$B$5,2,FALSE)))</f>
        <v/>
      </c>
      <c r="J442" s="67" t="str">
        <f>IF(C442="","",IF(ISERROR(VLOOKUP(VLOOKUP(C442,Table1[[Practice no.]:[12]],24,FALSE),List!$A$2:$B$5,2,FALSE)),"",VLOOKUP(VLOOKUP(C442,Table1[[Practice no.]:[12]],24,FALSE),List!$A$2:$B$5,2,FALSE)))</f>
        <v/>
      </c>
      <c r="K442" s="68" t="str">
        <f>IF(C442="","",IF(ISERROR(VLOOKUP(VLOOKUP(C442,Table1[[Practice no.]:[12]],25,FALSE),List!$A$2:$B$5,2,FALSE)),"",VLOOKUP(VLOOKUP(C442,Table1[[Practice no.]:[12]],25,FALSE),List!$A$2:$B$5,2,FALSE)))</f>
        <v/>
      </c>
      <c r="L442" s="68" t="str">
        <f>IF(C442="","",IF(ISERROR(VLOOKUP(VLOOKUP(C442,Table1[[Practice no.]:[12]],26,FALSE),List!$A$2:$B$5,2,FALSE)),"",VLOOKUP(VLOOKUP(C442,Table1[[Practice no.]:[12]],26,FALSE),List!$A$2:$B$5,2,FALSE)))</f>
        <v/>
      </c>
      <c r="M442" s="68" t="str">
        <f>IF(C442="","",IF(ISERROR(VLOOKUP(VLOOKUP(C442,Table1[[Practice no.]:[12]],27,FALSE),List!$A$2:$B$5,2,FALSE)),"",VLOOKUP(VLOOKUP(C442,Table1[[Practice no.]:[12]],27,FALSE),List!$A$2:$B$5,2,FALSE)))</f>
        <v/>
      </c>
      <c r="N442" s="69" t="str">
        <f>IF(C442="","",IF(ISERROR(VLOOKUP(VLOOKUP(C442,Table1[[Practice no.]:[12]],28,FALSE),List!$A$2:$B$5,2,FALSE)),"",VLOOKUP(VLOOKUP(C442,Table1[[Practice no.]:[12]],28,FALSE),List!$A$2:$B$5,2,FALSE)))</f>
        <v/>
      </c>
      <c r="O442" s="69" t="str">
        <f>IF(C442="","",IF(ISERROR(VLOOKUP(VLOOKUP(C442,Table1[[Practice no.]:[12]],29,FALSE),List!$A$2:$B$5,2,FALSE)),"",VLOOKUP(VLOOKUP(C442,Table1[[Practice no.]:[12]],29,FALSE),List!$A$2:$B$5,2,FALSE)))</f>
        <v/>
      </c>
      <c r="P442" s="69" t="str">
        <f>IF(C442="","",IF(ISERROR(VLOOKUP(VLOOKUP(C442,Table1[[Practice no.]:[12]],30,FALSE),List!$A$2:$B$5,2,FALSE)),"",VLOOKUP(VLOOKUP(C442,Table1[[Practice no.]:[12]],30,FALSE),List!$A$2:$B$5,2,FALSE)))</f>
        <v/>
      </c>
      <c r="Q442" s="55" t="str">
        <f>IF(C442="","",IF(ISERROR(VLOOKUP(VLOOKUP(C442,Table1[[Practice no.]:[12]],31,FALSE),List!$A$2:$B$5,2,FALSE)),"",VLOOKUP(VLOOKUP(C442,Table1[[Practice no.]:[12]],31,FALSE),List!$A$2:$B$5,2,FALSE)))</f>
        <v/>
      </c>
      <c r="R442" s="55" t="str">
        <f>IF(C442="","",IF(ISERROR(VLOOKUP(VLOOKUP(C442,Table1[[Practice no.]:[12]],32,FALSE),List!$A$2:$B$5,2,FALSE)),"",VLOOKUP(VLOOKUP(C442,Table1[[Practice no.]:[12]],32,FALSE),List!$A$2:$B$5,2,FALSE)))</f>
        <v/>
      </c>
      <c r="S442" s="55" t="str">
        <f>IF(C442="","",IF(ISERROR(VLOOKUP(VLOOKUP(C442,Table1[[Practice no.]:[12]],33,FALSE),List!$A$2:$B$5,2,FALSE)),"",VLOOKUP(VLOOKUP(C442,Table1[[Practice no.]:[12]],33,FALSE),List!$A$2:$B$5,2,FALSE)))</f>
        <v/>
      </c>
      <c r="T442" s="55" t="str">
        <f>IF(C442="","",IF(ISERROR(VLOOKUP(VLOOKUP(C442,Table1[[Practice no.]:[12]],34,FALSE),List!$A$2:$B$5,2,FALSE)),"",VLOOKUP(VLOOKUP(C442,Table1[[Practice no.]:[12]],34,FALSE),List!$A$2:$B$5,2,FALSE)))</f>
        <v/>
      </c>
      <c r="U442" s="55" t="str">
        <f>IF(C442="","",IF(ISERROR(VLOOKUP(VLOOKUP(C442,Table1[[Practice no.]:[12]],35,FALSE),List!$A$2:$B$5,2,FALSE)),"",VLOOKUP(VLOOKUP(C442,Table1[[Practice no.]:[12]],35,FALSE),List!$A$2:$B$5,2,FALSE)))</f>
        <v/>
      </c>
      <c r="V442" s="55" t="str">
        <f>IF(C442="","",IF(ISERROR(VLOOKUP(VLOOKUP(C442,Table1[[Practice no.]:[12]],36,FALSE),List!$A$2:$B$5,2,FALSE)),"",VLOOKUP(VLOOKUP(C442,Table1[[Practice no.]:[12]],36,FALSE),List!$A$2:$B$5,2,FALSE)))</f>
        <v/>
      </c>
      <c r="W442" s="55" t="str">
        <f>IF(C442="","",IF(ISERROR(VLOOKUP(VLOOKUP(C442,Table1[[Practice no.]:[12]],37,FALSE),List!$A$2:$B$5,2,FALSE)),"",VLOOKUP(VLOOKUP(C442,Table1[[Practice no.]:[12]],37,FALSE),List!$A$2:$B$5,2,FALSE)))</f>
        <v/>
      </c>
      <c r="X442" s="55" t="str">
        <f>IF(C442="","",IF(ISERROR(VLOOKUP(VLOOKUP(C442,Table1[[Practice no.]:[12]],38,FALSE),List!$A$2:$B$5,2,FALSE)),"",VLOOKUP(VLOOKUP(C442,Table1[[Practice no.]:[12]],38,FALSE),List!$A$2:$B$5,2,FALSE)))</f>
        <v/>
      </c>
      <c r="Y442" s="55" t="str">
        <f>IF(C442="","",IF(ISERROR(VLOOKUP(VLOOKUP(C442,Table1[[Practice no.]:[12]],39,FALSE),List!$A$2:$B$5,2,FALSE)),"",VLOOKUP(VLOOKUP(C442,Table1[[Practice no.]:[12]],39,FALSE),List!$A$2:$B$5,2,FALSE)))</f>
        <v/>
      </c>
      <c r="Z442" s="55" t="str">
        <f>IF(C442="","",IF(ISERROR(VLOOKUP(VLOOKUP(C442,Table1[[Practice no.]:[12]],40,FALSE),List!$A$2:$B$5,2,FALSE)),"",VLOOKUP(VLOOKUP(C442,Table1[[Practice no.]:[12]],40,FALSE),List!$A$2:$B$5,2,FALSE)))</f>
        <v/>
      </c>
      <c r="AA442" s="55" t="str">
        <f>IF(C442="","",IF(ISERROR(VLOOKUP(VLOOKUP(C442,Table1[[Practice no.]:[12]],41,FALSE),List!$A$2:$B$5,2,FALSE)),"",VLOOKUP(VLOOKUP(C442,Table1[[Practice no.]:[12]],41,FALSE),List!$A$2:$B$5,2,FALSE)))</f>
        <v/>
      </c>
      <c r="AB442" s="55" t="str">
        <f>IF(C442="","",IF(ISERROR(VLOOKUP(VLOOKUP(C442,Table1[[Practice no.]:[12]],42,FALSE),List!$A$2:$B$5,2,FALSE)),"",VLOOKUP(VLOOKUP(C442,Table1[[Practice no.]:[12]],42,FALSE),List!$A$2:$B$5,2,FALSE)))</f>
        <v/>
      </c>
    </row>
    <row r="443" spans="1:28" ht="40.35" customHeight="1">
      <c r="A443" s="218"/>
      <c r="B443" s="218"/>
      <c r="C443" s="218"/>
      <c r="D443" s="218" t="str">
        <f>IF(C443="","",HYPERLINK("#'" &amp; C443 &amp; "'!A1",VLOOKUP(C443,Table1[[Practice no.]:[Pracitce Name]],2,FALSE)))</f>
        <v/>
      </c>
      <c r="E443" s="65" t="str">
        <f>IF(C443="","",IF(ISERROR(VLOOKUP(VLOOKUP(C443,Table1[[Practice no.]:[12]],19,FALSE),List!$A$2:$B$5,2,FALSE)),"",VLOOKUP(VLOOKUP(C443,Table1[[Practice no.]:[12]],19,FALSE),List!$A$2:$B$5,2,FALSE)))</f>
        <v/>
      </c>
      <c r="F443" s="66" t="str">
        <f>IF(C443="","",IF(ISERROR(VLOOKUP(VLOOKUP(C443,Table1[[Practice no.]:[12]],20,FALSE),List!$A$2:$B$5,2,FALSE)),"",VLOOKUP(VLOOKUP(C443,Table1[[Practice no.]:[12]],20,FALSE),List!$A$2:$B$5,2,FALSE)))</f>
        <v/>
      </c>
      <c r="G443" s="66" t="str">
        <f>IF(C443="","",IF(ISERROR(VLOOKUP(VLOOKUP(C443,Table1[[Practice no.]:[12]],21,FALSE),List!$A$2:$B$5,2,FALSE)),"",VLOOKUP(VLOOKUP(C443,Table1[[Practice no.]:[12]],21,FALSE),List!$A$2:$B$5,2,FALSE)))</f>
        <v/>
      </c>
      <c r="H443" s="67" t="str">
        <f>IF(C443="","",IF(ISERROR(VLOOKUP(VLOOKUP(C443,Table1[[Practice no.]:[12]],22,FALSE),List!$A$2:$B$5,2,FALSE)),"",VLOOKUP(VLOOKUP(C443,Table1[[Practice no.]:[12]],22,FALSE),List!$A$2:$B$5,2,FALSE)))</f>
        <v/>
      </c>
      <c r="I443" s="67" t="str">
        <f>IF(C443="","",IF(ISERROR(VLOOKUP(VLOOKUP(C443,Table1[[Practice no.]:[12]],23,FALSE),List!$A$2:$B$5,2,FALSE)),"",VLOOKUP(VLOOKUP(C443,Table1[[Practice no.]:[12]],23,FALSE),List!$A$2:$B$5,2,FALSE)))</f>
        <v/>
      </c>
      <c r="J443" s="67" t="str">
        <f>IF(C443="","",IF(ISERROR(VLOOKUP(VLOOKUP(C443,Table1[[Practice no.]:[12]],24,FALSE),List!$A$2:$B$5,2,FALSE)),"",VLOOKUP(VLOOKUP(C443,Table1[[Practice no.]:[12]],24,FALSE),List!$A$2:$B$5,2,FALSE)))</f>
        <v/>
      </c>
      <c r="K443" s="68" t="str">
        <f>IF(C443="","",IF(ISERROR(VLOOKUP(VLOOKUP(C443,Table1[[Practice no.]:[12]],25,FALSE),List!$A$2:$B$5,2,FALSE)),"",VLOOKUP(VLOOKUP(C443,Table1[[Practice no.]:[12]],25,FALSE),List!$A$2:$B$5,2,FALSE)))</f>
        <v/>
      </c>
      <c r="L443" s="68" t="str">
        <f>IF(C443="","",IF(ISERROR(VLOOKUP(VLOOKUP(C443,Table1[[Practice no.]:[12]],26,FALSE),List!$A$2:$B$5,2,FALSE)),"",VLOOKUP(VLOOKUP(C443,Table1[[Practice no.]:[12]],26,FALSE),List!$A$2:$B$5,2,FALSE)))</f>
        <v/>
      </c>
      <c r="M443" s="68" t="str">
        <f>IF(C443="","",IF(ISERROR(VLOOKUP(VLOOKUP(C443,Table1[[Practice no.]:[12]],27,FALSE),List!$A$2:$B$5,2,FALSE)),"",VLOOKUP(VLOOKUP(C443,Table1[[Practice no.]:[12]],27,FALSE),List!$A$2:$B$5,2,FALSE)))</f>
        <v/>
      </c>
      <c r="N443" s="69" t="str">
        <f>IF(C443="","",IF(ISERROR(VLOOKUP(VLOOKUP(C443,Table1[[Practice no.]:[12]],28,FALSE),List!$A$2:$B$5,2,FALSE)),"",VLOOKUP(VLOOKUP(C443,Table1[[Practice no.]:[12]],28,FALSE),List!$A$2:$B$5,2,FALSE)))</f>
        <v/>
      </c>
      <c r="O443" s="69" t="str">
        <f>IF(C443="","",IF(ISERROR(VLOOKUP(VLOOKUP(C443,Table1[[Practice no.]:[12]],29,FALSE),List!$A$2:$B$5,2,FALSE)),"",VLOOKUP(VLOOKUP(C443,Table1[[Practice no.]:[12]],29,FALSE),List!$A$2:$B$5,2,FALSE)))</f>
        <v/>
      </c>
      <c r="P443" s="69" t="str">
        <f>IF(C443="","",IF(ISERROR(VLOOKUP(VLOOKUP(C443,Table1[[Practice no.]:[12]],30,FALSE),List!$A$2:$B$5,2,FALSE)),"",VLOOKUP(VLOOKUP(C443,Table1[[Practice no.]:[12]],30,FALSE),List!$A$2:$B$5,2,FALSE)))</f>
        <v/>
      </c>
      <c r="Q443" s="55" t="str">
        <f>IF(C443="","",IF(ISERROR(VLOOKUP(VLOOKUP(C443,Table1[[Practice no.]:[12]],31,FALSE),List!$A$2:$B$5,2,FALSE)),"",VLOOKUP(VLOOKUP(C443,Table1[[Practice no.]:[12]],31,FALSE),List!$A$2:$B$5,2,FALSE)))</f>
        <v/>
      </c>
      <c r="R443" s="55" t="str">
        <f>IF(C443="","",IF(ISERROR(VLOOKUP(VLOOKUP(C443,Table1[[Practice no.]:[12]],32,FALSE),List!$A$2:$B$5,2,FALSE)),"",VLOOKUP(VLOOKUP(C443,Table1[[Practice no.]:[12]],32,FALSE),List!$A$2:$B$5,2,FALSE)))</f>
        <v/>
      </c>
      <c r="S443" s="55" t="str">
        <f>IF(C443="","",IF(ISERROR(VLOOKUP(VLOOKUP(C443,Table1[[Practice no.]:[12]],33,FALSE),List!$A$2:$B$5,2,FALSE)),"",VLOOKUP(VLOOKUP(C443,Table1[[Practice no.]:[12]],33,FALSE),List!$A$2:$B$5,2,FALSE)))</f>
        <v/>
      </c>
      <c r="T443" s="55" t="str">
        <f>IF(C443="","",IF(ISERROR(VLOOKUP(VLOOKUP(C443,Table1[[Practice no.]:[12]],34,FALSE),List!$A$2:$B$5,2,FALSE)),"",VLOOKUP(VLOOKUP(C443,Table1[[Practice no.]:[12]],34,FALSE),List!$A$2:$B$5,2,FALSE)))</f>
        <v/>
      </c>
      <c r="U443" s="55" t="str">
        <f>IF(C443="","",IF(ISERROR(VLOOKUP(VLOOKUP(C443,Table1[[Practice no.]:[12]],35,FALSE),List!$A$2:$B$5,2,FALSE)),"",VLOOKUP(VLOOKUP(C443,Table1[[Practice no.]:[12]],35,FALSE),List!$A$2:$B$5,2,FALSE)))</f>
        <v/>
      </c>
      <c r="V443" s="55" t="str">
        <f>IF(C443="","",IF(ISERROR(VLOOKUP(VLOOKUP(C443,Table1[[Practice no.]:[12]],36,FALSE),List!$A$2:$B$5,2,FALSE)),"",VLOOKUP(VLOOKUP(C443,Table1[[Practice no.]:[12]],36,FALSE),List!$A$2:$B$5,2,FALSE)))</f>
        <v/>
      </c>
      <c r="W443" s="55" t="str">
        <f>IF(C443="","",IF(ISERROR(VLOOKUP(VLOOKUP(C443,Table1[[Practice no.]:[12]],37,FALSE),List!$A$2:$B$5,2,FALSE)),"",VLOOKUP(VLOOKUP(C443,Table1[[Practice no.]:[12]],37,FALSE),List!$A$2:$B$5,2,FALSE)))</f>
        <v/>
      </c>
      <c r="X443" s="55" t="str">
        <f>IF(C443="","",IF(ISERROR(VLOOKUP(VLOOKUP(C443,Table1[[Practice no.]:[12]],38,FALSE),List!$A$2:$B$5,2,FALSE)),"",VLOOKUP(VLOOKUP(C443,Table1[[Practice no.]:[12]],38,FALSE),List!$A$2:$B$5,2,FALSE)))</f>
        <v/>
      </c>
      <c r="Y443" s="55" t="str">
        <f>IF(C443="","",IF(ISERROR(VLOOKUP(VLOOKUP(C443,Table1[[Practice no.]:[12]],39,FALSE),List!$A$2:$B$5,2,FALSE)),"",VLOOKUP(VLOOKUP(C443,Table1[[Practice no.]:[12]],39,FALSE),List!$A$2:$B$5,2,FALSE)))</f>
        <v/>
      </c>
      <c r="Z443" s="55" t="str">
        <f>IF(C443="","",IF(ISERROR(VLOOKUP(VLOOKUP(C443,Table1[[Practice no.]:[12]],40,FALSE),List!$A$2:$B$5,2,FALSE)),"",VLOOKUP(VLOOKUP(C443,Table1[[Practice no.]:[12]],40,FALSE),List!$A$2:$B$5,2,FALSE)))</f>
        <v/>
      </c>
      <c r="AA443" s="55" t="str">
        <f>IF(C443="","",IF(ISERROR(VLOOKUP(VLOOKUP(C443,Table1[[Practice no.]:[12]],41,FALSE),List!$A$2:$B$5,2,FALSE)),"",VLOOKUP(VLOOKUP(C443,Table1[[Practice no.]:[12]],41,FALSE),List!$A$2:$B$5,2,FALSE)))</f>
        <v/>
      </c>
      <c r="AB443" s="55" t="str">
        <f>IF(C443="","",IF(ISERROR(VLOOKUP(VLOOKUP(C443,Table1[[Practice no.]:[12]],42,FALSE),List!$A$2:$B$5,2,FALSE)),"",VLOOKUP(VLOOKUP(C443,Table1[[Practice no.]:[12]],42,FALSE),List!$A$2:$B$5,2,FALSE)))</f>
        <v/>
      </c>
    </row>
    <row r="444" spans="1:28" ht="40.35" customHeight="1">
      <c r="A444" s="218"/>
      <c r="B444" s="218"/>
      <c r="C444" s="218"/>
      <c r="D444" s="218" t="str">
        <f>IF(C444="","",HYPERLINK("#'" &amp; C444 &amp; "'!A1",VLOOKUP(C444,Table1[[Practice no.]:[Pracitce Name]],2,FALSE)))</f>
        <v/>
      </c>
      <c r="E444" s="65" t="str">
        <f>IF(C444="","",IF(ISERROR(VLOOKUP(VLOOKUP(C444,Table1[[Practice no.]:[12]],19,FALSE),List!$A$2:$B$5,2,FALSE)),"",VLOOKUP(VLOOKUP(C444,Table1[[Practice no.]:[12]],19,FALSE),List!$A$2:$B$5,2,FALSE)))</f>
        <v/>
      </c>
      <c r="F444" s="66" t="str">
        <f>IF(C444="","",IF(ISERROR(VLOOKUP(VLOOKUP(C444,Table1[[Practice no.]:[12]],20,FALSE),List!$A$2:$B$5,2,FALSE)),"",VLOOKUP(VLOOKUP(C444,Table1[[Practice no.]:[12]],20,FALSE),List!$A$2:$B$5,2,FALSE)))</f>
        <v/>
      </c>
      <c r="G444" s="66" t="str">
        <f>IF(C444="","",IF(ISERROR(VLOOKUP(VLOOKUP(C444,Table1[[Practice no.]:[12]],21,FALSE),List!$A$2:$B$5,2,FALSE)),"",VLOOKUP(VLOOKUP(C444,Table1[[Practice no.]:[12]],21,FALSE),List!$A$2:$B$5,2,FALSE)))</f>
        <v/>
      </c>
      <c r="H444" s="67" t="str">
        <f>IF(C444="","",IF(ISERROR(VLOOKUP(VLOOKUP(C444,Table1[[Practice no.]:[12]],22,FALSE),List!$A$2:$B$5,2,FALSE)),"",VLOOKUP(VLOOKUP(C444,Table1[[Practice no.]:[12]],22,FALSE),List!$A$2:$B$5,2,FALSE)))</f>
        <v/>
      </c>
      <c r="I444" s="67" t="str">
        <f>IF(C444="","",IF(ISERROR(VLOOKUP(VLOOKUP(C444,Table1[[Practice no.]:[12]],23,FALSE),List!$A$2:$B$5,2,FALSE)),"",VLOOKUP(VLOOKUP(C444,Table1[[Practice no.]:[12]],23,FALSE),List!$A$2:$B$5,2,FALSE)))</f>
        <v/>
      </c>
      <c r="J444" s="67" t="str">
        <f>IF(C444="","",IF(ISERROR(VLOOKUP(VLOOKUP(C444,Table1[[Practice no.]:[12]],24,FALSE),List!$A$2:$B$5,2,FALSE)),"",VLOOKUP(VLOOKUP(C444,Table1[[Practice no.]:[12]],24,FALSE),List!$A$2:$B$5,2,FALSE)))</f>
        <v/>
      </c>
      <c r="K444" s="68" t="str">
        <f>IF(C444="","",IF(ISERROR(VLOOKUP(VLOOKUP(C444,Table1[[Practice no.]:[12]],25,FALSE),List!$A$2:$B$5,2,FALSE)),"",VLOOKUP(VLOOKUP(C444,Table1[[Practice no.]:[12]],25,FALSE),List!$A$2:$B$5,2,FALSE)))</f>
        <v/>
      </c>
      <c r="L444" s="68" t="str">
        <f>IF(C444="","",IF(ISERROR(VLOOKUP(VLOOKUP(C444,Table1[[Practice no.]:[12]],26,FALSE),List!$A$2:$B$5,2,FALSE)),"",VLOOKUP(VLOOKUP(C444,Table1[[Practice no.]:[12]],26,FALSE),List!$A$2:$B$5,2,FALSE)))</f>
        <v/>
      </c>
      <c r="M444" s="68" t="str">
        <f>IF(C444="","",IF(ISERROR(VLOOKUP(VLOOKUP(C444,Table1[[Practice no.]:[12]],27,FALSE),List!$A$2:$B$5,2,FALSE)),"",VLOOKUP(VLOOKUP(C444,Table1[[Practice no.]:[12]],27,FALSE),List!$A$2:$B$5,2,FALSE)))</f>
        <v/>
      </c>
      <c r="N444" s="69" t="str">
        <f>IF(C444="","",IF(ISERROR(VLOOKUP(VLOOKUP(C444,Table1[[Practice no.]:[12]],28,FALSE),List!$A$2:$B$5,2,FALSE)),"",VLOOKUP(VLOOKUP(C444,Table1[[Practice no.]:[12]],28,FALSE),List!$A$2:$B$5,2,FALSE)))</f>
        <v/>
      </c>
      <c r="O444" s="69" t="str">
        <f>IF(C444="","",IF(ISERROR(VLOOKUP(VLOOKUP(C444,Table1[[Practice no.]:[12]],29,FALSE),List!$A$2:$B$5,2,FALSE)),"",VLOOKUP(VLOOKUP(C444,Table1[[Practice no.]:[12]],29,FALSE),List!$A$2:$B$5,2,FALSE)))</f>
        <v/>
      </c>
      <c r="P444" s="69" t="str">
        <f>IF(C444="","",IF(ISERROR(VLOOKUP(VLOOKUP(C444,Table1[[Practice no.]:[12]],30,FALSE),List!$A$2:$B$5,2,FALSE)),"",VLOOKUP(VLOOKUP(C444,Table1[[Practice no.]:[12]],30,FALSE),List!$A$2:$B$5,2,FALSE)))</f>
        <v/>
      </c>
      <c r="Q444" s="55" t="str">
        <f>IF(C444="","",IF(ISERROR(VLOOKUP(VLOOKUP(C444,Table1[[Practice no.]:[12]],31,FALSE),List!$A$2:$B$5,2,FALSE)),"",VLOOKUP(VLOOKUP(C444,Table1[[Practice no.]:[12]],31,FALSE),List!$A$2:$B$5,2,FALSE)))</f>
        <v/>
      </c>
      <c r="R444" s="55" t="str">
        <f>IF(C444="","",IF(ISERROR(VLOOKUP(VLOOKUP(C444,Table1[[Practice no.]:[12]],32,FALSE),List!$A$2:$B$5,2,FALSE)),"",VLOOKUP(VLOOKUP(C444,Table1[[Practice no.]:[12]],32,FALSE),List!$A$2:$B$5,2,FALSE)))</f>
        <v/>
      </c>
      <c r="S444" s="55" t="str">
        <f>IF(C444="","",IF(ISERROR(VLOOKUP(VLOOKUP(C444,Table1[[Practice no.]:[12]],33,FALSE),List!$A$2:$B$5,2,FALSE)),"",VLOOKUP(VLOOKUP(C444,Table1[[Practice no.]:[12]],33,FALSE),List!$A$2:$B$5,2,FALSE)))</f>
        <v/>
      </c>
      <c r="T444" s="55" t="str">
        <f>IF(C444="","",IF(ISERROR(VLOOKUP(VLOOKUP(C444,Table1[[Practice no.]:[12]],34,FALSE),List!$A$2:$B$5,2,FALSE)),"",VLOOKUP(VLOOKUP(C444,Table1[[Practice no.]:[12]],34,FALSE),List!$A$2:$B$5,2,FALSE)))</f>
        <v/>
      </c>
      <c r="U444" s="55" t="str">
        <f>IF(C444="","",IF(ISERROR(VLOOKUP(VLOOKUP(C444,Table1[[Practice no.]:[12]],35,FALSE),List!$A$2:$B$5,2,FALSE)),"",VLOOKUP(VLOOKUP(C444,Table1[[Practice no.]:[12]],35,FALSE),List!$A$2:$B$5,2,FALSE)))</f>
        <v/>
      </c>
      <c r="V444" s="55" t="str">
        <f>IF(C444="","",IF(ISERROR(VLOOKUP(VLOOKUP(C444,Table1[[Practice no.]:[12]],36,FALSE),List!$A$2:$B$5,2,FALSE)),"",VLOOKUP(VLOOKUP(C444,Table1[[Practice no.]:[12]],36,FALSE),List!$A$2:$B$5,2,FALSE)))</f>
        <v/>
      </c>
      <c r="W444" s="55" t="str">
        <f>IF(C444="","",IF(ISERROR(VLOOKUP(VLOOKUP(C444,Table1[[Practice no.]:[12]],37,FALSE),List!$A$2:$B$5,2,FALSE)),"",VLOOKUP(VLOOKUP(C444,Table1[[Practice no.]:[12]],37,FALSE),List!$A$2:$B$5,2,FALSE)))</f>
        <v/>
      </c>
      <c r="X444" s="55" t="str">
        <f>IF(C444="","",IF(ISERROR(VLOOKUP(VLOOKUP(C444,Table1[[Practice no.]:[12]],38,FALSE),List!$A$2:$B$5,2,FALSE)),"",VLOOKUP(VLOOKUP(C444,Table1[[Practice no.]:[12]],38,FALSE),List!$A$2:$B$5,2,FALSE)))</f>
        <v/>
      </c>
      <c r="Y444" s="55" t="str">
        <f>IF(C444="","",IF(ISERROR(VLOOKUP(VLOOKUP(C444,Table1[[Practice no.]:[12]],39,FALSE),List!$A$2:$B$5,2,FALSE)),"",VLOOKUP(VLOOKUP(C444,Table1[[Practice no.]:[12]],39,FALSE),List!$A$2:$B$5,2,FALSE)))</f>
        <v/>
      </c>
      <c r="Z444" s="55" t="str">
        <f>IF(C444="","",IF(ISERROR(VLOOKUP(VLOOKUP(C444,Table1[[Practice no.]:[12]],40,FALSE),List!$A$2:$B$5,2,FALSE)),"",VLOOKUP(VLOOKUP(C444,Table1[[Practice no.]:[12]],40,FALSE),List!$A$2:$B$5,2,FALSE)))</f>
        <v/>
      </c>
      <c r="AA444" s="55" t="str">
        <f>IF(C444="","",IF(ISERROR(VLOOKUP(VLOOKUP(C444,Table1[[Practice no.]:[12]],41,FALSE),List!$A$2:$B$5,2,FALSE)),"",VLOOKUP(VLOOKUP(C444,Table1[[Practice no.]:[12]],41,FALSE),List!$A$2:$B$5,2,FALSE)))</f>
        <v/>
      </c>
      <c r="AB444" s="55" t="str">
        <f>IF(C444="","",IF(ISERROR(VLOOKUP(VLOOKUP(C444,Table1[[Practice no.]:[12]],42,FALSE),List!$A$2:$B$5,2,FALSE)),"",VLOOKUP(VLOOKUP(C444,Table1[[Practice no.]:[12]],42,FALSE),List!$A$2:$B$5,2,FALSE)))</f>
        <v/>
      </c>
    </row>
    <row r="445" spans="1:28" ht="40.35" customHeight="1">
      <c r="A445" s="218"/>
      <c r="B445" s="218"/>
      <c r="C445" s="218"/>
      <c r="D445" s="218" t="str">
        <f>IF(C445="","",HYPERLINK("#'" &amp; C445 &amp; "'!A1",VLOOKUP(C445,Table1[[Practice no.]:[Pracitce Name]],2,FALSE)))</f>
        <v/>
      </c>
      <c r="E445" s="65" t="str">
        <f>IF(C445="","",IF(ISERROR(VLOOKUP(VLOOKUP(C445,Table1[[Practice no.]:[12]],19,FALSE),List!$A$2:$B$5,2,FALSE)),"",VLOOKUP(VLOOKUP(C445,Table1[[Practice no.]:[12]],19,FALSE),List!$A$2:$B$5,2,FALSE)))</f>
        <v/>
      </c>
      <c r="F445" s="66" t="str">
        <f>IF(C445="","",IF(ISERROR(VLOOKUP(VLOOKUP(C445,Table1[[Practice no.]:[12]],20,FALSE),List!$A$2:$B$5,2,FALSE)),"",VLOOKUP(VLOOKUP(C445,Table1[[Practice no.]:[12]],20,FALSE),List!$A$2:$B$5,2,FALSE)))</f>
        <v/>
      </c>
      <c r="G445" s="66" t="str">
        <f>IF(C445="","",IF(ISERROR(VLOOKUP(VLOOKUP(C445,Table1[[Practice no.]:[12]],21,FALSE),List!$A$2:$B$5,2,FALSE)),"",VLOOKUP(VLOOKUP(C445,Table1[[Practice no.]:[12]],21,FALSE),List!$A$2:$B$5,2,FALSE)))</f>
        <v/>
      </c>
      <c r="H445" s="67" t="str">
        <f>IF(C445="","",IF(ISERROR(VLOOKUP(VLOOKUP(C445,Table1[[Practice no.]:[12]],22,FALSE),List!$A$2:$B$5,2,FALSE)),"",VLOOKUP(VLOOKUP(C445,Table1[[Practice no.]:[12]],22,FALSE),List!$A$2:$B$5,2,FALSE)))</f>
        <v/>
      </c>
      <c r="I445" s="67" t="str">
        <f>IF(C445="","",IF(ISERROR(VLOOKUP(VLOOKUP(C445,Table1[[Practice no.]:[12]],23,FALSE),List!$A$2:$B$5,2,FALSE)),"",VLOOKUP(VLOOKUP(C445,Table1[[Practice no.]:[12]],23,FALSE),List!$A$2:$B$5,2,FALSE)))</f>
        <v/>
      </c>
      <c r="J445" s="67" t="str">
        <f>IF(C445="","",IF(ISERROR(VLOOKUP(VLOOKUP(C445,Table1[[Practice no.]:[12]],24,FALSE),List!$A$2:$B$5,2,FALSE)),"",VLOOKUP(VLOOKUP(C445,Table1[[Practice no.]:[12]],24,FALSE),List!$A$2:$B$5,2,FALSE)))</f>
        <v/>
      </c>
      <c r="K445" s="68" t="str">
        <f>IF(C445="","",IF(ISERROR(VLOOKUP(VLOOKUP(C445,Table1[[Practice no.]:[12]],25,FALSE),List!$A$2:$B$5,2,FALSE)),"",VLOOKUP(VLOOKUP(C445,Table1[[Practice no.]:[12]],25,FALSE),List!$A$2:$B$5,2,FALSE)))</f>
        <v/>
      </c>
      <c r="L445" s="68" t="str">
        <f>IF(C445="","",IF(ISERROR(VLOOKUP(VLOOKUP(C445,Table1[[Practice no.]:[12]],26,FALSE),List!$A$2:$B$5,2,FALSE)),"",VLOOKUP(VLOOKUP(C445,Table1[[Practice no.]:[12]],26,FALSE),List!$A$2:$B$5,2,FALSE)))</f>
        <v/>
      </c>
      <c r="M445" s="68" t="str">
        <f>IF(C445="","",IF(ISERROR(VLOOKUP(VLOOKUP(C445,Table1[[Practice no.]:[12]],27,FALSE),List!$A$2:$B$5,2,FALSE)),"",VLOOKUP(VLOOKUP(C445,Table1[[Practice no.]:[12]],27,FALSE),List!$A$2:$B$5,2,FALSE)))</f>
        <v/>
      </c>
      <c r="N445" s="69" t="str">
        <f>IF(C445="","",IF(ISERROR(VLOOKUP(VLOOKUP(C445,Table1[[Practice no.]:[12]],28,FALSE),List!$A$2:$B$5,2,FALSE)),"",VLOOKUP(VLOOKUP(C445,Table1[[Practice no.]:[12]],28,FALSE),List!$A$2:$B$5,2,FALSE)))</f>
        <v/>
      </c>
      <c r="O445" s="69" t="str">
        <f>IF(C445="","",IF(ISERROR(VLOOKUP(VLOOKUP(C445,Table1[[Practice no.]:[12]],29,FALSE),List!$A$2:$B$5,2,FALSE)),"",VLOOKUP(VLOOKUP(C445,Table1[[Practice no.]:[12]],29,FALSE),List!$A$2:$B$5,2,FALSE)))</f>
        <v/>
      </c>
      <c r="P445" s="69" t="str">
        <f>IF(C445="","",IF(ISERROR(VLOOKUP(VLOOKUP(C445,Table1[[Practice no.]:[12]],30,FALSE),List!$A$2:$B$5,2,FALSE)),"",VLOOKUP(VLOOKUP(C445,Table1[[Practice no.]:[12]],30,FALSE),List!$A$2:$B$5,2,FALSE)))</f>
        <v/>
      </c>
      <c r="Q445" s="55" t="str">
        <f>IF(C445="","",IF(ISERROR(VLOOKUP(VLOOKUP(C445,Table1[[Practice no.]:[12]],31,FALSE),List!$A$2:$B$5,2,FALSE)),"",VLOOKUP(VLOOKUP(C445,Table1[[Practice no.]:[12]],31,FALSE),List!$A$2:$B$5,2,FALSE)))</f>
        <v/>
      </c>
      <c r="R445" s="55" t="str">
        <f>IF(C445="","",IF(ISERROR(VLOOKUP(VLOOKUP(C445,Table1[[Practice no.]:[12]],32,FALSE),List!$A$2:$B$5,2,FALSE)),"",VLOOKUP(VLOOKUP(C445,Table1[[Practice no.]:[12]],32,FALSE),List!$A$2:$B$5,2,FALSE)))</f>
        <v/>
      </c>
      <c r="S445" s="55" t="str">
        <f>IF(C445="","",IF(ISERROR(VLOOKUP(VLOOKUP(C445,Table1[[Practice no.]:[12]],33,FALSE),List!$A$2:$B$5,2,FALSE)),"",VLOOKUP(VLOOKUP(C445,Table1[[Practice no.]:[12]],33,FALSE),List!$A$2:$B$5,2,FALSE)))</f>
        <v/>
      </c>
      <c r="T445" s="55" t="str">
        <f>IF(C445="","",IF(ISERROR(VLOOKUP(VLOOKUP(C445,Table1[[Practice no.]:[12]],34,FALSE),List!$A$2:$B$5,2,FALSE)),"",VLOOKUP(VLOOKUP(C445,Table1[[Practice no.]:[12]],34,FALSE),List!$A$2:$B$5,2,FALSE)))</f>
        <v/>
      </c>
      <c r="U445" s="55" t="str">
        <f>IF(C445="","",IF(ISERROR(VLOOKUP(VLOOKUP(C445,Table1[[Practice no.]:[12]],35,FALSE),List!$A$2:$B$5,2,FALSE)),"",VLOOKUP(VLOOKUP(C445,Table1[[Practice no.]:[12]],35,FALSE),List!$A$2:$B$5,2,FALSE)))</f>
        <v/>
      </c>
      <c r="V445" s="55" t="str">
        <f>IF(C445="","",IF(ISERROR(VLOOKUP(VLOOKUP(C445,Table1[[Practice no.]:[12]],36,FALSE),List!$A$2:$B$5,2,FALSE)),"",VLOOKUP(VLOOKUP(C445,Table1[[Practice no.]:[12]],36,FALSE),List!$A$2:$B$5,2,FALSE)))</f>
        <v/>
      </c>
      <c r="W445" s="55" t="str">
        <f>IF(C445="","",IF(ISERROR(VLOOKUP(VLOOKUP(C445,Table1[[Practice no.]:[12]],37,FALSE),List!$A$2:$B$5,2,FALSE)),"",VLOOKUP(VLOOKUP(C445,Table1[[Practice no.]:[12]],37,FALSE),List!$A$2:$B$5,2,FALSE)))</f>
        <v/>
      </c>
      <c r="X445" s="55" t="str">
        <f>IF(C445="","",IF(ISERROR(VLOOKUP(VLOOKUP(C445,Table1[[Practice no.]:[12]],38,FALSE),List!$A$2:$B$5,2,FALSE)),"",VLOOKUP(VLOOKUP(C445,Table1[[Practice no.]:[12]],38,FALSE),List!$A$2:$B$5,2,FALSE)))</f>
        <v/>
      </c>
      <c r="Y445" s="55" t="str">
        <f>IF(C445="","",IF(ISERROR(VLOOKUP(VLOOKUP(C445,Table1[[Practice no.]:[12]],39,FALSE),List!$A$2:$B$5,2,FALSE)),"",VLOOKUP(VLOOKUP(C445,Table1[[Practice no.]:[12]],39,FALSE),List!$A$2:$B$5,2,FALSE)))</f>
        <v/>
      </c>
      <c r="Z445" s="55" t="str">
        <f>IF(C445="","",IF(ISERROR(VLOOKUP(VLOOKUP(C445,Table1[[Practice no.]:[12]],40,FALSE),List!$A$2:$B$5,2,FALSE)),"",VLOOKUP(VLOOKUP(C445,Table1[[Practice no.]:[12]],40,FALSE),List!$A$2:$B$5,2,FALSE)))</f>
        <v/>
      </c>
      <c r="AA445" s="55" t="str">
        <f>IF(C445="","",IF(ISERROR(VLOOKUP(VLOOKUP(C445,Table1[[Practice no.]:[12]],41,FALSE),List!$A$2:$B$5,2,FALSE)),"",VLOOKUP(VLOOKUP(C445,Table1[[Practice no.]:[12]],41,FALSE),List!$A$2:$B$5,2,FALSE)))</f>
        <v/>
      </c>
      <c r="AB445" s="55" t="str">
        <f>IF(C445="","",IF(ISERROR(VLOOKUP(VLOOKUP(C445,Table1[[Practice no.]:[12]],42,FALSE),List!$A$2:$B$5,2,FALSE)),"",VLOOKUP(VLOOKUP(C445,Table1[[Practice no.]:[12]],42,FALSE),List!$A$2:$B$5,2,FALSE)))</f>
        <v/>
      </c>
    </row>
    <row r="446" spans="1:28" ht="40.35" customHeight="1">
      <c r="A446" s="218"/>
      <c r="B446" s="218"/>
      <c r="C446" s="218"/>
      <c r="D446" s="218" t="str">
        <f>IF(C446="","",HYPERLINK("#'" &amp; C446 &amp; "'!A1",VLOOKUP(C446,Table1[[Practice no.]:[Pracitce Name]],2,FALSE)))</f>
        <v/>
      </c>
      <c r="E446" s="65" t="str">
        <f>IF(C446="","",IF(ISERROR(VLOOKUP(VLOOKUP(C446,Table1[[Practice no.]:[12]],19,FALSE),List!$A$2:$B$5,2,FALSE)),"",VLOOKUP(VLOOKUP(C446,Table1[[Practice no.]:[12]],19,FALSE),List!$A$2:$B$5,2,FALSE)))</f>
        <v/>
      </c>
      <c r="F446" s="66" t="str">
        <f>IF(C446="","",IF(ISERROR(VLOOKUP(VLOOKUP(C446,Table1[[Practice no.]:[12]],20,FALSE),List!$A$2:$B$5,2,FALSE)),"",VLOOKUP(VLOOKUP(C446,Table1[[Practice no.]:[12]],20,FALSE),List!$A$2:$B$5,2,FALSE)))</f>
        <v/>
      </c>
      <c r="G446" s="66" t="str">
        <f>IF(C446="","",IF(ISERROR(VLOOKUP(VLOOKUP(C446,Table1[[Practice no.]:[12]],21,FALSE),List!$A$2:$B$5,2,FALSE)),"",VLOOKUP(VLOOKUP(C446,Table1[[Practice no.]:[12]],21,FALSE),List!$A$2:$B$5,2,FALSE)))</f>
        <v/>
      </c>
      <c r="H446" s="67" t="str">
        <f>IF(C446="","",IF(ISERROR(VLOOKUP(VLOOKUP(C446,Table1[[Practice no.]:[12]],22,FALSE),List!$A$2:$B$5,2,FALSE)),"",VLOOKUP(VLOOKUP(C446,Table1[[Practice no.]:[12]],22,FALSE),List!$A$2:$B$5,2,FALSE)))</f>
        <v/>
      </c>
      <c r="I446" s="67" t="str">
        <f>IF(C446="","",IF(ISERROR(VLOOKUP(VLOOKUP(C446,Table1[[Practice no.]:[12]],23,FALSE),List!$A$2:$B$5,2,FALSE)),"",VLOOKUP(VLOOKUP(C446,Table1[[Practice no.]:[12]],23,FALSE),List!$A$2:$B$5,2,FALSE)))</f>
        <v/>
      </c>
      <c r="J446" s="67" t="str">
        <f>IF(C446="","",IF(ISERROR(VLOOKUP(VLOOKUP(C446,Table1[[Practice no.]:[12]],24,FALSE),List!$A$2:$B$5,2,FALSE)),"",VLOOKUP(VLOOKUP(C446,Table1[[Practice no.]:[12]],24,FALSE),List!$A$2:$B$5,2,FALSE)))</f>
        <v/>
      </c>
      <c r="K446" s="68" t="str">
        <f>IF(C446="","",IF(ISERROR(VLOOKUP(VLOOKUP(C446,Table1[[Practice no.]:[12]],25,FALSE),List!$A$2:$B$5,2,FALSE)),"",VLOOKUP(VLOOKUP(C446,Table1[[Practice no.]:[12]],25,FALSE),List!$A$2:$B$5,2,FALSE)))</f>
        <v/>
      </c>
      <c r="L446" s="68" t="str">
        <f>IF(C446="","",IF(ISERROR(VLOOKUP(VLOOKUP(C446,Table1[[Practice no.]:[12]],26,FALSE),List!$A$2:$B$5,2,FALSE)),"",VLOOKUP(VLOOKUP(C446,Table1[[Practice no.]:[12]],26,FALSE),List!$A$2:$B$5,2,FALSE)))</f>
        <v/>
      </c>
      <c r="M446" s="68" t="str">
        <f>IF(C446="","",IF(ISERROR(VLOOKUP(VLOOKUP(C446,Table1[[Practice no.]:[12]],27,FALSE),List!$A$2:$B$5,2,FALSE)),"",VLOOKUP(VLOOKUP(C446,Table1[[Practice no.]:[12]],27,FALSE),List!$A$2:$B$5,2,FALSE)))</f>
        <v/>
      </c>
      <c r="N446" s="69" t="str">
        <f>IF(C446="","",IF(ISERROR(VLOOKUP(VLOOKUP(C446,Table1[[Practice no.]:[12]],28,FALSE),List!$A$2:$B$5,2,FALSE)),"",VLOOKUP(VLOOKUP(C446,Table1[[Practice no.]:[12]],28,FALSE),List!$A$2:$B$5,2,FALSE)))</f>
        <v/>
      </c>
      <c r="O446" s="69" t="str">
        <f>IF(C446="","",IF(ISERROR(VLOOKUP(VLOOKUP(C446,Table1[[Practice no.]:[12]],29,FALSE),List!$A$2:$B$5,2,FALSE)),"",VLOOKUP(VLOOKUP(C446,Table1[[Practice no.]:[12]],29,FALSE),List!$A$2:$B$5,2,FALSE)))</f>
        <v/>
      </c>
      <c r="P446" s="69" t="str">
        <f>IF(C446="","",IF(ISERROR(VLOOKUP(VLOOKUP(C446,Table1[[Practice no.]:[12]],30,FALSE),List!$A$2:$B$5,2,FALSE)),"",VLOOKUP(VLOOKUP(C446,Table1[[Practice no.]:[12]],30,FALSE),List!$A$2:$B$5,2,FALSE)))</f>
        <v/>
      </c>
      <c r="Q446" s="55" t="str">
        <f>IF(C446="","",IF(ISERROR(VLOOKUP(VLOOKUP(C446,Table1[[Practice no.]:[12]],31,FALSE),List!$A$2:$B$5,2,FALSE)),"",VLOOKUP(VLOOKUP(C446,Table1[[Practice no.]:[12]],31,FALSE),List!$A$2:$B$5,2,FALSE)))</f>
        <v/>
      </c>
      <c r="R446" s="55" t="str">
        <f>IF(C446="","",IF(ISERROR(VLOOKUP(VLOOKUP(C446,Table1[[Practice no.]:[12]],32,FALSE),List!$A$2:$B$5,2,FALSE)),"",VLOOKUP(VLOOKUP(C446,Table1[[Practice no.]:[12]],32,FALSE),List!$A$2:$B$5,2,FALSE)))</f>
        <v/>
      </c>
      <c r="S446" s="55" t="str">
        <f>IF(C446="","",IF(ISERROR(VLOOKUP(VLOOKUP(C446,Table1[[Practice no.]:[12]],33,FALSE),List!$A$2:$B$5,2,FALSE)),"",VLOOKUP(VLOOKUP(C446,Table1[[Practice no.]:[12]],33,FALSE),List!$A$2:$B$5,2,FALSE)))</f>
        <v/>
      </c>
      <c r="T446" s="55" t="str">
        <f>IF(C446="","",IF(ISERROR(VLOOKUP(VLOOKUP(C446,Table1[[Practice no.]:[12]],34,FALSE),List!$A$2:$B$5,2,FALSE)),"",VLOOKUP(VLOOKUP(C446,Table1[[Practice no.]:[12]],34,FALSE),List!$A$2:$B$5,2,FALSE)))</f>
        <v/>
      </c>
      <c r="U446" s="55" t="str">
        <f>IF(C446="","",IF(ISERROR(VLOOKUP(VLOOKUP(C446,Table1[[Practice no.]:[12]],35,FALSE),List!$A$2:$B$5,2,FALSE)),"",VLOOKUP(VLOOKUP(C446,Table1[[Practice no.]:[12]],35,FALSE),List!$A$2:$B$5,2,FALSE)))</f>
        <v/>
      </c>
      <c r="V446" s="55" t="str">
        <f>IF(C446="","",IF(ISERROR(VLOOKUP(VLOOKUP(C446,Table1[[Practice no.]:[12]],36,FALSE),List!$A$2:$B$5,2,FALSE)),"",VLOOKUP(VLOOKUP(C446,Table1[[Practice no.]:[12]],36,FALSE),List!$A$2:$B$5,2,FALSE)))</f>
        <v/>
      </c>
      <c r="W446" s="55" t="str">
        <f>IF(C446="","",IF(ISERROR(VLOOKUP(VLOOKUP(C446,Table1[[Practice no.]:[12]],37,FALSE),List!$A$2:$B$5,2,FALSE)),"",VLOOKUP(VLOOKUP(C446,Table1[[Practice no.]:[12]],37,FALSE),List!$A$2:$B$5,2,FALSE)))</f>
        <v/>
      </c>
      <c r="X446" s="55" t="str">
        <f>IF(C446="","",IF(ISERROR(VLOOKUP(VLOOKUP(C446,Table1[[Practice no.]:[12]],38,FALSE),List!$A$2:$B$5,2,FALSE)),"",VLOOKUP(VLOOKUP(C446,Table1[[Practice no.]:[12]],38,FALSE),List!$A$2:$B$5,2,FALSE)))</f>
        <v/>
      </c>
      <c r="Y446" s="55" t="str">
        <f>IF(C446="","",IF(ISERROR(VLOOKUP(VLOOKUP(C446,Table1[[Practice no.]:[12]],39,FALSE),List!$A$2:$B$5,2,FALSE)),"",VLOOKUP(VLOOKUP(C446,Table1[[Practice no.]:[12]],39,FALSE),List!$A$2:$B$5,2,FALSE)))</f>
        <v/>
      </c>
      <c r="Z446" s="55" t="str">
        <f>IF(C446="","",IF(ISERROR(VLOOKUP(VLOOKUP(C446,Table1[[Practice no.]:[12]],40,FALSE),List!$A$2:$B$5,2,FALSE)),"",VLOOKUP(VLOOKUP(C446,Table1[[Practice no.]:[12]],40,FALSE),List!$A$2:$B$5,2,FALSE)))</f>
        <v/>
      </c>
      <c r="AA446" s="55" t="str">
        <f>IF(C446="","",IF(ISERROR(VLOOKUP(VLOOKUP(C446,Table1[[Practice no.]:[12]],41,FALSE),List!$A$2:$B$5,2,FALSE)),"",VLOOKUP(VLOOKUP(C446,Table1[[Practice no.]:[12]],41,FALSE),List!$A$2:$B$5,2,FALSE)))</f>
        <v/>
      </c>
      <c r="AB446" s="55" t="str">
        <f>IF(C446="","",IF(ISERROR(VLOOKUP(VLOOKUP(C446,Table1[[Practice no.]:[12]],42,FALSE),List!$A$2:$B$5,2,FALSE)),"",VLOOKUP(VLOOKUP(C446,Table1[[Practice no.]:[12]],42,FALSE),List!$A$2:$B$5,2,FALSE)))</f>
        <v/>
      </c>
    </row>
    <row r="447" spans="1:28" ht="40.35" customHeight="1">
      <c r="A447" s="218"/>
      <c r="B447" s="218"/>
      <c r="C447" s="218"/>
      <c r="D447" s="218" t="str">
        <f>IF(C447="","",HYPERLINK("#'" &amp; C447 &amp; "'!A1",VLOOKUP(C447,Table1[[Practice no.]:[Pracitce Name]],2,FALSE)))</f>
        <v/>
      </c>
      <c r="E447" s="65" t="str">
        <f>IF(C447="","",IF(ISERROR(VLOOKUP(VLOOKUP(C447,Table1[[Practice no.]:[12]],19,FALSE),List!$A$2:$B$5,2,FALSE)),"",VLOOKUP(VLOOKUP(C447,Table1[[Practice no.]:[12]],19,FALSE),List!$A$2:$B$5,2,FALSE)))</f>
        <v/>
      </c>
      <c r="F447" s="66" t="str">
        <f>IF(C447="","",IF(ISERROR(VLOOKUP(VLOOKUP(C447,Table1[[Practice no.]:[12]],20,FALSE),List!$A$2:$B$5,2,FALSE)),"",VLOOKUP(VLOOKUP(C447,Table1[[Practice no.]:[12]],20,FALSE),List!$A$2:$B$5,2,FALSE)))</f>
        <v/>
      </c>
      <c r="G447" s="66" t="str">
        <f>IF(C447="","",IF(ISERROR(VLOOKUP(VLOOKUP(C447,Table1[[Practice no.]:[12]],21,FALSE),List!$A$2:$B$5,2,FALSE)),"",VLOOKUP(VLOOKUP(C447,Table1[[Practice no.]:[12]],21,FALSE),List!$A$2:$B$5,2,FALSE)))</f>
        <v/>
      </c>
      <c r="H447" s="67" t="str">
        <f>IF(C447="","",IF(ISERROR(VLOOKUP(VLOOKUP(C447,Table1[[Practice no.]:[12]],22,FALSE),List!$A$2:$B$5,2,FALSE)),"",VLOOKUP(VLOOKUP(C447,Table1[[Practice no.]:[12]],22,FALSE),List!$A$2:$B$5,2,FALSE)))</f>
        <v/>
      </c>
      <c r="I447" s="67" t="str">
        <f>IF(C447="","",IF(ISERROR(VLOOKUP(VLOOKUP(C447,Table1[[Practice no.]:[12]],23,FALSE),List!$A$2:$B$5,2,FALSE)),"",VLOOKUP(VLOOKUP(C447,Table1[[Practice no.]:[12]],23,FALSE),List!$A$2:$B$5,2,FALSE)))</f>
        <v/>
      </c>
      <c r="J447" s="67" t="str">
        <f>IF(C447="","",IF(ISERROR(VLOOKUP(VLOOKUP(C447,Table1[[Practice no.]:[12]],24,FALSE),List!$A$2:$B$5,2,FALSE)),"",VLOOKUP(VLOOKUP(C447,Table1[[Practice no.]:[12]],24,FALSE),List!$A$2:$B$5,2,FALSE)))</f>
        <v/>
      </c>
      <c r="K447" s="68" t="str">
        <f>IF(C447="","",IF(ISERROR(VLOOKUP(VLOOKUP(C447,Table1[[Practice no.]:[12]],25,FALSE),List!$A$2:$B$5,2,FALSE)),"",VLOOKUP(VLOOKUP(C447,Table1[[Practice no.]:[12]],25,FALSE),List!$A$2:$B$5,2,FALSE)))</f>
        <v/>
      </c>
      <c r="L447" s="68" t="str">
        <f>IF(C447="","",IF(ISERROR(VLOOKUP(VLOOKUP(C447,Table1[[Practice no.]:[12]],26,FALSE),List!$A$2:$B$5,2,FALSE)),"",VLOOKUP(VLOOKUP(C447,Table1[[Practice no.]:[12]],26,FALSE),List!$A$2:$B$5,2,FALSE)))</f>
        <v/>
      </c>
      <c r="M447" s="68" t="str">
        <f>IF(C447="","",IF(ISERROR(VLOOKUP(VLOOKUP(C447,Table1[[Practice no.]:[12]],27,FALSE),List!$A$2:$B$5,2,FALSE)),"",VLOOKUP(VLOOKUP(C447,Table1[[Practice no.]:[12]],27,FALSE),List!$A$2:$B$5,2,FALSE)))</f>
        <v/>
      </c>
      <c r="N447" s="69" t="str">
        <f>IF(C447="","",IF(ISERROR(VLOOKUP(VLOOKUP(C447,Table1[[Practice no.]:[12]],28,FALSE),List!$A$2:$B$5,2,FALSE)),"",VLOOKUP(VLOOKUP(C447,Table1[[Practice no.]:[12]],28,FALSE),List!$A$2:$B$5,2,FALSE)))</f>
        <v/>
      </c>
      <c r="O447" s="69" t="str">
        <f>IF(C447="","",IF(ISERROR(VLOOKUP(VLOOKUP(C447,Table1[[Practice no.]:[12]],29,FALSE),List!$A$2:$B$5,2,FALSE)),"",VLOOKUP(VLOOKUP(C447,Table1[[Practice no.]:[12]],29,FALSE),List!$A$2:$B$5,2,FALSE)))</f>
        <v/>
      </c>
      <c r="P447" s="69" t="str">
        <f>IF(C447="","",IF(ISERROR(VLOOKUP(VLOOKUP(C447,Table1[[Practice no.]:[12]],30,FALSE),List!$A$2:$B$5,2,FALSE)),"",VLOOKUP(VLOOKUP(C447,Table1[[Practice no.]:[12]],30,FALSE),List!$A$2:$B$5,2,FALSE)))</f>
        <v/>
      </c>
      <c r="Q447" s="55" t="str">
        <f>IF(C447="","",IF(ISERROR(VLOOKUP(VLOOKUP(C447,Table1[[Practice no.]:[12]],31,FALSE),List!$A$2:$B$5,2,FALSE)),"",VLOOKUP(VLOOKUP(C447,Table1[[Practice no.]:[12]],31,FALSE),List!$A$2:$B$5,2,FALSE)))</f>
        <v/>
      </c>
      <c r="R447" s="55" t="str">
        <f>IF(C447="","",IF(ISERROR(VLOOKUP(VLOOKUP(C447,Table1[[Practice no.]:[12]],32,FALSE),List!$A$2:$B$5,2,FALSE)),"",VLOOKUP(VLOOKUP(C447,Table1[[Practice no.]:[12]],32,FALSE),List!$A$2:$B$5,2,FALSE)))</f>
        <v/>
      </c>
      <c r="S447" s="55" t="str">
        <f>IF(C447="","",IF(ISERROR(VLOOKUP(VLOOKUP(C447,Table1[[Practice no.]:[12]],33,FALSE),List!$A$2:$B$5,2,FALSE)),"",VLOOKUP(VLOOKUP(C447,Table1[[Practice no.]:[12]],33,FALSE),List!$A$2:$B$5,2,FALSE)))</f>
        <v/>
      </c>
      <c r="T447" s="55" t="str">
        <f>IF(C447="","",IF(ISERROR(VLOOKUP(VLOOKUP(C447,Table1[[Practice no.]:[12]],34,FALSE),List!$A$2:$B$5,2,FALSE)),"",VLOOKUP(VLOOKUP(C447,Table1[[Practice no.]:[12]],34,FALSE),List!$A$2:$B$5,2,FALSE)))</f>
        <v/>
      </c>
      <c r="U447" s="55" t="str">
        <f>IF(C447="","",IF(ISERROR(VLOOKUP(VLOOKUP(C447,Table1[[Practice no.]:[12]],35,FALSE),List!$A$2:$B$5,2,FALSE)),"",VLOOKUP(VLOOKUP(C447,Table1[[Practice no.]:[12]],35,FALSE),List!$A$2:$B$5,2,FALSE)))</f>
        <v/>
      </c>
      <c r="V447" s="55" t="str">
        <f>IF(C447="","",IF(ISERROR(VLOOKUP(VLOOKUP(C447,Table1[[Practice no.]:[12]],36,FALSE),List!$A$2:$B$5,2,FALSE)),"",VLOOKUP(VLOOKUP(C447,Table1[[Practice no.]:[12]],36,FALSE),List!$A$2:$B$5,2,FALSE)))</f>
        <v/>
      </c>
      <c r="W447" s="55" t="str">
        <f>IF(C447="","",IF(ISERROR(VLOOKUP(VLOOKUP(C447,Table1[[Practice no.]:[12]],37,FALSE),List!$A$2:$B$5,2,FALSE)),"",VLOOKUP(VLOOKUP(C447,Table1[[Practice no.]:[12]],37,FALSE),List!$A$2:$B$5,2,FALSE)))</f>
        <v/>
      </c>
      <c r="X447" s="55" t="str">
        <f>IF(C447="","",IF(ISERROR(VLOOKUP(VLOOKUP(C447,Table1[[Practice no.]:[12]],38,FALSE),List!$A$2:$B$5,2,FALSE)),"",VLOOKUP(VLOOKUP(C447,Table1[[Practice no.]:[12]],38,FALSE),List!$A$2:$B$5,2,FALSE)))</f>
        <v/>
      </c>
      <c r="Y447" s="55" t="str">
        <f>IF(C447="","",IF(ISERROR(VLOOKUP(VLOOKUP(C447,Table1[[Practice no.]:[12]],39,FALSE),List!$A$2:$B$5,2,FALSE)),"",VLOOKUP(VLOOKUP(C447,Table1[[Practice no.]:[12]],39,FALSE),List!$A$2:$B$5,2,FALSE)))</f>
        <v/>
      </c>
      <c r="Z447" s="55" t="str">
        <f>IF(C447="","",IF(ISERROR(VLOOKUP(VLOOKUP(C447,Table1[[Practice no.]:[12]],40,FALSE),List!$A$2:$B$5,2,FALSE)),"",VLOOKUP(VLOOKUP(C447,Table1[[Practice no.]:[12]],40,FALSE),List!$A$2:$B$5,2,FALSE)))</f>
        <v/>
      </c>
      <c r="AA447" s="55" t="str">
        <f>IF(C447="","",IF(ISERROR(VLOOKUP(VLOOKUP(C447,Table1[[Practice no.]:[12]],41,FALSE),List!$A$2:$B$5,2,FALSE)),"",VLOOKUP(VLOOKUP(C447,Table1[[Practice no.]:[12]],41,FALSE),List!$A$2:$B$5,2,FALSE)))</f>
        <v/>
      </c>
      <c r="AB447" s="55" t="str">
        <f>IF(C447="","",IF(ISERROR(VLOOKUP(VLOOKUP(C447,Table1[[Practice no.]:[12]],42,FALSE),List!$A$2:$B$5,2,FALSE)),"",VLOOKUP(VLOOKUP(C447,Table1[[Practice no.]:[12]],42,FALSE),List!$A$2:$B$5,2,FALSE)))</f>
        <v/>
      </c>
    </row>
    <row r="448" spans="1:28" ht="40.35" customHeight="1">
      <c r="A448" s="218"/>
      <c r="B448" s="218"/>
      <c r="C448" s="218"/>
      <c r="D448" s="218" t="str">
        <f>IF(C448="","",HYPERLINK("#'" &amp; C448 &amp; "'!A1",VLOOKUP(C448,Table1[[Practice no.]:[Pracitce Name]],2,FALSE)))</f>
        <v/>
      </c>
      <c r="E448" s="65" t="str">
        <f>IF(C448="","",IF(ISERROR(VLOOKUP(VLOOKUP(C448,Table1[[Practice no.]:[12]],19,FALSE),List!$A$2:$B$5,2,FALSE)),"",VLOOKUP(VLOOKUP(C448,Table1[[Practice no.]:[12]],19,FALSE),List!$A$2:$B$5,2,FALSE)))</f>
        <v/>
      </c>
      <c r="F448" s="66" t="str">
        <f>IF(C448="","",IF(ISERROR(VLOOKUP(VLOOKUP(C448,Table1[[Practice no.]:[12]],20,FALSE),List!$A$2:$B$5,2,FALSE)),"",VLOOKUP(VLOOKUP(C448,Table1[[Practice no.]:[12]],20,FALSE),List!$A$2:$B$5,2,FALSE)))</f>
        <v/>
      </c>
      <c r="G448" s="66" t="str">
        <f>IF(C448="","",IF(ISERROR(VLOOKUP(VLOOKUP(C448,Table1[[Practice no.]:[12]],21,FALSE),List!$A$2:$B$5,2,FALSE)),"",VLOOKUP(VLOOKUP(C448,Table1[[Practice no.]:[12]],21,FALSE),List!$A$2:$B$5,2,FALSE)))</f>
        <v/>
      </c>
      <c r="H448" s="67" t="str">
        <f>IF(C448="","",IF(ISERROR(VLOOKUP(VLOOKUP(C448,Table1[[Practice no.]:[12]],22,FALSE),List!$A$2:$B$5,2,FALSE)),"",VLOOKUP(VLOOKUP(C448,Table1[[Practice no.]:[12]],22,FALSE),List!$A$2:$B$5,2,FALSE)))</f>
        <v/>
      </c>
      <c r="I448" s="67" t="str">
        <f>IF(C448="","",IF(ISERROR(VLOOKUP(VLOOKUP(C448,Table1[[Practice no.]:[12]],23,FALSE),List!$A$2:$B$5,2,FALSE)),"",VLOOKUP(VLOOKUP(C448,Table1[[Practice no.]:[12]],23,FALSE),List!$A$2:$B$5,2,FALSE)))</f>
        <v/>
      </c>
      <c r="J448" s="67" t="str">
        <f>IF(C448="","",IF(ISERROR(VLOOKUP(VLOOKUP(C448,Table1[[Practice no.]:[12]],24,FALSE),List!$A$2:$B$5,2,FALSE)),"",VLOOKUP(VLOOKUP(C448,Table1[[Practice no.]:[12]],24,FALSE),List!$A$2:$B$5,2,FALSE)))</f>
        <v/>
      </c>
      <c r="K448" s="68" t="str">
        <f>IF(C448="","",IF(ISERROR(VLOOKUP(VLOOKUP(C448,Table1[[Practice no.]:[12]],25,FALSE),List!$A$2:$B$5,2,FALSE)),"",VLOOKUP(VLOOKUP(C448,Table1[[Practice no.]:[12]],25,FALSE),List!$A$2:$B$5,2,FALSE)))</f>
        <v/>
      </c>
      <c r="L448" s="68" t="str">
        <f>IF(C448="","",IF(ISERROR(VLOOKUP(VLOOKUP(C448,Table1[[Practice no.]:[12]],26,FALSE),List!$A$2:$B$5,2,FALSE)),"",VLOOKUP(VLOOKUP(C448,Table1[[Practice no.]:[12]],26,FALSE),List!$A$2:$B$5,2,FALSE)))</f>
        <v/>
      </c>
      <c r="M448" s="68" t="str">
        <f>IF(C448="","",IF(ISERROR(VLOOKUP(VLOOKUP(C448,Table1[[Practice no.]:[12]],27,FALSE),List!$A$2:$B$5,2,FALSE)),"",VLOOKUP(VLOOKUP(C448,Table1[[Practice no.]:[12]],27,FALSE),List!$A$2:$B$5,2,FALSE)))</f>
        <v/>
      </c>
      <c r="N448" s="69" t="str">
        <f>IF(C448="","",IF(ISERROR(VLOOKUP(VLOOKUP(C448,Table1[[Practice no.]:[12]],28,FALSE),List!$A$2:$B$5,2,FALSE)),"",VLOOKUP(VLOOKUP(C448,Table1[[Practice no.]:[12]],28,FALSE),List!$A$2:$B$5,2,FALSE)))</f>
        <v/>
      </c>
      <c r="O448" s="69" t="str">
        <f>IF(C448="","",IF(ISERROR(VLOOKUP(VLOOKUP(C448,Table1[[Practice no.]:[12]],29,FALSE),List!$A$2:$B$5,2,FALSE)),"",VLOOKUP(VLOOKUP(C448,Table1[[Practice no.]:[12]],29,FALSE),List!$A$2:$B$5,2,FALSE)))</f>
        <v/>
      </c>
      <c r="P448" s="69" t="str">
        <f>IF(C448="","",IF(ISERROR(VLOOKUP(VLOOKUP(C448,Table1[[Practice no.]:[12]],30,FALSE),List!$A$2:$B$5,2,FALSE)),"",VLOOKUP(VLOOKUP(C448,Table1[[Practice no.]:[12]],30,FALSE),List!$A$2:$B$5,2,FALSE)))</f>
        <v/>
      </c>
      <c r="Q448" s="55" t="str">
        <f>IF(C448="","",IF(ISERROR(VLOOKUP(VLOOKUP(C448,Table1[[Practice no.]:[12]],31,FALSE),List!$A$2:$B$5,2,FALSE)),"",VLOOKUP(VLOOKUP(C448,Table1[[Practice no.]:[12]],31,FALSE),List!$A$2:$B$5,2,FALSE)))</f>
        <v/>
      </c>
      <c r="R448" s="55" t="str">
        <f>IF(C448="","",IF(ISERROR(VLOOKUP(VLOOKUP(C448,Table1[[Practice no.]:[12]],32,FALSE),List!$A$2:$B$5,2,FALSE)),"",VLOOKUP(VLOOKUP(C448,Table1[[Practice no.]:[12]],32,FALSE),List!$A$2:$B$5,2,FALSE)))</f>
        <v/>
      </c>
      <c r="S448" s="55" t="str">
        <f>IF(C448="","",IF(ISERROR(VLOOKUP(VLOOKUP(C448,Table1[[Practice no.]:[12]],33,FALSE),List!$A$2:$B$5,2,FALSE)),"",VLOOKUP(VLOOKUP(C448,Table1[[Practice no.]:[12]],33,FALSE),List!$A$2:$B$5,2,FALSE)))</f>
        <v/>
      </c>
      <c r="T448" s="55" t="str">
        <f>IF(C448="","",IF(ISERROR(VLOOKUP(VLOOKUP(C448,Table1[[Practice no.]:[12]],34,FALSE),List!$A$2:$B$5,2,FALSE)),"",VLOOKUP(VLOOKUP(C448,Table1[[Practice no.]:[12]],34,FALSE),List!$A$2:$B$5,2,FALSE)))</f>
        <v/>
      </c>
      <c r="U448" s="55" t="str">
        <f>IF(C448="","",IF(ISERROR(VLOOKUP(VLOOKUP(C448,Table1[[Practice no.]:[12]],35,FALSE),List!$A$2:$B$5,2,FALSE)),"",VLOOKUP(VLOOKUP(C448,Table1[[Practice no.]:[12]],35,FALSE),List!$A$2:$B$5,2,FALSE)))</f>
        <v/>
      </c>
      <c r="V448" s="55" t="str">
        <f>IF(C448="","",IF(ISERROR(VLOOKUP(VLOOKUP(C448,Table1[[Practice no.]:[12]],36,FALSE),List!$A$2:$B$5,2,FALSE)),"",VLOOKUP(VLOOKUP(C448,Table1[[Practice no.]:[12]],36,FALSE),List!$A$2:$B$5,2,FALSE)))</f>
        <v/>
      </c>
      <c r="W448" s="55" t="str">
        <f>IF(C448="","",IF(ISERROR(VLOOKUP(VLOOKUP(C448,Table1[[Practice no.]:[12]],37,FALSE),List!$A$2:$B$5,2,FALSE)),"",VLOOKUP(VLOOKUP(C448,Table1[[Practice no.]:[12]],37,FALSE),List!$A$2:$B$5,2,FALSE)))</f>
        <v/>
      </c>
      <c r="X448" s="55" t="str">
        <f>IF(C448="","",IF(ISERROR(VLOOKUP(VLOOKUP(C448,Table1[[Practice no.]:[12]],38,FALSE),List!$A$2:$B$5,2,FALSE)),"",VLOOKUP(VLOOKUP(C448,Table1[[Practice no.]:[12]],38,FALSE),List!$A$2:$B$5,2,FALSE)))</f>
        <v/>
      </c>
      <c r="Y448" s="55" t="str">
        <f>IF(C448="","",IF(ISERROR(VLOOKUP(VLOOKUP(C448,Table1[[Practice no.]:[12]],39,FALSE),List!$A$2:$B$5,2,FALSE)),"",VLOOKUP(VLOOKUP(C448,Table1[[Practice no.]:[12]],39,FALSE),List!$A$2:$B$5,2,FALSE)))</f>
        <v/>
      </c>
      <c r="Z448" s="55" t="str">
        <f>IF(C448="","",IF(ISERROR(VLOOKUP(VLOOKUP(C448,Table1[[Practice no.]:[12]],40,FALSE),List!$A$2:$B$5,2,FALSE)),"",VLOOKUP(VLOOKUP(C448,Table1[[Practice no.]:[12]],40,FALSE),List!$A$2:$B$5,2,FALSE)))</f>
        <v/>
      </c>
      <c r="AA448" s="55" t="str">
        <f>IF(C448="","",IF(ISERROR(VLOOKUP(VLOOKUP(C448,Table1[[Practice no.]:[12]],41,FALSE),List!$A$2:$B$5,2,FALSE)),"",VLOOKUP(VLOOKUP(C448,Table1[[Practice no.]:[12]],41,FALSE),List!$A$2:$B$5,2,FALSE)))</f>
        <v/>
      </c>
      <c r="AB448" s="55" t="str">
        <f>IF(C448="","",IF(ISERROR(VLOOKUP(VLOOKUP(C448,Table1[[Practice no.]:[12]],42,FALSE),List!$A$2:$B$5,2,FALSE)),"",VLOOKUP(VLOOKUP(C448,Table1[[Practice no.]:[12]],42,FALSE),List!$A$2:$B$5,2,FALSE)))</f>
        <v/>
      </c>
    </row>
    <row r="449" spans="1:28" ht="40.35" customHeight="1">
      <c r="A449" s="218"/>
      <c r="B449" s="218"/>
      <c r="C449" s="218"/>
      <c r="D449" s="218" t="str">
        <f>IF(C449="","",HYPERLINK("#'" &amp; C449 &amp; "'!A1",VLOOKUP(C449,Table1[[Practice no.]:[Pracitce Name]],2,FALSE)))</f>
        <v/>
      </c>
      <c r="E449" s="65" t="str">
        <f>IF(C449="","",IF(ISERROR(VLOOKUP(VLOOKUP(C449,Table1[[Practice no.]:[12]],19,FALSE),List!$A$2:$B$5,2,FALSE)),"",VLOOKUP(VLOOKUP(C449,Table1[[Practice no.]:[12]],19,FALSE),List!$A$2:$B$5,2,FALSE)))</f>
        <v/>
      </c>
      <c r="F449" s="66" t="str">
        <f>IF(C449="","",IF(ISERROR(VLOOKUP(VLOOKUP(C449,Table1[[Practice no.]:[12]],20,FALSE),List!$A$2:$B$5,2,FALSE)),"",VLOOKUP(VLOOKUP(C449,Table1[[Practice no.]:[12]],20,FALSE),List!$A$2:$B$5,2,FALSE)))</f>
        <v/>
      </c>
      <c r="G449" s="66" t="str">
        <f>IF(C449="","",IF(ISERROR(VLOOKUP(VLOOKUP(C449,Table1[[Practice no.]:[12]],21,FALSE),List!$A$2:$B$5,2,FALSE)),"",VLOOKUP(VLOOKUP(C449,Table1[[Practice no.]:[12]],21,FALSE),List!$A$2:$B$5,2,FALSE)))</f>
        <v/>
      </c>
      <c r="H449" s="67" t="str">
        <f>IF(C449="","",IF(ISERROR(VLOOKUP(VLOOKUP(C449,Table1[[Practice no.]:[12]],22,FALSE),List!$A$2:$B$5,2,FALSE)),"",VLOOKUP(VLOOKUP(C449,Table1[[Practice no.]:[12]],22,FALSE),List!$A$2:$B$5,2,FALSE)))</f>
        <v/>
      </c>
      <c r="I449" s="67" t="str">
        <f>IF(C449="","",IF(ISERROR(VLOOKUP(VLOOKUP(C449,Table1[[Practice no.]:[12]],23,FALSE),List!$A$2:$B$5,2,FALSE)),"",VLOOKUP(VLOOKUP(C449,Table1[[Practice no.]:[12]],23,FALSE),List!$A$2:$B$5,2,FALSE)))</f>
        <v/>
      </c>
      <c r="J449" s="67" t="str">
        <f>IF(C449="","",IF(ISERROR(VLOOKUP(VLOOKUP(C449,Table1[[Practice no.]:[12]],24,FALSE),List!$A$2:$B$5,2,FALSE)),"",VLOOKUP(VLOOKUP(C449,Table1[[Practice no.]:[12]],24,FALSE),List!$A$2:$B$5,2,FALSE)))</f>
        <v/>
      </c>
      <c r="K449" s="68" t="str">
        <f>IF(C449="","",IF(ISERROR(VLOOKUP(VLOOKUP(C449,Table1[[Practice no.]:[12]],25,FALSE),List!$A$2:$B$5,2,FALSE)),"",VLOOKUP(VLOOKUP(C449,Table1[[Practice no.]:[12]],25,FALSE),List!$A$2:$B$5,2,FALSE)))</f>
        <v/>
      </c>
      <c r="L449" s="68" t="str">
        <f>IF(C449="","",IF(ISERROR(VLOOKUP(VLOOKUP(C449,Table1[[Practice no.]:[12]],26,FALSE),List!$A$2:$B$5,2,FALSE)),"",VLOOKUP(VLOOKUP(C449,Table1[[Practice no.]:[12]],26,FALSE),List!$A$2:$B$5,2,FALSE)))</f>
        <v/>
      </c>
      <c r="M449" s="68" t="str">
        <f>IF(C449="","",IF(ISERROR(VLOOKUP(VLOOKUP(C449,Table1[[Practice no.]:[12]],27,FALSE),List!$A$2:$B$5,2,FALSE)),"",VLOOKUP(VLOOKUP(C449,Table1[[Practice no.]:[12]],27,FALSE),List!$A$2:$B$5,2,FALSE)))</f>
        <v/>
      </c>
      <c r="N449" s="69" t="str">
        <f>IF(C449="","",IF(ISERROR(VLOOKUP(VLOOKUP(C449,Table1[[Practice no.]:[12]],28,FALSE),List!$A$2:$B$5,2,FALSE)),"",VLOOKUP(VLOOKUP(C449,Table1[[Practice no.]:[12]],28,FALSE),List!$A$2:$B$5,2,FALSE)))</f>
        <v/>
      </c>
      <c r="O449" s="69" t="str">
        <f>IF(C449="","",IF(ISERROR(VLOOKUP(VLOOKUP(C449,Table1[[Practice no.]:[12]],29,FALSE),List!$A$2:$B$5,2,FALSE)),"",VLOOKUP(VLOOKUP(C449,Table1[[Practice no.]:[12]],29,FALSE),List!$A$2:$B$5,2,FALSE)))</f>
        <v/>
      </c>
      <c r="P449" s="69" t="str">
        <f>IF(C449="","",IF(ISERROR(VLOOKUP(VLOOKUP(C449,Table1[[Practice no.]:[12]],30,FALSE),List!$A$2:$B$5,2,FALSE)),"",VLOOKUP(VLOOKUP(C449,Table1[[Practice no.]:[12]],30,FALSE),List!$A$2:$B$5,2,FALSE)))</f>
        <v/>
      </c>
      <c r="Q449" s="55" t="str">
        <f>IF(C449="","",IF(ISERROR(VLOOKUP(VLOOKUP(C449,Table1[[Practice no.]:[12]],31,FALSE),List!$A$2:$B$5,2,FALSE)),"",VLOOKUP(VLOOKUP(C449,Table1[[Practice no.]:[12]],31,FALSE),List!$A$2:$B$5,2,FALSE)))</f>
        <v/>
      </c>
      <c r="R449" s="55" t="str">
        <f>IF(C449="","",IF(ISERROR(VLOOKUP(VLOOKUP(C449,Table1[[Practice no.]:[12]],32,FALSE),List!$A$2:$B$5,2,FALSE)),"",VLOOKUP(VLOOKUP(C449,Table1[[Practice no.]:[12]],32,FALSE),List!$A$2:$B$5,2,FALSE)))</f>
        <v/>
      </c>
      <c r="S449" s="55" t="str">
        <f>IF(C449="","",IF(ISERROR(VLOOKUP(VLOOKUP(C449,Table1[[Practice no.]:[12]],33,FALSE),List!$A$2:$B$5,2,FALSE)),"",VLOOKUP(VLOOKUP(C449,Table1[[Practice no.]:[12]],33,FALSE),List!$A$2:$B$5,2,FALSE)))</f>
        <v/>
      </c>
      <c r="T449" s="55" t="str">
        <f>IF(C449="","",IF(ISERROR(VLOOKUP(VLOOKUP(C449,Table1[[Practice no.]:[12]],34,FALSE),List!$A$2:$B$5,2,FALSE)),"",VLOOKUP(VLOOKUP(C449,Table1[[Practice no.]:[12]],34,FALSE),List!$A$2:$B$5,2,FALSE)))</f>
        <v/>
      </c>
      <c r="U449" s="55" t="str">
        <f>IF(C449="","",IF(ISERROR(VLOOKUP(VLOOKUP(C449,Table1[[Practice no.]:[12]],35,FALSE),List!$A$2:$B$5,2,FALSE)),"",VLOOKUP(VLOOKUP(C449,Table1[[Practice no.]:[12]],35,FALSE),List!$A$2:$B$5,2,FALSE)))</f>
        <v/>
      </c>
      <c r="V449" s="55" t="str">
        <f>IF(C449="","",IF(ISERROR(VLOOKUP(VLOOKUP(C449,Table1[[Practice no.]:[12]],36,FALSE),List!$A$2:$B$5,2,FALSE)),"",VLOOKUP(VLOOKUP(C449,Table1[[Practice no.]:[12]],36,FALSE),List!$A$2:$B$5,2,FALSE)))</f>
        <v/>
      </c>
      <c r="W449" s="55" t="str">
        <f>IF(C449="","",IF(ISERROR(VLOOKUP(VLOOKUP(C449,Table1[[Practice no.]:[12]],37,FALSE),List!$A$2:$B$5,2,FALSE)),"",VLOOKUP(VLOOKUP(C449,Table1[[Practice no.]:[12]],37,FALSE),List!$A$2:$B$5,2,FALSE)))</f>
        <v/>
      </c>
      <c r="X449" s="55" t="str">
        <f>IF(C449="","",IF(ISERROR(VLOOKUP(VLOOKUP(C449,Table1[[Practice no.]:[12]],38,FALSE),List!$A$2:$B$5,2,FALSE)),"",VLOOKUP(VLOOKUP(C449,Table1[[Practice no.]:[12]],38,FALSE),List!$A$2:$B$5,2,FALSE)))</f>
        <v/>
      </c>
      <c r="Y449" s="55" t="str">
        <f>IF(C449="","",IF(ISERROR(VLOOKUP(VLOOKUP(C449,Table1[[Practice no.]:[12]],39,FALSE),List!$A$2:$B$5,2,FALSE)),"",VLOOKUP(VLOOKUP(C449,Table1[[Practice no.]:[12]],39,FALSE),List!$A$2:$B$5,2,FALSE)))</f>
        <v/>
      </c>
      <c r="Z449" s="55" t="str">
        <f>IF(C449="","",IF(ISERROR(VLOOKUP(VLOOKUP(C449,Table1[[Practice no.]:[12]],40,FALSE),List!$A$2:$B$5,2,FALSE)),"",VLOOKUP(VLOOKUP(C449,Table1[[Practice no.]:[12]],40,FALSE),List!$A$2:$B$5,2,FALSE)))</f>
        <v/>
      </c>
      <c r="AA449" s="55" t="str">
        <f>IF(C449="","",IF(ISERROR(VLOOKUP(VLOOKUP(C449,Table1[[Practice no.]:[12]],41,FALSE),List!$A$2:$B$5,2,FALSE)),"",VLOOKUP(VLOOKUP(C449,Table1[[Practice no.]:[12]],41,FALSE),List!$A$2:$B$5,2,FALSE)))</f>
        <v/>
      </c>
      <c r="AB449" s="55" t="str">
        <f>IF(C449="","",IF(ISERROR(VLOOKUP(VLOOKUP(C449,Table1[[Practice no.]:[12]],42,FALSE),List!$A$2:$B$5,2,FALSE)),"",VLOOKUP(VLOOKUP(C449,Table1[[Practice no.]:[12]],42,FALSE),List!$A$2:$B$5,2,FALSE)))</f>
        <v/>
      </c>
    </row>
    <row r="450" spans="1:28" ht="40.35" customHeight="1">
      <c r="A450" s="218"/>
      <c r="B450" s="218"/>
      <c r="C450" s="218"/>
      <c r="D450" s="218" t="str">
        <f>IF(C450="","",HYPERLINK("#'" &amp; C450 &amp; "'!A1",VLOOKUP(C450,Table1[[Practice no.]:[Pracitce Name]],2,FALSE)))</f>
        <v/>
      </c>
      <c r="E450" s="65" t="str">
        <f>IF(C450="","",IF(ISERROR(VLOOKUP(VLOOKUP(C450,Table1[[Practice no.]:[12]],19,FALSE),List!$A$2:$B$5,2,FALSE)),"",VLOOKUP(VLOOKUP(C450,Table1[[Practice no.]:[12]],19,FALSE),List!$A$2:$B$5,2,FALSE)))</f>
        <v/>
      </c>
      <c r="F450" s="66" t="str">
        <f>IF(C450="","",IF(ISERROR(VLOOKUP(VLOOKUP(C450,Table1[[Practice no.]:[12]],20,FALSE),List!$A$2:$B$5,2,FALSE)),"",VLOOKUP(VLOOKUP(C450,Table1[[Practice no.]:[12]],20,FALSE),List!$A$2:$B$5,2,FALSE)))</f>
        <v/>
      </c>
      <c r="G450" s="66" t="str">
        <f>IF(C450="","",IF(ISERROR(VLOOKUP(VLOOKUP(C450,Table1[[Practice no.]:[12]],21,FALSE),List!$A$2:$B$5,2,FALSE)),"",VLOOKUP(VLOOKUP(C450,Table1[[Practice no.]:[12]],21,FALSE),List!$A$2:$B$5,2,FALSE)))</f>
        <v/>
      </c>
      <c r="H450" s="67" t="str">
        <f>IF(C450="","",IF(ISERROR(VLOOKUP(VLOOKUP(C450,Table1[[Practice no.]:[12]],22,FALSE),List!$A$2:$B$5,2,FALSE)),"",VLOOKUP(VLOOKUP(C450,Table1[[Practice no.]:[12]],22,FALSE),List!$A$2:$B$5,2,FALSE)))</f>
        <v/>
      </c>
      <c r="I450" s="67" t="str">
        <f>IF(C450="","",IF(ISERROR(VLOOKUP(VLOOKUP(C450,Table1[[Practice no.]:[12]],23,FALSE),List!$A$2:$B$5,2,FALSE)),"",VLOOKUP(VLOOKUP(C450,Table1[[Practice no.]:[12]],23,FALSE),List!$A$2:$B$5,2,FALSE)))</f>
        <v/>
      </c>
      <c r="J450" s="67" t="str">
        <f>IF(C450="","",IF(ISERROR(VLOOKUP(VLOOKUP(C450,Table1[[Practice no.]:[12]],24,FALSE),List!$A$2:$B$5,2,FALSE)),"",VLOOKUP(VLOOKUP(C450,Table1[[Practice no.]:[12]],24,FALSE),List!$A$2:$B$5,2,FALSE)))</f>
        <v/>
      </c>
      <c r="K450" s="68" t="str">
        <f>IF(C450="","",IF(ISERROR(VLOOKUP(VLOOKUP(C450,Table1[[Practice no.]:[12]],25,FALSE),List!$A$2:$B$5,2,FALSE)),"",VLOOKUP(VLOOKUP(C450,Table1[[Practice no.]:[12]],25,FALSE),List!$A$2:$B$5,2,FALSE)))</f>
        <v/>
      </c>
      <c r="L450" s="68" t="str">
        <f>IF(C450="","",IF(ISERROR(VLOOKUP(VLOOKUP(C450,Table1[[Practice no.]:[12]],26,FALSE),List!$A$2:$B$5,2,FALSE)),"",VLOOKUP(VLOOKUP(C450,Table1[[Practice no.]:[12]],26,FALSE),List!$A$2:$B$5,2,FALSE)))</f>
        <v/>
      </c>
      <c r="M450" s="68" t="str">
        <f>IF(C450="","",IF(ISERROR(VLOOKUP(VLOOKUP(C450,Table1[[Practice no.]:[12]],27,FALSE),List!$A$2:$B$5,2,FALSE)),"",VLOOKUP(VLOOKUP(C450,Table1[[Practice no.]:[12]],27,FALSE),List!$A$2:$B$5,2,FALSE)))</f>
        <v/>
      </c>
      <c r="N450" s="69" t="str">
        <f>IF(C450="","",IF(ISERROR(VLOOKUP(VLOOKUP(C450,Table1[[Practice no.]:[12]],28,FALSE),List!$A$2:$B$5,2,FALSE)),"",VLOOKUP(VLOOKUP(C450,Table1[[Practice no.]:[12]],28,FALSE),List!$A$2:$B$5,2,FALSE)))</f>
        <v/>
      </c>
      <c r="O450" s="69" t="str">
        <f>IF(C450="","",IF(ISERROR(VLOOKUP(VLOOKUP(C450,Table1[[Practice no.]:[12]],29,FALSE),List!$A$2:$B$5,2,FALSE)),"",VLOOKUP(VLOOKUP(C450,Table1[[Practice no.]:[12]],29,FALSE),List!$A$2:$B$5,2,FALSE)))</f>
        <v/>
      </c>
      <c r="P450" s="69" t="str">
        <f>IF(C450="","",IF(ISERROR(VLOOKUP(VLOOKUP(C450,Table1[[Practice no.]:[12]],30,FALSE),List!$A$2:$B$5,2,FALSE)),"",VLOOKUP(VLOOKUP(C450,Table1[[Practice no.]:[12]],30,FALSE),List!$A$2:$B$5,2,FALSE)))</f>
        <v/>
      </c>
      <c r="Q450" s="55" t="str">
        <f>IF(C450="","",IF(ISERROR(VLOOKUP(VLOOKUP(C450,Table1[[Practice no.]:[12]],31,FALSE),List!$A$2:$B$5,2,FALSE)),"",VLOOKUP(VLOOKUP(C450,Table1[[Practice no.]:[12]],31,FALSE),List!$A$2:$B$5,2,FALSE)))</f>
        <v/>
      </c>
      <c r="R450" s="55" t="str">
        <f>IF(C450="","",IF(ISERROR(VLOOKUP(VLOOKUP(C450,Table1[[Practice no.]:[12]],32,FALSE),List!$A$2:$B$5,2,FALSE)),"",VLOOKUP(VLOOKUP(C450,Table1[[Practice no.]:[12]],32,FALSE),List!$A$2:$B$5,2,FALSE)))</f>
        <v/>
      </c>
      <c r="S450" s="55" t="str">
        <f>IF(C450="","",IF(ISERROR(VLOOKUP(VLOOKUP(C450,Table1[[Practice no.]:[12]],33,FALSE),List!$A$2:$B$5,2,FALSE)),"",VLOOKUP(VLOOKUP(C450,Table1[[Practice no.]:[12]],33,FALSE),List!$A$2:$B$5,2,FALSE)))</f>
        <v/>
      </c>
      <c r="T450" s="55" t="str">
        <f>IF(C450="","",IF(ISERROR(VLOOKUP(VLOOKUP(C450,Table1[[Practice no.]:[12]],34,FALSE),List!$A$2:$B$5,2,FALSE)),"",VLOOKUP(VLOOKUP(C450,Table1[[Practice no.]:[12]],34,FALSE),List!$A$2:$B$5,2,FALSE)))</f>
        <v/>
      </c>
      <c r="U450" s="55" t="str">
        <f>IF(C450="","",IF(ISERROR(VLOOKUP(VLOOKUP(C450,Table1[[Practice no.]:[12]],35,FALSE),List!$A$2:$B$5,2,FALSE)),"",VLOOKUP(VLOOKUP(C450,Table1[[Practice no.]:[12]],35,FALSE),List!$A$2:$B$5,2,FALSE)))</f>
        <v/>
      </c>
      <c r="V450" s="55" t="str">
        <f>IF(C450="","",IF(ISERROR(VLOOKUP(VLOOKUP(C450,Table1[[Practice no.]:[12]],36,FALSE),List!$A$2:$B$5,2,FALSE)),"",VLOOKUP(VLOOKUP(C450,Table1[[Practice no.]:[12]],36,FALSE),List!$A$2:$B$5,2,FALSE)))</f>
        <v/>
      </c>
      <c r="W450" s="55" t="str">
        <f>IF(C450="","",IF(ISERROR(VLOOKUP(VLOOKUP(C450,Table1[[Practice no.]:[12]],37,FALSE),List!$A$2:$B$5,2,FALSE)),"",VLOOKUP(VLOOKUP(C450,Table1[[Practice no.]:[12]],37,FALSE),List!$A$2:$B$5,2,FALSE)))</f>
        <v/>
      </c>
      <c r="X450" s="55" t="str">
        <f>IF(C450="","",IF(ISERROR(VLOOKUP(VLOOKUP(C450,Table1[[Practice no.]:[12]],38,FALSE),List!$A$2:$B$5,2,FALSE)),"",VLOOKUP(VLOOKUP(C450,Table1[[Practice no.]:[12]],38,FALSE),List!$A$2:$B$5,2,FALSE)))</f>
        <v/>
      </c>
      <c r="Y450" s="55" t="str">
        <f>IF(C450="","",IF(ISERROR(VLOOKUP(VLOOKUP(C450,Table1[[Practice no.]:[12]],39,FALSE),List!$A$2:$B$5,2,FALSE)),"",VLOOKUP(VLOOKUP(C450,Table1[[Practice no.]:[12]],39,FALSE),List!$A$2:$B$5,2,FALSE)))</f>
        <v/>
      </c>
      <c r="Z450" s="55" t="str">
        <f>IF(C450="","",IF(ISERROR(VLOOKUP(VLOOKUP(C450,Table1[[Practice no.]:[12]],40,FALSE),List!$A$2:$B$5,2,FALSE)),"",VLOOKUP(VLOOKUP(C450,Table1[[Practice no.]:[12]],40,FALSE),List!$A$2:$B$5,2,FALSE)))</f>
        <v/>
      </c>
      <c r="AA450" s="55" t="str">
        <f>IF(C450="","",IF(ISERROR(VLOOKUP(VLOOKUP(C450,Table1[[Practice no.]:[12]],41,FALSE),List!$A$2:$B$5,2,FALSE)),"",VLOOKUP(VLOOKUP(C450,Table1[[Practice no.]:[12]],41,FALSE),List!$A$2:$B$5,2,FALSE)))</f>
        <v/>
      </c>
      <c r="AB450" s="55" t="str">
        <f>IF(C450="","",IF(ISERROR(VLOOKUP(VLOOKUP(C450,Table1[[Practice no.]:[12]],42,FALSE),List!$A$2:$B$5,2,FALSE)),"",VLOOKUP(VLOOKUP(C450,Table1[[Practice no.]:[12]],42,FALSE),List!$A$2:$B$5,2,FALSE)))</f>
        <v/>
      </c>
    </row>
    <row r="451" spans="1:28" ht="40.35" customHeight="1">
      <c r="A451" s="218"/>
      <c r="B451" s="218"/>
      <c r="C451" s="218"/>
      <c r="D451" s="218" t="str">
        <f>IF(C451="","",HYPERLINK("#'" &amp; C451 &amp; "'!A1",VLOOKUP(C451,Table1[[Practice no.]:[Pracitce Name]],2,FALSE)))</f>
        <v/>
      </c>
      <c r="E451" s="65" t="str">
        <f>IF(C451="","",IF(ISERROR(VLOOKUP(VLOOKUP(C451,Table1[[Practice no.]:[12]],19,FALSE),List!$A$2:$B$5,2,FALSE)),"",VLOOKUP(VLOOKUP(C451,Table1[[Practice no.]:[12]],19,FALSE),List!$A$2:$B$5,2,FALSE)))</f>
        <v/>
      </c>
      <c r="F451" s="66" t="str">
        <f>IF(C451="","",IF(ISERROR(VLOOKUP(VLOOKUP(C451,Table1[[Practice no.]:[12]],20,FALSE),List!$A$2:$B$5,2,FALSE)),"",VLOOKUP(VLOOKUP(C451,Table1[[Practice no.]:[12]],20,FALSE),List!$A$2:$B$5,2,FALSE)))</f>
        <v/>
      </c>
      <c r="G451" s="66" t="str">
        <f>IF(C451="","",IF(ISERROR(VLOOKUP(VLOOKUP(C451,Table1[[Practice no.]:[12]],21,FALSE),List!$A$2:$B$5,2,FALSE)),"",VLOOKUP(VLOOKUP(C451,Table1[[Practice no.]:[12]],21,FALSE),List!$A$2:$B$5,2,FALSE)))</f>
        <v/>
      </c>
      <c r="H451" s="67" t="str">
        <f>IF(C451="","",IF(ISERROR(VLOOKUP(VLOOKUP(C451,Table1[[Practice no.]:[12]],22,FALSE),List!$A$2:$B$5,2,FALSE)),"",VLOOKUP(VLOOKUP(C451,Table1[[Practice no.]:[12]],22,FALSE),List!$A$2:$B$5,2,FALSE)))</f>
        <v/>
      </c>
      <c r="I451" s="67" t="str">
        <f>IF(C451="","",IF(ISERROR(VLOOKUP(VLOOKUP(C451,Table1[[Practice no.]:[12]],23,FALSE),List!$A$2:$B$5,2,FALSE)),"",VLOOKUP(VLOOKUP(C451,Table1[[Practice no.]:[12]],23,FALSE),List!$A$2:$B$5,2,FALSE)))</f>
        <v/>
      </c>
      <c r="J451" s="67" t="str">
        <f>IF(C451="","",IF(ISERROR(VLOOKUP(VLOOKUP(C451,Table1[[Practice no.]:[12]],24,FALSE),List!$A$2:$B$5,2,FALSE)),"",VLOOKUP(VLOOKUP(C451,Table1[[Practice no.]:[12]],24,FALSE),List!$A$2:$B$5,2,FALSE)))</f>
        <v/>
      </c>
      <c r="K451" s="68" t="str">
        <f>IF(C451="","",IF(ISERROR(VLOOKUP(VLOOKUP(C451,Table1[[Practice no.]:[12]],25,FALSE),List!$A$2:$B$5,2,FALSE)),"",VLOOKUP(VLOOKUP(C451,Table1[[Practice no.]:[12]],25,FALSE),List!$A$2:$B$5,2,FALSE)))</f>
        <v/>
      </c>
      <c r="L451" s="68" t="str">
        <f>IF(C451="","",IF(ISERROR(VLOOKUP(VLOOKUP(C451,Table1[[Practice no.]:[12]],26,FALSE),List!$A$2:$B$5,2,FALSE)),"",VLOOKUP(VLOOKUP(C451,Table1[[Practice no.]:[12]],26,FALSE),List!$A$2:$B$5,2,FALSE)))</f>
        <v/>
      </c>
      <c r="M451" s="68" t="str">
        <f>IF(C451="","",IF(ISERROR(VLOOKUP(VLOOKUP(C451,Table1[[Practice no.]:[12]],27,FALSE),List!$A$2:$B$5,2,FALSE)),"",VLOOKUP(VLOOKUP(C451,Table1[[Practice no.]:[12]],27,FALSE),List!$A$2:$B$5,2,FALSE)))</f>
        <v/>
      </c>
      <c r="N451" s="69" t="str">
        <f>IF(C451="","",IF(ISERROR(VLOOKUP(VLOOKUP(C451,Table1[[Practice no.]:[12]],28,FALSE),List!$A$2:$B$5,2,FALSE)),"",VLOOKUP(VLOOKUP(C451,Table1[[Practice no.]:[12]],28,FALSE),List!$A$2:$B$5,2,FALSE)))</f>
        <v/>
      </c>
      <c r="O451" s="69" t="str">
        <f>IF(C451="","",IF(ISERROR(VLOOKUP(VLOOKUP(C451,Table1[[Practice no.]:[12]],29,FALSE),List!$A$2:$B$5,2,FALSE)),"",VLOOKUP(VLOOKUP(C451,Table1[[Practice no.]:[12]],29,FALSE),List!$A$2:$B$5,2,FALSE)))</f>
        <v/>
      </c>
      <c r="P451" s="69" t="str">
        <f>IF(C451="","",IF(ISERROR(VLOOKUP(VLOOKUP(C451,Table1[[Practice no.]:[12]],30,FALSE),List!$A$2:$B$5,2,FALSE)),"",VLOOKUP(VLOOKUP(C451,Table1[[Practice no.]:[12]],30,FALSE),List!$A$2:$B$5,2,FALSE)))</f>
        <v/>
      </c>
      <c r="Q451" s="55" t="str">
        <f>IF(C451="","",IF(ISERROR(VLOOKUP(VLOOKUP(C451,Table1[[Practice no.]:[12]],31,FALSE),List!$A$2:$B$5,2,FALSE)),"",VLOOKUP(VLOOKUP(C451,Table1[[Practice no.]:[12]],31,FALSE),List!$A$2:$B$5,2,FALSE)))</f>
        <v/>
      </c>
      <c r="R451" s="55" t="str">
        <f>IF(C451="","",IF(ISERROR(VLOOKUP(VLOOKUP(C451,Table1[[Practice no.]:[12]],32,FALSE),List!$A$2:$B$5,2,FALSE)),"",VLOOKUP(VLOOKUP(C451,Table1[[Practice no.]:[12]],32,FALSE),List!$A$2:$B$5,2,FALSE)))</f>
        <v/>
      </c>
      <c r="S451" s="55" t="str">
        <f>IF(C451="","",IF(ISERROR(VLOOKUP(VLOOKUP(C451,Table1[[Practice no.]:[12]],33,FALSE),List!$A$2:$B$5,2,FALSE)),"",VLOOKUP(VLOOKUP(C451,Table1[[Practice no.]:[12]],33,FALSE),List!$A$2:$B$5,2,FALSE)))</f>
        <v/>
      </c>
      <c r="T451" s="55" t="str">
        <f>IF(C451="","",IF(ISERROR(VLOOKUP(VLOOKUP(C451,Table1[[Practice no.]:[12]],34,FALSE),List!$A$2:$B$5,2,FALSE)),"",VLOOKUP(VLOOKUP(C451,Table1[[Practice no.]:[12]],34,FALSE),List!$A$2:$B$5,2,FALSE)))</f>
        <v/>
      </c>
      <c r="U451" s="55" t="str">
        <f>IF(C451="","",IF(ISERROR(VLOOKUP(VLOOKUP(C451,Table1[[Practice no.]:[12]],35,FALSE),List!$A$2:$B$5,2,FALSE)),"",VLOOKUP(VLOOKUP(C451,Table1[[Practice no.]:[12]],35,FALSE),List!$A$2:$B$5,2,FALSE)))</f>
        <v/>
      </c>
      <c r="V451" s="55" t="str">
        <f>IF(C451="","",IF(ISERROR(VLOOKUP(VLOOKUP(C451,Table1[[Practice no.]:[12]],36,FALSE),List!$A$2:$B$5,2,FALSE)),"",VLOOKUP(VLOOKUP(C451,Table1[[Practice no.]:[12]],36,FALSE),List!$A$2:$B$5,2,FALSE)))</f>
        <v/>
      </c>
      <c r="W451" s="55" t="str">
        <f>IF(C451="","",IF(ISERROR(VLOOKUP(VLOOKUP(C451,Table1[[Practice no.]:[12]],37,FALSE),List!$A$2:$B$5,2,FALSE)),"",VLOOKUP(VLOOKUP(C451,Table1[[Practice no.]:[12]],37,FALSE),List!$A$2:$B$5,2,FALSE)))</f>
        <v/>
      </c>
      <c r="X451" s="55" t="str">
        <f>IF(C451="","",IF(ISERROR(VLOOKUP(VLOOKUP(C451,Table1[[Practice no.]:[12]],38,FALSE),List!$A$2:$B$5,2,FALSE)),"",VLOOKUP(VLOOKUP(C451,Table1[[Practice no.]:[12]],38,FALSE),List!$A$2:$B$5,2,FALSE)))</f>
        <v/>
      </c>
      <c r="Y451" s="55" t="str">
        <f>IF(C451="","",IF(ISERROR(VLOOKUP(VLOOKUP(C451,Table1[[Practice no.]:[12]],39,FALSE),List!$A$2:$B$5,2,FALSE)),"",VLOOKUP(VLOOKUP(C451,Table1[[Practice no.]:[12]],39,FALSE),List!$A$2:$B$5,2,FALSE)))</f>
        <v/>
      </c>
      <c r="Z451" s="55" t="str">
        <f>IF(C451="","",IF(ISERROR(VLOOKUP(VLOOKUP(C451,Table1[[Practice no.]:[12]],40,FALSE),List!$A$2:$B$5,2,FALSE)),"",VLOOKUP(VLOOKUP(C451,Table1[[Practice no.]:[12]],40,FALSE),List!$A$2:$B$5,2,FALSE)))</f>
        <v/>
      </c>
      <c r="AA451" s="55" t="str">
        <f>IF(C451="","",IF(ISERROR(VLOOKUP(VLOOKUP(C451,Table1[[Practice no.]:[12]],41,FALSE),List!$A$2:$B$5,2,FALSE)),"",VLOOKUP(VLOOKUP(C451,Table1[[Practice no.]:[12]],41,FALSE),List!$A$2:$B$5,2,FALSE)))</f>
        <v/>
      </c>
      <c r="AB451" s="55" t="str">
        <f>IF(C451="","",IF(ISERROR(VLOOKUP(VLOOKUP(C451,Table1[[Practice no.]:[12]],42,FALSE),List!$A$2:$B$5,2,FALSE)),"",VLOOKUP(VLOOKUP(C451,Table1[[Practice no.]:[12]],42,FALSE),List!$A$2:$B$5,2,FALSE)))</f>
        <v/>
      </c>
    </row>
    <row r="452" spans="1:28" ht="40.35" customHeight="1">
      <c r="A452" s="218"/>
      <c r="B452" s="218"/>
      <c r="C452" s="218"/>
      <c r="D452" s="218" t="str">
        <f>IF(C452="","",HYPERLINK("#'" &amp; C452 &amp; "'!A1",VLOOKUP(C452,Table1[[Practice no.]:[Pracitce Name]],2,FALSE)))</f>
        <v/>
      </c>
      <c r="E452" s="65" t="str">
        <f>IF(C452="","",IF(ISERROR(VLOOKUP(VLOOKUP(C452,Table1[[Practice no.]:[12]],19,FALSE),List!$A$2:$B$5,2,FALSE)),"",VLOOKUP(VLOOKUP(C452,Table1[[Practice no.]:[12]],19,FALSE),List!$A$2:$B$5,2,FALSE)))</f>
        <v/>
      </c>
      <c r="F452" s="66" t="str">
        <f>IF(C452="","",IF(ISERROR(VLOOKUP(VLOOKUP(C452,Table1[[Practice no.]:[12]],20,FALSE),List!$A$2:$B$5,2,FALSE)),"",VLOOKUP(VLOOKUP(C452,Table1[[Practice no.]:[12]],20,FALSE),List!$A$2:$B$5,2,FALSE)))</f>
        <v/>
      </c>
      <c r="G452" s="66" t="str">
        <f>IF(C452="","",IF(ISERROR(VLOOKUP(VLOOKUP(C452,Table1[[Practice no.]:[12]],21,FALSE),List!$A$2:$B$5,2,FALSE)),"",VLOOKUP(VLOOKUP(C452,Table1[[Practice no.]:[12]],21,FALSE),List!$A$2:$B$5,2,FALSE)))</f>
        <v/>
      </c>
      <c r="H452" s="67" t="str">
        <f>IF(C452="","",IF(ISERROR(VLOOKUP(VLOOKUP(C452,Table1[[Practice no.]:[12]],22,FALSE),List!$A$2:$B$5,2,FALSE)),"",VLOOKUP(VLOOKUP(C452,Table1[[Practice no.]:[12]],22,FALSE),List!$A$2:$B$5,2,FALSE)))</f>
        <v/>
      </c>
      <c r="I452" s="67" t="str">
        <f>IF(C452="","",IF(ISERROR(VLOOKUP(VLOOKUP(C452,Table1[[Practice no.]:[12]],23,FALSE),List!$A$2:$B$5,2,FALSE)),"",VLOOKUP(VLOOKUP(C452,Table1[[Practice no.]:[12]],23,FALSE),List!$A$2:$B$5,2,FALSE)))</f>
        <v/>
      </c>
      <c r="J452" s="67" t="str">
        <f>IF(C452="","",IF(ISERROR(VLOOKUP(VLOOKUP(C452,Table1[[Practice no.]:[12]],24,FALSE),List!$A$2:$B$5,2,FALSE)),"",VLOOKUP(VLOOKUP(C452,Table1[[Practice no.]:[12]],24,FALSE),List!$A$2:$B$5,2,FALSE)))</f>
        <v/>
      </c>
      <c r="K452" s="68" t="str">
        <f>IF(C452="","",IF(ISERROR(VLOOKUP(VLOOKUP(C452,Table1[[Practice no.]:[12]],25,FALSE),List!$A$2:$B$5,2,FALSE)),"",VLOOKUP(VLOOKUP(C452,Table1[[Practice no.]:[12]],25,FALSE),List!$A$2:$B$5,2,FALSE)))</f>
        <v/>
      </c>
      <c r="L452" s="68" t="str">
        <f>IF(C452="","",IF(ISERROR(VLOOKUP(VLOOKUP(C452,Table1[[Practice no.]:[12]],26,FALSE),List!$A$2:$B$5,2,FALSE)),"",VLOOKUP(VLOOKUP(C452,Table1[[Practice no.]:[12]],26,FALSE),List!$A$2:$B$5,2,FALSE)))</f>
        <v/>
      </c>
      <c r="M452" s="68" t="str">
        <f>IF(C452="","",IF(ISERROR(VLOOKUP(VLOOKUP(C452,Table1[[Practice no.]:[12]],27,FALSE),List!$A$2:$B$5,2,FALSE)),"",VLOOKUP(VLOOKUP(C452,Table1[[Practice no.]:[12]],27,FALSE),List!$A$2:$B$5,2,FALSE)))</f>
        <v/>
      </c>
      <c r="N452" s="69" t="str">
        <f>IF(C452="","",IF(ISERROR(VLOOKUP(VLOOKUP(C452,Table1[[Practice no.]:[12]],28,FALSE),List!$A$2:$B$5,2,FALSE)),"",VLOOKUP(VLOOKUP(C452,Table1[[Practice no.]:[12]],28,FALSE),List!$A$2:$B$5,2,FALSE)))</f>
        <v/>
      </c>
      <c r="O452" s="69" t="str">
        <f>IF(C452="","",IF(ISERROR(VLOOKUP(VLOOKUP(C452,Table1[[Practice no.]:[12]],29,FALSE),List!$A$2:$B$5,2,FALSE)),"",VLOOKUP(VLOOKUP(C452,Table1[[Practice no.]:[12]],29,FALSE),List!$A$2:$B$5,2,FALSE)))</f>
        <v/>
      </c>
      <c r="P452" s="69" t="str">
        <f>IF(C452="","",IF(ISERROR(VLOOKUP(VLOOKUP(C452,Table1[[Practice no.]:[12]],30,FALSE),List!$A$2:$B$5,2,FALSE)),"",VLOOKUP(VLOOKUP(C452,Table1[[Practice no.]:[12]],30,FALSE),List!$A$2:$B$5,2,FALSE)))</f>
        <v/>
      </c>
      <c r="Q452" s="55" t="str">
        <f>IF(C452="","",IF(ISERROR(VLOOKUP(VLOOKUP(C452,Table1[[Practice no.]:[12]],31,FALSE),List!$A$2:$B$5,2,FALSE)),"",VLOOKUP(VLOOKUP(C452,Table1[[Practice no.]:[12]],31,FALSE),List!$A$2:$B$5,2,FALSE)))</f>
        <v/>
      </c>
      <c r="R452" s="55" t="str">
        <f>IF(C452="","",IF(ISERROR(VLOOKUP(VLOOKUP(C452,Table1[[Practice no.]:[12]],32,FALSE),List!$A$2:$B$5,2,FALSE)),"",VLOOKUP(VLOOKUP(C452,Table1[[Practice no.]:[12]],32,FALSE),List!$A$2:$B$5,2,FALSE)))</f>
        <v/>
      </c>
      <c r="S452" s="55" t="str">
        <f>IF(C452="","",IF(ISERROR(VLOOKUP(VLOOKUP(C452,Table1[[Practice no.]:[12]],33,FALSE),List!$A$2:$B$5,2,FALSE)),"",VLOOKUP(VLOOKUP(C452,Table1[[Practice no.]:[12]],33,FALSE),List!$A$2:$B$5,2,FALSE)))</f>
        <v/>
      </c>
      <c r="T452" s="55" t="str">
        <f>IF(C452="","",IF(ISERROR(VLOOKUP(VLOOKUP(C452,Table1[[Practice no.]:[12]],34,FALSE),List!$A$2:$B$5,2,FALSE)),"",VLOOKUP(VLOOKUP(C452,Table1[[Practice no.]:[12]],34,FALSE),List!$A$2:$B$5,2,FALSE)))</f>
        <v/>
      </c>
      <c r="U452" s="55" t="str">
        <f>IF(C452="","",IF(ISERROR(VLOOKUP(VLOOKUP(C452,Table1[[Practice no.]:[12]],35,FALSE),List!$A$2:$B$5,2,FALSE)),"",VLOOKUP(VLOOKUP(C452,Table1[[Practice no.]:[12]],35,FALSE),List!$A$2:$B$5,2,FALSE)))</f>
        <v/>
      </c>
      <c r="V452" s="55" t="str">
        <f>IF(C452="","",IF(ISERROR(VLOOKUP(VLOOKUP(C452,Table1[[Practice no.]:[12]],36,FALSE),List!$A$2:$B$5,2,FALSE)),"",VLOOKUP(VLOOKUP(C452,Table1[[Practice no.]:[12]],36,FALSE),List!$A$2:$B$5,2,FALSE)))</f>
        <v/>
      </c>
      <c r="W452" s="55" t="str">
        <f>IF(C452="","",IF(ISERROR(VLOOKUP(VLOOKUP(C452,Table1[[Practice no.]:[12]],37,FALSE),List!$A$2:$B$5,2,FALSE)),"",VLOOKUP(VLOOKUP(C452,Table1[[Practice no.]:[12]],37,FALSE),List!$A$2:$B$5,2,FALSE)))</f>
        <v/>
      </c>
      <c r="X452" s="55" t="str">
        <f>IF(C452="","",IF(ISERROR(VLOOKUP(VLOOKUP(C452,Table1[[Practice no.]:[12]],38,FALSE),List!$A$2:$B$5,2,FALSE)),"",VLOOKUP(VLOOKUP(C452,Table1[[Practice no.]:[12]],38,FALSE),List!$A$2:$B$5,2,FALSE)))</f>
        <v/>
      </c>
      <c r="Y452" s="55" t="str">
        <f>IF(C452="","",IF(ISERROR(VLOOKUP(VLOOKUP(C452,Table1[[Practice no.]:[12]],39,FALSE),List!$A$2:$B$5,2,FALSE)),"",VLOOKUP(VLOOKUP(C452,Table1[[Practice no.]:[12]],39,FALSE),List!$A$2:$B$5,2,FALSE)))</f>
        <v/>
      </c>
      <c r="Z452" s="55" t="str">
        <f>IF(C452="","",IF(ISERROR(VLOOKUP(VLOOKUP(C452,Table1[[Practice no.]:[12]],40,FALSE),List!$A$2:$B$5,2,FALSE)),"",VLOOKUP(VLOOKUP(C452,Table1[[Practice no.]:[12]],40,FALSE),List!$A$2:$B$5,2,FALSE)))</f>
        <v/>
      </c>
      <c r="AA452" s="55" t="str">
        <f>IF(C452="","",IF(ISERROR(VLOOKUP(VLOOKUP(C452,Table1[[Practice no.]:[12]],41,FALSE),List!$A$2:$B$5,2,FALSE)),"",VLOOKUP(VLOOKUP(C452,Table1[[Practice no.]:[12]],41,FALSE),List!$A$2:$B$5,2,FALSE)))</f>
        <v/>
      </c>
      <c r="AB452" s="55" t="str">
        <f>IF(C452="","",IF(ISERROR(VLOOKUP(VLOOKUP(C452,Table1[[Practice no.]:[12]],42,FALSE),List!$A$2:$B$5,2,FALSE)),"",VLOOKUP(VLOOKUP(C452,Table1[[Practice no.]:[12]],42,FALSE),List!$A$2:$B$5,2,FALSE)))</f>
        <v/>
      </c>
    </row>
    <row r="453" spans="1:28" ht="40.35" customHeight="1">
      <c r="A453" s="218"/>
      <c r="B453" s="218"/>
      <c r="C453" s="218"/>
      <c r="D453" s="218" t="str">
        <f>IF(C453="","",HYPERLINK("#'" &amp; C453 &amp; "'!A1",VLOOKUP(C453,Table1[[Practice no.]:[Pracitce Name]],2,FALSE)))</f>
        <v/>
      </c>
      <c r="E453" s="65" t="str">
        <f>IF(C453="","",IF(ISERROR(VLOOKUP(VLOOKUP(C453,Table1[[Practice no.]:[12]],19,FALSE),List!$A$2:$B$5,2,FALSE)),"",VLOOKUP(VLOOKUP(C453,Table1[[Practice no.]:[12]],19,FALSE),List!$A$2:$B$5,2,FALSE)))</f>
        <v/>
      </c>
      <c r="F453" s="66" t="str">
        <f>IF(C453="","",IF(ISERROR(VLOOKUP(VLOOKUP(C453,Table1[[Practice no.]:[12]],20,FALSE),List!$A$2:$B$5,2,FALSE)),"",VLOOKUP(VLOOKUP(C453,Table1[[Practice no.]:[12]],20,FALSE),List!$A$2:$B$5,2,FALSE)))</f>
        <v/>
      </c>
      <c r="G453" s="66" t="str">
        <f>IF(C453="","",IF(ISERROR(VLOOKUP(VLOOKUP(C453,Table1[[Practice no.]:[12]],21,FALSE),List!$A$2:$B$5,2,FALSE)),"",VLOOKUP(VLOOKUP(C453,Table1[[Practice no.]:[12]],21,FALSE),List!$A$2:$B$5,2,FALSE)))</f>
        <v/>
      </c>
      <c r="H453" s="67" t="str">
        <f>IF(C453="","",IF(ISERROR(VLOOKUP(VLOOKUP(C453,Table1[[Practice no.]:[12]],22,FALSE),List!$A$2:$B$5,2,FALSE)),"",VLOOKUP(VLOOKUP(C453,Table1[[Practice no.]:[12]],22,FALSE),List!$A$2:$B$5,2,FALSE)))</f>
        <v/>
      </c>
      <c r="I453" s="67" t="str">
        <f>IF(C453="","",IF(ISERROR(VLOOKUP(VLOOKUP(C453,Table1[[Practice no.]:[12]],23,FALSE),List!$A$2:$B$5,2,FALSE)),"",VLOOKUP(VLOOKUP(C453,Table1[[Practice no.]:[12]],23,FALSE),List!$A$2:$B$5,2,FALSE)))</f>
        <v/>
      </c>
      <c r="J453" s="67" t="str">
        <f>IF(C453="","",IF(ISERROR(VLOOKUP(VLOOKUP(C453,Table1[[Practice no.]:[12]],24,FALSE),List!$A$2:$B$5,2,FALSE)),"",VLOOKUP(VLOOKUP(C453,Table1[[Practice no.]:[12]],24,FALSE),List!$A$2:$B$5,2,FALSE)))</f>
        <v/>
      </c>
      <c r="K453" s="68" t="str">
        <f>IF(C453="","",IF(ISERROR(VLOOKUP(VLOOKUP(C453,Table1[[Practice no.]:[12]],25,FALSE),List!$A$2:$B$5,2,FALSE)),"",VLOOKUP(VLOOKUP(C453,Table1[[Practice no.]:[12]],25,FALSE),List!$A$2:$B$5,2,FALSE)))</f>
        <v/>
      </c>
      <c r="L453" s="68" t="str">
        <f>IF(C453="","",IF(ISERROR(VLOOKUP(VLOOKUP(C453,Table1[[Practice no.]:[12]],26,FALSE),List!$A$2:$B$5,2,FALSE)),"",VLOOKUP(VLOOKUP(C453,Table1[[Practice no.]:[12]],26,FALSE),List!$A$2:$B$5,2,FALSE)))</f>
        <v/>
      </c>
      <c r="M453" s="68" t="str">
        <f>IF(C453="","",IF(ISERROR(VLOOKUP(VLOOKUP(C453,Table1[[Practice no.]:[12]],27,FALSE),List!$A$2:$B$5,2,FALSE)),"",VLOOKUP(VLOOKUP(C453,Table1[[Practice no.]:[12]],27,FALSE),List!$A$2:$B$5,2,FALSE)))</f>
        <v/>
      </c>
      <c r="N453" s="69" t="str">
        <f>IF(C453="","",IF(ISERROR(VLOOKUP(VLOOKUP(C453,Table1[[Practice no.]:[12]],28,FALSE),List!$A$2:$B$5,2,FALSE)),"",VLOOKUP(VLOOKUP(C453,Table1[[Practice no.]:[12]],28,FALSE),List!$A$2:$B$5,2,FALSE)))</f>
        <v/>
      </c>
      <c r="O453" s="69" t="str">
        <f>IF(C453="","",IF(ISERROR(VLOOKUP(VLOOKUP(C453,Table1[[Practice no.]:[12]],29,FALSE),List!$A$2:$B$5,2,FALSE)),"",VLOOKUP(VLOOKUP(C453,Table1[[Practice no.]:[12]],29,FALSE),List!$A$2:$B$5,2,FALSE)))</f>
        <v/>
      </c>
      <c r="P453" s="69" t="str">
        <f>IF(C453="","",IF(ISERROR(VLOOKUP(VLOOKUP(C453,Table1[[Practice no.]:[12]],30,FALSE),List!$A$2:$B$5,2,FALSE)),"",VLOOKUP(VLOOKUP(C453,Table1[[Practice no.]:[12]],30,FALSE),List!$A$2:$B$5,2,FALSE)))</f>
        <v/>
      </c>
      <c r="Q453" s="55" t="str">
        <f>IF(C453="","",IF(ISERROR(VLOOKUP(VLOOKUP(C453,Table1[[Practice no.]:[12]],31,FALSE),List!$A$2:$B$5,2,FALSE)),"",VLOOKUP(VLOOKUP(C453,Table1[[Practice no.]:[12]],31,FALSE),List!$A$2:$B$5,2,FALSE)))</f>
        <v/>
      </c>
      <c r="R453" s="55" t="str">
        <f>IF(C453="","",IF(ISERROR(VLOOKUP(VLOOKUP(C453,Table1[[Practice no.]:[12]],32,FALSE),List!$A$2:$B$5,2,FALSE)),"",VLOOKUP(VLOOKUP(C453,Table1[[Practice no.]:[12]],32,FALSE),List!$A$2:$B$5,2,FALSE)))</f>
        <v/>
      </c>
      <c r="S453" s="55" t="str">
        <f>IF(C453="","",IF(ISERROR(VLOOKUP(VLOOKUP(C453,Table1[[Practice no.]:[12]],33,FALSE),List!$A$2:$B$5,2,FALSE)),"",VLOOKUP(VLOOKUP(C453,Table1[[Practice no.]:[12]],33,FALSE),List!$A$2:$B$5,2,FALSE)))</f>
        <v/>
      </c>
      <c r="T453" s="55" t="str">
        <f>IF(C453="","",IF(ISERROR(VLOOKUP(VLOOKUP(C453,Table1[[Practice no.]:[12]],34,FALSE),List!$A$2:$B$5,2,FALSE)),"",VLOOKUP(VLOOKUP(C453,Table1[[Practice no.]:[12]],34,FALSE),List!$A$2:$B$5,2,FALSE)))</f>
        <v/>
      </c>
      <c r="U453" s="55" t="str">
        <f>IF(C453="","",IF(ISERROR(VLOOKUP(VLOOKUP(C453,Table1[[Practice no.]:[12]],35,FALSE),List!$A$2:$B$5,2,FALSE)),"",VLOOKUP(VLOOKUP(C453,Table1[[Practice no.]:[12]],35,FALSE),List!$A$2:$B$5,2,FALSE)))</f>
        <v/>
      </c>
      <c r="V453" s="55" t="str">
        <f>IF(C453="","",IF(ISERROR(VLOOKUP(VLOOKUP(C453,Table1[[Practice no.]:[12]],36,FALSE),List!$A$2:$B$5,2,FALSE)),"",VLOOKUP(VLOOKUP(C453,Table1[[Practice no.]:[12]],36,FALSE),List!$A$2:$B$5,2,FALSE)))</f>
        <v/>
      </c>
      <c r="W453" s="55" t="str">
        <f>IF(C453="","",IF(ISERROR(VLOOKUP(VLOOKUP(C453,Table1[[Practice no.]:[12]],37,FALSE),List!$A$2:$B$5,2,FALSE)),"",VLOOKUP(VLOOKUP(C453,Table1[[Practice no.]:[12]],37,FALSE),List!$A$2:$B$5,2,FALSE)))</f>
        <v/>
      </c>
      <c r="X453" s="55" t="str">
        <f>IF(C453="","",IF(ISERROR(VLOOKUP(VLOOKUP(C453,Table1[[Practice no.]:[12]],38,FALSE),List!$A$2:$B$5,2,FALSE)),"",VLOOKUP(VLOOKUP(C453,Table1[[Practice no.]:[12]],38,FALSE),List!$A$2:$B$5,2,FALSE)))</f>
        <v/>
      </c>
      <c r="Y453" s="55" t="str">
        <f>IF(C453="","",IF(ISERROR(VLOOKUP(VLOOKUP(C453,Table1[[Practice no.]:[12]],39,FALSE),List!$A$2:$B$5,2,FALSE)),"",VLOOKUP(VLOOKUP(C453,Table1[[Practice no.]:[12]],39,FALSE),List!$A$2:$B$5,2,FALSE)))</f>
        <v/>
      </c>
      <c r="Z453" s="55" t="str">
        <f>IF(C453="","",IF(ISERROR(VLOOKUP(VLOOKUP(C453,Table1[[Practice no.]:[12]],40,FALSE),List!$A$2:$B$5,2,FALSE)),"",VLOOKUP(VLOOKUP(C453,Table1[[Practice no.]:[12]],40,FALSE),List!$A$2:$B$5,2,FALSE)))</f>
        <v/>
      </c>
      <c r="AA453" s="55" t="str">
        <f>IF(C453="","",IF(ISERROR(VLOOKUP(VLOOKUP(C453,Table1[[Practice no.]:[12]],41,FALSE),List!$A$2:$B$5,2,FALSE)),"",VLOOKUP(VLOOKUP(C453,Table1[[Practice no.]:[12]],41,FALSE),List!$A$2:$B$5,2,FALSE)))</f>
        <v/>
      </c>
      <c r="AB453" s="55" t="str">
        <f>IF(C453="","",IF(ISERROR(VLOOKUP(VLOOKUP(C453,Table1[[Practice no.]:[12]],42,FALSE),List!$A$2:$B$5,2,FALSE)),"",VLOOKUP(VLOOKUP(C453,Table1[[Practice no.]:[12]],42,FALSE),List!$A$2:$B$5,2,FALSE)))</f>
        <v/>
      </c>
    </row>
    <row r="454" spans="1:28" ht="40.35" customHeight="1">
      <c r="A454" s="218"/>
      <c r="B454" s="218"/>
      <c r="C454" s="218"/>
      <c r="D454" s="218" t="str">
        <f>IF(C454="","",HYPERLINK("#'" &amp; C454 &amp; "'!A1",VLOOKUP(C454,Table1[[Practice no.]:[Pracitce Name]],2,FALSE)))</f>
        <v/>
      </c>
      <c r="E454" s="65" t="str">
        <f>IF(C454="","",IF(ISERROR(VLOOKUP(VLOOKUP(C454,Table1[[Practice no.]:[12]],19,FALSE),List!$A$2:$B$5,2,FALSE)),"",VLOOKUP(VLOOKUP(C454,Table1[[Practice no.]:[12]],19,FALSE),List!$A$2:$B$5,2,FALSE)))</f>
        <v/>
      </c>
      <c r="F454" s="66" t="str">
        <f>IF(C454="","",IF(ISERROR(VLOOKUP(VLOOKUP(C454,Table1[[Practice no.]:[12]],20,FALSE),List!$A$2:$B$5,2,FALSE)),"",VLOOKUP(VLOOKUP(C454,Table1[[Practice no.]:[12]],20,FALSE),List!$A$2:$B$5,2,FALSE)))</f>
        <v/>
      </c>
      <c r="G454" s="66" t="str">
        <f>IF(C454="","",IF(ISERROR(VLOOKUP(VLOOKUP(C454,Table1[[Practice no.]:[12]],21,FALSE),List!$A$2:$B$5,2,FALSE)),"",VLOOKUP(VLOOKUP(C454,Table1[[Practice no.]:[12]],21,FALSE),List!$A$2:$B$5,2,FALSE)))</f>
        <v/>
      </c>
      <c r="H454" s="67" t="str">
        <f>IF(C454="","",IF(ISERROR(VLOOKUP(VLOOKUP(C454,Table1[[Practice no.]:[12]],22,FALSE),List!$A$2:$B$5,2,FALSE)),"",VLOOKUP(VLOOKUP(C454,Table1[[Practice no.]:[12]],22,FALSE),List!$A$2:$B$5,2,FALSE)))</f>
        <v/>
      </c>
      <c r="I454" s="67" t="str">
        <f>IF(C454="","",IF(ISERROR(VLOOKUP(VLOOKUP(C454,Table1[[Practice no.]:[12]],23,FALSE),List!$A$2:$B$5,2,FALSE)),"",VLOOKUP(VLOOKUP(C454,Table1[[Practice no.]:[12]],23,FALSE),List!$A$2:$B$5,2,FALSE)))</f>
        <v/>
      </c>
      <c r="J454" s="67" t="str">
        <f>IF(C454="","",IF(ISERROR(VLOOKUP(VLOOKUP(C454,Table1[[Practice no.]:[12]],24,FALSE),List!$A$2:$B$5,2,FALSE)),"",VLOOKUP(VLOOKUP(C454,Table1[[Practice no.]:[12]],24,FALSE),List!$A$2:$B$5,2,FALSE)))</f>
        <v/>
      </c>
      <c r="K454" s="68" t="str">
        <f>IF(C454="","",IF(ISERROR(VLOOKUP(VLOOKUP(C454,Table1[[Practice no.]:[12]],25,FALSE),List!$A$2:$B$5,2,FALSE)),"",VLOOKUP(VLOOKUP(C454,Table1[[Practice no.]:[12]],25,FALSE),List!$A$2:$B$5,2,FALSE)))</f>
        <v/>
      </c>
      <c r="L454" s="68" t="str">
        <f>IF(C454="","",IF(ISERROR(VLOOKUP(VLOOKUP(C454,Table1[[Practice no.]:[12]],26,FALSE),List!$A$2:$B$5,2,FALSE)),"",VLOOKUP(VLOOKUP(C454,Table1[[Practice no.]:[12]],26,FALSE),List!$A$2:$B$5,2,FALSE)))</f>
        <v/>
      </c>
      <c r="M454" s="68" t="str">
        <f>IF(C454="","",IF(ISERROR(VLOOKUP(VLOOKUP(C454,Table1[[Practice no.]:[12]],27,FALSE),List!$A$2:$B$5,2,FALSE)),"",VLOOKUP(VLOOKUP(C454,Table1[[Practice no.]:[12]],27,FALSE),List!$A$2:$B$5,2,FALSE)))</f>
        <v/>
      </c>
      <c r="N454" s="69" t="str">
        <f>IF(C454="","",IF(ISERROR(VLOOKUP(VLOOKUP(C454,Table1[[Practice no.]:[12]],28,FALSE),List!$A$2:$B$5,2,FALSE)),"",VLOOKUP(VLOOKUP(C454,Table1[[Practice no.]:[12]],28,FALSE),List!$A$2:$B$5,2,FALSE)))</f>
        <v/>
      </c>
      <c r="O454" s="69" t="str">
        <f>IF(C454="","",IF(ISERROR(VLOOKUP(VLOOKUP(C454,Table1[[Practice no.]:[12]],29,FALSE),List!$A$2:$B$5,2,FALSE)),"",VLOOKUP(VLOOKUP(C454,Table1[[Practice no.]:[12]],29,FALSE),List!$A$2:$B$5,2,FALSE)))</f>
        <v/>
      </c>
      <c r="P454" s="69" t="str">
        <f>IF(C454="","",IF(ISERROR(VLOOKUP(VLOOKUP(C454,Table1[[Practice no.]:[12]],30,FALSE),List!$A$2:$B$5,2,FALSE)),"",VLOOKUP(VLOOKUP(C454,Table1[[Practice no.]:[12]],30,FALSE),List!$A$2:$B$5,2,FALSE)))</f>
        <v/>
      </c>
      <c r="Q454" s="55" t="str">
        <f>IF(C454="","",IF(ISERROR(VLOOKUP(VLOOKUP(C454,Table1[[Practice no.]:[12]],31,FALSE),List!$A$2:$B$5,2,FALSE)),"",VLOOKUP(VLOOKUP(C454,Table1[[Practice no.]:[12]],31,FALSE),List!$A$2:$B$5,2,FALSE)))</f>
        <v/>
      </c>
      <c r="R454" s="55" t="str">
        <f>IF(C454="","",IF(ISERROR(VLOOKUP(VLOOKUP(C454,Table1[[Practice no.]:[12]],32,FALSE),List!$A$2:$B$5,2,FALSE)),"",VLOOKUP(VLOOKUP(C454,Table1[[Practice no.]:[12]],32,FALSE),List!$A$2:$B$5,2,FALSE)))</f>
        <v/>
      </c>
      <c r="S454" s="55" t="str">
        <f>IF(C454="","",IF(ISERROR(VLOOKUP(VLOOKUP(C454,Table1[[Practice no.]:[12]],33,FALSE),List!$A$2:$B$5,2,FALSE)),"",VLOOKUP(VLOOKUP(C454,Table1[[Practice no.]:[12]],33,FALSE),List!$A$2:$B$5,2,FALSE)))</f>
        <v/>
      </c>
      <c r="T454" s="55" t="str">
        <f>IF(C454="","",IF(ISERROR(VLOOKUP(VLOOKUP(C454,Table1[[Practice no.]:[12]],34,FALSE),List!$A$2:$B$5,2,FALSE)),"",VLOOKUP(VLOOKUP(C454,Table1[[Practice no.]:[12]],34,FALSE),List!$A$2:$B$5,2,FALSE)))</f>
        <v/>
      </c>
      <c r="U454" s="55" t="str">
        <f>IF(C454="","",IF(ISERROR(VLOOKUP(VLOOKUP(C454,Table1[[Practice no.]:[12]],35,FALSE),List!$A$2:$B$5,2,FALSE)),"",VLOOKUP(VLOOKUP(C454,Table1[[Practice no.]:[12]],35,FALSE),List!$A$2:$B$5,2,FALSE)))</f>
        <v/>
      </c>
      <c r="V454" s="55" t="str">
        <f>IF(C454="","",IF(ISERROR(VLOOKUP(VLOOKUP(C454,Table1[[Practice no.]:[12]],36,FALSE),List!$A$2:$B$5,2,FALSE)),"",VLOOKUP(VLOOKUP(C454,Table1[[Practice no.]:[12]],36,FALSE),List!$A$2:$B$5,2,FALSE)))</f>
        <v/>
      </c>
      <c r="W454" s="55" t="str">
        <f>IF(C454="","",IF(ISERROR(VLOOKUP(VLOOKUP(C454,Table1[[Practice no.]:[12]],37,FALSE),List!$A$2:$B$5,2,FALSE)),"",VLOOKUP(VLOOKUP(C454,Table1[[Practice no.]:[12]],37,FALSE),List!$A$2:$B$5,2,FALSE)))</f>
        <v/>
      </c>
      <c r="X454" s="55" t="str">
        <f>IF(C454="","",IF(ISERROR(VLOOKUP(VLOOKUP(C454,Table1[[Practice no.]:[12]],38,FALSE),List!$A$2:$B$5,2,FALSE)),"",VLOOKUP(VLOOKUP(C454,Table1[[Practice no.]:[12]],38,FALSE),List!$A$2:$B$5,2,FALSE)))</f>
        <v/>
      </c>
      <c r="Y454" s="55" t="str">
        <f>IF(C454="","",IF(ISERROR(VLOOKUP(VLOOKUP(C454,Table1[[Practice no.]:[12]],39,FALSE),List!$A$2:$B$5,2,FALSE)),"",VLOOKUP(VLOOKUP(C454,Table1[[Practice no.]:[12]],39,FALSE),List!$A$2:$B$5,2,FALSE)))</f>
        <v/>
      </c>
      <c r="Z454" s="55" t="str">
        <f>IF(C454="","",IF(ISERROR(VLOOKUP(VLOOKUP(C454,Table1[[Practice no.]:[12]],40,FALSE),List!$A$2:$B$5,2,FALSE)),"",VLOOKUP(VLOOKUP(C454,Table1[[Practice no.]:[12]],40,FALSE),List!$A$2:$B$5,2,FALSE)))</f>
        <v/>
      </c>
      <c r="AA454" s="55" t="str">
        <f>IF(C454="","",IF(ISERROR(VLOOKUP(VLOOKUP(C454,Table1[[Practice no.]:[12]],41,FALSE),List!$A$2:$B$5,2,FALSE)),"",VLOOKUP(VLOOKUP(C454,Table1[[Practice no.]:[12]],41,FALSE),List!$A$2:$B$5,2,FALSE)))</f>
        <v/>
      </c>
      <c r="AB454" s="55" t="str">
        <f>IF(C454="","",IF(ISERROR(VLOOKUP(VLOOKUP(C454,Table1[[Practice no.]:[12]],42,FALSE),List!$A$2:$B$5,2,FALSE)),"",VLOOKUP(VLOOKUP(C454,Table1[[Practice no.]:[12]],42,FALSE),List!$A$2:$B$5,2,FALSE)))</f>
        <v/>
      </c>
    </row>
    <row r="455" spans="1:28" ht="40.35" customHeight="1">
      <c r="A455" s="218"/>
      <c r="B455" s="218"/>
      <c r="C455" s="218"/>
      <c r="D455" s="218" t="str">
        <f>IF(C455="","",HYPERLINK("#'" &amp; C455 &amp; "'!A1",VLOOKUP(C455,Table1[[Practice no.]:[Pracitce Name]],2,FALSE)))</f>
        <v/>
      </c>
      <c r="E455" s="65" t="str">
        <f>IF(C455="","",IF(ISERROR(VLOOKUP(VLOOKUP(C455,Table1[[Practice no.]:[12]],19,FALSE),List!$A$2:$B$5,2,FALSE)),"",VLOOKUP(VLOOKUP(C455,Table1[[Practice no.]:[12]],19,FALSE),List!$A$2:$B$5,2,FALSE)))</f>
        <v/>
      </c>
      <c r="F455" s="66" t="str">
        <f>IF(C455="","",IF(ISERROR(VLOOKUP(VLOOKUP(C455,Table1[[Practice no.]:[12]],20,FALSE),List!$A$2:$B$5,2,FALSE)),"",VLOOKUP(VLOOKUP(C455,Table1[[Practice no.]:[12]],20,FALSE),List!$A$2:$B$5,2,FALSE)))</f>
        <v/>
      </c>
      <c r="G455" s="66" t="str">
        <f>IF(C455="","",IF(ISERROR(VLOOKUP(VLOOKUP(C455,Table1[[Practice no.]:[12]],21,FALSE),List!$A$2:$B$5,2,FALSE)),"",VLOOKUP(VLOOKUP(C455,Table1[[Practice no.]:[12]],21,FALSE),List!$A$2:$B$5,2,FALSE)))</f>
        <v/>
      </c>
      <c r="H455" s="67" t="str">
        <f>IF(C455="","",IF(ISERROR(VLOOKUP(VLOOKUP(C455,Table1[[Practice no.]:[12]],22,FALSE),List!$A$2:$B$5,2,FALSE)),"",VLOOKUP(VLOOKUP(C455,Table1[[Practice no.]:[12]],22,FALSE),List!$A$2:$B$5,2,FALSE)))</f>
        <v/>
      </c>
      <c r="I455" s="67" t="str">
        <f>IF(C455="","",IF(ISERROR(VLOOKUP(VLOOKUP(C455,Table1[[Practice no.]:[12]],23,FALSE),List!$A$2:$B$5,2,FALSE)),"",VLOOKUP(VLOOKUP(C455,Table1[[Practice no.]:[12]],23,FALSE),List!$A$2:$B$5,2,FALSE)))</f>
        <v/>
      </c>
      <c r="J455" s="67" t="str">
        <f>IF(C455="","",IF(ISERROR(VLOOKUP(VLOOKUP(C455,Table1[[Practice no.]:[12]],24,FALSE),List!$A$2:$B$5,2,FALSE)),"",VLOOKUP(VLOOKUP(C455,Table1[[Practice no.]:[12]],24,FALSE),List!$A$2:$B$5,2,FALSE)))</f>
        <v/>
      </c>
      <c r="K455" s="68" t="str">
        <f>IF(C455="","",IF(ISERROR(VLOOKUP(VLOOKUP(C455,Table1[[Practice no.]:[12]],25,FALSE),List!$A$2:$B$5,2,FALSE)),"",VLOOKUP(VLOOKUP(C455,Table1[[Practice no.]:[12]],25,FALSE),List!$A$2:$B$5,2,FALSE)))</f>
        <v/>
      </c>
      <c r="L455" s="68" t="str">
        <f>IF(C455="","",IF(ISERROR(VLOOKUP(VLOOKUP(C455,Table1[[Practice no.]:[12]],26,FALSE),List!$A$2:$B$5,2,FALSE)),"",VLOOKUP(VLOOKUP(C455,Table1[[Practice no.]:[12]],26,FALSE),List!$A$2:$B$5,2,FALSE)))</f>
        <v/>
      </c>
      <c r="M455" s="68" t="str">
        <f>IF(C455="","",IF(ISERROR(VLOOKUP(VLOOKUP(C455,Table1[[Practice no.]:[12]],27,FALSE),List!$A$2:$B$5,2,FALSE)),"",VLOOKUP(VLOOKUP(C455,Table1[[Practice no.]:[12]],27,FALSE),List!$A$2:$B$5,2,FALSE)))</f>
        <v/>
      </c>
      <c r="N455" s="69" t="str">
        <f>IF(C455="","",IF(ISERROR(VLOOKUP(VLOOKUP(C455,Table1[[Practice no.]:[12]],28,FALSE),List!$A$2:$B$5,2,FALSE)),"",VLOOKUP(VLOOKUP(C455,Table1[[Practice no.]:[12]],28,FALSE),List!$A$2:$B$5,2,FALSE)))</f>
        <v/>
      </c>
      <c r="O455" s="69" t="str">
        <f>IF(C455="","",IF(ISERROR(VLOOKUP(VLOOKUP(C455,Table1[[Practice no.]:[12]],29,FALSE),List!$A$2:$B$5,2,FALSE)),"",VLOOKUP(VLOOKUP(C455,Table1[[Practice no.]:[12]],29,FALSE),List!$A$2:$B$5,2,FALSE)))</f>
        <v/>
      </c>
      <c r="P455" s="69" t="str">
        <f>IF(C455="","",IF(ISERROR(VLOOKUP(VLOOKUP(C455,Table1[[Practice no.]:[12]],30,FALSE),List!$A$2:$B$5,2,FALSE)),"",VLOOKUP(VLOOKUP(C455,Table1[[Practice no.]:[12]],30,FALSE),List!$A$2:$B$5,2,FALSE)))</f>
        <v/>
      </c>
      <c r="Q455" s="55" t="str">
        <f>IF(C455="","",IF(ISERROR(VLOOKUP(VLOOKUP(C455,Table1[[Practice no.]:[12]],31,FALSE),List!$A$2:$B$5,2,FALSE)),"",VLOOKUP(VLOOKUP(C455,Table1[[Practice no.]:[12]],31,FALSE),List!$A$2:$B$5,2,FALSE)))</f>
        <v/>
      </c>
      <c r="R455" s="55" t="str">
        <f>IF(C455="","",IF(ISERROR(VLOOKUP(VLOOKUP(C455,Table1[[Practice no.]:[12]],32,FALSE),List!$A$2:$B$5,2,FALSE)),"",VLOOKUP(VLOOKUP(C455,Table1[[Practice no.]:[12]],32,FALSE),List!$A$2:$B$5,2,FALSE)))</f>
        <v/>
      </c>
      <c r="S455" s="55" t="str">
        <f>IF(C455="","",IF(ISERROR(VLOOKUP(VLOOKUP(C455,Table1[[Practice no.]:[12]],33,FALSE),List!$A$2:$B$5,2,FALSE)),"",VLOOKUP(VLOOKUP(C455,Table1[[Practice no.]:[12]],33,FALSE),List!$A$2:$B$5,2,FALSE)))</f>
        <v/>
      </c>
      <c r="T455" s="55" t="str">
        <f>IF(C455="","",IF(ISERROR(VLOOKUP(VLOOKUP(C455,Table1[[Practice no.]:[12]],34,FALSE),List!$A$2:$B$5,2,FALSE)),"",VLOOKUP(VLOOKUP(C455,Table1[[Practice no.]:[12]],34,FALSE),List!$A$2:$B$5,2,FALSE)))</f>
        <v/>
      </c>
      <c r="U455" s="55" t="str">
        <f>IF(C455="","",IF(ISERROR(VLOOKUP(VLOOKUP(C455,Table1[[Practice no.]:[12]],35,FALSE),List!$A$2:$B$5,2,FALSE)),"",VLOOKUP(VLOOKUP(C455,Table1[[Practice no.]:[12]],35,FALSE),List!$A$2:$B$5,2,FALSE)))</f>
        <v/>
      </c>
      <c r="V455" s="55" t="str">
        <f>IF(C455="","",IF(ISERROR(VLOOKUP(VLOOKUP(C455,Table1[[Practice no.]:[12]],36,FALSE),List!$A$2:$B$5,2,FALSE)),"",VLOOKUP(VLOOKUP(C455,Table1[[Practice no.]:[12]],36,FALSE),List!$A$2:$B$5,2,FALSE)))</f>
        <v/>
      </c>
      <c r="W455" s="55" t="str">
        <f>IF(C455="","",IF(ISERROR(VLOOKUP(VLOOKUP(C455,Table1[[Practice no.]:[12]],37,FALSE),List!$A$2:$B$5,2,FALSE)),"",VLOOKUP(VLOOKUP(C455,Table1[[Practice no.]:[12]],37,FALSE),List!$A$2:$B$5,2,FALSE)))</f>
        <v/>
      </c>
      <c r="X455" s="55" t="str">
        <f>IF(C455="","",IF(ISERROR(VLOOKUP(VLOOKUP(C455,Table1[[Practice no.]:[12]],38,FALSE),List!$A$2:$B$5,2,FALSE)),"",VLOOKUP(VLOOKUP(C455,Table1[[Practice no.]:[12]],38,FALSE),List!$A$2:$B$5,2,FALSE)))</f>
        <v/>
      </c>
      <c r="Y455" s="55" t="str">
        <f>IF(C455="","",IF(ISERROR(VLOOKUP(VLOOKUP(C455,Table1[[Practice no.]:[12]],39,FALSE),List!$A$2:$B$5,2,FALSE)),"",VLOOKUP(VLOOKUP(C455,Table1[[Practice no.]:[12]],39,FALSE),List!$A$2:$B$5,2,FALSE)))</f>
        <v/>
      </c>
      <c r="Z455" s="55" t="str">
        <f>IF(C455="","",IF(ISERROR(VLOOKUP(VLOOKUP(C455,Table1[[Practice no.]:[12]],40,FALSE),List!$A$2:$B$5,2,FALSE)),"",VLOOKUP(VLOOKUP(C455,Table1[[Practice no.]:[12]],40,FALSE),List!$A$2:$B$5,2,FALSE)))</f>
        <v/>
      </c>
      <c r="AA455" s="55" t="str">
        <f>IF(C455="","",IF(ISERROR(VLOOKUP(VLOOKUP(C455,Table1[[Practice no.]:[12]],41,FALSE),List!$A$2:$B$5,2,FALSE)),"",VLOOKUP(VLOOKUP(C455,Table1[[Practice no.]:[12]],41,FALSE),List!$A$2:$B$5,2,FALSE)))</f>
        <v/>
      </c>
      <c r="AB455" s="55" t="str">
        <f>IF(C455="","",IF(ISERROR(VLOOKUP(VLOOKUP(C455,Table1[[Practice no.]:[12]],42,FALSE),List!$A$2:$B$5,2,FALSE)),"",VLOOKUP(VLOOKUP(C455,Table1[[Practice no.]:[12]],42,FALSE),List!$A$2:$B$5,2,FALSE)))</f>
        <v/>
      </c>
    </row>
    <row r="456" spans="1:28" ht="40.35" customHeight="1">
      <c r="A456" s="218"/>
      <c r="B456" s="218"/>
      <c r="C456" s="218"/>
      <c r="D456" s="218" t="str">
        <f>IF(C456="","",HYPERLINK("#'" &amp; C456 &amp; "'!A1",VLOOKUP(C456,Table1[[Practice no.]:[Pracitce Name]],2,FALSE)))</f>
        <v/>
      </c>
      <c r="E456" s="65" t="str">
        <f>IF(C456="","",IF(ISERROR(VLOOKUP(VLOOKUP(C456,Table1[[Practice no.]:[12]],19,FALSE),List!$A$2:$B$5,2,FALSE)),"",VLOOKUP(VLOOKUP(C456,Table1[[Practice no.]:[12]],19,FALSE),List!$A$2:$B$5,2,FALSE)))</f>
        <v/>
      </c>
      <c r="F456" s="66" t="str">
        <f>IF(C456="","",IF(ISERROR(VLOOKUP(VLOOKUP(C456,Table1[[Practice no.]:[12]],20,FALSE),List!$A$2:$B$5,2,FALSE)),"",VLOOKUP(VLOOKUP(C456,Table1[[Practice no.]:[12]],20,FALSE),List!$A$2:$B$5,2,FALSE)))</f>
        <v/>
      </c>
      <c r="G456" s="66" t="str">
        <f>IF(C456="","",IF(ISERROR(VLOOKUP(VLOOKUP(C456,Table1[[Practice no.]:[12]],21,FALSE),List!$A$2:$B$5,2,FALSE)),"",VLOOKUP(VLOOKUP(C456,Table1[[Practice no.]:[12]],21,FALSE),List!$A$2:$B$5,2,FALSE)))</f>
        <v/>
      </c>
      <c r="H456" s="67" t="str">
        <f>IF(C456="","",IF(ISERROR(VLOOKUP(VLOOKUP(C456,Table1[[Practice no.]:[12]],22,FALSE),List!$A$2:$B$5,2,FALSE)),"",VLOOKUP(VLOOKUP(C456,Table1[[Practice no.]:[12]],22,FALSE),List!$A$2:$B$5,2,FALSE)))</f>
        <v/>
      </c>
      <c r="I456" s="67" t="str">
        <f>IF(C456="","",IF(ISERROR(VLOOKUP(VLOOKUP(C456,Table1[[Practice no.]:[12]],23,FALSE),List!$A$2:$B$5,2,FALSE)),"",VLOOKUP(VLOOKUP(C456,Table1[[Practice no.]:[12]],23,FALSE),List!$A$2:$B$5,2,FALSE)))</f>
        <v/>
      </c>
      <c r="J456" s="67" t="str">
        <f>IF(C456="","",IF(ISERROR(VLOOKUP(VLOOKUP(C456,Table1[[Practice no.]:[12]],24,FALSE),List!$A$2:$B$5,2,FALSE)),"",VLOOKUP(VLOOKUP(C456,Table1[[Practice no.]:[12]],24,FALSE),List!$A$2:$B$5,2,FALSE)))</f>
        <v/>
      </c>
      <c r="K456" s="68" t="str">
        <f>IF(C456="","",IF(ISERROR(VLOOKUP(VLOOKUP(C456,Table1[[Practice no.]:[12]],25,FALSE),List!$A$2:$B$5,2,FALSE)),"",VLOOKUP(VLOOKUP(C456,Table1[[Practice no.]:[12]],25,FALSE),List!$A$2:$B$5,2,FALSE)))</f>
        <v/>
      </c>
      <c r="L456" s="68" t="str">
        <f>IF(C456="","",IF(ISERROR(VLOOKUP(VLOOKUP(C456,Table1[[Practice no.]:[12]],26,FALSE),List!$A$2:$B$5,2,FALSE)),"",VLOOKUP(VLOOKUP(C456,Table1[[Practice no.]:[12]],26,FALSE),List!$A$2:$B$5,2,FALSE)))</f>
        <v/>
      </c>
      <c r="M456" s="68" t="str">
        <f>IF(C456="","",IF(ISERROR(VLOOKUP(VLOOKUP(C456,Table1[[Practice no.]:[12]],27,FALSE),List!$A$2:$B$5,2,FALSE)),"",VLOOKUP(VLOOKUP(C456,Table1[[Practice no.]:[12]],27,FALSE),List!$A$2:$B$5,2,FALSE)))</f>
        <v/>
      </c>
      <c r="N456" s="69" t="str">
        <f>IF(C456="","",IF(ISERROR(VLOOKUP(VLOOKUP(C456,Table1[[Practice no.]:[12]],28,FALSE),List!$A$2:$B$5,2,FALSE)),"",VLOOKUP(VLOOKUP(C456,Table1[[Practice no.]:[12]],28,FALSE),List!$A$2:$B$5,2,FALSE)))</f>
        <v/>
      </c>
      <c r="O456" s="69" t="str">
        <f>IF(C456="","",IF(ISERROR(VLOOKUP(VLOOKUP(C456,Table1[[Practice no.]:[12]],29,FALSE),List!$A$2:$B$5,2,FALSE)),"",VLOOKUP(VLOOKUP(C456,Table1[[Practice no.]:[12]],29,FALSE),List!$A$2:$B$5,2,FALSE)))</f>
        <v/>
      </c>
      <c r="P456" s="69" t="str">
        <f>IF(C456="","",IF(ISERROR(VLOOKUP(VLOOKUP(C456,Table1[[Practice no.]:[12]],30,FALSE),List!$A$2:$B$5,2,FALSE)),"",VLOOKUP(VLOOKUP(C456,Table1[[Practice no.]:[12]],30,FALSE),List!$A$2:$B$5,2,FALSE)))</f>
        <v/>
      </c>
      <c r="Q456" s="55" t="str">
        <f>IF(C456="","",IF(ISERROR(VLOOKUP(VLOOKUP(C456,Table1[[Practice no.]:[12]],31,FALSE),List!$A$2:$B$5,2,FALSE)),"",VLOOKUP(VLOOKUP(C456,Table1[[Practice no.]:[12]],31,FALSE),List!$A$2:$B$5,2,FALSE)))</f>
        <v/>
      </c>
      <c r="R456" s="55" t="str">
        <f>IF(C456="","",IF(ISERROR(VLOOKUP(VLOOKUP(C456,Table1[[Practice no.]:[12]],32,FALSE),List!$A$2:$B$5,2,FALSE)),"",VLOOKUP(VLOOKUP(C456,Table1[[Practice no.]:[12]],32,FALSE),List!$A$2:$B$5,2,FALSE)))</f>
        <v/>
      </c>
      <c r="S456" s="55" t="str">
        <f>IF(C456="","",IF(ISERROR(VLOOKUP(VLOOKUP(C456,Table1[[Practice no.]:[12]],33,FALSE),List!$A$2:$B$5,2,FALSE)),"",VLOOKUP(VLOOKUP(C456,Table1[[Practice no.]:[12]],33,FALSE),List!$A$2:$B$5,2,FALSE)))</f>
        <v/>
      </c>
      <c r="T456" s="55" t="str">
        <f>IF(C456="","",IF(ISERROR(VLOOKUP(VLOOKUP(C456,Table1[[Practice no.]:[12]],34,FALSE),List!$A$2:$B$5,2,FALSE)),"",VLOOKUP(VLOOKUP(C456,Table1[[Practice no.]:[12]],34,FALSE),List!$A$2:$B$5,2,FALSE)))</f>
        <v/>
      </c>
      <c r="U456" s="55" t="str">
        <f>IF(C456="","",IF(ISERROR(VLOOKUP(VLOOKUP(C456,Table1[[Practice no.]:[12]],35,FALSE),List!$A$2:$B$5,2,FALSE)),"",VLOOKUP(VLOOKUP(C456,Table1[[Practice no.]:[12]],35,FALSE),List!$A$2:$B$5,2,FALSE)))</f>
        <v/>
      </c>
      <c r="V456" s="55" t="str">
        <f>IF(C456="","",IF(ISERROR(VLOOKUP(VLOOKUP(C456,Table1[[Practice no.]:[12]],36,FALSE),List!$A$2:$B$5,2,FALSE)),"",VLOOKUP(VLOOKUP(C456,Table1[[Practice no.]:[12]],36,FALSE),List!$A$2:$B$5,2,FALSE)))</f>
        <v/>
      </c>
      <c r="W456" s="55" t="str">
        <f>IF(C456="","",IF(ISERROR(VLOOKUP(VLOOKUP(C456,Table1[[Practice no.]:[12]],37,FALSE),List!$A$2:$B$5,2,FALSE)),"",VLOOKUP(VLOOKUP(C456,Table1[[Practice no.]:[12]],37,FALSE),List!$A$2:$B$5,2,FALSE)))</f>
        <v/>
      </c>
      <c r="X456" s="55" t="str">
        <f>IF(C456="","",IF(ISERROR(VLOOKUP(VLOOKUP(C456,Table1[[Practice no.]:[12]],38,FALSE),List!$A$2:$B$5,2,FALSE)),"",VLOOKUP(VLOOKUP(C456,Table1[[Practice no.]:[12]],38,FALSE),List!$A$2:$B$5,2,FALSE)))</f>
        <v/>
      </c>
      <c r="Y456" s="55" t="str">
        <f>IF(C456="","",IF(ISERROR(VLOOKUP(VLOOKUP(C456,Table1[[Practice no.]:[12]],39,FALSE),List!$A$2:$B$5,2,FALSE)),"",VLOOKUP(VLOOKUP(C456,Table1[[Practice no.]:[12]],39,FALSE),List!$A$2:$B$5,2,FALSE)))</f>
        <v/>
      </c>
      <c r="Z456" s="55" t="str">
        <f>IF(C456="","",IF(ISERROR(VLOOKUP(VLOOKUP(C456,Table1[[Practice no.]:[12]],40,FALSE),List!$A$2:$B$5,2,FALSE)),"",VLOOKUP(VLOOKUP(C456,Table1[[Practice no.]:[12]],40,FALSE),List!$A$2:$B$5,2,FALSE)))</f>
        <v/>
      </c>
      <c r="AA456" s="55" t="str">
        <f>IF(C456="","",IF(ISERROR(VLOOKUP(VLOOKUP(C456,Table1[[Practice no.]:[12]],41,FALSE),List!$A$2:$B$5,2,FALSE)),"",VLOOKUP(VLOOKUP(C456,Table1[[Practice no.]:[12]],41,FALSE),List!$A$2:$B$5,2,FALSE)))</f>
        <v/>
      </c>
      <c r="AB456" s="55" t="str">
        <f>IF(C456="","",IF(ISERROR(VLOOKUP(VLOOKUP(C456,Table1[[Practice no.]:[12]],42,FALSE),List!$A$2:$B$5,2,FALSE)),"",VLOOKUP(VLOOKUP(C456,Table1[[Practice no.]:[12]],42,FALSE),List!$A$2:$B$5,2,FALSE)))</f>
        <v/>
      </c>
    </row>
    <row r="457" spans="1:28" ht="40.35" customHeight="1">
      <c r="A457" s="218"/>
      <c r="B457" s="218"/>
      <c r="C457" s="218"/>
      <c r="D457" s="218" t="str">
        <f>IF(C457="","",HYPERLINK("#'" &amp; C457 &amp; "'!A1",VLOOKUP(C457,Table1[[Practice no.]:[Pracitce Name]],2,FALSE)))</f>
        <v/>
      </c>
      <c r="E457" s="65" t="str">
        <f>IF(C457="","",IF(ISERROR(VLOOKUP(VLOOKUP(C457,Table1[[Practice no.]:[12]],19,FALSE),List!$A$2:$B$5,2,FALSE)),"",VLOOKUP(VLOOKUP(C457,Table1[[Practice no.]:[12]],19,FALSE),List!$A$2:$B$5,2,FALSE)))</f>
        <v/>
      </c>
      <c r="F457" s="66" t="str">
        <f>IF(C457="","",IF(ISERROR(VLOOKUP(VLOOKUP(C457,Table1[[Practice no.]:[12]],20,FALSE),List!$A$2:$B$5,2,FALSE)),"",VLOOKUP(VLOOKUP(C457,Table1[[Practice no.]:[12]],20,FALSE),List!$A$2:$B$5,2,FALSE)))</f>
        <v/>
      </c>
      <c r="G457" s="66" t="str">
        <f>IF(C457="","",IF(ISERROR(VLOOKUP(VLOOKUP(C457,Table1[[Practice no.]:[12]],21,FALSE),List!$A$2:$B$5,2,FALSE)),"",VLOOKUP(VLOOKUP(C457,Table1[[Practice no.]:[12]],21,FALSE),List!$A$2:$B$5,2,FALSE)))</f>
        <v/>
      </c>
      <c r="H457" s="67" t="str">
        <f>IF(C457="","",IF(ISERROR(VLOOKUP(VLOOKUP(C457,Table1[[Practice no.]:[12]],22,FALSE),List!$A$2:$B$5,2,FALSE)),"",VLOOKUP(VLOOKUP(C457,Table1[[Practice no.]:[12]],22,FALSE),List!$A$2:$B$5,2,FALSE)))</f>
        <v/>
      </c>
      <c r="I457" s="67" t="str">
        <f>IF(C457="","",IF(ISERROR(VLOOKUP(VLOOKUP(C457,Table1[[Practice no.]:[12]],23,FALSE),List!$A$2:$B$5,2,FALSE)),"",VLOOKUP(VLOOKUP(C457,Table1[[Practice no.]:[12]],23,FALSE),List!$A$2:$B$5,2,FALSE)))</f>
        <v/>
      </c>
      <c r="J457" s="67" t="str">
        <f>IF(C457="","",IF(ISERROR(VLOOKUP(VLOOKUP(C457,Table1[[Practice no.]:[12]],24,FALSE),List!$A$2:$B$5,2,FALSE)),"",VLOOKUP(VLOOKUP(C457,Table1[[Practice no.]:[12]],24,FALSE),List!$A$2:$B$5,2,FALSE)))</f>
        <v/>
      </c>
      <c r="K457" s="68" t="str">
        <f>IF(C457="","",IF(ISERROR(VLOOKUP(VLOOKUP(C457,Table1[[Practice no.]:[12]],25,FALSE),List!$A$2:$B$5,2,FALSE)),"",VLOOKUP(VLOOKUP(C457,Table1[[Practice no.]:[12]],25,FALSE),List!$A$2:$B$5,2,FALSE)))</f>
        <v/>
      </c>
      <c r="L457" s="68" t="str">
        <f>IF(C457="","",IF(ISERROR(VLOOKUP(VLOOKUP(C457,Table1[[Practice no.]:[12]],26,FALSE),List!$A$2:$B$5,2,FALSE)),"",VLOOKUP(VLOOKUP(C457,Table1[[Practice no.]:[12]],26,FALSE),List!$A$2:$B$5,2,FALSE)))</f>
        <v/>
      </c>
      <c r="M457" s="68" t="str">
        <f>IF(C457="","",IF(ISERROR(VLOOKUP(VLOOKUP(C457,Table1[[Practice no.]:[12]],27,FALSE),List!$A$2:$B$5,2,FALSE)),"",VLOOKUP(VLOOKUP(C457,Table1[[Practice no.]:[12]],27,FALSE),List!$A$2:$B$5,2,FALSE)))</f>
        <v/>
      </c>
      <c r="N457" s="69" t="str">
        <f>IF(C457="","",IF(ISERROR(VLOOKUP(VLOOKUP(C457,Table1[[Practice no.]:[12]],28,FALSE),List!$A$2:$B$5,2,FALSE)),"",VLOOKUP(VLOOKUP(C457,Table1[[Practice no.]:[12]],28,FALSE),List!$A$2:$B$5,2,FALSE)))</f>
        <v/>
      </c>
      <c r="O457" s="69" t="str">
        <f>IF(C457="","",IF(ISERROR(VLOOKUP(VLOOKUP(C457,Table1[[Practice no.]:[12]],29,FALSE),List!$A$2:$B$5,2,FALSE)),"",VLOOKUP(VLOOKUP(C457,Table1[[Practice no.]:[12]],29,FALSE),List!$A$2:$B$5,2,FALSE)))</f>
        <v/>
      </c>
      <c r="P457" s="69" t="str">
        <f>IF(C457="","",IF(ISERROR(VLOOKUP(VLOOKUP(C457,Table1[[Practice no.]:[12]],30,FALSE),List!$A$2:$B$5,2,FALSE)),"",VLOOKUP(VLOOKUP(C457,Table1[[Practice no.]:[12]],30,FALSE),List!$A$2:$B$5,2,FALSE)))</f>
        <v/>
      </c>
      <c r="Q457" s="55" t="str">
        <f>IF(C457="","",IF(ISERROR(VLOOKUP(VLOOKUP(C457,Table1[[Practice no.]:[12]],31,FALSE),List!$A$2:$B$5,2,FALSE)),"",VLOOKUP(VLOOKUP(C457,Table1[[Practice no.]:[12]],31,FALSE),List!$A$2:$B$5,2,FALSE)))</f>
        <v/>
      </c>
      <c r="R457" s="55" t="str">
        <f>IF(C457="","",IF(ISERROR(VLOOKUP(VLOOKUP(C457,Table1[[Practice no.]:[12]],32,FALSE),List!$A$2:$B$5,2,FALSE)),"",VLOOKUP(VLOOKUP(C457,Table1[[Practice no.]:[12]],32,FALSE),List!$A$2:$B$5,2,FALSE)))</f>
        <v/>
      </c>
      <c r="S457" s="55" t="str">
        <f>IF(C457="","",IF(ISERROR(VLOOKUP(VLOOKUP(C457,Table1[[Practice no.]:[12]],33,FALSE),List!$A$2:$B$5,2,FALSE)),"",VLOOKUP(VLOOKUP(C457,Table1[[Practice no.]:[12]],33,FALSE),List!$A$2:$B$5,2,FALSE)))</f>
        <v/>
      </c>
      <c r="T457" s="55" t="str">
        <f>IF(C457="","",IF(ISERROR(VLOOKUP(VLOOKUP(C457,Table1[[Practice no.]:[12]],34,FALSE),List!$A$2:$B$5,2,FALSE)),"",VLOOKUP(VLOOKUP(C457,Table1[[Practice no.]:[12]],34,FALSE),List!$A$2:$B$5,2,FALSE)))</f>
        <v/>
      </c>
      <c r="U457" s="55" t="str">
        <f>IF(C457="","",IF(ISERROR(VLOOKUP(VLOOKUP(C457,Table1[[Practice no.]:[12]],35,FALSE),List!$A$2:$B$5,2,FALSE)),"",VLOOKUP(VLOOKUP(C457,Table1[[Practice no.]:[12]],35,FALSE),List!$A$2:$B$5,2,FALSE)))</f>
        <v/>
      </c>
      <c r="V457" s="55" t="str">
        <f>IF(C457="","",IF(ISERROR(VLOOKUP(VLOOKUP(C457,Table1[[Practice no.]:[12]],36,FALSE),List!$A$2:$B$5,2,FALSE)),"",VLOOKUP(VLOOKUP(C457,Table1[[Practice no.]:[12]],36,FALSE),List!$A$2:$B$5,2,FALSE)))</f>
        <v/>
      </c>
      <c r="W457" s="55" t="str">
        <f>IF(C457="","",IF(ISERROR(VLOOKUP(VLOOKUP(C457,Table1[[Practice no.]:[12]],37,FALSE),List!$A$2:$B$5,2,FALSE)),"",VLOOKUP(VLOOKUP(C457,Table1[[Practice no.]:[12]],37,FALSE),List!$A$2:$B$5,2,FALSE)))</f>
        <v/>
      </c>
      <c r="X457" s="55" t="str">
        <f>IF(C457="","",IF(ISERROR(VLOOKUP(VLOOKUP(C457,Table1[[Practice no.]:[12]],38,FALSE),List!$A$2:$B$5,2,FALSE)),"",VLOOKUP(VLOOKUP(C457,Table1[[Practice no.]:[12]],38,FALSE),List!$A$2:$B$5,2,FALSE)))</f>
        <v/>
      </c>
      <c r="Y457" s="55" t="str">
        <f>IF(C457="","",IF(ISERROR(VLOOKUP(VLOOKUP(C457,Table1[[Practice no.]:[12]],39,FALSE),List!$A$2:$B$5,2,FALSE)),"",VLOOKUP(VLOOKUP(C457,Table1[[Practice no.]:[12]],39,FALSE),List!$A$2:$B$5,2,FALSE)))</f>
        <v/>
      </c>
      <c r="Z457" s="55" t="str">
        <f>IF(C457="","",IF(ISERROR(VLOOKUP(VLOOKUP(C457,Table1[[Practice no.]:[12]],40,FALSE),List!$A$2:$B$5,2,FALSE)),"",VLOOKUP(VLOOKUP(C457,Table1[[Practice no.]:[12]],40,FALSE),List!$A$2:$B$5,2,FALSE)))</f>
        <v/>
      </c>
      <c r="AA457" s="55" t="str">
        <f>IF(C457="","",IF(ISERROR(VLOOKUP(VLOOKUP(C457,Table1[[Practice no.]:[12]],41,FALSE),List!$A$2:$B$5,2,FALSE)),"",VLOOKUP(VLOOKUP(C457,Table1[[Practice no.]:[12]],41,FALSE),List!$A$2:$B$5,2,FALSE)))</f>
        <v/>
      </c>
      <c r="AB457" s="55" t="str">
        <f>IF(C457="","",IF(ISERROR(VLOOKUP(VLOOKUP(C457,Table1[[Practice no.]:[12]],42,FALSE),List!$A$2:$B$5,2,FALSE)),"",VLOOKUP(VLOOKUP(C457,Table1[[Practice no.]:[12]],42,FALSE),List!$A$2:$B$5,2,FALSE)))</f>
        <v/>
      </c>
    </row>
    <row r="458" spans="1:28" ht="40.35" customHeight="1">
      <c r="A458" s="218"/>
      <c r="B458" s="218"/>
      <c r="C458" s="218"/>
      <c r="D458" s="218" t="str">
        <f>IF(C458="","",HYPERLINK("#'" &amp; C458 &amp; "'!A1",VLOOKUP(C458,Table1[[Practice no.]:[Pracitce Name]],2,FALSE)))</f>
        <v/>
      </c>
      <c r="E458" s="65" t="str">
        <f>IF(C458="","",IF(ISERROR(VLOOKUP(VLOOKUP(C458,Table1[[Practice no.]:[12]],19,FALSE),List!$A$2:$B$5,2,FALSE)),"",VLOOKUP(VLOOKUP(C458,Table1[[Practice no.]:[12]],19,FALSE),List!$A$2:$B$5,2,FALSE)))</f>
        <v/>
      </c>
      <c r="F458" s="66" t="str">
        <f>IF(C458="","",IF(ISERROR(VLOOKUP(VLOOKUP(C458,Table1[[Practice no.]:[12]],20,FALSE),List!$A$2:$B$5,2,FALSE)),"",VLOOKUP(VLOOKUP(C458,Table1[[Practice no.]:[12]],20,FALSE),List!$A$2:$B$5,2,FALSE)))</f>
        <v/>
      </c>
      <c r="G458" s="66" t="str">
        <f>IF(C458="","",IF(ISERROR(VLOOKUP(VLOOKUP(C458,Table1[[Practice no.]:[12]],21,FALSE),List!$A$2:$B$5,2,FALSE)),"",VLOOKUP(VLOOKUP(C458,Table1[[Practice no.]:[12]],21,FALSE),List!$A$2:$B$5,2,FALSE)))</f>
        <v/>
      </c>
      <c r="H458" s="67" t="str">
        <f>IF(C458="","",IF(ISERROR(VLOOKUP(VLOOKUP(C458,Table1[[Practice no.]:[12]],22,FALSE),List!$A$2:$B$5,2,FALSE)),"",VLOOKUP(VLOOKUP(C458,Table1[[Practice no.]:[12]],22,FALSE),List!$A$2:$B$5,2,FALSE)))</f>
        <v/>
      </c>
      <c r="I458" s="67" t="str">
        <f>IF(C458="","",IF(ISERROR(VLOOKUP(VLOOKUP(C458,Table1[[Practice no.]:[12]],23,FALSE),List!$A$2:$B$5,2,FALSE)),"",VLOOKUP(VLOOKUP(C458,Table1[[Practice no.]:[12]],23,FALSE),List!$A$2:$B$5,2,FALSE)))</f>
        <v/>
      </c>
      <c r="J458" s="67" t="str">
        <f>IF(C458="","",IF(ISERROR(VLOOKUP(VLOOKUP(C458,Table1[[Practice no.]:[12]],24,FALSE),List!$A$2:$B$5,2,FALSE)),"",VLOOKUP(VLOOKUP(C458,Table1[[Practice no.]:[12]],24,FALSE),List!$A$2:$B$5,2,FALSE)))</f>
        <v/>
      </c>
      <c r="K458" s="68" t="str">
        <f>IF(C458="","",IF(ISERROR(VLOOKUP(VLOOKUP(C458,Table1[[Practice no.]:[12]],25,FALSE),List!$A$2:$B$5,2,FALSE)),"",VLOOKUP(VLOOKUP(C458,Table1[[Practice no.]:[12]],25,FALSE),List!$A$2:$B$5,2,FALSE)))</f>
        <v/>
      </c>
      <c r="L458" s="68" t="str">
        <f>IF(C458="","",IF(ISERROR(VLOOKUP(VLOOKUP(C458,Table1[[Practice no.]:[12]],26,FALSE),List!$A$2:$B$5,2,FALSE)),"",VLOOKUP(VLOOKUP(C458,Table1[[Practice no.]:[12]],26,FALSE),List!$A$2:$B$5,2,FALSE)))</f>
        <v/>
      </c>
      <c r="M458" s="68" t="str">
        <f>IF(C458="","",IF(ISERROR(VLOOKUP(VLOOKUP(C458,Table1[[Practice no.]:[12]],27,FALSE),List!$A$2:$B$5,2,FALSE)),"",VLOOKUP(VLOOKUP(C458,Table1[[Practice no.]:[12]],27,FALSE),List!$A$2:$B$5,2,FALSE)))</f>
        <v/>
      </c>
      <c r="N458" s="69" t="str">
        <f>IF(C458="","",IF(ISERROR(VLOOKUP(VLOOKUP(C458,Table1[[Practice no.]:[12]],28,FALSE),List!$A$2:$B$5,2,FALSE)),"",VLOOKUP(VLOOKUP(C458,Table1[[Practice no.]:[12]],28,FALSE),List!$A$2:$B$5,2,FALSE)))</f>
        <v/>
      </c>
      <c r="O458" s="69" t="str">
        <f>IF(C458="","",IF(ISERROR(VLOOKUP(VLOOKUP(C458,Table1[[Practice no.]:[12]],29,FALSE),List!$A$2:$B$5,2,FALSE)),"",VLOOKUP(VLOOKUP(C458,Table1[[Practice no.]:[12]],29,FALSE),List!$A$2:$B$5,2,FALSE)))</f>
        <v/>
      </c>
      <c r="P458" s="69" t="str">
        <f>IF(C458="","",IF(ISERROR(VLOOKUP(VLOOKUP(C458,Table1[[Practice no.]:[12]],30,FALSE),List!$A$2:$B$5,2,FALSE)),"",VLOOKUP(VLOOKUP(C458,Table1[[Practice no.]:[12]],30,FALSE),List!$A$2:$B$5,2,FALSE)))</f>
        <v/>
      </c>
      <c r="Q458" s="55" t="str">
        <f>IF(C458="","",IF(ISERROR(VLOOKUP(VLOOKUP(C458,Table1[[Practice no.]:[12]],31,FALSE),List!$A$2:$B$5,2,FALSE)),"",VLOOKUP(VLOOKUP(C458,Table1[[Practice no.]:[12]],31,FALSE),List!$A$2:$B$5,2,FALSE)))</f>
        <v/>
      </c>
      <c r="R458" s="55" t="str">
        <f>IF(C458="","",IF(ISERROR(VLOOKUP(VLOOKUP(C458,Table1[[Practice no.]:[12]],32,FALSE),List!$A$2:$B$5,2,FALSE)),"",VLOOKUP(VLOOKUP(C458,Table1[[Practice no.]:[12]],32,FALSE),List!$A$2:$B$5,2,FALSE)))</f>
        <v/>
      </c>
      <c r="S458" s="55" t="str">
        <f>IF(C458="","",IF(ISERROR(VLOOKUP(VLOOKUP(C458,Table1[[Practice no.]:[12]],33,FALSE),List!$A$2:$B$5,2,FALSE)),"",VLOOKUP(VLOOKUP(C458,Table1[[Practice no.]:[12]],33,FALSE),List!$A$2:$B$5,2,FALSE)))</f>
        <v/>
      </c>
      <c r="T458" s="55" t="str">
        <f>IF(C458="","",IF(ISERROR(VLOOKUP(VLOOKUP(C458,Table1[[Practice no.]:[12]],34,FALSE),List!$A$2:$B$5,2,FALSE)),"",VLOOKUP(VLOOKUP(C458,Table1[[Practice no.]:[12]],34,FALSE),List!$A$2:$B$5,2,FALSE)))</f>
        <v/>
      </c>
      <c r="U458" s="55" t="str">
        <f>IF(C458="","",IF(ISERROR(VLOOKUP(VLOOKUP(C458,Table1[[Practice no.]:[12]],35,FALSE),List!$A$2:$B$5,2,FALSE)),"",VLOOKUP(VLOOKUP(C458,Table1[[Practice no.]:[12]],35,FALSE),List!$A$2:$B$5,2,FALSE)))</f>
        <v/>
      </c>
      <c r="V458" s="55" t="str">
        <f>IF(C458="","",IF(ISERROR(VLOOKUP(VLOOKUP(C458,Table1[[Practice no.]:[12]],36,FALSE),List!$A$2:$B$5,2,FALSE)),"",VLOOKUP(VLOOKUP(C458,Table1[[Practice no.]:[12]],36,FALSE),List!$A$2:$B$5,2,FALSE)))</f>
        <v/>
      </c>
      <c r="W458" s="55" t="str">
        <f>IF(C458="","",IF(ISERROR(VLOOKUP(VLOOKUP(C458,Table1[[Practice no.]:[12]],37,FALSE),List!$A$2:$B$5,2,FALSE)),"",VLOOKUP(VLOOKUP(C458,Table1[[Practice no.]:[12]],37,FALSE),List!$A$2:$B$5,2,FALSE)))</f>
        <v/>
      </c>
      <c r="X458" s="55" t="str">
        <f>IF(C458="","",IF(ISERROR(VLOOKUP(VLOOKUP(C458,Table1[[Practice no.]:[12]],38,FALSE),List!$A$2:$B$5,2,FALSE)),"",VLOOKUP(VLOOKUP(C458,Table1[[Practice no.]:[12]],38,FALSE),List!$A$2:$B$5,2,FALSE)))</f>
        <v/>
      </c>
      <c r="Y458" s="55" t="str">
        <f>IF(C458="","",IF(ISERROR(VLOOKUP(VLOOKUP(C458,Table1[[Practice no.]:[12]],39,FALSE),List!$A$2:$B$5,2,FALSE)),"",VLOOKUP(VLOOKUP(C458,Table1[[Practice no.]:[12]],39,FALSE),List!$A$2:$B$5,2,FALSE)))</f>
        <v/>
      </c>
      <c r="Z458" s="55" t="str">
        <f>IF(C458="","",IF(ISERROR(VLOOKUP(VLOOKUP(C458,Table1[[Practice no.]:[12]],40,FALSE),List!$A$2:$B$5,2,FALSE)),"",VLOOKUP(VLOOKUP(C458,Table1[[Practice no.]:[12]],40,FALSE),List!$A$2:$B$5,2,FALSE)))</f>
        <v/>
      </c>
      <c r="AA458" s="55" t="str">
        <f>IF(C458="","",IF(ISERROR(VLOOKUP(VLOOKUP(C458,Table1[[Practice no.]:[12]],41,FALSE),List!$A$2:$B$5,2,FALSE)),"",VLOOKUP(VLOOKUP(C458,Table1[[Practice no.]:[12]],41,FALSE),List!$A$2:$B$5,2,FALSE)))</f>
        <v/>
      </c>
      <c r="AB458" s="55" t="str">
        <f>IF(C458="","",IF(ISERROR(VLOOKUP(VLOOKUP(C458,Table1[[Practice no.]:[12]],42,FALSE),List!$A$2:$B$5,2,FALSE)),"",VLOOKUP(VLOOKUP(C458,Table1[[Practice no.]:[12]],42,FALSE),List!$A$2:$B$5,2,FALSE)))</f>
        <v/>
      </c>
    </row>
    <row r="459" spans="1:28" ht="40.35" customHeight="1">
      <c r="A459" s="218"/>
      <c r="B459" s="218"/>
      <c r="C459" s="218"/>
      <c r="D459" s="218" t="str">
        <f>IF(C459="","",HYPERLINK("#'" &amp; C459 &amp; "'!A1",VLOOKUP(C459,Table1[[Practice no.]:[Pracitce Name]],2,FALSE)))</f>
        <v/>
      </c>
      <c r="E459" s="65" t="str">
        <f>IF(C459="","",IF(ISERROR(VLOOKUP(VLOOKUP(C459,Table1[[Practice no.]:[12]],19,FALSE),List!$A$2:$B$5,2,FALSE)),"",VLOOKUP(VLOOKUP(C459,Table1[[Practice no.]:[12]],19,FALSE),List!$A$2:$B$5,2,FALSE)))</f>
        <v/>
      </c>
      <c r="F459" s="66" t="str">
        <f>IF(C459="","",IF(ISERROR(VLOOKUP(VLOOKUP(C459,Table1[[Practice no.]:[12]],20,FALSE),List!$A$2:$B$5,2,FALSE)),"",VLOOKUP(VLOOKUP(C459,Table1[[Practice no.]:[12]],20,FALSE),List!$A$2:$B$5,2,FALSE)))</f>
        <v/>
      </c>
      <c r="G459" s="66" t="str">
        <f>IF(C459="","",IF(ISERROR(VLOOKUP(VLOOKUP(C459,Table1[[Practice no.]:[12]],21,FALSE),List!$A$2:$B$5,2,FALSE)),"",VLOOKUP(VLOOKUP(C459,Table1[[Practice no.]:[12]],21,FALSE),List!$A$2:$B$5,2,FALSE)))</f>
        <v/>
      </c>
      <c r="H459" s="67" t="str">
        <f>IF(C459="","",IF(ISERROR(VLOOKUP(VLOOKUP(C459,Table1[[Practice no.]:[12]],22,FALSE),List!$A$2:$B$5,2,FALSE)),"",VLOOKUP(VLOOKUP(C459,Table1[[Practice no.]:[12]],22,FALSE),List!$A$2:$B$5,2,FALSE)))</f>
        <v/>
      </c>
      <c r="I459" s="67" t="str">
        <f>IF(C459="","",IF(ISERROR(VLOOKUP(VLOOKUP(C459,Table1[[Practice no.]:[12]],23,FALSE),List!$A$2:$B$5,2,FALSE)),"",VLOOKUP(VLOOKUP(C459,Table1[[Practice no.]:[12]],23,FALSE),List!$A$2:$B$5,2,FALSE)))</f>
        <v/>
      </c>
      <c r="J459" s="67" t="str">
        <f>IF(C459="","",IF(ISERROR(VLOOKUP(VLOOKUP(C459,Table1[[Practice no.]:[12]],24,FALSE),List!$A$2:$B$5,2,FALSE)),"",VLOOKUP(VLOOKUP(C459,Table1[[Practice no.]:[12]],24,FALSE),List!$A$2:$B$5,2,FALSE)))</f>
        <v/>
      </c>
      <c r="K459" s="68" t="str">
        <f>IF(C459="","",IF(ISERROR(VLOOKUP(VLOOKUP(C459,Table1[[Practice no.]:[12]],25,FALSE),List!$A$2:$B$5,2,FALSE)),"",VLOOKUP(VLOOKUP(C459,Table1[[Practice no.]:[12]],25,FALSE),List!$A$2:$B$5,2,FALSE)))</f>
        <v/>
      </c>
      <c r="L459" s="68" t="str">
        <f>IF(C459="","",IF(ISERROR(VLOOKUP(VLOOKUP(C459,Table1[[Practice no.]:[12]],26,FALSE),List!$A$2:$B$5,2,FALSE)),"",VLOOKUP(VLOOKUP(C459,Table1[[Practice no.]:[12]],26,FALSE),List!$A$2:$B$5,2,FALSE)))</f>
        <v/>
      </c>
      <c r="M459" s="68" t="str">
        <f>IF(C459="","",IF(ISERROR(VLOOKUP(VLOOKUP(C459,Table1[[Practice no.]:[12]],27,FALSE),List!$A$2:$B$5,2,FALSE)),"",VLOOKUP(VLOOKUP(C459,Table1[[Practice no.]:[12]],27,FALSE),List!$A$2:$B$5,2,FALSE)))</f>
        <v/>
      </c>
      <c r="N459" s="69" t="str">
        <f>IF(C459="","",IF(ISERROR(VLOOKUP(VLOOKUP(C459,Table1[[Practice no.]:[12]],28,FALSE),List!$A$2:$B$5,2,FALSE)),"",VLOOKUP(VLOOKUP(C459,Table1[[Practice no.]:[12]],28,FALSE),List!$A$2:$B$5,2,FALSE)))</f>
        <v/>
      </c>
      <c r="O459" s="69" t="str">
        <f>IF(C459="","",IF(ISERROR(VLOOKUP(VLOOKUP(C459,Table1[[Practice no.]:[12]],29,FALSE),List!$A$2:$B$5,2,FALSE)),"",VLOOKUP(VLOOKUP(C459,Table1[[Practice no.]:[12]],29,FALSE),List!$A$2:$B$5,2,FALSE)))</f>
        <v/>
      </c>
      <c r="P459" s="69" t="str">
        <f>IF(C459="","",IF(ISERROR(VLOOKUP(VLOOKUP(C459,Table1[[Practice no.]:[12]],30,FALSE),List!$A$2:$B$5,2,FALSE)),"",VLOOKUP(VLOOKUP(C459,Table1[[Practice no.]:[12]],30,FALSE),List!$A$2:$B$5,2,FALSE)))</f>
        <v/>
      </c>
      <c r="Q459" s="55" t="str">
        <f>IF(C459="","",IF(ISERROR(VLOOKUP(VLOOKUP(C459,Table1[[Practice no.]:[12]],31,FALSE),List!$A$2:$B$5,2,FALSE)),"",VLOOKUP(VLOOKUP(C459,Table1[[Practice no.]:[12]],31,FALSE),List!$A$2:$B$5,2,FALSE)))</f>
        <v/>
      </c>
      <c r="R459" s="55" t="str">
        <f>IF(C459="","",IF(ISERROR(VLOOKUP(VLOOKUP(C459,Table1[[Practice no.]:[12]],32,FALSE),List!$A$2:$B$5,2,FALSE)),"",VLOOKUP(VLOOKUP(C459,Table1[[Practice no.]:[12]],32,FALSE),List!$A$2:$B$5,2,FALSE)))</f>
        <v/>
      </c>
      <c r="S459" s="55" t="str">
        <f>IF(C459="","",IF(ISERROR(VLOOKUP(VLOOKUP(C459,Table1[[Practice no.]:[12]],33,FALSE),List!$A$2:$B$5,2,FALSE)),"",VLOOKUP(VLOOKUP(C459,Table1[[Practice no.]:[12]],33,FALSE),List!$A$2:$B$5,2,FALSE)))</f>
        <v/>
      </c>
      <c r="T459" s="55" t="str">
        <f>IF(C459="","",IF(ISERROR(VLOOKUP(VLOOKUP(C459,Table1[[Practice no.]:[12]],34,FALSE),List!$A$2:$B$5,2,FALSE)),"",VLOOKUP(VLOOKUP(C459,Table1[[Practice no.]:[12]],34,FALSE),List!$A$2:$B$5,2,FALSE)))</f>
        <v/>
      </c>
      <c r="U459" s="55" t="str">
        <f>IF(C459="","",IF(ISERROR(VLOOKUP(VLOOKUP(C459,Table1[[Practice no.]:[12]],35,FALSE),List!$A$2:$B$5,2,FALSE)),"",VLOOKUP(VLOOKUP(C459,Table1[[Practice no.]:[12]],35,FALSE),List!$A$2:$B$5,2,FALSE)))</f>
        <v/>
      </c>
      <c r="V459" s="55" t="str">
        <f>IF(C459="","",IF(ISERROR(VLOOKUP(VLOOKUP(C459,Table1[[Practice no.]:[12]],36,FALSE),List!$A$2:$B$5,2,FALSE)),"",VLOOKUP(VLOOKUP(C459,Table1[[Practice no.]:[12]],36,FALSE),List!$A$2:$B$5,2,FALSE)))</f>
        <v/>
      </c>
      <c r="W459" s="55" t="str">
        <f>IF(C459="","",IF(ISERROR(VLOOKUP(VLOOKUP(C459,Table1[[Practice no.]:[12]],37,FALSE),List!$A$2:$B$5,2,FALSE)),"",VLOOKUP(VLOOKUP(C459,Table1[[Practice no.]:[12]],37,FALSE),List!$A$2:$B$5,2,FALSE)))</f>
        <v/>
      </c>
      <c r="X459" s="55" t="str">
        <f>IF(C459="","",IF(ISERROR(VLOOKUP(VLOOKUP(C459,Table1[[Practice no.]:[12]],38,FALSE),List!$A$2:$B$5,2,FALSE)),"",VLOOKUP(VLOOKUP(C459,Table1[[Practice no.]:[12]],38,FALSE),List!$A$2:$B$5,2,FALSE)))</f>
        <v/>
      </c>
      <c r="Y459" s="55" t="str">
        <f>IF(C459="","",IF(ISERROR(VLOOKUP(VLOOKUP(C459,Table1[[Practice no.]:[12]],39,FALSE),List!$A$2:$B$5,2,FALSE)),"",VLOOKUP(VLOOKUP(C459,Table1[[Practice no.]:[12]],39,FALSE),List!$A$2:$B$5,2,FALSE)))</f>
        <v/>
      </c>
      <c r="Z459" s="55" t="str">
        <f>IF(C459="","",IF(ISERROR(VLOOKUP(VLOOKUP(C459,Table1[[Practice no.]:[12]],40,FALSE),List!$A$2:$B$5,2,FALSE)),"",VLOOKUP(VLOOKUP(C459,Table1[[Practice no.]:[12]],40,FALSE),List!$A$2:$B$5,2,FALSE)))</f>
        <v/>
      </c>
      <c r="AA459" s="55" t="str">
        <f>IF(C459="","",IF(ISERROR(VLOOKUP(VLOOKUP(C459,Table1[[Practice no.]:[12]],41,FALSE),List!$A$2:$B$5,2,FALSE)),"",VLOOKUP(VLOOKUP(C459,Table1[[Practice no.]:[12]],41,FALSE),List!$A$2:$B$5,2,FALSE)))</f>
        <v/>
      </c>
      <c r="AB459" s="55" t="str">
        <f>IF(C459="","",IF(ISERROR(VLOOKUP(VLOOKUP(C459,Table1[[Practice no.]:[12]],42,FALSE),List!$A$2:$B$5,2,FALSE)),"",VLOOKUP(VLOOKUP(C459,Table1[[Practice no.]:[12]],42,FALSE),List!$A$2:$B$5,2,FALSE)))</f>
        <v/>
      </c>
    </row>
    <row r="460" spans="1:28" ht="40.35" customHeight="1">
      <c r="A460" s="218"/>
      <c r="B460" s="218"/>
      <c r="C460" s="218"/>
      <c r="D460" s="218" t="str">
        <f>IF(C460="","",HYPERLINK("#'" &amp; C460 &amp; "'!A1",VLOOKUP(C460,Table1[[Practice no.]:[Pracitce Name]],2,FALSE)))</f>
        <v/>
      </c>
      <c r="E460" s="65" t="str">
        <f>IF(C460="","",IF(ISERROR(VLOOKUP(VLOOKUP(C460,Table1[[Practice no.]:[12]],19,FALSE),List!$A$2:$B$5,2,FALSE)),"",VLOOKUP(VLOOKUP(C460,Table1[[Practice no.]:[12]],19,FALSE),List!$A$2:$B$5,2,FALSE)))</f>
        <v/>
      </c>
      <c r="F460" s="66" t="str">
        <f>IF(C460="","",IF(ISERROR(VLOOKUP(VLOOKUP(C460,Table1[[Practice no.]:[12]],20,FALSE),List!$A$2:$B$5,2,FALSE)),"",VLOOKUP(VLOOKUP(C460,Table1[[Practice no.]:[12]],20,FALSE),List!$A$2:$B$5,2,FALSE)))</f>
        <v/>
      </c>
      <c r="G460" s="66" t="str">
        <f>IF(C460="","",IF(ISERROR(VLOOKUP(VLOOKUP(C460,Table1[[Practice no.]:[12]],21,FALSE),List!$A$2:$B$5,2,FALSE)),"",VLOOKUP(VLOOKUP(C460,Table1[[Practice no.]:[12]],21,FALSE),List!$A$2:$B$5,2,FALSE)))</f>
        <v/>
      </c>
      <c r="H460" s="67" t="str">
        <f>IF(C460="","",IF(ISERROR(VLOOKUP(VLOOKUP(C460,Table1[[Practice no.]:[12]],22,FALSE),List!$A$2:$B$5,2,FALSE)),"",VLOOKUP(VLOOKUP(C460,Table1[[Practice no.]:[12]],22,FALSE),List!$A$2:$B$5,2,FALSE)))</f>
        <v/>
      </c>
      <c r="I460" s="67" t="str">
        <f>IF(C460="","",IF(ISERROR(VLOOKUP(VLOOKUP(C460,Table1[[Practice no.]:[12]],23,FALSE),List!$A$2:$B$5,2,FALSE)),"",VLOOKUP(VLOOKUP(C460,Table1[[Practice no.]:[12]],23,FALSE),List!$A$2:$B$5,2,FALSE)))</f>
        <v/>
      </c>
      <c r="J460" s="67" t="str">
        <f>IF(C460="","",IF(ISERROR(VLOOKUP(VLOOKUP(C460,Table1[[Practice no.]:[12]],24,FALSE),List!$A$2:$B$5,2,FALSE)),"",VLOOKUP(VLOOKUP(C460,Table1[[Practice no.]:[12]],24,FALSE),List!$A$2:$B$5,2,FALSE)))</f>
        <v/>
      </c>
      <c r="K460" s="68" t="str">
        <f>IF(C460="","",IF(ISERROR(VLOOKUP(VLOOKUP(C460,Table1[[Practice no.]:[12]],25,FALSE),List!$A$2:$B$5,2,FALSE)),"",VLOOKUP(VLOOKUP(C460,Table1[[Practice no.]:[12]],25,FALSE),List!$A$2:$B$5,2,FALSE)))</f>
        <v/>
      </c>
      <c r="L460" s="68" t="str">
        <f>IF(C460="","",IF(ISERROR(VLOOKUP(VLOOKUP(C460,Table1[[Practice no.]:[12]],26,FALSE),List!$A$2:$B$5,2,FALSE)),"",VLOOKUP(VLOOKUP(C460,Table1[[Practice no.]:[12]],26,FALSE),List!$A$2:$B$5,2,FALSE)))</f>
        <v/>
      </c>
      <c r="M460" s="68" t="str">
        <f>IF(C460="","",IF(ISERROR(VLOOKUP(VLOOKUP(C460,Table1[[Practice no.]:[12]],27,FALSE),List!$A$2:$B$5,2,FALSE)),"",VLOOKUP(VLOOKUP(C460,Table1[[Practice no.]:[12]],27,FALSE),List!$A$2:$B$5,2,FALSE)))</f>
        <v/>
      </c>
      <c r="N460" s="69" t="str">
        <f>IF(C460="","",IF(ISERROR(VLOOKUP(VLOOKUP(C460,Table1[[Practice no.]:[12]],28,FALSE),List!$A$2:$B$5,2,FALSE)),"",VLOOKUP(VLOOKUP(C460,Table1[[Practice no.]:[12]],28,FALSE),List!$A$2:$B$5,2,FALSE)))</f>
        <v/>
      </c>
      <c r="O460" s="69" t="str">
        <f>IF(C460="","",IF(ISERROR(VLOOKUP(VLOOKUP(C460,Table1[[Practice no.]:[12]],29,FALSE),List!$A$2:$B$5,2,FALSE)),"",VLOOKUP(VLOOKUP(C460,Table1[[Practice no.]:[12]],29,FALSE),List!$A$2:$B$5,2,FALSE)))</f>
        <v/>
      </c>
      <c r="P460" s="69" t="str">
        <f>IF(C460="","",IF(ISERROR(VLOOKUP(VLOOKUP(C460,Table1[[Practice no.]:[12]],30,FALSE),List!$A$2:$B$5,2,FALSE)),"",VLOOKUP(VLOOKUP(C460,Table1[[Practice no.]:[12]],30,FALSE),List!$A$2:$B$5,2,FALSE)))</f>
        <v/>
      </c>
      <c r="Q460" s="55" t="str">
        <f>IF(C460="","",IF(ISERROR(VLOOKUP(VLOOKUP(C460,Table1[[Practice no.]:[12]],31,FALSE),List!$A$2:$B$5,2,FALSE)),"",VLOOKUP(VLOOKUP(C460,Table1[[Practice no.]:[12]],31,FALSE),List!$A$2:$B$5,2,FALSE)))</f>
        <v/>
      </c>
      <c r="R460" s="55" t="str">
        <f>IF(C460="","",IF(ISERROR(VLOOKUP(VLOOKUP(C460,Table1[[Practice no.]:[12]],32,FALSE),List!$A$2:$B$5,2,FALSE)),"",VLOOKUP(VLOOKUP(C460,Table1[[Practice no.]:[12]],32,FALSE),List!$A$2:$B$5,2,FALSE)))</f>
        <v/>
      </c>
      <c r="S460" s="55" t="str">
        <f>IF(C460="","",IF(ISERROR(VLOOKUP(VLOOKUP(C460,Table1[[Practice no.]:[12]],33,FALSE),List!$A$2:$B$5,2,FALSE)),"",VLOOKUP(VLOOKUP(C460,Table1[[Practice no.]:[12]],33,FALSE),List!$A$2:$B$5,2,FALSE)))</f>
        <v/>
      </c>
      <c r="T460" s="55" t="str">
        <f>IF(C460="","",IF(ISERROR(VLOOKUP(VLOOKUP(C460,Table1[[Practice no.]:[12]],34,FALSE),List!$A$2:$B$5,2,FALSE)),"",VLOOKUP(VLOOKUP(C460,Table1[[Practice no.]:[12]],34,FALSE),List!$A$2:$B$5,2,FALSE)))</f>
        <v/>
      </c>
      <c r="U460" s="55" t="str">
        <f>IF(C460="","",IF(ISERROR(VLOOKUP(VLOOKUP(C460,Table1[[Practice no.]:[12]],35,FALSE),List!$A$2:$B$5,2,FALSE)),"",VLOOKUP(VLOOKUP(C460,Table1[[Practice no.]:[12]],35,FALSE),List!$A$2:$B$5,2,FALSE)))</f>
        <v/>
      </c>
      <c r="V460" s="55" t="str">
        <f>IF(C460="","",IF(ISERROR(VLOOKUP(VLOOKUP(C460,Table1[[Practice no.]:[12]],36,FALSE),List!$A$2:$B$5,2,FALSE)),"",VLOOKUP(VLOOKUP(C460,Table1[[Practice no.]:[12]],36,FALSE),List!$A$2:$B$5,2,FALSE)))</f>
        <v/>
      </c>
      <c r="W460" s="55" t="str">
        <f>IF(C460="","",IF(ISERROR(VLOOKUP(VLOOKUP(C460,Table1[[Practice no.]:[12]],37,FALSE),List!$A$2:$B$5,2,FALSE)),"",VLOOKUP(VLOOKUP(C460,Table1[[Practice no.]:[12]],37,FALSE),List!$A$2:$B$5,2,FALSE)))</f>
        <v/>
      </c>
      <c r="X460" s="55" t="str">
        <f>IF(C460="","",IF(ISERROR(VLOOKUP(VLOOKUP(C460,Table1[[Practice no.]:[12]],38,FALSE),List!$A$2:$B$5,2,FALSE)),"",VLOOKUP(VLOOKUP(C460,Table1[[Practice no.]:[12]],38,FALSE),List!$A$2:$B$5,2,FALSE)))</f>
        <v/>
      </c>
      <c r="Y460" s="55" t="str">
        <f>IF(C460="","",IF(ISERROR(VLOOKUP(VLOOKUP(C460,Table1[[Practice no.]:[12]],39,FALSE),List!$A$2:$B$5,2,FALSE)),"",VLOOKUP(VLOOKUP(C460,Table1[[Practice no.]:[12]],39,FALSE),List!$A$2:$B$5,2,FALSE)))</f>
        <v/>
      </c>
      <c r="Z460" s="55" t="str">
        <f>IF(C460="","",IF(ISERROR(VLOOKUP(VLOOKUP(C460,Table1[[Practice no.]:[12]],40,FALSE),List!$A$2:$B$5,2,FALSE)),"",VLOOKUP(VLOOKUP(C460,Table1[[Practice no.]:[12]],40,FALSE),List!$A$2:$B$5,2,FALSE)))</f>
        <v/>
      </c>
      <c r="AA460" s="55" t="str">
        <f>IF(C460="","",IF(ISERROR(VLOOKUP(VLOOKUP(C460,Table1[[Practice no.]:[12]],41,FALSE),List!$A$2:$B$5,2,FALSE)),"",VLOOKUP(VLOOKUP(C460,Table1[[Practice no.]:[12]],41,FALSE),List!$A$2:$B$5,2,FALSE)))</f>
        <v/>
      </c>
      <c r="AB460" s="55" t="str">
        <f>IF(C460="","",IF(ISERROR(VLOOKUP(VLOOKUP(C460,Table1[[Practice no.]:[12]],42,FALSE),List!$A$2:$B$5,2,FALSE)),"",VLOOKUP(VLOOKUP(C460,Table1[[Practice no.]:[12]],42,FALSE),List!$A$2:$B$5,2,FALSE)))</f>
        <v/>
      </c>
    </row>
    <row r="461" spans="1:28" ht="40.35" customHeight="1">
      <c r="A461" s="218"/>
      <c r="B461" s="218"/>
      <c r="C461" s="218"/>
      <c r="D461" s="218" t="str">
        <f>IF(C461="","",HYPERLINK("#'" &amp; C461 &amp; "'!A1",VLOOKUP(C461,Table1[[Practice no.]:[Pracitce Name]],2,FALSE)))</f>
        <v/>
      </c>
      <c r="E461" s="65" t="str">
        <f>IF(C461="","",IF(ISERROR(VLOOKUP(VLOOKUP(C461,Table1[[Practice no.]:[12]],19,FALSE),List!$A$2:$B$5,2,FALSE)),"",VLOOKUP(VLOOKUP(C461,Table1[[Practice no.]:[12]],19,FALSE),List!$A$2:$B$5,2,FALSE)))</f>
        <v/>
      </c>
      <c r="F461" s="66" t="str">
        <f>IF(C461="","",IF(ISERROR(VLOOKUP(VLOOKUP(C461,Table1[[Practice no.]:[12]],20,FALSE),List!$A$2:$B$5,2,FALSE)),"",VLOOKUP(VLOOKUP(C461,Table1[[Practice no.]:[12]],20,FALSE),List!$A$2:$B$5,2,FALSE)))</f>
        <v/>
      </c>
      <c r="G461" s="66" t="str">
        <f>IF(C461="","",IF(ISERROR(VLOOKUP(VLOOKUP(C461,Table1[[Practice no.]:[12]],21,FALSE),List!$A$2:$B$5,2,FALSE)),"",VLOOKUP(VLOOKUP(C461,Table1[[Practice no.]:[12]],21,FALSE),List!$A$2:$B$5,2,FALSE)))</f>
        <v/>
      </c>
      <c r="H461" s="67" t="str">
        <f>IF(C461="","",IF(ISERROR(VLOOKUP(VLOOKUP(C461,Table1[[Practice no.]:[12]],22,FALSE),List!$A$2:$B$5,2,FALSE)),"",VLOOKUP(VLOOKUP(C461,Table1[[Practice no.]:[12]],22,FALSE),List!$A$2:$B$5,2,FALSE)))</f>
        <v/>
      </c>
      <c r="I461" s="67" t="str">
        <f>IF(C461="","",IF(ISERROR(VLOOKUP(VLOOKUP(C461,Table1[[Practice no.]:[12]],23,FALSE),List!$A$2:$B$5,2,FALSE)),"",VLOOKUP(VLOOKUP(C461,Table1[[Practice no.]:[12]],23,FALSE),List!$A$2:$B$5,2,FALSE)))</f>
        <v/>
      </c>
      <c r="J461" s="67" t="str">
        <f>IF(C461="","",IF(ISERROR(VLOOKUP(VLOOKUP(C461,Table1[[Practice no.]:[12]],24,FALSE),List!$A$2:$B$5,2,FALSE)),"",VLOOKUP(VLOOKUP(C461,Table1[[Practice no.]:[12]],24,FALSE),List!$A$2:$B$5,2,FALSE)))</f>
        <v/>
      </c>
      <c r="K461" s="68" t="str">
        <f>IF(C461="","",IF(ISERROR(VLOOKUP(VLOOKUP(C461,Table1[[Practice no.]:[12]],25,FALSE),List!$A$2:$B$5,2,FALSE)),"",VLOOKUP(VLOOKUP(C461,Table1[[Practice no.]:[12]],25,FALSE),List!$A$2:$B$5,2,FALSE)))</f>
        <v/>
      </c>
      <c r="L461" s="68" t="str">
        <f>IF(C461="","",IF(ISERROR(VLOOKUP(VLOOKUP(C461,Table1[[Practice no.]:[12]],26,FALSE),List!$A$2:$B$5,2,FALSE)),"",VLOOKUP(VLOOKUP(C461,Table1[[Practice no.]:[12]],26,FALSE),List!$A$2:$B$5,2,FALSE)))</f>
        <v/>
      </c>
      <c r="M461" s="68" t="str">
        <f>IF(C461="","",IF(ISERROR(VLOOKUP(VLOOKUP(C461,Table1[[Practice no.]:[12]],27,FALSE),List!$A$2:$B$5,2,FALSE)),"",VLOOKUP(VLOOKUP(C461,Table1[[Practice no.]:[12]],27,FALSE),List!$A$2:$B$5,2,FALSE)))</f>
        <v/>
      </c>
      <c r="N461" s="69" t="str">
        <f>IF(C461="","",IF(ISERROR(VLOOKUP(VLOOKUP(C461,Table1[[Practice no.]:[12]],28,FALSE),List!$A$2:$B$5,2,FALSE)),"",VLOOKUP(VLOOKUP(C461,Table1[[Practice no.]:[12]],28,FALSE),List!$A$2:$B$5,2,FALSE)))</f>
        <v/>
      </c>
      <c r="O461" s="69" t="str">
        <f>IF(C461="","",IF(ISERROR(VLOOKUP(VLOOKUP(C461,Table1[[Practice no.]:[12]],29,FALSE),List!$A$2:$B$5,2,FALSE)),"",VLOOKUP(VLOOKUP(C461,Table1[[Practice no.]:[12]],29,FALSE),List!$A$2:$B$5,2,FALSE)))</f>
        <v/>
      </c>
      <c r="P461" s="69" t="str">
        <f>IF(C461="","",IF(ISERROR(VLOOKUP(VLOOKUP(C461,Table1[[Practice no.]:[12]],30,FALSE),List!$A$2:$B$5,2,FALSE)),"",VLOOKUP(VLOOKUP(C461,Table1[[Practice no.]:[12]],30,FALSE),List!$A$2:$B$5,2,FALSE)))</f>
        <v/>
      </c>
      <c r="Q461" s="55" t="str">
        <f>IF(C461="","",IF(ISERROR(VLOOKUP(VLOOKUP(C461,Table1[[Practice no.]:[12]],31,FALSE),List!$A$2:$B$5,2,FALSE)),"",VLOOKUP(VLOOKUP(C461,Table1[[Practice no.]:[12]],31,FALSE),List!$A$2:$B$5,2,FALSE)))</f>
        <v/>
      </c>
      <c r="R461" s="55" t="str">
        <f>IF(C461="","",IF(ISERROR(VLOOKUP(VLOOKUP(C461,Table1[[Practice no.]:[12]],32,FALSE),List!$A$2:$B$5,2,FALSE)),"",VLOOKUP(VLOOKUP(C461,Table1[[Practice no.]:[12]],32,FALSE),List!$A$2:$B$5,2,FALSE)))</f>
        <v/>
      </c>
      <c r="S461" s="55" t="str">
        <f>IF(C461="","",IF(ISERROR(VLOOKUP(VLOOKUP(C461,Table1[[Practice no.]:[12]],33,FALSE),List!$A$2:$B$5,2,FALSE)),"",VLOOKUP(VLOOKUP(C461,Table1[[Practice no.]:[12]],33,FALSE),List!$A$2:$B$5,2,FALSE)))</f>
        <v/>
      </c>
      <c r="T461" s="55" t="str">
        <f>IF(C461="","",IF(ISERROR(VLOOKUP(VLOOKUP(C461,Table1[[Practice no.]:[12]],34,FALSE),List!$A$2:$B$5,2,FALSE)),"",VLOOKUP(VLOOKUP(C461,Table1[[Practice no.]:[12]],34,FALSE),List!$A$2:$B$5,2,FALSE)))</f>
        <v/>
      </c>
      <c r="U461" s="55" t="str">
        <f>IF(C461="","",IF(ISERROR(VLOOKUP(VLOOKUP(C461,Table1[[Practice no.]:[12]],35,FALSE),List!$A$2:$B$5,2,FALSE)),"",VLOOKUP(VLOOKUP(C461,Table1[[Practice no.]:[12]],35,FALSE),List!$A$2:$B$5,2,FALSE)))</f>
        <v/>
      </c>
      <c r="V461" s="55" t="str">
        <f>IF(C461="","",IF(ISERROR(VLOOKUP(VLOOKUP(C461,Table1[[Practice no.]:[12]],36,FALSE),List!$A$2:$B$5,2,FALSE)),"",VLOOKUP(VLOOKUP(C461,Table1[[Practice no.]:[12]],36,FALSE),List!$A$2:$B$5,2,FALSE)))</f>
        <v/>
      </c>
      <c r="W461" s="55" t="str">
        <f>IF(C461="","",IF(ISERROR(VLOOKUP(VLOOKUP(C461,Table1[[Practice no.]:[12]],37,FALSE),List!$A$2:$B$5,2,FALSE)),"",VLOOKUP(VLOOKUP(C461,Table1[[Practice no.]:[12]],37,FALSE),List!$A$2:$B$5,2,FALSE)))</f>
        <v/>
      </c>
      <c r="X461" s="55" t="str">
        <f>IF(C461="","",IF(ISERROR(VLOOKUP(VLOOKUP(C461,Table1[[Practice no.]:[12]],38,FALSE),List!$A$2:$B$5,2,FALSE)),"",VLOOKUP(VLOOKUP(C461,Table1[[Practice no.]:[12]],38,FALSE),List!$A$2:$B$5,2,FALSE)))</f>
        <v/>
      </c>
      <c r="Y461" s="55" t="str">
        <f>IF(C461="","",IF(ISERROR(VLOOKUP(VLOOKUP(C461,Table1[[Practice no.]:[12]],39,FALSE),List!$A$2:$B$5,2,FALSE)),"",VLOOKUP(VLOOKUP(C461,Table1[[Practice no.]:[12]],39,FALSE),List!$A$2:$B$5,2,FALSE)))</f>
        <v/>
      </c>
      <c r="Z461" s="55" t="str">
        <f>IF(C461="","",IF(ISERROR(VLOOKUP(VLOOKUP(C461,Table1[[Practice no.]:[12]],40,FALSE),List!$A$2:$B$5,2,FALSE)),"",VLOOKUP(VLOOKUP(C461,Table1[[Practice no.]:[12]],40,FALSE),List!$A$2:$B$5,2,FALSE)))</f>
        <v/>
      </c>
      <c r="AA461" s="55" t="str">
        <f>IF(C461="","",IF(ISERROR(VLOOKUP(VLOOKUP(C461,Table1[[Practice no.]:[12]],41,FALSE),List!$A$2:$B$5,2,FALSE)),"",VLOOKUP(VLOOKUP(C461,Table1[[Practice no.]:[12]],41,FALSE),List!$A$2:$B$5,2,FALSE)))</f>
        <v/>
      </c>
      <c r="AB461" s="55" t="str">
        <f>IF(C461="","",IF(ISERROR(VLOOKUP(VLOOKUP(C461,Table1[[Practice no.]:[12]],42,FALSE),List!$A$2:$B$5,2,FALSE)),"",VLOOKUP(VLOOKUP(C461,Table1[[Practice no.]:[12]],42,FALSE),List!$A$2:$B$5,2,FALSE)))</f>
        <v/>
      </c>
    </row>
    <row r="462" spans="1:28" ht="40.35" customHeight="1">
      <c r="A462" s="218"/>
      <c r="B462" s="218"/>
      <c r="C462" s="218"/>
      <c r="D462" s="218" t="str">
        <f>IF(C462="","",HYPERLINK("#'" &amp; C462 &amp; "'!A1",VLOOKUP(C462,Table1[[Practice no.]:[Pracitce Name]],2,FALSE)))</f>
        <v/>
      </c>
      <c r="E462" s="65" t="str">
        <f>IF(C462="","",IF(ISERROR(VLOOKUP(VLOOKUP(C462,Table1[[Practice no.]:[12]],19,FALSE),List!$A$2:$B$5,2,FALSE)),"",VLOOKUP(VLOOKUP(C462,Table1[[Practice no.]:[12]],19,FALSE),List!$A$2:$B$5,2,FALSE)))</f>
        <v/>
      </c>
      <c r="F462" s="66" t="str">
        <f>IF(C462="","",IF(ISERROR(VLOOKUP(VLOOKUP(C462,Table1[[Practice no.]:[12]],20,FALSE),List!$A$2:$B$5,2,FALSE)),"",VLOOKUP(VLOOKUP(C462,Table1[[Practice no.]:[12]],20,FALSE),List!$A$2:$B$5,2,FALSE)))</f>
        <v/>
      </c>
      <c r="G462" s="66" t="str">
        <f>IF(C462="","",IF(ISERROR(VLOOKUP(VLOOKUP(C462,Table1[[Practice no.]:[12]],21,FALSE),List!$A$2:$B$5,2,FALSE)),"",VLOOKUP(VLOOKUP(C462,Table1[[Practice no.]:[12]],21,FALSE),List!$A$2:$B$5,2,FALSE)))</f>
        <v/>
      </c>
      <c r="H462" s="67" t="str">
        <f>IF(C462="","",IF(ISERROR(VLOOKUP(VLOOKUP(C462,Table1[[Practice no.]:[12]],22,FALSE),List!$A$2:$B$5,2,FALSE)),"",VLOOKUP(VLOOKUP(C462,Table1[[Practice no.]:[12]],22,FALSE),List!$A$2:$B$5,2,FALSE)))</f>
        <v/>
      </c>
      <c r="I462" s="67" t="str">
        <f>IF(C462="","",IF(ISERROR(VLOOKUP(VLOOKUP(C462,Table1[[Practice no.]:[12]],23,FALSE),List!$A$2:$B$5,2,FALSE)),"",VLOOKUP(VLOOKUP(C462,Table1[[Practice no.]:[12]],23,FALSE),List!$A$2:$B$5,2,FALSE)))</f>
        <v/>
      </c>
      <c r="J462" s="67" t="str">
        <f>IF(C462="","",IF(ISERROR(VLOOKUP(VLOOKUP(C462,Table1[[Practice no.]:[12]],24,FALSE),List!$A$2:$B$5,2,FALSE)),"",VLOOKUP(VLOOKUP(C462,Table1[[Practice no.]:[12]],24,FALSE),List!$A$2:$B$5,2,FALSE)))</f>
        <v/>
      </c>
      <c r="K462" s="68" t="str">
        <f>IF(C462="","",IF(ISERROR(VLOOKUP(VLOOKUP(C462,Table1[[Practice no.]:[12]],25,FALSE),List!$A$2:$B$5,2,FALSE)),"",VLOOKUP(VLOOKUP(C462,Table1[[Practice no.]:[12]],25,FALSE),List!$A$2:$B$5,2,FALSE)))</f>
        <v/>
      </c>
      <c r="L462" s="68" t="str">
        <f>IF(C462="","",IF(ISERROR(VLOOKUP(VLOOKUP(C462,Table1[[Practice no.]:[12]],26,FALSE),List!$A$2:$B$5,2,FALSE)),"",VLOOKUP(VLOOKUP(C462,Table1[[Practice no.]:[12]],26,FALSE),List!$A$2:$B$5,2,FALSE)))</f>
        <v/>
      </c>
      <c r="M462" s="68" t="str">
        <f>IF(C462="","",IF(ISERROR(VLOOKUP(VLOOKUP(C462,Table1[[Practice no.]:[12]],27,FALSE),List!$A$2:$B$5,2,FALSE)),"",VLOOKUP(VLOOKUP(C462,Table1[[Practice no.]:[12]],27,FALSE),List!$A$2:$B$5,2,FALSE)))</f>
        <v/>
      </c>
      <c r="N462" s="69" t="str">
        <f>IF(C462="","",IF(ISERROR(VLOOKUP(VLOOKUP(C462,Table1[[Practice no.]:[12]],28,FALSE),List!$A$2:$B$5,2,FALSE)),"",VLOOKUP(VLOOKUP(C462,Table1[[Practice no.]:[12]],28,FALSE),List!$A$2:$B$5,2,FALSE)))</f>
        <v/>
      </c>
      <c r="O462" s="69" t="str">
        <f>IF(C462="","",IF(ISERROR(VLOOKUP(VLOOKUP(C462,Table1[[Practice no.]:[12]],29,FALSE),List!$A$2:$B$5,2,FALSE)),"",VLOOKUP(VLOOKUP(C462,Table1[[Practice no.]:[12]],29,FALSE),List!$A$2:$B$5,2,FALSE)))</f>
        <v/>
      </c>
      <c r="P462" s="69" t="str">
        <f>IF(C462="","",IF(ISERROR(VLOOKUP(VLOOKUP(C462,Table1[[Practice no.]:[12]],30,FALSE),List!$A$2:$B$5,2,FALSE)),"",VLOOKUP(VLOOKUP(C462,Table1[[Practice no.]:[12]],30,FALSE),List!$A$2:$B$5,2,FALSE)))</f>
        <v/>
      </c>
      <c r="Q462" s="55" t="str">
        <f>IF(C462="","",IF(ISERROR(VLOOKUP(VLOOKUP(C462,Table1[[Practice no.]:[12]],31,FALSE),List!$A$2:$B$5,2,FALSE)),"",VLOOKUP(VLOOKUP(C462,Table1[[Practice no.]:[12]],31,FALSE),List!$A$2:$B$5,2,FALSE)))</f>
        <v/>
      </c>
      <c r="R462" s="55" t="str">
        <f>IF(C462="","",IF(ISERROR(VLOOKUP(VLOOKUP(C462,Table1[[Practice no.]:[12]],32,FALSE),List!$A$2:$B$5,2,FALSE)),"",VLOOKUP(VLOOKUP(C462,Table1[[Practice no.]:[12]],32,FALSE),List!$A$2:$B$5,2,FALSE)))</f>
        <v/>
      </c>
      <c r="S462" s="55" t="str">
        <f>IF(C462="","",IF(ISERROR(VLOOKUP(VLOOKUP(C462,Table1[[Practice no.]:[12]],33,FALSE),List!$A$2:$B$5,2,FALSE)),"",VLOOKUP(VLOOKUP(C462,Table1[[Practice no.]:[12]],33,FALSE),List!$A$2:$B$5,2,FALSE)))</f>
        <v/>
      </c>
      <c r="T462" s="55" t="str">
        <f>IF(C462="","",IF(ISERROR(VLOOKUP(VLOOKUP(C462,Table1[[Practice no.]:[12]],34,FALSE),List!$A$2:$B$5,2,FALSE)),"",VLOOKUP(VLOOKUP(C462,Table1[[Practice no.]:[12]],34,FALSE),List!$A$2:$B$5,2,FALSE)))</f>
        <v/>
      </c>
      <c r="U462" s="55" t="str">
        <f>IF(C462="","",IF(ISERROR(VLOOKUP(VLOOKUP(C462,Table1[[Practice no.]:[12]],35,FALSE),List!$A$2:$B$5,2,FALSE)),"",VLOOKUP(VLOOKUP(C462,Table1[[Practice no.]:[12]],35,FALSE),List!$A$2:$B$5,2,FALSE)))</f>
        <v/>
      </c>
      <c r="V462" s="55" t="str">
        <f>IF(C462="","",IF(ISERROR(VLOOKUP(VLOOKUP(C462,Table1[[Practice no.]:[12]],36,FALSE),List!$A$2:$B$5,2,FALSE)),"",VLOOKUP(VLOOKUP(C462,Table1[[Practice no.]:[12]],36,FALSE),List!$A$2:$B$5,2,FALSE)))</f>
        <v/>
      </c>
      <c r="W462" s="55" t="str">
        <f>IF(C462="","",IF(ISERROR(VLOOKUP(VLOOKUP(C462,Table1[[Practice no.]:[12]],37,FALSE),List!$A$2:$B$5,2,FALSE)),"",VLOOKUP(VLOOKUP(C462,Table1[[Practice no.]:[12]],37,FALSE),List!$A$2:$B$5,2,FALSE)))</f>
        <v/>
      </c>
      <c r="X462" s="55" t="str">
        <f>IF(C462="","",IF(ISERROR(VLOOKUP(VLOOKUP(C462,Table1[[Practice no.]:[12]],38,FALSE),List!$A$2:$B$5,2,FALSE)),"",VLOOKUP(VLOOKUP(C462,Table1[[Practice no.]:[12]],38,FALSE),List!$A$2:$B$5,2,FALSE)))</f>
        <v/>
      </c>
      <c r="Y462" s="55" t="str">
        <f>IF(C462="","",IF(ISERROR(VLOOKUP(VLOOKUP(C462,Table1[[Practice no.]:[12]],39,FALSE),List!$A$2:$B$5,2,FALSE)),"",VLOOKUP(VLOOKUP(C462,Table1[[Practice no.]:[12]],39,FALSE),List!$A$2:$B$5,2,FALSE)))</f>
        <v/>
      </c>
      <c r="Z462" s="55" t="str">
        <f>IF(C462="","",IF(ISERROR(VLOOKUP(VLOOKUP(C462,Table1[[Practice no.]:[12]],40,FALSE),List!$A$2:$B$5,2,FALSE)),"",VLOOKUP(VLOOKUP(C462,Table1[[Practice no.]:[12]],40,FALSE),List!$A$2:$B$5,2,FALSE)))</f>
        <v/>
      </c>
      <c r="AA462" s="55" t="str">
        <f>IF(C462="","",IF(ISERROR(VLOOKUP(VLOOKUP(C462,Table1[[Practice no.]:[12]],41,FALSE),List!$A$2:$B$5,2,FALSE)),"",VLOOKUP(VLOOKUP(C462,Table1[[Practice no.]:[12]],41,FALSE),List!$A$2:$B$5,2,FALSE)))</f>
        <v/>
      </c>
      <c r="AB462" s="55" t="str">
        <f>IF(C462="","",IF(ISERROR(VLOOKUP(VLOOKUP(C462,Table1[[Practice no.]:[12]],42,FALSE),List!$A$2:$B$5,2,FALSE)),"",VLOOKUP(VLOOKUP(C462,Table1[[Practice no.]:[12]],42,FALSE),List!$A$2:$B$5,2,FALSE)))</f>
        <v/>
      </c>
    </row>
    <row r="463" spans="1:28" ht="40.35" customHeight="1">
      <c r="A463" s="218"/>
      <c r="B463" s="218"/>
      <c r="C463" s="218"/>
      <c r="D463" s="218" t="str">
        <f>IF(C463="","",HYPERLINK("#'" &amp; C463 &amp; "'!A1",VLOOKUP(C463,Table1[[Practice no.]:[Pracitce Name]],2,FALSE)))</f>
        <v/>
      </c>
      <c r="E463" s="65" t="str">
        <f>IF(C463="","",IF(ISERROR(VLOOKUP(VLOOKUP(C463,Table1[[Practice no.]:[12]],19,FALSE),List!$A$2:$B$5,2,FALSE)),"",VLOOKUP(VLOOKUP(C463,Table1[[Practice no.]:[12]],19,FALSE),List!$A$2:$B$5,2,FALSE)))</f>
        <v/>
      </c>
      <c r="F463" s="66" t="str">
        <f>IF(C463="","",IF(ISERROR(VLOOKUP(VLOOKUP(C463,Table1[[Practice no.]:[12]],20,FALSE),List!$A$2:$B$5,2,FALSE)),"",VLOOKUP(VLOOKUP(C463,Table1[[Practice no.]:[12]],20,FALSE),List!$A$2:$B$5,2,FALSE)))</f>
        <v/>
      </c>
      <c r="G463" s="66" t="str">
        <f>IF(C463="","",IF(ISERROR(VLOOKUP(VLOOKUP(C463,Table1[[Practice no.]:[12]],21,FALSE),List!$A$2:$B$5,2,FALSE)),"",VLOOKUP(VLOOKUP(C463,Table1[[Practice no.]:[12]],21,FALSE),List!$A$2:$B$5,2,FALSE)))</f>
        <v/>
      </c>
      <c r="H463" s="67" t="str">
        <f>IF(C463="","",IF(ISERROR(VLOOKUP(VLOOKUP(C463,Table1[[Practice no.]:[12]],22,FALSE),List!$A$2:$B$5,2,FALSE)),"",VLOOKUP(VLOOKUP(C463,Table1[[Practice no.]:[12]],22,FALSE),List!$A$2:$B$5,2,FALSE)))</f>
        <v/>
      </c>
      <c r="I463" s="67" t="str">
        <f>IF(C463="","",IF(ISERROR(VLOOKUP(VLOOKUP(C463,Table1[[Practice no.]:[12]],23,FALSE),List!$A$2:$B$5,2,FALSE)),"",VLOOKUP(VLOOKUP(C463,Table1[[Practice no.]:[12]],23,FALSE),List!$A$2:$B$5,2,FALSE)))</f>
        <v/>
      </c>
      <c r="J463" s="67" t="str">
        <f>IF(C463="","",IF(ISERROR(VLOOKUP(VLOOKUP(C463,Table1[[Practice no.]:[12]],24,FALSE),List!$A$2:$B$5,2,FALSE)),"",VLOOKUP(VLOOKUP(C463,Table1[[Practice no.]:[12]],24,FALSE),List!$A$2:$B$5,2,FALSE)))</f>
        <v/>
      </c>
      <c r="K463" s="68" t="str">
        <f>IF(C463="","",IF(ISERROR(VLOOKUP(VLOOKUP(C463,Table1[[Practice no.]:[12]],25,FALSE),List!$A$2:$B$5,2,FALSE)),"",VLOOKUP(VLOOKUP(C463,Table1[[Practice no.]:[12]],25,FALSE),List!$A$2:$B$5,2,FALSE)))</f>
        <v/>
      </c>
      <c r="L463" s="68" t="str">
        <f>IF(C463="","",IF(ISERROR(VLOOKUP(VLOOKUP(C463,Table1[[Practice no.]:[12]],26,FALSE),List!$A$2:$B$5,2,FALSE)),"",VLOOKUP(VLOOKUP(C463,Table1[[Practice no.]:[12]],26,FALSE),List!$A$2:$B$5,2,FALSE)))</f>
        <v/>
      </c>
      <c r="M463" s="68" t="str">
        <f>IF(C463="","",IF(ISERROR(VLOOKUP(VLOOKUP(C463,Table1[[Practice no.]:[12]],27,FALSE),List!$A$2:$B$5,2,FALSE)),"",VLOOKUP(VLOOKUP(C463,Table1[[Practice no.]:[12]],27,FALSE),List!$A$2:$B$5,2,FALSE)))</f>
        <v/>
      </c>
      <c r="N463" s="69" t="str">
        <f>IF(C463="","",IF(ISERROR(VLOOKUP(VLOOKUP(C463,Table1[[Practice no.]:[12]],28,FALSE),List!$A$2:$B$5,2,FALSE)),"",VLOOKUP(VLOOKUP(C463,Table1[[Practice no.]:[12]],28,FALSE),List!$A$2:$B$5,2,FALSE)))</f>
        <v/>
      </c>
      <c r="O463" s="69" t="str">
        <f>IF(C463="","",IF(ISERROR(VLOOKUP(VLOOKUP(C463,Table1[[Practice no.]:[12]],29,FALSE),List!$A$2:$B$5,2,FALSE)),"",VLOOKUP(VLOOKUP(C463,Table1[[Practice no.]:[12]],29,FALSE),List!$A$2:$B$5,2,FALSE)))</f>
        <v/>
      </c>
      <c r="P463" s="69" t="str">
        <f>IF(C463="","",IF(ISERROR(VLOOKUP(VLOOKUP(C463,Table1[[Practice no.]:[12]],30,FALSE),List!$A$2:$B$5,2,FALSE)),"",VLOOKUP(VLOOKUP(C463,Table1[[Practice no.]:[12]],30,FALSE),List!$A$2:$B$5,2,FALSE)))</f>
        <v/>
      </c>
      <c r="Q463" s="55" t="str">
        <f>IF(C463="","",IF(ISERROR(VLOOKUP(VLOOKUP(C463,Table1[[Practice no.]:[12]],31,FALSE),List!$A$2:$B$5,2,FALSE)),"",VLOOKUP(VLOOKUP(C463,Table1[[Practice no.]:[12]],31,FALSE),List!$A$2:$B$5,2,FALSE)))</f>
        <v/>
      </c>
      <c r="R463" s="55" t="str">
        <f>IF(C463="","",IF(ISERROR(VLOOKUP(VLOOKUP(C463,Table1[[Practice no.]:[12]],32,FALSE),List!$A$2:$B$5,2,FALSE)),"",VLOOKUP(VLOOKUP(C463,Table1[[Practice no.]:[12]],32,FALSE),List!$A$2:$B$5,2,FALSE)))</f>
        <v/>
      </c>
      <c r="S463" s="55" t="str">
        <f>IF(C463="","",IF(ISERROR(VLOOKUP(VLOOKUP(C463,Table1[[Practice no.]:[12]],33,FALSE),List!$A$2:$B$5,2,FALSE)),"",VLOOKUP(VLOOKUP(C463,Table1[[Practice no.]:[12]],33,FALSE),List!$A$2:$B$5,2,FALSE)))</f>
        <v/>
      </c>
      <c r="T463" s="55" t="str">
        <f>IF(C463="","",IF(ISERROR(VLOOKUP(VLOOKUP(C463,Table1[[Practice no.]:[12]],34,FALSE),List!$A$2:$B$5,2,FALSE)),"",VLOOKUP(VLOOKUP(C463,Table1[[Practice no.]:[12]],34,FALSE),List!$A$2:$B$5,2,FALSE)))</f>
        <v/>
      </c>
      <c r="U463" s="55" t="str">
        <f>IF(C463="","",IF(ISERROR(VLOOKUP(VLOOKUP(C463,Table1[[Practice no.]:[12]],35,FALSE),List!$A$2:$B$5,2,FALSE)),"",VLOOKUP(VLOOKUP(C463,Table1[[Practice no.]:[12]],35,FALSE),List!$A$2:$B$5,2,FALSE)))</f>
        <v/>
      </c>
      <c r="V463" s="55" t="str">
        <f>IF(C463="","",IF(ISERROR(VLOOKUP(VLOOKUP(C463,Table1[[Practice no.]:[12]],36,FALSE),List!$A$2:$B$5,2,FALSE)),"",VLOOKUP(VLOOKUP(C463,Table1[[Practice no.]:[12]],36,FALSE),List!$A$2:$B$5,2,FALSE)))</f>
        <v/>
      </c>
      <c r="W463" s="55" t="str">
        <f>IF(C463="","",IF(ISERROR(VLOOKUP(VLOOKUP(C463,Table1[[Practice no.]:[12]],37,FALSE),List!$A$2:$B$5,2,FALSE)),"",VLOOKUP(VLOOKUP(C463,Table1[[Practice no.]:[12]],37,FALSE),List!$A$2:$B$5,2,FALSE)))</f>
        <v/>
      </c>
      <c r="X463" s="55" t="str">
        <f>IF(C463="","",IF(ISERROR(VLOOKUP(VLOOKUP(C463,Table1[[Practice no.]:[12]],38,FALSE),List!$A$2:$B$5,2,FALSE)),"",VLOOKUP(VLOOKUP(C463,Table1[[Practice no.]:[12]],38,FALSE),List!$A$2:$B$5,2,FALSE)))</f>
        <v/>
      </c>
      <c r="Y463" s="55" t="str">
        <f>IF(C463="","",IF(ISERROR(VLOOKUP(VLOOKUP(C463,Table1[[Practice no.]:[12]],39,FALSE),List!$A$2:$B$5,2,FALSE)),"",VLOOKUP(VLOOKUP(C463,Table1[[Practice no.]:[12]],39,FALSE),List!$A$2:$B$5,2,FALSE)))</f>
        <v/>
      </c>
      <c r="Z463" s="55" t="str">
        <f>IF(C463="","",IF(ISERROR(VLOOKUP(VLOOKUP(C463,Table1[[Practice no.]:[12]],40,FALSE),List!$A$2:$B$5,2,FALSE)),"",VLOOKUP(VLOOKUP(C463,Table1[[Practice no.]:[12]],40,FALSE),List!$A$2:$B$5,2,FALSE)))</f>
        <v/>
      </c>
      <c r="AA463" s="55" t="str">
        <f>IF(C463="","",IF(ISERROR(VLOOKUP(VLOOKUP(C463,Table1[[Practice no.]:[12]],41,FALSE),List!$A$2:$B$5,2,FALSE)),"",VLOOKUP(VLOOKUP(C463,Table1[[Practice no.]:[12]],41,FALSE),List!$A$2:$B$5,2,FALSE)))</f>
        <v/>
      </c>
      <c r="AB463" s="55" t="str">
        <f>IF(C463="","",IF(ISERROR(VLOOKUP(VLOOKUP(C463,Table1[[Practice no.]:[12]],42,FALSE),List!$A$2:$B$5,2,FALSE)),"",VLOOKUP(VLOOKUP(C463,Table1[[Practice no.]:[12]],42,FALSE),List!$A$2:$B$5,2,FALSE)))</f>
        <v/>
      </c>
    </row>
    <row r="464" spans="1:28" ht="40.35" customHeight="1">
      <c r="A464" s="218"/>
      <c r="B464" s="218"/>
      <c r="C464" s="218"/>
      <c r="D464" s="218" t="str">
        <f>IF(C464="","",HYPERLINK("#'" &amp; C464 &amp; "'!A1",VLOOKUP(C464,Table1[[Practice no.]:[Pracitce Name]],2,FALSE)))</f>
        <v/>
      </c>
      <c r="E464" s="65" t="str">
        <f>IF(C464="","",IF(ISERROR(VLOOKUP(VLOOKUP(C464,Table1[[Practice no.]:[12]],19,FALSE),List!$A$2:$B$5,2,FALSE)),"",VLOOKUP(VLOOKUP(C464,Table1[[Practice no.]:[12]],19,FALSE),List!$A$2:$B$5,2,FALSE)))</f>
        <v/>
      </c>
      <c r="F464" s="66" t="str">
        <f>IF(C464="","",IF(ISERROR(VLOOKUP(VLOOKUP(C464,Table1[[Practice no.]:[12]],20,FALSE),List!$A$2:$B$5,2,FALSE)),"",VLOOKUP(VLOOKUP(C464,Table1[[Practice no.]:[12]],20,FALSE),List!$A$2:$B$5,2,FALSE)))</f>
        <v/>
      </c>
      <c r="G464" s="66" t="str">
        <f>IF(C464="","",IF(ISERROR(VLOOKUP(VLOOKUP(C464,Table1[[Practice no.]:[12]],21,FALSE),List!$A$2:$B$5,2,FALSE)),"",VLOOKUP(VLOOKUP(C464,Table1[[Practice no.]:[12]],21,FALSE),List!$A$2:$B$5,2,FALSE)))</f>
        <v/>
      </c>
      <c r="H464" s="67" t="str">
        <f>IF(C464="","",IF(ISERROR(VLOOKUP(VLOOKUP(C464,Table1[[Practice no.]:[12]],22,FALSE),List!$A$2:$B$5,2,FALSE)),"",VLOOKUP(VLOOKUP(C464,Table1[[Practice no.]:[12]],22,FALSE),List!$A$2:$B$5,2,FALSE)))</f>
        <v/>
      </c>
      <c r="I464" s="67" t="str">
        <f>IF(C464="","",IF(ISERROR(VLOOKUP(VLOOKUP(C464,Table1[[Practice no.]:[12]],23,FALSE),List!$A$2:$B$5,2,FALSE)),"",VLOOKUP(VLOOKUP(C464,Table1[[Practice no.]:[12]],23,FALSE),List!$A$2:$B$5,2,FALSE)))</f>
        <v/>
      </c>
      <c r="J464" s="67" t="str">
        <f>IF(C464="","",IF(ISERROR(VLOOKUP(VLOOKUP(C464,Table1[[Practice no.]:[12]],24,FALSE),List!$A$2:$B$5,2,FALSE)),"",VLOOKUP(VLOOKUP(C464,Table1[[Practice no.]:[12]],24,FALSE),List!$A$2:$B$5,2,FALSE)))</f>
        <v/>
      </c>
      <c r="K464" s="68" t="str">
        <f>IF(C464="","",IF(ISERROR(VLOOKUP(VLOOKUP(C464,Table1[[Practice no.]:[12]],25,FALSE),List!$A$2:$B$5,2,FALSE)),"",VLOOKUP(VLOOKUP(C464,Table1[[Practice no.]:[12]],25,FALSE),List!$A$2:$B$5,2,FALSE)))</f>
        <v/>
      </c>
      <c r="L464" s="68" t="str">
        <f>IF(C464="","",IF(ISERROR(VLOOKUP(VLOOKUP(C464,Table1[[Practice no.]:[12]],26,FALSE),List!$A$2:$B$5,2,FALSE)),"",VLOOKUP(VLOOKUP(C464,Table1[[Practice no.]:[12]],26,FALSE),List!$A$2:$B$5,2,FALSE)))</f>
        <v/>
      </c>
      <c r="M464" s="68" t="str">
        <f>IF(C464="","",IF(ISERROR(VLOOKUP(VLOOKUP(C464,Table1[[Practice no.]:[12]],27,FALSE),List!$A$2:$B$5,2,FALSE)),"",VLOOKUP(VLOOKUP(C464,Table1[[Practice no.]:[12]],27,FALSE),List!$A$2:$B$5,2,FALSE)))</f>
        <v/>
      </c>
      <c r="N464" s="69" t="str">
        <f>IF(C464="","",IF(ISERROR(VLOOKUP(VLOOKUP(C464,Table1[[Practice no.]:[12]],28,FALSE),List!$A$2:$B$5,2,FALSE)),"",VLOOKUP(VLOOKUP(C464,Table1[[Practice no.]:[12]],28,FALSE),List!$A$2:$B$5,2,FALSE)))</f>
        <v/>
      </c>
      <c r="O464" s="69" t="str">
        <f>IF(C464="","",IF(ISERROR(VLOOKUP(VLOOKUP(C464,Table1[[Practice no.]:[12]],29,FALSE),List!$A$2:$B$5,2,FALSE)),"",VLOOKUP(VLOOKUP(C464,Table1[[Practice no.]:[12]],29,FALSE),List!$A$2:$B$5,2,FALSE)))</f>
        <v/>
      </c>
      <c r="P464" s="69" t="str">
        <f>IF(C464="","",IF(ISERROR(VLOOKUP(VLOOKUP(C464,Table1[[Practice no.]:[12]],30,FALSE),List!$A$2:$B$5,2,FALSE)),"",VLOOKUP(VLOOKUP(C464,Table1[[Practice no.]:[12]],30,FALSE),List!$A$2:$B$5,2,FALSE)))</f>
        <v/>
      </c>
      <c r="Q464" s="55" t="str">
        <f>IF(C464="","",IF(ISERROR(VLOOKUP(VLOOKUP(C464,Table1[[Practice no.]:[12]],31,FALSE),List!$A$2:$B$5,2,FALSE)),"",VLOOKUP(VLOOKUP(C464,Table1[[Practice no.]:[12]],31,FALSE),List!$A$2:$B$5,2,FALSE)))</f>
        <v/>
      </c>
      <c r="R464" s="55" t="str">
        <f>IF(C464="","",IF(ISERROR(VLOOKUP(VLOOKUP(C464,Table1[[Practice no.]:[12]],32,FALSE),List!$A$2:$B$5,2,FALSE)),"",VLOOKUP(VLOOKUP(C464,Table1[[Practice no.]:[12]],32,FALSE),List!$A$2:$B$5,2,FALSE)))</f>
        <v/>
      </c>
      <c r="S464" s="55" t="str">
        <f>IF(C464="","",IF(ISERROR(VLOOKUP(VLOOKUP(C464,Table1[[Practice no.]:[12]],33,FALSE),List!$A$2:$B$5,2,FALSE)),"",VLOOKUP(VLOOKUP(C464,Table1[[Practice no.]:[12]],33,FALSE),List!$A$2:$B$5,2,FALSE)))</f>
        <v/>
      </c>
      <c r="T464" s="55" t="str">
        <f>IF(C464="","",IF(ISERROR(VLOOKUP(VLOOKUP(C464,Table1[[Practice no.]:[12]],34,FALSE),List!$A$2:$B$5,2,FALSE)),"",VLOOKUP(VLOOKUP(C464,Table1[[Practice no.]:[12]],34,FALSE),List!$A$2:$B$5,2,FALSE)))</f>
        <v/>
      </c>
      <c r="U464" s="55" t="str">
        <f>IF(C464="","",IF(ISERROR(VLOOKUP(VLOOKUP(C464,Table1[[Practice no.]:[12]],35,FALSE),List!$A$2:$B$5,2,FALSE)),"",VLOOKUP(VLOOKUP(C464,Table1[[Practice no.]:[12]],35,FALSE),List!$A$2:$B$5,2,FALSE)))</f>
        <v/>
      </c>
      <c r="V464" s="55" t="str">
        <f>IF(C464="","",IF(ISERROR(VLOOKUP(VLOOKUP(C464,Table1[[Practice no.]:[12]],36,FALSE),List!$A$2:$B$5,2,FALSE)),"",VLOOKUP(VLOOKUP(C464,Table1[[Practice no.]:[12]],36,FALSE),List!$A$2:$B$5,2,FALSE)))</f>
        <v/>
      </c>
      <c r="W464" s="55" t="str">
        <f>IF(C464="","",IF(ISERROR(VLOOKUP(VLOOKUP(C464,Table1[[Practice no.]:[12]],37,FALSE),List!$A$2:$B$5,2,FALSE)),"",VLOOKUP(VLOOKUP(C464,Table1[[Practice no.]:[12]],37,FALSE),List!$A$2:$B$5,2,FALSE)))</f>
        <v/>
      </c>
      <c r="X464" s="55" t="str">
        <f>IF(C464="","",IF(ISERROR(VLOOKUP(VLOOKUP(C464,Table1[[Practice no.]:[12]],38,FALSE),List!$A$2:$B$5,2,FALSE)),"",VLOOKUP(VLOOKUP(C464,Table1[[Practice no.]:[12]],38,FALSE),List!$A$2:$B$5,2,FALSE)))</f>
        <v/>
      </c>
      <c r="Y464" s="55" t="str">
        <f>IF(C464="","",IF(ISERROR(VLOOKUP(VLOOKUP(C464,Table1[[Practice no.]:[12]],39,FALSE),List!$A$2:$B$5,2,FALSE)),"",VLOOKUP(VLOOKUP(C464,Table1[[Practice no.]:[12]],39,FALSE),List!$A$2:$B$5,2,FALSE)))</f>
        <v/>
      </c>
      <c r="Z464" s="55" t="str">
        <f>IF(C464="","",IF(ISERROR(VLOOKUP(VLOOKUP(C464,Table1[[Practice no.]:[12]],40,FALSE),List!$A$2:$B$5,2,FALSE)),"",VLOOKUP(VLOOKUP(C464,Table1[[Practice no.]:[12]],40,FALSE),List!$A$2:$B$5,2,FALSE)))</f>
        <v/>
      </c>
      <c r="AA464" s="55" t="str">
        <f>IF(C464="","",IF(ISERROR(VLOOKUP(VLOOKUP(C464,Table1[[Practice no.]:[12]],41,FALSE),List!$A$2:$B$5,2,FALSE)),"",VLOOKUP(VLOOKUP(C464,Table1[[Practice no.]:[12]],41,FALSE),List!$A$2:$B$5,2,FALSE)))</f>
        <v/>
      </c>
      <c r="AB464" s="55" t="str">
        <f>IF(C464="","",IF(ISERROR(VLOOKUP(VLOOKUP(C464,Table1[[Practice no.]:[12]],42,FALSE),List!$A$2:$B$5,2,FALSE)),"",VLOOKUP(VLOOKUP(C464,Table1[[Practice no.]:[12]],42,FALSE),List!$A$2:$B$5,2,FALSE)))</f>
        <v/>
      </c>
    </row>
    <row r="465" spans="1:28" ht="40.35" customHeight="1">
      <c r="A465" s="218"/>
      <c r="B465" s="218"/>
      <c r="C465" s="218"/>
      <c r="D465" s="218" t="str">
        <f>IF(C465="","",HYPERLINK("#'" &amp; C465 &amp; "'!A1",VLOOKUP(C465,Table1[[Practice no.]:[Pracitce Name]],2,FALSE)))</f>
        <v/>
      </c>
      <c r="E465" s="65" t="str">
        <f>IF(C465="","",IF(ISERROR(VLOOKUP(VLOOKUP(C465,Table1[[Practice no.]:[12]],19,FALSE),List!$A$2:$B$5,2,FALSE)),"",VLOOKUP(VLOOKUP(C465,Table1[[Practice no.]:[12]],19,FALSE),List!$A$2:$B$5,2,FALSE)))</f>
        <v/>
      </c>
      <c r="F465" s="66" t="str">
        <f>IF(C465="","",IF(ISERROR(VLOOKUP(VLOOKUP(C465,Table1[[Practice no.]:[12]],20,FALSE),List!$A$2:$B$5,2,FALSE)),"",VLOOKUP(VLOOKUP(C465,Table1[[Practice no.]:[12]],20,FALSE),List!$A$2:$B$5,2,FALSE)))</f>
        <v/>
      </c>
      <c r="G465" s="66" t="str">
        <f>IF(C465="","",IF(ISERROR(VLOOKUP(VLOOKUP(C465,Table1[[Practice no.]:[12]],21,FALSE),List!$A$2:$B$5,2,FALSE)),"",VLOOKUP(VLOOKUP(C465,Table1[[Practice no.]:[12]],21,FALSE),List!$A$2:$B$5,2,FALSE)))</f>
        <v/>
      </c>
      <c r="H465" s="67" t="str">
        <f>IF(C465="","",IF(ISERROR(VLOOKUP(VLOOKUP(C465,Table1[[Practice no.]:[12]],22,FALSE),List!$A$2:$B$5,2,FALSE)),"",VLOOKUP(VLOOKUP(C465,Table1[[Practice no.]:[12]],22,FALSE),List!$A$2:$B$5,2,FALSE)))</f>
        <v/>
      </c>
      <c r="I465" s="67" t="str">
        <f>IF(C465="","",IF(ISERROR(VLOOKUP(VLOOKUP(C465,Table1[[Practice no.]:[12]],23,FALSE),List!$A$2:$B$5,2,FALSE)),"",VLOOKUP(VLOOKUP(C465,Table1[[Practice no.]:[12]],23,FALSE),List!$A$2:$B$5,2,FALSE)))</f>
        <v/>
      </c>
      <c r="J465" s="67" t="str">
        <f>IF(C465="","",IF(ISERROR(VLOOKUP(VLOOKUP(C465,Table1[[Practice no.]:[12]],24,FALSE),List!$A$2:$B$5,2,FALSE)),"",VLOOKUP(VLOOKUP(C465,Table1[[Practice no.]:[12]],24,FALSE),List!$A$2:$B$5,2,FALSE)))</f>
        <v/>
      </c>
      <c r="K465" s="68" t="str">
        <f>IF(C465="","",IF(ISERROR(VLOOKUP(VLOOKUP(C465,Table1[[Practice no.]:[12]],25,FALSE),List!$A$2:$B$5,2,FALSE)),"",VLOOKUP(VLOOKUP(C465,Table1[[Practice no.]:[12]],25,FALSE),List!$A$2:$B$5,2,FALSE)))</f>
        <v/>
      </c>
      <c r="L465" s="68" t="str">
        <f>IF(C465="","",IF(ISERROR(VLOOKUP(VLOOKUP(C465,Table1[[Practice no.]:[12]],26,FALSE),List!$A$2:$B$5,2,FALSE)),"",VLOOKUP(VLOOKUP(C465,Table1[[Practice no.]:[12]],26,FALSE),List!$A$2:$B$5,2,FALSE)))</f>
        <v/>
      </c>
      <c r="M465" s="68" t="str">
        <f>IF(C465="","",IF(ISERROR(VLOOKUP(VLOOKUP(C465,Table1[[Practice no.]:[12]],27,FALSE),List!$A$2:$B$5,2,FALSE)),"",VLOOKUP(VLOOKUP(C465,Table1[[Practice no.]:[12]],27,FALSE),List!$A$2:$B$5,2,FALSE)))</f>
        <v/>
      </c>
      <c r="N465" s="69" t="str">
        <f>IF(C465="","",IF(ISERROR(VLOOKUP(VLOOKUP(C465,Table1[[Practice no.]:[12]],28,FALSE),List!$A$2:$B$5,2,FALSE)),"",VLOOKUP(VLOOKUP(C465,Table1[[Practice no.]:[12]],28,FALSE),List!$A$2:$B$5,2,FALSE)))</f>
        <v/>
      </c>
      <c r="O465" s="69" t="str">
        <f>IF(C465="","",IF(ISERROR(VLOOKUP(VLOOKUP(C465,Table1[[Practice no.]:[12]],29,FALSE),List!$A$2:$B$5,2,FALSE)),"",VLOOKUP(VLOOKUP(C465,Table1[[Practice no.]:[12]],29,FALSE),List!$A$2:$B$5,2,FALSE)))</f>
        <v/>
      </c>
      <c r="P465" s="69" t="str">
        <f>IF(C465="","",IF(ISERROR(VLOOKUP(VLOOKUP(C465,Table1[[Practice no.]:[12]],30,FALSE),List!$A$2:$B$5,2,FALSE)),"",VLOOKUP(VLOOKUP(C465,Table1[[Practice no.]:[12]],30,FALSE),List!$A$2:$B$5,2,FALSE)))</f>
        <v/>
      </c>
      <c r="Q465" s="55" t="str">
        <f>IF(C465="","",IF(ISERROR(VLOOKUP(VLOOKUP(C465,Table1[[Practice no.]:[12]],31,FALSE),List!$A$2:$B$5,2,FALSE)),"",VLOOKUP(VLOOKUP(C465,Table1[[Practice no.]:[12]],31,FALSE),List!$A$2:$B$5,2,FALSE)))</f>
        <v/>
      </c>
      <c r="R465" s="55" t="str">
        <f>IF(C465="","",IF(ISERROR(VLOOKUP(VLOOKUP(C465,Table1[[Practice no.]:[12]],32,FALSE),List!$A$2:$B$5,2,FALSE)),"",VLOOKUP(VLOOKUP(C465,Table1[[Practice no.]:[12]],32,FALSE),List!$A$2:$B$5,2,FALSE)))</f>
        <v/>
      </c>
      <c r="S465" s="55" t="str">
        <f>IF(C465="","",IF(ISERROR(VLOOKUP(VLOOKUP(C465,Table1[[Practice no.]:[12]],33,FALSE),List!$A$2:$B$5,2,FALSE)),"",VLOOKUP(VLOOKUP(C465,Table1[[Practice no.]:[12]],33,FALSE),List!$A$2:$B$5,2,FALSE)))</f>
        <v/>
      </c>
      <c r="T465" s="55" t="str">
        <f>IF(C465="","",IF(ISERROR(VLOOKUP(VLOOKUP(C465,Table1[[Practice no.]:[12]],34,FALSE),List!$A$2:$B$5,2,FALSE)),"",VLOOKUP(VLOOKUP(C465,Table1[[Practice no.]:[12]],34,FALSE),List!$A$2:$B$5,2,FALSE)))</f>
        <v/>
      </c>
      <c r="U465" s="55" t="str">
        <f>IF(C465="","",IF(ISERROR(VLOOKUP(VLOOKUP(C465,Table1[[Practice no.]:[12]],35,FALSE),List!$A$2:$B$5,2,FALSE)),"",VLOOKUP(VLOOKUP(C465,Table1[[Practice no.]:[12]],35,FALSE),List!$A$2:$B$5,2,FALSE)))</f>
        <v/>
      </c>
      <c r="V465" s="55" t="str">
        <f>IF(C465="","",IF(ISERROR(VLOOKUP(VLOOKUP(C465,Table1[[Practice no.]:[12]],36,FALSE),List!$A$2:$B$5,2,FALSE)),"",VLOOKUP(VLOOKUP(C465,Table1[[Practice no.]:[12]],36,FALSE),List!$A$2:$B$5,2,FALSE)))</f>
        <v/>
      </c>
      <c r="W465" s="55" t="str">
        <f>IF(C465="","",IF(ISERROR(VLOOKUP(VLOOKUP(C465,Table1[[Practice no.]:[12]],37,FALSE),List!$A$2:$B$5,2,FALSE)),"",VLOOKUP(VLOOKUP(C465,Table1[[Practice no.]:[12]],37,FALSE),List!$A$2:$B$5,2,FALSE)))</f>
        <v/>
      </c>
      <c r="X465" s="55" t="str">
        <f>IF(C465="","",IF(ISERROR(VLOOKUP(VLOOKUP(C465,Table1[[Practice no.]:[12]],38,FALSE),List!$A$2:$B$5,2,FALSE)),"",VLOOKUP(VLOOKUP(C465,Table1[[Practice no.]:[12]],38,FALSE),List!$A$2:$B$5,2,FALSE)))</f>
        <v/>
      </c>
      <c r="Y465" s="55" t="str">
        <f>IF(C465="","",IF(ISERROR(VLOOKUP(VLOOKUP(C465,Table1[[Practice no.]:[12]],39,FALSE),List!$A$2:$B$5,2,FALSE)),"",VLOOKUP(VLOOKUP(C465,Table1[[Practice no.]:[12]],39,FALSE),List!$A$2:$B$5,2,FALSE)))</f>
        <v/>
      </c>
      <c r="Z465" s="55" t="str">
        <f>IF(C465="","",IF(ISERROR(VLOOKUP(VLOOKUP(C465,Table1[[Practice no.]:[12]],40,FALSE),List!$A$2:$B$5,2,FALSE)),"",VLOOKUP(VLOOKUP(C465,Table1[[Practice no.]:[12]],40,FALSE),List!$A$2:$B$5,2,FALSE)))</f>
        <v/>
      </c>
      <c r="AA465" s="55" t="str">
        <f>IF(C465="","",IF(ISERROR(VLOOKUP(VLOOKUP(C465,Table1[[Practice no.]:[12]],41,FALSE),List!$A$2:$B$5,2,FALSE)),"",VLOOKUP(VLOOKUP(C465,Table1[[Practice no.]:[12]],41,FALSE),List!$A$2:$B$5,2,FALSE)))</f>
        <v/>
      </c>
      <c r="AB465" s="55" t="str">
        <f>IF(C465="","",IF(ISERROR(VLOOKUP(VLOOKUP(C465,Table1[[Practice no.]:[12]],42,FALSE),List!$A$2:$B$5,2,FALSE)),"",VLOOKUP(VLOOKUP(C465,Table1[[Practice no.]:[12]],42,FALSE),List!$A$2:$B$5,2,FALSE)))</f>
        <v/>
      </c>
    </row>
    <row r="466" spans="1:28" ht="40.35" customHeight="1">
      <c r="A466" s="218"/>
      <c r="B466" s="218"/>
      <c r="C466" s="218"/>
      <c r="D466" s="218" t="str">
        <f>IF(C466="","",HYPERLINK("#'" &amp; C466 &amp; "'!A1",VLOOKUP(C466,Table1[[Practice no.]:[Pracitce Name]],2,FALSE)))</f>
        <v/>
      </c>
      <c r="E466" s="65" t="str">
        <f>IF(C466="","",IF(ISERROR(VLOOKUP(VLOOKUP(C466,Table1[[Practice no.]:[12]],19,FALSE),List!$A$2:$B$5,2,FALSE)),"",VLOOKUP(VLOOKUP(C466,Table1[[Practice no.]:[12]],19,FALSE),List!$A$2:$B$5,2,FALSE)))</f>
        <v/>
      </c>
      <c r="F466" s="66" t="str">
        <f>IF(C466="","",IF(ISERROR(VLOOKUP(VLOOKUP(C466,Table1[[Practice no.]:[12]],20,FALSE),List!$A$2:$B$5,2,FALSE)),"",VLOOKUP(VLOOKUP(C466,Table1[[Practice no.]:[12]],20,FALSE),List!$A$2:$B$5,2,FALSE)))</f>
        <v/>
      </c>
      <c r="G466" s="66" t="str">
        <f>IF(C466="","",IF(ISERROR(VLOOKUP(VLOOKUP(C466,Table1[[Practice no.]:[12]],21,FALSE),List!$A$2:$B$5,2,FALSE)),"",VLOOKUP(VLOOKUP(C466,Table1[[Practice no.]:[12]],21,FALSE),List!$A$2:$B$5,2,FALSE)))</f>
        <v/>
      </c>
      <c r="H466" s="67" t="str">
        <f>IF(C466="","",IF(ISERROR(VLOOKUP(VLOOKUP(C466,Table1[[Practice no.]:[12]],22,FALSE),List!$A$2:$B$5,2,FALSE)),"",VLOOKUP(VLOOKUP(C466,Table1[[Practice no.]:[12]],22,FALSE),List!$A$2:$B$5,2,FALSE)))</f>
        <v/>
      </c>
      <c r="I466" s="67" t="str">
        <f>IF(C466="","",IF(ISERROR(VLOOKUP(VLOOKUP(C466,Table1[[Practice no.]:[12]],23,FALSE),List!$A$2:$B$5,2,FALSE)),"",VLOOKUP(VLOOKUP(C466,Table1[[Practice no.]:[12]],23,FALSE),List!$A$2:$B$5,2,FALSE)))</f>
        <v/>
      </c>
      <c r="J466" s="67" t="str">
        <f>IF(C466="","",IF(ISERROR(VLOOKUP(VLOOKUP(C466,Table1[[Practice no.]:[12]],24,FALSE),List!$A$2:$B$5,2,FALSE)),"",VLOOKUP(VLOOKUP(C466,Table1[[Practice no.]:[12]],24,FALSE),List!$A$2:$B$5,2,FALSE)))</f>
        <v/>
      </c>
      <c r="K466" s="68" t="str">
        <f>IF(C466="","",IF(ISERROR(VLOOKUP(VLOOKUP(C466,Table1[[Practice no.]:[12]],25,FALSE),List!$A$2:$B$5,2,FALSE)),"",VLOOKUP(VLOOKUP(C466,Table1[[Practice no.]:[12]],25,FALSE),List!$A$2:$B$5,2,FALSE)))</f>
        <v/>
      </c>
      <c r="L466" s="68" t="str">
        <f>IF(C466="","",IF(ISERROR(VLOOKUP(VLOOKUP(C466,Table1[[Practice no.]:[12]],26,FALSE),List!$A$2:$B$5,2,FALSE)),"",VLOOKUP(VLOOKUP(C466,Table1[[Practice no.]:[12]],26,FALSE),List!$A$2:$B$5,2,FALSE)))</f>
        <v/>
      </c>
      <c r="M466" s="68" t="str">
        <f>IF(C466="","",IF(ISERROR(VLOOKUP(VLOOKUP(C466,Table1[[Practice no.]:[12]],27,FALSE),List!$A$2:$B$5,2,FALSE)),"",VLOOKUP(VLOOKUP(C466,Table1[[Practice no.]:[12]],27,FALSE),List!$A$2:$B$5,2,FALSE)))</f>
        <v/>
      </c>
      <c r="N466" s="69" t="str">
        <f>IF(C466="","",IF(ISERROR(VLOOKUP(VLOOKUP(C466,Table1[[Practice no.]:[12]],28,FALSE),List!$A$2:$B$5,2,FALSE)),"",VLOOKUP(VLOOKUP(C466,Table1[[Practice no.]:[12]],28,FALSE),List!$A$2:$B$5,2,FALSE)))</f>
        <v/>
      </c>
      <c r="O466" s="69" t="str">
        <f>IF(C466="","",IF(ISERROR(VLOOKUP(VLOOKUP(C466,Table1[[Practice no.]:[12]],29,FALSE),List!$A$2:$B$5,2,FALSE)),"",VLOOKUP(VLOOKUP(C466,Table1[[Practice no.]:[12]],29,FALSE),List!$A$2:$B$5,2,FALSE)))</f>
        <v/>
      </c>
      <c r="P466" s="69" t="str">
        <f>IF(C466="","",IF(ISERROR(VLOOKUP(VLOOKUP(C466,Table1[[Practice no.]:[12]],30,FALSE),List!$A$2:$B$5,2,FALSE)),"",VLOOKUP(VLOOKUP(C466,Table1[[Practice no.]:[12]],30,FALSE),List!$A$2:$B$5,2,FALSE)))</f>
        <v/>
      </c>
      <c r="Q466" s="55" t="str">
        <f>IF(C466="","",IF(ISERROR(VLOOKUP(VLOOKUP(C466,Table1[[Practice no.]:[12]],31,FALSE),List!$A$2:$B$5,2,FALSE)),"",VLOOKUP(VLOOKUP(C466,Table1[[Practice no.]:[12]],31,FALSE),List!$A$2:$B$5,2,FALSE)))</f>
        <v/>
      </c>
      <c r="R466" s="55" t="str">
        <f>IF(C466="","",IF(ISERROR(VLOOKUP(VLOOKUP(C466,Table1[[Practice no.]:[12]],32,FALSE),List!$A$2:$B$5,2,FALSE)),"",VLOOKUP(VLOOKUP(C466,Table1[[Practice no.]:[12]],32,FALSE),List!$A$2:$B$5,2,FALSE)))</f>
        <v/>
      </c>
      <c r="S466" s="55" t="str">
        <f>IF(C466="","",IF(ISERROR(VLOOKUP(VLOOKUP(C466,Table1[[Practice no.]:[12]],33,FALSE),List!$A$2:$B$5,2,FALSE)),"",VLOOKUP(VLOOKUP(C466,Table1[[Practice no.]:[12]],33,FALSE),List!$A$2:$B$5,2,FALSE)))</f>
        <v/>
      </c>
      <c r="T466" s="55" t="str">
        <f>IF(C466="","",IF(ISERROR(VLOOKUP(VLOOKUP(C466,Table1[[Practice no.]:[12]],34,FALSE),List!$A$2:$B$5,2,FALSE)),"",VLOOKUP(VLOOKUP(C466,Table1[[Practice no.]:[12]],34,FALSE),List!$A$2:$B$5,2,FALSE)))</f>
        <v/>
      </c>
      <c r="U466" s="55" t="str">
        <f>IF(C466="","",IF(ISERROR(VLOOKUP(VLOOKUP(C466,Table1[[Practice no.]:[12]],35,FALSE),List!$A$2:$B$5,2,FALSE)),"",VLOOKUP(VLOOKUP(C466,Table1[[Practice no.]:[12]],35,FALSE),List!$A$2:$B$5,2,FALSE)))</f>
        <v/>
      </c>
      <c r="V466" s="55" t="str">
        <f>IF(C466="","",IF(ISERROR(VLOOKUP(VLOOKUP(C466,Table1[[Practice no.]:[12]],36,FALSE),List!$A$2:$B$5,2,FALSE)),"",VLOOKUP(VLOOKUP(C466,Table1[[Practice no.]:[12]],36,FALSE),List!$A$2:$B$5,2,FALSE)))</f>
        <v/>
      </c>
      <c r="W466" s="55" t="str">
        <f>IF(C466="","",IF(ISERROR(VLOOKUP(VLOOKUP(C466,Table1[[Practice no.]:[12]],37,FALSE),List!$A$2:$B$5,2,FALSE)),"",VLOOKUP(VLOOKUP(C466,Table1[[Practice no.]:[12]],37,FALSE),List!$A$2:$B$5,2,FALSE)))</f>
        <v/>
      </c>
      <c r="X466" s="55" t="str">
        <f>IF(C466="","",IF(ISERROR(VLOOKUP(VLOOKUP(C466,Table1[[Practice no.]:[12]],38,FALSE),List!$A$2:$B$5,2,FALSE)),"",VLOOKUP(VLOOKUP(C466,Table1[[Practice no.]:[12]],38,FALSE),List!$A$2:$B$5,2,FALSE)))</f>
        <v/>
      </c>
      <c r="Y466" s="55" t="str">
        <f>IF(C466="","",IF(ISERROR(VLOOKUP(VLOOKUP(C466,Table1[[Practice no.]:[12]],39,FALSE),List!$A$2:$B$5,2,FALSE)),"",VLOOKUP(VLOOKUP(C466,Table1[[Practice no.]:[12]],39,FALSE),List!$A$2:$B$5,2,FALSE)))</f>
        <v/>
      </c>
      <c r="Z466" s="55" t="str">
        <f>IF(C466="","",IF(ISERROR(VLOOKUP(VLOOKUP(C466,Table1[[Practice no.]:[12]],40,FALSE),List!$A$2:$B$5,2,FALSE)),"",VLOOKUP(VLOOKUP(C466,Table1[[Practice no.]:[12]],40,FALSE),List!$A$2:$B$5,2,FALSE)))</f>
        <v/>
      </c>
      <c r="AA466" s="55" t="str">
        <f>IF(C466="","",IF(ISERROR(VLOOKUP(VLOOKUP(C466,Table1[[Practice no.]:[12]],41,FALSE),List!$A$2:$B$5,2,FALSE)),"",VLOOKUP(VLOOKUP(C466,Table1[[Practice no.]:[12]],41,FALSE),List!$A$2:$B$5,2,FALSE)))</f>
        <v/>
      </c>
      <c r="AB466" s="55" t="str">
        <f>IF(C466="","",IF(ISERROR(VLOOKUP(VLOOKUP(C466,Table1[[Practice no.]:[12]],42,FALSE),List!$A$2:$B$5,2,FALSE)),"",VLOOKUP(VLOOKUP(C466,Table1[[Practice no.]:[12]],42,FALSE),List!$A$2:$B$5,2,FALSE)))</f>
        <v/>
      </c>
    </row>
    <row r="467" spans="1:28" ht="40.35" customHeight="1">
      <c r="A467" s="218"/>
      <c r="B467" s="218"/>
      <c r="C467" s="218"/>
      <c r="D467" s="218" t="str">
        <f>IF(C467="","",HYPERLINK("#'" &amp; C467 &amp; "'!A1",VLOOKUP(C467,Table1[[Practice no.]:[Pracitce Name]],2,FALSE)))</f>
        <v/>
      </c>
      <c r="E467" s="65" t="str">
        <f>IF(C467="","",IF(ISERROR(VLOOKUP(VLOOKUP(C467,Table1[[Practice no.]:[12]],19,FALSE),List!$A$2:$B$5,2,FALSE)),"",VLOOKUP(VLOOKUP(C467,Table1[[Practice no.]:[12]],19,FALSE),List!$A$2:$B$5,2,FALSE)))</f>
        <v/>
      </c>
      <c r="F467" s="66" t="str">
        <f>IF(C467="","",IF(ISERROR(VLOOKUP(VLOOKUP(C467,Table1[[Practice no.]:[12]],20,FALSE),List!$A$2:$B$5,2,FALSE)),"",VLOOKUP(VLOOKUP(C467,Table1[[Practice no.]:[12]],20,FALSE),List!$A$2:$B$5,2,FALSE)))</f>
        <v/>
      </c>
      <c r="G467" s="66" t="str">
        <f>IF(C467="","",IF(ISERROR(VLOOKUP(VLOOKUP(C467,Table1[[Practice no.]:[12]],21,FALSE),List!$A$2:$B$5,2,FALSE)),"",VLOOKUP(VLOOKUP(C467,Table1[[Practice no.]:[12]],21,FALSE),List!$A$2:$B$5,2,FALSE)))</f>
        <v/>
      </c>
      <c r="H467" s="67" t="str">
        <f>IF(C467="","",IF(ISERROR(VLOOKUP(VLOOKUP(C467,Table1[[Practice no.]:[12]],22,FALSE),List!$A$2:$B$5,2,FALSE)),"",VLOOKUP(VLOOKUP(C467,Table1[[Practice no.]:[12]],22,FALSE),List!$A$2:$B$5,2,FALSE)))</f>
        <v/>
      </c>
      <c r="I467" s="67" t="str">
        <f>IF(C467="","",IF(ISERROR(VLOOKUP(VLOOKUP(C467,Table1[[Practice no.]:[12]],23,FALSE),List!$A$2:$B$5,2,FALSE)),"",VLOOKUP(VLOOKUP(C467,Table1[[Practice no.]:[12]],23,FALSE),List!$A$2:$B$5,2,FALSE)))</f>
        <v/>
      </c>
      <c r="J467" s="67" t="str">
        <f>IF(C467="","",IF(ISERROR(VLOOKUP(VLOOKUP(C467,Table1[[Practice no.]:[12]],24,FALSE),List!$A$2:$B$5,2,FALSE)),"",VLOOKUP(VLOOKUP(C467,Table1[[Practice no.]:[12]],24,FALSE),List!$A$2:$B$5,2,FALSE)))</f>
        <v/>
      </c>
      <c r="K467" s="68" t="str">
        <f>IF(C467="","",IF(ISERROR(VLOOKUP(VLOOKUP(C467,Table1[[Practice no.]:[12]],25,FALSE),List!$A$2:$B$5,2,FALSE)),"",VLOOKUP(VLOOKUP(C467,Table1[[Practice no.]:[12]],25,FALSE),List!$A$2:$B$5,2,FALSE)))</f>
        <v/>
      </c>
      <c r="L467" s="68" t="str">
        <f>IF(C467="","",IF(ISERROR(VLOOKUP(VLOOKUP(C467,Table1[[Practice no.]:[12]],26,FALSE),List!$A$2:$B$5,2,FALSE)),"",VLOOKUP(VLOOKUP(C467,Table1[[Practice no.]:[12]],26,FALSE),List!$A$2:$B$5,2,FALSE)))</f>
        <v/>
      </c>
      <c r="M467" s="68" t="str">
        <f>IF(C467="","",IF(ISERROR(VLOOKUP(VLOOKUP(C467,Table1[[Practice no.]:[12]],27,FALSE),List!$A$2:$B$5,2,FALSE)),"",VLOOKUP(VLOOKUP(C467,Table1[[Practice no.]:[12]],27,FALSE),List!$A$2:$B$5,2,FALSE)))</f>
        <v/>
      </c>
      <c r="N467" s="69" t="str">
        <f>IF(C467="","",IF(ISERROR(VLOOKUP(VLOOKUP(C467,Table1[[Practice no.]:[12]],28,FALSE),List!$A$2:$B$5,2,FALSE)),"",VLOOKUP(VLOOKUP(C467,Table1[[Practice no.]:[12]],28,FALSE),List!$A$2:$B$5,2,FALSE)))</f>
        <v/>
      </c>
      <c r="O467" s="69" t="str">
        <f>IF(C467="","",IF(ISERROR(VLOOKUP(VLOOKUP(C467,Table1[[Practice no.]:[12]],29,FALSE),List!$A$2:$B$5,2,FALSE)),"",VLOOKUP(VLOOKUP(C467,Table1[[Practice no.]:[12]],29,FALSE),List!$A$2:$B$5,2,FALSE)))</f>
        <v/>
      </c>
      <c r="P467" s="69" t="str">
        <f>IF(C467="","",IF(ISERROR(VLOOKUP(VLOOKUP(C467,Table1[[Practice no.]:[12]],30,FALSE),List!$A$2:$B$5,2,FALSE)),"",VLOOKUP(VLOOKUP(C467,Table1[[Practice no.]:[12]],30,FALSE),List!$A$2:$B$5,2,FALSE)))</f>
        <v/>
      </c>
      <c r="Q467" s="55" t="str">
        <f>IF(C467="","",IF(ISERROR(VLOOKUP(VLOOKUP(C467,Table1[[Practice no.]:[12]],31,FALSE),List!$A$2:$B$5,2,FALSE)),"",VLOOKUP(VLOOKUP(C467,Table1[[Practice no.]:[12]],31,FALSE),List!$A$2:$B$5,2,FALSE)))</f>
        <v/>
      </c>
      <c r="R467" s="55" t="str">
        <f>IF(C467="","",IF(ISERROR(VLOOKUP(VLOOKUP(C467,Table1[[Practice no.]:[12]],32,FALSE),List!$A$2:$B$5,2,FALSE)),"",VLOOKUP(VLOOKUP(C467,Table1[[Practice no.]:[12]],32,FALSE),List!$A$2:$B$5,2,FALSE)))</f>
        <v/>
      </c>
      <c r="S467" s="55" t="str">
        <f>IF(C467="","",IF(ISERROR(VLOOKUP(VLOOKUP(C467,Table1[[Practice no.]:[12]],33,FALSE),List!$A$2:$B$5,2,FALSE)),"",VLOOKUP(VLOOKUP(C467,Table1[[Practice no.]:[12]],33,FALSE),List!$A$2:$B$5,2,FALSE)))</f>
        <v/>
      </c>
      <c r="T467" s="55" t="str">
        <f>IF(C467="","",IF(ISERROR(VLOOKUP(VLOOKUP(C467,Table1[[Practice no.]:[12]],34,FALSE),List!$A$2:$B$5,2,FALSE)),"",VLOOKUP(VLOOKUP(C467,Table1[[Practice no.]:[12]],34,FALSE),List!$A$2:$B$5,2,FALSE)))</f>
        <v/>
      </c>
      <c r="U467" s="55" t="str">
        <f>IF(C467="","",IF(ISERROR(VLOOKUP(VLOOKUP(C467,Table1[[Practice no.]:[12]],35,FALSE),List!$A$2:$B$5,2,FALSE)),"",VLOOKUP(VLOOKUP(C467,Table1[[Practice no.]:[12]],35,FALSE),List!$A$2:$B$5,2,FALSE)))</f>
        <v/>
      </c>
      <c r="V467" s="55" t="str">
        <f>IF(C467="","",IF(ISERROR(VLOOKUP(VLOOKUP(C467,Table1[[Practice no.]:[12]],36,FALSE),List!$A$2:$B$5,2,FALSE)),"",VLOOKUP(VLOOKUP(C467,Table1[[Practice no.]:[12]],36,FALSE),List!$A$2:$B$5,2,FALSE)))</f>
        <v/>
      </c>
      <c r="W467" s="55" t="str">
        <f>IF(C467="","",IF(ISERROR(VLOOKUP(VLOOKUP(C467,Table1[[Practice no.]:[12]],37,FALSE),List!$A$2:$B$5,2,FALSE)),"",VLOOKUP(VLOOKUP(C467,Table1[[Practice no.]:[12]],37,FALSE),List!$A$2:$B$5,2,FALSE)))</f>
        <v/>
      </c>
      <c r="X467" s="55" t="str">
        <f>IF(C467="","",IF(ISERROR(VLOOKUP(VLOOKUP(C467,Table1[[Practice no.]:[12]],38,FALSE),List!$A$2:$B$5,2,FALSE)),"",VLOOKUP(VLOOKUP(C467,Table1[[Practice no.]:[12]],38,FALSE),List!$A$2:$B$5,2,FALSE)))</f>
        <v/>
      </c>
      <c r="Y467" s="55" t="str">
        <f>IF(C467="","",IF(ISERROR(VLOOKUP(VLOOKUP(C467,Table1[[Practice no.]:[12]],39,FALSE),List!$A$2:$B$5,2,FALSE)),"",VLOOKUP(VLOOKUP(C467,Table1[[Practice no.]:[12]],39,FALSE),List!$A$2:$B$5,2,FALSE)))</f>
        <v/>
      </c>
      <c r="Z467" s="55" t="str">
        <f>IF(C467="","",IF(ISERROR(VLOOKUP(VLOOKUP(C467,Table1[[Practice no.]:[12]],40,FALSE),List!$A$2:$B$5,2,FALSE)),"",VLOOKUP(VLOOKUP(C467,Table1[[Practice no.]:[12]],40,FALSE),List!$A$2:$B$5,2,FALSE)))</f>
        <v/>
      </c>
      <c r="AA467" s="55" t="str">
        <f>IF(C467="","",IF(ISERROR(VLOOKUP(VLOOKUP(C467,Table1[[Practice no.]:[12]],41,FALSE),List!$A$2:$B$5,2,FALSE)),"",VLOOKUP(VLOOKUP(C467,Table1[[Practice no.]:[12]],41,FALSE),List!$A$2:$B$5,2,FALSE)))</f>
        <v/>
      </c>
      <c r="AB467" s="55" t="str">
        <f>IF(C467="","",IF(ISERROR(VLOOKUP(VLOOKUP(C467,Table1[[Practice no.]:[12]],42,FALSE),List!$A$2:$B$5,2,FALSE)),"",VLOOKUP(VLOOKUP(C467,Table1[[Practice no.]:[12]],42,FALSE),List!$A$2:$B$5,2,FALSE)))</f>
        <v/>
      </c>
    </row>
    <row r="468" spans="1:28" ht="40.35" customHeight="1">
      <c r="A468" s="218"/>
      <c r="B468" s="218"/>
      <c r="C468" s="218"/>
      <c r="D468" s="218" t="str">
        <f>IF(C468="","",HYPERLINK("#'" &amp; C468 &amp; "'!A1",VLOOKUP(C468,Table1[[Practice no.]:[Pracitce Name]],2,FALSE)))</f>
        <v/>
      </c>
      <c r="E468" s="65" t="str">
        <f>IF(C468="","",IF(ISERROR(VLOOKUP(VLOOKUP(C468,Table1[[Practice no.]:[12]],19,FALSE),List!$A$2:$B$5,2,FALSE)),"",VLOOKUP(VLOOKUP(C468,Table1[[Practice no.]:[12]],19,FALSE),List!$A$2:$B$5,2,FALSE)))</f>
        <v/>
      </c>
      <c r="F468" s="66" t="str">
        <f>IF(C468="","",IF(ISERROR(VLOOKUP(VLOOKUP(C468,Table1[[Practice no.]:[12]],20,FALSE),List!$A$2:$B$5,2,FALSE)),"",VLOOKUP(VLOOKUP(C468,Table1[[Practice no.]:[12]],20,FALSE),List!$A$2:$B$5,2,FALSE)))</f>
        <v/>
      </c>
      <c r="G468" s="66" t="str">
        <f>IF(C468="","",IF(ISERROR(VLOOKUP(VLOOKUP(C468,Table1[[Practice no.]:[12]],21,FALSE),List!$A$2:$B$5,2,FALSE)),"",VLOOKUP(VLOOKUP(C468,Table1[[Practice no.]:[12]],21,FALSE),List!$A$2:$B$5,2,FALSE)))</f>
        <v/>
      </c>
      <c r="H468" s="67" t="str">
        <f>IF(C468="","",IF(ISERROR(VLOOKUP(VLOOKUP(C468,Table1[[Practice no.]:[12]],22,FALSE),List!$A$2:$B$5,2,FALSE)),"",VLOOKUP(VLOOKUP(C468,Table1[[Practice no.]:[12]],22,FALSE),List!$A$2:$B$5,2,FALSE)))</f>
        <v/>
      </c>
      <c r="I468" s="67" t="str">
        <f>IF(C468="","",IF(ISERROR(VLOOKUP(VLOOKUP(C468,Table1[[Practice no.]:[12]],23,FALSE),List!$A$2:$B$5,2,FALSE)),"",VLOOKUP(VLOOKUP(C468,Table1[[Practice no.]:[12]],23,FALSE),List!$A$2:$B$5,2,FALSE)))</f>
        <v/>
      </c>
      <c r="J468" s="67" t="str">
        <f>IF(C468="","",IF(ISERROR(VLOOKUP(VLOOKUP(C468,Table1[[Practice no.]:[12]],24,FALSE),List!$A$2:$B$5,2,FALSE)),"",VLOOKUP(VLOOKUP(C468,Table1[[Practice no.]:[12]],24,FALSE),List!$A$2:$B$5,2,FALSE)))</f>
        <v/>
      </c>
      <c r="K468" s="68" t="str">
        <f>IF(C468="","",IF(ISERROR(VLOOKUP(VLOOKUP(C468,Table1[[Practice no.]:[12]],25,FALSE),List!$A$2:$B$5,2,FALSE)),"",VLOOKUP(VLOOKUP(C468,Table1[[Practice no.]:[12]],25,FALSE),List!$A$2:$B$5,2,FALSE)))</f>
        <v/>
      </c>
      <c r="L468" s="68" t="str">
        <f>IF(C468="","",IF(ISERROR(VLOOKUP(VLOOKUP(C468,Table1[[Practice no.]:[12]],26,FALSE),List!$A$2:$B$5,2,FALSE)),"",VLOOKUP(VLOOKUP(C468,Table1[[Practice no.]:[12]],26,FALSE),List!$A$2:$B$5,2,FALSE)))</f>
        <v/>
      </c>
      <c r="M468" s="68" t="str">
        <f>IF(C468="","",IF(ISERROR(VLOOKUP(VLOOKUP(C468,Table1[[Practice no.]:[12]],27,FALSE),List!$A$2:$B$5,2,FALSE)),"",VLOOKUP(VLOOKUP(C468,Table1[[Practice no.]:[12]],27,FALSE),List!$A$2:$B$5,2,FALSE)))</f>
        <v/>
      </c>
      <c r="N468" s="69" t="str">
        <f>IF(C468="","",IF(ISERROR(VLOOKUP(VLOOKUP(C468,Table1[[Practice no.]:[12]],28,FALSE),List!$A$2:$B$5,2,FALSE)),"",VLOOKUP(VLOOKUP(C468,Table1[[Practice no.]:[12]],28,FALSE),List!$A$2:$B$5,2,FALSE)))</f>
        <v/>
      </c>
      <c r="O468" s="69" t="str">
        <f>IF(C468="","",IF(ISERROR(VLOOKUP(VLOOKUP(C468,Table1[[Practice no.]:[12]],29,FALSE),List!$A$2:$B$5,2,FALSE)),"",VLOOKUP(VLOOKUP(C468,Table1[[Practice no.]:[12]],29,FALSE),List!$A$2:$B$5,2,FALSE)))</f>
        <v/>
      </c>
      <c r="P468" s="69" t="str">
        <f>IF(C468="","",IF(ISERROR(VLOOKUP(VLOOKUP(C468,Table1[[Practice no.]:[12]],30,FALSE),List!$A$2:$B$5,2,FALSE)),"",VLOOKUP(VLOOKUP(C468,Table1[[Practice no.]:[12]],30,FALSE),List!$A$2:$B$5,2,FALSE)))</f>
        <v/>
      </c>
      <c r="Q468" s="55" t="str">
        <f>IF(C468="","",IF(ISERROR(VLOOKUP(VLOOKUP(C468,Table1[[Practice no.]:[12]],31,FALSE),List!$A$2:$B$5,2,FALSE)),"",VLOOKUP(VLOOKUP(C468,Table1[[Practice no.]:[12]],31,FALSE),List!$A$2:$B$5,2,FALSE)))</f>
        <v/>
      </c>
      <c r="R468" s="55" t="str">
        <f>IF(C468="","",IF(ISERROR(VLOOKUP(VLOOKUP(C468,Table1[[Practice no.]:[12]],32,FALSE),List!$A$2:$B$5,2,FALSE)),"",VLOOKUP(VLOOKUP(C468,Table1[[Practice no.]:[12]],32,FALSE),List!$A$2:$B$5,2,FALSE)))</f>
        <v/>
      </c>
      <c r="S468" s="55" t="str">
        <f>IF(C468="","",IF(ISERROR(VLOOKUP(VLOOKUP(C468,Table1[[Practice no.]:[12]],33,FALSE),List!$A$2:$B$5,2,FALSE)),"",VLOOKUP(VLOOKUP(C468,Table1[[Practice no.]:[12]],33,FALSE),List!$A$2:$B$5,2,FALSE)))</f>
        <v/>
      </c>
      <c r="T468" s="55" t="str">
        <f>IF(C468="","",IF(ISERROR(VLOOKUP(VLOOKUP(C468,Table1[[Practice no.]:[12]],34,FALSE),List!$A$2:$B$5,2,FALSE)),"",VLOOKUP(VLOOKUP(C468,Table1[[Practice no.]:[12]],34,FALSE),List!$A$2:$B$5,2,FALSE)))</f>
        <v/>
      </c>
      <c r="U468" s="55" t="str">
        <f>IF(C468="","",IF(ISERROR(VLOOKUP(VLOOKUP(C468,Table1[[Practice no.]:[12]],35,FALSE),List!$A$2:$B$5,2,FALSE)),"",VLOOKUP(VLOOKUP(C468,Table1[[Practice no.]:[12]],35,FALSE),List!$A$2:$B$5,2,FALSE)))</f>
        <v/>
      </c>
      <c r="V468" s="55" t="str">
        <f>IF(C468="","",IF(ISERROR(VLOOKUP(VLOOKUP(C468,Table1[[Practice no.]:[12]],36,FALSE),List!$A$2:$B$5,2,FALSE)),"",VLOOKUP(VLOOKUP(C468,Table1[[Practice no.]:[12]],36,FALSE),List!$A$2:$B$5,2,FALSE)))</f>
        <v/>
      </c>
      <c r="W468" s="55" t="str">
        <f>IF(C468="","",IF(ISERROR(VLOOKUP(VLOOKUP(C468,Table1[[Practice no.]:[12]],37,FALSE),List!$A$2:$B$5,2,FALSE)),"",VLOOKUP(VLOOKUP(C468,Table1[[Practice no.]:[12]],37,FALSE),List!$A$2:$B$5,2,FALSE)))</f>
        <v/>
      </c>
      <c r="X468" s="55" t="str">
        <f>IF(C468="","",IF(ISERROR(VLOOKUP(VLOOKUP(C468,Table1[[Practice no.]:[12]],38,FALSE),List!$A$2:$B$5,2,FALSE)),"",VLOOKUP(VLOOKUP(C468,Table1[[Practice no.]:[12]],38,FALSE),List!$A$2:$B$5,2,FALSE)))</f>
        <v/>
      </c>
      <c r="Y468" s="55" t="str">
        <f>IF(C468="","",IF(ISERROR(VLOOKUP(VLOOKUP(C468,Table1[[Practice no.]:[12]],39,FALSE),List!$A$2:$B$5,2,FALSE)),"",VLOOKUP(VLOOKUP(C468,Table1[[Practice no.]:[12]],39,FALSE),List!$A$2:$B$5,2,FALSE)))</f>
        <v/>
      </c>
      <c r="Z468" s="55" t="str">
        <f>IF(C468="","",IF(ISERROR(VLOOKUP(VLOOKUP(C468,Table1[[Practice no.]:[12]],40,FALSE),List!$A$2:$B$5,2,FALSE)),"",VLOOKUP(VLOOKUP(C468,Table1[[Practice no.]:[12]],40,FALSE),List!$A$2:$B$5,2,FALSE)))</f>
        <v/>
      </c>
      <c r="AA468" s="55" t="str">
        <f>IF(C468="","",IF(ISERROR(VLOOKUP(VLOOKUP(C468,Table1[[Practice no.]:[12]],41,FALSE),List!$A$2:$B$5,2,FALSE)),"",VLOOKUP(VLOOKUP(C468,Table1[[Practice no.]:[12]],41,FALSE),List!$A$2:$B$5,2,FALSE)))</f>
        <v/>
      </c>
      <c r="AB468" s="55" t="str">
        <f>IF(C468="","",IF(ISERROR(VLOOKUP(VLOOKUP(C468,Table1[[Practice no.]:[12]],42,FALSE),List!$A$2:$B$5,2,FALSE)),"",VLOOKUP(VLOOKUP(C468,Table1[[Practice no.]:[12]],42,FALSE),List!$A$2:$B$5,2,FALSE)))</f>
        <v/>
      </c>
    </row>
    <row r="469" spans="1:28" ht="40.35" customHeight="1">
      <c r="A469" s="218"/>
      <c r="B469" s="218"/>
      <c r="C469" s="218"/>
      <c r="D469" s="218" t="str">
        <f>IF(C469="","",HYPERLINK("#'" &amp; C469 &amp; "'!A1",VLOOKUP(C469,Table1[[Practice no.]:[Pracitce Name]],2,FALSE)))</f>
        <v/>
      </c>
      <c r="E469" s="65" t="str">
        <f>IF(C469="","",IF(ISERROR(VLOOKUP(VLOOKUP(C469,Table1[[Practice no.]:[12]],19,FALSE),List!$A$2:$B$5,2,FALSE)),"",VLOOKUP(VLOOKUP(C469,Table1[[Practice no.]:[12]],19,FALSE),List!$A$2:$B$5,2,FALSE)))</f>
        <v/>
      </c>
      <c r="F469" s="66" t="str">
        <f>IF(C469="","",IF(ISERROR(VLOOKUP(VLOOKUP(C469,Table1[[Practice no.]:[12]],20,FALSE),List!$A$2:$B$5,2,FALSE)),"",VLOOKUP(VLOOKUP(C469,Table1[[Practice no.]:[12]],20,FALSE),List!$A$2:$B$5,2,FALSE)))</f>
        <v/>
      </c>
      <c r="G469" s="66" t="str">
        <f>IF(C469="","",IF(ISERROR(VLOOKUP(VLOOKUP(C469,Table1[[Practice no.]:[12]],21,FALSE),List!$A$2:$B$5,2,FALSE)),"",VLOOKUP(VLOOKUP(C469,Table1[[Practice no.]:[12]],21,FALSE),List!$A$2:$B$5,2,FALSE)))</f>
        <v/>
      </c>
      <c r="H469" s="67" t="str">
        <f>IF(C469="","",IF(ISERROR(VLOOKUP(VLOOKUP(C469,Table1[[Practice no.]:[12]],22,FALSE),List!$A$2:$B$5,2,FALSE)),"",VLOOKUP(VLOOKUP(C469,Table1[[Practice no.]:[12]],22,FALSE),List!$A$2:$B$5,2,FALSE)))</f>
        <v/>
      </c>
      <c r="I469" s="67" t="str">
        <f>IF(C469="","",IF(ISERROR(VLOOKUP(VLOOKUP(C469,Table1[[Practice no.]:[12]],23,FALSE),List!$A$2:$B$5,2,FALSE)),"",VLOOKUP(VLOOKUP(C469,Table1[[Practice no.]:[12]],23,FALSE),List!$A$2:$B$5,2,FALSE)))</f>
        <v/>
      </c>
      <c r="J469" s="67" t="str">
        <f>IF(C469="","",IF(ISERROR(VLOOKUP(VLOOKUP(C469,Table1[[Practice no.]:[12]],24,FALSE),List!$A$2:$B$5,2,FALSE)),"",VLOOKUP(VLOOKUP(C469,Table1[[Practice no.]:[12]],24,FALSE),List!$A$2:$B$5,2,FALSE)))</f>
        <v/>
      </c>
      <c r="K469" s="68" t="str">
        <f>IF(C469="","",IF(ISERROR(VLOOKUP(VLOOKUP(C469,Table1[[Practice no.]:[12]],25,FALSE),List!$A$2:$B$5,2,FALSE)),"",VLOOKUP(VLOOKUP(C469,Table1[[Practice no.]:[12]],25,FALSE),List!$A$2:$B$5,2,FALSE)))</f>
        <v/>
      </c>
      <c r="L469" s="68" t="str">
        <f>IF(C469="","",IF(ISERROR(VLOOKUP(VLOOKUP(C469,Table1[[Practice no.]:[12]],26,FALSE),List!$A$2:$B$5,2,FALSE)),"",VLOOKUP(VLOOKUP(C469,Table1[[Practice no.]:[12]],26,FALSE),List!$A$2:$B$5,2,FALSE)))</f>
        <v/>
      </c>
      <c r="M469" s="68" t="str">
        <f>IF(C469="","",IF(ISERROR(VLOOKUP(VLOOKUP(C469,Table1[[Practice no.]:[12]],27,FALSE),List!$A$2:$B$5,2,FALSE)),"",VLOOKUP(VLOOKUP(C469,Table1[[Practice no.]:[12]],27,FALSE),List!$A$2:$B$5,2,FALSE)))</f>
        <v/>
      </c>
      <c r="N469" s="69" t="str">
        <f>IF(C469="","",IF(ISERROR(VLOOKUP(VLOOKUP(C469,Table1[[Practice no.]:[12]],28,FALSE),List!$A$2:$B$5,2,FALSE)),"",VLOOKUP(VLOOKUP(C469,Table1[[Practice no.]:[12]],28,FALSE),List!$A$2:$B$5,2,FALSE)))</f>
        <v/>
      </c>
      <c r="O469" s="69" t="str">
        <f>IF(C469="","",IF(ISERROR(VLOOKUP(VLOOKUP(C469,Table1[[Practice no.]:[12]],29,FALSE),List!$A$2:$B$5,2,FALSE)),"",VLOOKUP(VLOOKUP(C469,Table1[[Practice no.]:[12]],29,FALSE),List!$A$2:$B$5,2,FALSE)))</f>
        <v/>
      </c>
      <c r="P469" s="69" t="str">
        <f>IF(C469="","",IF(ISERROR(VLOOKUP(VLOOKUP(C469,Table1[[Practice no.]:[12]],30,FALSE),List!$A$2:$B$5,2,FALSE)),"",VLOOKUP(VLOOKUP(C469,Table1[[Practice no.]:[12]],30,FALSE),List!$A$2:$B$5,2,FALSE)))</f>
        <v/>
      </c>
      <c r="Q469" s="55" t="str">
        <f>IF(C469="","",IF(ISERROR(VLOOKUP(VLOOKUP(C469,Table1[[Practice no.]:[12]],31,FALSE),List!$A$2:$B$5,2,FALSE)),"",VLOOKUP(VLOOKUP(C469,Table1[[Practice no.]:[12]],31,FALSE),List!$A$2:$B$5,2,FALSE)))</f>
        <v/>
      </c>
      <c r="R469" s="55" t="str">
        <f>IF(C469="","",IF(ISERROR(VLOOKUP(VLOOKUP(C469,Table1[[Practice no.]:[12]],32,FALSE),List!$A$2:$B$5,2,FALSE)),"",VLOOKUP(VLOOKUP(C469,Table1[[Practice no.]:[12]],32,FALSE),List!$A$2:$B$5,2,FALSE)))</f>
        <v/>
      </c>
      <c r="S469" s="55" t="str">
        <f>IF(C469="","",IF(ISERROR(VLOOKUP(VLOOKUP(C469,Table1[[Practice no.]:[12]],33,FALSE),List!$A$2:$B$5,2,FALSE)),"",VLOOKUP(VLOOKUP(C469,Table1[[Practice no.]:[12]],33,FALSE),List!$A$2:$B$5,2,FALSE)))</f>
        <v/>
      </c>
      <c r="T469" s="55" t="str">
        <f>IF(C469="","",IF(ISERROR(VLOOKUP(VLOOKUP(C469,Table1[[Practice no.]:[12]],34,FALSE),List!$A$2:$B$5,2,FALSE)),"",VLOOKUP(VLOOKUP(C469,Table1[[Practice no.]:[12]],34,FALSE),List!$A$2:$B$5,2,FALSE)))</f>
        <v/>
      </c>
      <c r="U469" s="55" t="str">
        <f>IF(C469="","",IF(ISERROR(VLOOKUP(VLOOKUP(C469,Table1[[Practice no.]:[12]],35,FALSE),List!$A$2:$B$5,2,FALSE)),"",VLOOKUP(VLOOKUP(C469,Table1[[Practice no.]:[12]],35,FALSE),List!$A$2:$B$5,2,FALSE)))</f>
        <v/>
      </c>
      <c r="V469" s="55" t="str">
        <f>IF(C469="","",IF(ISERROR(VLOOKUP(VLOOKUP(C469,Table1[[Practice no.]:[12]],36,FALSE),List!$A$2:$B$5,2,FALSE)),"",VLOOKUP(VLOOKUP(C469,Table1[[Practice no.]:[12]],36,FALSE),List!$A$2:$B$5,2,FALSE)))</f>
        <v/>
      </c>
      <c r="W469" s="55" t="str">
        <f>IF(C469="","",IF(ISERROR(VLOOKUP(VLOOKUP(C469,Table1[[Practice no.]:[12]],37,FALSE),List!$A$2:$B$5,2,FALSE)),"",VLOOKUP(VLOOKUP(C469,Table1[[Practice no.]:[12]],37,FALSE),List!$A$2:$B$5,2,FALSE)))</f>
        <v/>
      </c>
      <c r="X469" s="55" t="str">
        <f>IF(C469="","",IF(ISERROR(VLOOKUP(VLOOKUP(C469,Table1[[Practice no.]:[12]],38,FALSE),List!$A$2:$B$5,2,FALSE)),"",VLOOKUP(VLOOKUP(C469,Table1[[Practice no.]:[12]],38,FALSE),List!$A$2:$B$5,2,FALSE)))</f>
        <v/>
      </c>
      <c r="Y469" s="55" t="str">
        <f>IF(C469="","",IF(ISERROR(VLOOKUP(VLOOKUP(C469,Table1[[Practice no.]:[12]],39,FALSE),List!$A$2:$B$5,2,FALSE)),"",VLOOKUP(VLOOKUP(C469,Table1[[Practice no.]:[12]],39,FALSE),List!$A$2:$B$5,2,FALSE)))</f>
        <v/>
      </c>
      <c r="Z469" s="55" t="str">
        <f>IF(C469="","",IF(ISERROR(VLOOKUP(VLOOKUP(C469,Table1[[Practice no.]:[12]],40,FALSE),List!$A$2:$B$5,2,FALSE)),"",VLOOKUP(VLOOKUP(C469,Table1[[Practice no.]:[12]],40,FALSE),List!$A$2:$B$5,2,FALSE)))</f>
        <v/>
      </c>
      <c r="AA469" s="55" t="str">
        <f>IF(C469="","",IF(ISERROR(VLOOKUP(VLOOKUP(C469,Table1[[Practice no.]:[12]],41,FALSE),List!$A$2:$B$5,2,FALSE)),"",VLOOKUP(VLOOKUP(C469,Table1[[Practice no.]:[12]],41,FALSE),List!$A$2:$B$5,2,FALSE)))</f>
        <v/>
      </c>
      <c r="AB469" s="55" t="str">
        <f>IF(C469="","",IF(ISERROR(VLOOKUP(VLOOKUP(C469,Table1[[Practice no.]:[12]],42,FALSE),List!$A$2:$B$5,2,FALSE)),"",VLOOKUP(VLOOKUP(C469,Table1[[Practice no.]:[12]],42,FALSE),List!$A$2:$B$5,2,FALSE)))</f>
        <v/>
      </c>
    </row>
    <row r="470" spans="1:28" ht="40.35" customHeight="1">
      <c r="A470" s="218"/>
      <c r="B470" s="218"/>
      <c r="C470" s="218"/>
      <c r="D470" s="218" t="str">
        <f>IF(C470="","",HYPERLINK("#'" &amp; C470 &amp; "'!A1",VLOOKUP(C470,Table1[[Practice no.]:[Pracitce Name]],2,FALSE)))</f>
        <v/>
      </c>
      <c r="E470" s="65" t="str">
        <f>IF(C470="","",IF(ISERROR(VLOOKUP(VLOOKUP(C470,Table1[[Practice no.]:[12]],19,FALSE),List!$A$2:$B$5,2,FALSE)),"",VLOOKUP(VLOOKUP(C470,Table1[[Practice no.]:[12]],19,FALSE),List!$A$2:$B$5,2,FALSE)))</f>
        <v/>
      </c>
      <c r="F470" s="66" t="str">
        <f>IF(C470="","",IF(ISERROR(VLOOKUP(VLOOKUP(C470,Table1[[Practice no.]:[12]],20,FALSE),List!$A$2:$B$5,2,FALSE)),"",VLOOKUP(VLOOKUP(C470,Table1[[Practice no.]:[12]],20,FALSE),List!$A$2:$B$5,2,FALSE)))</f>
        <v/>
      </c>
      <c r="G470" s="66" t="str">
        <f>IF(C470="","",IF(ISERROR(VLOOKUP(VLOOKUP(C470,Table1[[Practice no.]:[12]],21,FALSE),List!$A$2:$B$5,2,FALSE)),"",VLOOKUP(VLOOKUP(C470,Table1[[Practice no.]:[12]],21,FALSE),List!$A$2:$B$5,2,FALSE)))</f>
        <v/>
      </c>
      <c r="H470" s="67" t="str">
        <f>IF(C470="","",IF(ISERROR(VLOOKUP(VLOOKUP(C470,Table1[[Practice no.]:[12]],22,FALSE),List!$A$2:$B$5,2,FALSE)),"",VLOOKUP(VLOOKUP(C470,Table1[[Practice no.]:[12]],22,FALSE),List!$A$2:$B$5,2,FALSE)))</f>
        <v/>
      </c>
      <c r="I470" s="67" t="str">
        <f>IF(C470="","",IF(ISERROR(VLOOKUP(VLOOKUP(C470,Table1[[Practice no.]:[12]],23,FALSE),List!$A$2:$B$5,2,FALSE)),"",VLOOKUP(VLOOKUP(C470,Table1[[Practice no.]:[12]],23,FALSE),List!$A$2:$B$5,2,FALSE)))</f>
        <v/>
      </c>
      <c r="J470" s="67" t="str">
        <f>IF(C470="","",IF(ISERROR(VLOOKUP(VLOOKUP(C470,Table1[[Practice no.]:[12]],24,FALSE),List!$A$2:$B$5,2,FALSE)),"",VLOOKUP(VLOOKUP(C470,Table1[[Practice no.]:[12]],24,FALSE),List!$A$2:$B$5,2,FALSE)))</f>
        <v/>
      </c>
      <c r="K470" s="68" t="str">
        <f>IF(C470="","",IF(ISERROR(VLOOKUP(VLOOKUP(C470,Table1[[Practice no.]:[12]],25,FALSE),List!$A$2:$B$5,2,FALSE)),"",VLOOKUP(VLOOKUP(C470,Table1[[Practice no.]:[12]],25,FALSE),List!$A$2:$B$5,2,FALSE)))</f>
        <v/>
      </c>
      <c r="L470" s="68" t="str">
        <f>IF(C470="","",IF(ISERROR(VLOOKUP(VLOOKUP(C470,Table1[[Practice no.]:[12]],26,FALSE),List!$A$2:$B$5,2,FALSE)),"",VLOOKUP(VLOOKUP(C470,Table1[[Practice no.]:[12]],26,FALSE),List!$A$2:$B$5,2,FALSE)))</f>
        <v/>
      </c>
      <c r="M470" s="68" t="str">
        <f>IF(C470="","",IF(ISERROR(VLOOKUP(VLOOKUP(C470,Table1[[Practice no.]:[12]],27,FALSE),List!$A$2:$B$5,2,FALSE)),"",VLOOKUP(VLOOKUP(C470,Table1[[Practice no.]:[12]],27,FALSE),List!$A$2:$B$5,2,FALSE)))</f>
        <v/>
      </c>
      <c r="N470" s="69" t="str">
        <f>IF(C470="","",IF(ISERROR(VLOOKUP(VLOOKUP(C470,Table1[[Practice no.]:[12]],28,FALSE),List!$A$2:$B$5,2,FALSE)),"",VLOOKUP(VLOOKUP(C470,Table1[[Practice no.]:[12]],28,FALSE),List!$A$2:$B$5,2,FALSE)))</f>
        <v/>
      </c>
      <c r="O470" s="69" t="str">
        <f>IF(C470="","",IF(ISERROR(VLOOKUP(VLOOKUP(C470,Table1[[Practice no.]:[12]],29,FALSE),List!$A$2:$B$5,2,FALSE)),"",VLOOKUP(VLOOKUP(C470,Table1[[Practice no.]:[12]],29,FALSE),List!$A$2:$B$5,2,FALSE)))</f>
        <v/>
      </c>
      <c r="P470" s="69" t="str">
        <f>IF(C470="","",IF(ISERROR(VLOOKUP(VLOOKUP(C470,Table1[[Practice no.]:[12]],30,FALSE),List!$A$2:$B$5,2,FALSE)),"",VLOOKUP(VLOOKUP(C470,Table1[[Practice no.]:[12]],30,FALSE),List!$A$2:$B$5,2,FALSE)))</f>
        <v/>
      </c>
      <c r="Q470" s="55" t="str">
        <f>IF(C470="","",IF(ISERROR(VLOOKUP(VLOOKUP(C470,Table1[[Practice no.]:[12]],31,FALSE),List!$A$2:$B$5,2,FALSE)),"",VLOOKUP(VLOOKUP(C470,Table1[[Practice no.]:[12]],31,FALSE),List!$A$2:$B$5,2,FALSE)))</f>
        <v/>
      </c>
      <c r="R470" s="55" t="str">
        <f>IF(C470="","",IF(ISERROR(VLOOKUP(VLOOKUP(C470,Table1[[Practice no.]:[12]],32,FALSE),List!$A$2:$B$5,2,FALSE)),"",VLOOKUP(VLOOKUP(C470,Table1[[Practice no.]:[12]],32,FALSE),List!$A$2:$B$5,2,FALSE)))</f>
        <v/>
      </c>
      <c r="S470" s="55" t="str">
        <f>IF(C470="","",IF(ISERROR(VLOOKUP(VLOOKUP(C470,Table1[[Practice no.]:[12]],33,FALSE),List!$A$2:$B$5,2,FALSE)),"",VLOOKUP(VLOOKUP(C470,Table1[[Practice no.]:[12]],33,FALSE),List!$A$2:$B$5,2,FALSE)))</f>
        <v/>
      </c>
      <c r="T470" s="55" t="str">
        <f>IF(C470="","",IF(ISERROR(VLOOKUP(VLOOKUP(C470,Table1[[Practice no.]:[12]],34,FALSE),List!$A$2:$B$5,2,FALSE)),"",VLOOKUP(VLOOKUP(C470,Table1[[Practice no.]:[12]],34,FALSE),List!$A$2:$B$5,2,FALSE)))</f>
        <v/>
      </c>
      <c r="U470" s="55" t="str">
        <f>IF(C470="","",IF(ISERROR(VLOOKUP(VLOOKUP(C470,Table1[[Practice no.]:[12]],35,FALSE),List!$A$2:$B$5,2,FALSE)),"",VLOOKUP(VLOOKUP(C470,Table1[[Practice no.]:[12]],35,FALSE),List!$A$2:$B$5,2,FALSE)))</f>
        <v/>
      </c>
      <c r="V470" s="55" t="str">
        <f>IF(C470="","",IF(ISERROR(VLOOKUP(VLOOKUP(C470,Table1[[Practice no.]:[12]],36,FALSE),List!$A$2:$B$5,2,FALSE)),"",VLOOKUP(VLOOKUP(C470,Table1[[Practice no.]:[12]],36,FALSE),List!$A$2:$B$5,2,FALSE)))</f>
        <v/>
      </c>
      <c r="W470" s="55" t="str">
        <f>IF(C470="","",IF(ISERROR(VLOOKUP(VLOOKUP(C470,Table1[[Practice no.]:[12]],37,FALSE),List!$A$2:$B$5,2,FALSE)),"",VLOOKUP(VLOOKUP(C470,Table1[[Practice no.]:[12]],37,FALSE),List!$A$2:$B$5,2,FALSE)))</f>
        <v/>
      </c>
      <c r="X470" s="55" t="str">
        <f>IF(C470="","",IF(ISERROR(VLOOKUP(VLOOKUP(C470,Table1[[Practice no.]:[12]],38,FALSE),List!$A$2:$B$5,2,FALSE)),"",VLOOKUP(VLOOKUP(C470,Table1[[Practice no.]:[12]],38,FALSE),List!$A$2:$B$5,2,FALSE)))</f>
        <v/>
      </c>
      <c r="Y470" s="55" t="str">
        <f>IF(C470="","",IF(ISERROR(VLOOKUP(VLOOKUP(C470,Table1[[Practice no.]:[12]],39,FALSE),List!$A$2:$B$5,2,FALSE)),"",VLOOKUP(VLOOKUP(C470,Table1[[Practice no.]:[12]],39,FALSE),List!$A$2:$B$5,2,FALSE)))</f>
        <v/>
      </c>
      <c r="Z470" s="55" t="str">
        <f>IF(C470="","",IF(ISERROR(VLOOKUP(VLOOKUP(C470,Table1[[Practice no.]:[12]],40,FALSE),List!$A$2:$B$5,2,FALSE)),"",VLOOKUP(VLOOKUP(C470,Table1[[Practice no.]:[12]],40,FALSE),List!$A$2:$B$5,2,FALSE)))</f>
        <v/>
      </c>
      <c r="AA470" s="55" t="str">
        <f>IF(C470="","",IF(ISERROR(VLOOKUP(VLOOKUP(C470,Table1[[Practice no.]:[12]],41,FALSE),List!$A$2:$B$5,2,FALSE)),"",VLOOKUP(VLOOKUP(C470,Table1[[Practice no.]:[12]],41,FALSE),List!$A$2:$B$5,2,FALSE)))</f>
        <v/>
      </c>
      <c r="AB470" s="55" t="str">
        <f>IF(C470="","",IF(ISERROR(VLOOKUP(VLOOKUP(C470,Table1[[Practice no.]:[12]],42,FALSE),List!$A$2:$B$5,2,FALSE)),"",VLOOKUP(VLOOKUP(C470,Table1[[Practice no.]:[12]],42,FALSE),List!$A$2:$B$5,2,FALSE)))</f>
        <v/>
      </c>
    </row>
    <row r="471" spans="1:28" ht="40.35" customHeight="1">
      <c r="A471" s="218"/>
      <c r="B471" s="218"/>
      <c r="C471" s="218"/>
      <c r="D471" s="218" t="str">
        <f>IF(C471="","",HYPERLINK("#'" &amp; C471 &amp; "'!A1",VLOOKUP(C471,Table1[[Practice no.]:[Pracitce Name]],2,FALSE)))</f>
        <v/>
      </c>
      <c r="E471" s="65" t="str">
        <f>IF(C471="","",IF(ISERROR(VLOOKUP(VLOOKUP(C471,Table1[[Practice no.]:[12]],19,FALSE),List!$A$2:$B$5,2,FALSE)),"",VLOOKUP(VLOOKUP(C471,Table1[[Practice no.]:[12]],19,FALSE),List!$A$2:$B$5,2,FALSE)))</f>
        <v/>
      </c>
      <c r="F471" s="66" t="str">
        <f>IF(C471="","",IF(ISERROR(VLOOKUP(VLOOKUP(C471,Table1[[Practice no.]:[12]],20,FALSE),List!$A$2:$B$5,2,FALSE)),"",VLOOKUP(VLOOKUP(C471,Table1[[Practice no.]:[12]],20,FALSE),List!$A$2:$B$5,2,FALSE)))</f>
        <v/>
      </c>
      <c r="G471" s="66" t="str">
        <f>IF(C471="","",IF(ISERROR(VLOOKUP(VLOOKUP(C471,Table1[[Practice no.]:[12]],21,FALSE),List!$A$2:$B$5,2,FALSE)),"",VLOOKUP(VLOOKUP(C471,Table1[[Practice no.]:[12]],21,FALSE),List!$A$2:$B$5,2,FALSE)))</f>
        <v/>
      </c>
      <c r="H471" s="67" t="str">
        <f>IF(C471="","",IF(ISERROR(VLOOKUP(VLOOKUP(C471,Table1[[Practice no.]:[12]],22,FALSE),List!$A$2:$B$5,2,FALSE)),"",VLOOKUP(VLOOKUP(C471,Table1[[Practice no.]:[12]],22,FALSE),List!$A$2:$B$5,2,FALSE)))</f>
        <v/>
      </c>
      <c r="I471" s="67" t="str">
        <f>IF(C471="","",IF(ISERROR(VLOOKUP(VLOOKUP(C471,Table1[[Practice no.]:[12]],23,FALSE),List!$A$2:$B$5,2,FALSE)),"",VLOOKUP(VLOOKUP(C471,Table1[[Practice no.]:[12]],23,FALSE),List!$A$2:$B$5,2,FALSE)))</f>
        <v/>
      </c>
      <c r="J471" s="67" t="str">
        <f>IF(C471="","",IF(ISERROR(VLOOKUP(VLOOKUP(C471,Table1[[Practice no.]:[12]],24,FALSE),List!$A$2:$B$5,2,FALSE)),"",VLOOKUP(VLOOKUP(C471,Table1[[Practice no.]:[12]],24,FALSE),List!$A$2:$B$5,2,FALSE)))</f>
        <v/>
      </c>
      <c r="K471" s="68" t="str">
        <f>IF(C471="","",IF(ISERROR(VLOOKUP(VLOOKUP(C471,Table1[[Practice no.]:[12]],25,FALSE),List!$A$2:$B$5,2,FALSE)),"",VLOOKUP(VLOOKUP(C471,Table1[[Practice no.]:[12]],25,FALSE),List!$A$2:$B$5,2,FALSE)))</f>
        <v/>
      </c>
      <c r="L471" s="68" t="str">
        <f>IF(C471="","",IF(ISERROR(VLOOKUP(VLOOKUP(C471,Table1[[Practice no.]:[12]],26,FALSE),List!$A$2:$B$5,2,FALSE)),"",VLOOKUP(VLOOKUP(C471,Table1[[Practice no.]:[12]],26,FALSE),List!$A$2:$B$5,2,FALSE)))</f>
        <v/>
      </c>
      <c r="M471" s="68" t="str">
        <f>IF(C471="","",IF(ISERROR(VLOOKUP(VLOOKUP(C471,Table1[[Practice no.]:[12]],27,FALSE),List!$A$2:$B$5,2,FALSE)),"",VLOOKUP(VLOOKUP(C471,Table1[[Practice no.]:[12]],27,FALSE),List!$A$2:$B$5,2,FALSE)))</f>
        <v/>
      </c>
      <c r="N471" s="69" t="str">
        <f>IF(C471="","",IF(ISERROR(VLOOKUP(VLOOKUP(C471,Table1[[Practice no.]:[12]],28,FALSE),List!$A$2:$B$5,2,FALSE)),"",VLOOKUP(VLOOKUP(C471,Table1[[Practice no.]:[12]],28,FALSE),List!$A$2:$B$5,2,FALSE)))</f>
        <v/>
      </c>
      <c r="O471" s="69" t="str">
        <f>IF(C471="","",IF(ISERROR(VLOOKUP(VLOOKUP(C471,Table1[[Practice no.]:[12]],29,FALSE),List!$A$2:$B$5,2,FALSE)),"",VLOOKUP(VLOOKUP(C471,Table1[[Practice no.]:[12]],29,FALSE),List!$A$2:$B$5,2,FALSE)))</f>
        <v/>
      </c>
      <c r="P471" s="69" t="str">
        <f>IF(C471="","",IF(ISERROR(VLOOKUP(VLOOKUP(C471,Table1[[Practice no.]:[12]],30,FALSE),List!$A$2:$B$5,2,FALSE)),"",VLOOKUP(VLOOKUP(C471,Table1[[Practice no.]:[12]],30,FALSE),List!$A$2:$B$5,2,FALSE)))</f>
        <v/>
      </c>
      <c r="Q471" s="55" t="str">
        <f>IF(C471="","",IF(ISERROR(VLOOKUP(VLOOKUP(C471,Table1[[Practice no.]:[12]],31,FALSE),List!$A$2:$B$5,2,FALSE)),"",VLOOKUP(VLOOKUP(C471,Table1[[Practice no.]:[12]],31,FALSE),List!$A$2:$B$5,2,FALSE)))</f>
        <v/>
      </c>
      <c r="R471" s="55" t="str">
        <f>IF(C471="","",IF(ISERROR(VLOOKUP(VLOOKUP(C471,Table1[[Practice no.]:[12]],32,FALSE),List!$A$2:$B$5,2,FALSE)),"",VLOOKUP(VLOOKUP(C471,Table1[[Practice no.]:[12]],32,FALSE),List!$A$2:$B$5,2,FALSE)))</f>
        <v/>
      </c>
      <c r="S471" s="55" t="str">
        <f>IF(C471="","",IF(ISERROR(VLOOKUP(VLOOKUP(C471,Table1[[Practice no.]:[12]],33,FALSE),List!$A$2:$B$5,2,FALSE)),"",VLOOKUP(VLOOKUP(C471,Table1[[Practice no.]:[12]],33,FALSE),List!$A$2:$B$5,2,FALSE)))</f>
        <v/>
      </c>
      <c r="T471" s="55" t="str">
        <f>IF(C471="","",IF(ISERROR(VLOOKUP(VLOOKUP(C471,Table1[[Practice no.]:[12]],34,FALSE),List!$A$2:$B$5,2,FALSE)),"",VLOOKUP(VLOOKUP(C471,Table1[[Practice no.]:[12]],34,FALSE),List!$A$2:$B$5,2,FALSE)))</f>
        <v/>
      </c>
      <c r="U471" s="55" t="str">
        <f>IF(C471="","",IF(ISERROR(VLOOKUP(VLOOKUP(C471,Table1[[Practice no.]:[12]],35,FALSE),List!$A$2:$B$5,2,FALSE)),"",VLOOKUP(VLOOKUP(C471,Table1[[Practice no.]:[12]],35,FALSE),List!$A$2:$B$5,2,FALSE)))</f>
        <v/>
      </c>
      <c r="V471" s="55" t="str">
        <f>IF(C471="","",IF(ISERROR(VLOOKUP(VLOOKUP(C471,Table1[[Practice no.]:[12]],36,FALSE),List!$A$2:$B$5,2,FALSE)),"",VLOOKUP(VLOOKUP(C471,Table1[[Practice no.]:[12]],36,FALSE),List!$A$2:$B$5,2,FALSE)))</f>
        <v/>
      </c>
      <c r="W471" s="55" t="str">
        <f>IF(C471="","",IF(ISERROR(VLOOKUP(VLOOKUP(C471,Table1[[Practice no.]:[12]],37,FALSE),List!$A$2:$B$5,2,FALSE)),"",VLOOKUP(VLOOKUP(C471,Table1[[Practice no.]:[12]],37,FALSE),List!$A$2:$B$5,2,FALSE)))</f>
        <v/>
      </c>
      <c r="X471" s="55" t="str">
        <f>IF(C471="","",IF(ISERROR(VLOOKUP(VLOOKUP(C471,Table1[[Practice no.]:[12]],38,FALSE),List!$A$2:$B$5,2,FALSE)),"",VLOOKUP(VLOOKUP(C471,Table1[[Practice no.]:[12]],38,FALSE),List!$A$2:$B$5,2,FALSE)))</f>
        <v/>
      </c>
      <c r="Y471" s="55" t="str">
        <f>IF(C471="","",IF(ISERROR(VLOOKUP(VLOOKUP(C471,Table1[[Practice no.]:[12]],39,FALSE),List!$A$2:$B$5,2,FALSE)),"",VLOOKUP(VLOOKUP(C471,Table1[[Practice no.]:[12]],39,FALSE),List!$A$2:$B$5,2,FALSE)))</f>
        <v/>
      </c>
      <c r="Z471" s="55" t="str">
        <f>IF(C471="","",IF(ISERROR(VLOOKUP(VLOOKUP(C471,Table1[[Practice no.]:[12]],40,FALSE),List!$A$2:$B$5,2,FALSE)),"",VLOOKUP(VLOOKUP(C471,Table1[[Practice no.]:[12]],40,FALSE),List!$A$2:$B$5,2,FALSE)))</f>
        <v/>
      </c>
      <c r="AA471" s="55" t="str">
        <f>IF(C471="","",IF(ISERROR(VLOOKUP(VLOOKUP(C471,Table1[[Practice no.]:[12]],41,FALSE),List!$A$2:$B$5,2,FALSE)),"",VLOOKUP(VLOOKUP(C471,Table1[[Practice no.]:[12]],41,FALSE),List!$A$2:$B$5,2,FALSE)))</f>
        <v/>
      </c>
      <c r="AB471" s="55" t="str">
        <f>IF(C471="","",IF(ISERROR(VLOOKUP(VLOOKUP(C471,Table1[[Practice no.]:[12]],42,FALSE),List!$A$2:$B$5,2,FALSE)),"",VLOOKUP(VLOOKUP(C471,Table1[[Practice no.]:[12]],42,FALSE),List!$A$2:$B$5,2,FALSE)))</f>
        <v/>
      </c>
    </row>
    <row r="472" spans="1:28" ht="40.35" customHeight="1">
      <c r="A472" s="218"/>
      <c r="B472" s="218"/>
      <c r="C472" s="218"/>
      <c r="D472" s="218" t="str">
        <f>IF(C472="","",HYPERLINK("#'" &amp; C472 &amp; "'!A1",VLOOKUP(C472,Table1[[Practice no.]:[Pracitce Name]],2,FALSE)))</f>
        <v/>
      </c>
      <c r="E472" s="65" t="str">
        <f>IF(C472="","",IF(ISERROR(VLOOKUP(VLOOKUP(C472,Table1[[Practice no.]:[12]],19,FALSE),List!$A$2:$B$5,2,FALSE)),"",VLOOKUP(VLOOKUP(C472,Table1[[Practice no.]:[12]],19,FALSE),List!$A$2:$B$5,2,FALSE)))</f>
        <v/>
      </c>
      <c r="F472" s="66" t="str">
        <f>IF(C472="","",IF(ISERROR(VLOOKUP(VLOOKUP(C472,Table1[[Practice no.]:[12]],20,FALSE),List!$A$2:$B$5,2,FALSE)),"",VLOOKUP(VLOOKUP(C472,Table1[[Practice no.]:[12]],20,FALSE),List!$A$2:$B$5,2,FALSE)))</f>
        <v/>
      </c>
      <c r="G472" s="66" t="str">
        <f>IF(C472="","",IF(ISERROR(VLOOKUP(VLOOKUP(C472,Table1[[Practice no.]:[12]],21,FALSE),List!$A$2:$B$5,2,FALSE)),"",VLOOKUP(VLOOKUP(C472,Table1[[Practice no.]:[12]],21,FALSE),List!$A$2:$B$5,2,FALSE)))</f>
        <v/>
      </c>
      <c r="H472" s="67" t="str">
        <f>IF(C472="","",IF(ISERROR(VLOOKUP(VLOOKUP(C472,Table1[[Practice no.]:[12]],22,FALSE),List!$A$2:$B$5,2,FALSE)),"",VLOOKUP(VLOOKUP(C472,Table1[[Practice no.]:[12]],22,FALSE),List!$A$2:$B$5,2,FALSE)))</f>
        <v/>
      </c>
      <c r="I472" s="67" t="str">
        <f>IF(C472="","",IF(ISERROR(VLOOKUP(VLOOKUP(C472,Table1[[Practice no.]:[12]],23,FALSE),List!$A$2:$B$5,2,FALSE)),"",VLOOKUP(VLOOKUP(C472,Table1[[Practice no.]:[12]],23,FALSE),List!$A$2:$B$5,2,FALSE)))</f>
        <v/>
      </c>
      <c r="J472" s="67" t="str">
        <f>IF(C472="","",IF(ISERROR(VLOOKUP(VLOOKUP(C472,Table1[[Practice no.]:[12]],24,FALSE),List!$A$2:$B$5,2,FALSE)),"",VLOOKUP(VLOOKUP(C472,Table1[[Practice no.]:[12]],24,FALSE),List!$A$2:$B$5,2,FALSE)))</f>
        <v/>
      </c>
      <c r="K472" s="68" t="str">
        <f>IF(C472="","",IF(ISERROR(VLOOKUP(VLOOKUP(C472,Table1[[Practice no.]:[12]],25,FALSE),List!$A$2:$B$5,2,FALSE)),"",VLOOKUP(VLOOKUP(C472,Table1[[Practice no.]:[12]],25,FALSE),List!$A$2:$B$5,2,FALSE)))</f>
        <v/>
      </c>
      <c r="L472" s="68" t="str">
        <f>IF(C472="","",IF(ISERROR(VLOOKUP(VLOOKUP(C472,Table1[[Practice no.]:[12]],26,FALSE),List!$A$2:$B$5,2,FALSE)),"",VLOOKUP(VLOOKUP(C472,Table1[[Practice no.]:[12]],26,FALSE),List!$A$2:$B$5,2,FALSE)))</f>
        <v/>
      </c>
      <c r="M472" s="68" t="str">
        <f>IF(C472="","",IF(ISERROR(VLOOKUP(VLOOKUP(C472,Table1[[Practice no.]:[12]],27,FALSE),List!$A$2:$B$5,2,FALSE)),"",VLOOKUP(VLOOKUP(C472,Table1[[Practice no.]:[12]],27,FALSE),List!$A$2:$B$5,2,FALSE)))</f>
        <v/>
      </c>
      <c r="N472" s="69" t="str">
        <f>IF(C472="","",IF(ISERROR(VLOOKUP(VLOOKUP(C472,Table1[[Practice no.]:[12]],28,FALSE),List!$A$2:$B$5,2,FALSE)),"",VLOOKUP(VLOOKUP(C472,Table1[[Practice no.]:[12]],28,FALSE),List!$A$2:$B$5,2,FALSE)))</f>
        <v/>
      </c>
      <c r="O472" s="69" t="str">
        <f>IF(C472="","",IF(ISERROR(VLOOKUP(VLOOKUP(C472,Table1[[Practice no.]:[12]],29,FALSE),List!$A$2:$B$5,2,FALSE)),"",VLOOKUP(VLOOKUP(C472,Table1[[Practice no.]:[12]],29,FALSE),List!$A$2:$B$5,2,FALSE)))</f>
        <v/>
      </c>
      <c r="P472" s="69" t="str">
        <f>IF(C472="","",IF(ISERROR(VLOOKUP(VLOOKUP(C472,Table1[[Practice no.]:[12]],30,FALSE),List!$A$2:$B$5,2,FALSE)),"",VLOOKUP(VLOOKUP(C472,Table1[[Practice no.]:[12]],30,FALSE),List!$A$2:$B$5,2,FALSE)))</f>
        <v/>
      </c>
      <c r="Q472" s="55" t="str">
        <f>IF(C472="","",IF(ISERROR(VLOOKUP(VLOOKUP(C472,Table1[[Practice no.]:[12]],31,FALSE),List!$A$2:$B$5,2,FALSE)),"",VLOOKUP(VLOOKUP(C472,Table1[[Practice no.]:[12]],31,FALSE),List!$A$2:$B$5,2,FALSE)))</f>
        <v/>
      </c>
      <c r="R472" s="55" t="str">
        <f>IF(C472="","",IF(ISERROR(VLOOKUP(VLOOKUP(C472,Table1[[Practice no.]:[12]],32,FALSE),List!$A$2:$B$5,2,FALSE)),"",VLOOKUP(VLOOKUP(C472,Table1[[Practice no.]:[12]],32,FALSE),List!$A$2:$B$5,2,FALSE)))</f>
        <v/>
      </c>
      <c r="S472" s="55" t="str">
        <f>IF(C472="","",IF(ISERROR(VLOOKUP(VLOOKUP(C472,Table1[[Practice no.]:[12]],33,FALSE),List!$A$2:$B$5,2,FALSE)),"",VLOOKUP(VLOOKUP(C472,Table1[[Practice no.]:[12]],33,FALSE),List!$A$2:$B$5,2,FALSE)))</f>
        <v/>
      </c>
      <c r="T472" s="55" t="str">
        <f>IF(C472="","",IF(ISERROR(VLOOKUP(VLOOKUP(C472,Table1[[Practice no.]:[12]],34,FALSE),List!$A$2:$B$5,2,FALSE)),"",VLOOKUP(VLOOKUP(C472,Table1[[Practice no.]:[12]],34,FALSE),List!$A$2:$B$5,2,FALSE)))</f>
        <v/>
      </c>
      <c r="U472" s="55" t="str">
        <f>IF(C472="","",IF(ISERROR(VLOOKUP(VLOOKUP(C472,Table1[[Practice no.]:[12]],35,FALSE),List!$A$2:$B$5,2,FALSE)),"",VLOOKUP(VLOOKUP(C472,Table1[[Practice no.]:[12]],35,FALSE),List!$A$2:$B$5,2,FALSE)))</f>
        <v/>
      </c>
      <c r="V472" s="55" t="str">
        <f>IF(C472="","",IF(ISERROR(VLOOKUP(VLOOKUP(C472,Table1[[Practice no.]:[12]],36,FALSE),List!$A$2:$B$5,2,FALSE)),"",VLOOKUP(VLOOKUP(C472,Table1[[Practice no.]:[12]],36,FALSE),List!$A$2:$B$5,2,FALSE)))</f>
        <v/>
      </c>
      <c r="W472" s="55" t="str">
        <f>IF(C472="","",IF(ISERROR(VLOOKUP(VLOOKUP(C472,Table1[[Practice no.]:[12]],37,FALSE),List!$A$2:$B$5,2,FALSE)),"",VLOOKUP(VLOOKUP(C472,Table1[[Practice no.]:[12]],37,FALSE),List!$A$2:$B$5,2,FALSE)))</f>
        <v/>
      </c>
      <c r="X472" s="55" t="str">
        <f>IF(C472="","",IF(ISERROR(VLOOKUP(VLOOKUP(C472,Table1[[Practice no.]:[12]],38,FALSE),List!$A$2:$B$5,2,FALSE)),"",VLOOKUP(VLOOKUP(C472,Table1[[Practice no.]:[12]],38,FALSE),List!$A$2:$B$5,2,FALSE)))</f>
        <v/>
      </c>
      <c r="Y472" s="55" t="str">
        <f>IF(C472="","",IF(ISERROR(VLOOKUP(VLOOKUP(C472,Table1[[Practice no.]:[12]],39,FALSE),List!$A$2:$B$5,2,FALSE)),"",VLOOKUP(VLOOKUP(C472,Table1[[Practice no.]:[12]],39,FALSE),List!$A$2:$B$5,2,FALSE)))</f>
        <v/>
      </c>
      <c r="Z472" s="55" t="str">
        <f>IF(C472="","",IF(ISERROR(VLOOKUP(VLOOKUP(C472,Table1[[Practice no.]:[12]],40,FALSE),List!$A$2:$B$5,2,FALSE)),"",VLOOKUP(VLOOKUP(C472,Table1[[Practice no.]:[12]],40,FALSE),List!$A$2:$B$5,2,FALSE)))</f>
        <v/>
      </c>
      <c r="AA472" s="55" t="str">
        <f>IF(C472="","",IF(ISERROR(VLOOKUP(VLOOKUP(C472,Table1[[Practice no.]:[12]],41,FALSE),List!$A$2:$B$5,2,FALSE)),"",VLOOKUP(VLOOKUP(C472,Table1[[Practice no.]:[12]],41,FALSE),List!$A$2:$B$5,2,FALSE)))</f>
        <v/>
      </c>
      <c r="AB472" s="55" t="str">
        <f>IF(C472="","",IF(ISERROR(VLOOKUP(VLOOKUP(C472,Table1[[Practice no.]:[12]],42,FALSE),List!$A$2:$B$5,2,FALSE)),"",VLOOKUP(VLOOKUP(C472,Table1[[Practice no.]:[12]],42,FALSE),List!$A$2:$B$5,2,FALSE)))</f>
        <v/>
      </c>
    </row>
    <row r="473" spans="1:28" ht="40.35" customHeight="1">
      <c r="A473" s="218"/>
      <c r="B473" s="218"/>
      <c r="C473" s="218"/>
      <c r="D473" s="218" t="str">
        <f>IF(C473="","",HYPERLINK("#'" &amp; C473 &amp; "'!A1",VLOOKUP(C473,Table1[[Practice no.]:[Pracitce Name]],2,FALSE)))</f>
        <v/>
      </c>
      <c r="E473" s="65" t="str">
        <f>IF(C473="","",IF(ISERROR(VLOOKUP(VLOOKUP(C473,Table1[[Practice no.]:[12]],19,FALSE),List!$A$2:$B$5,2,FALSE)),"",VLOOKUP(VLOOKUP(C473,Table1[[Practice no.]:[12]],19,FALSE),List!$A$2:$B$5,2,FALSE)))</f>
        <v/>
      </c>
      <c r="F473" s="66" t="str">
        <f>IF(C473="","",IF(ISERROR(VLOOKUP(VLOOKUP(C473,Table1[[Practice no.]:[12]],20,FALSE),List!$A$2:$B$5,2,FALSE)),"",VLOOKUP(VLOOKUP(C473,Table1[[Practice no.]:[12]],20,FALSE),List!$A$2:$B$5,2,FALSE)))</f>
        <v/>
      </c>
      <c r="G473" s="66" t="str">
        <f>IF(C473="","",IF(ISERROR(VLOOKUP(VLOOKUP(C473,Table1[[Practice no.]:[12]],21,FALSE),List!$A$2:$B$5,2,FALSE)),"",VLOOKUP(VLOOKUP(C473,Table1[[Practice no.]:[12]],21,FALSE),List!$A$2:$B$5,2,FALSE)))</f>
        <v/>
      </c>
      <c r="H473" s="67" t="str">
        <f>IF(C473="","",IF(ISERROR(VLOOKUP(VLOOKUP(C473,Table1[[Practice no.]:[12]],22,FALSE),List!$A$2:$B$5,2,FALSE)),"",VLOOKUP(VLOOKUP(C473,Table1[[Practice no.]:[12]],22,FALSE),List!$A$2:$B$5,2,FALSE)))</f>
        <v/>
      </c>
      <c r="I473" s="67" t="str">
        <f>IF(C473="","",IF(ISERROR(VLOOKUP(VLOOKUP(C473,Table1[[Practice no.]:[12]],23,FALSE),List!$A$2:$B$5,2,FALSE)),"",VLOOKUP(VLOOKUP(C473,Table1[[Practice no.]:[12]],23,FALSE),List!$A$2:$B$5,2,FALSE)))</f>
        <v/>
      </c>
      <c r="J473" s="67" t="str">
        <f>IF(C473="","",IF(ISERROR(VLOOKUP(VLOOKUP(C473,Table1[[Practice no.]:[12]],24,FALSE),List!$A$2:$B$5,2,FALSE)),"",VLOOKUP(VLOOKUP(C473,Table1[[Practice no.]:[12]],24,FALSE),List!$A$2:$B$5,2,FALSE)))</f>
        <v/>
      </c>
      <c r="K473" s="68" t="str">
        <f>IF(C473="","",IF(ISERROR(VLOOKUP(VLOOKUP(C473,Table1[[Practice no.]:[12]],25,FALSE),List!$A$2:$B$5,2,FALSE)),"",VLOOKUP(VLOOKUP(C473,Table1[[Practice no.]:[12]],25,FALSE),List!$A$2:$B$5,2,FALSE)))</f>
        <v/>
      </c>
      <c r="L473" s="68" t="str">
        <f>IF(C473="","",IF(ISERROR(VLOOKUP(VLOOKUP(C473,Table1[[Practice no.]:[12]],26,FALSE),List!$A$2:$B$5,2,FALSE)),"",VLOOKUP(VLOOKUP(C473,Table1[[Practice no.]:[12]],26,FALSE),List!$A$2:$B$5,2,FALSE)))</f>
        <v/>
      </c>
      <c r="M473" s="68" t="str">
        <f>IF(C473="","",IF(ISERROR(VLOOKUP(VLOOKUP(C473,Table1[[Practice no.]:[12]],27,FALSE),List!$A$2:$B$5,2,FALSE)),"",VLOOKUP(VLOOKUP(C473,Table1[[Practice no.]:[12]],27,FALSE),List!$A$2:$B$5,2,FALSE)))</f>
        <v/>
      </c>
      <c r="N473" s="69" t="str">
        <f>IF(C473="","",IF(ISERROR(VLOOKUP(VLOOKUP(C473,Table1[[Practice no.]:[12]],28,FALSE),List!$A$2:$B$5,2,FALSE)),"",VLOOKUP(VLOOKUP(C473,Table1[[Practice no.]:[12]],28,FALSE),List!$A$2:$B$5,2,FALSE)))</f>
        <v/>
      </c>
      <c r="O473" s="69" t="str">
        <f>IF(C473="","",IF(ISERROR(VLOOKUP(VLOOKUP(C473,Table1[[Practice no.]:[12]],29,FALSE),List!$A$2:$B$5,2,FALSE)),"",VLOOKUP(VLOOKUP(C473,Table1[[Practice no.]:[12]],29,FALSE),List!$A$2:$B$5,2,FALSE)))</f>
        <v/>
      </c>
      <c r="P473" s="69" t="str">
        <f>IF(C473="","",IF(ISERROR(VLOOKUP(VLOOKUP(C473,Table1[[Practice no.]:[12]],30,FALSE),List!$A$2:$B$5,2,FALSE)),"",VLOOKUP(VLOOKUP(C473,Table1[[Practice no.]:[12]],30,FALSE),List!$A$2:$B$5,2,FALSE)))</f>
        <v/>
      </c>
      <c r="Q473" s="55" t="str">
        <f>IF(C473="","",IF(ISERROR(VLOOKUP(VLOOKUP(C473,Table1[[Practice no.]:[12]],31,FALSE),List!$A$2:$B$5,2,FALSE)),"",VLOOKUP(VLOOKUP(C473,Table1[[Practice no.]:[12]],31,FALSE),List!$A$2:$B$5,2,FALSE)))</f>
        <v/>
      </c>
      <c r="R473" s="55" t="str">
        <f>IF(C473="","",IF(ISERROR(VLOOKUP(VLOOKUP(C473,Table1[[Practice no.]:[12]],32,FALSE),List!$A$2:$B$5,2,FALSE)),"",VLOOKUP(VLOOKUP(C473,Table1[[Practice no.]:[12]],32,FALSE),List!$A$2:$B$5,2,FALSE)))</f>
        <v/>
      </c>
      <c r="S473" s="55" t="str">
        <f>IF(C473="","",IF(ISERROR(VLOOKUP(VLOOKUP(C473,Table1[[Practice no.]:[12]],33,FALSE),List!$A$2:$B$5,2,FALSE)),"",VLOOKUP(VLOOKUP(C473,Table1[[Practice no.]:[12]],33,FALSE),List!$A$2:$B$5,2,FALSE)))</f>
        <v/>
      </c>
      <c r="T473" s="55" t="str">
        <f>IF(C473="","",IF(ISERROR(VLOOKUP(VLOOKUP(C473,Table1[[Practice no.]:[12]],34,FALSE),List!$A$2:$B$5,2,FALSE)),"",VLOOKUP(VLOOKUP(C473,Table1[[Practice no.]:[12]],34,FALSE),List!$A$2:$B$5,2,FALSE)))</f>
        <v/>
      </c>
      <c r="U473" s="55" t="str">
        <f>IF(C473="","",IF(ISERROR(VLOOKUP(VLOOKUP(C473,Table1[[Practice no.]:[12]],35,FALSE),List!$A$2:$B$5,2,FALSE)),"",VLOOKUP(VLOOKUP(C473,Table1[[Practice no.]:[12]],35,FALSE),List!$A$2:$B$5,2,FALSE)))</f>
        <v/>
      </c>
      <c r="V473" s="55" t="str">
        <f>IF(C473="","",IF(ISERROR(VLOOKUP(VLOOKUP(C473,Table1[[Practice no.]:[12]],36,FALSE),List!$A$2:$B$5,2,FALSE)),"",VLOOKUP(VLOOKUP(C473,Table1[[Practice no.]:[12]],36,FALSE),List!$A$2:$B$5,2,FALSE)))</f>
        <v/>
      </c>
      <c r="W473" s="55" t="str">
        <f>IF(C473="","",IF(ISERROR(VLOOKUP(VLOOKUP(C473,Table1[[Practice no.]:[12]],37,FALSE),List!$A$2:$B$5,2,FALSE)),"",VLOOKUP(VLOOKUP(C473,Table1[[Practice no.]:[12]],37,FALSE),List!$A$2:$B$5,2,FALSE)))</f>
        <v/>
      </c>
      <c r="X473" s="55" t="str">
        <f>IF(C473="","",IF(ISERROR(VLOOKUP(VLOOKUP(C473,Table1[[Practice no.]:[12]],38,FALSE),List!$A$2:$B$5,2,FALSE)),"",VLOOKUP(VLOOKUP(C473,Table1[[Practice no.]:[12]],38,FALSE),List!$A$2:$B$5,2,FALSE)))</f>
        <v/>
      </c>
      <c r="Y473" s="55" t="str">
        <f>IF(C473="","",IF(ISERROR(VLOOKUP(VLOOKUP(C473,Table1[[Practice no.]:[12]],39,FALSE),List!$A$2:$B$5,2,FALSE)),"",VLOOKUP(VLOOKUP(C473,Table1[[Practice no.]:[12]],39,FALSE),List!$A$2:$B$5,2,FALSE)))</f>
        <v/>
      </c>
      <c r="Z473" s="55" t="str">
        <f>IF(C473="","",IF(ISERROR(VLOOKUP(VLOOKUP(C473,Table1[[Practice no.]:[12]],40,FALSE),List!$A$2:$B$5,2,FALSE)),"",VLOOKUP(VLOOKUP(C473,Table1[[Practice no.]:[12]],40,FALSE),List!$A$2:$B$5,2,FALSE)))</f>
        <v/>
      </c>
      <c r="AA473" s="55" t="str">
        <f>IF(C473="","",IF(ISERROR(VLOOKUP(VLOOKUP(C473,Table1[[Practice no.]:[12]],41,FALSE),List!$A$2:$B$5,2,FALSE)),"",VLOOKUP(VLOOKUP(C473,Table1[[Practice no.]:[12]],41,FALSE),List!$A$2:$B$5,2,FALSE)))</f>
        <v/>
      </c>
      <c r="AB473" s="55" t="str">
        <f>IF(C473="","",IF(ISERROR(VLOOKUP(VLOOKUP(C473,Table1[[Practice no.]:[12]],42,FALSE),List!$A$2:$B$5,2,FALSE)),"",VLOOKUP(VLOOKUP(C473,Table1[[Practice no.]:[12]],42,FALSE),List!$A$2:$B$5,2,FALSE)))</f>
        <v/>
      </c>
    </row>
    <row r="474" spans="1:28" ht="40.35" customHeight="1">
      <c r="A474" s="218"/>
      <c r="B474" s="218"/>
      <c r="C474" s="218"/>
      <c r="D474" s="218" t="str">
        <f>IF(C474="","",HYPERLINK("#'" &amp; C474 &amp; "'!A1",VLOOKUP(C474,Table1[[Practice no.]:[Pracitce Name]],2,FALSE)))</f>
        <v/>
      </c>
      <c r="E474" s="65" t="str">
        <f>IF(C474="","",IF(ISERROR(VLOOKUP(VLOOKUP(C474,Table1[[Practice no.]:[12]],19,FALSE),List!$A$2:$B$5,2,FALSE)),"",VLOOKUP(VLOOKUP(C474,Table1[[Practice no.]:[12]],19,FALSE),List!$A$2:$B$5,2,FALSE)))</f>
        <v/>
      </c>
      <c r="F474" s="66" t="str">
        <f>IF(C474="","",IF(ISERROR(VLOOKUP(VLOOKUP(C474,Table1[[Practice no.]:[12]],20,FALSE),List!$A$2:$B$5,2,FALSE)),"",VLOOKUP(VLOOKUP(C474,Table1[[Practice no.]:[12]],20,FALSE),List!$A$2:$B$5,2,FALSE)))</f>
        <v/>
      </c>
      <c r="G474" s="66" t="str">
        <f>IF(C474="","",IF(ISERROR(VLOOKUP(VLOOKUP(C474,Table1[[Practice no.]:[12]],21,FALSE),List!$A$2:$B$5,2,FALSE)),"",VLOOKUP(VLOOKUP(C474,Table1[[Practice no.]:[12]],21,FALSE),List!$A$2:$B$5,2,FALSE)))</f>
        <v/>
      </c>
      <c r="H474" s="67" t="str">
        <f>IF(C474="","",IF(ISERROR(VLOOKUP(VLOOKUP(C474,Table1[[Practice no.]:[12]],22,FALSE),List!$A$2:$B$5,2,FALSE)),"",VLOOKUP(VLOOKUP(C474,Table1[[Practice no.]:[12]],22,FALSE),List!$A$2:$B$5,2,FALSE)))</f>
        <v/>
      </c>
      <c r="I474" s="67" t="str">
        <f>IF(C474="","",IF(ISERROR(VLOOKUP(VLOOKUP(C474,Table1[[Practice no.]:[12]],23,FALSE),List!$A$2:$B$5,2,FALSE)),"",VLOOKUP(VLOOKUP(C474,Table1[[Practice no.]:[12]],23,FALSE),List!$A$2:$B$5,2,FALSE)))</f>
        <v/>
      </c>
      <c r="J474" s="67" t="str">
        <f>IF(C474="","",IF(ISERROR(VLOOKUP(VLOOKUP(C474,Table1[[Practice no.]:[12]],24,FALSE),List!$A$2:$B$5,2,FALSE)),"",VLOOKUP(VLOOKUP(C474,Table1[[Practice no.]:[12]],24,FALSE),List!$A$2:$B$5,2,FALSE)))</f>
        <v/>
      </c>
      <c r="K474" s="68" t="str">
        <f>IF(C474="","",IF(ISERROR(VLOOKUP(VLOOKUP(C474,Table1[[Practice no.]:[12]],25,FALSE),List!$A$2:$B$5,2,FALSE)),"",VLOOKUP(VLOOKUP(C474,Table1[[Practice no.]:[12]],25,FALSE),List!$A$2:$B$5,2,FALSE)))</f>
        <v/>
      </c>
      <c r="L474" s="68" t="str">
        <f>IF(C474="","",IF(ISERROR(VLOOKUP(VLOOKUP(C474,Table1[[Practice no.]:[12]],26,FALSE),List!$A$2:$B$5,2,FALSE)),"",VLOOKUP(VLOOKUP(C474,Table1[[Practice no.]:[12]],26,FALSE),List!$A$2:$B$5,2,FALSE)))</f>
        <v/>
      </c>
      <c r="M474" s="68" t="str">
        <f>IF(C474="","",IF(ISERROR(VLOOKUP(VLOOKUP(C474,Table1[[Practice no.]:[12]],27,FALSE),List!$A$2:$B$5,2,FALSE)),"",VLOOKUP(VLOOKUP(C474,Table1[[Practice no.]:[12]],27,FALSE),List!$A$2:$B$5,2,FALSE)))</f>
        <v/>
      </c>
      <c r="N474" s="69" t="str">
        <f>IF(C474="","",IF(ISERROR(VLOOKUP(VLOOKUP(C474,Table1[[Practice no.]:[12]],28,FALSE),List!$A$2:$B$5,2,FALSE)),"",VLOOKUP(VLOOKUP(C474,Table1[[Practice no.]:[12]],28,FALSE),List!$A$2:$B$5,2,FALSE)))</f>
        <v/>
      </c>
      <c r="O474" s="69" t="str">
        <f>IF(C474="","",IF(ISERROR(VLOOKUP(VLOOKUP(C474,Table1[[Practice no.]:[12]],29,FALSE),List!$A$2:$B$5,2,FALSE)),"",VLOOKUP(VLOOKUP(C474,Table1[[Practice no.]:[12]],29,FALSE),List!$A$2:$B$5,2,FALSE)))</f>
        <v/>
      </c>
      <c r="P474" s="69" t="str">
        <f>IF(C474="","",IF(ISERROR(VLOOKUP(VLOOKUP(C474,Table1[[Practice no.]:[12]],30,FALSE),List!$A$2:$B$5,2,FALSE)),"",VLOOKUP(VLOOKUP(C474,Table1[[Practice no.]:[12]],30,FALSE),List!$A$2:$B$5,2,FALSE)))</f>
        <v/>
      </c>
      <c r="Q474" s="55" t="str">
        <f>IF(C474="","",IF(ISERROR(VLOOKUP(VLOOKUP(C474,Table1[[Practice no.]:[12]],31,FALSE),List!$A$2:$B$5,2,FALSE)),"",VLOOKUP(VLOOKUP(C474,Table1[[Practice no.]:[12]],31,FALSE),List!$A$2:$B$5,2,FALSE)))</f>
        <v/>
      </c>
      <c r="R474" s="55" t="str">
        <f>IF(C474="","",IF(ISERROR(VLOOKUP(VLOOKUP(C474,Table1[[Practice no.]:[12]],32,FALSE),List!$A$2:$B$5,2,FALSE)),"",VLOOKUP(VLOOKUP(C474,Table1[[Practice no.]:[12]],32,FALSE),List!$A$2:$B$5,2,FALSE)))</f>
        <v/>
      </c>
      <c r="S474" s="55" t="str">
        <f>IF(C474="","",IF(ISERROR(VLOOKUP(VLOOKUP(C474,Table1[[Practice no.]:[12]],33,FALSE),List!$A$2:$B$5,2,FALSE)),"",VLOOKUP(VLOOKUP(C474,Table1[[Practice no.]:[12]],33,FALSE),List!$A$2:$B$5,2,FALSE)))</f>
        <v/>
      </c>
      <c r="T474" s="55" t="str">
        <f>IF(C474="","",IF(ISERROR(VLOOKUP(VLOOKUP(C474,Table1[[Practice no.]:[12]],34,FALSE),List!$A$2:$B$5,2,FALSE)),"",VLOOKUP(VLOOKUP(C474,Table1[[Practice no.]:[12]],34,FALSE),List!$A$2:$B$5,2,FALSE)))</f>
        <v/>
      </c>
      <c r="U474" s="55" t="str">
        <f>IF(C474="","",IF(ISERROR(VLOOKUP(VLOOKUP(C474,Table1[[Practice no.]:[12]],35,FALSE),List!$A$2:$B$5,2,FALSE)),"",VLOOKUP(VLOOKUP(C474,Table1[[Practice no.]:[12]],35,FALSE),List!$A$2:$B$5,2,FALSE)))</f>
        <v/>
      </c>
      <c r="V474" s="55" t="str">
        <f>IF(C474="","",IF(ISERROR(VLOOKUP(VLOOKUP(C474,Table1[[Practice no.]:[12]],36,FALSE),List!$A$2:$B$5,2,FALSE)),"",VLOOKUP(VLOOKUP(C474,Table1[[Practice no.]:[12]],36,FALSE),List!$A$2:$B$5,2,FALSE)))</f>
        <v/>
      </c>
      <c r="W474" s="55" t="str">
        <f>IF(C474="","",IF(ISERROR(VLOOKUP(VLOOKUP(C474,Table1[[Practice no.]:[12]],37,FALSE),List!$A$2:$B$5,2,FALSE)),"",VLOOKUP(VLOOKUP(C474,Table1[[Practice no.]:[12]],37,FALSE),List!$A$2:$B$5,2,FALSE)))</f>
        <v/>
      </c>
      <c r="X474" s="55" t="str">
        <f>IF(C474="","",IF(ISERROR(VLOOKUP(VLOOKUP(C474,Table1[[Practice no.]:[12]],38,FALSE),List!$A$2:$B$5,2,FALSE)),"",VLOOKUP(VLOOKUP(C474,Table1[[Practice no.]:[12]],38,FALSE),List!$A$2:$B$5,2,FALSE)))</f>
        <v/>
      </c>
      <c r="Y474" s="55" t="str">
        <f>IF(C474="","",IF(ISERROR(VLOOKUP(VLOOKUP(C474,Table1[[Practice no.]:[12]],39,FALSE),List!$A$2:$B$5,2,FALSE)),"",VLOOKUP(VLOOKUP(C474,Table1[[Practice no.]:[12]],39,FALSE),List!$A$2:$B$5,2,FALSE)))</f>
        <v/>
      </c>
      <c r="Z474" s="55" t="str">
        <f>IF(C474="","",IF(ISERROR(VLOOKUP(VLOOKUP(C474,Table1[[Practice no.]:[12]],40,FALSE),List!$A$2:$B$5,2,FALSE)),"",VLOOKUP(VLOOKUP(C474,Table1[[Practice no.]:[12]],40,FALSE),List!$A$2:$B$5,2,FALSE)))</f>
        <v/>
      </c>
      <c r="AA474" s="55" t="str">
        <f>IF(C474="","",IF(ISERROR(VLOOKUP(VLOOKUP(C474,Table1[[Practice no.]:[12]],41,FALSE),List!$A$2:$B$5,2,FALSE)),"",VLOOKUP(VLOOKUP(C474,Table1[[Practice no.]:[12]],41,FALSE),List!$A$2:$B$5,2,FALSE)))</f>
        <v/>
      </c>
      <c r="AB474" s="55" t="str">
        <f>IF(C474="","",IF(ISERROR(VLOOKUP(VLOOKUP(C474,Table1[[Practice no.]:[12]],42,FALSE),List!$A$2:$B$5,2,FALSE)),"",VLOOKUP(VLOOKUP(C474,Table1[[Practice no.]:[12]],42,FALSE),List!$A$2:$B$5,2,FALSE)))</f>
        <v/>
      </c>
    </row>
    <row r="475" spans="1:28" ht="40.35" customHeight="1">
      <c r="A475" s="218"/>
      <c r="B475" s="218"/>
      <c r="C475" s="218"/>
      <c r="D475" s="218" t="str">
        <f>IF(C475="","",HYPERLINK("#'" &amp; C475 &amp; "'!A1",VLOOKUP(C475,Table1[[Practice no.]:[Pracitce Name]],2,FALSE)))</f>
        <v/>
      </c>
      <c r="E475" s="65" t="str">
        <f>IF(C475="","",IF(ISERROR(VLOOKUP(VLOOKUP(C475,Table1[[Practice no.]:[12]],19,FALSE),List!$A$2:$B$5,2,FALSE)),"",VLOOKUP(VLOOKUP(C475,Table1[[Practice no.]:[12]],19,FALSE),List!$A$2:$B$5,2,FALSE)))</f>
        <v/>
      </c>
      <c r="F475" s="66" t="str">
        <f>IF(C475="","",IF(ISERROR(VLOOKUP(VLOOKUP(C475,Table1[[Practice no.]:[12]],20,FALSE),List!$A$2:$B$5,2,FALSE)),"",VLOOKUP(VLOOKUP(C475,Table1[[Practice no.]:[12]],20,FALSE),List!$A$2:$B$5,2,FALSE)))</f>
        <v/>
      </c>
      <c r="G475" s="66" t="str">
        <f>IF(C475="","",IF(ISERROR(VLOOKUP(VLOOKUP(C475,Table1[[Practice no.]:[12]],21,FALSE),List!$A$2:$B$5,2,FALSE)),"",VLOOKUP(VLOOKUP(C475,Table1[[Practice no.]:[12]],21,FALSE),List!$A$2:$B$5,2,FALSE)))</f>
        <v/>
      </c>
      <c r="H475" s="67" t="str">
        <f>IF(C475="","",IF(ISERROR(VLOOKUP(VLOOKUP(C475,Table1[[Practice no.]:[12]],22,FALSE),List!$A$2:$B$5,2,FALSE)),"",VLOOKUP(VLOOKUP(C475,Table1[[Practice no.]:[12]],22,FALSE),List!$A$2:$B$5,2,FALSE)))</f>
        <v/>
      </c>
      <c r="I475" s="67" t="str">
        <f>IF(C475="","",IF(ISERROR(VLOOKUP(VLOOKUP(C475,Table1[[Practice no.]:[12]],23,FALSE),List!$A$2:$B$5,2,FALSE)),"",VLOOKUP(VLOOKUP(C475,Table1[[Practice no.]:[12]],23,FALSE),List!$A$2:$B$5,2,FALSE)))</f>
        <v/>
      </c>
      <c r="J475" s="67" t="str">
        <f>IF(C475="","",IF(ISERROR(VLOOKUP(VLOOKUP(C475,Table1[[Practice no.]:[12]],24,FALSE),List!$A$2:$B$5,2,FALSE)),"",VLOOKUP(VLOOKUP(C475,Table1[[Practice no.]:[12]],24,FALSE),List!$A$2:$B$5,2,FALSE)))</f>
        <v/>
      </c>
      <c r="K475" s="68" t="str">
        <f>IF(C475="","",IF(ISERROR(VLOOKUP(VLOOKUP(C475,Table1[[Practice no.]:[12]],25,FALSE),List!$A$2:$B$5,2,FALSE)),"",VLOOKUP(VLOOKUP(C475,Table1[[Practice no.]:[12]],25,FALSE),List!$A$2:$B$5,2,FALSE)))</f>
        <v/>
      </c>
      <c r="L475" s="68" t="str">
        <f>IF(C475="","",IF(ISERROR(VLOOKUP(VLOOKUP(C475,Table1[[Practice no.]:[12]],26,FALSE),List!$A$2:$B$5,2,FALSE)),"",VLOOKUP(VLOOKUP(C475,Table1[[Practice no.]:[12]],26,FALSE),List!$A$2:$B$5,2,FALSE)))</f>
        <v/>
      </c>
      <c r="M475" s="68" t="str">
        <f>IF(C475="","",IF(ISERROR(VLOOKUP(VLOOKUP(C475,Table1[[Practice no.]:[12]],27,FALSE),List!$A$2:$B$5,2,FALSE)),"",VLOOKUP(VLOOKUP(C475,Table1[[Practice no.]:[12]],27,FALSE),List!$A$2:$B$5,2,FALSE)))</f>
        <v/>
      </c>
      <c r="N475" s="69" t="str">
        <f>IF(C475="","",IF(ISERROR(VLOOKUP(VLOOKUP(C475,Table1[[Practice no.]:[12]],28,FALSE),List!$A$2:$B$5,2,FALSE)),"",VLOOKUP(VLOOKUP(C475,Table1[[Practice no.]:[12]],28,FALSE),List!$A$2:$B$5,2,FALSE)))</f>
        <v/>
      </c>
      <c r="O475" s="69" t="str">
        <f>IF(C475="","",IF(ISERROR(VLOOKUP(VLOOKUP(C475,Table1[[Practice no.]:[12]],29,FALSE),List!$A$2:$B$5,2,FALSE)),"",VLOOKUP(VLOOKUP(C475,Table1[[Practice no.]:[12]],29,FALSE),List!$A$2:$B$5,2,FALSE)))</f>
        <v/>
      </c>
      <c r="P475" s="69" t="str">
        <f>IF(C475="","",IF(ISERROR(VLOOKUP(VLOOKUP(C475,Table1[[Practice no.]:[12]],30,FALSE),List!$A$2:$B$5,2,FALSE)),"",VLOOKUP(VLOOKUP(C475,Table1[[Practice no.]:[12]],30,FALSE),List!$A$2:$B$5,2,FALSE)))</f>
        <v/>
      </c>
      <c r="Q475" s="55" t="str">
        <f>IF(C475="","",IF(ISERROR(VLOOKUP(VLOOKUP(C475,Table1[[Practice no.]:[12]],31,FALSE),List!$A$2:$B$5,2,FALSE)),"",VLOOKUP(VLOOKUP(C475,Table1[[Practice no.]:[12]],31,FALSE),List!$A$2:$B$5,2,FALSE)))</f>
        <v/>
      </c>
      <c r="R475" s="55" t="str">
        <f>IF(C475="","",IF(ISERROR(VLOOKUP(VLOOKUP(C475,Table1[[Practice no.]:[12]],32,FALSE),List!$A$2:$B$5,2,FALSE)),"",VLOOKUP(VLOOKUP(C475,Table1[[Practice no.]:[12]],32,FALSE),List!$A$2:$B$5,2,FALSE)))</f>
        <v/>
      </c>
      <c r="S475" s="55" t="str">
        <f>IF(C475="","",IF(ISERROR(VLOOKUP(VLOOKUP(C475,Table1[[Practice no.]:[12]],33,FALSE),List!$A$2:$B$5,2,FALSE)),"",VLOOKUP(VLOOKUP(C475,Table1[[Practice no.]:[12]],33,FALSE),List!$A$2:$B$5,2,FALSE)))</f>
        <v/>
      </c>
      <c r="T475" s="55" t="str">
        <f>IF(C475="","",IF(ISERROR(VLOOKUP(VLOOKUP(C475,Table1[[Practice no.]:[12]],34,FALSE),List!$A$2:$B$5,2,FALSE)),"",VLOOKUP(VLOOKUP(C475,Table1[[Practice no.]:[12]],34,FALSE),List!$A$2:$B$5,2,FALSE)))</f>
        <v/>
      </c>
      <c r="U475" s="55" t="str">
        <f>IF(C475="","",IF(ISERROR(VLOOKUP(VLOOKUP(C475,Table1[[Practice no.]:[12]],35,FALSE),List!$A$2:$B$5,2,FALSE)),"",VLOOKUP(VLOOKUP(C475,Table1[[Practice no.]:[12]],35,FALSE),List!$A$2:$B$5,2,FALSE)))</f>
        <v/>
      </c>
      <c r="V475" s="55" t="str">
        <f>IF(C475="","",IF(ISERROR(VLOOKUP(VLOOKUP(C475,Table1[[Practice no.]:[12]],36,FALSE),List!$A$2:$B$5,2,FALSE)),"",VLOOKUP(VLOOKUP(C475,Table1[[Practice no.]:[12]],36,FALSE),List!$A$2:$B$5,2,FALSE)))</f>
        <v/>
      </c>
      <c r="W475" s="55" t="str">
        <f>IF(C475="","",IF(ISERROR(VLOOKUP(VLOOKUP(C475,Table1[[Practice no.]:[12]],37,FALSE),List!$A$2:$B$5,2,FALSE)),"",VLOOKUP(VLOOKUP(C475,Table1[[Practice no.]:[12]],37,FALSE),List!$A$2:$B$5,2,FALSE)))</f>
        <v/>
      </c>
      <c r="X475" s="55" t="str">
        <f>IF(C475="","",IF(ISERROR(VLOOKUP(VLOOKUP(C475,Table1[[Practice no.]:[12]],38,FALSE),List!$A$2:$B$5,2,FALSE)),"",VLOOKUP(VLOOKUP(C475,Table1[[Practice no.]:[12]],38,FALSE),List!$A$2:$B$5,2,FALSE)))</f>
        <v/>
      </c>
      <c r="Y475" s="55" t="str">
        <f>IF(C475="","",IF(ISERROR(VLOOKUP(VLOOKUP(C475,Table1[[Practice no.]:[12]],39,FALSE),List!$A$2:$B$5,2,FALSE)),"",VLOOKUP(VLOOKUP(C475,Table1[[Practice no.]:[12]],39,FALSE),List!$A$2:$B$5,2,FALSE)))</f>
        <v/>
      </c>
      <c r="Z475" s="55" t="str">
        <f>IF(C475="","",IF(ISERROR(VLOOKUP(VLOOKUP(C475,Table1[[Practice no.]:[12]],40,FALSE),List!$A$2:$B$5,2,FALSE)),"",VLOOKUP(VLOOKUP(C475,Table1[[Practice no.]:[12]],40,FALSE),List!$A$2:$B$5,2,FALSE)))</f>
        <v/>
      </c>
      <c r="AA475" s="55" t="str">
        <f>IF(C475="","",IF(ISERROR(VLOOKUP(VLOOKUP(C475,Table1[[Practice no.]:[12]],41,FALSE),List!$A$2:$B$5,2,FALSE)),"",VLOOKUP(VLOOKUP(C475,Table1[[Practice no.]:[12]],41,FALSE),List!$A$2:$B$5,2,FALSE)))</f>
        <v/>
      </c>
      <c r="AB475" s="55" t="str">
        <f>IF(C475="","",IF(ISERROR(VLOOKUP(VLOOKUP(C475,Table1[[Practice no.]:[12]],42,FALSE),List!$A$2:$B$5,2,FALSE)),"",VLOOKUP(VLOOKUP(C475,Table1[[Practice no.]:[12]],42,FALSE),List!$A$2:$B$5,2,FALSE)))</f>
        <v/>
      </c>
    </row>
    <row r="476" spans="1:28" ht="40.35" customHeight="1">
      <c r="A476" s="218"/>
      <c r="B476" s="218"/>
      <c r="C476" s="218"/>
      <c r="D476" s="218" t="str">
        <f>IF(C476="","",HYPERLINK("#'" &amp; C476 &amp; "'!A1",VLOOKUP(C476,Table1[[Practice no.]:[Pracitce Name]],2,FALSE)))</f>
        <v/>
      </c>
      <c r="E476" s="65" t="str">
        <f>IF(C476="","",IF(ISERROR(VLOOKUP(VLOOKUP(C476,Table1[[Practice no.]:[12]],19,FALSE),List!$A$2:$B$5,2,FALSE)),"",VLOOKUP(VLOOKUP(C476,Table1[[Practice no.]:[12]],19,FALSE),List!$A$2:$B$5,2,FALSE)))</f>
        <v/>
      </c>
      <c r="F476" s="66" t="str">
        <f>IF(C476="","",IF(ISERROR(VLOOKUP(VLOOKUP(C476,Table1[[Practice no.]:[12]],20,FALSE),List!$A$2:$B$5,2,FALSE)),"",VLOOKUP(VLOOKUP(C476,Table1[[Practice no.]:[12]],20,FALSE),List!$A$2:$B$5,2,FALSE)))</f>
        <v/>
      </c>
      <c r="G476" s="66" t="str">
        <f>IF(C476="","",IF(ISERROR(VLOOKUP(VLOOKUP(C476,Table1[[Practice no.]:[12]],21,FALSE),List!$A$2:$B$5,2,FALSE)),"",VLOOKUP(VLOOKUP(C476,Table1[[Practice no.]:[12]],21,FALSE),List!$A$2:$B$5,2,FALSE)))</f>
        <v/>
      </c>
      <c r="H476" s="67" t="str">
        <f>IF(C476="","",IF(ISERROR(VLOOKUP(VLOOKUP(C476,Table1[[Practice no.]:[12]],22,FALSE),List!$A$2:$B$5,2,FALSE)),"",VLOOKUP(VLOOKUP(C476,Table1[[Practice no.]:[12]],22,FALSE),List!$A$2:$B$5,2,FALSE)))</f>
        <v/>
      </c>
      <c r="I476" s="67" t="str">
        <f>IF(C476="","",IF(ISERROR(VLOOKUP(VLOOKUP(C476,Table1[[Practice no.]:[12]],23,FALSE),List!$A$2:$B$5,2,FALSE)),"",VLOOKUP(VLOOKUP(C476,Table1[[Practice no.]:[12]],23,FALSE),List!$A$2:$B$5,2,FALSE)))</f>
        <v/>
      </c>
      <c r="J476" s="67" t="str">
        <f>IF(C476="","",IF(ISERROR(VLOOKUP(VLOOKUP(C476,Table1[[Practice no.]:[12]],24,FALSE),List!$A$2:$B$5,2,FALSE)),"",VLOOKUP(VLOOKUP(C476,Table1[[Practice no.]:[12]],24,FALSE),List!$A$2:$B$5,2,FALSE)))</f>
        <v/>
      </c>
      <c r="K476" s="68" t="str">
        <f>IF(C476="","",IF(ISERROR(VLOOKUP(VLOOKUP(C476,Table1[[Practice no.]:[12]],25,FALSE),List!$A$2:$B$5,2,FALSE)),"",VLOOKUP(VLOOKUP(C476,Table1[[Practice no.]:[12]],25,FALSE),List!$A$2:$B$5,2,FALSE)))</f>
        <v/>
      </c>
      <c r="L476" s="68" t="str">
        <f>IF(C476="","",IF(ISERROR(VLOOKUP(VLOOKUP(C476,Table1[[Practice no.]:[12]],26,FALSE),List!$A$2:$B$5,2,FALSE)),"",VLOOKUP(VLOOKUP(C476,Table1[[Practice no.]:[12]],26,FALSE),List!$A$2:$B$5,2,FALSE)))</f>
        <v/>
      </c>
      <c r="M476" s="68" t="str">
        <f>IF(C476="","",IF(ISERROR(VLOOKUP(VLOOKUP(C476,Table1[[Practice no.]:[12]],27,FALSE),List!$A$2:$B$5,2,FALSE)),"",VLOOKUP(VLOOKUP(C476,Table1[[Practice no.]:[12]],27,FALSE),List!$A$2:$B$5,2,FALSE)))</f>
        <v/>
      </c>
      <c r="N476" s="69" t="str">
        <f>IF(C476="","",IF(ISERROR(VLOOKUP(VLOOKUP(C476,Table1[[Practice no.]:[12]],28,FALSE),List!$A$2:$B$5,2,FALSE)),"",VLOOKUP(VLOOKUP(C476,Table1[[Practice no.]:[12]],28,FALSE),List!$A$2:$B$5,2,FALSE)))</f>
        <v/>
      </c>
      <c r="O476" s="69" t="str">
        <f>IF(C476="","",IF(ISERROR(VLOOKUP(VLOOKUP(C476,Table1[[Practice no.]:[12]],29,FALSE),List!$A$2:$B$5,2,FALSE)),"",VLOOKUP(VLOOKUP(C476,Table1[[Practice no.]:[12]],29,FALSE),List!$A$2:$B$5,2,FALSE)))</f>
        <v/>
      </c>
      <c r="P476" s="69" t="str">
        <f>IF(C476="","",IF(ISERROR(VLOOKUP(VLOOKUP(C476,Table1[[Practice no.]:[12]],30,FALSE),List!$A$2:$B$5,2,FALSE)),"",VLOOKUP(VLOOKUP(C476,Table1[[Practice no.]:[12]],30,FALSE),List!$A$2:$B$5,2,FALSE)))</f>
        <v/>
      </c>
      <c r="Q476" s="55" t="str">
        <f>IF(C476="","",IF(ISERROR(VLOOKUP(VLOOKUP(C476,Table1[[Practice no.]:[12]],31,FALSE),List!$A$2:$B$5,2,FALSE)),"",VLOOKUP(VLOOKUP(C476,Table1[[Practice no.]:[12]],31,FALSE),List!$A$2:$B$5,2,FALSE)))</f>
        <v/>
      </c>
      <c r="R476" s="55" t="str">
        <f>IF(C476="","",IF(ISERROR(VLOOKUP(VLOOKUP(C476,Table1[[Practice no.]:[12]],32,FALSE),List!$A$2:$B$5,2,FALSE)),"",VLOOKUP(VLOOKUP(C476,Table1[[Practice no.]:[12]],32,FALSE),List!$A$2:$B$5,2,FALSE)))</f>
        <v/>
      </c>
      <c r="S476" s="55" t="str">
        <f>IF(C476="","",IF(ISERROR(VLOOKUP(VLOOKUP(C476,Table1[[Practice no.]:[12]],33,FALSE),List!$A$2:$B$5,2,FALSE)),"",VLOOKUP(VLOOKUP(C476,Table1[[Practice no.]:[12]],33,FALSE),List!$A$2:$B$5,2,FALSE)))</f>
        <v/>
      </c>
      <c r="T476" s="55" t="str">
        <f>IF(C476="","",IF(ISERROR(VLOOKUP(VLOOKUP(C476,Table1[[Practice no.]:[12]],34,FALSE),List!$A$2:$B$5,2,FALSE)),"",VLOOKUP(VLOOKUP(C476,Table1[[Practice no.]:[12]],34,FALSE),List!$A$2:$B$5,2,FALSE)))</f>
        <v/>
      </c>
      <c r="U476" s="55" t="str">
        <f>IF(C476="","",IF(ISERROR(VLOOKUP(VLOOKUP(C476,Table1[[Practice no.]:[12]],35,FALSE),List!$A$2:$B$5,2,FALSE)),"",VLOOKUP(VLOOKUP(C476,Table1[[Practice no.]:[12]],35,FALSE),List!$A$2:$B$5,2,FALSE)))</f>
        <v/>
      </c>
      <c r="V476" s="55" t="str">
        <f>IF(C476="","",IF(ISERROR(VLOOKUP(VLOOKUP(C476,Table1[[Practice no.]:[12]],36,FALSE),List!$A$2:$B$5,2,FALSE)),"",VLOOKUP(VLOOKUP(C476,Table1[[Practice no.]:[12]],36,FALSE),List!$A$2:$B$5,2,FALSE)))</f>
        <v/>
      </c>
      <c r="W476" s="55" t="str">
        <f>IF(C476="","",IF(ISERROR(VLOOKUP(VLOOKUP(C476,Table1[[Practice no.]:[12]],37,FALSE),List!$A$2:$B$5,2,FALSE)),"",VLOOKUP(VLOOKUP(C476,Table1[[Practice no.]:[12]],37,FALSE),List!$A$2:$B$5,2,FALSE)))</f>
        <v/>
      </c>
      <c r="X476" s="55" t="str">
        <f>IF(C476="","",IF(ISERROR(VLOOKUP(VLOOKUP(C476,Table1[[Practice no.]:[12]],38,FALSE),List!$A$2:$B$5,2,FALSE)),"",VLOOKUP(VLOOKUP(C476,Table1[[Practice no.]:[12]],38,FALSE),List!$A$2:$B$5,2,FALSE)))</f>
        <v/>
      </c>
      <c r="Y476" s="55" t="str">
        <f>IF(C476="","",IF(ISERROR(VLOOKUP(VLOOKUP(C476,Table1[[Practice no.]:[12]],39,FALSE),List!$A$2:$B$5,2,FALSE)),"",VLOOKUP(VLOOKUP(C476,Table1[[Practice no.]:[12]],39,FALSE),List!$A$2:$B$5,2,FALSE)))</f>
        <v/>
      </c>
      <c r="Z476" s="55" t="str">
        <f>IF(C476="","",IF(ISERROR(VLOOKUP(VLOOKUP(C476,Table1[[Practice no.]:[12]],40,FALSE),List!$A$2:$B$5,2,FALSE)),"",VLOOKUP(VLOOKUP(C476,Table1[[Practice no.]:[12]],40,FALSE),List!$A$2:$B$5,2,FALSE)))</f>
        <v/>
      </c>
      <c r="AA476" s="55" t="str">
        <f>IF(C476="","",IF(ISERROR(VLOOKUP(VLOOKUP(C476,Table1[[Practice no.]:[12]],41,FALSE),List!$A$2:$B$5,2,FALSE)),"",VLOOKUP(VLOOKUP(C476,Table1[[Practice no.]:[12]],41,FALSE),List!$A$2:$B$5,2,FALSE)))</f>
        <v/>
      </c>
      <c r="AB476" s="55" t="str">
        <f>IF(C476="","",IF(ISERROR(VLOOKUP(VLOOKUP(C476,Table1[[Practice no.]:[12]],42,FALSE),List!$A$2:$B$5,2,FALSE)),"",VLOOKUP(VLOOKUP(C476,Table1[[Practice no.]:[12]],42,FALSE),List!$A$2:$B$5,2,FALSE)))</f>
        <v/>
      </c>
    </row>
    <row r="477" spans="1:28" ht="40.35" customHeight="1">
      <c r="A477" s="218"/>
      <c r="B477" s="218"/>
      <c r="C477" s="218"/>
      <c r="D477" s="218" t="str">
        <f>IF(C477="","",HYPERLINK("#'" &amp; C477 &amp; "'!A1",VLOOKUP(C477,Table1[[Practice no.]:[Pracitce Name]],2,FALSE)))</f>
        <v/>
      </c>
      <c r="E477" s="65" t="str">
        <f>IF(C477="","",IF(ISERROR(VLOOKUP(VLOOKUP(C477,Table1[[Practice no.]:[12]],19,FALSE),List!$A$2:$B$5,2,FALSE)),"",VLOOKUP(VLOOKUP(C477,Table1[[Practice no.]:[12]],19,FALSE),List!$A$2:$B$5,2,FALSE)))</f>
        <v/>
      </c>
      <c r="F477" s="66" t="str">
        <f>IF(C477="","",IF(ISERROR(VLOOKUP(VLOOKUP(C477,Table1[[Practice no.]:[12]],20,FALSE),List!$A$2:$B$5,2,FALSE)),"",VLOOKUP(VLOOKUP(C477,Table1[[Practice no.]:[12]],20,FALSE),List!$A$2:$B$5,2,FALSE)))</f>
        <v/>
      </c>
      <c r="G477" s="66" t="str">
        <f>IF(C477="","",IF(ISERROR(VLOOKUP(VLOOKUP(C477,Table1[[Practice no.]:[12]],21,FALSE),List!$A$2:$B$5,2,FALSE)),"",VLOOKUP(VLOOKUP(C477,Table1[[Practice no.]:[12]],21,FALSE),List!$A$2:$B$5,2,FALSE)))</f>
        <v/>
      </c>
      <c r="H477" s="67" t="str">
        <f>IF(C477="","",IF(ISERROR(VLOOKUP(VLOOKUP(C477,Table1[[Practice no.]:[12]],22,FALSE),List!$A$2:$B$5,2,FALSE)),"",VLOOKUP(VLOOKUP(C477,Table1[[Practice no.]:[12]],22,FALSE),List!$A$2:$B$5,2,FALSE)))</f>
        <v/>
      </c>
      <c r="I477" s="67" t="str">
        <f>IF(C477="","",IF(ISERROR(VLOOKUP(VLOOKUP(C477,Table1[[Practice no.]:[12]],23,FALSE),List!$A$2:$B$5,2,FALSE)),"",VLOOKUP(VLOOKUP(C477,Table1[[Practice no.]:[12]],23,FALSE),List!$A$2:$B$5,2,FALSE)))</f>
        <v/>
      </c>
      <c r="J477" s="67" t="str">
        <f>IF(C477="","",IF(ISERROR(VLOOKUP(VLOOKUP(C477,Table1[[Practice no.]:[12]],24,FALSE),List!$A$2:$B$5,2,FALSE)),"",VLOOKUP(VLOOKUP(C477,Table1[[Practice no.]:[12]],24,FALSE),List!$A$2:$B$5,2,FALSE)))</f>
        <v/>
      </c>
      <c r="K477" s="68" t="str">
        <f>IF(C477="","",IF(ISERROR(VLOOKUP(VLOOKUP(C477,Table1[[Practice no.]:[12]],25,FALSE),List!$A$2:$B$5,2,FALSE)),"",VLOOKUP(VLOOKUP(C477,Table1[[Practice no.]:[12]],25,FALSE),List!$A$2:$B$5,2,FALSE)))</f>
        <v/>
      </c>
      <c r="L477" s="68" t="str">
        <f>IF(C477="","",IF(ISERROR(VLOOKUP(VLOOKUP(C477,Table1[[Practice no.]:[12]],26,FALSE),List!$A$2:$B$5,2,FALSE)),"",VLOOKUP(VLOOKUP(C477,Table1[[Practice no.]:[12]],26,FALSE),List!$A$2:$B$5,2,FALSE)))</f>
        <v/>
      </c>
      <c r="M477" s="68" t="str">
        <f>IF(C477="","",IF(ISERROR(VLOOKUP(VLOOKUP(C477,Table1[[Practice no.]:[12]],27,FALSE),List!$A$2:$B$5,2,FALSE)),"",VLOOKUP(VLOOKUP(C477,Table1[[Practice no.]:[12]],27,FALSE),List!$A$2:$B$5,2,FALSE)))</f>
        <v/>
      </c>
      <c r="N477" s="69" t="str">
        <f>IF(C477="","",IF(ISERROR(VLOOKUP(VLOOKUP(C477,Table1[[Practice no.]:[12]],28,FALSE),List!$A$2:$B$5,2,FALSE)),"",VLOOKUP(VLOOKUP(C477,Table1[[Practice no.]:[12]],28,FALSE),List!$A$2:$B$5,2,FALSE)))</f>
        <v/>
      </c>
      <c r="O477" s="69" t="str">
        <f>IF(C477="","",IF(ISERROR(VLOOKUP(VLOOKUP(C477,Table1[[Practice no.]:[12]],29,FALSE),List!$A$2:$B$5,2,FALSE)),"",VLOOKUP(VLOOKUP(C477,Table1[[Practice no.]:[12]],29,FALSE),List!$A$2:$B$5,2,FALSE)))</f>
        <v/>
      </c>
      <c r="P477" s="69" t="str">
        <f>IF(C477="","",IF(ISERROR(VLOOKUP(VLOOKUP(C477,Table1[[Practice no.]:[12]],30,FALSE),List!$A$2:$B$5,2,FALSE)),"",VLOOKUP(VLOOKUP(C477,Table1[[Practice no.]:[12]],30,FALSE),List!$A$2:$B$5,2,FALSE)))</f>
        <v/>
      </c>
      <c r="Q477" s="55" t="str">
        <f>IF(C477="","",IF(ISERROR(VLOOKUP(VLOOKUP(C477,Table1[[Practice no.]:[12]],31,FALSE),List!$A$2:$B$5,2,FALSE)),"",VLOOKUP(VLOOKUP(C477,Table1[[Practice no.]:[12]],31,FALSE),List!$A$2:$B$5,2,FALSE)))</f>
        <v/>
      </c>
      <c r="R477" s="55" t="str">
        <f>IF(C477="","",IF(ISERROR(VLOOKUP(VLOOKUP(C477,Table1[[Practice no.]:[12]],32,FALSE),List!$A$2:$B$5,2,FALSE)),"",VLOOKUP(VLOOKUP(C477,Table1[[Practice no.]:[12]],32,FALSE),List!$A$2:$B$5,2,FALSE)))</f>
        <v/>
      </c>
      <c r="S477" s="55" t="str">
        <f>IF(C477="","",IF(ISERROR(VLOOKUP(VLOOKUP(C477,Table1[[Practice no.]:[12]],33,FALSE),List!$A$2:$B$5,2,FALSE)),"",VLOOKUP(VLOOKUP(C477,Table1[[Practice no.]:[12]],33,FALSE),List!$A$2:$B$5,2,FALSE)))</f>
        <v/>
      </c>
      <c r="T477" s="55" t="str">
        <f>IF(C477="","",IF(ISERROR(VLOOKUP(VLOOKUP(C477,Table1[[Practice no.]:[12]],34,FALSE),List!$A$2:$B$5,2,FALSE)),"",VLOOKUP(VLOOKUP(C477,Table1[[Practice no.]:[12]],34,FALSE),List!$A$2:$B$5,2,FALSE)))</f>
        <v/>
      </c>
      <c r="U477" s="55" t="str">
        <f>IF(C477="","",IF(ISERROR(VLOOKUP(VLOOKUP(C477,Table1[[Practice no.]:[12]],35,FALSE),List!$A$2:$B$5,2,FALSE)),"",VLOOKUP(VLOOKUP(C477,Table1[[Practice no.]:[12]],35,FALSE),List!$A$2:$B$5,2,FALSE)))</f>
        <v/>
      </c>
      <c r="V477" s="55" t="str">
        <f>IF(C477="","",IF(ISERROR(VLOOKUP(VLOOKUP(C477,Table1[[Practice no.]:[12]],36,FALSE),List!$A$2:$B$5,2,FALSE)),"",VLOOKUP(VLOOKUP(C477,Table1[[Practice no.]:[12]],36,FALSE),List!$A$2:$B$5,2,FALSE)))</f>
        <v/>
      </c>
      <c r="W477" s="55" t="str">
        <f>IF(C477="","",IF(ISERROR(VLOOKUP(VLOOKUP(C477,Table1[[Practice no.]:[12]],37,FALSE),List!$A$2:$B$5,2,FALSE)),"",VLOOKUP(VLOOKUP(C477,Table1[[Practice no.]:[12]],37,FALSE),List!$A$2:$B$5,2,FALSE)))</f>
        <v/>
      </c>
      <c r="X477" s="55" t="str">
        <f>IF(C477="","",IF(ISERROR(VLOOKUP(VLOOKUP(C477,Table1[[Practice no.]:[12]],38,FALSE),List!$A$2:$B$5,2,FALSE)),"",VLOOKUP(VLOOKUP(C477,Table1[[Practice no.]:[12]],38,FALSE),List!$A$2:$B$5,2,FALSE)))</f>
        <v/>
      </c>
      <c r="Y477" s="55" t="str">
        <f>IF(C477="","",IF(ISERROR(VLOOKUP(VLOOKUP(C477,Table1[[Practice no.]:[12]],39,FALSE),List!$A$2:$B$5,2,FALSE)),"",VLOOKUP(VLOOKUP(C477,Table1[[Practice no.]:[12]],39,FALSE),List!$A$2:$B$5,2,FALSE)))</f>
        <v/>
      </c>
      <c r="Z477" s="55" t="str">
        <f>IF(C477="","",IF(ISERROR(VLOOKUP(VLOOKUP(C477,Table1[[Practice no.]:[12]],40,FALSE),List!$A$2:$B$5,2,FALSE)),"",VLOOKUP(VLOOKUP(C477,Table1[[Practice no.]:[12]],40,FALSE),List!$A$2:$B$5,2,FALSE)))</f>
        <v/>
      </c>
      <c r="AA477" s="55" t="str">
        <f>IF(C477="","",IF(ISERROR(VLOOKUP(VLOOKUP(C477,Table1[[Practice no.]:[12]],41,FALSE),List!$A$2:$B$5,2,FALSE)),"",VLOOKUP(VLOOKUP(C477,Table1[[Practice no.]:[12]],41,FALSE),List!$A$2:$B$5,2,FALSE)))</f>
        <v/>
      </c>
      <c r="AB477" s="55" t="str">
        <f>IF(C477="","",IF(ISERROR(VLOOKUP(VLOOKUP(C477,Table1[[Practice no.]:[12]],42,FALSE),List!$A$2:$B$5,2,FALSE)),"",VLOOKUP(VLOOKUP(C477,Table1[[Practice no.]:[12]],42,FALSE),List!$A$2:$B$5,2,FALSE)))</f>
        <v/>
      </c>
    </row>
    <row r="478" spans="1:28" ht="40.35" customHeight="1">
      <c r="A478" s="218"/>
      <c r="B478" s="218"/>
      <c r="C478" s="218"/>
      <c r="D478" s="218" t="str">
        <f>IF(C478="","",HYPERLINK("#'" &amp; C478 &amp; "'!A1",VLOOKUP(C478,Table1[[Practice no.]:[Pracitce Name]],2,FALSE)))</f>
        <v/>
      </c>
      <c r="E478" s="65" t="str">
        <f>IF(C478="","",IF(ISERROR(VLOOKUP(VLOOKUP(C478,Table1[[Practice no.]:[12]],19,FALSE),List!$A$2:$B$5,2,FALSE)),"",VLOOKUP(VLOOKUP(C478,Table1[[Practice no.]:[12]],19,FALSE),List!$A$2:$B$5,2,FALSE)))</f>
        <v/>
      </c>
      <c r="F478" s="66" t="str">
        <f>IF(C478="","",IF(ISERROR(VLOOKUP(VLOOKUP(C478,Table1[[Practice no.]:[12]],20,FALSE),List!$A$2:$B$5,2,FALSE)),"",VLOOKUP(VLOOKUP(C478,Table1[[Practice no.]:[12]],20,FALSE),List!$A$2:$B$5,2,FALSE)))</f>
        <v/>
      </c>
      <c r="G478" s="66" t="str">
        <f>IF(C478="","",IF(ISERROR(VLOOKUP(VLOOKUP(C478,Table1[[Practice no.]:[12]],21,FALSE),List!$A$2:$B$5,2,FALSE)),"",VLOOKUP(VLOOKUP(C478,Table1[[Practice no.]:[12]],21,FALSE),List!$A$2:$B$5,2,FALSE)))</f>
        <v/>
      </c>
      <c r="H478" s="67" t="str">
        <f>IF(C478="","",IF(ISERROR(VLOOKUP(VLOOKUP(C478,Table1[[Practice no.]:[12]],22,FALSE),List!$A$2:$B$5,2,FALSE)),"",VLOOKUP(VLOOKUP(C478,Table1[[Practice no.]:[12]],22,FALSE),List!$A$2:$B$5,2,FALSE)))</f>
        <v/>
      </c>
      <c r="I478" s="67" t="str">
        <f>IF(C478="","",IF(ISERROR(VLOOKUP(VLOOKUP(C478,Table1[[Practice no.]:[12]],23,FALSE),List!$A$2:$B$5,2,FALSE)),"",VLOOKUP(VLOOKUP(C478,Table1[[Practice no.]:[12]],23,FALSE),List!$A$2:$B$5,2,FALSE)))</f>
        <v/>
      </c>
      <c r="J478" s="67" t="str">
        <f>IF(C478="","",IF(ISERROR(VLOOKUP(VLOOKUP(C478,Table1[[Practice no.]:[12]],24,FALSE),List!$A$2:$B$5,2,FALSE)),"",VLOOKUP(VLOOKUP(C478,Table1[[Practice no.]:[12]],24,FALSE),List!$A$2:$B$5,2,FALSE)))</f>
        <v/>
      </c>
      <c r="K478" s="68" t="str">
        <f>IF(C478="","",IF(ISERROR(VLOOKUP(VLOOKUP(C478,Table1[[Practice no.]:[12]],25,FALSE),List!$A$2:$B$5,2,FALSE)),"",VLOOKUP(VLOOKUP(C478,Table1[[Practice no.]:[12]],25,FALSE),List!$A$2:$B$5,2,FALSE)))</f>
        <v/>
      </c>
      <c r="L478" s="68" t="str">
        <f>IF(C478="","",IF(ISERROR(VLOOKUP(VLOOKUP(C478,Table1[[Practice no.]:[12]],26,FALSE),List!$A$2:$B$5,2,FALSE)),"",VLOOKUP(VLOOKUP(C478,Table1[[Practice no.]:[12]],26,FALSE),List!$A$2:$B$5,2,FALSE)))</f>
        <v/>
      </c>
      <c r="M478" s="68" t="str">
        <f>IF(C478="","",IF(ISERROR(VLOOKUP(VLOOKUP(C478,Table1[[Practice no.]:[12]],27,FALSE),List!$A$2:$B$5,2,FALSE)),"",VLOOKUP(VLOOKUP(C478,Table1[[Practice no.]:[12]],27,FALSE),List!$A$2:$B$5,2,FALSE)))</f>
        <v/>
      </c>
      <c r="N478" s="69" t="str">
        <f>IF(C478="","",IF(ISERROR(VLOOKUP(VLOOKUP(C478,Table1[[Practice no.]:[12]],28,FALSE),List!$A$2:$B$5,2,FALSE)),"",VLOOKUP(VLOOKUP(C478,Table1[[Practice no.]:[12]],28,FALSE),List!$A$2:$B$5,2,FALSE)))</f>
        <v/>
      </c>
      <c r="O478" s="69" t="str">
        <f>IF(C478="","",IF(ISERROR(VLOOKUP(VLOOKUP(C478,Table1[[Practice no.]:[12]],29,FALSE),List!$A$2:$B$5,2,FALSE)),"",VLOOKUP(VLOOKUP(C478,Table1[[Practice no.]:[12]],29,FALSE),List!$A$2:$B$5,2,FALSE)))</f>
        <v/>
      </c>
      <c r="P478" s="69" t="str">
        <f>IF(C478="","",IF(ISERROR(VLOOKUP(VLOOKUP(C478,Table1[[Practice no.]:[12]],30,FALSE),List!$A$2:$B$5,2,FALSE)),"",VLOOKUP(VLOOKUP(C478,Table1[[Practice no.]:[12]],30,FALSE),List!$A$2:$B$5,2,FALSE)))</f>
        <v/>
      </c>
      <c r="Q478" s="55" t="str">
        <f>IF(C478="","",IF(ISERROR(VLOOKUP(VLOOKUP(C478,Table1[[Practice no.]:[12]],31,FALSE),List!$A$2:$B$5,2,FALSE)),"",VLOOKUP(VLOOKUP(C478,Table1[[Practice no.]:[12]],31,FALSE),List!$A$2:$B$5,2,FALSE)))</f>
        <v/>
      </c>
      <c r="R478" s="55" t="str">
        <f>IF(C478="","",IF(ISERROR(VLOOKUP(VLOOKUP(C478,Table1[[Practice no.]:[12]],32,FALSE),List!$A$2:$B$5,2,FALSE)),"",VLOOKUP(VLOOKUP(C478,Table1[[Practice no.]:[12]],32,FALSE),List!$A$2:$B$5,2,FALSE)))</f>
        <v/>
      </c>
      <c r="S478" s="55" t="str">
        <f>IF(C478="","",IF(ISERROR(VLOOKUP(VLOOKUP(C478,Table1[[Practice no.]:[12]],33,FALSE),List!$A$2:$B$5,2,FALSE)),"",VLOOKUP(VLOOKUP(C478,Table1[[Practice no.]:[12]],33,FALSE),List!$A$2:$B$5,2,FALSE)))</f>
        <v/>
      </c>
      <c r="T478" s="55" t="str">
        <f>IF(C478="","",IF(ISERROR(VLOOKUP(VLOOKUP(C478,Table1[[Practice no.]:[12]],34,FALSE),List!$A$2:$B$5,2,FALSE)),"",VLOOKUP(VLOOKUP(C478,Table1[[Practice no.]:[12]],34,FALSE),List!$A$2:$B$5,2,FALSE)))</f>
        <v/>
      </c>
      <c r="U478" s="55" t="str">
        <f>IF(C478="","",IF(ISERROR(VLOOKUP(VLOOKUP(C478,Table1[[Practice no.]:[12]],35,FALSE),List!$A$2:$B$5,2,FALSE)),"",VLOOKUP(VLOOKUP(C478,Table1[[Practice no.]:[12]],35,FALSE),List!$A$2:$B$5,2,FALSE)))</f>
        <v/>
      </c>
      <c r="V478" s="55" t="str">
        <f>IF(C478="","",IF(ISERROR(VLOOKUP(VLOOKUP(C478,Table1[[Practice no.]:[12]],36,FALSE),List!$A$2:$B$5,2,FALSE)),"",VLOOKUP(VLOOKUP(C478,Table1[[Practice no.]:[12]],36,FALSE),List!$A$2:$B$5,2,FALSE)))</f>
        <v/>
      </c>
      <c r="W478" s="55" t="str">
        <f>IF(C478="","",IF(ISERROR(VLOOKUP(VLOOKUP(C478,Table1[[Practice no.]:[12]],37,FALSE),List!$A$2:$B$5,2,FALSE)),"",VLOOKUP(VLOOKUP(C478,Table1[[Practice no.]:[12]],37,FALSE),List!$A$2:$B$5,2,FALSE)))</f>
        <v/>
      </c>
      <c r="X478" s="55" t="str">
        <f>IF(C478="","",IF(ISERROR(VLOOKUP(VLOOKUP(C478,Table1[[Practice no.]:[12]],38,FALSE),List!$A$2:$B$5,2,FALSE)),"",VLOOKUP(VLOOKUP(C478,Table1[[Practice no.]:[12]],38,FALSE),List!$A$2:$B$5,2,FALSE)))</f>
        <v/>
      </c>
      <c r="Y478" s="55" t="str">
        <f>IF(C478="","",IF(ISERROR(VLOOKUP(VLOOKUP(C478,Table1[[Practice no.]:[12]],39,FALSE),List!$A$2:$B$5,2,FALSE)),"",VLOOKUP(VLOOKUP(C478,Table1[[Practice no.]:[12]],39,FALSE),List!$A$2:$B$5,2,FALSE)))</f>
        <v/>
      </c>
      <c r="Z478" s="55" t="str">
        <f>IF(C478="","",IF(ISERROR(VLOOKUP(VLOOKUP(C478,Table1[[Practice no.]:[12]],40,FALSE),List!$A$2:$B$5,2,FALSE)),"",VLOOKUP(VLOOKUP(C478,Table1[[Practice no.]:[12]],40,FALSE),List!$A$2:$B$5,2,FALSE)))</f>
        <v/>
      </c>
      <c r="AA478" s="55" t="str">
        <f>IF(C478="","",IF(ISERROR(VLOOKUP(VLOOKUP(C478,Table1[[Practice no.]:[12]],41,FALSE),List!$A$2:$B$5,2,FALSE)),"",VLOOKUP(VLOOKUP(C478,Table1[[Practice no.]:[12]],41,FALSE),List!$A$2:$B$5,2,FALSE)))</f>
        <v/>
      </c>
      <c r="AB478" s="55" t="str">
        <f>IF(C478="","",IF(ISERROR(VLOOKUP(VLOOKUP(C478,Table1[[Practice no.]:[12]],42,FALSE),List!$A$2:$B$5,2,FALSE)),"",VLOOKUP(VLOOKUP(C478,Table1[[Practice no.]:[12]],42,FALSE),List!$A$2:$B$5,2,FALSE)))</f>
        <v/>
      </c>
    </row>
    <row r="479" spans="1:28" ht="40.35" customHeight="1">
      <c r="A479" s="218"/>
      <c r="B479" s="218"/>
      <c r="C479" s="218"/>
      <c r="D479" s="218" t="str">
        <f>IF(C479="","",HYPERLINK("#'" &amp; C479 &amp; "'!A1",VLOOKUP(C479,Table1[[Practice no.]:[Pracitce Name]],2,FALSE)))</f>
        <v/>
      </c>
      <c r="E479" s="65" t="str">
        <f>IF(C479="","",IF(ISERROR(VLOOKUP(VLOOKUP(C479,Table1[[Practice no.]:[12]],19,FALSE),List!$A$2:$B$5,2,FALSE)),"",VLOOKUP(VLOOKUP(C479,Table1[[Practice no.]:[12]],19,FALSE),List!$A$2:$B$5,2,FALSE)))</f>
        <v/>
      </c>
      <c r="F479" s="66" t="str">
        <f>IF(C479="","",IF(ISERROR(VLOOKUP(VLOOKUP(C479,Table1[[Practice no.]:[12]],20,FALSE),List!$A$2:$B$5,2,FALSE)),"",VLOOKUP(VLOOKUP(C479,Table1[[Practice no.]:[12]],20,FALSE),List!$A$2:$B$5,2,FALSE)))</f>
        <v/>
      </c>
      <c r="G479" s="66" t="str">
        <f>IF(C479="","",IF(ISERROR(VLOOKUP(VLOOKUP(C479,Table1[[Practice no.]:[12]],21,FALSE),List!$A$2:$B$5,2,FALSE)),"",VLOOKUP(VLOOKUP(C479,Table1[[Practice no.]:[12]],21,FALSE),List!$A$2:$B$5,2,FALSE)))</f>
        <v/>
      </c>
      <c r="H479" s="67" t="str">
        <f>IF(C479="","",IF(ISERROR(VLOOKUP(VLOOKUP(C479,Table1[[Practice no.]:[12]],22,FALSE),List!$A$2:$B$5,2,FALSE)),"",VLOOKUP(VLOOKUP(C479,Table1[[Practice no.]:[12]],22,FALSE),List!$A$2:$B$5,2,FALSE)))</f>
        <v/>
      </c>
      <c r="I479" s="67" t="str">
        <f>IF(C479="","",IF(ISERROR(VLOOKUP(VLOOKUP(C479,Table1[[Practice no.]:[12]],23,FALSE),List!$A$2:$B$5,2,FALSE)),"",VLOOKUP(VLOOKUP(C479,Table1[[Practice no.]:[12]],23,FALSE),List!$A$2:$B$5,2,FALSE)))</f>
        <v/>
      </c>
      <c r="J479" s="67" t="str">
        <f>IF(C479="","",IF(ISERROR(VLOOKUP(VLOOKUP(C479,Table1[[Practice no.]:[12]],24,FALSE),List!$A$2:$B$5,2,FALSE)),"",VLOOKUP(VLOOKUP(C479,Table1[[Practice no.]:[12]],24,FALSE),List!$A$2:$B$5,2,FALSE)))</f>
        <v/>
      </c>
      <c r="K479" s="68" t="str">
        <f>IF(C479="","",IF(ISERROR(VLOOKUP(VLOOKUP(C479,Table1[[Practice no.]:[12]],25,FALSE),List!$A$2:$B$5,2,FALSE)),"",VLOOKUP(VLOOKUP(C479,Table1[[Practice no.]:[12]],25,FALSE),List!$A$2:$B$5,2,FALSE)))</f>
        <v/>
      </c>
      <c r="L479" s="68" t="str">
        <f>IF(C479="","",IF(ISERROR(VLOOKUP(VLOOKUP(C479,Table1[[Practice no.]:[12]],26,FALSE),List!$A$2:$B$5,2,FALSE)),"",VLOOKUP(VLOOKUP(C479,Table1[[Practice no.]:[12]],26,FALSE),List!$A$2:$B$5,2,FALSE)))</f>
        <v/>
      </c>
      <c r="M479" s="68" t="str">
        <f>IF(C479="","",IF(ISERROR(VLOOKUP(VLOOKUP(C479,Table1[[Practice no.]:[12]],27,FALSE),List!$A$2:$B$5,2,FALSE)),"",VLOOKUP(VLOOKUP(C479,Table1[[Practice no.]:[12]],27,FALSE),List!$A$2:$B$5,2,FALSE)))</f>
        <v/>
      </c>
      <c r="N479" s="69" t="str">
        <f>IF(C479="","",IF(ISERROR(VLOOKUP(VLOOKUP(C479,Table1[[Practice no.]:[12]],28,FALSE),List!$A$2:$B$5,2,FALSE)),"",VLOOKUP(VLOOKUP(C479,Table1[[Practice no.]:[12]],28,FALSE),List!$A$2:$B$5,2,FALSE)))</f>
        <v/>
      </c>
      <c r="O479" s="69" t="str">
        <f>IF(C479="","",IF(ISERROR(VLOOKUP(VLOOKUP(C479,Table1[[Practice no.]:[12]],29,FALSE),List!$A$2:$B$5,2,FALSE)),"",VLOOKUP(VLOOKUP(C479,Table1[[Practice no.]:[12]],29,FALSE),List!$A$2:$B$5,2,FALSE)))</f>
        <v/>
      </c>
      <c r="P479" s="69" t="str">
        <f>IF(C479="","",IF(ISERROR(VLOOKUP(VLOOKUP(C479,Table1[[Practice no.]:[12]],30,FALSE),List!$A$2:$B$5,2,FALSE)),"",VLOOKUP(VLOOKUP(C479,Table1[[Practice no.]:[12]],30,FALSE),List!$A$2:$B$5,2,FALSE)))</f>
        <v/>
      </c>
      <c r="Q479" s="55" t="str">
        <f>IF(C479="","",IF(ISERROR(VLOOKUP(VLOOKUP(C479,Table1[[Practice no.]:[12]],31,FALSE),List!$A$2:$B$5,2,FALSE)),"",VLOOKUP(VLOOKUP(C479,Table1[[Practice no.]:[12]],31,FALSE),List!$A$2:$B$5,2,FALSE)))</f>
        <v/>
      </c>
      <c r="R479" s="55" t="str">
        <f>IF(C479="","",IF(ISERROR(VLOOKUP(VLOOKUP(C479,Table1[[Practice no.]:[12]],32,FALSE),List!$A$2:$B$5,2,FALSE)),"",VLOOKUP(VLOOKUP(C479,Table1[[Practice no.]:[12]],32,FALSE),List!$A$2:$B$5,2,FALSE)))</f>
        <v/>
      </c>
      <c r="S479" s="55" t="str">
        <f>IF(C479="","",IF(ISERROR(VLOOKUP(VLOOKUP(C479,Table1[[Practice no.]:[12]],33,FALSE),List!$A$2:$B$5,2,FALSE)),"",VLOOKUP(VLOOKUP(C479,Table1[[Practice no.]:[12]],33,FALSE),List!$A$2:$B$5,2,FALSE)))</f>
        <v/>
      </c>
      <c r="T479" s="55" t="str">
        <f>IF(C479="","",IF(ISERROR(VLOOKUP(VLOOKUP(C479,Table1[[Practice no.]:[12]],34,FALSE),List!$A$2:$B$5,2,FALSE)),"",VLOOKUP(VLOOKUP(C479,Table1[[Practice no.]:[12]],34,FALSE),List!$A$2:$B$5,2,FALSE)))</f>
        <v/>
      </c>
      <c r="U479" s="55" t="str">
        <f>IF(C479="","",IF(ISERROR(VLOOKUP(VLOOKUP(C479,Table1[[Practice no.]:[12]],35,FALSE),List!$A$2:$B$5,2,FALSE)),"",VLOOKUP(VLOOKUP(C479,Table1[[Practice no.]:[12]],35,FALSE),List!$A$2:$B$5,2,FALSE)))</f>
        <v/>
      </c>
      <c r="V479" s="55" t="str">
        <f>IF(C479="","",IF(ISERROR(VLOOKUP(VLOOKUP(C479,Table1[[Practice no.]:[12]],36,FALSE),List!$A$2:$B$5,2,FALSE)),"",VLOOKUP(VLOOKUP(C479,Table1[[Practice no.]:[12]],36,FALSE),List!$A$2:$B$5,2,FALSE)))</f>
        <v/>
      </c>
      <c r="W479" s="55" t="str">
        <f>IF(C479="","",IF(ISERROR(VLOOKUP(VLOOKUP(C479,Table1[[Practice no.]:[12]],37,FALSE),List!$A$2:$B$5,2,FALSE)),"",VLOOKUP(VLOOKUP(C479,Table1[[Practice no.]:[12]],37,FALSE),List!$A$2:$B$5,2,FALSE)))</f>
        <v/>
      </c>
      <c r="X479" s="55" t="str">
        <f>IF(C479="","",IF(ISERROR(VLOOKUP(VLOOKUP(C479,Table1[[Practice no.]:[12]],38,FALSE),List!$A$2:$B$5,2,FALSE)),"",VLOOKUP(VLOOKUP(C479,Table1[[Practice no.]:[12]],38,FALSE),List!$A$2:$B$5,2,FALSE)))</f>
        <v/>
      </c>
      <c r="Y479" s="55" t="str">
        <f>IF(C479="","",IF(ISERROR(VLOOKUP(VLOOKUP(C479,Table1[[Practice no.]:[12]],39,FALSE),List!$A$2:$B$5,2,FALSE)),"",VLOOKUP(VLOOKUP(C479,Table1[[Practice no.]:[12]],39,FALSE),List!$A$2:$B$5,2,FALSE)))</f>
        <v/>
      </c>
      <c r="Z479" s="55" t="str">
        <f>IF(C479="","",IF(ISERROR(VLOOKUP(VLOOKUP(C479,Table1[[Practice no.]:[12]],40,FALSE),List!$A$2:$B$5,2,FALSE)),"",VLOOKUP(VLOOKUP(C479,Table1[[Practice no.]:[12]],40,FALSE),List!$A$2:$B$5,2,FALSE)))</f>
        <v/>
      </c>
      <c r="AA479" s="55" t="str">
        <f>IF(C479="","",IF(ISERROR(VLOOKUP(VLOOKUP(C479,Table1[[Practice no.]:[12]],41,FALSE),List!$A$2:$B$5,2,FALSE)),"",VLOOKUP(VLOOKUP(C479,Table1[[Practice no.]:[12]],41,FALSE),List!$A$2:$B$5,2,FALSE)))</f>
        <v/>
      </c>
      <c r="AB479" s="55" t="str">
        <f>IF(C479="","",IF(ISERROR(VLOOKUP(VLOOKUP(C479,Table1[[Practice no.]:[12]],42,FALSE),List!$A$2:$B$5,2,FALSE)),"",VLOOKUP(VLOOKUP(C479,Table1[[Practice no.]:[12]],42,FALSE),List!$A$2:$B$5,2,FALSE)))</f>
        <v/>
      </c>
    </row>
    <row r="480" spans="1:28" ht="40.35" customHeight="1">
      <c r="A480" s="218"/>
      <c r="B480" s="218"/>
      <c r="C480" s="218"/>
      <c r="D480" s="218" t="str">
        <f>IF(C480="","",HYPERLINK("#'" &amp; C480 &amp; "'!A1",VLOOKUP(C480,Table1[[Practice no.]:[Pracitce Name]],2,FALSE)))</f>
        <v/>
      </c>
      <c r="E480" s="65" t="str">
        <f>IF(C480="","",IF(ISERROR(VLOOKUP(VLOOKUP(C480,Table1[[Practice no.]:[12]],19,FALSE),List!$A$2:$B$5,2,FALSE)),"",VLOOKUP(VLOOKUP(C480,Table1[[Practice no.]:[12]],19,FALSE),List!$A$2:$B$5,2,FALSE)))</f>
        <v/>
      </c>
      <c r="F480" s="66" t="str">
        <f>IF(C480="","",IF(ISERROR(VLOOKUP(VLOOKUP(C480,Table1[[Practice no.]:[12]],20,FALSE),List!$A$2:$B$5,2,FALSE)),"",VLOOKUP(VLOOKUP(C480,Table1[[Practice no.]:[12]],20,FALSE),List!$A$2:$B$5,2,FALSE)))</f>
        <v/>
      </c>
      <c r="G480" s="66" t="str">
        <f>IF(C480="","",IF(ISERROR(VLOOKUP(VLOOKUP(C480,Table1[[Practice no.]:[12]],21,FALSE),List!$A$2:$B$5,2,FALSE)),"",VLOOKUP(VLOOKUP(C480,Table1[[Practice no.]:[12]],21,FALSE),List!$A$2:$B$5,2,FALSE)))</f>
        <v/>
      </c>
      <c r="H480" s="67" t="str">
        <f>IF(C480="","",IF(ISERROR(VLOOKUP(VLOOKUP(C480,Table1[[Practice no.]:[12]],22,FALSE),List!$A$2:$B$5,2,FALSE)),"",VLOOKUP(VLOOKUP(C480,Table1[[Practice no.]:[12]],22,FALSE),List!$A$2:$B$5,2,FALSE)))</f>
        <v/>
      </c>
      <c r="I480" s="67" t="str">
        <f>IF(C480="","",IF(ISERROR(VLOOKUP(VLOOKUP(C480,Table1[[Practice no.]:[12]],23,FALSE),List!$A$2:$B$5,2,FALSE)),"",VLOOKUP(VLOOKUP(C480,Table1[[Practice no.]:[12]],23,FALSE),List!$A$2:$B$5,2,FALSE)))</f>
        <v/>
      </c>
      <c r="J480" s="67" t="str">
        <f>IF(C480="","",IF(ISERROR(VLOOKUP(VLOOKUP(C480,Table1[[Practice no.]:[12]],24,FALSE),List!$A$2:$B$5,2,FALSE)),"",VLOOKUP(VLOOKUP(C480,Table1[[Practice no.]:[12]],24,FALSE),List!$A$2:$B$5,2,FALSE)))</f>
        <v/>
      </c>
      <c r="K480" s="68" t="str">
        <f>IF(C480="","",IF(ISERROR(VLOOKUP(VLOOKUP(C480,Table1[[Practice no.]:[12]],25,FALSE),List!$A$2:$B$5,2,FALSE)),"",VLOOKUP(VLOOKUP(C480,Table1[[Practice no.]:[12]],25,FALSE),List!$A$2:$B$5,2,FALSE)))</f>
        <v/>
      </c>
      <c r="L480" s="68" t="str">
        <f>IF(C480="","",IF(ISERROR(VLOOKUP(VLOOKUP(C480,Table1[[Practice no.]:[12]],26,FALSE),List!$A$2:$B$5,2,FALSE)),"",VLOOKUP(VLOOKUP(C480,Table1[[Practice no.]:[12]],26,FALSE),List!$A$2:$B$5,2,FALSE)))</f>
        <v/>
      </c>
      <c r="M480" s="68" t="str">
        <f>IF(C480="","",IF(ISERROR(VLOOKUP(VLOOKUP(C480,Table1[[Practice no.]:[12]],27,FALSE),List!$A$2:$B$5,2,FALSE)),"",VLOOKUP(VLOOKUP(C480,Table1[[Practice no.]:[12]],27,FALSE),List!$A$2:$B$5,2,FALSE)))</f>
        <v/>
      </c>
      <c r="N480" s="69" t="str">
        <f>IF(C480="","",IF(ISERROR(VLOOKUP(VLOOKUP(C480,Table1[[Practice no.]:[12]],28,FALSE),List!$A$2:$B$5,2,FALSE)),"",VLOOKUP(VLOOKUP(C480,Table1[[Practice no.]:[12]],28,FALSE),List!$A$2:$B$5,2,FALSE)))</f>
        <v/>
      </c>
      <c r="O480" s="69" t="str">
        <f>IF(C480="","",IF(ISERROR(VLOOKUP(VLOOKUP(C480,Table1[[Practice no.]:[12]],29,FALSE),List!$A$2:$B$5,2,FALSE)),"",VLOOKUP(VLOOKUP(C480,Table1[[Practice no.]:[12]],29,FALSE),List!$A$2:$B$5,2,FALSE)))</f>
        <v/>
      </c>
      <c r="P480" s="69" t="str">
        <f>IF(C480="","",IF(ISERROR(VLOOKUP(VLOOKUP(C480,Table1[[Practice no.]:[12]],30,FALSE),List!$A$2:$B$5,2,FALSE)),"",VLOOKUP(VLOOKUP(C480,Table1[[Practice no.]:[12]],30,FALSE),List!$A$2:$B$5,2,FALSE)))</f>
        <v/>
      </c>
      <c r="Q480" s="55" t="str">
        <f>IF(C480="","",IF(ISERROR(VLOOKUP(VLOOKUP(C480,Table1[[Practice no.]:[12]],31,FALSE),List!$A$2:$B$5,2,FALSE)),"",VLOOKUP(VLOOKUP(C480,Table1[[Practice no.]:[12]],31,FALSE),List!$A$2:$B$5,2,FALSE)))</f>
        <v/>
      </c>
      <c r="R480" s="55" t="str">
        <f>IF(C480="","",IF(ISERROR(VLOOKUP(VLOOKUP(C480,Table1[[Practice no.]:[12]],32,FALSE),List!$A$2:$B$5,2,FALSE)),"",VLOOKUP(VLOOKUP(C480,Table1[[Practice no.]:[12]],32,FALSE),List!$A$2:$B$5,2,FALSE)))</f>
        <v/>
      </c>
      <c r="S480" s="55" t="str">
        <f>IF(C480="","",IF(ISERROR(VLOOKUP(VLOOKUP(C480,Table1[[Practice no.]:[12]],33,FALSE),List!$A$2:$B$5,2,FALSE)),"",VLOOKUP(VLOOKUP(C480,Table1[[Practice no.]:[12]],33,FALSE),List!$A$2:$B$5,2,FALSE)))</f>
        <v/>
      </c>
      <c r="T480" s="55" t="str">
        <f>IF(C480="","",IF(ISERROR(VLOOKUP(VLOOKUP(C480,Table1[[Practice no.]:[12]],34,FALSE),List!$A$2:$B$5,2,FALSE)),"",VLOOKUP(VLOOKUP(C480,Table1[[Practice no.]:[12]],34,FALSE),List!$A$2:$B$5,2,FALSE)))</f>
        <v/>
      </c>
      <c r="U480" s="55" t="str">
        <f>IF(C480="","",IF(ISERROR(VLOOKUP(VLOOKUP(C480,Table1[[Practice no.]:[12]],35,FALSE),List!$A$2:$B$5,2,FALSE)),"",VLOOKUP(VLOOKUP(C480,Table1[[Practice no.]:[12]],35,FALSE),List!$A$2:$B$5,2,FALSE)))</f>
        <v/>
      </c>
      <c r="V480" s="55" t="str">
        <f>IF(C480="","",IF(ISERROR(VLOOKUP(VLOOKUP(C480,Table1[[Practice no.]:[12]],36,FALSE),List!$A$2:$B$5,2,FALSE)),"",VLOOKUP(VLOOKUP(C480,Table1[[Practice no.]:[12]],36,FALSE),List!$A$2:$B$5,2,FALSE)))</f>
        <v/>
      </c>
      <c r="W480" s="55" t="str">
        <f>IF(C480="","",IF(ISERROR(VLOOKUP(VLOOKUP(C480,Table1[[Practice no.]:[12]],37,FALSE),List!$A$2:$B$5,2,FALSE)),"",VLOOKUP(VLOOKUP(C480,Table1[[Practice no.]:[12]],37,FALSE),List!$A$2:$B$5,2,FALSE)))</f>
        <v/>
      </c>
      <c r="X480" s="55" t="str">
        <f>IF(C480="","",IF(ISERROR(VLOOKUP(VLOOKUP(C480,Table1[[Practice no.]:[12]],38,FALSE),List!$A$2:$B$5,2,FALSE)),"",VLOOKUP(VLOOKUP(C480,Table1[[Practice no.]:[12]],38,FALSE),List!$A$2:$B$5,2,FALSE)))</f>
        <v/>
      </c>
      <c r="Y480" s="55" t="str">
        <f>IF(C480="","",IF(ISERROR(VLOOKUP(VLOOKUP(C480,Table1[[Practice no.]:[12]],39,FALSE),List!$A$2:$B$5,2,FALSE)),"",VLOOKUP(VLOOKUP(C480,Table1[[Practice no.]:[12]],39,FALSE),List!$A$2:$B$5,2,FALSE)))</f>
        <v/>
      </c>
      <c r="Z480" s="55" t="str">
        <f>IF(C480="","",IF(ISERROR(VLOOKUP(VLOOKUP(C480,Table1[[Practice no.]:[12]],40,FALSE),List!$A$2:$B$5,2,FALSE)),"",VLOOKUP(VLOOKUP(C480,Table1[[Practice no.]:[12]],40,FALSE),List!$A$2:$B$5,2,FALSE)))</f>
        <v/>
      </c>
      <c r="AA480" s="55" t="str">
        <f>IF(C480="","",IF(ISERROR(VLOOKUP(VLOOKUP(C480,Table1[[Practice no.]:[12]],41,FALSE),List!$A$2:$B$5,2,FALSE)),"",VLOOKUP(VLOOKUP(C480,Table1[[Practice no.]:[12]],41,FALSE),List!$A$2:$B$5,2,FALSE)))</f>
        <v/>
      </c>
      <c r="AB480" s="55" t="str">
        <f>IF(C480="","",IF(ISERROR(VLOOKUP(VLOOKUP(C480,Table1[[Practice no.]:[12]],42,FALSE),List!$A$2:$B$5,2,FALSE)),"",VLOOKUP(VLOOKUP(C480,Table1[[Practice no.]:[12]],42,FALSE),List!$A$2:$B$5,2,FALSE)))</f>
        <v/>
      </c>
    </row>
    <row r="481" spans="1:28" ht="40.35" customHeight="1">
      <c r="A481" s="218"/>
      <c r="B481" s="218"/>
      <c r="C481" s="218"/>
      <c r="D481" s="218" t="str">
        <f>IF(C481="","",HYPERLINK("#'" &amp; C481 &amp; "'!A1",VLOOKUP(C481,Table1[[Practice no.]:[Pracitce Name]],2,FALSE)))</f>
        <v/>
      </c>
      <c r="E481" s="65" t="str">
        <f>IF(C481="","",IF(ISERROR(VLOOKUP(VLOOKUP(C481,Table1[[Practice no.]:[12]],19,FALSE),List!$A$2:$B$5,2,FALSE)),"",VLOOKUP(VLOOKUP(C481,Table1[[Practice no.]:[12]],19,FALSE),List!$A$2:$B$5,2,FALSE)))</f>
        <v/>
      </c>
      <c r="F481" s="66" t="str">
        <f>IF(C481="","",IF(ISERROR(VLOOKUP(VLOOKUP(C481,Table1[[Practice no.]:[12]],20,FALSE),List!$A$2:$B$5,2,FALSE)),"",VLOOKUP(VLOOKUP(C481,Table1[[Practice no.]:[12]],20,FALSE),List!$A$2:$B$5,2,FALSE)))</f>
        <v/>
      </c>
      <c r="G481" s="66" t="str">
        <f>IF(C481="","",IF(ISERROR(VLOOKUP(VLOOKUP(C481,Table1[[Practice no.]:[12]],21,FALSE),List!$A$2:$B$5,2,FALSE)),"",VLOOKUP(VLOOKUP(C481,Table1[[Practice no.]:[12]],21,FALSE),List!$A$2:$B$5,2,FALSE)))</f>
        <v/>
      </c>
      <c r="H481" s="67" t="str">
        <f>IF(C481="","",IF(ISERROR(VLOOKUP(VLOOKUP(C481,Table1[[Practice no.]:[12]],22,FALSE),List!$A$2:$B$5,2,FALSE)),"",VLOOKUP(VLOOKUP(C481,Table1[[Practice no.]:[12]],22,FALSE),List!$A$2:$B$5,2,FALSE)))</f>
        <v/>
      </c>
      <c r="I481" s="67" t="str">
        <f>IF(C481="","",IF(ISERROR(VLOOKUP(VLOOKUP(C481,Table1[[Practice no.]:[12]],23,FALSE),List!$A$2:$B$5,2,FALSE)),"",VLOOKUP(VLOOKUP(C481,Table1[[Practice no.]:[12]],23,FALSE),List!$A$2:$B$5,2,FALSE)))</f>
        <v/>
      </c>
      <c r="J481" s="67" t="str">
        <f>IF(C481="","",IF(ISERROR(VLOOKUP(VLOOKUP(C481,Table1[[Practice no.]:[12]],24,FALSE),List!$A$2:$B$5,2,FALSE)),"",VLOOKUP(VLOOKUP(C481,Table1[[Practice no.]:[12]],24,FALSE),List!$A$2:$B$5,2,FALSE)))</f>
        <v/>
      </c>
      <c r="K481" s="68" t="str">
        <f>IF(C481="","",IF(ISERROR(VLOOKUP(VLOOKUP(C481,Table1[[Practice no.]:[12]],25,FALSE),List!$A$2:$B$5,2,FALSE)),"",VLOOKUP(VLOOKUP(C481,Table1[[Practice no.]:[12]],25,FALSE),List!$A$2:$B$5,2,FALSE)))</f>
        <v/>
      </c>
      <c r="L481" s="68" t="str">
        <f>IF(C481="","",IF(ISERROR(VLOOKUP(VLOOKUP(C481,Table1[[Practice no.]:[12]],26,FALSE),List!$A$2:$B$5,2,FALSE)),"",VLOOKUP(VLOOKUP(C481,Table1[[Practice no.]:[12]],26,FALSE),List!$A$2:$B$5,2,FALSE)))</f>
        <v/>
      </c>
      <c r="M481" s="68" t="str">
        <f>IF(C481="","",IF(ISERROR(VLOOKUP(VLOOKUP(C481,Table1[[Practice no.]:[12]],27,FALSE),List!$A$2:$B$5,2,FALSE)),"",VLOOKUP(VLOOKUP(C481,Table1[[Practice no.]:[12]],27,FALSE),List!$A$2:$B$5,2,FALSE)))</f>
        <v/>
      </c>
      <c r="N481" s="69" t="str">
        <f>IF(C481="","",IF(ISERROR(VLOOKUP(VLOOKUP(C481,Table1[[Practice no.]:[12]],28,FALSE),List!$A$2:$B$5,2,FALSE)),"",VLOOKUP(VLOOKUP(C481,Table1[[Practice no.]:[12]],28,FALSE),List!$A$2:$B$5,2,FALSE)))</f>
        <v/>
      </c>
      <c r="O481" s="69" t="str">
        <f>IF(C481="","",IF(ISERROR(VLOOKUP(VLOOKUP(C481,Table1[[Practice no.]:[12]],29,FALSE),List!$A$2:$B$5,2,FALSE)),"",VLOOKUP(VLOOKUP(C481,Table1[[Practice no.]:[12]],29,FALSE),List!$A$2:$B$5,2,FALSE)))</f>
        <v/>
      </c>
      <c r="P481" s="69" t="str">
        <f>IF(C481="","",IF(ISERROR(VLOOKUP(VLOOKUP(C481,Table1[[Practice no.]:[12]],30,FALSE),List!$A$2:$B$5,2,FALSE)),"",VLOOKUP(VLOOKUP(C481,Table1[[Practice no.]:[12]],30,FALSE),List!$A$2:$B$5,2,FALSE)))</f>
        <v/>
      </c>
      <c r="Q481" s="55" t="str">
        <f>IF(C481="","",IF(ISERROR(VLOOKUP(VLOOKUP(C481,Table1[[Practice no.]:[12]],31,FALSE),List!$A$2:$B$5,2,FALSE)),"",VLOOKUP(VLOOKUP(C481,Table1[[Practice no.]:[12]],31,FALSE),List!$A$2:$B$5,2,FALSE)))</f>
        <v/>
      </c>
      <c r="R481" s="55" t="str">
        <f>IF(C481="","",IF(ISERROR(VLOOKUP(VLOOKUP(C481,Table1[[Practice no.]:[12]],32,FALSE),List!$A$2:$B$5,2,FALSE)),"",VLOOKUP(VLOOKUP(C481,Table1[[Practice no.]:[12]],32,FALSE),List!$A$2:$B$5,2,FALSE)))</f>
        <v/>
      </c>
      <c r="S481" s="55" t="str">
        <f>IF(C481="","",IF(ISERROR(VLOOKUP(VLOOKUP(C481,Table1[[Practice no.]:[12]],33,FALSE),List!$A$2:$B$5,2,FALSE)),"",VLOOKUP(VLOOKUP(C481,Table1[[Practice no.]:[12]],33,FALSE),List!$A$2:$B$5,2,FALSE)))</f>
        <v/>
      </c>
      <c r="T481" s="55" t="str">
        <f>IF(C481="","",IF(ISERROR(VLOOKUP(VLOOKUP(C481,Table1[[Practice no.]:[12]],34,FALSE),List!$A$2:$B$5,2,FALSE)),"",VLOOKUP(VLOOKUP(C481,Table1[[Practice no.]:[12]],34,FALSE),List!$A$2:$B$5,2,FALSE)))</f>
        <v/>
      </c>
      <c r="U481" s="55" t="str">
        <f>IF(C481="","",IF(ISERROR(VLOOKUP(VLOOKUP(C481,Table1[[Practice no.]:[12]],35,FALSE),List!$A$2:$B$5,2,FALSE)),"",VLOOKUP(VLOOKUP(C481,Table1[[Practice no.]:[12]],35,FALSE),List!$A$2:$B$5,2,FALSE)))</f>
        <v/>
      </c>
      <c r="V481" s="55" t="str">
        <f>IF(C481="","",IF(ISERROR(VLOOKUP(VLOOKUP(C481,Table1[[Practice no.]:[12]],36,FALSE),List!$A$2:$B$5,2,FALSE)),"",VLOOKUP(VLOOKUP(C481,Table1[[Practice no.]:[12]],36,FALSE),List!$A$2:$B$5,2,FALSE)))</f>
        <v/>
      </c>
      <c r="W481" s="55" t="str">
        <f>IF(C481="","",IF(ISERROR(VLOOKUP(VLOOKUP(C481,Table1[[Practice no.]:[12]],37,FALSE),List!$A$2:$B$5,2,FALSE)),"",VLOOKUP(VLOOKUP(C481,Table1[[Practice no.]:[12]],37,FALSE),List!$A$2:$B$5,2,FALSE)))</f>
        <v/>
      </c>
      <c r="X481" s="55" t="str">
        <f>IF(C481="","",IF(ISERROR(VLOOKUP(VLOOKUP(C481,Table1[[Practice no.]:[12]],38,FALSE),List!$A$2:$B$5,2,FALSE)),"",VLOOKUP(VLOOKUP(C481,Table1[[Practice no.]:[12]],38,FALSE),List!$A$2:$B$5,2,FALSE)))</f>
        <v/>
      </c>
      <c r="Y481" s="55" t="str">
        <f>IF(C481="","",IF(ISERROR(VLOOKUP(VLOOKUP(C481,Table1[[Practice no.]:[12]],39,FALSE),List!$A$2:$B$5,2,FALSE)),"",VLOOKUP(VLOOKUP(C481,Table1[[Practice no.]:[12]],39,FALSE),List!$A$2:$B$5,2,FALSE)))</f>
        <v/>
      </c>
      <c r="Z481" s="55" t="str">
        <f>IF(C481="","",IF(ISERROR(VLOOKUP(VLOOKUP(C481,Table1[[Practice no.]:[12]],40,FALSE),List!$A$2:$B$5,2,FALSE)),"",VLOOKUP(VLOOKUP(C481,Table1[[Practice no.]:[12]],40,FALSE),List!$A$2:$B$5,2,FALSE)))</f>
        <v/>
      </c>
      <c r="AA481" s="55" t="str">
        <f>IF(C481="","",IF(ISERROR(VLOOKUP(VLOOKUP(C481,Table1[[Practice no.]:[12]],41,FALSE),List!$A$2:$B$5,2,FALSE)),"",VLOOKUP(VLOOKUP(C481,Table1[[Practice no.]:[12]],41,FALSE),List!$A$2:$B$5,2,FALSE)))</f>
        <v/>
      </c>
      <c r="AB481" s="55" t="str">
        <f>IF(C481="","",IF(ISERROR(VLOOKUP(VLOOKUP(C481,Table1[[Practice no.]:[12]],42,FALSE),List!$A$2:$B$5,2,FALSE)),"",VLOOKUP(VLOOKUP(C481,Table1[[Practice no.]:[12]],42,FALSE),List!$A$2:$B$5,2,FALSE)))</f>
        <v/>
      </c>
    </row>
    <row r="482" spans="1:28" ht="40.35" customHeight="1">
      <c r="A482" s="218"/>
      <c r="B482" s="218"/>
      <c r="C482" s="218"/>
      <c r="D482" s="218" t="str">
        <f>IF(C482="","",HYPERLINK("#'" &amp; C482 &amp; "'!A1",VLOOKUP(C482,Table1[[Practice no.]:[Pracitce Name]],2,FALSE)))</f>
        <v/>
      </c>
      <c r="E482" s="65" t="str">
        <f>IF(C482="","",IF(ISERROR(VLOOKUP(VLOOKUP(C482,Table1[[Practice no.]:[12]],19,FALSE),List!$A$2:$B$5,2,FALSE)),"",VLOOKUP(VLOOKUP(C482,Table1[[Practice no.]:[12]],19,FALSE),List!$A$2:$B$5,2,FALSE)))</f>
        <v/>
      </c>
      <c r="F482" s="66" t="str">
        <f>IF(C482="","",IF(ISERROR(VLOOKUP(VLOOKUP(C482,Table1[[Practice no.]:[12]],20,FALSE),List!$A$2:$B$5,2,FALSE)),"",VLOOKUP(VLOOKUP(C482,Table1[[Practice no.]:[12]],20,FALSE),List!$A$2:$B$5,2,FALSE)))</f>
        <v/>
      </c>
      <c r="G482" s="66" t="str">
        <f>IF(C482="","",IF(ISERROR(VLOOKUP(VLOOKUP(C482,Table1[[Practice no.]:[12]],21,FALSE),List!$A$2:$B$5,2,FALSE)),"",VLOOKUP(VLOOKUP(C482,Table1[[Practice no.]:[12]],21,FALSE),List!$A$2:$B$5,2,FALSE)))</f>
        <v/>
      </c>
      <c r="H482" s="67" t="str">
        <f>IF(C482="","",IF(ISERROR(VLOOKUP(VLOOKUP(C482,Table1[[Practice no.]:[12]],22,FALSE),List!$A$2:$B$5,2,FALSE)),"",VLOOKUP(VLOOKUP(C482,Table1[[Practice no.]:[12]],22,FALSE),List!$A$2:$B$5,2,FALSE)))</f>
        <v/>
      </c>
      <c r="I482" s="67" t="str">
        <f>IF(C482="","",IF(ISERROR(VLOOKUP(VLOOKUP(C482,Table1[[Practice no.]:[12]],23,FALSE),List!$A$2:$B$5,2,FALSE)),"",VLOOKUP(VLOOKUP(C482,Table1[[Practice no.]:[12]],23,FALSE),List!$A$2:$B$5,2,FALSE)))</f>
        <v/>
      </c>
      <c r="J482" s="67" t="str">
        <f>IF(C482="","",IF(ISERROR(VLOOKUP(VLOOKUP(C482,Table1[[Practice no.]:[12]],24,FALSE),List!$A$2:$B$5,2,FALSE)),"",VLOOKUP(VLOOKUP(C482,Table1[[Practice no.]:[12]],24,FALSE),List!$A$2:$B$5,2,FALSE)))</f>
        <v/>
      </c>
      <c r="K482" s="68" t="str">
        <f>IF(C482="","",IF(ISERROR(VLOOKUP(VLOOKUP(C482,Table1[[Practice no.]:[12]],25,FALSE),List!$A$2:$B$5,2,FALSE)),"",VLOOKUP(VLOOKUP(C482,Table1[[Practice no.]:[12]],25,FALSE),List!$A$2:$B$5,2,FALSE)))</f>
        <v/>
      </c>
      <c r="L482" s="68" t="str">
        <f>IF(C482="","",IF(ISERROR(VLOOKUP(VLOOKUP(C482,Table1[[Practice no.]:[12]],26,FALSE),List!$A$2:$B$5,2,FALSE)),"",VLOOKUP(VLOOKUP(C482,Table1[[Practice no.]:[12]],26,FALSE),List!$A$2:$B$5,2,FALSE)))</f>
        <v/>
      </c>
      <c r="M482" s="68" t="str">
        <f>IF(C482="","",IF(ISERROR(VLOOKUP(VLOOKUP(C482,Table1[[Practice no.]:[12]],27,FALSE),List!$A$2:$B$5,2,FALSE)),"",VLOOKUP(VLOOKUP(C482,Table1[[Practice no.]:[12]],27,FALSE),List!$A$2:$B$5,2,FALSE)))</f>
        <v/>
      </c>
      <c r="N482" s="69" t="str">
        <f>IF(C482="","",IF(ISERROR(VLOOKUP(VLOOKUP(C482,Table1[[Practice no.]:[12]],28,FALSE),List!$A$2:$B$5,2,FALSE)),"",VLOOKUP(VLOOKUP(C482,Table1[[Practice no.]:[12]],28,FALSE),List!$A$2:$B$5,2,FALSE)))</f>
        <v/>
      </c>
      <c r="O482" s="69" t="str">
        <f>IF(C482="","",IF(ISERROR(VLOOKUP(VLOOKUP(C482,Table1[[Practice no.]:[12]],29,FALSE),List!$A$2:$B$5,2,FALSE)),"",VLOOKUP(VLOOKUP(C482,Table1[[Practice no.]:[12]],29,FALSE),List!$A$2:$B$5,2,FALSE)))</f>
        <v/>
      </c>
      <c r="P482" s="69" t="str">
        <f>IF(C482="","",IF(ISERROR(VLOOKUP(VLOOKUP(C482,Table1[[Practice no.]:[12]],30,FALSE),List!$A$2:$B$5,2,FALSE)),"",VLOOKUP(VLOOKUP(C482,Table1[[Practice no.]:[12]],30,FALSE),List!$A$2:$B$5,2,FALSE)))</f>
        <v/>
      </c>
      <c r="Q482" s="55" t="str">
        <f>IF(C482="","",IF(ISERROR(VLOOKUP(VLOOKUP(C482,Table1[[Practice no.]:[12]],31,FALSE),List!$A$2:$B$5,2,FALSE)),"",VLOOKUP(VLOOKUP(C482,Table1[[Practice no.]:[12]],31,FALSE),List!$A$2:$B$5,2,FALSE)))</f>
        <v/>
      </c>
      <c r="R482" s="55" t="str">
        <f>IF(C482="","",IF(ISERROR(VLOOKUP(VLOOKUP(C482,Table1[[Practice no.]:[12]],32,FALSE),List!$A$2:$B$5,2,FALSE)),"",VLOOKUP(VLOOKUP(C482,Table1[[Practice no.]:[12]],32,FALSE),List!$A$2:$B$5,2,FALSE)))</f>
        <v/>
      </c>
      <c r="S482" s="55" t="str">
        <f>IF(C482="","",IF(ISERROR(VLOOKUP(VLOOKUP(C482,Table1[[Practice no.]:[12]],33,FALSE),List!$A$2:$B$5,2,FALSE)),"",VLOOKUP(VLOOKUP(C482,Table1[[Practice no.]:[12]],33,FALSE),List!$A$2:$B$5,2,FALSE)))</f>
        <v/>
      </c>
      <c r="T482" s="55" t="str">
        <f>IF(C482="","",IF(ISERROR(VLOOKUP(VLOOKUP(C482,Table1[[Practice no.]:[12]],34,FALSE),List!$A$2:$B$5,2,FALSE)),"",VLOOKUP(VLOOKUP(C482,Table1[[Practice no.]:[12]],34,FALSE),List!$A$2:$B$5,2,FALSE)))</f>
        <v/>
      </c>
      <c r="U482" s="55" t="str">
        <f>IF(C482="","",IF(ISERROR(VLOOKUP(VLOOKUP(C482,Table1[[Practice no.]:[12]],35,FALSE),List!$A$2:$B$5,2,FALSE)),"",VLOOKUP(VLOOKUP(C482,Table1[[Practice no.]:[12]],35,FALSE),List!$A$2:$B$5,2,FALSE)))</f>
        <v/>
      </c>
      <c r="V482" s="55" t="str">
        <f>IF(C482="","",IF(ISERROR(VLOOKUP(VLOOKUP(C482,Table1[[Practice no.]:[12]],36,FALSE),List!$A$2:$B$5,2,FALSE)),"",VLOOKUP(VLOOKUP(C482,Table1[[Practice no.]:[12]],36,FALSE),List!$A$2:$B$5,2,FALSE)))</f>
        <v/>
      </c>
      <c r="W482" s="55" t="str">
        <f>IF(C482="","",IF(ISERROR(VLOOKUP(VLOOKUP(C482,Table1[[Practice no.]:[12]],37,FALSE),List!$A$2:$B$5,2,FALSE)),"",VLOOKUP(VLOOKUP(C482,Table1[[Practice no.]:[12]],37,FALSE),List!$A$2:$B$5,2,FALSE)))</f>
        <v/>
      </c>
      <c r="X482" s="55" t="str">
        <f>IF(C482="","",IF(ISERROR(VLOOKUP(VLOOKUP(C482,Table1[[Practice no.]:[12]],38,FALSE),List!$A$2:$B$5,2,FALSE)),"",VLOOKUP(VLOOKUP(C482,Table1[[Practice no.]:[12]],38,FALSE),List!$A$2:$B$5,2,FALSE)))</f>
        <v/>
      </c>
      <c r="Y482" s="55" t="str">
        <f>IF(C482="","",IF(ISERROR(VLOOKUP(VLOOKUP(C482,Table1[[Practice no.]:[12]],39,FALSE),List!$A$2:$B$5,2,FALSE)),"",VLOOKUP(VLOOKUP(C482,Table1[[Practice no.]:[12]],39,FALSE),List!$A$2:$B$5,2,FALSE)))</f>
        <v/>
      </c>
      <c r="Z482" s="55" t="str">
        <f>IF(C482="","",IF(ISERROR(VLOOKUP(VLOOKUP(C482,Table1[[Practice no.]:[12]],40,FALSE),List!$A$2:$B$5,2,FALSE)),"",VLOOKUP(VLOOKUP(C482,Table1[[Practice no.]:[12]],40,FALSE),List!$A$2:$B$5,2,FALSE)))</f>
        <v/>
      </c>
      <c r="AA482" s="55" t="str">
        <f>IF(C482="","",IF(ISERROR(VLOOKUP(VLOOKUP(C482,Table1[[Practice no.]:[12]],41,FALSE),List!$A$2:$B$5,2,FALSE)),"",VLOOKUP(VLOOKUP(C482,Table1[[Practice no.]:[12]],41,FALSE),List!$A$2:$B$5,2,FALSE)))</f>
        <v/>
      </c>
      <c r="AB482" s="55" t="str">
        <f>IF(C482="","",IF(ISERROR(VLOOKUP(VLOOKUP(C482,Table1[[Practice no.]:[12]],42,FALSE),List!$A$2:$B$5,2,FALSE)),"",VLOOKUP(VLOOKUP(C482,Table1[[Practice no.]:[12]],42,FALSE),List!$A$2:$B$5,2,FALSE)))</f>
        <v/>
      </c>
    </row>
    <row r="483" spans="1:28" ht="40.35" customHeight="1">
      <c r="A483" s="218"/>
      <c r="B483" s="218"/>
      <c r="C483" s="218"/>
      <c r="D483" s="218" t="str">
        <f>IF(C483="","",HYPERLINK("#'" &amp; C483 &amp; "'!A1",VLOOKUP(C483,Table1[[Practice no.]:[Pracitce Name]],2,FALSE)))</f>
        <v/>
      </c>
      <c r="E483" s="65" t="str">
        <f>IF(C483="","",IF(ISERROR(VLOOKUP(VLOOKUP(C483,Table1[[Practice no.]:[12]],19,FALSE),List!$A$2:$B$5,2,FALSE)),"",VLOOKUP(VLOOKUP(C483,Table1[[Practice no.]:[12]],19,FALSE),List!$A$2:$B$5,2,FALSE)))</f>
        <v/>
      </c>
      <c r="F483" s="66" t="str">
        <f>IF(C483="","",IF(ISERROR(VLOOKUP(VLOOKUP(C483,Table1[[Practice no.]:[12]],20,FALSE),List!$A$2:$B$5,2,FALSE)),"",VLOOKUP(VLOOKUP(C483,Table1[[Practice no.]:[12]],20,FALSE),List!$A$2:$B$5,2,FALSE)))</f>
        <v/>
      </c>
      <c r="G483" s="66" t="str">
        <f>IF(C483="","",IF(ISERROR(VLOOKUP(VLOOKUP(C483,Table1[[Practice no.]:[12]],21,FALSE),List!$A$2:$B$5,2,FALSE)),"",VLOOKUP(VLOOKUP(C483,Table1[[Practice no.]:[12]],21,FALSE),List!$A$2:$B$5,2,FALSE)))</f>
        <v/>
      </c>
      <c r="H483" s="67" t="str">
        <f>IF(C483="","",IF(ISERROR(VLOOKUP(VLOOKUP(C483,Table1[[Practice no.]:[12]],22,FALSE),List!$A$2:$B$5,2,FALSE)),"",VLOOKUP(VLOOKUP(C483,Table1[[Practice no.]:[12]],22,FALSE),List!$A$2:$B$5,2,FALSE)))</f>
        <v/>
      </c>
      <c r="I483" s="67" t="str">
        <f>IF(C483="","",IF(ISERROR(VLOOKUP(VLOOKUP(C483,Table1[[Practice no.]:[12]],23,FALSE),List!$A$2:$B$5,2,FALSE)),"",VLOOKUP(VLOOKUP(C483,Table1[[Practice no.]:[12]],23,FALSE),List!$A$2:$B$5,2,FALSE)))</f>
        <v/>
      </c>
      <c r="J483" s="67" t="str">
        <f>IF(C483="","",IF(ISERROR(VLOOKUP(VLOOKUP(C483,Table1[[Practice no.]:[12]],24,FALSE),List!$A$2:$B$5,2,FALSE)),"",VLOOKUP(VLOOKUP(C483,Table1[[Practice no.]:[12]],24,FALSE),List!$A$2:$B$5,2,FALSE)))</f>
        <v/>
      </c>
      <c r="K483" s="68" t="str">
        <f>IF(C483="","",IF(ISERROR(VLOOKUP(VLOOKUP(C483,Table1[[Practice no.]:[12]],25,FALSE),List!$A$2:$B$5,2,FALSE)),"",VLOOKUP(VLOOKUP(C483,Table1[[Practice no.]:[12]],25,FALSE),List!$A$2:$B$5,2,FALSE)))</f>
        <v/>
      </c>
      <c r="L483" s="68" t="str">
        <f>IF(C483="","",IF(ISERROR(VLOOKUP(VLOOKUP(C483,Table1[[Practice no.]:[12]],26,FALSE),List!$A$2:$B$5,2,FALSE)),"",VLOOKUP(VLOOKUP(C483,Table1[[Practice no.]:[12]],26,FALSE),List!$A$2:$B$5,2,FALSE)))</f>
        <v/>
      </c>
      <c r="M483" s="68" t="str">
        <f>IF(C483="","",IF(ISERROR(VLOOKUP(VLOOKUP(C483,Table1[[Practice no.]:[12]],27,FALSE),List!$A$2:$B$5,2,FALSE)),"",VLOOKUP(VLOOKUP(C483,Table1[[Practice no.]:[12]],27,FALSE),List!$A$2:$B$5,2,FALSE)))</f>
        <v/>
      </c>
      <c r="N483" s="69" t="str">
        <f>IF(C483="","",IF(ISERROR(VLOOKUP(VLOOKUP(C483,Table1[[Practice no.]:[12]],28,FALSE),List!$A$2:$B$5,2,FALSE)),"",VLOOKUP(VLOOKUP(C483,Table1[[Practice no.]:[12]],28,FALSE),List!$A$2:$B$5,2,FALSE)))</f>
        <v/>
      </c>
      <c r="O483" s="69" t="str">
        <f>IF(C483="","",IF(ISERROR(VLOOKUP(VLOOKUP(C483,Table1[[Practice no.]:[12]],29,FALSE),List!$A$2:$B$5,2,FALSE)),"",VLOOKUP(VLOOKUP(C483,Table1[[Practice no.]:[12]],29,FALSE),List!$A$2:$B$5,2,FALSE)))</f>
        <v/>
      </c>
      <c r="P483" s="69" t="str">
        <f>IF(C483="","",IF(ISERROR(VLOOKUP(VLOOKUP(C483,Table1[[Practice no.]:[12]],30,FALSE),List!$A$2:$B$5,2,FALSE)),"",VLOOKUP(VLOOKUP(C483,Table1[[Practice no.]:[12]],30,FALSE),List!$A$2:$B$5,2,FALSE)))</f>
        <v/>
      </c>
      <c r="Q483" s="55" t="str">
        <f>IF(C483="","",IF(ISERROR(VLOOKUP(VLOOKUP(C483,Table1[[Practice no.]:[12]],31,FALSE),List!$A$2:$B$5,2,FALSE)),"",VLOOKUP(VLOOKUP(C483,Table1[[Practice no.]:[12]],31,FALSE),List!$A$2:$B$5,2,FALSE)))</f>
        <v/>
      </c>
      <c r="R483" s="55" t="str">
        <f>IF(C483="","",IF(ISERROR(VLOOKUP(VLOOKUP(C483,Table1[[Practice no.]:[12]],32,FALSE),List!$A$2:$B$5,2,FALSE)),"",VLOOKUP(VLOOKUP(C483,Table1[[Practice no.]:[12]],32,FALSE),List!$A$2:$B$5,2,FALSE)))</f>
        <v/>
      </c>
      <c r="S483" s="55" t="str">
        <f>IF(C483="","",IF(ISERROR(VLOOKUP(VLOOKUP(C483,Table1[[Practice no.]:[12]],33,FALSE),List!$A$2:$B$5,2,FALSE)),"",VLOOKUP(VLOOKUP(C483,Table1[[Practice no.]:[12]],33,FALSE),List!$A$2:$B$5,2,FALSE)))</f>
        <v/>
      </c>
      <c r="T483" s="55" t="str">
        <f>IF(C483="","",IF(ISERROR(VLOOKUP(VLOOKUP(C483,Table1[[Practice no.]:[12]],34,FALSE),List!$A$2:$B$5,2,FALSE)),"",VLOOKUP(VLOOKUP(C483,Table1[[Practice no.]:[12]],34,FALSE),List!$A$2:$B$5,2,FALSE)))</f>
        <v/>
      </c>
      <c r="U483" s="55" t="str">
        <f>IF(C483="","",IF(ISERROR(VLOOKUP(VLOOKUP(C483,Table1[[Practice no.]:[12]],35,FALSE),List!$A$2:$B$5,2,FALSE)),"",VLOOKUP(VLOOKUP(C483,Table1[[Practice no.]:[12]],35,FALSE),List!$A$2:$B$5,2,FALSE)))</f>
        <v/>
      </c>
      <c r="V483" s="55" t="str">
        <f>IF(C483="","",IF(ISERROR(VLOOKUP(VLOOKUP(C483,Table1[[Practice no.]:[12]],36,FALSE),List!$A$2:$B$5,2,FALSE)),"",VLOOKUP(VLOOKUP(C483,Table1[[Practice no.]:[12]],36,FALSE),List!$A$2:$B$5,2,FALSE)))</f>
        <v/>
      </c>
      <c r="W483" s="55" t="str">
        <f>IF(C483="","",IF(ISERROR(VLOOKUP(VLOOKUP(C483,Table1[[Practice no.]:[12]],37,FALSE),List!$A$2:$B$5,2,FALSE)),"",VLOOKUP(VLOOKUP(C483,Table1[[Practice no.]:[12]],37,FALSE),List!$A$2:$B$5,2,FALSE)))</f>
        <v/>
      </c>
      <c r="X483" s="55" t="str">
        <f>IF(C483="","",IF(ISERROR(VLOOKUP(VLOOKUP(C483,Table1[[Practice no.]:[12]],38,FALSE),List!$A$2:$B$5,2,FALSE)),"",VLOOKUP(VLOOKUP(C483,Table1[[Practice no.]:[12]],38,FALSE),List!$A$2:$B$5,2,FALSE)))</f>
        <v/>
      </c>
      <c r="Y483" s="55" t="str">
        <f>IF(C483="","",IF(ISERROR(VLOOKUP(VLOOKUP(C483,Table1[[Practice no.]:[12]],39,FALSE),List!$A$2:$B$5,2,FALSE)),"",VLOOKUP(VLOOKUP(C483,Table1[[Practice no.]:[12]],39,FALSE),List!$A$2:$B$5,2,FALSE)))</f>
        <v/>
      </c>
      <c r="Z483" s="55" t="str">
        <f>IF(C483="","",IF(ISERROR(VLOOKUP(VLOOKUP(C483,Table1[[Practice no.]:[12]],40,FALSE),List!$A$2:$B$5,2,FALSE)),"",VLOOKUP(VLOOKUP(C483,Table1[[Practice no.]:[12]],40,FALSE),List!$A$2:$B$5,2,FALSE)))</f>
        <v/>
      </c>
      <c r="AA483" s="55" t="str">
        <f>IF(C483="","",IF(ISERROR(VLOOKUP(VLOOKUP(C483,Table1[[Practice no.]:[12]],41,FALSE),List!$A$2:$B$5,2,FALSE)),"",VLOOKUP(VLOOKUP(C483,Table1[[Practice no.]:[12]],41,FALSE),List!$A$2:$B$5,2,FALSE)))</f>
        <v/>
      </c>
      <c r="AB483" s="55" t="str">
        <f>IF(C483="","",IF(ISERROR(VLOOKUP(VLOOKUP(C483,Table1[[Practice no.]:[12]],42,FALSE),List!$A$2:$B$5,2,FALSE)),"",VLOOKUP(VLOOKUP(C483,Table1[[Practice no.]:[12]],42,FALSE),List!$A$2:$B$5,2,FALSE)))</f>
        <v/>
      </c>
    </row>
    <row r="484" spans="1:28" ht="40.35" customHeight="1">
      <c r="A484" s="218"/>
      <c r="B484" s="218"/>
      <c r="C484" s="218"/>
      <c r="D484" s="218" t="str">
        <f>IF(C484="","",HYPERLINK("#'" &amp; C484 &amp; "'!A1",VLOOKUP(C484,Table1[[Practice no.]:[Pracitce Name]],2,FALSE)))</f>
        <v/>
      </c>
      <c r="E484" s="65" t="str">
        <f>IF(C484="","",IF(ISERROR(VLOOKUP(VLOOKUP(C484,Table1[[Practice no.]:[12]],19,FALSE),List!$A$2:$B$5,2,FALSE)),"",VLOOKUP(VLOOKUP(C484,Table1[[Practice no.]:[12]],19,FALSE),List!$A$2:$B$5,2,FALSE)))</f>
        <v/>
      </c>
      <c r="F484" s="66" t="str">
        <f>IF(C484="","",IF(ISERROR(VLOOKUP(VLOOKUP(C484,Table1[[Practice no.]:[12]],20,FALSE),List!$A$2:$B$5,2,FALSE)),"",VLOOKUP(VLOOKUP(C484,Table1[[Practice no.]:[12]],20,FALSE),List!$A$2:$B$5,2,FALSE)))</f>
        <v/>
      </c>
      <c r="G484" s="66" t="str">
        <f>IF(C484="","",IF(ISERROR(VLOOKUP(VLOOKUP(C484,Table1[[Practice no.]:[12]],21,FALSE),List!$A$2:$B$5,2,FALSE)),"",VLOOKUP(VLOOKUP(C484,Table1[[Practice no.]:[12]],21,FALSE),List!$A$2:$B$5,2,FALSE)))</f>
        <v/>
      </c>
      <c r="H484" s="67" t="str">
        <f>IF(C484="","",IF(ISERROR(VLOOKUP(VLOOKUP(C484,Table1[[Practice no.]:[12]],22,FALSE),List!$A$2:$B$5,2,FALSE)),"",VLOOKUP(VLOOKUP(C484,Table1[[Practice no.]:[12]],22,FALSE),List!$A$2:$B$5,2,FALSE)))</f>
        <v/>
      </c>
      <c r="I484" s="67" t="str">
        <f>IF(C484="","",IF(ISERROR(VLOOKUP(VLOOKUP(C484,Table1[[Practice no.]:[12]],23,FALSE),List!$A$2:$B$5,2,FALSE)),"",VLOOKUP(VLOOKUP(C484,Table1[[Practice no.]:[12]],23,FALSE),List!$A$2:$B$5,2,FALSE)))</f>
        <v/>
      </c>
      <c r="J484" s="67" t="str">
        <f>IF(C484="","",IF(ISERROR(VLOOKUP(VLOOKUP(C484,Table1[[Practice no.]:[12]],24,FALSE),List!$A$2:$B$5,2,FALSE)),"",VLOOKUP(VLOOKUP(C484,Table1[[Practice no.]:[12]],24,FALSE),List!$A$2:$B$5,2,FALSE)))</f>
        <v/>
      </c>
      <c r="K484" s="68" t="str">
        <f>IF(C484="","",IF(ISERROR(VLOOKUP(VLOOKUP(C484,Table1[[Practice no.]:[12]],25,FALSE),List!$A$2:$B$5,2,FALSE)),"",VLOOKUP(VLOOKUP(C484,Table1[[Practice no.]:[12]],25,FALSE),List!$A$2:$B$5,2,FALSE)))</f>
        <v/>
      </c>
      <c r="L484" s="68" t="str">
        <f>IF(C484="","",IF(ISERROR(VLOOKUP(VLOOKUP(C484,Table1[[Practice no.]:[12]],26,FALSE),List!$A$2:$B$5,2,FALSE)),"",VLOOKUP(VLOOKUP(C484,Table1[[Practice no.]:[12]],26,FALSE),List!$A$2:$B$5,2,FALSE)))</f>
        <v/>
      </c>
      <c r="M484" s="68" t="str">
        <f>IF(C484="","",IF(ISERROR(VLOOKUP(VLOOKUP(C484,Table1[[Practice no.]:[12]],27,FALSE),List!$A$2:$B$5,2,FALSE)),"",VLOOKUP(VLOOKUP(C484,Table1[[Practice no.]:[12]],27,FALSE),List!$A$2:$B$5,2,FALSE)))</f>
        <v/>
      </c>
      <c r="N484" s="69" t="str">
        <f>IF(C484="","",IF(ISERROR(VLOOKUP(VLOOKUP(C484,Table1[[Practice no.]:[12]],28,FALSE),List!$A$2:$B$5,2,FALSE)),"",VLOOKUP(VLOOKUP(C484,Table1[[Practice no.]:[12]],28,FALSE),List!$A$2:$B$5,2,FALSE)))</f>
        <v/>
      </c>
      <c r="O484" s="69" t="str">
        <f>IF(C484="","",IF(ISERROR(VLOOKUP(VLOOKUP(C484,Table1[[Practice no.]:[12]],29,FALSE),List!$A$2:$B$5,2,FALSE)),"",VLOOKUP(VLOOKUP(C484,Table1[[Practice no.]:[12]],29,FALSE),List!$A$2:$B$5,2,FALSE)))</f>
        <v/>
      </c>
      <c r="P484" s="69" t="str">
        <f>IF(C484="","",IF(ISERROR(VLOOKUP(VLOOKUP(C484,Table1[[Practice no.]:[12]],30,FALSE),List!$A$2:$B$5,2,FALSE)),"",VLOOKUP(VLOOKUP(C484,Table1[[Practice no.]:[12]],30,FALSE),List!$A$2:$B$5,2,FALSE)))</f>
        <v/>
      </c>
      <c r="Q484" s="55" t="str">
        <f>IF(C484="","",IF(ISERROR(VLOOKUP(VLOOKUP(C484,Table1[[Practice no.]:[12]],31,FALSE),List!$A$2:$B$5,2,FALSE)),"",VLOOKUP(VLOOKUP(C484,Table1[[Practice no.]:[12]],31,FALSE),List!$A$2:$B$5,2,FALSE)))</f>
        <v/>
      </c>
      <c r="R484" s="55" t="str">
        <f>IF(C484="","",IF(ISERROR(VLOOKUP(VLOOKUP(C484,Table1[[Practice no.]:[12]],32,FALSE),List!$A$2:$B$5,2,FALSE)),"",VLOOKUP(VLOOKUP(C484,Table1[[Practice no.]:[12]],32,FALSE),List!$A$2:$B$5,2,FALSE)))</f>
        <v/>
      </c>
      <c r="S484" s="55" t="str">
        <f>IF(C484="","",IF(ISERROR(VLOOKUP(VLOOKUP(C484,Table1[[Practice no.]:[12]],33,FALSE),List!$A$2:$B$5,2,FALSE)),"",VLOOKUP(VLOOKUP(C484,Table1[[Practice no.]:[12]],33,FALSE),List!$A$2:$B$5,2,FALSE)))</f>
        <v/>
      </c>
      <c r="T484" s="55" t="str">
        <f>IF(C484="","",IF(ISERROR(VLOOKUP(VLOOKUP(C484,Table1[[Practice no.]:[12]],34,FALSE),List!$A$2:$B$5,2,FALSE)),"",VLOOKUP(VLOOKUP(C484,Table1[[Practice no.]:[12]],34,FALSE),List!$A$2:$B$5,2,FALSE)))</f>
        <v/>
      </c>
      <c r="U484" s="55" t="str">
        <f>IF(C484="","",IF(ISERROR(VLOOKUP(VLOOKUP(C484,Table1[[Practice no.]:[12]],35,FALSE),List!$A$2:$B$5,2,FALSE)),"",VLOOKUP(VLOOKUP(C484,Table1[[Practice no.]:[12]],35,FALSE),List!$A$2:$B$5,2,FALSE)))</f>
        <v/>
      </c>
      <c r="V484" s="55" t="str">
        <f>IF(C484="","",IF(ISERROR(VLOOKUP(VLOOKUP(C484,Table1[[Practice no.]:[12]],36,FALSE),List!$A$2:$B$5,2,FALSE)),"",VLOOKUP(VLOOKUP(C484,Table1[[Practice no.]:[12]],36,FALSE),List!$A$2:$B$5,2,FALSE)))</f>
        <v/>
      </c>
      <c r="W484" s="55" t="str">
        <f>IF(C484="","",IF(ISERROR(VLOOKUP(VLOOKUP(C484,Table1[[Practice no.]:[12]],37,FALSE),List!$A$2:$B$5,2,FALSE)),"",VLOOKUP(VLOOKUP(C484,Table1[[Practice no.]:[12]],37,FALSE),List!$A$2:$B$5,2,FALSE)))</f>
        <v/>
      </c>
      <c r="X484" s="55" t="str">
        <f>IF(C484="","",IF(ISERROR(VLOOKUP(VLOOKUP(C484,Table1[[Practice no.]:[12]],38,FALSE),List!$A$2:$B$5,2,FALSE)),"",VLOOKUP(VLOOKUP(C484,Table1[[Practice no.]:[12]],38,FALSE),List!$A$2:$B$5,2,FALSE)))</f>
        <v/>
      </c>
      <c r="Y484" s="55" t="str">
        <f>IF(C484="","",IF(ISERROR(VLOOKUP(VLOOKUP(C484,Table1[[Practice no.]:[12]],39,FALSE),List!$A$2:$B$5,2,FALSE)),"",VLOOKUP(VLOOKUP(C484,Table1[[Practice no.]:[12]],39,FALSE),List!$A$2:$B$5,2,FALSE)))</f>
        <v/>
      </c>
      <c r="Z484" s="55" t="str">
        <f>IF(C484="","",IF(ISERROR(VLOOKUP(VLOOKUP(C484,Table1[[Practice no.]:[12]],40,FALSE),List!$A$2:$B$5,2,FALSE)),"",VLOOKUP(VLOOKUP(C484,Table1[[Practice no.]:[12]],40,FALSE),List!$A$2:$B$5,2,FALSE)))</f>
        <v/>
      </c>
      <c r="AA484" s="55" t="str">
        <f>IF(C484="","",IF(ISERROR(VLOOKUP(VLOOKUP(C484,Table1[[Practice no.]:[12]],41,FALSE),List!$A$2:$B$5,2,FALSE)),"",VLOOKUP(VLOOKUP(C484,Table1[[Practice no.]:[12]],41,FALSE),List!$A$2:$B$5,2,FALSE)))</f>
        <v/>
      </c>
      <c r="AB484" s="55" t="str">
        <f>IF(C484="","",IF(ISERROR(VLOOKUP(VLOOKUP(C484,Table1[[Practice no.]:[12]],42,FALSE),List!$A$2:$B$5,2,FALSE)),"",VLOOKUP(VLOOKUP(C484,Table1[[Practice no.]:[12]],42,FALSE),List!$A$2:$B$5,2,FALSE)))</f>
        <v/>
      </c>
    </row>
    <row r="485" spans="1:28" ht="40.35" customHeight="1">
      <c r="A485" s="218"/>
      <c r="B485" s="218"/>
      <c r="C485" s="218"/>
      <c r="D485" s="218" t="str">
        <f>IF(C485="","",HYPERLINK("#'" &amp; C485 &amp; "'!A1",VLOOKUP(C485,Table1[[Practice no.]:[Pracitce Name]],2,FALSE)))</f>
        <v/>
      </c>
      <c r="E485" s="65" t="str">
        <f>IF(C485="","",IF(ISERROR(VLOOKUP(VLOOKUP(C485,Table1[[Practice no.]:[12]],19,FALSE),List!$A$2:$B$5,2,FALSE)),"",VLOOKUP(VLOOKUP(C485,Table1[[Practice no.]:[12]],19,FALSE),List!$A$2:$B$5,2,FALSE)))</f>
        <v/>
      </c>
      <c r="F485" s="66" t="str">
        <f>IF(C485="","",IF(ISERROR(VLOOKUP(VLOOKUP(C485,Table1[[Practice no.]:[12]],20,FALSE),List!$A$2:$B$5,2,FALSE)),"",VLOOKUP(VLOOKUP(C485,Table1[[Practice no.]:[12]],20,FALSE),List!$A$2:$B$5,2,FALSE)))</f>
        <v/>
      </c>
      <c r="G485" s="66" t="str">
        <f>IF(C485="","",IF(ISERROR(VLOOKUP(VLOOKUP(C485,Table1[[Practice no.]:[12]],21,FALSE),List!$A$2:$B$5,2,FALSE)),"",VLOOKUP(VLOOKUP(C485,Table1[[Practice no.]:[12]],21,FALSE),List!$A$2:$B$5,2,FALSE)))</f>
        <v/>
      </c>
      <c r="H485" s="67" t="str">
        <f>IF(C485="","",IF(ISERROR(VLOOKUP(VLOOKUP(C485,Table1[[Practice no.]:[12]],22,FALSE),List!$A$2:$B$5,2,FALSE)),"",VLOOKUP(VLOOKUP(C485,Table1[[Practice no.]:[12]],22,FALSE),List!$A$2:$B$5,2,FALSE)))</f>
        <v/>
      </c>
      <c r="I485" s="67" t="str">
        <f>IF(C485="","",IF(ISERROR(VLOOKUP(VLOOKUP(C485,Table1[[Practice no.]:[12]],23,FALSE),List!$A$2:$B$5,2,FALSE)),"",VLOOKUP(VLOOKUP(C485,Table1[[Practice no.]:[12]],23,FALSE),List!$A$2:$B$5,2,FALSE)))</f>
        <v/>
      </c>
      <c r="J485" s="67" t="str">
        <f>IF(C485="","",IF(ISERROR(VLOOKUP(VLOOKUP(C485,Table1[[Practice no.]:[12]],24,FALSE),List!$A$2:$B$5,2,FALSE)),"",VLOOKUP(VLOOKUP(C485,Table1[[Practice no.]:[12]],24,FALSE),List!$A$2:$B$5,2,FALSE)))</f>
        <v/>
      </c>
      <c r="K485" s="68" t="str">
        <f>IF(C485="","",IF(ISERROR(VLOOKUP(VLOOKUP(C485,Table1[[Practice no.]:[12]],25,FALSE),List!$A$2:$B$5,2,FALSE)),"",VLOOKUP(VLOOKUP(C485,Table1[[Practice no.]:[12]],25,FALSE),List!$A$2:$B$5,2,FALSE)))</f>
        <v/>
      </c>
      <c r="L485" s="68" t="str">
        <f>IF(C485="","",IF(ISERROR(VLOOKUP(VLOOKUP(C485,Table1[[Practice no.]:[12]],26,FALSE),List!$A$2:$B$5,2,FALSE)),"",VLOOKUP(VLOOKUP(C485,Table1[[Practice no.]:[12]],26,FALSE),List!$A$2:$B$5,2,FALSE)))</f>
        <v/>
      </c>
      <c r="M485" s="68" t="str">
        <f>IF(C485="","",IF(ISERROR(VLOOKUP(VLOOKUP(C485,Table1[[Practice no.]:[12]],27,FALSE),List!$A$2:$B$5,2,FALSE)),"",VLOOKUP(VLOOKUP(C485,Table1[[Practice no.]:[12]],27,FALSE),List!$A$2:$B$5,2,FALSE)))</f>
        <v/>
      </c>
      <c r="N485" s="69" t="str">
        <f>IF(C485="","",IF(ISERROR(VLOOKUP(VLOOKUP(C485,Table1[[Practice no.]:[12]],28,FALSE),List!$A$2:$B$5,2,FALSE)),"",VLOOKUP(VLOOKUP(C485,Table1[[Practice no.]:[12]],28,FALSE),List!$A$2:$B$5,2,FALSE)))</f>
        <v/>
      </c>
      <c r="O485" s="69" t="str">
        <f>IF(C485="","",IF(ISERROR(VLOOKUP(VLOOKUP(C485,Table1[[Practice no.]:[12]],29,FALSE),List!$A$2:$B$5,2,FALSE)),"",VLOOKUP(VLOOKUP(C485,Table1[[Practice no.]:[12]],29,FALSE),List!$A$2:$B$5,2,FALSE)))</f>
        <v/>
      </c>
      <c r="P485" s="69" t="str">
        <f>IF(C485="","",IF(ISERROR(VLOOKUP(VLOOKUP(C485,Table1[[Practice no.]:[12]],30,FALSE),List!$A$2:$B$5,2,FALSE)),"",VLOOKUP(VLOOKUP(C485,Table1[[Practice no.]:[12]],30,FALSE),List!$A$2:$B$5,2,FALSE)))</f>
        <v/>
      </c>
      <c r="Q485" s="55" t="str">
        <f>IF(C485="","",IF(ISERROR(VLOOKUP(VLOOKUP(C485,Table1[[Practice no.]:[12]],31,FALSE),List!$A$2:$B$5,2,FALSE)),"",VLOOKUP(VLOOKUP(C485,Table1[[Practice no.]:[12]],31,FALSE),List!$A$2:$B$5,2,FALSE)))</f>
        <v/>
      </c>
      <c r="R485" s="55" t="str">
        <f>IF(C485="","",IF(ISERROR(VLOOKUP(VLOOKUP(C485,Table1[[Practice no.]:[12]],32,FALSE),List!$A$2:$B$5,2,FALSE)),"",VLOOKUP(VLOOKUP(C485,Table1[[Practice no.]:[12]],32,FALSE),List!$A$2:$B$5,2,FALSE)))</f>
        <v/>
      </c>
      <c r="S485" s="55" t="str">
        <f>IF(C485="","",IF(ISERROR(VLOOKUP(VLOOKUP(C485,Table1[[Practice no.]:[12]],33,FALSE),List!$A$2:$B$5,2,FALSE)),"",VLOOKUP(VLOOKUP(C485,Table1[[Practice no.]:[12]],33,FALSE),List!$A$2:$B$5,2,FALSE)))</f>
        <v/>
      </c>
      <c r="T485" s="55" t="str">
        <f>IF(C485="","",IF(ISERROR(VLOOKUP(VLOOKUP(C485,Table1[[Practice no.]:[12]],34,FALSE),List!$A$2:$B$5,2,FALSE)),"",VLOOKUP(VLOOKUP(C485,Table1[[Practice no.]:[12]],34,FALSE),List!$A$2:$B$5,2,FALSE)))</f>
        <v/>
      </c>
      <c r="U485" s="55" t="str">
        <f>IF(C485="","",IF(ISERROR(VLOOKUP(VLOOKUP(C485,Table1[[Practice no.]:[12]],35,FALSE),List!$A$2:$B$5,2,FALSE)),"",VLOOKUP(VLOOKUP(C485,Table1[[Practice no.]:[12]],35,FALSE),List!$A$2:$B$5,2,FALSE)))</f>
        <v/>
      </c>
      <c r="V485" s="55" t="str">
        <f>IF(C485="","",IF(ISERROR(VLOOKUP(VLOOKUP(C485,Table1[[Practice no.]:[12]],36,FALSE),List!$A$2:$B$5,2,FALSE)),"",VLOOKUP(VLOOKUP(C485,Table1[[Practice no.]:[12]],36,FALSE),List!$A$2:$B$5,2,FALSE)))</f>
        <v/>
      </c>
      <c r="W485" s="55" t="str">
        <f>IF(C485="","",IF(ISERROR(VLOOKUP(VLOOKUP(C485,Table1[[Practice no.]:[12]],37,FALSE),List!$A$2:$B$5,2,FALSE)),"",VLOOKUP(VLOOKUP(C485,Table1[[Practice no.]:[12]],37,FALSE),List!$A$2:$B$5,2,FALSE)))</f>
        <v/>
      </c>
      <c r="X485" s="55" t="str">
        <f>IF(C485="","",IF(ISERROR(VLOOKUP(VLOOKUP(C485,Table1[[Practice no.]:[12]],38,FALSE),List!$A$2:$B$5,2,FALSE)),"",VLOOKUP(VLOOKUP(C485,Table1[[Practice no.]:[12]],38,FALSE),List!$A$2:$B$5,2,FALSE)))</f>
        <v/>
      </c>
      <c r="Y485" s="55" t="str">
        <f>IF(C485="","",IF(ISERROR(VLOOKUP(VLOOKUP(C485,Table1[[Practice no.]:[12]],39,FALSE),List!$A$2:$B$5,2,FALSE)),"",VLOOKUP(VLOOKUP(C485,Table1[[Practice no.]:[12]],39,FALSE),List!$A$2:$B$5,2,FALSE)))</f>
        <v/>
      </c>
      <c r="Z485" s="55" t="str">
        <f>IF(C485="","",IF(ISERROR(VLOOKUP(VLOOKUP(C485,Table1[[Practice no.]:[12]],40,FALSE),List!$A$2:$B$5,2,FALSE)),"",VLOOKUP(VLOOKUP(C485,Table1[[Practice no.]:[12]],40,FALSE),List!$A$2:$B$5,2,FALSE)))</f>
        <v/>
      </c>
      <c r="AA485" s="55" t="str">
        <f>IF(C485="","",IF(ISERROR(VLOOKUP(VLOOKUP(C485,Table1[[Practice no.]:[12]],41,FALSE),List!$A$2:$B$5,2,FALSE)),"",VLOOKUP(VLOOKUP(C485,Table1[[Practice no.]:[12]],41,FALSE),List!$A$2:$B$5,2,FALSE)))</f>
        <v/>
      </c>
      <c r="AB485" s="55" t="str">
        <f>IF(C485="","",IF(ISERROR(VLOOKUP(VLOOKUP(C485,Table1[[Practice no.]:[12]],42,FALSE),List!$A$2:$B$5,2,FALSE)),"",VLOOKUP(VLOOKUP(C485,Table1[[Practice no.]:[12]],42,FALSE),List!$A$2:$B$5,2,FALSE)))</f>
        <v/>
      </c>
    </row>
    <row r="486" spans="1:28" ht="40.35" customHeight="1">
      <c r="A486" s="218"/>
      <c r="B486" s="218"/>
      <c r="C486" s="218"/>
      <c r="D486" s="218" t="str">
        <f>IF(C486="","",HYPERLINK("#'" &amp; C486 &amp; "'!A1",VLOOKUP(C486,Table1[[Practice no.]:[Pracitce Name]],2,FALSE)))</f>
        <v/>
      </c>
      <c r="E486" s="65" t="str">
        <f>IF(C486="","",IF(ISERROR(VLOOKUP(VLOOKUP(C486,Table1[[Practice no.]:[12]],19,FALSE),List!$A$2:$B$5,2,FALSE)),"",VLOOKUP(VLOOKUP(C486,Table1[[Practice no.]:[12]],19,FALSE),List!$A$2:$B$5,2,FALSE)))</f>
        <v/>
      </c>
      <c r="F486" s="66" t="str">
        <f>IF(C486="","",IF(ISERROR(VLOOKUP(VLOOKUP(C486,Table1[[Practice no.]:[12]],20,FALSE),List!$A$2:$B$5,2,FALSE)),"",VLOOKUP(VLOOKUP(C486,Table1[[Practice no.]:[12]],20,FALSE),List!$A$2:$B$5,2,FALSE)))</f>
        <v/>
      </c>
      <c r="G486" s="66" t="str">
        <f>IF(C486="","",IF(ISERROR(VLOOKUP(VLOOKUP(C486,Table1[[Practice no.]:[12]],21,FALSE),List!$A$2:$B$5,2,FALSE)),"",VLOOKUP(VLOOKUP(C486,Table1[[Practice no.]:[12]],21,FALSE),List!$A$2:$B$5,2,FALSE)))</f>
        <v/>
      </c>
      <c r="H486" s="67" t="str">
        <f>IF(C486="","",IF(ISERROR(VLOOKUP(VLOOKUP(C486,Table1[[Practice no.]:[12]],22,FALSE),List!$A$2:$B$5,2,FALSE)),"",VLOOKUP(VLOOKUP(C486,Table1[[Practice no.]:[12]],22,FALSE),List!$A$2:$B$5,2,FALSE)))</f>
        <v/>
      </c>
      <c r="I486" s="67" t="str">
        <f>IF(C486="","",IF(ISERROR(VLOOKUP(VLOOKUP(C486,Table1[[Practice no.]:[12]],23,FALSE),List!$A$2:$B$5,2,FALSE)),"",VLOOKUP(VLOOKUP(C486,Table1[[Practice no.]:[12]],23,FALSE),List!$A$2:$B$5,2,FALSE)))</f>
        <v/>
      </c>
      <c r="J486" s="67" t="str">
        <f>IF(C486="","",IF(ISERROR(VLOOKUP(VLOOKUP(C486,Table1[[Practice no.]:[12]],24,FALSE),List!$A$2:$B$5,2,FALSE)),"",VLOOKUP(VLOOKUP(C486,Table1[[Practice no.]:[12]],24,FALSE),List!$A$2:$B$5,2,FALSE)))</f>
        <v/>
      </c>
      <c r="K486" s="68" t="str">
        <f>IF(C486="","",IF(ISERROR(VLOOKUP(VLOOKUP(C486,Table1[[Practice no.]:[12]],25,FALSE),List!$A$2:$B$5,2,FALSE)),"",VLOOKUP(VLOOKUP(C486,Table1[[Practice no.]:[12]],25,FALSE),List!$A$2:$B$5,2,FALSE)))</f>
        <v/>
      </c>
      <c r="L486" s="68" t="str">
        <f>IF(C486="","",IF(ISERROR(VLOOKUP(VLOOKUP(C486,Table1[[Practice no.]:[12]],26,FALSE),List!$A$2:$B$5,2,FALSE)),"",VLOOKUP(VLOOKUP(C486,Table1[[Practice no.]:[12]],26,FALSE),List!$A$2:$B$5,2,FALSE)))</f>
        <v/>
      </c>
      <c r="M486" s="68" t="str">
        <f>IF(C486="","",IF(ISERROR(VLOOKUP(VLOOKUP(C486,Table1[[Practice no.]:[12]],27,FALSE),List!$A$2:$B$5,2,FALSE)),"",VLOOKUP(VLOOKUP(C486,Table1[[Practice no.]:[12]],27,FALSE),List!$A$2:$B$5,2,FALSE)))</f>
        <v/>
      </c>
      <c r="N486" s="69" t="str">
        <f>IF(C486="","",IF(ISERROR(VLOOKUP(VLOOKUP(C486,Table1[[Practice no.]:[12]],28,FALSE),List!$A$2:$B$5,2,FALSE)),"",VLOOKUP(VLOOKUP(C486,Table1[[Practice no.]:[12]],28,FALSE),List!$A$2:$B$5,2,FALSE)))</f>
        <v/>
      </c>
      <c r="O486" s="69" t="str">
        <f>IF(C486="","",IF(ISERROR(VLOOKUP(VLOOKUP(C486,Table1[[Practice no.]:[12]],29,FALSE),List!$A$2:$B$5,2,FALSE)),"",VLOOKUP(VLOOKUP(C486,Table1[[Practice no.]:[12]],29,FALSE),List!$A$2:$B$5,2,FALSE)))</f>
        <v/>
      </c>
      <c r="P486" s="69" t="str">
        <f>IF(C486="","",IF(ISERROR(VLOOKUP(VLOOKUP(C486,Table1[[Practice no.]:[12]],30,FALSE),List!$A$2:$B$5,2,FALSE)),"",VLOOKUP(VLOOKUP(C486,Table1[[Practice no.]:[12]],30,FALSE),List!$A$2:$B$5,2,FALSE)))</f>
        <v/>
      </c>
      <c r="Q486" s="55" t="str">
        <f>IF(C486="","",IF(ISERROR(VLOOKUP(VLOOKUP(C486,Table1[[Practice no.]:[12]],31,FALSE),List!$A$2:$B$5,2,FALSE)),"",VLOOKUP(VLOOKUP(C486,Table1[[Practice no.]:[12]],31,FALSE),List!$A$2:$B$5,2,FALSE)))</f>
        <v/>
      </c>
      <c r="R486" s="55" t="str">
        <f>IF(C486="","",IF(ISERROR(VLOOKUP(VLOOKUP(C486,Table1[[Practice no.]:[12]],32,FALSE),List!$A$2:$B$5,2,FALSE)),"",VLOOKUP(VLOOKUP(C486,Table1[[Practice no.]:[12]],32,FALSE),List!$A$2:$B$5,2,FALSE)))</f>
        <v/>
      </c>
      <c r="S486" s="55" t="str">
        <f>IF(C486="","",IF(ISERROR(VLOOKUP(VLOOKUP(C486,Table1[[Practice no.]:[12]],33,FALSE),List!$A$2:$B$5,2,FALSE)),"",VLOOKUP(VLOOKUP(C486,Table1[[Practice no.]:[12]],33,FALSE),List!$A$2:$B$5,2,FALSE)))</f>
        <v/>
      </c>
      <c r="T486" s="55" t="str">
        <f>IF(C486="","",IF(ISERROR(VLOOKUP(VLOOKUP(C486,Table1[[Practice no.]:[12]],34,FALSE),List!$A$2:$B$5,2,FALSE)),"",VLOOKUP(VLOOKUP(C486,Table1[[Practice no.]:[12]],34,FALSE),List!$A$2:$B$5,2,FALSE)))</f>
        <v/>
      </c>
      <c r="U486" s="55" t="str">
        <f>IF(C486="","",IF(ISERROR(VLOOKUP(VLOOKUP(C486,Table1[[Practice no.]:[12]],35,FALSE),List!$A$2:$B$5,2,FALSE)),"",VLOOKUP(VLOOKUP(C486,Table1[[Practice no.]:[12]],35,FALSE),List!$A$2:$B$5,2,FALSE)))</f>
        <v/>
      </c>
      <c r="V486" s="55" t="str">
        <f>IF(C486="","",IF(ISERROR(VLOOKUP(VLOOKUP(C486,Table1[[Practice no.]:[12]],36,FALSE),List!$A$2:$B$5,2,FALSE)),"",VLOOKUP(VLOOKUP(C486,Table1[[Practice no.]:[12]],36,FALSE),List!$A$2:$B$5,2,FALSE)))</f>
        <v/>
      </c>
      <c r="W486" s="55" t="str">
        <f>IF(C486="","",IF(ISERROR(VLOOKUP(VLOOKUP(C486,Table1[[Practice no.]:[12]],37,FALSE),List!$A$2:$B$5,2,FALSE)),"",VLOOKUP(VLOOKUP(C486,Table1[[Practice no.]:[12]],37,FALSE),List!$A$2:$B$5,2,FALSE)))</f>
        <v/>
      </c>
      <c r="X486" s="55" t="str">
        <f>IF(C486="","",IF(ISERROR(VLOOKUP(VLOOKUP(C486,Table1[[Practice no.]:[12]],38,FALSE),List!$A$2:$B$5,2,FALSE)),"",VLOOKUP(VLOOKUP(C486,Table1[[Practice no.]:[12]],38,FALSE),List!$A$2:$B$5,2,FALSE)))</f>
        <v/>
      </c>
      <c r="Y486" s="55" t="str">
        <f>IF(C486="","",IF(ISERROR(VLOOKUP(VLOOKUP(C486,Table1[[Practice no.]:[12]],39,FALSE),List!$A$2:$B$5,2,FALSE)),"",VLOOKUP(VLOOKUP(C486,Table1[[Practice no.]:[12]],39,FALSE),List!$A$2:$B$5,2,FALSE)))</f>
        <v/>
      </c>
      <c r="Z486" s="55" t="str">
        <f>IF(C486="","",IF(ISERROR(VLOOKUP(VLOOKUP(C486,Table1[[Practice no.]:[12]],40,FALSE),List!$A$2:$B$5,2,FALSE)),"",VLOOKUP(VLOOKUP(C486,Table1[[Practice no.]:[12]],40,FALSE),List!$A$2:$B$5,2,FALSE)))</f>
        <v/>
      </c>
      <c r="AA486" s="55" t="str">
        <f>IF(C486="","",IF(ISERROR(VLOOKUP(VLOOKUP(C486,Table1[[Practice no.]:[12]],41,FALSE),List!$A$2:$B$5,2,FALSE)),"",VLOOKUP(VLOOKUP(C486,Table1[[Practice no.]:[12]],41,FALSE),List!$A$2:$B$5,2,FALSE)))</f>
        <v/>
      </c>
      <c r="AB486" s="55" t="str">
        <f>IF(C486="","",IF(ISERROR(VLOOKUP(VLOOKUP(C486,Table1[[Practice no.]:[12]],42,FALSE),List!$A$2:$B$5,2,FALSE)),"",VLOOKUP(VLOOKUP(C486,Table1[[Practice no.]:[12]],42,FALSE),List!$A$2:$B$5,2,FALSE)))</f>
        <v/>
      </c>
    </row>
    <row r="487" spans="1:28" ht="40.35" customHeight="1">
      <c r="A487" s="218"/>
      <c r="B487" s="218"/>
      <c r="C487" s="218"/>
      <c r="D487" s="218" t="str">
        <f>IF(C487="","",HYPERLINK("#'" &amp; C487 &amp; "'!A1",VLOOKUP(C487,Table1[[Practice no.]:[Pracitce Name]],2,FALSE)))</f>
        <v/>
      </c>
      <c r="E487" s="65" t="str">
        <f>IF(C487="","",IF(ISERROR(VLOOKUP(VLOOKUP(C487,Table1[[Practice no.]:[12]],19,FALSE),List!$A$2:$B$5,2,FALSE)),"",VLOOKUP(VLOOKUP(C487,Table1[[Practice no.]:[12]],19,FALSE),List!$A$2:$B$5,2,FALSE)))</f>
        <v/>
      </c>
      <c r="F487" s="66" t="str">
        <f>IF(C487="","",IF(ISERROR(VLOOKUP(VLOOKUP(C487,Table1[[Practice no.]:[12]],20,FALSE),List!$A$2:$B$5,2,FALSE)),"",VLOOKUP(VLOOKUP(C487,Table1[[Practice no.]:[12]],20,FALSE),List!$A$2:$B$5,2,FALSE)))</f>
        <v/>
      </c>
      <c r="G487" s="66" t="str">
        <f>IF(C487="","",IF(ISERROR(VLOOKUP(VLOOKUP(C487,Table1[[Practice no.]:[12]],21,FALSE),List!$A$2:$B$5,2,FALSE)),"",VLOOKUP(VLOOKUP(C487,Table1[[Practice no.]:[12]],21,FALSE),List!$A$2:$B$5,2,FALSE)))</f>
        <v/>
      </c>
      <c r="H487" s="67" t="str">
        <f>IF(C487="","",IF(ISERROR(VLOOKUP(VLOOKUP(C487,Table1[[Practice no.]:[12]],22,FALSE),List!$A$2:$B$5,2,FALSE)),"",VLOOKUP(VLOOKUP(C487,Table1[[Practice no.]:[12]],22,FALSE),List!$A$2:$B$5,2,FALSE)))</f>
        <v/>
      </c>
      <c r="I487" s="67" t="str">
        <f>IF(C487="","",IF(ISERROR(VLOOKUP(VLOOKUP(C487,Table1[[Practice no.]:[12]],23,FALSE),List!$A$2:$B$5,2,FALSE)),"",VLOOKUP(VLOOKUP(C487,Table1[[Practice no.]:[12]],23,FALSE),List!$A$2:$B$5,2,FALSE)))</f>
        <v/>
      </c>
      <c r="J487" s="67" t="str">
        <f>IF(C487="","",IF(ISERROR(VLOOKUP(VLOOKUP(C487,Table1[[Practice no.]:[12]],24,FALSE),List!$A$2:$B$5,2,FALSE)),"",VLOOKUP(VLOOKUP(C487,Table1[[Practice no.]:[12]],24,FALSE),List!$A$2:$B$5,2,FALSE)))</f>
        <v/>
      </c>
      <c r="K487" s="68" t="str">
        <f>IF(C487="","",IF(ISERROR(VLOOKUP(VLOOKUP(C487,Table1[[Practice no.]:[12]],25,FALSE),List!$A$2:$B$5,2,FALSE)),"",VLOOKUP(VLOOKUP(C487,Table1[[Practice no.]:[12]],25,FALSE),List!$A$2:$B$5,2,FALSE)))</f>
        <v/>
      </c>
      <c r="L487" s="68" t="str">
        <f>IF(C487="","",IF(ISERROR(VLOOKUP(VLOOKUP(C487,Table1[[Practice no.]:[12]],26,FALSE),List!$A$2:$B$5,2,FALSE)),"",VLOOKUP(VLOOKUP(C487,Table1[[Practice no.]:[12]],26,FALSE),List!$A$2:$B$5,2,FALSE)))</f>
        <v/>
      </c>
      <c r="M487" s="68" t="str">
        <f>IF(C487="","",IF(ISERROR(VLOOKUP(VLOOKUP(C487,Table1[[Practice no.]:[12]],27,FALSE),List!$A$2:$B$5,2,FALSE)),"",VLOOKUP(VLOOKUP(C487,Table1[[Practice no.]:[12]],27,FALSE),List!$A$2:$B$5,2,FALSE)))</f>
        <v/>
      </c>
      <c r="N487" s="69" t="str">
        <f>IF(C487="","",IF(ISERROR(VLOOKUP(VLOOKUP(C487,Table1[[Practice no.]:[12]],28,FALSE),List!$A$2:$B$5,2,FALSE)),"",VLOOKUP(VLOOKUP(C487,Table1[[Practice no.]:[12]],28,FALSE),List!$A$2:$B$5,2,FALSE)))</f>
        <v/>
      </c>
      <c r="O487" s="69" t="str">
        <f>IF(C487="","",IF(ISERROR(VLOOKUP(VLOOKUP(C487,Table1[[Practice no.]:[12]],29,FALSE),List!$A$2:$B$5,2,FALSE)),"",VLOOKUP(VLOOKUP(C487,Table1[[Practice no.]:[12]],29,FALSE),List!$A$2:$B$5,2,FALSE)))</f>
        <v/>
      </c>
      <c r="P487" s="69" t="str">
        <f>IF(C487="","",IF(ISERROR(VLOOKUP(VLOOKUP(C487,Table1[[Practice no.]:[12]],30,FALSE),List!$A$2:$B$5,2,FALSE)),"",VLOOKUP(VLOOKUP(C487,Table1[[Practice no.]:[12]],30,FALSE),List!$A$2:$B$5,2,FALSE)))</f>
        <v/>
      </c>
      <c r="Q487" s="55" t="str">
        <f>IF(C487="","",IF(ISERROR(VLOOKUP(VLOOKUP(C487,Table1[[Practice no.]:[12]],31,FALSE),List!$A$2:$B$5,2,FALSE)),"",VLOOKUP(VLOOKUP(C487,Table1[[Practice no.]:[12]],31,FALSE),List!$A$2:$B$5,2,FALSE)))</f>
        <v/>
      </c>
      <c r="R487" s="55" t="str">
        <f>IF(C487="","",IF(ISERROR(VLOOKUP(VLOOKUP(C487,Table1[[Practice no.]:[12]],32,FALSE),List!$A$2:$B$5,2,FALSE)),"",VLOOKUP(VLOOKUP(C487,Table1[[Practice no.]:[12]],32,FALSE),List!$A$2:$B$5,2,FALSE)))</f>
        <v/>
      </c>
      <c r="S487" s="55" t="str">
        <f>IF(C487="","",IF(ISERROR(VLOOKUP(VLOOKUP(C487,Table1[[Practice no.]:[12]],33,FALSE),List!$A$2:$B$5,2,FALSE)),"",VLOOKUP(VLOOKUP(C487,Table1[[Practice no.]:[12]],33,FALSE),List!$A$2:$B$5,2,FALSE)))</f>
        <v/>
      </c>
      <c r="T487" s="55" t="str">
        <f>IF(C487="","",IF(ISERROR(VLOOKUP(VLOOKUP(C487,Table1[[Practice no.]:[12]],34,FALSE),List!$A$2:$B$5,2,FALSE)),"",VLOOKUP(VLOOKUP(C487,Table1[[Practice no.]:[12]],34,FALSE),List!$A$2:$B$5,2,FALSE)))</f>
        <v/>
      </c>
      <c r="U487" s="55" t="str">
        <f>IF(C487="","",IF(ISERROR(VLOOKUP(VLOOKUP(C487,Table1[[Practice no.]:[12]],35,FALSE),List!$A$2:$B$5,2,FALSE)),"",VLOOKUP(VLOOKUP(C487,Table1[[Practice no.]:[12]],35,FALSE),List!$A$2:$B$5,2,FALSE)))</f>
        <v/>
      </c>
      <c r="V487" s="55" t="str">
        <f>IF(C487="","",IF(ISERROR(VLOOKUP(VLOOKUP(C487,Table1[[Practice no.]:[12]],36,FALSE),List!$A$2:$B$5,2,FALSE)),"",VLOOKUP(VLOOKUP(C487,Table1[[Practice no.]:[12]],36,FALSE),List!$A$2:$B$5,2,FALSE)))</f>
        <v/>
      </c>
      <c r="W487" s="55" t="str">
        <f>IF(C487="","",IF(ISERROR(VLOOKUP(VLOOKUP(C487,Table1[[Practice no.]:[12]],37,FALSE),List!$A$2:$B$5,2,FALSE)),"",VLOOKUP(VLOOKUP(C487,Table1[[Practice no.]:[12]],37,FALSE),List!$A$2:$B$5,2,FALSE)))</f>
        <v/>
      </c>
      <c r="X487" s="55" t="str">
        <f>IF(C487="","",IF(ISERROR(VLOOKUP(VLOOKUP(C487,Table1[[Practice no.]:[12]],38,FALSE),List!$A$2:$B$5,2,FALSE)),"",VLOOKUP(VLOOKUP(C487,Table1[[Practice no.]:[12]],38,FALSE),List!$A$2:$B$5,2,FALSE)))</f>
        <v/>
      </c>
      <c r="Y487" s="55" t="str">
        <f>IF(C487="","",IF(ISERROR(VLOOKUP(VLOOKUP(C487,Table1[[Practice no.]:[12]],39,FALSE),List!$A$2:$B$5,2,FALSE)),"",VLOOKUP(VLOOKUP(C487,Table1[[Practice no.]:[12]],39,FALSE),List!$A$2:$B$5,2,FALSE)))</f>
        <v/>
      </c>
      <c r="Z487" s="55" t="str">
        <f>IF(C487="","",IF(ISERROR(VLOOKUP(VLOOKUP(C487,Table1[[Practice no.]:[12]],40,FALSE),List!$A$2:$B$5,2,FALSE)),"",VLOOKUP(VLOOKUP(C487,Table1[[Practice no.]:[12]],40,FALSE),List!$A$2:$B$5,2,FALSE)))</f>
        <v/>
      </c>
      <c r="AA487" s="55" t="str">
        <f>IF(C487="","",IF(ISERROR(VLOOKUP(VLOOKUP(C487,Table1[[Practice no.]:[12]],41,FALSE),List!$A$2:$B$5,2,FALSE)),"",VLOOKUP(VLOOKUP(C487,Table1[[Practice no.]:[12]],41,FALSE),List!$A$2:$B$5,2,FALSE)))</f>
        <v/>
      </c>
      <c r="AB487" s="55" t="str">
        <f>IF(C487="","",IF(ISERROR(VLOOKUP(VLOOKUP(C487,Table1[[Practice no.]:[12]],42,FALSE),List!$A$2:$B$5,2,FALSE)),"",VLOOKUP(VLOOKUP(C487,Table1[[Practice no.]:[12]],42,FALSE),List!$A$2:$B$5,2,FALSE)))</f>
        <v/>
      </c>
    </row>
    <row r="488" spans="1:28" ht="40.35" customHeight="1">
      <c r="A488" s="218"/>
      <c r="B488" s="218"/>
      <c r="C488" s="218"/>
      <c r="D488" s="218" t="str">
        <f>IF(C488="","",HYPERLINK("#'" &amp; C488 &amp; "'!A1",VLOOKUP(C488,Table1[[Practice no.]:[Pracitce Name]],2,FALSE)))</f>
        <v/>
      </c>
      <c r="E488" s="65" t="str">
        <f>IF(C488="","",IF(ISERROR(VLOOKUP(VLOOKUP(C488,Table1[[Practice no.]:[12]],19,FALSE),List!$A$2:$B$5,2,FALSE)),"",VLOOKUP(VLOOKUP(C488,Table1[[Practice no.]:[12]],19,FALSE),List!$A$2:$B$5,2,FALSE)))</f>
        <v/>
      </c>
      <c r="F488" s="66" t="str">
        <f>IF(C488="","",IF(ISERROR(VLOOKUP(VLOOKUP(C488,Table1[[Practice no.]:[12]],20,FALSE),List!$A$2:$B$5,2,FALSE)),"",VLOOKUP(VLOOKUP(C488,Table1[[Practice no.]:[12]],20,FALSE),List!$A$2:$B$5,2,FALSE)))</f>
        <v/>
      </c>
      <c r="G488" s="66" t="str">
        <f>IF(C488="","",IF(ISERROR(VLOOKUP(VLOOKUP(C488,Table1[[Practice no.]:[12]],21,FALSE),List!$A$2:$B$5,2,FALSE)),"",VLOOKUP(VLOOKUP(C488,Table1[[Practice no.]:[12]],21,FALSE),List!$A$2:$B$5,2,FALSE)))</f>
        <v/>
      </c>
      <c r="H488" s="67" t="str">
        <f>IF(C488="","",IF(ISERROR(VLOOKUP(VLOOKUP(C488,Table1[[Practice no.]:[12]],22,FALSE),List!$A$2:$B$5,2,FALSE)),"",VLOOKUP(VLOOKUP(C488,Table1[[Practice no.]:[12]],22,FALSE),List!$A$2:$B$5,2,FALSE)))</f>
        <v/>
      </c>
      <c r="I488" s="67" t="str">
        <f>IF(C488="","",IF(ISERROR(VLOOKUP(VLOOKUP(C488,Table1[[Practice no.]:[12]],23,FALSE),List!$A$2:$B$5,2,FALSE)),"",VLOOKUP(VLOOKUP(C488,Table1[[Practice no.]:[12]],23,FALSE),List!$A$2:$B$5,2,FALSE)))</f>
        <v/>
      </c>
      <c r="J488" s="67" t="str">
        <f>IF(C488="","",IF(ISERROR(VLOOKUP(VLOOKUP(C488,Table1[[Practice no.]:[12]],24,FALSE),List!$A$2:$B$5,2,FALSE)),"",VLOOKUP(VLOOKUP(C488,Table1[[Practice no.]:[12]],24,FALSE),List!$A$2:$B$5,2,FALSE)))</f>
        <v/>
      </c>
      <c r="K488" s="68" t="str">
        <f>IF(C488="","",IF(ISERROR(VLOOKUP(VLOOKUP(C488,Table1[[Practice no.]:[12]],25,FALSE),List!$A$2:$B$5,2,FALSE)),"",VLOOKUP(VLOOKUP(C488,Table1[[Practice no.]:[12]],25,FALSE),List!$A$2:$B$5,2,FALSE)))</f>
        <v/>
      </c>
      <c r="L488" s="68" t="str">
        <f>IF(C488="","",IF(ISERROR(VLOOKUP(VLOOKUP(C488,Table1[[Practice no.]:[12]],26,FALSE),List!$A$2:$B$5,2,FALSE)),"",VLOOKUP(VLOOKUP(C488,Table1[[Practice no.]:[12]],26,FALSE),List!$A$2:$B$5,2,FALSE)))</f>
        <v/>
      </c>
      <c r="M488" s="68" t="str">
        <f>IF(C488="","",IF(ISERROR(VLOOKUP(VLOOKUP(C488,Table1[[Practice no.]:[12]],27,FALSE),List!$A$2:$B$5,2,FALSE)),"",VLOOKUP(VLOOKUP(C488,Table1[[Practice no.]:[12]],27,FALSE),List!$A$2:$B$5,2,FALSE)))</f>
        <v/>
      </c>
      <c r="N488" s="69" t="str">
        <f>IF(C488="","",IF(ISERROR(VLOOKUP(VLOOKUP(C488,Table1[[Practice no.]:[12]],28,FALSE),List!$A$2:$B$5,2,FALSE)),"",VLOOKUP(VLOOKUP(C488,Table1[[Practice no.]:[12]],28,FALSE),List!$A$2:$B$5,2,FALSE)))</f>
        <v/>
      </c>
      <c r="O488" s="69" t="str">
        <f>IF(C488="","",IF(ISERROR(VLOOKUP(VLOOKUP(C488,Table1[[Practice no.]:[12]],29,FALSE),List!$A$2:$B$5,2,FALSE)),"",VLOOKUP(VLOOKUP(C488,Table1[[Practice no.]:[12]],29,FALSE),List!$A$2:$B$5,2,FALSE)))</f>
        <v/>
      </c>
      <c r="P488" s="69" t="str">
        <f>IF(C488="","",IF(ISERROR(VLOOKUP(VLOOKUP(C488,Table1[[Practice no.]:[12]],30,FALSE),List!$A$2:$B$5,2,FALSE)),"",VLOOKUP(VLOOKUP(C488,Table1[[Practice no.]:[12]],30,FALSE),List!$A$2:$B$5,2,FALSE)))</f>
        <v/>
      </c>
      <c r="Q488" s="55" t="str">
        <f>IF(C488="","",IF(ISERROR(VLOOKUP(VLOOKUP(C488,Table1[[Practice no.]:[12]],31,FALSE),List!$A$2:$B$5,2,FALSE)),"",VLOOKUP(VLOOKUP(C488,Table1[[Practice no.]:[12]],31,FALSE),List!$A$2:$B$5,2,FALSE)))</f>
        <v/>
      </c>
      <c r="R488" s="55" t="str">
        <f>IF(C488="","",IF(ISERROR(VLOOKUP(VLOOKUP(C488,Table1[[Practice no.]:[12]],32,FALSE),List!$A$2:$B$5,2,FALSE)),"",VLOOKUP(VLOOKUP(C488,Table1[[Practice no.]:[12]],32,FALSE),List!$A$2:$B$5,2,FALSE)))</f>
        <v/>
      </c>
      <c r="S488" s="55" t="str">
        <f>IF(C488="","",IF(ISERROR(VLOOKUP(VLOOKUP(C488,Table1[[Practice no.]:[12]],33,FALSE),List!$A$2:$B$5,2,FALSE)),"",VLOOKUP(VLOOKUP(C488,Table1[[Practice no.]:[12]],33,FALSE),List!$A$2:$B$5,2,FALSE)))</f>
        <v/>
      </c>
      <c r="T488" s="55" t="str">
        <f>IF(C488="","",IF(ISERROR(VLOOKUP(VLOOKUP(C488,Table1[[Practice no.]:[12]],34,FALSE),List!$A$2:$B$5,2,FALSE)),"",VLOOKUP(VLOOKUP(C488,Table1[[Practice no.]:[12]],34,FALSE),List!$A$2:$B$5,2,FALSE)))</f>
        <v/>
      </c>
      <c r="U488" s="55" t="str">
        <f>IF(C488="","",IF(ISERROR(VLOOKUP(VLOOKUP(C488,Table1[[Practice no.]:[12]],35,FALSE),List!$A$2:$B$5,2,FALSE)),"",VLOOKUP(VLOOKUP(C488,Table1[[Practice no.]:[12]],35,FALSE),List!$A$2:$B$5,2,FALSE)))</f>
        <v/>
      </c>
      <c r="V488" s="55" t="str">
        <f>IF(C488="","",IF(ISERROR(VLOOKUP(VLOOKUP(C488,Table1[[Practice no.]:[12]],36,FALSE),List!$A$2:$B$5,2,FALSE)),"",VLOOKUP(VLOOKUP(C488,Table1[[Practice no.]:[12]],36,FALSE),List!$A$2:$B$5,2,FALSE)))</f>
        <v/>
      </c>
      <c r="W488" s="55" t="str">
        <f>IF(C488="","",IF(ISERROR(VLOOKUP(VLOOKUP(C488,Table1[[Practice no.]:[12]],37,FALSE),List!$A$2:$B$5,2,FALSE)),"",VLOOKUP(VLOOKUP(C488,Table1[[Practice no.]:[12]],37,FALSE),List!$A$2:$B$5,2,FALSE)))</f>
        <v/>
      </c>
      <c r="X488" s="55" t="str">
        <f>IF(C488="","",IF(ISERROR(VLOOKUP(VLOOKUP(C488,Table1[[Practice no.]:[12]],38,FALSE),List!$A$2:$B$5,2,FALSE)),"",VLOOKUP(VLOOKUP(C488,Table1[[Practice no.]:[12]],38,FALSE),List!$A$2:$B$5,2,FALSE)))</f>
        <v/>
      </c>
      <c r="Y488" s="55" t="str">
        <f>IF(C488="","",IF(ISERROR(VLOOKUP(VLOOKUP(C488,Table1[[Practice no.]:[12]],39,FALSE),List!$A$2:$B$5,2,FALSE)),"",VLOOKUP(VLOOKUP(C488,Table1[[Practice no.]:[12]],39,FALSE),List!$A$2:$B$5,2,FALSE)))</f>
        <v/>
      </c>
      <c r="Z488" s="55" t="str">
        <f>IF(C488="","",IF(ISERROR(VLOOKUP(VLOOKUP(C488,Table1[[Practice no.]:[12]],40,FALSE),List!$A$2:$B$5,2,FALSE)),"",VLOOKUP(VLOOKUP(C488,Table1[[Practice no.]:[12]],40,FALSE),List!$A$2:$B$5,2,FALSE)))</f>
        <v/>
      </c>
      <c r="AA488" s="55" t="str">
        <f>IF(C488="","",IF(ISERROR(VLOOKUP(VLOOKUP(C488,Table1[[Practice no.]:[12]],41,FALSE),List!$A$2:$B$5,2,FALSE)),"",VLOOKUP(VLOOKUP(C488,Table1[[Practice no.]:[12]],41,FALSE),List!$A$2:$B$5,2,FALSE)))</f>
        <v/>
      </c>
      <c r="AB488" s="55" t="str">
        <f>IF(C488="","",IF(ISERROR(VLOOKUP(VLOOKUP(C488,Table1[[Practice no.]:[12]],42,FALSE),List!$A$2:$B$5,2,FALSE)),"",VLOOKUP(VLOOKUP(C488,Table1[[Practice no.]:[12]],42,FALSE),List!$A$2:$B$5,2,FALSE)))</f>
        <v/>
      </c>
    </row>
    <row r="489" spans="1:28" ht="40.35" customHeight="1">
      <c r="A489" s="218"/>
      <c r="B489" s="218"/>
      <c r="C489" s="218"/>
      <c r="D489" s="218" t="str">
        <f>IF(C489="","",HYPERLINK("#'" &amp; C489 &amp; "'!A1",VLOOKUP(C489,Table1[[Practice no.]:[Pracitce Name]],2,FALSE)))</f>
        <v/>
      </c>
      <c r="E489" s="65" t="str">
        <f>IF(C489="","",IF(ISERROR(VLOOKUP(VLOOKUP(C489,Table1[[Practice no.]:[12]],19,FALSE),List!$A$2:$B$5,2,FALSE)),"",VLOOKUP(VLOOKUP(C489,Table1[[Practice no.]:[12]],19,FALSE),List!$A$2:$B$5,2,FALSE)))</f>
        <v/>
      </c>
      <c r="F489" s="66" t="str">
        <f>IF(C489="","",IF(ISERROR(VLOOKUP(VLOOKUP(C489,Table1[[Practice no.]:[12]],20,FALSE),List!$A$2:$B$5,2,FALSE)),"",VLOOKUP(VLOOKUP(C489,Table1[[Practice no.]:[12]],20,FALSE),List!$A$2:$B$5,2,FALSE)))</f>
        <v/>
      </c>
      <c r="G489" s="66" t="str">
        <f>IF(C489="","",IF(ISERROR(VLOOKUP(VLOOKUP(C489,Table1[[Practice no.]:[12]],21,FALSE),List!$A$2:$B$5,2,FALSE)),"",VLOOKUP(VLOOKUP(C489,Table1[[Practice no.]:[12]],21,FALSE),List!$A$2:$B$5,2,FALSE)))</f>
        <v/>
      </c>
      <c r="H489" s="67" t="str">
        <f>IF(C489="","",IF(ISERROR(VLOOKUP(VLOOKUP(C489,Table1[[Practice no.]:[12]],22,FALSE),List!$A$2:$B$5,2,FALSE)),"",VLOOKUP(VLOOKUP(C489,Table1[[Practice no.]:[12]],22,FALSE),List!$A$2:$B$5,2,FALSE)))</f>
        <v/>
      </c>
      <c r="I489" s="67" t="str">
        <f>IF(C489="","",IF(ISERROR(VLOOKUP(VLOOKUP(C489,Table1[[Practice no.]:[12]],23,FALSE),List!$A$2:$B$5,2,FALSE)),"",VLOOKUP(VLOOKUP(C489,Table1[[Practice no.]:[12]],23,FALSE),List!$A$2:$B$5,2,FALSE)))</f>
        <v/>
      </c>
      <c r="J489" s="67" t="str">
        <f>IF(C489="","",IF(ISERROR(VLOOKUP(VLOOKUP(C489,Table1[[Practice no.]:[12]],24,FALSE),List!$A$2:$B$5,2,FALSE)),"",VLOOKUP(VLOOKUP(C489,Table1[[Practice no.]:[12]],24,FALSE),List!$A$2:$B$5,2,FALSE)))</f>
        <v/>
      </c>
      <c r="K489" s="68" t="str">
        <f>IF(C489="","",IF(ISERROR(VLOOKUP(VLOOKUP(C489,Table1[[Practice no.]:[12]],25,FALSE),List!$A$2:$B$5,2,FALSE)),"",VLOOKUP(VLOOKUP(C489,Table1[[Practice no.]:[12]],25,FALSE),List!$A$2:$B$5,2,FALSE)))</f>
        <v/>
      </c>
      <c r="L489" s="68" t="str">
        <f>IF(C489="","",IF(ISERROR(VLOOKUP(VLOOKUP(C489,Table1[[Practice no.]:[12]],26,FALSE),List!$A$2:$B$5,2,FALSE)),"",VLOOKUP(VLOOKUP(C489,Table1[[Practice no.]:[12]],26,FALSE),List!$A$2:$B$5,2,FALSE)))</f>
        <v/>
      </c>
      <c r="M489" s="68" t="str">
        <f>IF(C489="","",IF(ISERROR(VLOOKUP(VLOOKUP(C489,Table1[[Practice no.]:[12]],27,FALSE),List!$A$2:$B$5,2,FALSE)),"",VLOOKUP(VLOOKUP(C489,Table1[[Practice no.]:[12]],27,FALSE),List!$A$2:$B$5,2,FALSE)))</f>
        <v/>
      </c>
      <c r="N489" s="69" t="str">
        <f>IF(C489="","",IF(ISERROR(VLOOKUP(VLOOKUP(C489,Table1[[Practice no.]:[12]],28,FALSE),List!$A$2:$B$5,2,FALSE)),"",VLOOKUP(VLOOKUP(C489,Table1[[Practice no.]:[12]],28,FALSE),List!$A$2:$B$5,2,FALSE)))</f>
        <v/>
      </c>
      <c r="O489" s="69" t="str">
        <f>IF(C489="","",IF(ISERROR(VLOOKUP(VLOOKUP(C489,Table1[[Practice no.]:[12]],29,FALSE),List!$A$2:$B$5,2,FALSE)),"",VLOOKUP(VLOOKUP(C489,Table1[[Practice no.]:[12]],29,FALSE),List!$A$2:$B$5,2,FALSE)))</f>
        <v/>
      </c>
      <c r="P489" s="69" t="str">
        <f>IF(C489="","",IF(ISERROR(VLOOKUP(VLOOKUP(C489,Table1[[Practice no.]:[12]],30,FALSE),List!$A$2:$B$5,2,FALSE)),"",VLOOKUP(VLOOKUP(C489,Table1[[Practice no.]:[12]],30,FALSE),List!$A$2:$B$5,2,FALSE)))</f>
        <v/>
      </c>
      <c r="Q489" s="55" t="str">
        <f>IF(C489="","",IF(ISERROR(VLOOKUP(VLOOKUP(C489,Table1[[Practice no.]:[12]],31,FALSE),List!$A$2:$B$5,2,FALSE)),"",VLOOKUP(VLOOKUP(C489,Table1[[Practice no.]:[12]],31,FALSE),List!$A$2:$B$5,2,FALSE)))</f>
        <v/>
      </c>
      <c r="R489" s="55" t="str">
        <f>IF(C489="","",IF(ISERROR(VLOOKUP(VLOOKUP(C489,Table1[[Practice no.]:[12]],32,FALSE),List!$A$2:$B$5,2,FALSE)),"",VLOOKUP(VLOOKUP(C489,Table1[[Practice no.]:[12]],32,FALSE),List!$A$2:$B$5,2,FALSE)))</f>
        <v/>
      </c>
      <c r="S489" s="55" t="str">
        <f>IF(C489="","",IF(ISERROR(VLOOKUP(VLOOKUP(C489,Table1[[Practice no.]:[12]],33,FALSE),List!$A$2:$B$5,2,FALSE)),"",VLOOKUP(VLOOKUP(C489,Table1[[Practice no.]:[12]],33,FALSE),List!$A$2:$B$5,2,FALSE)))</f>
        <v/>
      </c>
      <c r="T489" s="55" t="str">
        <f>IF(C489="","",IF(ISERROR(VLOOKUP(VLOOKUP(C489,Table1[[Practice no.]:[12]],34,FALSE),List!$A$2:$B$5,2,FALSE)),"",VLOOKUP(VLOOKUP(C489,Table1[[Practice no.]:[12]],34,FALSE),List!$A$2:$B$5,2,FALSE)))</f>
        <v/>
      </c>
      <c r="U489" s="55" t="str">
        <f>IF(C489="","",IF(ISERROR(VLOOKUP(VLOOKUP(C489,Table1[[Practice no.]:[12]],35,FALSE),List!$A$2:$B$5,2,FALSE)),"",VLOOKUP(VLOOKUP(C489,Table1[[Practice no.]:[12]],35,FALSE),List!$A$2:$B$5,2,FALSE)))</f>
        <v/>
      </c>
      <c r="V489" s="55" t="str">
        <f>IF(C489="","",IF(ISERROR(VLOOKUP(VLOOKUP(C489,Table1[[Practice no.]:[12]],36,FALSE),List!$A$2:$B$5,2,FALSE)),"",VLOOKUP(VLOOKUP(C489,Table1[[Practice no.]:[12]],36,FALSE),List!$A$2:$B$5,2,FALSE)))</f>
        <v/>
      </c>
      <c r="W489" s="55" t="str">
        <f>IF(C489="","",IF(ISERROR(VLOOKUP(VLOOKUP(C489,Table1[[Practice no.]:[12]],37,FALSE),List!$A$2:$B$5,2,FALSE)),"",VLOOKUP(VLOOKUP(C489,Table1[[Practice no.]:[12]],37,FALSE),List!$A$2:$B$5,2,FALSE)))</f>
        <v/>
      </c>
      <c r="X489" s="55" t="str">
        <f>IF(C489="","",IF(ISERROR(VLOOKUP(VLOOKUP(C489,Table1[[Practice no.]:[12]],38,FALSE),List!$A$2:$B$5,2,FALSE)),"",VLOOKUP(VLOOKUP(C489,Table1[[Practice no.]:[12]],38,FALSE),List!$A$2:$B$5,2,FALSE)))</f>
        <v/>
      </c>
      <c r="Y489" s="55" t="str">
        <f>IF(C489="","",IF(ISERROR(VLOOKUP(VLOOKUP(C489,Table1[[Practice no.]:[12]],39,FALSE),List!$A$2:$B$5,2,FALSE)),"",VLOOKUP(VLOOKUP(C489,Table1[[Practice no.]:[12]],39,FALSE),List!$A$2:$B$5,2,FALSE)))</f>
        <v/>
      </c>
      <c r="Z489" s="55" t="str">
        <f>IF(C489="","",IF(ISERROR(VLOOKUP(VLOOKUP(C489,Table1[[Practice no.]:[12]],40,FALSE),List!$A$2:$B$5,2,FALSE)),"",VLOOKUP(VLOOKUP(C489,Table1[[Practice no.]:[12]],40,FALSE),List!$A$2:$B$5,2,FALSE)))</f>
        <v/>
      </c>
      <c r="AA489" s="55" t="str">
        <f>IF(C489="","",IF(ISERROR(VLOOKUP(VLOOKUP(C489,Table1[[Practice no.]:[12]],41,FALSE),List!$A$2:$B$5,2,FALSE)),"",VLOOKUP(VLOOKUP(C489,Table1[[Practice no.]:[12]],41,FALSE),List!$A$2:$B$5,2,FALSE)))</f>
        <v/>
      </c>
      <c r="AB489" s="55" t="str">
        <f>IF(C489="","",IF(ISERROR(VLOOKUP(VLOOKUP(C489,Table1[[Practice no.]:[12]],42,FALSE),List!$A$2:$B$5,2,FALSE)),"",VLOOKUP(VLOOKUP(C489,Table1[[Practice no.]:[12]],42,FALSE),List!$A$2:$B$5,2,FALSE)))</f>
        <v/>
      </c>
    </row>
    <row r="490" spans="1:28" ht="40.35" customHeight="1">
      <c r="A490" s="218"/>
      <c r="B490" s="218"/>
      <c r="C490" s="218"/>
      <c r="D490" s="218" t="str">
        <f>IF(C490="","",HYPERLINK("#'" &amp; C490 &amp; "'!A1",VLOOKUP(C490,Table1[[Practice no.]:[Pracitce Name]],2,FALSE)))</f>
        <v/>
      </c>
      <c r="E490" s="65" t="str">
        <f>IF(C490="","",IF(ISERROR(VLOOKUP(VLOOKUP(C490,Table1[[Practice no.]:[12]],19,FALSE),List!$A$2:$B$5,2,FALSE)),"",VLOOKUP(VLOOKUP(C490,Table1[[Practice no.]:[12]],19,FALSE),List!$A$2:$B$5,2,FALSE)))</f>
        <v/>
      </c>
      <c r="F490" s="66" t="str">
        <f>IF(C490="","",IF(ISERROR(VLOOKUP(VLOOKUP(C490,Table1[[Practice no.]:[12]],20,FALSE),List!$A$2:$B$5,2,FALSE)),"",VLOOKUP(VLOOKUP(C490,Table1[[Practice no.]:[12]],20,FALSE),List!$A$2:$B$5,2,FALSE)))</f>
        <v/>
      </c>
      <c r="G490" s="66" t="str">
        <f>IF(C490="","",IF(ISERROR(VLOOKUP(VLOOKUP(C490,Table1[[Practice no.]:[12]],21,FALSE),List!$A$2:$B$5,2,FALSE)),"",VLOOKUP(VLOOKUP(C490,Table1[[Practice no.]:[12]],21,FALSE),List!$A$2:$B$5,2,FALSE)))</f>
        <v/>
      </c>
      <c r="H490" s="67" t="str">
        <f>IF(C490="","",IF(ISERROR(VLOOKUP(VLOOKUP(C490,Table1[[Practice no.]:[12]],22,FALSE),List!$A$2:$B$5,2,FALSE)),"",VLOOKUP(VLOOKUP(C490,Table1[[Practice no.]:[12]],22,FALSE),List!$A$2:$B$5,2,FALSE)))</f>
        <v/>
      </c>
      <c r="I490" s="67" t="str">
        <f>IF(C490="","",IF(ISERROR(VLOOKUP(VLOOKUP(C490,Table1[[Practice no.]:[12]],23,FALSE),List!$A$2:$B$5,2,FALSE)),"",VLOOKUP(VLOOKUP(C490,Table1[[Practice no.]:[12]],23,FALSE),List!$A$2:$B$5,2,FALSE)))</f>
        <v/>
      </c>
      <c r="J490" s="67" t="str">
        <f>IF(C490="","",IF(ISERROR(VLOOKUP(VLOOKUP(C490,Table1[[Practice no.]:[12]],24,FALSE),List!$A$2:$B$5,2,FALSE)),"",VLOOKUP(VLOOKUP(C490,Table1[[Practice no.]:[12]],24,FALSE),List!$A$2:$B$5,2,FALSE)))</f>
        <v/>
      </c>
      <c r="K490" s="68" t="str">
        <f>IF(C490="","",IF(ISERROR(VLOOKUP(VLOOKUP(C490,Table1[[Practice no.]:[12]],25,FALSE),List!$A$2:$B$5,2,FALSE)),"",VLOOKUP(VLOOKUP(C490,Table1[[Practice no.]:[12]],25,FALSE),List!$A$2:$B$5,2,FALSE)))</f>
        <v/>
      </c>
      <c r="L490" s="68" t="str">
        <f>IF(C490="","",IF(ISERROR(VLOOKUP(VLOOKUP(C490,Table1[[Practice no.]:[12]],26,FALSE),List!$A$2:$B$5,2,FALSE)),"",VLOOKUP(VLOOKUP(C490,Table1[[Practice no.]:[12]],26,FALSE),List!$A$2:$B$5,2,FALSE)))</f>
        <v/>
      </c>
      <c r="M490" s="68" t="str">
        <f>IF(C490="","",IF(ISERROR(VLOOKUP(VLOOKUP(C490,Table1[[Practice no.]:[12]],27,FALSE),List!$A$2:$B$5,2,FALSE)),"",VLOOKUP(VLOOKUP(C490,Table1[[Practice no.]:[12]],27,FALSE),List!$A$2:$B$5,2,FALSE)))</f>
        <v/>
      </c>
      <c r="N490" s="69" t="str">
        <f>IF(C490="","",IF(ISERROR(VLOOKUP(VLOOKUP(C490,Table1[[Practice no.]:[12]],28,FALSE),List!$A$2:$B$5,2,FALSE)),"",VLOOKUP(VLOOKUP(C490,Table1[[Practice no.]:[12]],28,FALSE),List!$A$2:$B$5,2,FALSE)))</f>
        <v/>
      </c>
      <c r="O490" s="69" t="str">
        <f>IF(C490="","",IF(ISERROR(VLOOKUP(VLOOKUP(C490,Table1[[Practice no.]:[12]],29,FALSE),List!$A$2:$B$5,2,FALSE)),"",VLOOKUP(VLOOKUP(C490,Table1[[Practice no.]:[12]],29,FALSE),List!$A$2:$B$5,2,FALSE)))</f>
        <v/>
      </c>
      <c r="P490" s="69" t="str">
        <f>IF(C490="","",IF(ISERROR(VLOOKUP(VLOOKUP(C490,Table1[[Practice no.]:[12]],30,FALSE),List!$A$2:$B$5,2,FALSE)),"",VLOOKUP(VLOOKUP(C490,Table1[[Practice no.]:[12]],30,FALSE),List!$A$2:$B$5,2,FALSE)))</f>
        <v/>
      </c>
      <c r="Q490" s="55" t="str">
        <f>IF(C490="","",IF(ISERROR(VLOOKUP(VLOOKUP(C490,Table1[[Practice no.]:[12]],31,FALSE),List!$A$2:$B$5,2,FALSE)),"",VLOOKUP(VLOOKUP(C490,Table1[[Practice no.]:[12]],31,FALSE),List!$A$2:$B$5,2,FALSE)))</f>
        <v/>
      </c>
      <c r="R490" s="55" t="str">
        <f>IF(C490="","",IF(ISERROR(VLOOKUP(VLOOKUP(C490,Table1[[Practice no.]:[12]],32,FALSE),List!$A$2:$B$5,2,FALSE)),"",VLOOKUP(VLOOKUP(C490,Table1[[Practice no.]:[12]],32,FALSE),List!$A$2:$B$5,2,FALSE)))</f>
        <v/>
      </c>
      <c r="S490" s="55" t="str">
        <f>IF(C490="","",IF(ISERROR(VLOOKUP(VLOOKUP(C490,Table1[[Practice no.]:[12]],33,FALSE),List!$A$2:$B$5,2,FALSE)),"",VLOOKUP(VLOOKUP(C490,Table1[[Practice no.]:[12]],33,FALSE),List!$A$2:$B$5,2,FALSE)))</f>
        <v/>
      </c>
      <c r="T490" s="55" t="str">
        <f>IF(C490="","",IF(ISERROR(VLOOKUP(VLOOKUP(C490,Table1[[Practice no.]:[12]],34,FALSE),List!$A$2:$B$5,2,FALSE)),"",VLOOKUP(VLOOKUP(C490,Table1[[Practice no.]:[12]],34,FALSE),List!$A$2:$B$5,2,FALSE)))</f>
        <v/>
      </c>
      <c r="U490" s="55" t="str">
        <f>IF(C490="","",IF(ISERROR(VLOOKUP(VLOOKUP(C490,Table1[[Practice no.]:[12]],35,FALSE),List!$A$2:$B$5,2,FALSE)),"",VLOOKUP(VLOOKUP(C490,Table1[[Practice no.]:[12]],35,FALSE),List!$A$2:$B$5,2,FALSE)))</f>
        <v/>
      </c>
      <c r="V490" s="55" t="str">
        <f>IF(C490="","",IF(ISERROR(VLOOKUP(VLOOKUP(C490,Table1[[Practice no.]:[12]],36,FALSE),List!$A$2:$B$5,2,FALSE)),"",VLOOKUP(VLOOKUP(C490,Table1[[Practice no.]:[12]],36,FALSE),List!$A$2:$B$5,2,FALSE)))</f>
        <v/>
      </c>
      <c r="W490" s="55" t="str">
        <f>IF(C490="","",IF(ISERROR(VLOOKUP(VLOOKUP(C490,Table1[[Practice no.]:[12]],37,FALSE),List!$A$2:$B$5,2,FALSE)),"",VLOOKUP(VLOOKUP(C490,Table1[[Practice no.]:[12]],37,FALSE),List!$A$2:$B$5,2,FALSE)))</f>
        <v/>
      </c>
      <c r="X490" s="55" t="str">
        <f>IF(C490="","",IF(ISERROR(VLOOKUP(VLOOKUP(C490,Table1[[Practice no.]:[12]],38,FALSE),List!$A$2:$B$5,2,FALSE)),"",VLOOKUP(VLOOKUP(C490,Table1[[Practice no.]:[12]],38,FALSE),List!$A$2:$B$5,2,FALSE)))</f>
        <v/>
      </c>
      <c r="Y490" s="55" t="str">
        <f>IF(C490="","",IF(ISERROR(VLOOKUP(VLOOKUP(C490,Table1[[Practice no.]:[12]],39,FALSE),List!$A$2:$B$5,2,FALSE)),"",VLOOKUP(VLOOKUP(C490,Table1[[Practice no.]:[12]],39,FALSE),List!$A$2:$B$5,2,FALSE)))</f>
        <v/>
      </c>
      <c r="Z490" s="55" t="str">
        <f>IF(C490="","",IF(ISERROR(VLOOKUP(VLOOKUP(C490,Table1[[Practice no.]:[12]],40,FALSE),List!$A$2:$B$5,2,FALSE)),"",VLOOKUP(VLOOKUP(C490,Table1[[Practice no.]:[12]],40,FALSE),List!$A$2:$B$5,2,FALSE)))</f>
        <v/>
      </c>
      <c r="AA490" s="55" t="str">
        <f>IF(C490="","",IF(ISERROR(VLOOKUP(VLOOKUP(C490,Table1[[Practice no.]:[12]],41,FALSE),List!$A$2:$B$5,2,FALSE)),"",VLOOKUP(VLOOKUP(C490,Table1[[Practice no.]:[12]],41,FALSE),List!$A$2:$B$5,2,FALSE)))</f>
        <v/>
      </c>
      <c r="AB490" s="55" t="str">
        <f>IF(C490="","",IF(ISERROR(VLOOKUP(VLOOKUP(C490,Table1[[Practice no.]:[12]],42,FALSE),List!$A$2:$B$5,2,FALSE)),"",VLOOKUP(VLOOKUP(C490,Table1[[Practice no.]:[12]],42,FALSE),List!$A$2:$B$5,2,FALSE)))</f>
        <v/>
      </c>
    </row>
    <row r="491" spans="1:28" ht="40.35" customHeight="1">
      <c r="A491" s="218"/>
      <c r="B491" s="218"/>
      <c r="C491" s="218"/>
      <c r="D491" s="218" t="str">
        <f>IF(C491="","",HYPERLINK("#'" &amp; C491 &amp; "'!A1",VLOOKUP(C491,Table1[[Practice no.]:[Pracitce Name]],2,FALSE)))</f>
        <v/>
      </c>
      <c r="E491" s="65" t="str">
        <f>IF(C491="","",IF(ISERROR(VLOOKUP(VLOOKUP(C491,Table1[[Practice no.]:[12]],19,FALSE),List!$A$2:$B$5,2,FALSE)),"",VLOOKUP(VLOOKUP(C491,Table1[[Practice no.]:[12]],19,FALSE),List!$A$2:$B$5,2,FALSE)))</f>
        <v/>
      </c>
      <c r="F491" s="66" t="str">
        <f>IF(C491="","",IF(ISERROR(VLOOKUP(VLOOKUP(C491,Table1[[Practice no.]:[12]],20,FALSE),List!$A$2:$B$5,2,FALSE)),"",VLOOKUP(VLOOKUP(C491,Table1[[Practice no.]:[12]],20,FALSE),List!$A$2:$B$5,2,FALSE)))</f>
        <v/>
      </c>
      <c r="G491" s="66" t="str">
        <f>IF(C491="","",IF(ISERROR(VLOOKUP(VLOOKUP(C491,Table1[[Practice no.]:[12]],21,FALSE),List!$A$2:$B$5,2,FALSE)),"",VLOOKUP(VLOOKUP(C491,Table1[[Practice no.]:[12]],21,FALSE),List!$A$2:$B$5,2,FALSE)))</f>
        <v/>
      </c>
      <c r="H491" s="67" t="str">
        <f>IF(C491="","",IF(ISERROR(VLOOKUP(VLOOKUP(C491,Table1[[Practice no.]:[12]],22,FALSE),List!$A$2:$B$5,2,FALSE)),"",VLOOKUP(VLOOKUP(C491,Table1[[Practice no.]:[12]],22,FALSE),List!$A$2:$B$5,2,FALSE)))</f>
        <v/>
      </c>
      <c r="I491" s="67" t="str">
        <f>IF(C491="","",IF(ISERROR(VLOOKUP(VLOOKUP(C491,Table1[[Practice no.]:[12]],23,FALSE),List!$A$2:$B$5,2,FALSE)),"",VLOOKUP(VLOOKUP(C491,Table1[[Practice no.]:[12]],23,FALSE),List!$A$2:$B$5,2,FALSE)))</f>
        <v/>
      </c>
      <c r="J491" s="67" t="str">
        <f>IF(C491="","",IF(ISERROR(VLOOKUP(VLOOKUP(C491,Table1[[Practice no.]:[12]],24,FALSE),List!$A$2:$B$5,2,FALSE)),"",VLOOKUP(VLOOKUP(C491,Table1[[Practice no.]:[12]],24,FALSE),List!$A$2:$B$5,2,FALSE)))</f>
        <v/>
      </c>
      <c r="K491" s="68" t="str">
        <f>IF(C491="","",IF(ISERROR(VLOOKUP(VLOOKUP(C491,Table1[[Practice no.]:[12]],25,FALSE),List!$A$2:$B$5,2,FALSE)),"",VLOOKUP(VLOOKUP(C491,Table1[[Practice no.]:[12]],25,FALSE),List!$A$2:$B$5,2,FALSE)))</f>
        <v/>
      </c>
      <c r="L491" s="68" t="str">
        <f>IF(C491="","",IF(ISERROR(VLOOKUP(VLOOKUP(C491,Table1[[Practice no.]:[12]],26,FALSE),List!$A$2:$B$5,2,FALSE)),"",VLOOKUP(VLOOKUP(C491,Table1[[Practice no.]:[12]],26,FALSE),List!$A$2:$B$5,2,FALSE)))</f>
        <v/>
      </c>
      <c r="M491" s="68" t="str">
        <f>IF(C491="","",IF(ISERROR(VLOOKUP(VLOOKUP(C491,Table1[[Practice no.]:[12]],27,FALSE),List!$A$2:$B$5,2,FALSE)),"",VLOOKUP(VLOOKUP(C491,Table1[[Practice no.]:[12]],27,FALSE),List!$A$2:$B$5,2,FALSE)))</f>
        <v/>
      </c>
      <c r="N491" s="69" t="str">
        <f>IF(C491="","",IF(ISERROR(VLOOKUP(VLOOKUP(C491,Table1[[Practice no.]:[12]],28,FALSE),List!$A$2:$B$5,2,FALSE)),"",VLOOKUP(VLOOKUP(C491,Table1[[Practice no.]:[12]],28,FALSE),List!$A$2:$B$5,2,FALSE)))</f>
        <v/>
      </c>
      <c r="O491" s="69" t="str">
        <f>IF(C491="","",IF(ISERROR(VLOOKUP(VLOOKUP(C491,Table1[[Practice no.]:[12]],29,FALSE),List!$A$2:$B$5,2,FALSE)),"",VLOOKUP(VLOOKUP(C491,Table1[[Practice no.]:[12]],29,FALSE),List!$A$2:$B$5,2,FALSE)))</f>
        <v/>
      </c>
      <c r="P491" s="69" t="str">
        <f>IF(C491="","",IF(ISERROR(VLOOKUP(VLOOKUP(C491,Table1[[Practice no.]:[12]],30,FALSE),List!$A$2:$B$5,2,FALSE)),"",VLOOKUP(VLOOKUP(C491,Table1[[Practice no.]:[12]],30,FALSE),List!$A$2:$B$5,2,FALSE)))</f>
        <v/>
      </c>
      <c r="Q491" s="55" t="str">
        <f>IF(C491="","",IF(ISERROR(VLOOKUP(VLOOKUP(C491,Table1[[Practice no.]:[12]],31,FALSE),List!$A$2:$B$5,2,FALSE)),"",VLOOKUP(VLOOKUP(C491,Table1[[Practice no.]:[12]],31,FALSE),List!$A$2:$B$5,2,FALSE)))</f>
        <v/>
      </c>
      <c r="R491" s="55" t="str">
        <f>IF(C491="","",IF(ISERROR(VLOOKUP(VLOOKUP(C491,Table1[[Practice no.]:[12]],32,FALSE),List!$A$2:$B$5,2,FALSE)),"",VLOOKUP(VLOOKUP(C491,Table1[[Practice no.]:[12]],32,FALSE),List!$A$2:$B$5,2,FALSE)))</f>
        <v/>
      </c>
      <c r="S491" s="55" t="str">
        <f>IF(C491="","",IF(ISERROR(VLOOKUP(VLOOKUP(C491,Table1[[Practice no.]:[12]],33,FALSE),List!$A$2:$B$5,2,FALSE)),"",VLOOKUP(VLOOKUP(C491,Table1[[Practice no.]:[12]],33,FALSE),List!$A$2:$B$5,2,FALSE)))</f>
        <v/>
      </c>
      <c r="T491" s="55" t="str">
        <f>IF(C491="","",IF(ISERROR(VLOOKUP(VLOOKUP(C491,Table1[[Practice no.]:[12]],34,FALSE),List!$A$2:$B$5,2,FALSE)),"",VLOOKUP(VLOOKUP(C491,Table1[[Practice no.]:[12]],34,FALSE),List!$A$2:$B$5,2,FALSE)))</f>
        <v/>
      </c>
      <c r="U491" s="55" t="str">
        <f>IF(C491="","",IF(ISERROR(VLOOKUP(VLOOKUP(C491,Table1[[Practice no.]:[12]],35,FALSE),List!$A$2:$B$5,2,FALSE)),"",VLOOKUP(VLOOKUP(C491,Table1[[Practice no.]:[12]],35,FALSE),List!$A$2:$B$5,2,FALSE)))</f>
        <v/>
      </c>
      <c r="V491" s="55" t="str">
        <f>IF(C491="","",IF(ISERROR(VLOOKUP(VLOOKUP(C491,Table1[[Practice no.]:[12]],36,FALSE),List!$A$2:$B$5,2,FALSE)),"",VLOOKUP(VLOOKUP(C491,Table1[[Practice no.]:[12]],36,FALSE),List!$A$2:$B$5,2,FALSE)))</f>
        <v/>
      </c>
      <c r="W491" s="55" t="str">
        <f>IF(C491="","",IF(ISERROR(VLOOKUP(VLOOKUP(C491,Table1[[Practice no.]:[12]],37,FALSE),List!$A$2:$B$5,2,FALSE)),"",VLOOKUP(VLOOKUP(C491,Table1[[Practice no.]:[12]],37,FALSE),List!$A$2:$B$5,2,FALSE)))</f>
        <v/>
      </c>
      <c r="X491" s="55" t="str">
        <f>IF(C491="","",IF(ISERROR(VLOOKUP(VLOOKUP(C491,Table1[[Practice no.]:[12]],38,FALSE),List!$A$2:$B$5,2,FALSE)),"",VLOOKUP(VLOOKUP(C491,Table1[[Practice no.]:[12]],38,FALSE),List!$A$2:$B$5,2,FALSE)))</f>
        <v/>
      </c>
      <c r="Y491" s="55" t="str">
        <f>IF(C491="","",IF(ISERROR(VLOOKUP(VLOOKUP(C491,Table1[[Practice no.]:[12]],39,FALSE),List!$A$2:$B$5,2,FALSE)),"",VLOOKUP(VLOOKUP(C491,Table1[[Practice no.]:[12]],39,FALSE),List!$A$2:$B$5,2,FALSE)))</f>
        <v/>
      </c>
      <c r="Z491" s="55" t="str">
        <f>IF(C491="","",IF(ISERROR(VLOOKUP(VLOOKUP(C491,Table1[[Practice no.]:[12]],40,FALSE),List!$A$2:$B$5,2,FALSE)),"",VLOOKUP(VLOOKUP(C491,Table1[[Practice no.]:[12]],40,FALSE),List!$A$2:$B$5,2,FALSE)))</f>
        <v/>
      </c>
      <c r="AA491" s="55" t="str">
        <f>IF(C491="","",IF(ISERROR(VLOOKUP(VLOOKUP(C491,Table1[[Practice no.]:[12]],41,FALSE),List!$A$2:$B$5,2,FALSE)),"",VLOOKUP(VLOOKUP(C491,Table1[[Practice no.]:[12]],41,FALSE),List!$A$2:$B$5,2,FALSE)))</f>
        <v/>
      </c>
      <c r="AB491" s="55" t="str">
        <f>IF(C491="","",IF(ISERROR(VLOOKUP(VLOOKUP(C491,Table1[[Practice no.]:[12]],42,FALSE),List!$A$2:$B$5,2,FALSE)),"",VLOOKUP(VLOOKUP(C491,Table1[[Practice no.]:[12]],42,FALSE),List!$A$2:$B$5,2,FALSE)))</f>
        <v/>
      </c>
    </row>
    <row r="492" spans="1:28" ht="40.35" customHeight="1">
      <c r="A492" s="218"/>
      <c r="B492" s="218"/>
      <c r="C492" s="218"/>
      <c r="D492" s="218" t="str">
        <f>IF(C492="","",HYPERLINK("#'" &amp; C492 &amp; "'!A1",VLOOKUP(C492,Table1[[Practice no.]:[Pracitce Name]],2,FALSE)))</f>
        <v/>
      </c>
      <c r="E492" s="65" t="str">
        <f>IF(C492="","",IF(ISERROR(VLOOKUP(VLOOKUP(C492,Table1[[Practice no.]:[12]],19,FALSE),List!$A$2:$B$5,2,FALSE)),"",VLOOKUP(VLOOKUP(C492,Table1[[Practice no.]:[12]],19,FALSE),List!$A$2:$B$5,2,FALSE)))</f>
        <v/>
      </c>
      <c r="F492" s="66" t="str">
        <f>IF(C492="","",IF(ISERROR(VLOOKUP(VLOOKUP(C492,Table1[[Practice no.]:[12]],20,FALSE),List!$A$2:$B$5,2,FALSE)),"",VLOOKUP(VLOOKUP(C492,Table1[[Practice no.]:[12]],20,FALSE),List!$A$2:$B$5,2,FALSE)))</f>
        <v/>
      </c>
      <c r="G492" s="66" t="str">
        <f>IF(C492="","",IF(ISERROR(VLOOKUP(VLOOKUP(C492,Table1[[Practice no.]:[12]],21,FALSE),List!$A$2:$B$5,2,FALSE)),"",VLOOKUP(VLOOKUP(C492,Table1[[Practice no.]:[12]],21,FALSE),List!$A$2:$B$5,2,FALSE)))</f>
        <v/>
      </c>
      <c r="H492" s="67" t="str">
        <f>IF(C492="","",IF(ISERROR(VLOOKUP(VLOOKUP(C492,Table1[[Practice no.]:[12]],22,FALSE),List!$A$2:$B$5,2,FALSE)),"",VLOOKUP(VLOOKUP(C492,Table1[[Practice no.]:[12]],22,FALSE),List!$A$2:$B$5,2,FALSE)))</f>
        <v/>
      </c>
      <c r="I492" s="67" t="str">
        <f>IF(C492="","",IF(ISERROR(VLOOKUP(VLOOKUP(C492,Table1[[Practice no.]:[12]],23,FALSE),List!$A$2:$B$5,2,FALSE)),"",VLOOKUP(VLOOKUP(C492,Table1[[Practice no.]:[12]],23,FALSE),List!$A$2:$B$5,2,FALSE)))</f>
        <v/>
      </c>
      <c r="J492" s="67" t="str">
        <f>IF(C492="","",IF(ISERROR(VLOOKUP(VLOOKUP(C492,Table1[[Practice no.]:[12]],24,FALSE),List!$A$2:$B$5,2,FALSE)),"",VLOOKUP(VLOOKUP(C492,Table1[[Practice no.]:[12]],24,FALSE),List!$A$2:$B$5,2,FALSE)))</f>
        <v/>
      </c>
      <c r="K492" s="68" t="str">
        <f>IF(C492="","",IF(ISERROR(VLOOKUP(VLOOKUP(C492,Table1[[Practice no.]:[12]],25,FALSE),List!$A$2:$B$5,2,FALSE)),"",VLOOKUP(VLOOKUP(C492,Table1[[Practice no.]:[12]],25,FALSE),List!$A$2:$B$5,2,FALSE)))</f>
        <v/>
      </c>
      <c r="L492" s="68" t="str">
        <f>IF(C492="","",IF(ISERROR(VLOOKUP(VLOOKUP(C492,Table1[[Practice no.]:[12]],26,FALSE),List!$A$2:$B$5,2,FALSE)),"",VLOOKUP(VLOOKUP(C492,Table1[[Practice no.]:[12]],26,FALSE),List!$A$2:$B$5,2,FALSE)))</f>
        <v/>
      </c>
      <c r="M492" s="68" t="str">
        <f>IF(C492="","",IF(ISERROR(VLOOKUP(VLOOKUP(C492,Table1[[Practice no.]:[12]],27,FALSE),List!$A$2:$B$5,2,FALSE)),"",VLOOKUP(VLOOKUP(C492,Table1[[Practice no.]:[12]],27,FALSE),List!$A$2:$B$5,2,FALSE)))</f>
        <v/>
      </c>
      <c r="N492" s="69" t="str">
        <f>IF(C492="","",IF(ISERROR(VLOOKUP(VLOOKUP(C492,Table1[[Practice no.]:[12]],28,FALSE),List!$A$2:$B$5,2,FALSE)),"",VLOOKUP(VLOOKUP(C492,Table1[[Practice no.]:[12]],28,FALSE),List!$A$2:$B$5,2,FALSE)))</f>
        <v/>
      </c>
      <c r="O492" s="69" t="str">
        <f>IF(C492="","",IF(ISERROR(VLOOKUP(VLOOKUP(C492,Table1[[Practice no.]:[12]],29,FALSE),List!$A$2:$B$5,2,FALSE)),"",VLOOKUP(VLOOKUP(C492,Table1[[Practice no.]:[12]],29,FALSE),List!$A$2:$B$5,2,FALSE)))</f>
        <v/>
      </c>
      <c r="P492" s="69" t="str">
        <f>IF(C492="","",IF(ISERROR(VLOOKUP(VLOOKUP(C492,Table1[[Practice no.]:[12]],30,FALSE),List!$A$2:$B$5,2,FALSE)),"",VLOOKUP(VLOOKUP(C492,Table1[[Practice no.]:[12]],30,FALSE),List!$A$2:$B$5,2,FALSE)))</f>
        <v/>
      </c>
      <c r="Q492" s="55" t="str">
        <f>IF(C492="","",IF(ISERROR(VLOOKUP(VLOOKUP(C492,Table1[[Practice no.]:[12]],31,FALSE),List!$A$2:$B$5,2,FALSE)),"",VLOOKUP(VLOOKUP(C492,Table1[[Practice no.]:[12]],31,FALSE),List!$A$2:$B$5,2,FALSE)))</f>
        <v/>
      </c>
      <c r="R492" s="55" t="str">
        <f>IF(C492="","",IF(ISERROR(VLOOKUP(VLOOKUP(C492,Table1[[Practice no.]:[12]],32,FALSE),List!$A$2:$B$5,2,FALSE)),"",VLOOKUP(VLOOKUP(C492,Table1[[Practice no.]:[12]],32,FALSE),List!$A$2:$B$5,2,FALSE)))</f>
        <v/>
      </c>
      <c r="S492" s="55" t="str">
        <f>IF(C492="","",IF(ISERROR(VLOOKUP(VLOOKUP(C492,Table1[[Practice no.]:[12]],33,FALSE),List!$A$2:$B$5,2,FALSE)),"",VLOOKUP(VLOOKUP(C492,Table1[[Practice no.]:[12]],33,FALSE),List!$A$2:$B$5,2,FALSE)))</f>
        <v/>
      </c>
      <c r="T492" s="55" t="str">
        <f>IF(C492="","",IF(ISERROR(VLOOKUP(VLOOKUP(C492,Table1[[Practice no.]:[12]],34,FALSE),List!$A$2:$B$5,2,FALSE)),"",VLOOKUP(VLOOKUP(C492,Table1[[Practice no.]:[12]],34,FALSE),List!$A$2:$B$5,2,FALSE)))</f>
        <v/>
      </c>
      <c r="U492" s="55" t="str">
        <f>IF(C492="","",IF(ISERROR(VLOOKUP(VLOOKUP(C492,Table1[[Practice no.]:[12]],35,FALSE),List!$A$2:$B$5,2,FALSE)),"",VLOOKUP(VLOOKUP(C492,Table1[[Practice no.]:[12]],35,FALSE),List!$A$2:$B$5,2,FALSE)))</f>
        <v/>
      </c>
      <c r="V492" s="55" t="str">
        <f>IF(C492="","",IF(ISERROR(VLOOKUP(VLOOKUP(C492,Table1[[Practice no.]:[12]],36,FALSE),List!$A$2:$B$5,2,FALSE)),"",VLOOKUP(VLOOKUP(C492,Table1[[Practice no.]:[12]],36,FALSE),List!$A$2:$B$5,2,FALSE)))</f>
        <v/>
      </c>
      <c r="W492" s="55" t="str">
        <f>IF(C492="","",IF(ISERROR(VLOOKUP(VLOOKUP(C492,Table1[[Practice no.]:[12]],37,FALSE),List!$A$2:$B$5,2,FALSE)),"",VLOOKUP(VLOOKUP(C492,Table1[[Practice no.]:[12]],37,FALSE),List!$A$2:$B$5,2,FALSE)))</f>
        <v/>
      </c>
      <c r="X492" s="55" t="str">
        <f>IF(C492="","",IF(ISERROR(VLOOKUP(VLOOKUP(C492,Table1[[Practice no.]:[12]],38,FALSE),List!$A$2:$B$5,2,FALSE)),"",VLOOKUP(VLOOKUP(C492,Table1[[Practice no.]:[12]],38,FALSE),List!$A$2:$B$5,2,FALSE)))</f>
        <v/>
      </c>
      <c r="Y492" s="55" t="str">
        <f>IF(C492="","",IF(ISERROR(VLOOKUP(VLOOKUP(C492,Table1[[Practice no.]:[12]],39,FALSE),List!$A$2:$B$5,2,FALSE)),"",VLOOKUP(VLOOKUP(C492,Table1[[Practice no.]:[12]],39,FALSE),List!$A$2:$B$5,2,FALSE)))</f>
        <v/>
      </c>
      <c r="Z492" s="55" t="str">
        <f>IF(C492="","",IF(ISERROR(VLOOKUP(VLOOKUP(C492,Table1[[Practice no.]:[12]],40,FALSE),List!$A$2:$B$5,2,FALSE)),"",VLOOKUP(VLOOKUP(C492,Table1[[Practice no.]:[12]],40,FALSE),List!$A$2:$B$5,2,FALSE)))</f>
        <v/>
      </c>
      <c r="AA492" s="55" t="str">
        <f>IF(C492="","",IF(ISERROR(VLOOKUP(VLOOKUP(C492,Table1[[Practice no.]:[12]],41,FALSE),List!$A$2:$B$5,2,FALSE)),"",VLOOKUP(VLOOKUP(C492,Table1[[Practice no.]:[12]],41,FALSE),List!$A$2:$B$5,2,FALSE)))</f>
        <v/>
      </c>
      <c r="AB492" s="55" t="str">
        <f>IF(C492="","",IF(ISERROR(VLOOKUP(VLOOKUP(C492,Table1[[Practice no.]:[12]],42,FALSE),List!$A$2:$B$5,2,FALSE)),"",VLOOKUP(VLOOKUP(C492,Table1[[Practice no.]:[12]],42,FALSE),List!$A$2:$B$5,2,FALSE)))</f>
        <v/>
      </c>
    </row>
    <row r="493" spans="1:28" ht="40.35" customHeight="1">
      <c r="A493" s="218"/>
      <c r="B493" s="218"/>
      <c r="C493" s="218"/>
      <c r="D493" s="218" t="str">
        <f>IF(C493="","",HYPERLINK("#'" &amp; C493 &amp; "'!A1",VLOOKUP(C493,Table1[[Practice no.]:[Pracitce Name]],2,FALSE)))</f>
        <v/>
      </c>
      <c r="E493" s="65" t="str">
        <f>IF(C493="","",IF(ISERROR(VLOOKUP(VLOOKUP(C493,Table1[[Practice no.]:[12]],19,FALSE),List!$A$2:$B$5,2,FALSE)),"",VLOOKUP(VLOOKUP(C493,Table1[[Practice no.]:[12]],19,FALSE),List!$A$2:$B$5,2,FALSE)))</f>
        <v/>
      </c>
      <c r="F493" s="66" t="str">
        <f>IF(C493="","",IF(ISERROR(VLOOKUP(VLOOKUP(C493,Table1[[Practice no.]:[12]],20,FALSE),List!$A$2:$B$5,2,FALSE)),"",VLOOKUP(VLOOKUP(C493,Table1[[Practice no.]:[12]],20,FALSE),List!$A$2:$B$5,2,FALSE)))</f>
        <v/>
      </c>
      <c r="G493" s="66" t="str">
        <f>IF(C493="","",IF(ISERROR(VLOOKUP(VLOOKUP(C493,Table1[[Practice no.]:[12]],21,FALSE),List!$A$2:$B$5,2,FALSE)),"",VLOOKUP(VLOOKUP(C493,Table1[[Practice no.]:[12]],21,FALSE),List!$A$2:$B$5,2,FALSE)))</f>
        <v/>
      </c>
      <c r="H493" s="67" t="str">
        <f>IF(C493="","",IF(ISERROR(VLOOKUP(VLOOKUP(C493,Table1[[Practice no.]:[12]],22,FALSE),List!$A$2:$B$5,2,FALSE)),"",VLOOKUP(VLOOKUP(C493,Table1[[Practice no.]:[12]],22,FALSE),List!$A$2:$B$5,2,FALSE)))</f>
        <v/>
      </c>
      <c r="I493" s="67" t="str">
        <f>IF(C493="","",IF(ISERROR(VLOOKUP(VLOOKUP(C493,Table1[[Practice no.]:[12]],23,FALSE),List!$A$2:$B$5,2,FALSE)),"",VLOOKUP(VLOOKUP(C493,Table1[[Practice no.]:[12]],23,FALSE),List!$A$2:$B$5,2,FALSE)))</f>
        <v/>
      </c>
      <c r="J493" s="67" t="str">
        <f>IF(C493="","",IF(ISERROR(VLOOKUP(VLOOKUP(C493,Table1[[Practice no.]:[12]],24,FALSE),List!$A$2:$B$5,2,FALSE)),"",VLOOKUP(VLOOKUP(C493,Table1[[Practice no.]:[12]],24,FALSE),List!$A$2:$B$5,2,FALSE)))</f>
        <v/>
      </c>
      <c r="K493" s="68" t="str">
        <f>IF(C493="","",IF(ISERROR(VLOOKUP(VLOOKUP(C493,Table1[[Practice no.]:[12]],25,FALSE),List!$A$2:$B$5,2,FALSE)),"",VLOOKUP(VLOOKUP(C493,Table1[[Practice no.]:[12]],25,FALSE),List!$A$2:$B$5,2,FALSE)))</f>
        <v/>
      </c>
      <c r="L493" s="68" t="str">
        <f>IF(C493="","",IF(ISERROR(VLOOKUP(VLOOKUP(C493,Table1[[Practice no.]:[12]],26,FALSE),List!$A$2:$B$5,2,FALSE)),"",VLOOKUP(VLOOKUP(C493,Table1[[Practice no.]:[12]],26,FALSE),List!$A$2:$B$5,2,FALSE)))</f>
        <v/>
      </c>
      <c r="M493" s="68" t="str">
        <f>IF(C493="","",IF(ISERROR(VLOOKUP(VLOOKUP(C493,Table1[[Practice no.]:[12]],27,FALSE),List!$A$2:$B$5,2,FALSE)),"",VLOOKUP(VLOOKUP(C493,Table1[[Practice no.]:[12]],27,FALSE),List!$A$2:$B$5,2,FALSE)))</f>
        <v/>
      </c>
      <c r="N493" s="69" t="str">
        <f>IF(C493="","",IF(ISERROR(VLOOKUP(VLOOKUP(C493,Table1[[Practice no.]:[12]],28,FALSE),List!$A$2:$B$5,2,FALSE)),"",VLOOKUP(VLOOKUP(C493,Table1[[Practice no.]:[12]],28,FALSE),List!$A$2:$B$5,2,FALSE)))</f>
        <v/>
      </c>
      <c r="O493" s="69" t="str">
        <f>IF(C493="","",IF(ISERROR(VLOOKUP(VLOOKUP(C493,Table1[[Practice no.]:[12]],29,FALSE),List!$A$2:$B$5,2,FALSE)),"",VLOOKUP(VLOOKUP(C493,Table1[[Practice no.]:[12]],29,FALSE),List!$A$2:$B$5,2,FALSE)))</f>
        <v/>
      </c>
      <c r="P493" s="69" t="str">
        <f>IF(C493="","",IF(ISERROR(VLOOKUP(VLOOKUP(C493,Table1[[Practice no.]:[12]],30,FALSE),List!$A$2:$B$5,2,FALSE)),"",VLOOKUP(VLOOKUP(C493,Table1[[Practice no.]:[12]],30,FALSE),List!$A$2:$B$5,2,FALSE)))</f>
        <v/>
      </c>
      <c r="Q493" s="55" t="str">
        <f>IF(C493="","",IF(ISERROR(VLOOKUP(VLOOKUP(C493,Table1[[Practice no.]:[12]],31,FALSE),List!$A$2:$B$5,2,FALSE)),"",VLOOKUP(VLOOKUP(C493,Table1[[Practice no.]:[12]],31,FALSE),List!$A$2:$B$5,2,FALSE)))</f>
        <v/>
      </c>
      <c r="R493" s="55" t="str">
        <f>IF(C493="","",IF(ISERROR(VLOOKUP(VLOOKUP(C493,Table1[[Practice no.]:[12]],32,FALSE),List!$A$2:$B$5,2,FALSE)),"",VLOOKUP(VLOOKUP(C493,Table1[[Practice no.]:[12]],32,FALSE),List!$A$2:$B$5,2,FALSE)))</f>
        <v/>
      </c>
      <c r="S493" s="55" t="str">
        <f>IF(C493="","",IF(ISERROR(VLOOKUP(VLOOKUP(C493,Table1[[Practice no.]:[12]],33,FALSE),List!$A$2:$B$5,2,FALSE)),"",VLOOKUP(VLOOKUP(C493,Table1[[Practice no.]:[12]],33,FALSE),List!$A$2:$B$5,2,FALSE)))</f>
        <v/>
      </c>
      <c r="T493" s="55" t="str">
        <f>IF(C493="","",IF(ISERROR(VLOOKUP(VLOOKUP(C493,Table1[[Practice no.]:[12]],34,FALSE),List!$A$2:$B$5,2,FALSE)),"",VLOOKUP(VLOOKUP(C493,Table1[[Practice no.]:[12]],34,FALSE),List!$A$2:$B$5,2,FALSE)))</f>
        <v/>
      </c>
      <c r="U493" s="55" t="str">
        <f>IF(C493="","",IF(ISERROR(VLOOKUP(VLOOKUP(C493,Table1[[Practice no.]:[12]],35,FALSE),List!$A$2:$B$5,2,FALSE)),"",VLOOKUP(VLOOKUP(C493,Table1[[Practice no.]:[12]],35,FALSE),List!$A$2:$B$5,2,FALSE)))</f>
        <v/>
      </c>
      <c r="V493" s="55" t="str">
        <f>IF(C493="","",IF(ISERROR(VLOOKUP(VLOOKUP(C493,Table1[[Practice no.]:[12]],36,FALSE),List!$A$2:$B$5,2,FALSE)),"",VLOOKUP(VLOOKUP(C493,Table1[[Practice no.]:[12]],36,FALSE),List!$A$2:$B$5,2,FALSE)))</f>
        <v/>
      </c>
      <c r="W493" s="55" t="str">
        <f>IF(C493="","",IF(ISERROR(VLOOKUP(VLOOKUP(C493,Table1[[Practice no.]:[12]],37,FALSE),List!$A$2:$B$5,2,FALSE)),"",VLOOKUP(VLOOKUP(C493,Table1[[Practice no.]:[12]],37,FALSE),List!$A$2:$B$5,2,FALSE)))</f>
        <v/>
      </c>
      <c r="X493" s="55" t="str">
        <f>IF(C493="","",IF(ISERROR(VLOOKUP(VLOOKUP(C493,Table1[[Practice no.]:[12]],38,FALSE),List!$A$2:$B$5,2,FALSE)),"",VLOOKUP(VLOOKUP(C493,Table1[[Practice no.]:[12]],38,FALSE),List!$A$2:$B$5,2,FALSE)))</f>
        <v/>
      </c>
      <c r="Y493" s="55" t="str">
        <f>IF(C493="","",IF(ISERROR(VLOOKUP(VLOOKUP(C493,Table1[[Practice no.]:[12]],39,FALSE),List!$A$2:$B$5,2,FALSE)),"",VLOOKUP(VLOOKUP(C493,Table1[[Practice no.]:[12]],39,FALSE),List!$A$2:$B$5,2,FALSE)))</f>
        <v/>
      </c>
      <c r="Z493" s="55" t="str">
        <f>IF(C493="","",IF(ISERROR(VLOOKUP(VLOOKUP(C493,Table1[[Practice no.]:[12]],40,FALSE),List!$A$2:$B$5,2,FALSE)),"",VLOOKUP(VLOOKUP(C493,Table1[[Practice no.]:[12]],40,FALSE),List!$A$2:$B$5,2,FALSE)))</f>
        <v/>
      </c>
      <c r="AA493" s="55" t="str">
        <f>IF(C493="","",IF(ISERROR(VLOOKUP(VLOOKUP(C493,Table1[[Practice no.]:[12]],41,FALSE),List!$A$2:$B$5,2,FALSE)),"",VLOOKUP(VLOOKUP(C493,Table1[[Practice no.]:[12]],41,FALSE),List!$A$2:$B$5,2,FALSE)))</f>
        <v/>
      </c>
      <c r="AB493" s="55" t="str">
        <f>IF(C493="","",IF(ISERROR(VLOOKUP(VLOOKUP(C493,Table1[[Practice no.]:[12]],42,FALSE),List!$A$2:$B$5,2,FALSE)),"",VLOOKUP(VLOOKUP(C493,Table1[[Practice no.]:[12]],42,FALSE),List!$A$2:$B$5,2,FALSE)))</f>
        <v/>
      </c>
    </row>
    <row r="494" spans="1:28" ht="40.35" customHeight="1">
      <c r="A494" s="218"/>
      <c r="B494" s="218"/>
      <c r="C494" s="218"/>
      <c r="D494" s="218" t="str">
        <f>IF(C494="","",HYPERLINK("#'" &amp; C494 &amp; "'!A1",VLOOKUP(C494,Table1[[Practice no.]:[Pracitce Name]],2,FALSE)))</f>
        <v/>
      </c>
      <c r="E494" s="65" t="str">
        <f>IF(C494="","",IF(ISERROR(VLOOKUP(VLOOKUP(C494,Table1[[Practice no.]:[12]],19,FALSE),List!$A$2:$B$5,2,FALSE)),"",VLOOKUP(VLOOKUP(C494,Table1[[Practice no.]:[12]],19,FALSE),List!$A$2:$B$5,2,FALSE)))</f>
        <v/>
      </c>
      <c r="F494" s="66" t="str">
        <f>IF(C494="","",IF(ISERROR(VLOOKUP(VLOOKUP(C494,Table1[[Practice no.]:[12]],20,FALSE),List!$A$2:$B$5,2,FALSE)),"",VLOOKUP(VLOOKUP(C494,Table1[[Practice no.]:[12]],20,FALSE),List!$A$2:$B$5,2,FALSE)))</f>
        <v/>
      </c>
      <c r="G494" s="66" t="str">
        <f>IF(C494="","",IF(ISERROR(VLOOKUP(VLOOKUP(C494,Table1[[Practice no.]:[12]],21,FALSE),List!$A$2:$B$5,2,FALSE)),"",VLOOKUP(VLOOKUP(C494,Table1[[Practice no.]:[12]],21,FALSE),List!$A$2:$B$5,2,FALSE)))</f>
        <v/>
      </c>
      <c r="H494" s="67" t="str">
        <f>IF(C494="","",IF(ISERROR(VLOOKUP(VLOOKUP(C494,Table1[[Practice no.]:[12]],22,FALSE),List!$A$2:$B$5,2,FALSE)),"",VLOOKUP(VLOOKUP(C494,Table1[[Practice no.]:[12]],22,FALSE),List!$A$2:$B$5,2,FALSE)))</f>
        <v/>
      </c>
      <c r="I494" s="67" t="str">
        <f>IF(C494="","",IF(ISERROR(VLOOKUP(VLOOKUP(C494,Table1[[Practice no.]:[12]],23,FALSE),List!$A$2:$B$5,2,FALSE)),"",VLOOKUP(VLOOKUP(C494,Table1[[Practice no.]:[12]],23,FALSE),List!$A$2:$B$5,2,FALSE)))</f>
        <v/>
      </c>
      <c r="J494" s="67" t="str">
        <f>IF(C494="","",IF(ISERROR(VLOOKUP(VLOOKUP(C494,Table1[[Practice no.]:[12]],24,FALSE),List!$A$2:$B$5,2,FALSE)),"",VLOOKUP(VLOOKUP(C494,Table1[[Practice no.]:[12]],24,FALSE),List!$A$2:$B$5,2,FALSE)))</f>
        <v/>
      </c>
      <c r="K494" s="68" t="str">
        <f>IF(C494="","",IF(ISERROR(VLOOKUP(VLOOKUP(C494,Table1[[Practice no.]:[12]],25,FALSE),List!$A$2:$B$5,2,FALSE)),"",VLOOKUP(VLOOKUP(C494,Table1[[Practice no.]:[12]],25,FALSE),List!$A$2:$B$5,2,FALSE)))</f>
        <v/>
      </c>
      <c r="L494" s="68" t="str">
        <f>IF(C494="","",IF(ISERROR(VLOOKUP(VLOOKUP(C494,Table1[[Practice no.]:[12]],26,FALSE),List!$A$2:$B$5,2,FALSE)),"",VLOOKUP(VLOOKUP(C494,Table1[[Practice no.]:[12]],26,FALSE),List!$A$2:$B$5,2,FALSE)))</f>
        <v/>
      </c>
      <c r="M494" s="68" t="str">
        <f>IF(C494="","",IF(ISERROR(VLOOKUP(VLOOKUP(C494,Table1[[Practice no.]:[12]],27,FALSE),List!$A$2:$B$5,2,FALSE)),"",VLOOKUP(VLOOKUP(C494,Table1[[Practice no.]:[12]],27,FALSE),List!$A$2:$B$5,2,FALSE)))</f>
        <v/>
      </c>
      <c r="N494" s="69" t="str">
        <f>IF(C494="","",IF(ISERROR(VLOOKUP(VLOOKUP(C494,Table1[[Practice no.]:[12]],28,FALSE),List!$A$2:$B$5,2,FALSE)),"",VLOOKUP(VLOOKUP(C494,Table1[[Practice no.]:[12]],28,FALSE),List!$A$2:$B$5,2,FALSE)))</f>
        <v/>
      </c>
      <c r="O494" s="69" t="str">
        <f>IF(C494="","",IF(ISERROR(VLOOKUP(VLOOKUP(C494,Table1[[Practice no.]:[12]],29,FALSE),List!$A$2:$B$5,2,FALSE)),"",VLOOKUP(VLOOKUP(C494,Table1[[Practice no.]:[12]],29,FALSE),List!$A$2:$B$5,2,FALSE)))</f>
        <v/>
      </c>
      <c r="P494" s="69" t="str">
        <f>IF(C494="","",IF(ISERROR(VLOOKUP(VLOOKUP(C494,Table1[[Practice no.]:[12]],30,FALSE),List!$A$2:$B$5,2,FALSE)),"",VLOOKUP(VLOOKUP(C494,Table1[[Practice no.]:[12]],30,FALSE),List!$A$2:$B$5,2,FALSE)))</f>
        <v/>
      </c>
      <c r="Q494" s="55" t="str">
        <f>IF(C494="","",IF(ISERROR(VLOOKUP(VLOOKUP(C494,Table1[[Practice no.]:[12]],31,FALSE),List!$A$2:$B$5,2,FALSE)),"",VLOOKUP(VLOOKUP(C494,Table1[[Practice no.]:[12]],31,FALSE),List!$A$2:$B$5,2,FALSE)))</f>
        <v/>
      </c>
      <c r="R494" s="55" t="str">
        <f>IF(C494="","",IF(ISERROR(VLOOKUP(VLOOKUP(C494,Table1[[Practice no.]:[12]],32,FALSE),List!$A$2:$B$5,2,FALSE)),"",VLOOKUP(VLOOKUP(C494,Table1[[Practice no.]:[12]],32,FALSE),List!$A$2:$B$5,2,FALSE)))</f>
        <v/>
      </c>
      <c r="S494" s="55" t="str">
        <f>IF(C494="","",IF(ISERROR(VLOOKUP(VLOOKUP(C494,Table1[[Practice no.]:[12]],33,FALSE),List!$A$2:$B$5,2,FALSE)),"",VLOOKUP(VLOOKUP(C494,Table1[[Practice no.]:[12]],33,FALSE),List!$A$2:$B$5,2,FALSE)))</f>
        <v/>
      </c>
      <c r="T494" s="55" t="str">
        <f>IF(C494="","",IF(ISERROR(VLOOKUP(VLOOKUP(C494,Table1[[Practice no.]:[12]],34,FALSE),List!$A$2:$B$5,2,FALSE)),"",VLOOKUP(VLOOKUP(C494,Table1[[Practice no.]:[12]],34,FALSE),List!$A$2:$B$5,2,FALSE)))</f>
        <v/>
      </c>
      <c r="U494" s="55" t="str">
        <f>IF(C494="","",IF(ISERROR(VLOOKUP(VLOOKUP(C494,Table1[[Practice no.]:[12]],35,FALSE),List!$A$2:$B$5,2,FALSE)),"",VLOOKUP(VLOOKUP(C494,Table1[[Practice no.]:[12]],35,FALSE),List!$A$2:$B$5,2,FALSE)))</f>
        <v/>
      </c>
      <c r="V494" s="55" t="str">
        <f>IF(C494="","",IF(ISERROR(VLOOKUP(VLOOKUP(C494,Table1[[Practice no.]:[12]],36,FALSE),List!$A$2:$B$5,2,FALSE)),"",VLOOKUP(VLOOKUP(C494,Table1[[Practice no.]:[12]],36,FALSE),List!$A$2:$B$5,2,FALSE)))</f>
        <v/>
      </c>
      <c r="W494" s="55" t="str">
        <f>IF(C494="","",IF(ISERROR(VLOOKUP(VLOOKUP(C494,Table1[[Practice no.]:[12]],37,FALSE),List!$A$2:$B$5,2,FALSE)),"",VLOOKUP(VLOOKUP(C494,Table1[[Practice no.]:[12]],37,FALSE),List!$A$2:$B$5,2,FALSE)))</f>
        <v/>
      </c>
      <c r="X494" s="55" t="str">
        <f>IF(C494="","",IF(ISERROR(VLOOKUP(VLOOKUP(C494,Table1[[Practice no.]:[12]],38,FALSE),List!$A$2:$B$5,2,FALSE)),"",VLOOKUP(VLOOKUP(C494,Table1[[Practice no.]:[12]],38,FALSE),List!$A$2:$B$5,2,FALSE)))</f>
        <v/>
      </c>
      <c r="Y494" s="55" t="str">
        <f>IF(C494="","",IF(ISERROR(VLOOKUP(VLOOKUP(C494,Table1[[Practice no.]:[12]],39,FALSE),List!$A$2:$B$5,2,FALSE)),"",VLOOKUP(VLOOKUP(C494,Table1[[Practice no.]:[12]],39,FALSE),List!$A$2:$B$5,2,FALSE)))</f>
        <v/>
      </c>
      <c r="Z494" s="55" t="str">
        <f>IF(C494="","",IF(ISERROR(VLOOKUP(VLOOKUP(C494,Table1[[Practice no.]:[12]],40,FALSE),List!$A$2:$B$5,2,FALSE)),"",VLOOKUP(VLOOKUP(C494,Table1[[Practice no.]:[12]],40,FALSE),List!$A$2:$B$5,2,FALSE)))</f>
        <v/>
      </c>
      <c r="AA494" s="55" t="str">
        <f>IF(C494="","",IF(ISERROR(VLOOKUP(VLOOKUP(C494,Table1[[Practice no.]:[12]],41,FALSE),List!$A$2:$B$5,2,FALSE)),"",VLOOKUP(VLOOKUP(C494,Table1[[Practice no.]:[12]],41,FALSE),List!$A$2:$B$5,2,FALSE)))</f>
        <v/>
      </c>
      <c r="AB494" s="55" t="str">
        <f>IF(C494="","",IF(ISERROR(VLOOKUP(VLOOKUP(C494,Table1[[Practice no.]:[12]],42,FALSE),List!$A$2:$B$5,2,FALSE)),"",VLOOKUP(VLOOKUP(C494,Table1[[Practice no.]:[12]],42,FALSE),List!$A$2:$B$5,2,FALSE)))</f>
        <v/>
      </c>
    </row>
    <row r="495" spans="1:28" ht="40.35" customHeight="1">
      <c r="A495" s="218"/>
      <c r="B495" s="218"/>
      <c r="C495" s="218"/>
      <c r="D495" s="218" t="str">
        <f>IF(C495="","",HYPERLINK("#'" &amp; C495 &amp; "'!A1",VLOOKUP(C495,Table1[[Practice no.]:[Pracitce Name]],2,FALSE)))</f>
        <v/>
      </c>
      <c r="E495" s="65" t="str">
        <f>IF(C495="","",IF(ISERROR(VLOOKUP(VLOOKUP(C495,Table1[[Practice no.]:[12]],19,FALSE),List!$A$2:$B$5,2,FALSE)),"",VLOOKUP(VLOOKUP(C495,Table1[[Practice no.]:[12]],19,FALSE),List!$A$2:$B$5,2,FALSE)))</f>
        <v/>
      </c>
      <c r="F495" s="66" t="str">
        <f>IF(C495="","",IF(ISERROR(VLOOKUP(VLOOKUP(C495,Table1[[Practice no.]:[12]],20,FALSE),List!$A$2:$B$5,2,FALSE)),"",VLOOKUP(VLOOKUP(C495,Table1[[Practice no.]:[12]],20,FALSE),List!$A$2:$B$5,2,FALSE)))</f>
        <v/>
      </c>
      <c r="G495" s="66" t="str">
        <f>IF(C495="","",IF(ISERROR(VLOOKUP(VLOOKUP(C495,Table1[[Practice no.]:[12]],21,FALSE),List!$A$2:$B$5,2,FALSE)),"",VLOOKUP(VLOOKUP(C495,Table1[[Practice no.]:[12]],21,FALSE),List!$A$2:$B$5,2,FALSE)))</f>
        <v/>
      </c>
      <c r="H495" s="67" t="str">
        <f>IF(C495="","",IF(ISERROR(VLOOKUP(VLOOKUP(C495,Table1[[Practice no.]:[12]],22,FALSE),List!$A$2:$B$5,2,FALSE)),"",VLOOKUP(VLOOKUP(C495,Table1[[Practice no.]:[12]],22,FALSE),List!$A$2:$B$5,2,FALSE)))</f>
        <v/>
      </c>
      <c r="I495" s="67" t="str">
        <f>IF(C495="","",IF(ISERROR(VLOOKUP(VLOOKUP(C495,Table1[[Practice no.]:[12]],23,FALSE),List!$A$2:$B$5,2,FALSE)),"",VLOOKUP(VLOOKUP(C495,Table1[[Practice no.]:[12]],23,FALSE),List!$A$2:$B$5,2,FALSE)))</f>
        <v/>
      </c>
      <c r="J495" s="67" t="str">
        <f>IF(C495="","",IF(ISERROR(VLOOKUP(VLOOKUP(C495,Table1[[Practice no.]:[12]],24,FALSE),List!$A$2:$B$5,2,FALSE)),"",VLOOKUP(VLOOKUP(C495,Table1[[Practice no.]:[12]],24,FALSE),List!$A$2:$B$5,2,FALSE)))</f>
        <v/>
      </c>
      <c r="K495" s="68" t="str">
        <f>IF(C495="","",IF(ISERROR(VLOOKUP(VLOOKUP(C495,Table1[[Practice no.]:[12]],25,FALSE),List!$A$2:$B$5,2,FALSE)),"",VLOOKUP(VLOOKUP(C495,Table1[[Practice no.]:[12]],25,FALSE),List!$A$2:$B$5,2,FALSE)))</f>
        <v/>
      </c>
      <c r="L495" s="68" t="str">
        <f>IF(C495="","",IF(ISERROR(VLOOKUP(VLOOKUP(C495,Table1[[Practice no.]:[12]],26,FALSE),List!$A$2:$B$5,2,FALSE)),"",VLOOKUP(VLOOKUP(C495,Table1[[Practice no.]:[12]],26,FALSE),List!$A$2:$B$5,2,FALSE)))</f>
        <v/>
      </c>
      <c r="M495" s="68" t="str">
        <f>IF(C495="","",IF(ISERROR(VLOOKUP(VLOOKUP(C495,Table1[[Practice no.]:[12]],27,FALSE),List!$A$2:$B$5,2,FALSE)),"",VLOOKUP(VLOOKUP(C495,Table1[[Practice no.]:[12]],27,FALSE),List!$A$2:$B$5,2,FALSE)))</f>
        <v/>
      </c>
      <c r="N495" s="69" t="str">
        <f>IF(C495="","",IF(ISERROR(VLOOKUP(VLOOKUP(C495,Table1[[Practice no.]:[12]],28,FALSE),List!$A$2:$B$5,2,FALSE)),"",VLOOKUP(VLOOKUP(C495,Table1[[Practice no.]:[12]],28,FALSE),List!$A$2:$B$5,2,FALSE)))</f>
        <v/>
      </c>
      <c r="O495" s="69" t="str">
        <f>IF(C495="","",IF(ISERROR(VLOOKUP(VLOOKUP(C495,Table1[[Practice no.]:[12]],29,FALSE),List!$A$2:$B$5,2,FALSE)),"",VLOOKUP(VLOOKUP(C495,Table1[[Practice no.]:[12]],29,FALSE),List!$A$2:$B$5,2,FALSE)))</f>
        <v/>
      </c>
      <c r="P495" s="69" t="str">
        <f>IF(C495="","",IF(ISERROR(VLOOKUP(VLOOKUP(C495,Table1[[Practice no.]:[12]],30,FALSE),List!$A$2:$B$5,2,FALSE)),"",VLOOKUP(VLOOKUP(C495,Table1[[Practice no.]:[12]],30,FALSE),List!$A$2:$B$5,2,FALSE)))</f>
        <v/>
      </c>
      <c r="Q495" s="55" t="str">
        <f>IF(C495="","",IF(ISERROR(VLOOKUP(VLOOKUP(C495,Table1[[Practice no.]:[12]],31,FALSE),List!$A$2:$B$5,2,FALSE)),"",VLOOKUP(VLOOKUP(C495,Table1[[Practice no.]:[12]],31,FALSE),List!$A$2:$B$5,2,FALSE)))</f>
        <v/>
      </c>
      <c r="R495" s="55" t="str">
        <f>IF(C495="","",IF(ISERROR(VLOOKUP(VLOOKUP(C495,Table1[[Practice no.]:[12]],32,FALSE),List!$A$2:$B$5,2,FALSE)),"",VLOOKUP(VLOOKUP(C495,Table1[[Practice no.]:[12]],32,FALSE),List!$A$2:$B$5,2,FALSE)))</f>
        <v/>
      </c>
      <c r="S495" s="55" t="str">
        <f>IF(C495="","",IF(ISERROR(VLOOKUP(VLOOKUP(C495,Table1[[Practice no.]:[12]],33,FALSE),List!$A$2:$B$5,2,FALSE)),"",VLOOKUP(VLOOKUP(C495,Table1[[Practice no.]:[12]],33,FALSE),List!$A$2:$B$5,2,FALSE)))</f>
        <v/>
      </c>
      <c r="T495" s="55" t="str">
        <f>IF(C495="","",IF(ISERROR(VLOOKUP(VLOOKUP(C495,Table1[[Practice no.]:[12]],34,FALSE),List!$A$2:$B$5,2,FALSE)),"",VLOOKUP(VLOOKUP(C495,Table1[[Practice no.]:[12]],34,FALSE),List!$A$2:$B$5,2,FALSE)))</f>
        <v/>
      </c>
      <c r="U495" s="55" t="str">
        <f>IF(C495="","",IF(ISERROR(VLOOKUP(VLOOKUP(C495,Table1[[Practice no.]:[12]],35,FALSE),List!$A$2:$B$5,2,FALSE)),"",VLOOKUP(VLOOKUP(C495,Table1[[Practice no.]:[12]],35,FALSE),List!$A$2:$B$5,2,FALSE)))</f>
        <v/>
      </c>
      <c r="V495" s="55" t="str">
        <f>IF(C495="","",IF(ISERROR(VLOOKUP(VLOOKUP(C495,Table1[[Practice no.]:[12]],36,FALSE),List!$A$2:$B$5,2,FALSE)),"",VLOOKUP(VLOOKUP(C495,Table1[[Practice no.]:[12]],36,FALSE),List!$A$2:$B$5,2,FALSE)))</f>
        <v/>
      </c>
      <c r="W495" s="55" t="str">
        <f>IF(C495="","",IF(ISERROR(VLOOKUP(VLOOKUP(C495,Table1[[Practice no.]:[12]],37,FALSE),List!$A$2:$B$5,2,FALSE)),"",VLOOKUP(VLOOKUP(C495,Table1[[Practice no.]:[12]],37,FALSE),List!$A$2:$B$5,2,FALSE)))</f>
        <v/>
      </c>
      <c r="X495" s="55" t="str">
        <f>IF(C495="","",IF(ISERROR(VLOOKUP(VLOOKUP(C495,Table1[[Practice no.]:[12]],38,FALSE),List!$A$2:$B$5,2,FALSE)),"",VLOOKUP(VLOOKUP(C495,Table1[[Practice no.]:[12]],38,FALSE),List!$A$2:$B$5,2,FALSE)))</f>
        <v/>
      </c>
      <c r="Y495" s="55" t="str">
        <f>IF(C495="","",IF(ISERROR(VLOOKUP(VLOOKUP(C495,Table1[[Practice no.]:[12]],39,FALSE),List!$A$2:$B$5,2,FALSE)),"",VLOOKUP(VLOOKUP(C495,Table1[[Practice no.]:[12]],39,FALSE),List!$A$2:$B$5,2,FALSE)))</f>
        <v/>
      </c>
      <c r="Z495" s="55" t="str">
        <f>IF(C495="","",IF(ISERROR(VLOOKUP(VLOOKUP(C495,Table1[[Practice no.]:[12]],40,FALSE),List!$A$2:$B$5,2,FALSE)),"",VLOOKUP(VLOOKUP(C495,Table1[[Practice no.]:[12]],40,FALSE),List!$A$2:$B$5,2,FALSE)))</f>
        <v/>
      </c>
      <c r="AA495" s="55" t="str">
        <f>IF(C495="","",IF(ISERROR(VLOOKUP(VLOOKUP(C495,Table1[[Practice no.]:[12]],41,FALSE),List!$A$2:$B$5,2,FALSE)),"",VLOOKUP(VLOOKUP(C495,Table1[[Practice no.]:[12]],41,FALSE),List!$A$2:$B$5,2,FALSE)))</f>
        <v/>
      </c>
      <c r="AB495" s="55" t="str">
        <f>IF(C495="","",IF(ISERROR(VLOOKUP(VLOOKUP(C495,Table1[[Practice no.]:[12]],42,FALSE),List!$A$2:$B$5,2,FALSE)),"",VLOOKUP(VLOOKUP(C495,Table1[[Practice no.]:[12]],42,FALSE),List!$A$2:$B$5,2,FALSE)))</f>
        <v/>
      </c>
    </row>
    <row r="496" spans="1:28" ht="40.35" customHeight="1">
      <c r="A496" s="218"/>
      <c r="B496" s="218"/>
      <c r="C496" s="218"/>
      <c r="D496" s="218" t="str">
        <f>IF(C496="","",HYPERLINK("#'" &amp; C496 &amp; "'!A1",VLOOKUP(C496,Table1[[Practice no.]:[Pracitce Name]],2,FALSE)))</f>
        <v/>
      </c>
      <c r="E496" s="65" t="str">
        <f>IF(C496="","",IF(ISERROR(VLOOKUP(VLOOKUP(C496,Table1[[Practice no.]:[12]],19,FALSE),List!$A$2:$B$5,2,FALSE)),"",VLOOKUP(VLOOKUP(C496,Table1[[Practice no.]:[12]],19,FALSE),List!$A$2:$B$5,2,FALSE)))</f>
        <v/>
      </c>
      <c r="F496" s="66" t="str">
        <f>IF(C496="","",IF(ISERROR(VLOOKUP(VLOOKUP(C496,Table1[[Practice no.]:[12]],20,FALSE),List!$A$2:$B$5,2,FALSE)),"",VLOOKUP(VLOOKUP(C496,Table1[[Practice no.]:[12]],20,FALSE),List!$A$2:$B$5,2,FALSE)))</f>
        <v/>
      </c>
      <c r="G496" s="66" t="str">
        <f>IF(C496="","",IF(ISERROR(VLOOKUP(VLOOKUP(C496,Table1[[Practice no.]:[12]],21,FALSE),List!$A$2:$B$5,2,FALSE)),"",VLOOKUP(VLOOKUP(C496,Table1[[Practice no.]:[12]],21,FALSE),List!$A$2:$B$5,2,FALSE)))</f>
        <v/>
      </c>
      <c r="H496" s="67" t="str">
        <f>IF(C496="","",IF(ISERROR(VLOOKUP(VLOOKUP(C496,Table1[[Practice no.]:[12]],22,FALSE),List!$A$2:$B$5,2,FALSE)),"",VLOOKUP(VLOOKUP(C496,Table1[[Practice no.]:[12]],22,FALSE),List!$A$2:$B$5,2,FALSE)))</f>
        <v/>
      </c>
      <c r="I496" s="67" t="str">
        <f>IF(C496="","",IF(ISERROR(VLOOKUP(VLOOKUP(C496,Table1[[Practice no.]:[12]],23,FALSE),List!$A$2:$B$5,2,FALSE)),"",VLOOKUP(VLOOKUP(C496,Table1[[Practice no.]:[12]],23,FALSE),List!$A$2:$B$5,2,FALSE)))</f>
        <v/>
      </c>
      <c r="J496" s="67" t="str">
        <f>IF(C496="","",IF(ISERROR(VLOOKUP(VLOOKUP(C496,Table1[[Practice no.]:[12]],24,FALSE),List!$A$2:$B$5,2,FALSE)),"",VLOOKUP(VLOOKUP(C496,Table1[[Practice no.]:[12]],24,FALSE),List!$A$2:$B$5,2,FALSE)))</f>
        <v/>
      </c>
      <c r="K496" s="68" t="str">
        <f>IF(C496="","",IF(ISERROR(VLOOKUP(VLOOKUP(C496,Table1[[Practice no.]:[12]],25,FALSE),List!$A$2:$B$5,2,FALSE)),"",VLOOKUP(VLOOKUP(C496,Table1[[Practice no.]:[12]],25,FALSE),List!$A$2:$B$5,2,FALSE)))</f>
        <v/>
      </c>
      <c r="L496" s="68" t="str">
        <f>IF(C496="","",IF(ISERROR(VLOOKUP(VLOOKUP(C496,Table1[[Practice no.]:[12]],26,FALSE),List!$A$2:$B$5,2,FALSE)),"",VLOOKUP(VLOOKUP(C496,Table1[[Practice no.]:[12]],26,FALSE),List!$A$2:$B$5,2,FALSE)))</f>
        <v/>
      </c>
      <c r="M496" s="68" t="str">
        <f>IF(C496="","",IF(ISERROR(VLOOKUP(VLOOKUP(C496,Table1[[Practice no.]:[12]],27,FALSE),List!$A$2:$B$5,2,FALSE)),"",VLOOKUP(VLOOKUP(C496,Table1[[Practice no.]:[12]],27,FALSE),List!$A$2:$B$5,2,FALSE)))</f>
        <v/>
      </c>
      <c r="N496" s="69" t="str">
        <f>IF(C496="","",IF(ISERROR(VLOOKUP(VLOOKUP(C496,Table1[[Practice no.]:[12]],28,FALSE),List!$A$2:$B$5,2,FALSE)),"",VLOOKUP(VLOOKUP(C496,Table1[[Practice no.]:[12]],28,FALSE),List!$A$2:$B$5,2,FALSE)))</f>
        <v/>
      </c>
      <c r="O496" s="69" t="str">
        <f>IF(C496="","",IF(ISERROR(VLOOKUP(VLOOKUP(C496,Table1[[Practice no.]:[12]],29,FALSE),List!$A$2:$B$5,2,FALSE)),"",VLOOKUP(VLOOKUP(C496,Table1[[Practice no.]:[12]],29,FALSE),List!$A$2:$B$5,2,FALSE)))</f>
        <v/>
      </c>
      <c r="P496" s="69" t="str">
        <f>IF(C496="","",IF(ISERROR(VLOOKUP(VLOOKUP(C496,Table1[[Practice no.]:[12]],30,FALSE),List!$A$2:$B$5,2,FALSE)),"",VLOOKUP(VLOOKUP(C496,Table1[[Practice no.]:[12]],30,FALSE),List!$A$2:$B$5,2,FALSE)))</f>
        <v/>
      </c>
      <c r="Q496" s="55" t="str">
        <f>IF(C496="","",IF(ISERROR(VLOOKUP(VLOOKUP(C496,Table1[[Practice no.]:[12]],31,FALSE),List!$A$2:$B$5,2,FALSE)),"",VLOOKUP(VLOOKUP(C496,Table1[[Practice no.]:[12]],31,FALSE),List!$A$2:$B$5,2,FALSE)))</f>
        <v/>
      </c>
      <c r="R496" s="55" t="str">
        <f>IF(C496="","",IF(ISERROR(VLOOKUP(VLOOKUP(C496,Table1[[Practice no.]:[12]],32,FALSE),List!$A$2:$B$5,2,FALSE)),"",VLOOKUP(VLOOKUP(C496,Table1[[Practice no.]:[12]],32,FALSE),List!$A$2:$B$5,2,FALSE)))</f>
        <v/>
      </c>
      <c r="S496" s="55" t="str">
        <f>IF(C496="","",IF(ISERROR(VLOOKUP(VLOOKUP(C496,Table1[[Practice no.]:[12]],33,FALSE),List!$A$2:$B$5,2,FALSE)),"",VLOOKUP(VLOOKUP(C496,Table1[[Practice no.]:[12]],33,FALSE),List!$A$2:$B$5,2,FALSE)))</f>
        <v/>
      </c>
      <c r="T496" s="55" t="str">
        <f>IF(C496="","",IF(ISERROR(VLOOKUP(VLOOKUP(C496,Table1[[Practice no.]:[12]],34,FALSE),List!$A$2:$B$5,2,FALSE)),"",VLOOKUP(VLOOKUP(C496,Table1[[Practice no.]:[12]],34,FALSE),List!$A$2:$B$5,2,FALSE)))</f>
        <v/>
      </c>
      <c r="U496" s="55" t="str">
        <f>IF(C496="","",IF(ISERROR(VLOOKUP(VLOOKUP(C496,Table1[[Practice no.]:[12]],35,FALSE),List!$A$2:$B$5,2,FALSE)),"",VLOOKUP(VLOOKUP(C496,Table1[[Practice no.]:[12]],35,FALSE),List!$A$2:$B$5,2,FALSE)))</f>
        <v/>
      </c>
      <c r="V496" s="55" t="str">
        <f>IF(C496="","",IF(ISERROR(VLOOKUP(VLOOKUP(C496,Table1[[Practice no.]:[12]],36,FALSE),List!$A$2:$B$5,2,FALSE)),"",VLOOKUP(VLOOKUP(C496,Table1[[Practice no.]:[12]],36,FALSE),List!$A$2:$B$5,2,FALSE)))</f>
        <v/>
      </c>
      <c r="W496" s="55" t="str">
        <f>IF(C496="","",IF(ISERROR(VLOOKUP(VLOOKUP(C496,Table1[[Practice no.]:[12]],37,FALSE),List!$A$2:$B$5,2,FALSE)),"",VLOOKUP(VLOOKUP(C496,Table1[[Practice no.]:[12]],37,FALSE),List!$A$2:$B$5,2,FALSE)))</f>
        <v/>
      </c>
      <c r="X496" s="55" t="str">
        <f>IF(C496="","",IF(ISERROR(VLOOKUP(VLOOKUP(C496,Table1[[Practice no.]:[12]],38,FALSE),List!$A$2:$B$5,2,FALSE)),"",VLOOKUP(VLOOKUP(C496,Table1[[Practice no.]:[12]],38,FALSE),List!$A$2:$B$5,2,FALSE)))</f>
        <v/>
      </c>
      <c r="Y496" s="55" t="str">
        <f>IF(C496="","",IF(ISERROR(VLOOKUP(VLOOKUP(C496,Table1[[Practice no.]:[12]],39,FALSE),List!$A$2:$B$5,2,FALSE)),"",VLOOKUP(VLOOKUP(C496,Table1[[Practice no.]:[12]],39,FALSE),List!$A$2:$B$5,2,FALSE)))</f>
        <v/>
      </c>
      <c r="Z496" s="55" t="str">
        <f>IF(C496="","",IF(ISERROR(VLOOKUP(VLOOKUP(C496,Table1[[Practice no.]:[12]],40,FALSE),List!$A$2:$B$5,2,FALSE)),"",VLOOKUP(VLOOKUP(C496,Table1[[Practice no.]:[12]],40,FALSE),List!$A$2:$B$5,2,FALSE)))</f>
        <v/>
      </c>
      <c r="AA496" s="55" t="str">
        <f>IF(C496="","",IF(ISERROR(VLOOKUP(VLOOKUP(C496,Table1[[Practice no.]:[12]],41,FALSE),List!$A$2:$B$5,2,FALSE)),"",VLOOKUP(VLOOKUP(C496,Table1[[Practice no.]:[12]],41,FALSE),List!$A$2:$B$5,2,FALSE)))</f>
        <v/>
      </c>
      <c r="AB496" s="55" t="str">
        <f>IF(C496="","",IF(ISERROR(VLOOKUP(VLOOKUP(C496,Table1[[Practice no.]:[12]],42,FALSE),List!$A$2:$B$5,2,FALSE)),"",VLOOKUP(VLOOKUP(C496,Table1[[Practice no.]:[12]],42,FALSE),List!$A$2:$B$5,2,FALSE)))</f>
        <v/>
      </c>
    </row>
    <row r="497" spans="1:28" ht="40.35" customHeight="1">
      <c r="A497" s="218"/>
      <c r="B497" s="218"/>
      <c r="C497" s="218"/>
      <c r="D497" s="218" t="str">
        <f>IF(C497="","",HYPERLINK("#'" &amp; C497 &amp; "'!A1",VLOOKUP(C497,Table1[[Practice no.]:[Pracitce Name]],2,FALSE)))</f>
        <v/>
      </c>
      <c r="E497" s="65" t="str">
        <f>IF(C497="","",IF(ISERROR(VLOOKUP(VLOOKUP(C497,Table1[[Practice no.]:[12]],19,FALSE),List!$A$2:$B$5,2,FALSE)),"",VLOOKUP(VLOOKUP(C497,Table1[[Practice no.]:[12]],19,FALSE),List!$A$2:$B$5,2,FALSE)))</f>
        <v/>
      </c>
      <c r="F497" s="66" t="str">
        <f>IF(C497="","",IF(ISERROR(VLOOKUP(VLOOKUP(C497,Table1[[Practice no.]:[12]],20,FALSE),List!$A$2:$B$5,2,FALSE)),"",VLOOKUP(VLOOKUP(C497,Table1[[Practice no.]:[12]],20,FALSE),List!$A$2:$B$5,2,FALSE)))</f>
        <v/>
      </c>
      <c r="G497" s="66" t="str">
        <f>IF(C497="","",IF(ISERROR(VLOOKUP(VLOOKUP(C497,Table1[[Practice no.]:[12]],21,FALSE),List!$A$2:$B$5,2,FALSE)),"",VLOOKUP(VLOOKUP(C497,Table1[[Practice no.]:[12]],21,FALSE),List!$A$2:$B$5,2,FALSE)))</f>
        <v/>
      </c>
      <c r="H497" s="67" t="str">
        <f>IF(C497="","",IF(ISERROR(VLOOKUP(VLOOKUP(C497,Table1[[Practice no.]:[12]],22,FALSE),List!$A$2:$B$5,2,FALSE)),"",VLOOKUP(VLOOKUP(C497,Table1[[Practice no.]:[12]],22,FALSE),List!$A$2:$B$5,2,FALSE)))</f>
        <v/>
      </c>
      <c r="I497" s="67" t="str">
        <f>IF(C497="","",IF(ISERROR(VLOOKUP(VLOOKUP(C497,Table1[[Practice no.]:[12]],23,FALSE),List!$A$2:$B$5,2,FALSE)),"",VLOOKUP(VLOOKUP(C497,Table1[[Practice no.]:[12]],23,FALSE),List!$A$2:$B$5,2,FALSE)))</f>
        <v/>
      </c>
      <c r="J497" s="67" t="str">
        <f>IF(C497="","",IF(ISERROR(VLOOKUP(VLOOKUP(C497,Table1[[Practice no.]:[12]],24,FALSE),List!$A$2:$B$5,2,FALSE)),"",VLOOKUP(VLOOKUP(C497,Table1[[Practice no.]:[12]],24,FALSE),List!$A$2:$B$5,2,FALSE)))</f>
        <v/>
      </c>
      <c r="K497" s="68" t="str">
        <f>IF(C497="","",IF(ISERROR(VLOOKUP(VLOOKUP(C497,Table1[[Practice no.]:[12]],25,FALSE),List!$A$2:$B$5,2,FALSE)),"",VLOOKUP(VLOOKUP(C497,Table1[[Practice no.]:[12]],25,FALSE),List!$A$2:$B$5,2,FALSE)))</f>
        <v/>
      </c>
      <c r="L497" s="68" t="str">
        <f>IF(C497="","",IF(ISERROR(VLOOKUP(VLOOKUP(C497,Table1[[Practice no.]:[12]],26,FALSE),List!$A$2:$B$5,2,FALSE)),"",VLOOKUP(VLOOKUP(C497,Table1[[Practice no.]:[12]],26,FALSE),List!$A$2:$B$5,2,FALSE)))</f>
        <v/>
      </c>
      <c r="M497" s="68" t="str">
        <f>IF(C497="","",IF(ISERROR(VLOOKUP(VLOOKUP(C497,Table1[[Practice no.]:[12]],27,FALSE),List!$A$2:$B$5,2,FALSE)),"",VLOOKUP(VLOOKUP(C497,Table1[[Practice no.]:[12]],27,FALSE),List!$A$2:$B$5,2,FALSE)))</f>
        <v/>
      </c>
      <c r="N497" s="69" t="str">
        <f>IF(C497="","",IF(ISERROR(VLOOKUP(VLOOKUP(C497,Table1[[Practice no.]:[12]],28,FALSE),List!$A$2:$B$5,2,FALSE)),"",VLOOKUP(VLOOKUP(C497,Table1[[Practice no.]:[12]],28,FALSE),List!$A$2:$B$5,2,FALSE)))</f>
        <v/>
      </c>
      <c r="O497" s="69" t="str">
        <f>IF(C497="","",IF(ISERROR(VLOOKUP(VLOOKUP(C497,Table1[[Practice no.]:[12]],29,FALSE),List!$A$2:$B$5,2,FALSE)),"",VLOOKUP(VLOOKUP(C497,Table1[[Practice no.]:[12]],29,FALSE),List!$A$2:$B$5,2,FALSE)))</f>
        <v/>
      </c>
      <c r="P497" s="69" t="str">
        <f>IF(C497="","",IF(ISERROR(VLOOKUP(VLOOKUP(C497,Table1[[Practice no.]:[12]],30,FALSE),List!$A$2:$B$5,2,FALSE)),"",VLOOKUP(VLOOKUP(C497,Table1[[Practice no.]:[12]],30,FALSE),List!$A$2:$B$5,2,FALSE)))</f>
        <v/>
      </c>
      <c r="Q497" s="55" t="str">
        <f>IF(C497="","",IF(ISERROR(VLOOKUP(VLOOKUP(C497,Table1[[Practice no.]:[12]],31,FALSE),List!$A$2:$B$5,2,FALSE)),"",VLOOKUP(VLOOKUP(C497,Table1[[Practice no.]:[12]],31,FALSE),List!$A$2:$B$5,2,FALSE)))</f>
        <v/>
      </c>
      <c r="R497" s="55" t="str">
        <f>IF(C497="","",IF(ISERROR(VLOOKUP(VLOOKUP(C497,Table1[[Practice no.]:[12]],32,FALSE),List!$A$2:$B$5,2,FALSE)),"",VLOOKUP(VLOOKUP(C497,Table1[[Practice no.]:[12]],32,FALSE),List!$A$2:$B$5,2,FALSE)))</f>
        <v/>
      </c>
      <c r="S497" s="55" t="str">
        <f>IF(C497="","",IF(ISERROR(VLOOKUP(VLOOKUP(C497,Table1[[Practice no.]:[12]],33,FALSE),List!$A$2:$B$5,2,FALSE)),"",VLOOKUP(VLOOKUP(C497,Table1[[Practice no.]:[12]],33,FALSE),List!$A$2:$B$5,2,FALSE)))</f>
        <v/>
      </c>
      <c r="T497" s="55" t="str">
        <f>IF(C497="","",IF(ISERROR(VLOOKUP(VLOOKUP(C497,Table1[[Practice no.]:[12]],34,FALSE),List!$A$2:$B$5,2,FALSE)),"",VLOOKUP(VLOOKUP(C497,Table1[[Practice no.]:[12]],34,FALSE),List!$A$2:$B$5,2,FALSE)))</f>
        <v/>
      </c>
      <c r="U497" s="55" t="str">
        <f>IF(C497="","",IF(ISERROR(VLOOKUP(VLOOKUP(C497,Table1[[Practice no.]:[12]],35,FALSE),List!$A$2:$B$5,2,FALSE)),"",VLOOKUP(VLOOKUP(C497,Table1[[Practice no.]:[12]],35,FALSE),List!$A$2:$B$5,2,FALSE)))</f>
        <v/>
      </c>
      <c r="V497" s="55" t="str">
        <f>IF(C497="","",IF(ISERROR(VLOOKUP(VLOOKUP(C497,Table1[[Practice no.]:[12]],36,FALSE),List!$A$2:$B$5,2,FALSE)),"",VLOOKUP(VLOOKUP(C497,Table1[[Practice no.]:[12]],36,FALSE),List!$A$2:$B$5,2,FALSE)))</f>
        <v/>
      </c>
      <c r="W497" s="55" t="str">
        <f>IF(C497="","",IF(ISERROR(VLOOKUP(VLOOKUP(C497,Table1[[Practice no.]:[12]],37,FALSE),List!$A$2:$B$5,2,FALSE)),"",VLOOKUP(VLOOKUP(C497,Table1[[Practice no.]:[12]],37,FALSE),List!$A$2:$B$5,2,FALSE)))</f>
        <v/>
      </c>
      <c r="X497" s="55" t="str">
        <f>IF(C497="","",IF(ISERROR(VLOOKUP(VLOOKUP(C497,Table1[[Practice no.]:[12]],38,FALSE),List!$A$2:$B$5,2,FALSE)),"",VLOOKUP(VLOOKUP(C497,Table1[[Practice no.]:[12]],38,FALSE),List!$A$2:$B$5,2,FALSE)))</f>
        <v/>
      </c>
      <c r="Y497" s="55" t="str">
        <f>IF(C497="","",IF(ISERROR(VLOOKUP(VLOOKUP(C497,Table1[[Practice no.]:[12]],39,FALSE),List!$A$2:$B$5,2,FALSE)),"",VLOOKUP(VLOOKUP(C497,Table1[[Practice no.]:[12]],39,FALSE),List!$A$2:$B$5,2,FALSE)))</f>
        <v/>
      </c>
      <c r="Z497" s="55" t="str">
        <f>IF(C497="","",IF(ISERROR(VLOOKUP(VLOOKUP(C497,Table1[[Practice no.]:[12]],40,FALSE),List!$A$2:$B$5,2,FALSE)),"",VLOOKUP(VLOOKUP(C497,Table1[[Practice no.]:[12]],40,FALSE),List!$A$2:$B$5,2,FALSE)))</f>
        <v/>
      </c>
      <c r="AA497" s="55" t="str">
        <f>IF(C497="","",IF(ISERROR(VLOOKUP(VLOOKUP(C497,Table1[[Practice no.]:[12]],41,FALSE),List!$A$2:$B$5,2,FALSE)),"",VLOOKUP(VLOOKUP(C497,Table1[[Practice no.]:[12]],41,FALSE),List!$A$2:$B$5,2,FALSE)))</f>
        <v/>
      </c>
      <c r="AB497" s="55" t="str">
        <f>IF(C497="","",IF(ISERROR(VLOOKUP(VLOOKUP(C497,Table1[[Practice no.]:[12]],42,FALSE),List!$A$2:$B$5,2,FALSE)),"",VLOOKUP(VLOOKUP(C497,Table1[[Practice no.]:[12]],42,FALSE),List!$A$2:$B$5,2,FALSE)))</f>
        <v/>
      </c>
    </row>
    <row r="498" spans="1:28" ht="40.35" customHeight="1">
      <c r="A498" s="218"/>
      <c r="B498" s="218"/>
      <c r="C498" s="218"/>
      <c r="D498" s="218" t="str">
        <f>IF(C498="","",HYPERLINK("#'" &amp; C498 &amp; "'!A1",VLOOKUP(C498,Table1[[Practice no.]:[Pracitce Name]],2,FALSE)))</f>
        <v/>
      </c>
      <c r="E498" s="65" t="str">
        <f>IF(C498="","",IF(ISERROR(VLOOKUP(VLOOKUP(C498,Table1[[Practice no.]:[12]],19,FALSE),List!$A$2:$B$5,2,FALSE)),"",VLOOKUP(VLOOKUP(C498,Table1[[Practice no.]:[12]],19,FALSE),List!$A$2:$B$5,2,FALSE)))</f>
        <v/>
      </c>
      <c r="F498" s="66" t="str">
        <f>IF(C498="","",IF(ISERROR(VLOOKUP(VLOOKUP(C498,Table1[[Practice no.]:[12]],20,FALSE),List!$A$2:$B$5,2,FALSE)),"",VLOOKUP(VLOOKUP(C498,Table1[[Practice no.]:[12]],20,FALSE),List!$A$2:$B$5,2,FALSE)))</f>
        <v/>
      </c>
      <c r="G498" s="66" t="str">
        <f>IF(C498="","",IF(ISERROR(VLOOKUP(VLOOKUP(C498,Table1[[Practice no.]:[12]],21,FALSE),List!$A$2:$B$5,2,FALSE)),"",VLOOKUP(VLOOKUP(C498,Table1[[Practice no.]:[12]],21,FALSE),List!$A$2:$B$5,2,FALSE)))</f>
        <v/>
      </c>
      <c r="H498" s="67" t="str">
        <f>IF(C498="","",IF(ISERROR(VLOOKUP(VLOOKUP(C498,Table1[[Practice no.]:[12]],22,FALSE),List!$A$2:$B$5,2,FALSE)),"",VLOOKUP(VLOOKUP(C498,Table1[[Practice no.]:[12]],22,FALSE),List!$A$2:$B$5,2,FALSE)))</f>
        <v/>
      </c>
      <c r="I498" s="67" t="str">
        <f>IF(C498="","",IF(ISERROR(VLOOKUP(VLOOKUP(C498,Table1[[Practice no.]:[12]],23,FALSE),List!$A$2:$B$5,2,FALSE)),"",VLOOKUP(VLOOKUP(C498,Table1[[Practice no.]:[12]],23,FALSE),List!$A$2:$B$5,2,FALSE)))</f>
        <v/>
      </c>
      <c r="J498" s="67" t="str">
        <f>IF(C498="","",IF(ISERROR(VLOOKUP(VLOOKUP(C498,Table1[[Practice no.]:[12]],24,FALSE),List!$A$2:$B$5,2,FALSE)),"",VLOOKUP(VLOOKUP(C498,Table1[[Practice no.]:[12]],24,FALSE),List!$A$2:$B$5,2,FALSE)))</f>
        <v/>
      </c>
      <c r="K498" s="68" t="str">
        <f>IF(C498="","",IF(ISERROR(VLOOKUP(VLOOKUP(C498,Table1[[Practice no.]:[12]],25,FALSE),List!$A$2:$B$5,2,FALSE)),"",VLOOKUP(VLOOKUP(C498,Table1[[Practice no.]:[12]],25,FALSE),List!$A$2:$B$5,2,FALSE)))</f>
        <v/>
      </c>
      <c r="L498" s="68" t="str">
        <f>IF(C498="","",IF(ISERROR(VLOOKUP(VLOOKUP(C498,Table1[[Practice no.]:[12]],26,FALSE),List!$A$2:$B$5,2,FALSE)),"",VLOOKUP(VLOOKUP(C498,Table1[[Practice no.]:[12]],26,FALSE),List!$A$2:$B$5,2,FALSE)))</f>
        <v/>
      </c>
      <c r="M498" s="68" t="str">
        <f>IF(C498="","",IF(ISERROR(VLOOKUP(VLOOKUP(C498,Table1[[Practice no.]:[12]],27,FALSE),List!$A$2:$B$5,2,FALSE)),"",VLOOKUP(VLOOKUP(C498,Table1[[Practice no.]:[12]],27,FALSE),List!$A$2:$B$5,2,FALSE)))</f>
        <v/>
      </c>
      <c r="N498" s="69" t="str">
        <f>IF(C498="","",IF(ISERROR(VLOOKUP(VLOOKUP(C498,Table1[[Practice no.]:[12]],28,FALSE),List!$A$2:$B$5,2,FALSE)),"",VLOOKUP(VLOOKUP(C498,Table1[[Practice no.]:[12]],28,FALSE),List!$A$2:$B$5,2,FALSE)))</f>
        <v/>
      </c>
      <c r="O498" s="69" t="str">
        <f>IF(C498="","",IF(ISERROR(VLOOKUP(VLOOKUP(C498,Table1[[Practice no.]:[12]],29,FALSE),List!$A$2:$B$5,2,FALSE)),"",VLOOKUP(VLOOKUP(C498,Table1[[Practice no.]:[12]],29,FALSE),List!$A$2:$B$5,2,FALSE)))</f>
        <v/>
      </c>
      <c r="P498" s="69" t="str">
        <f>IF(C498="","",IF(ISERROR(VLOOKUP(VLOOKUP(C498,Table1[[Practice no.]:[12]],30,FALSE),List!$A$2:$B$5,2,FALSE)),"",VLOOKUP(VLOOKUP(C498,Table1[[Practice no.]:[12]],30,FALSE),List!$A$2:$B$5,2,FALSE)))</f>
        <v/>
      </c>
      <c r="Q498" s="55" t="str">
        <f>IF(C498="","",IF(ISERROR(VLOOKUP(VLOOKUP(C498,Table1[[Practice no.]:[12]],31,FALSE),List!$A$2:$B$5,2,FALSE)),"",VLOOKUP(VLOOKUP(C498,Table1[[Practice no.]:[12]],31,FALSE),List!$A$2:$B$5,2,FALSE)))</f>
        <v/>
      </c>
      <c r="R498" s="55" t="str">
        <f>IF(C498="","",IF(ISERROR(VLOOKUP(VLOOKUP(C498,Table1[[Practice no.]:[12]],32,FALSE),List!$A$2:$B$5,2,FALSE)),"",VLOOKUP(VLOOKUP(C498,Table1[[Practice no.]:[12]],32,FALSE),List!$A$2:$B$5,2,FALSE)))</f>
        <v/>
      </c>
      <c r="S498" s="55" t="str">
        <f>IF(C498="","",IF(ISERROR(VLOOKUP(VLOOKUP(C498,Table1[[Practice no.]:[12]],33,FALSE),List!$A$2:$B$5,2,FALSE)),"",VLOOKUP(VLOOKUP(C498,Table1[[Practice no.]:[12]],33,FALSE),List!$A$2:$B$5,2,FALSE)))</f>
        <v/>
      </c>
      <c r="T498" s="55" t="str">
        <f>IF(C498="","",IF(ISERROR(VLOOKUP(VLOOKUP(C498,Table1[[Practice no.]:[12]],34,FALSE),List!$A$2:$B$5,2,FALSE)),"",VLOOKUP(VLOOKUP(C498,Table1[[Practice no.]:[12]],34,FALSE),List!$A$2:$B$5,2,FALSE)))</f>
        <v/>
      </c>
      <c r="U498" s="55" t="str">
        <f>IF(C498="","",IF(ISERROR(VLOOKUP(VLOOKUP(C498,Table1[[Practice no.]:[12]],35,FALSE),List!$A$2:$B$5,2,FALSE)),"",VLOOKUP(VLOOKUP(C498,Table1[[Practice no.]:[12]],35,FALSE),List!$A$2:$B$5,2,FALSE)))</f>
        <v/>
      </c>
      <c r="V498" s="55" t="str">
        <f>IF(C498="","",IF(ISERROR(VLOOKUP(VLOOKUP(C498,Table1[[Practice no.]:[12]],36,FALSE),List!$A$2:$B$5,2,FALSE)),"",VLOOKUP(VLOOKUP(C498,Table1[[Practice no.]:[12]],36,FALSE),List!$A$2:$B$5,2,FALSE)))</f>
        <v/>
      </c>
      <c r="W498" s="55" t="str">
        <f>IF(C498="","",IF(ISERROR(VLOOKUP(VLOOKUP(C498,Table1[[Practice no.]:[12]],37,FALSE),List!$A$2:$B$5,2,FALSE)),"",VLOOKUP(VLOOKUP(C498,Table1[[Practice no.]:[12]],37,FALSE),List!$A$2:$B$5,2,FALSE)))</f>
        <v/>
      </c>
      <c r="X498" s="55" t="str">
        <f>IF(C498="","",IF(ISERROR(VLOOKUP(VLOOKUP(C498,Table1[[Practice no.]:[12]],38,FALSE),List!$A$2:$B$5,2,FALSE)),"",VLOOKUP(VLOOKUP(C498,Table1[[Practice no.]:[12]],38,FALSE),List!$A$2:$B$5,2,FALSE)))</f>
        <v/>
      </c>
      <c r="Y498" s="55" t="str">
        <f>IF(C498="","",IF(ISERROR(VLOOKUP(VLOOKUP(C498,Table1[[Practice no.]:[12]],39,FALSE),List!$A$2:$B$5,2,FALSE)),"",VLOOKUP(VLOOKUP(C498,Table1[[Practice no.]:[12]],39,FALSE),List!$A$2:$B$5,2,FALSE)))</f>
        <v/>
      </c>
      <c r="Z498" s="55" t="str">
        <f>IF(C498="","",IF(ISERROR(VLOOKUP(VLOOKUP(C498,Table1[[Practice no.]:[12]],40,FALSE),List!$A$2:$B$5,2,FALSE)),"",VLOOKUP(VLOOKUP(C498,Table1[[Practice no.]:[12]],40,FALSE),List!$A$2:$B$5,2,FALSE)))</f>
        <v/>
      </c>
      <c r="AA498" s="55" t="str">
        <f>IF(C498="","",IF(ISERROR(VLOOKUP(VLOOKUP(C498,Table1[[Practice no.]:[12]],41,FALSE),List!$A$2:$B$5,2,FALSE)),"",VLOOKUP(VLOOKUP(C498,Table1[[Practice no.]:[12]],41,FALSE),List!$A$2:$B$5,2,FALSE)))</f>
        <v/>
      </c>
      <c r="AB498" s="55" t="str">
        <f>IF(C498="","",IF(ISERROR(VLOOKUP(VLOOKUP(C498,Table1[[Practice no.]:[12]],42,FALSE),List!$A$2:$B$5,2,FALSE)),"",VLOOKUP(VLOOKUP(C498,Table1[[Practice no.]:[12]],42,FALSE),List!$A$2:$B$5,2,FALSE)))</f>
        <v/>
      </c>
    </row>
    <row r="499" spans="1:28" ht="40.35" customHeight="1">
      <c r="A499" s="218"/>
      <c r="B499" s="218"/>
      <c r="C499" s="218"/>
      <c r="D499" s="218" t="str">
        <f>IF(C499="","",HYPERLINK("#'" &amp; C499 &amp; "'!A1",VLOOKUP(C499,Table1[[Practice no.]:[Pracitce Name]],2,FALSE)))</f>
        <v/>
      </c>
      <c r="E499" s="65" t="str">
        <f>IF(C499="","",IF(ISERROR(VLOOKUP(VLOOKUP(C499,Table1[[Practice no.]:[12]],19,FALSE),List!$A$2:$B$5,2,FALSE)),"",VLOOKUP(VLOOKUP(C499,Table1[[Practice no.]:[12]],19,FALSE),List!$A$2:$B$5,2,FALSE)))</f>
        <v/>
      </c>
      <c r="F499" s="66" t="str">
        <f>IF(C499="","",IF(ISERROR(VLOOKUP(VLOOKUP(C499,Table1[[Practice no.]:[12]],20,FALSE),List!$A$2:$B$5,2,FALSE)),"",VLOOKUP(VLOOKUP(C499,Table1[[Practice no.]:[12]],20,FALSE),List!$A$2:$B$5,2,FALSE)))</f>
        <v/>
      </c>
      <c r="G499" s="66" t="str">
        <f>IF(C499="","",IF(ISERROR(VLOOKUP(VLOOKUP(C499,Table1[[Practice no.]:[12]],21,FALSE),List!$A$2:$B$5,2,FALSE)),"",VLOOKUP(VLOOKUP(C499,Table1[[Practice no.]:[12]],21,FALSE),List!$A$2:$B$5,2,FALSE)))</f>
        <v/>
      </c>
      <c r="H499" s="67" t="str">
        <f>IF(C499="","",IF(ISERROR(VLOOKUP(VLOOKUP(C499,Table1[[Practice no.]:[12]],22,FALSE),List!$A$2:$B$5,2,FALSE)),"",VLOOKUP(VLOOKUP(C499,Table1[[Practice no.]:[12]],22,FALSE),List!$A$2:$B$5,2,FALSE)))</f>
        <v/>
      </c>
      <c r="I499" s="67" t="str">
        <f>IF(C499="","",IF(ISERROR(VLOOKUP(VLOOKUP(C499,Table1[[Practice no.]:[12]],23,FALSE),List!$A$2:$B$5,2,FALSE)),"",VLOOKUP(VLOOKUP(C499,Table1[[Practice no.]:[12]],23,FALSE),List!$A$2:$B$5,2,FALSE)))</f>
        <v/>
      </c>
      <c r="J499" s="67" t="str">
        <f>IF(C499="","",IF(ISERROR(VLOOKUP(VLOOKUP(C499,Table1[[Practice no.]:[12]],24,FALSE),List!$A$2:$B$5,2,FALSE)),"",VLOOKUP(VLOOKUP(C499,Table1[[Practice no.]:[12]],24,FALSE),List!$A$2:$B$5,2,FALSE)))</f>
        <v/>
      </c>
      <c r="K499" s="68" t="str">
        <f>IF(C499="","",IF(ISERROR(VLOOKUP(VLOOKUP(C499,Table1[[Practice no.]:[12]],25,FALSE),List!$A$2:$B$5,2,FALSE)),"",VLOOKUP(VLOOKUP(C499,Table1[[Practice no.]:[12]],25,FALSE),List!$A$2:$B$5,2,FALSE)))</f>
        <v/>
      </c>
      <c r="L499" s="68" t="str">
        <f>IF(C499="","",IF(ISERROR(VLOOKUP(VLOOKUP(C499,Table1[[Practice no.]:[12]],26,FALSE),List!$A$2:$B$5,2,FALSE)),"",VLOOKUP(VLOOKUP(C499,Table1[[Practice no.]:[12]],26,FALSE),List!$A$2:$B$5,2,FALSE)))</f>
        <v/>
      </c>
      <c r="M499" s="68" t="str">
        <f>IF(C499="","",IF(ISERROR(VLOOKUP(VLOOKUP(C499,Table1[[Practice no.]:[12]],27,FALSE),List!$A$2:$B$5,2,FALSE)),"",VLOOKUP(VLOOKUP(C499,Table1[[Practice no.]:[12]],27,FALSE),List!$A$2:$B$5,2,FALSE)))</f>
        <v/>
      </c>
      <c r="N499" s="69" t="str">
        <f>IF(C499="","",IF(ISERROR(VLOOKUP(VLOOKUP(C499,Table1[[Practice no.]:[12]],28,FALSE),List!$A$2:$B$5,2,FALSE)),"",VLOOKUP(VLOOKUP(C499,Table1[[Practice no.]:[12]],28,FALSE),List!$A$2:$B$5,2,FALSE)))</f>
        <v/>
      </c>
      <c r="O499" s="69" t="str">
        <f>IF(C499="","",IF(ISERROR(VLOOKUP(VLOOKUP(C499,Table1[[Practice no.]:[12]],29,FALSE),List!$A$2:$B$5,2,FALSE)),"",VLOOKUP(VLOOKUP(C499,Table1[[Practice no.]:[12]],29,FALSE),List!$A$2:$B$5,2,FALSE)))</f>
        <v/>
      </c>
      <c r="P499" s="69" t="str">
        <f>IF(C499="","",IF(ISERROR(VLOOKUP(VLOOKUP(C499,Table1[[Practice no.]:[12]],30,FALSE),List!$A$2:$B$5,2,FALSE)),"",VLOOKUP(VLOOKUP(C499,Table1[[Practice no.]:[12]],30,FALSE),List!$A$2:$B$5,2,FALSE)))</f>
        <v/>
      </c>
      <c r="Q499" s="55" t="str">
        <f>IF(C499="","",IF(ISERROR(VLOOKUP(VLOOKUP(C499,Table1[[Practice no.]:[12]],31,FALSE),List!$A$2:$B$5,2,FALSE)),"",VLOOKUP(VLOOKUP(C499,Table1[[Practice no.]:[12]],31,FALSE),List!$A$2:$B$5,2,FALSE)))</f>
        <v/>
      </c>
      <c r="R499" s="55" t="str">
        <f>IF(C499="","",IF(ISERROR(VLOOKUP(VLOOKUP(C499,Table1[[Practice no.]:[12]],32,FALSE),List!$A$2:$B$5,2,FALSE)),"",VLOOKUP(VLOOKUP(C499,Table1[[Practice no.]:[12]],32,FALSE),List!$A$2:$B$5,2,FALSE)))</f>
        <v/>
      </c>
      <c r="S499" s="55" t="str">
        <f>IF(C499="","",IF(ISERROR(VLOOKUP(VLOOKUP(C499,Table1[[Practice no.]:[12]],33,FALSE),List!$A$2:$B$5,2,FALSE)),"",VLOOKUP(VLOOKUP(C499,Table1[[Practice no.]:[12]],33,FALSE),List!$A$2:$B$5,2,FALSE)))</f>
        <v/>
      </c>
      <c r="T499" s="55" t="str">
        <f>IF(C499="","",IF(ISERROR(VLOOKUP(VLOOKUP(C499,Table1[[Practice no.]:[12]],34,FALSE),List!$A$2:$B$5,2,FALSE)),"",VLOOKUP(VLOOKUP(C499,Table1[[Practice no.]:[12]],34,FALSE),List!$A$2:$B$5,2,FALSE)))</f>
        <v/>
      </c>
      <c r="U499" s="55" t="str">
        <f>IF(C499="","",IF(ISERROR(VLOOKUP(VLOOKUP(C499,Table1[[Practice no.]:[12]],35,FALSE),List!$A$2:$B$5,2,FALSE)),"",VLOOKUP(VLOOKUP(C499,Table1[[Practice no.]:[12]],35,FALSE),List!$A$2:$B$5,2,FALSE)))</f>
        <v/>
      </c>
      <c r="V499" s="55" t="str">
        <f>IF(C499="","",IF(ISERROR(VLOOKUP(VLOOKUP(C499,Table1[[Practice no.]:[12]],36,FALSE),List!$A$2:$B$5,2,FALSE)),"",VLOOKUP(VLOOKUP(C499,Table1[[Practice no.]:[12]],36,FALSE),List!$A$2:$B$5,2,FALSE)))</f>
        <v/>
      </c>
      <c r="W499" s="55" t="str">
        <f>IF(C499="","",IF(ISERROR(VLOOKUP(VLOOKUP(C499,Table1[[Practice no.]:[12]],37,FALSE),List!$A$2:$B$5,2,FALSE)),"",VLOOKUP(VLOOKUP(C499,Table1[[Practice no.]:[12]],37,FALSE),List!$A$2:$B$5,2,FALSE)))</f>
        <v/>
      </c>
      <c r="X499" s="55" t="str">
        <f>IF(C499="","",IF(ISERROR(VLOOKUP(VLOOKUP(C499,Table1[[Practice no.]:[12]],38,FALSE),List!$A$2:$B$5,2,FALSE)),"",VLOOKUP(VLOOKUP(C499,Table1[[Practice no.]:[12]],38,FALSE),List!$A$2:$B$5,2,FALSE)))</f>
        <v/>
      </c>
      <c r="Y499" s="55" t="str">
        <f>IF(C499="","",IF(ISERROR(VLOOKUP(VLOOKUP(C499,Table1[[Practice no.]:[12]],39,FALSE),List!$A$2:$B$5,2,FALSE)),"",VLOOKUP(VLOOKUP(C499,Table1[[Practice no.]:[12]],39,FALSE),List!$A$2:$B$5,2,FALSE)))</f>
        <v/>
      </c>
      <c r="Z499" s="55" t="str">
        <f>IF(C499="","",IF(ISERROR(VLOOKUP(VLOOKUP(C499,Table1[[Practice no.]:[12]],40,FALSE),List!$A$2:$B$5,2,FALSE)),"",VLOOKUP(VLOOKUP(C499,Table1[[Practice no.]:[12]],40,FALSE),List!$A$2:$B$5,2,FALSE)))</f>
        <v/>
      </c>
      <c r="AA499" s="55" t="str">
        <f>IF(C499="","",IF(ISERROR(VLOOKUP(VLOOKUP(C499,Table1[[Practice no.]:[12]],41,FALSE),List!$A$2:$B$5,2,FALSE)),"",VLOOKUP(VLOOKUP(C499,Table1[[Practice no.]:[12]],41,FALSE),List!$A$2:$B$5,2,FALSE)))</f>
        <v/>
      </c>
      <c r="AB499" s="55" t="str">
        <f>IF(C499="","",IF(ISERROR(VLOOKUP(VLOOKUP(C499,Table1[[Practice no.]:[12]],42,FALSE),List!$A$2:$B$5,2,FALSE)),"",VLOOKUP(VLOOKUP(C499,Table1[[Practice no.]:[12]],42,FALSE),List!$A$2:$B$5,2,FALSE)))</f>
        <v/>
      </c>
    </row>
    <row r="500" spans="1:28" ht="40.35" customHeight="1">
      <c r="A500" s="218"/>
      <c r="B500" s="218"/>
      <c r="C500" s="218"/>
      <c r="D500" s="218" t="str">
        <f>IF(C500="","",HYPERLINK("#'" &amp; C500 &amp; "'!A1",VLOOKUP(C500,Table1[[Practice no.]:[Pracitce Name]],2,FALSE)))</f>
        <v/>
      </c>
      <c r="E500" s="65" t="str">
        <f>IF(C500="","",IF(ISERROR(VLOOKUP(VLOOKUP(C500,Table1[[Practice no.]:[12]],19,FALSE),List!$A$2:$B$5,2,FALSE)),"",VLOOKUP(VLOOKUP(C500,Table1[[Practice no.]:[12]],19,FALSE),List!$A$2:$B$5,2,FALSE)))</f>
        <v/>
      </c>
      <c r="F500" s="66" t="str">
        <f>IF(C500="","",IF(ISERROR(VLOOKUP(VLOOKUP(C500,Table1[[Practice no.]:[12]],20,FALSE),List!$A$2:$B$5,2,FALSE)),"",VLOOKUP(VLOOKUP(C500,Table1[[Practice no.]:[12]],20,FALSE),List!$A$2:$B$5,2,FALSE)))</f>
        <v/>
      </c>
      <c r="G500" s="66" t="str">
        <f>IF(C500="","",IF(ISERROR(VLOOKUP(VLOOKUP(C500,Table1[[Practice no.]:[12]],21,FALSE),List!$A$2:$B$5,2,FALSE)),"",VLOOKUP(VLOOKUP(C500,Table1[[Practice no.]:[12]],21,FALSE),List!$A$2:$B$5,2,FALSE)))</f>
        <v/>
      </c>
      <c r="H500" s="67" t="str">
        <f>IF(C500="","",IF(ISERROR(VLOOKUP(VLOOKUP(C500,Table1[[Practice no.]:[12]],22,FALSE),List!$A$2:$B$5,2,FALSE)),"",VLOOKUP(VLOOKUP(C500,Table1[[Practice no.]:[12]],22,FALSE),List!$A$2:$B$5,2,FALSE)))</f>
        <v/>
      </c>
      <c r="I500" s="67" t="str">
        <f>IF(C500="","",IF(ISERROR(VLOOKUP(VLOOKUP(C500,Table1[[Practice no.]:[12]],23,FALSE),List!$A$2:$B$5,2,FALSE)),"",VLOOKUP(VLOOKUP(C500,Table1[[Practice no.]:[12]],23,FALSE),List!$A$2:$B$5,2,FALSE)))</f>
        <v/>
      </c>
      <c r="J500" s="67" t="str">
        <f>IF(C500="","",IF(ISERROR(VLOOKUP(VLOOKUP(C500,Table1[[Practice no.]:[12]],24,FALSE),List!$A$2:$B$5,2,FALSE)),"",VLOOKUP(VLOOKUP(C500,Table1[[Practice no.]:[12]],24,FALSE),List!$A$2:$B$5,2,FALSE)))</f>
        <v/>
      </c>
      <c r="K500" s="68" t="str">
        <f>IF(C500="","",IF(ISERROR(VLOOKUP(VLOOKUP(C500,Table1[[Practice no.]:[12]],25,FALSE),List!$A$2:$B$5,2,FALSE)),"",VLOOKUP(VLOOKUP(C500,Table1[[Practice no.]:[12]],25,FALSE),List!$A$2:$B$5,2,FALSE)))</f>
        <v/>
      </c>
      <c r="L500" s="68" t="str">
        <f>IF(C500="","",IF(ISERROR(VLOOKUP(VLOOKUP(C500,Table1[[Practice no.]:[12]],26,FALSE),List!$A$2:$B$5,2,FALSE)),"",VLOOKUP(VLOOKUP(C500,Table1[[Practice no.]:[12]],26,FALSE),List!$A$2:$B$5,2,FALSE)))</f>
        <v/>
      </c>
      <c r="M500" s="68" t="str">
        <f>IF(C500="","",IF(ISERROR(VLOOKUP(VLOOKUP(C500,Table1[[Practice no.]:[12]],27,FALSE),List!$A$2:$B$5,2,FALSE)),"",VLOOKUP(VLOOKUP(C500,Table1[[Practice no.]:[12]],27,FALSE),List!$A$2:$B$5,2,FALSE)))</f>
        <v/>
      </c>
      <c r="N500" s="69" t="str">
        <f>IF(C500="","",IF(ISERROR(VLOOKUP(VLOOKUP(C500,Table1[[Practice no.]:[12]],28,FALSE),List!$A$2:$B$5,2,FALSE)),"",VLOOKUP(VLOOKUP(C500,Table1[[Practice no.]:[12]],28,FALSE),List!$A$2:$B$5,2,FALSE)))</f>
        <v/>
      </c>
      <c r="O500" s="69" t="str">
        <f>IF(C500="","",IF(ISERROR(VLOOKUP(VLOOKUP(C500,Table1[[Practice no.]:[12]],29,FALSE),List!$A$2:$B$5,2,FALSE)),"",VLOOKUP(VLOOKUP(C500,Table1[[Practice no.]:[12]],29,FALSE),List!$A$2:$B$5,2,FALSE)))</f>
        <v/>
      </c>
      <c r="P500" s="69" t="str">
        <f>IF(C500="","",IF(ISERROR(VLOOKUP(VLOOKUP(C500,Table1[[Practice no.]:[12]],30,FALSE),List!$A$2:$B$5,2,FALSE)),"",VLOOKUP(VLOOKUP(C500,Table1[[Practice no.]:[12]],30,FALSE),List!$A$2:$B$5,2,FALSE)))</f>
        <v/>
      </c>
      <c r="Q500" s="55" t="str">
        <f>IF(C500="","",IF(ISERROR(VLOOKUP(VLOOKUP(C500,Table1[[Practice no.]:[12]],31,FALSE),List!$A$2:$B$5,2,FALSE)),"",VLOOKUP(VLOOKUP(C500,Table1[[Practice no.]:[12]],31,FALSE),List!$A$2:$B$5,2,FALSE)))</f>
        <v/>
      </c>
      <c r="R500" s="55" t="str">
        <f>IF(C500="","",IF(ISERROR(VLOOKUP(VLOOKUP(C500,Table1[[Practice no.]:[12]],32,FALSE),List!$A$2:$B$5,2,FALSE)),"",VLOOKUP(VLOOKUP(C500,Table1[[Practice no.]:[12]],32,FALSE),List!$A$2:$B$5,2,FALSE)))</f>
        <v/>
      </c>
      <c r="S500" s="55" t="str">
        <f>IF(C500="","",IF(ISERROR(VLOOKUP(VLOOKUP(C500,Table1[[Practice no.]:[12]],33,FALSE),List!$A$2:$B$5,2,FALSE)),"",VLOOKUP(VLOOKUP(C500,Table1[[Practice no.]:[12]],33,FALSE),List!$A$2:$B$5,2,FALSE)))</f>
        <v/>
      </c>
      <c r="T500" s="55" t="str">
        <f>IF(C500="","",IF(ISERROR(VLOOKUP(VLOOKUP(C500,Table1[[Practice no.]:[12]],34,FALSE),List!$A$2:$B$5,2,FALSE)),"",VLOOKUP(VLOOKUP(C500,Table1[[Practice no.]:[12]],34,FALSE),List!$A$2:$B$5,2,FALSE)))</f>
        <v/>
      </c>
      <c r="U500" s="55" t="str">
        <f>IF(C500="","",IF(ISERROR(VLOOKUP(VLOOKUP(C500,Table1[[Practice no.]:[12]],35,FALSE),List!$A$2:$B$5,2,FALSE)),"",VLOOKUP(VLOOKUP(C500,Table1[[Practice no.]:[12]],35,FALSE),List!$A$2:$B$5,2,FALSE)))</f>
        <v/>
      </c>
      <c r="V500" s="55" t="str">
        <f>IF(C500="","",IF(ISERROR(VLOOKUP(VLOOKUP(C500,Table1[[Practice no.]:[12]],36,FALSE),List!$A$2:$B$5,2,FALSE)),"",VLOOKUP(VLOOKUP(C500,Table1[[Practice no.]:[12]],36,FALSE),List!$A$2:$B$5,2,FALSE)))</f>
        <v/>
      </c>
      <c r="W500" s="55" t="str">
        <f>IF(C500="","",IF(ISERROR(VLOOKUP(VLOOKUP(C500,Table1[[Practice no.]:[12]],37,FALSE),List!$A$2:$B$5,2,FALSE)),"",VLOOKUP(VLOOKUP(C500,Table1[[Practice no.]:[12]],37,FALSE),List!$A$2:$B$5,2,FALSE)))</f>
        <v/>
      </c>
      <c r="X500" s="55" t="str">
        <f>IF(C500="","",IF(ISERROR(VLOOKUP(VLOOKUP(C500,Table1[[Practice no.]:[12]],38,FALSE),List!$A$2:$B$5,2,FALSE)),"",VLOOKUP(VLOOKUP(C500,Table1[[Practice no.]:[12]],38,FALSE),List!$A$2:$B$5,2,FALSE)))</f>
        <v/>
      </c>
      <c r="Y500" s="55" t="str">
        <f>IF(C500="","",IF(ISERROR(VLOOKUP(VLOOKUP(C500,Table1[[Practice no.]:[12]],39,FALSE),List!$A$2:$B$5,2,FALSE)),"",VLOOKUP(VLOOKUP(C500,Table1[[Practice no.]:[12]],39,FALSE),List!$A$2:$B$5,2,FALSE)))</f>
        <v/>
      </c>
      <c r="Z500" s="55" t="str">
        <f>IF(C500="","",IF(ISERROR(VLOOKUP(VLOOKUP(C500,Table1[[Practice no.]:[12]],40,FALSE),List!$A$2:$B$5,2,FALSE)),"",VLOOKUP(VLOOKUP(C500,Table1[[Practice no.]:[12]],40,FALSE),List!$A$2:$B$5,2,FALSE)))</f>
        <v/>
      </c>
      <c r="AA500" s="55" t="str">
        <f>IF(C500="","",IF(ISERROR(VLOOKUP(VLOOKUP(C500,Table1[[Practice no.]:[12]],41,FALSE),List!$A$2:$B$5,2,FALSE)),"",VLOOKUP(VLOOKUP(C500,Table1[[Practice no.]:[12]],41,FALSE),List!$A$2:$B$5,2,FALSE)))</f>
        <v/>
      </c>
      <c r="AB500" s="55" t="str">
        <f>IF(C500="","",IF(ISERROR(VLOOKUP(VLOOKUP(C500,Table1[[Practice no.]:[12]],42,FALSE),List!$A$2:$B$5,2,FALSE)),"",VLOOKUP(VLOOKUP(C500,Table1[[Practice no.]:[12]],42,FALSE),List!$A$2:$B$5,2,FALSE)))</f>
        <v/>
      </c>
    </row>
    <row r="501" spans="1:28" ht="40.35" customHeight="1">
      <c r="A501" s="218"/>
      <c r="B501" s="218"/>
      <c r="C501" s="218"/>
      <c r="D501" s="218" t="str">
        <f>IF(C501="","",HYPERLINK("#'" &amp; C501 &amp; "'!A1",VLOOKUP(C501,Table1[[Practice no.]:[Pracitce Name]],2,FALSE)))</f>
        <v/>
      </c>
      <c r="E501" s="65" t="str">
        <f>IF(C501="","",IF(ISERROR(VLOOKUP(VLOOKUP(C501,Table1[[Practice no.]:[12]],19,FALSE),List!$A$2:$B$5,2,FALSE)),"",VLOOKUP(VLOOKUP(C501,Table1[[Practice no.]:[12]],19,FALSE),List!$A$2:$B$5,2,FALSE)))</f>
        <v/>
      </c>
      <c r="F501" s="66" t="str">
        <f>IF(C501="","",IF(ISERROR(VLOOKUP(VLOOKUP(C501,Table1[[Practice no.]:[12]],20,FALSE),List!$A$2:$B$5,2,FALSE)),"",VLOOKUP(VLOOKUP(C501,Table1[[Practice no.]:[12]],20,FALSE),List!$A$2:$B$5,2,FALSE)))</f>
        <v/>
      </c>
      <c r="G501" s="66" t="str">
        <f>IF(C501="","",IF(ISERROR(VLOOKUP(VLOOKUP(C501,Table1[[Practice no.]:[12]],21,FALSE),List!$A$2:$B$5,2,FALSE)),"",VLOOKUP(VLOOKUP(C501,Table1[[Practice no.]:[12]],21,FALSE),List!$A$2:$B$5,2,FALSE)))</f>
        <v/>
      </c>
      <c r="H501" s="67" t="str">
        <f>IF(C501="","",IF(ISERROR(VLOOKUP(VLOOKUP(C501,Table1[[Practice no.]:[12]],22,FALSE),List!$A$2:$B$5,2,FALSE)),"",VLOOKUP(VLOOKUP(C501,Table1[[Practice no.]:[12]],22,FALSE),List!$A$2:$B$5,2,FALSE)))</f>
        <v/>
      </c>
      <c r="I501" s="67" t="str">
        <f>IF(C501="","",IF(ISERROR(VLOOKUP(VLOOKUP(C501,Table1[[Practice no.]:[12]],23,FALSE),List!$A$2:$B$5,2,FALSE)),"",VLOOKUP(VLOOKUP(C501,Table1[[Practice no.]:[12]],23,FALSE),List!$A$2:$B$5,2,FALSE)))</f>
        <v/>
      </c>
      <c r="J501" s="67" t="str">
        <f>IF(C501="","",IF(ISERROR(VLOOKUP(VLOOKUP(C501,Table1[[Practice no.]:[12]],24,FALSE),List!$A$2:$B$5,2,FALSE)),"",VLOOKUP(VLOOKUP(C501,Table1[[Practice no.]:[12]],24,FALSE),List!$A$2:$B$5,2,FALSE)))</f>
        <v/>
      </c>
      <c r="K501" s="68" t="str">
        <f>IF(C501="","",IF(ISERROR(VLOOKUP(VLOOKUP(C501,Table1[[Practice no.]:[12]],25,FALSE),List!$A$2:$B$5,2,FALSE)),"",VLOOKUP(VLOOKUP(C501,Table1[[Practice no.]:[12]],25,FALSE),List!$A$2:$B$5,2,FALSE)))</f>
        <v/>
      </c>
      <c r="L501" s="68" t="str">
        <f>IF(C501="","",IF(ISERROR(VLOOKUP(VLOOKUP(C501,Table1[[Practice no.]:[12]],26,FALSE),List!$A$2:$B$5,2,FALSE)),"",VLOOKUP(VLOOKUP(C501,Table1[[Practice no.]:[12]],26,FALSE),List!$A$2:$B$5,2,FALSE)))</f>
        <v/>
      </c>
      <c r="M501" s="68" t="str">
        <f>IF(C501="","",IF(ISERROR(VLOOKUP(VLOOKUP(C501,Table1[[Practice no.]:[12]],27,FALSE),List!$A$2:$B$5,2,FALSE)),"",VLOOKUP(VLOOKUP(C501,Table1[[Practice no.]:[12]],27,FALSE),List!$A$2:$B$5,2,FALSE)))</f>
        <v/>
      </c>
      <c r="N501" s="69" t="str">
        <f>IF(C501="","",IF(ISERROR(VLOOKUP(VLOOKUP(C501,Table1[[Practice no.]:[12]],28,FALSE),List!$A$2:$B$5,2,FALSE)),"",VLOOKUP(VLOOKUP(C501,Table1[[Practice no.]:[12]],28,FALSE),List!$A$2:$B$5,2,FALSE)))</f>
        <v/>
      </c>
      <c r="O501" s="69" t="str">
        <f>IF(C501="","",IF(ISERROR(VLOOKUP(VLOOKUP(C501,Table1[[Practice no.]:[12]],29,FALSE),List!$A$2:$B$5,2,FALSE)),"",VLOOKUP(VLOOKUP(C501,Table1[[Practice no.]:[12]],29,FALSE),List!$A$2:$B$5,2,FALSE)))</f>
        <v/>
      </c>
      <c r="P501" s="69" t="str">
        <f>IF(C501="","",IF(ISERROR(VLOOKUP(VLOOKUP(C501,Table1[[Practice no.]:[12]],30,FALSE),List!$A$2:$B$5,2,FALSE)),"",VLOOKUP(VLOOKUP(C501,Table1[[Practice no.]:[12]],30,FALSE),List!$A$2:$B$5,2,FALSE)))</f>
        <v/>
      </c>
      <c r="Q501" s="55" t="str">
        <f>IF(C501="","",IF(ISERROR(VLOOKUP(VLOOKUP(C501,Table1[[Practice no.]:[12]],31,FALSE),List!$A$2:$B$5,2,FALSE)),"",VLOOKUP(VLOOKUP(C501,Table1[[Practice no.]:[12]],31,FALSE),List!$A$2:$B$5,2,FALSE)))</f>
        <v/>
      </c>
      <c r="R501" s="55" t="str">
        <f>IF(C501="","",IF(ISERROR(VLOOKUP(VLOOKUP(C501,Table1[[Practice no.]:[12]],32,FALSE),List!$A$2:$B$5,2,FALSE)),"",VLOOKUP(VLOOKUP(C501,Table1[[Practice no.]:[12]],32,FALSE),List!$A$2:$B$5,2,FALSE)))</f>
        <v/>
      </c>
      <c r="S501" s="55" t="str">
        <f>IF(C501="","",IF(ISERROR(VLOOKUP(VLOOKUP(C501,Table1[[Practice no.]:[12]],33,FALSE),List!$A$2:$B$5,2,FALSE)),"",VLOOKUP(VLOOKUP(C501,Table1[[Practice no.]:[12]],33,FALSE),List!$A$2:$B$5,2,FALSE)))</f>
        <v/>
      </c>
      <c r="T501" s="55" t="str">
        <f>IF(C501="","",IF(ISERROR(VLOOKUP(VLOOKUP(C501,Table1[[Practice no.]:[12]],34,FALSE),List!$A$2:$B$5,2,FALSE)),"",VLOOKUP(VLOOKUP(C501,Table1[[Practice no.]:[12]],34,FALSE),List!$A$2:$B$5,2,FALSE)))</f>
        <v/>
      </c>
      <c r="U501" s="55" t="str">
        <f>IF(C501="","",IF(ISERROR(VLOOKUP(VLOOKUP(C501,Table1[[Practice no.]:[12]],35,FALSE),List!$A$2:$B$5,2,FALSE)),"",VLOOKUP(VLOOKUP(C501,Table1[[Practice no.]:[12]],35,FALSE),List!$A$2:$B$5,2,FALSE)))</f>
        <v/>
      </c>
      <c r="V501" s="55" t="str">
        <f>IF(C501="","",IF(ISERROR(VLOOKUP(VLOOKUP(C501,Table1[[Practice no.]:[12]],36,FALSE),List!$A$2:$B$5,2,FALSE)),"",VLOOKUP(VLOOKUP(C501,Table1[[Practice no.]:[12]],36,FALSE),List!$A$2:$B$5,2,FALSE)))</f>
        <v/>
      </c>
      <c r="W501" s="55" t="str">
        <f>IF(C501="","",IF(ISERROR(VLOOKUP(VLOOKUP(C501,Table1[[Practice no.]:[12]],37,FALSE),List!$A$2:$B$5,2,FALSE)),"",VLOOKUP(VLOOKUP(C501,Table1[[Practice no.]:[12]],37,FALSE),List!$A$2:$B$5,2,FALSE)))</f>
        <v/>
      </c>
      <c r="X501" s="55" t="str">
        <f>IF(C501="","",IF(ISERROR(VLOOKUP(VLOOKUP(C501,Table1[[Practice no.]:[12]],38,FALSE),List!$A$2:$B$5,2,FALSE)),"",VLOOKUP(VLOOKUP(C501,Table1[[Practice no.]:[12]],38,FALSE),List!$A$2:$B$5,2,FALSE)))</f>
        <v/>
      </c>
      <c r="Y501" s="55" t="str">
        <f>IF(C501="","",IF(ISERROR(VLOOKUP(VLOOKUP(C501,Table1[[Practice no.]:[12]],39,FALSE),List!$A$2:$B$5,2,FALSE)),"",VLOOKUP(VLOOKUP(C501,Table1[[Practice no.]:[12]],39,FALSE),List!$A$2:$B$5,2,FALSE)))</f>
        <v/>
      </c>
      <c r="Z501" s="55" t="str">
        <f>IF(C501="","",IF(ISERROR(VLOOKUP(VLOOKUP(C501,Table1[[Practice no.]:[12]],40,FALSE),List!$A$2:$B$5,2,FALSE)),"",VLOOKUP(VLOOKUP(C501,Table1[[Practice no.]:[12]],40,FALSE),List!$A$2:$B$5,2,FALSE)))</f>
        <v/>
      </c>
      <c r="AA501" s="55" t="str">
        <f>IF(C501="","",IF(ISERROR(VLOOKUP(VLOOKUP(C501,Table1[[Practice no.]:[12]],41,FALSE),List!$A$2:$B$5,2,FALSE)),"",VLOOKUP(VLOOKUP(C501,Table1[[Practice no.]:[12]],41,FALSE),List!$A$2:$B$5,2,FALSE)))</f>
        <v/>
      </c>
      <c r="AB501" s="55" t="str">
        <f>IF(C501="","",IF(ISERROR(VLOOKUP(VLOOKUP(C501,Table1[[Practice no.]:[12]],42,FALSE),List!$A$2:$B$5,2,FALSE)),"",VLOOKUP(VLOOKUP(C501,Table1[[Practice no.]:[12]],42,FALSE),List!$A$2:$B$5,2,FALSE)))</f>
        <v/>
      </c>
    </row>
    <row r="502" spans="1:28" ht="40.35" customHeight="1">
      <c r="A502" s="218"/>
      <c r="B502" s="218"/>
      <c r="C502" s="218"/>
      <c r="D502" s="218" t="str">
        <f>IF(C502="","",HYPERLINK("#'" &amp; C502 &amp; "'!A1",VLOOKUP(C502,Table1[[Practice no.]:[Pracitce Name]],2,FALSE)))</f>
        <v/>
      </c>
      <c r="E502" s="65" t="str">
        <f>IF(C502="","",IF(ISERROR(VLOOKUP(VLOOKUP(C502,Table1[[Practice no.]:[12]],19,FALSE),List!$A$2:$B$5,2,FALSE)),"",VLOOKUP(VLOOKUP(C502,Table1[[Practice no.]:[12]],19,FALSE),List!$A$2:$B$5,2,FALSE)))</f>
        <v/>
      </c>
      <c r="F502" s="66" t="str">
        <f>IF(C502="","",IF(ISERROR(VLOOKUP(VLOOKUP(C502,Table1[[Practice no.]:[12]],20,FALSE),List!$A$2:$B$5,2,FALSE)),"",VLOOKUP(VLOOKUP(C502,Table1[[Practice no.]:[12]],20,FALSE),List!$A$2:$B$5,2,FALSE)))</f>
        <v/>
      </c>
      <c r="G502" s="66" t="str">
        <f>IF(C502="","",IF(ISERROR(VLOOKUP(VLOOKUP(C502,Table1[[Practice no.]:[12]],21,FALSE),List!$A$2:$B$5,2,FALSE)),"",VLOOKUP(VLOOKUP(C502,Table1[[Practice no.]:[12]],21,FALSE),List!$A$2:$B$5,2,FALSE)))</f>
        <v/>
      </c>
      <c r="H502" s="67" t="str">
        <f>IF(C502="","",IF(ISERROR(VLOOKUP(VLOOKUP(C502,Table1[[Practice no.]:[12]],22,FALSE),List!$A$2:$B$5,2,FALSE)),"",VLOOKUP(VLOOKUP(C502,Table1[[Practice no.]:[12]],22,FALSE),List!$A$2:$B$5,2,FALSE)))</f>
        <v/>
      </c>
      <c r="I502" s="67" t="str">
        <f>IF(C502="","",IF(ISERROR(VLOOKUP(VLOOKUP(C502,Table1[[Practice no.]:[12]],23,FALSE),List!$A$2:$B$5,2,FALSE)),"",VLOOKUP(VLOOKUP(C502,Table1[[Practice no.]:[12]],23,FALSE),List!$A$2:$B$5,2,FALSE)))</f>
        <v/>
      </c>
      <c r="J502" s="67" t="str">
        <f>IF(C502="","",IF(ISERROR(VLOOKUP(VLOOKUP(C502,Table1[[Practice no.]:[12]],24,FALSE),List!$A$2:$B$5,2,FALSE)),"",VLOOKUP(VLOOKUP(C502,Table1[[Practice no.]:[12]],24,FALSE),List!$A$2:$B$5,2,FALSE)))</f>
        <v/>
      </c>
      <c r="K502" s="68" t="str">
        <f>IF(C502="","",IF(ISERROR(VLOOKUP(VLOOKUP(C502,Table1[[Practice no.]:[12]],25,FALSE),List!$A$2:$B$5,2,FALSE)),"",VLOOKUP(VLOOKUP(C502,Table1[[Practice no.]:[12]],25,FALSE),List!$A$2:$B$5,2,FALSE)))</f>
        <v/>
      </c>
      <c r="L502" s="68" t="str">
        <f>IF(C502="","",IF(ISERROR(VLOOKUP(VLOOKUP(C502,Table1[[Practice no.]:[12]],26,FALSE),List!$A$2:$B$5,2,FALSE)),"",VLOOKUP(VLOOKUP(C502,Table1[[Practice no.]:[12]],26,FALSE),List!$A$2:$B$5,2,FALSE)))</f>
        <v/>
      </c>
      <c r="M502" s="68" t="str">
        <f>IF(C502="","",IF(ISERROR(VLOOKUP(VLOOKUP(C502,Table1[[Practice no.]:[12]],27,FALSE),List!$A$2:$B$5,2,FALSE)),"",VLOOKUP(VLOOKUP(C502,Table1[[Practice no.]:[12]],27,FALSE),List!$A$2:$B$5,2,FALSE)))</f>
        <v/>
      </c>
      <c r="N502" s="69" t="str">
        <f>IF(C502="","",IF(ISERROR(VLOOKUP(VLOOKUP(C502,Table1[[Practice no.]:[12]],28,FALSE),List!$A$2:$B$5,2,FALSE)),"",VLOOKUP(VLOOKUP(C502,Table1[[Practice no.]:[12]],28,FALSE),List!$A$2:$B$5,2,FALSE)))</f>
        <v/>
      </c>
      <c r="O502" s="69" t="str">
        <f>IF(C502="","",IF(ISERROR(VLOOKUP(VLOOKUP(C502,Table1[[Practice no.]:[12]],29,FALSE),List!$A$2:$B$5,2,FALSE)),"",VLOOKUP(VLOOKUP(C502,Table1[[Practice no.]:[12]],29,FALSE),List!$A$2:$B$5,2,FALSE)))</f>
        <v/>
      </c>
      <c r="P502" s="69" t="str">
        <f>IF(C502="","",IF(ISERROR(VLOOKUP(VLOOKUP(C502,Table1[[Practice no.]:[12]],30,FALSE),List!$A$2:$B$5,2,FALSE)),"",VLOOKUP(VLOOKUP(C502,Table1[[Practice no.]:[12]],30,FALSE),List!$A$2:$B$5,2,FALSE)))</f>
        <v/>
      </c>
      <c r="Q502" s="55" t="str">
        <f>IF(C502="","",IF(ISERROR(VLOOKUP(VLOOKUP(C502,Table1[[Practice no.]:[12]],31,FALSE),List!$A$2:$B$5,2,FALSE)),"",VLOOKUP(VLOOKUP(C502,Table1[[Practice no.]:[12]],31,FALSE),List!$A$2:$B$5,2,FALSE)))</f>
        <v/>
      </c>
      <c r="R502" s="55" t="str">
        <f>IF(C502="","",IF(ISERROR(VLOOKUP(VLOOKUP(C502,Table1[[Practice no.]:[12]],32,FALSE),List!$A$2:$B$5,2,FALSE)),"",VLOOKUP(VLOOKUP(C502,Table1[[Practice no.]:[12]],32,FALSE),List!$A$2:$B$5,2,FALSE)))</f>
        <v/>
      </c>
      <c r="S502" s="55" t="str">
        <f>IF(C502="","",IF(ISERROR(VLOOKUP(VLOOKUP(C502,Table1[[Practice no.]:[12]],33,FALSE),List!$A$2:$B$5,2,FALSE)),"",VLOOKUP(VLOOKUP(C502,Table1[[Practice no.]:[12]],33,FALSE),List!$A$2:$B$5,2,FALSE)))</f>
        <v/>
      </c>
      <c r="T502" s="55" t="str">
        <f>IF(C502="","",IF(ISERROR(VLOOKUP(VLOOKUP(C502,Table1[[Practice no.]:[12]],34,FALSE),List!$A$2:$B$5,2,FALSE)),"",VLOOKUP(VLOOKUP(C502,Table1[[Practice no.]:[12]],34,FALSE),List!$A$2:$B$5,2,FALSE)))</f>
        <v/>
      </c>
      <c r="U502" s="55" t="str">
        <f>IF(C502="","",IF(ISERROR(VLOOKUP(VLOOKUP(C502,Table1[[Practice no.]:[12]],35,FALSE),List!$A$2:$B$5,2,FALSE)),"",VLOOKUP(VLOOKUP(C502,Table1[[Practice no.]:[12]],35,FALSE),List!$A$2:$B$5,2,FALSE)))</f>
        <v/>
      </c>
      <c r="V502" s="55" t="str">
        <f>IF(C502="","",IF(ISERROR(VLOOKUP(VLOOKUP(C502,Table1[[Practice no.]:[12]],36,FALSE),List!$A$2:$B$5,2,FALSE)),"",VLOOKUP(VLOOKUP(C502,Table1[[Practice no.]:[12]],36,FALSE),List!$A$2:$B$5,2,FALSE)))</f>
        <v/>
      </c>
      <c r="W502" s="55" t="str">
        <f>IF(C502="","",IF(ISERROR(VLOOKUP(VLOOKUP(C502,Table1[[Practice no.]:[12]],37,FALSE),List!$A$2:$B$5,2,FALSE)),"",VLOOKUP(VLOOKUP(C502,Table1[[Practice no.]:[12]],37,FALSE),List!$A$2:$B$5,2,FALSE)))</f>
        <v/>
      </c>
      <c r="X502" s="55" t="str">
        <f>IF(C502="","",IF(ISERROR(VLOOKUP(VLOOKUP(C502,Table1[[Practice no.]:[12]],38,FALSE),List!$A$2:$B$5,2,FALSE)),"",VLOOKUP(VLOOKUP(C502,Table1[[Practice no.]:[12]],38,FALSE),List!$A$2:$B$5,2,FALSE)))</f>
        <v/>
      </c>
      <c r="Y502" s="55" t="str">
        <f>IF(C502="","",IF(ISERROR(VLOOKUP(VLOOKUP(C502,Table1[[Practice no.]:[12]],39,FALSE),List!$A$2:$B$5,2,FALSE)),"",VLOOKUP(VLOOKUP(C502,Table1[[Practice no.]:[12]],39,FALSE),List!$A$2:$B$5,2,FALSE)))</f>
        <v/>
      </c>
      <c r="Z502" s="55" t="str">
        <f>IF(C502="","",IF(ISERROR(VLOOKUP(VLOOKUP(C502,Table1[[Practice no.]:[12]],40,FALSE),List!$A$2:$B$5,2,FALSE)),"",VLOOKUP(VLOOKUP(C502,Table1[[Practice no.]:[12]],40,FALSE),List!$A$2:$B$5,2,FALSE)))</f>
        <v/>
      </c>
      <c r="AA502" s="55" t="str">
        <f>IF(C502="","",IF(ISERROR(VLOOKUP(VLOOKUP(C502,Table1[[Practice no.]:[12]],41,FALSE),List!$A$2:$B$5,2,FALSE)),"",VLOOKUP(VLOOKUP(C502,Table1[[Practice no.]:[12]],41,FALSE),List!$A$2:$B$5,2,FALSE)))</f>
        <v/>
      </c>
      <c r="AB502" s="55" t="str">
        <f>IF(C502="","",IF(ISERROR(VLOOKUP(VLOOKUP(C502,Table1[[Practice no.]:[12]],42,FALSE),List!$A$2:$B$5,2,FALSE)),"",VLOOKUP(VLOOKUP(C502,Table1[[Practice no.]:[12]],42,FALSE),List!$A$2:$B$5,2,FALSE)))</f>
        <v/>
      </c>
    </row>
    <row r="503" spans="1:28" ht="40.35" customHeight="1">
      <c r="A503" s="218"/>
      <c r="B503" s="218"/>
      <c r="C503" s="218"/>
      <c r="D503" s="218" t="str">
        <f>IF(C503="","",HYPERLINK("#'" &amp; C503 &amp; "'!A1",VLOOKUP(C503,Table1[[Practice no.]:[Pracitce Name]],2,FALSE)))</f>
        <v/>
      </c>
      <c r="E503" s="65" t="str">
        <f>IF(C503="","",IF(ISERROR(VLOOKUP(VLOOKUP(C503,Table1[[Practice no.]:[12]],19,FALSE),List!$A$2:$B$5,2,FALSE)),"",VLOOKUP(VLOOKUP(C503,Table1[[Practice no.]:[12]],19,FALSE),List!$A$2:$B$5,2,FALSE)))</f>
        <v/>
      </c>
      <c r="F503" s="66" t="str">
        <f>IF(C503="","",IF(ISERROR(VLOOKUP(VLOOKUP(C503,Table1[[Practice no.]:[12]],20,FALSE),List!$A$2:$B$5,2,FALSE)),"",VLOOKUP(VLOOKUP(C503,Table1[[Practice no.]:[12]],20,FALSE),List!$A$2:$B$5,2,FALSE)))</f>
        <v/>
      </c>
      <c r="G503" s="66" t="str">
        <f>IF(C503="","",IF(ISERROR(VLOOKUP(VLOOKUP(C503,Table1[[Practice no.]:[12]],21,FALSE),List!$A$2:$B$5,2,FALSE)),"",VLOOKUP(VLOOKUP(C503,Table1[[Practice no.]:[12]],21,FALSE),List!$A$2:$B$5,2,FALSE)))</f>
        <v/>
      </c>
      <c r="H503" s="67" t="str">
        <f>IF(C503="","",IF(ISERROR(VLOOKUP(VLOOKUP(C503,Table1[[Practice no.]:[12]],22,FALSE),List!$A$2:$B$5,2,FALSE)),"",VLOOKUP(VLOOKUP(C503,Table1[[Practice no.]:[12]],22,FALSE),List!$A$2:$B$5,2,FALSE)))</f>
        <v/>
      </c>
      <c r="I503" s="67" t="str">
        <f>IF(C503="","",IF(ISERROR(VLOOKUP(VLOOKUP(C503,Table1[[Practice no.]:[12]],23,FALSE),List!$A$2:$B$5,2,FALSE)),"",VLOOKUP(VLOOKUP(C503,Table1[[Practice no.]:[12]],23,FALSE),List!$A$2:$B$5,2,FALSE)))</f>
        <v/>
      </c>
      <c r="J503" s="67" t="str">
        <f>IF(C503="","",IF(ISERROR(VLOOKUP(VLOOKUP(C503,Table1[[Practice no.]:[12]],24,FALSE),List!$A$2:$B$5,2,FALSE)),"",VLOOKUP(VLOOKUP(C503,Table1[[Practice no.]:[12]],24,FALSE),List!$A$2:$B$5,2,FALSE)))</f>
        <v/>
      </c>
      <c r="K503" s="68" t="str">
        <f>IF(C503="","",IF(ISERROR(VLOOKUP(VLOOKUP(C503,Table1[[Practice no.]:[12]],25,FALSE),List!$A$2:$B$5,2,FALSE)),"",VLOOKUP(VLOOKUP(C503,Table1[[Practice no.]:[12]],25,FALSE),List!$A$2:$B$5,2,FALSE)))</f>
        <v/>
      </c>
      <c r="L503" s="68" t="str">
        <f>IF(C503="","",IF(ISERROR(VLOOKUP(VLOOKUP(C503,Table1[[Practice no.]:[12]],26,FALSE),List!$A$2:$B$5,2,FALSE)),"",VLOOKUP(VLOOKUP(C503,Table1[[Practice no.]:[12]],26,FALSE),List!$A$2:$B$5,2,FALSE)))</f>
        <v/>
      </c>
      <c r="M503" s="68" t="str">
        <f>IF(C503="","",IF(ISERROR(VLOOKUP(VLOOKUP(C503,Table1[[Practice no.]:[12]],27,FALSE),List!$A$2:$B$5,2,FALSE)),"",VLOOKUP(VLOOKUP(C503,Table1[[Practice no.]:[12]],27,FALSE),List!$A$2:$B$5,2,FALSE)))</f>
        <v/>
      </c>
      <c r="N503" s="69" t="str">
        <f>IF(C503="","",IF(ISERROR(VLOOKUP(VLOOKUP(C503,Table1[[Practice no.]:[12]],28,FALSE),List!$A$2:$B$5,2,FALSE)),"",VLOOKUP(VLOOKUP(C503,Table1[[Practice no.]:[12]],28,FALSE),List!$A$2:$B$5,2,FALSE)))</f>
        <v/>
      </c>
      <c r="O503" s="69" t="str">
        <f>IF(C503="","",IF(ISERROR(VLOOKUP(VLOOKUP(C503,Table1[[Practice no.]:[12]],29,FALSE),List!$A$2:$B$5,2,FALSE)),"",VLOOKUP(VLOOKUP(C503,Table1[[Practice no.]:[12]],29,FALSE),List!$A$2:$B$5,2,FALSE)))</f>
        <v/>
      </c>
      <c r="P503" s="69" t="str">
        <f>IF(C503="","",IF(ISERROR(VLOOKUP(VLOOKUP(C503,Table1[[Practice no.]:[12]],30,FALSE),List!$A$2:$B$5,2,FALSE)),"",VLOOKUP(VLOOKUP(C503,Table1[[Practice no.]:[12]],30,FALSE),List!$A$2:$B$5,2,FALSE)))</f>
        <v/>
      </c>
      <c r="Q503" s="55" t="str">
        <f>IF(C503="","",IF(ISERROR(VLOOKUP(VLOOKUP(C503,Table1[[Practice no.]:[12]],31,FALSE),List!$A$2:$B$5,2,FALSE)),"",VLOOKUP(VLOOKUP(C503,Table1[[Practice no.]:[12]],31,FALSE),List!$A$2:$B$5,2,FALSE)))</f>
        <v/>
      </c>
      <c r="R503" s="55" t="str">
        <f>IF(C503="","",IF(ISERROR(VLOOKUP(VLOOKUP(C503,Table1[[Practice no.]:[12]],32,FALSE),List!$A$2:$B$5,2,FALSE)),"",VLOOKUP(VLOOKUP(C503,Table1[[Practice no.]:[12]],32,FALSE),List!$A$2:$B$5,2,FALSE)))</f>
        <v/>
      </c>
      <c r="S503" s="55" t="str">
        <f>IF(C503="","",IF(ISERROR(VLOOKUP(VLOOKUP(C503,Table1[[Practice no.]:[12]],33,FALSE),List!$A$2:$B$5,2,FALSE)),"",VLOOKUP(VLOOKUP(C503,Table1[[Practice no.]:[12]],33,FALSE),List!$A$2:$B$5,2,FALSE)))</f>
        <v/>
      </c>
      <c r="T503" s="55" t="str">
        <f>IF(C503="","",IF(ISERROR(VLOOKUP(VLOOKUP(C503,Table1[[Practice no.]:[12]],34,FALSE),List!$A$2:$B$5,2,FALSE)),"",VLOOKUP(VLOOKUP(C503,Table1[[Practice no.]:[12]],34,FALSE),List!$A$2:$B$5,2,FALSE)))</f>
        <v/>
      </c>
      <c r="U503" s="55" t="str">
        <f>IF(C503="","",IF(ISERROR(VLOOKUP(VLOOKUP(C503,Table1[[Practice no.]:[12]],35,FALSE),List!$A$2:$B$5,2,FALSE)),"",VLOOKUP(VLOOKUP(C503,Table1[[Practice no.]:[12]],35,FALSE),List!$A$2:$B$5,2,FALSE)))</f>
        <v/>
      </c>
      <c r="V503" s="55" t="str">
        <f>IF(C503="","",IF(ISERROR(VLOOKUP(VLOOKUP(C503,Table1[[Practice no.]:[12]],36,FALSE),List!$A$2:$B$5,2,FALSE)),"",VLOOKUP(VLOOKUP(C503,Table1[[Practice no.]:[12]],36,FALSE),List!$A$2:$B$5,2,FALSE)))</f>
        <v/>
      </c>
      <c r="W503" s="55" t="str">
        <f>IF(C503="","",IF(ISERROR(VLOOKUP(VLOOKUP(C503,Table1[[Practice no.]:[12]],37,FALSE),List!$A$2:$B$5,2,FALSE)),"",VLOOKUP(VLOOKUP(C503,Table1[[Practice no.]:[12]],37,FALSE),List!$A$2:$B$5,2,FALSE)))</f>
        <v/>
      </c>
      <c r="X503" s="55" t="str">
        <f>IF(C503="","",IF(ISERROR(VLOOKUP(VLOOKUP(C503,Table1[[Practice no.]:[12]],38,FALSE),List!$A$2:$B$5,2,FALSE)),"",VLOOKUP(VLOOKUP(C503,Table1[[Practice no.]:[12]],38,FALSE),List!$A$2:$B$5,2,FALSE)))</f>
        <v/>
      </c>
      <c r="Y503" s="55" t="str">
        <f>IF(C503="","",IF(ISERROR(VLOOKUP(VLOOKUP(C503,Table1[[Practice no.]:[12]],39,FALSE),List!$A$2:$B$5,2,FALSE)),"",VLOOKUP(VLOOKUP(C503,Table1[[Practice no.]:[12]],39,FALSE),List!$A$2:$B$5,2,FALSE)))</f>
        <v/>
      </c>
      <c r="Z503" s="55" t="str">
        <f>IF(C503="","",IF(ISERROR(VLOOKUP(VLOOKUP(C503,Table1[[Practice no.]:[12]],40,FALSE),List!$A$2:$B$5,2,FALSE)),"",VLOOKUP(VLOOKUP(C503,Table1[[Practice no.]:[12]],40,FALSE),List!$A$2:$B$5,2,FALSE)))</f>
        <v/>
      </c>
      <c r="AA503" s="55" t="str">
        <f>IF(C503="","",IF(ISERROR(VLOOKUP(VLOOKUP(C503,Table1[[Practice no.]:[12]],41,FALSE),List!$A$2:$B$5,2,FALSE)),"",VLOOKUP(VLOOKUP(C503,Table1[[Practice no.]:[12]],41,FALSE),List!$A$2:$B$5,2,FALSE)))</f>
        <v/>
      </c>
      <c r="AB503" s="55" t="str">
        <f>IF(C503="","",IF(ISERROR(VLOOKUP(VLOOKUP(C503,Table1[[Practice no.]:[12]],42,FALSE),List!$A$2:$B$5,2,FALSE)),"",VLOOKUP(VLOOKUP(C503,Table1[[Practice no.]:[12]],42,FALSE),List!$A$2:$B$5,2,FALSE)))</f>
        <v/>
      </c>
    </row>
    <row r="504" spans="1:28" ht="40.35" customHeight="1">
      <c r="A504" s="218"/>
      <c r="B504" s="218"/>
      <c r="C504" s="218"/>
      <c r="D504" s="218" t="str">
        <f>IF(C504="","",HYPERLINK("#'" &amp; C504 &amp; "'!A1",VLOOKUP(C504,Table1[[Practice no.]:[Pracitce Name]],2,FALSE)))</f>
        <v/>
      </c>
      <c r="E504" s="65" t="str">
        <f>IF(C504="","",IF(ISERROR(VLOOKUP(VLOOKUP(C504,Table1[[Practice no.]:[12]],19,FALSE),List!$A$2:$B$5,2,FALSE)),"",VLOOKUP(VLOOKUP(C504,Table1[[Practice no.]:[12]],19,FALSE),List!$A$2:$B$5,2,FALSE)))</f>
        <v/>
      </c>
      <c r="F504" s="66" t="str">
        <f>IF(C504="","",IF(ISERROR(VLOOKUP(VLOOKUP(C504,Table1[[Practice no.]:[12]],20,FALSE),List!$A$2:$B$5,2,FALSE)),"",VLOOKUP(VLOOKUP(C504,Table1[[Practice no.]:[12]],20,FALSE),List!$A$2:$B$5,2,FALSE)))</f>
        <v/>
      </c>
      <c r="G504" s="66" t="str">
        <f>IF(C504="","",IF(ISERROR(VLOOKUP(VLOOKUP(C504,Table1[[Practice no.]:[12]],21,FALSE),List!$A$2:$B$5,2,FALSE)),"",VLOOKUP(VLOOKUP(C504,Table1[[Practice no.]:[12]],21,FALSE),List!$A$2:$B$5,2,FALSE)))</f>
        <v/>
      </c>
      <c r="H504" s="67" t="str">
        <f>IF(C504="","",IF(ISERROR(VLOOKUP(VLOOKUP(C504,Table1[[Practice no.]:[12]],22,FALSE),List!$A$2:$B$5,2,FALSE)),"",VLOOKUP(VLOOKUP(C504,Table1[[Practice no.]:[12]],22,FALSE),List!$A$2:$B$5,2,FALSE)))</f>
        <v/>
      </c>
      <c r="I504" s="67" t="str">
        <f>IF(C504="","",IF(ISERROR(VLOOKUP(VLOOKUP(C504,Table1[[Practice no.]:[12]],23,FALSE),List!$A$2:$B$5,2,FALSE)),"",VLOOKUP(VLOOKUP(C504,Table1[[Practice no.]:[12]],23,FALSE),List!$A$2:$B$5,2,FALSE)))</f>
        <v/>
      </c>
      <c r="J504" s="67" t="str">
        <f>IF(C504="","",IF(ISERROR(VLOOKUP(VLOOKUP(C504,Table1[[Practice no.]:[12]],24,FALSE),List!$A$2:$B$5,2,FALSE)),"",VLOOKUP(VLOOKUP(C504,Table1[[Practice no.]:[12]],24,FALSE),List!$A$2:$B$5,2,FALSE)))</f>
        <v/>
      </c>
      <c r="K504" s="68" t="str">
        <f>IF(C504="","",IF(ISERROR(VLOOKUP(VLOOKUP(C504,Table1[[Practice no.]:[12]],25,FALSE),List!$A$2:$B$5,2,FALSE)),"",VLOOKUP(VLOOKUP(C504,Table1[[Practice no.]:[12]],25,FALSE),List!$A$2:$B$5,2,FALSE)))</f>
        <v/>
      </c>
      <c r="L504" s="68" t="str">
        <f>IF(C504="","",IF(ISERROR(VLOOKUP(VLOOKUP(C504,Table1[[Practice no.]:[12]],26,FALSE),List!$A$2:$B$5,2,FALSE)),"",VLOOKUP(VLOOKUP(C504,Table1[[Practice no.]:[12]],26,FALSE),List!$A$2:$B$5,2,FALSE)))</f>
        <v/>
      </c>
      <c r="M504" s="68" t="str">
        <f>IF(C504="","",IF(ISERROR(VLOOKUP(VLOOKUP(C504,Table1[[Practice no.]:[12]],27,FALSE),List!$A$2:$B$5,2,FALSE)),"",VLOOKUP(VLOOKUP(C504,Table1[[Practice no.]:[12]],27,FALSE),List!$A$2:$B$5,2,FALSE)))</f>
        <v/>
      </c>
      <c r="N504" s="69" t="str">
        <f>IF(C504="","",IF(ISERROR(VLOOKUP(VLOOKUP(C504,Table1[[Practice no.]:[12]],28,FALSE),List!$A$2:$B$5,2,FALSE)),"",VLOOKUP(VLOOKUP(C504,Table1[[Practice no.]:[12]],28,FALSE),List!$A$2:$B$5,2,FALSE)))</f>
        <v/>
      </c>
      <c r="O504" s="69" t="str">
        <f>IF(C504="","",IF(ISERROR(VLOOKUP(VLOOKUP(C504,Table1[[Practice no.]:[12]],29,FALSE),List!$A$2:$B$5,2,FALSE)),"",VLOOKUP(VLOOKUP(C504,Table1[[Practice no.]:[12]],29,FALSE),List!$A$2:$B$5,2,FALSE)))</f>
        <v/>
      </c>
      <c r="P504" s="69" t="str">
        <f>IF(C504="","",IF(ISERROR(VLOOKUP(VLOOKUP(C504,Table1[[Practice no.]:[12]],30,FALSE),List!$A$2:$B$5,2,FALSE)),"",VLOOKUP(VLOOKUP(C504,Table1[[Practice no.]:[12]],30,FALSE),List!$A$2:$B$5,2,FALSE)))</f>
        <v/>
      </c>
      <c r="Q504" s="55" t="str">
        <f>IF(C504="","",IF(ISERROR(VLOOKUP(VLOOKUP(C504,Table1[[Practice no.]:[12]],31,FALSE),List!$A$2:$B$5,2,FALSE)),"",VLOOKUP(VLOOKUP(C504,Table1[[Practice no.]:[12]],31,FALSE),List!$A$2:$B$5,2,FALSE)))</f>
        <v/>
      </c>
      <c r="R504" s="55" t="str">
        <f>IF(C504="","",IF(ISERROR(VLOOKUP(VLOOKUP(C504,Table1[[Practice no.]:[12]],32,FALSE),List!$A$2:$B$5,2,FALSE)),"",VLOOKUP(VLOOKUP(C504,Table1[[Practice no.]:[12]],32,FALSE),List!$A$2:$B$5,2,FALSE)))</f>
        <v/>
      </c>
      <c r="S504" s="55" t="str">
        <f>IF(C504="","",IF(ISERROR(VLOOKUP(VLOOKUP(C504,Table1[[Practice no.]:[12]],33,FALSE),List!$A$2:$B$5,2,FALSE)),"",VLOOKUP(VLOOKUP(C504,Table1[[Practice no.]:[12]],33,FALSE),List!$A$2:$B$5,2,FALSE)))</f>
        <v/>
      </c>
      <c r="T504" s="55" t="str">
        <f>IF(C504="","",IF(ISERROR(VLOOKUP(VLOOKUP(C504,Table1[[Practice no.]:[12]],34,FALSE),List!$A$2:$B$5,2,FALSE)),"",VLOOKUP(VLOOKUP(C504,Table1[[Practice no.]:[12]],34,FALSE),List!$A$2:$B$5,2,FALSE)))</f>
        <v/>
      </c>
      <c r="U504" s="55" t="str">
        <f>IF(C504="","",IF(ISERROR(VLOOKUP(VLOOKUP(C504,Table1[[Practice no.]:[12]],35,FALSE),List!$A$2:$B$5,2,FALSE)),"",VLOOKUP(VLOOKUP(C504,Table1[[Practice no.]:[12]],35,FALSE),List!$A$2:$B$5,2,FALSE)))</f>
        <v/>
      </c>
      <c r="V504" s="55" t="str">
        <f>IF(C504="","",IF(ISERROR(VLOOKUP(VLOOKUP(C504,Table1[[Practice no.]:[12]],36,FALSE),List!$A$2:$B$5,2,FALSE)),"",VLOOKUP(VLOOKUP(C504,Table1[[Practice no.]:[12]],36,FALSE),List!$A$2:$B$5,2,FALSE)))</f>
        <v/>
      </c>
      <c r="W504" s="55" t="str">
        <f>IF(C504="","",IF(ISERROR(VLOOKUP(VLOOKUP(C504,Table1[[Practice no.]:[12]],37,FALSE),List!$A$2:$B$5,2,FALSE)),"",VLOOKUP(VLOOKUP(C504,Table1[[Practice no.]:[12]],37,FALSE),List!$A$2:$B$5,2,FALSE)))</f>
        <v/>
      </c>
      <c r="X504" s="55" t="str">
        <f>IF(C504="","",IF(ISERROR(VLOOKUP(VLOOKUP(C504,Table1[[Practice no.]:[12]],38,FALSE),List!$A$2:$B$5,2,FALSE)),"",VLOOKUP(VLOOKUP(C504,Table1[[Practice no.]:[12]],38,FALSE),List!$A$2:$B$5,2,FALSE)))</f>
        <v/>
      </c>
      <c r="Y504" s="55" t="str">
        <f>IF(C504="","",IF(ISERROR(VLOOKUP(VLOOKUP(C504,Table1[[Practice no.]:[12]],39,FALSE),List!$A$2:$B$5,2,FALSE)),"",VLOOKUP(VLOOKUP(C504,Table1[[Practice no.]:[12]],39,FALSE),List!$A$2:$B$5,2,FALSE)))</f>
        <v/>
      </c>
      <c r="Z504" s="55" t="str">
        <f>IF(C504="","",IF(ISERROR(VLOOKUP(VLOOKUP(C504,Table1[[Practice no.]:[12]],40,FALSE),List!$A$2:$B$5,2,FALSE)),"",VLOOKUP(VLOOKUP(C504,Table1[[Practice no.]:[12]],40,FALSE),List!$A$2:$B$5,2,FALSE)))</f>
        <v/>
      </c>
      <c r="AA504" s="55" t="str">
        <f>IF(C504="","",IF(ISERROR(VLOOKUP(VLOOKUP(C504,Table1[[Practice no.]:[12]],41,FALSE),List!$A$2:$B$5,2,FALSE)),"",VLOOKUP(VLOOKUP(C504,Table1[[Practice no.]:[12]],41,FALSE),List!$A$2:$B$5,2,FALSE)))</f>
        <v/>
      </c>
      <c r="AB504" s="55" t="str">
        <f>IF(C504="","",IF(ISERROR(VLOOKUP(VLOOKUP(C504,Table1[[Practice no.]:[12]],42,FALSE),List!$A$2:$B$5,2,FALSE)),"",VLOOKUP(VLOOKUP(C504,Table1[[Practice no.]:[12]],42,FALSE),List!$A$2:$B$5,2,FALSE)))</f>
        <v/>
      </c>
    </row>
    <row r="505" spans="1:28" ht="40.35" customHeight="1"/>
    <row r="506" spans="1:28" ht="40.35" customHeight="1"/>
    <row r="507" spans="1:28" ht="40.35" customHeight="1"/>
    <row r="508" spans="1:28" ht="40.35" customHeight="1"/>
    <row r="509" spans="1:28" ht="40.35" customHeight="1"/>
    <row r="510" spans="1:28" ht="40.35" customHeight="1"/>
  </sheetData>
  <sheetProtection sheet="1" objects="1" scenarios="1"/>
  <mergeCells count="17">
    <mergeCell ref="A4:B5"/>
    <mergeCell ref="S8:V8"/>
    <mergeCell ref="Y8:AC8"/>
    <mergeCell ref="E4:P5"/>
    <mergeCell ref="R4:AC5"/>
    <mergeCell ref="D6:D7"/>
    <mergeCell ref="S6:V6"/>
    <mergeCell ref="Y6:AC6"/>
    <mergeCell ref="S7:V7"/>
    <mergeCell ref="Y7:AC7"/>
    <mergeCell ref="S9:V9"/>
    <mergeCell ref="Y9:AC9"/>
    <mergeCell ref="S10:V10"/>
    <mergeCell ref="Y10:AC10"/>
    <mergeCell ref="A14:B14"/>
    <mergeCell ref="S11:V11"/>
    <mergeCell ref="Y11:AC11"/>
  </mergeCells>
  <conditionalFormatting sqref="A16:AB505">
    <cfRule type="expression" dxfId="91" priority="28">
      <formula>ISEVEN(ROW())</formula>
    </cfRule>
  </conditionalFormatting>
  <conditionalFormatting sqref="E16:AB505">
    <cfRule type="containsErrors" dxfId="90" priority="30">
      <formula>ISERROR(E16)</formula>
    </cfRule>
    <cfRule type="cellIs" dxfId="89" priority="29" operator="equal">
      <formula>"N/A"</formula>
    </cfRule>
  </conditionalFormatting>
  <conditionalFormatting sqref="Q16:Q504">
    <cfRule type="expression" dxfId="88" priority="14">
      <formula>AND(ISNUMBER(SEARCH("○",Q16)), $R$6=FALSE)</formula>
    </cfRule>
  </conditionalFormatting>
  <conditionalFormatting sqref="Q16:AB504">
    <cfRule type="cellIs" dxfId="87" priority="27" operator="equal">
      <formula>"○"</formula>
    </cfRule>
  </conditionalFormatting>
  <conditionalFormatting sqref="R6:R11 X6:X11 E7:P7">
    <cfRule type="containsText" dxfId="86" priority="2" operator="containsText" text="TRUE">
      <formula>NOT(ISERROR(SEARCH("TRUE",E6)))</formula>
    </cfRule>
  </conditionalFormatting>
  <conditionalFormatting sqref="R16:R504">
    <cfRule type="expression" dxfId="85" priority="13">
      <formula>AND(ISNUMBER(SEARCH("○",R16)), $R$7=FALSE)</formula>
    </cfRule>
  </conditionalFormatting>
  <conditionalFormatting sqref="S16:S504">
    <cfRule type="expression" dxfId="84" priority="12">
      <formula>AND(ISNUMBER(SEARCH("○",S16)), $R$8=FALSE)</formula>
    </cfRule>
  </conditionalFormatting>
  <conditionalFormatting sqref="S6:V11 Y6:AC11">
    <cfRule type="expression" dxfId="83" priority="1">
      <formula>R6=TRUE</formula>
    </cfRule>
  </conditionalFormatting>
  <conditionalFormatting sqref="T16:T504">
    <cfRule type="expression" dxfId="82" priority="11">
      <formula>AND(ISNUMBER(SEARCH("○",T16)), $R$9=FALSE)</formula>
    </cfRule>
  </conditionalFormatting>
  <conditionalFormatting sqref="U16:U504">
    <cfRule type="expression" dxfId="81" priority="10">
      <formula>AND(ISNUMBER(SEARCH("○",U16)), $R$10=FALSE)</formula>
    </cfRule>
  </conditionalFormatting>
  <conditionalFormatting sqref="V16:V504">
    <cfRule type="expression" dxfId="80" priority="9">
      <formula>AND(ISNUMBER(SEARCH("○",V16)), $R$11=FALSE)</formula>
    </cfRule>
  </conditionalFormatting>
  <conditionalFormatting sqref="W16:W504">
    <cfRule type="expression" dxfId="79" priority="8">
      <formula>AND(ISNUMBER(SEARCH("○",W16)), $X$6=FALSE)</formula>
    </cfRule>
  </conditionalFormatting>
  <conditionalFormatting sqref="X16:X504">
    <cfRule type="expression" dxfId="78" priority="7">
      <formula>AND(ISNUMBER(SEARCH("○",X16)), $X$7=FALSE)</formula>
    </cfRule>
  </conditionalFormatting>
  <conditionalFormatting sqref="Y16:Y504">
    <cfRule type="expression" dxfId="77" priority="6">
      <formula>AND(ISNUMBER(SEARCH("○",Y16)), $X$8=FALSE)</formula>
    </cfRule>
  </conditionalFormatting>
  <conditionalFormatting sqref="Z16:Z504">
    <cfRule type="expression" dxfId="76" priority="5">
      <formula>AND(ISNUMBER(SEARCH("○",Z16)), $X$9=FALSE)</formula>
    </cfRule>
  </conditionalFormatting>
  <conditionalFormatting sqref="AA16:AA504">
    <cfRule type="expression" dxfId="75" priority="4">
      <formula>AND(ISNUMBER(SEARCH("○",AA16)), $X$10=FALSE)</formula>
    </cfRule>
  </conditionalFormatting>
  <conditionalFormatting sqref="AB16:AB504">
    <cfRule type="expression" dxfId="74" priority="3">
      <formula>AND(ISNUMBER(SEARCH("○",AB16)), $X$11=FALSE)</formula>
    </cfRule>
  </conditionalFormatting>
  <dataValidations count="1">
    <dataValidation allowBlank="1" showDropDown="1" showInputMessage="1" showErrorMessage="1" sqref="E7:P7" xr:uid="{DB46FFC8-E725-45D6-9D46-73EFBF3B3634}"/>
  </dataValidations>
  <pageMargins left="0.7" right="0.7" top="0.75" bottom="0.75" header="0.3" footer="0.3"/>
  <pageSetup paperSize="9" orientation="portrait" r:id="rId1"/>
  <headerFooter>
    <oddFooter>&amp;C_x000D_&amp;1#&amp;"Calibri"&amp;8&amp;K000000 INTERNAL. This information is accessible to ADB Management and staff. It may be shared outside ADB with appropriate permission.</oddFooter>
  </headerFooter>
  <drawing r:id="rId2"/>
  <legacyDrawing r:id="rId3"/>
  <mc:AlternateContent xmlns:mc="http://schemas.openxmlformats.org/markup-compatibility/2006">
    <mc:Choice Requires="x14">
      <controls>
        <mc:AlternateContent xmlns:mc="http://schemas.openxmlformats.org/markup-compatibility/2006">
          <mc:Choice Requires="x14">
            <control shapeId="25625" r:id="rId4" name="Check Box 25">
              <controlPr defaultSize="0" autoFill="0" autoLine="0" autoPict="0">
                <anchor moveWithCells="1">
                  <from>
                    <xdr:col>4</xdr:col>
                    <xdr:colOff>63500</xdr:colOff>
                    <xdr:row>6</xdr:row>
                    <xdr:rowOff>25400</xdr:rowOff>
                  </from>
                  <to>
                    <xdr:col>5</xdr:col>
                    <xdr:colOff>0</xdr:colOff>
                    <xdr:row>7</xdr:row>
                    <xdr:rowOff>0</xdr:rowOff>
                  </to>
                </anchor>
              </controlPr>
            </control>
          </mc:Choice>
        </mc:AlternateContent>
        <mc:AlternateContent xmlns:mc="http://schemas.openxmlformats.org/markup-compatibility/2006">
          <mc:Choice Requires="x14">
            <control shapeId="25626" r:id="rId5" name="Check Box 26">
              <controlPr defaultSize="0" autoFill="0" autoLine="0" autoPict="0">
                <anchor moveWithCells="1">
                  <from>
                    <xdr:col>5</xdr:col>
                    <xdr:colOff>63500</xdr:colOff>
                    <xdr:row>6</xdr:row>
                    <xdr:rowOff>25400</xdr:rowOff>
                  </from>
                  <to>
                    <xdr:col>6</xdr:col>
                    <xdr:colOff>0</xdr:colOff>
                    <xdr:row>7</xdr:row>
                    <xdr:rowOff>0</xdr:rowOff>
                  </to>
                </anchor>
              </controlPr>
            </control>
          </mc:Choice>
        </mc:AlternateContent>
        <mc:AlternateContent xmlns:mc="http://schemas.openxmlformats.org/markup-compatibility/2006">
          <mc:Choice Requires="x14">
            <control shapeId="25627" r:id="rId6" name="Check Box 27">
              <controlPr defaultSize="0" autoFill="0" autoLine="0" autoPict="0">
                <anchor moveWithCells="1">
                  <from>
                    <xdr:col>6</xdr:col>
                    <xdr:colOff>88900</xdr:colOff>
                    <xdr:row>6</xdr:row>
                    <xdr:rowOff>25400</xdr:rowOff>
                  </from>
                  <to>
                    <xdr:col>6</xdr:col>
                    <xdr:colOff>355600</xdr:colOff>
                    <xdr:row>6</xdr:row>
                    <xdr:rowOff>241300</xdr:rowOff>
                  </to>
                </anchor>
              </controlPr>
            </control>
          </mc:Choice>
        </mc:AlternateContent>
        <mc:AlternateContent xmlns:mc="http://schemas.openxmlformats.org/markup-compatibility/2006">
          <mc:Choice Requires="x14">
            <control shapeId="25628" r:id="rId7" name="Check Box 28">
              <controlPr defaultSize="0" autoFill="0" autoLine="0" autoPict="0">
                <anchor moveWithCells="1">
                  <from>
                    <xdr:col>7</xdr:col>
                    <xdr:colOff>88900</xdr:colOff>
                    <xdr:row>6</xdr:row>
                    <xdr:rowOff>25400</xdr:rowOff>
                  </from>
                  <to>
                    <xdr:col>7</xdr:col>
                    <xdr:colOff>355600</xdr:colOff>
                    <xdr:row>6</xdr:row>
                    <xdr:rowOff>241300</xdr:rowOff>
                  </to>
                </anchor>
              </controlPr>
            </control>
          </mc:Choice>
        </mc:AlternateContent>
        <mc:AlternateContent xmlns:mc="http://schemas.openxmlformats.org/markup-compatibility/2006">
          <mc:Choice Requires="x14">
            <control shapeId="25629" r:id="rId8" name="Check Box 29">
              <controlPr defaultSize="0" autoFill="0" autoLine="0" autoPict="0">
                <anchor moveWithCells="1">
                  <from>
                    <xdr:col>8</xdr:col>
                    <xdr:colOff>63500</xdr:colOff>
                    <xdr:row>6</xdr:row>
                    <xdr:rowOff>25400</xdr:rowOff>
                  </from>
                  <to>
                    <xdr:col>9</xdr:col>
                    <xdr:colOff>0</xdr:colOff>
                    <xdr:row>7</xdr:row>
                    <xdr:rowOff>0</xdr:rowOff>
                  </to>
                </anchor>
              </controlPr>
            </control>
          </mc:Choice>
        </mc:AlternateContent>
        <mc:AlternateContent xmlns:mc="http://schemas.openxmlformats.org/markup-compatibility/2006">
          <mc:Choice Requires="x14">
            <control shapeId="25630" r:id="rId9" name="Check Box 30">
              <controlPr defaultSize="0" autoFill="0" autoLine="0" autoPict="0">
                <anchor moveWithCells="1">
                  <from>
                    <xdr:col>9</xdr:col>
                    <xdr:colOff>76200</xdr:colOff>
                    <xdr:row>6</xdr:row>
                    <xdr:rowOff>25400</xdr:rowOff>
                  </from>
                  <to>
                    <xdr:col>10</xdr:col>
                    <xdr:colOff>0</xdr:colOff>
                    <xdr:row>7</xdr:row>
                    <xdr:rowOff>0</xdr:rowOff>
                  </to>
                </anchor>
              </controlPr>
            </control>
          </mc:Choice>
        </mc:AlternateContent>
        <mc:AlternateContent xmlns:mc="http://schemas.openxmlformats.org/markup-compatibility/2006">
          <mc:Choice Requires="x14">
            <control shapeId="25631" r:id="rId10" name="Check Box 31">
              <controlPr defaultSize="0" autoFill="0" autoLine="0" autoPict="0">
                <anchor moveWithCells="1">
                  <from>
                    <xdr:col>10</xdr:col>
                    <xdr:colOff>63500</xdr:colOff>
                    <xdr:row>6</xdr:row>
                    <xdr:rowOff>25400</xdr:rowOff>
                  </from>
                  <to>
                    <xdr:col>11</xdr:col>
                    <xdr:colOff>0</xdr:colOff>
                    <xdr:row>6</xdr:row>
                    <xdr:rowOff>241300</xdr:rowOff>
                  </to>
                </anchor>
              </controlPr>
            </control>
          </mc:Choice>
        </mc:AlternateContent>
        <mc:AlternateContent xmlns:mc="http://schemas.openxmlformats.org/markup-compatibility/2006">
          <mc:Choice Requires="x14">
            <control shapeId="25632" r:id="rId11" name="Check Box 32">
              <controlPr defaultSize="0" autoFill="0" autoLine="0" autoPict="0">
                <anchor moveWithCells="1">
                  <from>
                    <xdr:col>11</xdr:col>
                    <xdr:colOff>76200</xdr:colOff>
                    <xdr:row>6</xdr:row>
                    <xdr:rowOff>25400</xdr:rowOff>
                  </from>
                  <to>
                    <xdr:col>12</xdr:col>
                    <xdr:colOff>0</xdr:colOff>
                    <xdr:row>7</xdr:row>
                    <xdr:rowOff>0</xdr:rowOff>
                  </to>
                </anchor>
              </controlPr>
            </control>
          </mc:Choice>
        </mc:AlternateContent>
        <mc:AlternateContent xmlns:mc="http://schemas.openxmlformats.org/markup-compatibility/2006">
          <mc:Choice Requires="x14">
            <control shapeId="25633" r:id="rId12" name="Check Box 33">
              <controlPr defaultSize="0" autoFill="0" autoLine="0" autoPict="0">
                <anchor moveWithCells="1">
                  <from>
                    <xdr:col>12</xdr:col>
                    <xdr:colOff>88900</xdr:colOff>
                    <xdr:row>6</xdr:row>
                    <xdr:rowOff>25400</xdr:rowOff>
                  </from>
                  <to>
                    <xdr:col>13</xdr:col>
                    <xdr:colOff>38100</xdr:colOff>
                    <xdr:row>7</xdr:row>
                    <xdr:rowOff>0</xdr:rowOff>
                  </to>
                </anchor>
              </controlPr>
            </control>
          </mc:Choice>
        </mc:AlternateContent>
        <mc:AlternateContent xmlns:mc="http://schemas.openxmlformats.org/markup-compatibility/2006">
          <mc:Choice Requires="x14">
            <control shapeId="25634" r:id="rId13" name="Check Box 34">
              <controlPr defaultSize="0" autoFill="0" autoLine="0" autoPict="0">
                <anchor moveWithCells="1">
                  <from>
                    <xdr:col>13</xdr:col>
                    <xdr:colOff>50800</xdr:colOff>
                    <xdr:row>6</xdr:row>
                    <xdr:rowOff>25400</xdr:rowOff>
                  </from>
                  <to>
                    <xdr:col>13</xdr:col>
                    <xdr:colOff>317500</xdr:colOff>
                    <xdr:row>7</xdr:row>
                    <xdr:rowOff>0</xdr:rowOff>
                  </to>
                </anchor>
              </controlPr>
            </control>
          </mc:Choice>
        </mc:AlternateContent>
        <mc:AlternateContent xmlns:mc="http://schemas.openxmlformats.org/markup-compatibility/2006">
          <mc:Choice Requires="x14">
            <control shapeId="25635" r:id="rId14" name="Check Box 35">
              <controlPr defaultSize="0" autoFill="0" autoLine="0" autoPict="0">
                <anchor moveWithCells="1">
                  <from>
                    <xdr:col>14</xdr:col>
                    <xdr:colOff>50800</xdr:colOff>
                    <xdr:row>6</xdr:row>
                    <xdr:rowOff>25400</xdr:rowOff>
                  </from>
                  <to>
                    <xdr:col>15</xdr:col>
                    <xdr:colOff>0</xdr:colOff>
                    <xdr:row>7</xdr:row>
                    <xdr:rowOff>0</xdr:rowOff>
                  </to>
                </anchor>
              </controlPr>
            </control>
          </mc:Choice>
        </mc:AlternateContent>
        <mc:AlternateContent xmlns:mc="http://schemas.openxmlformats.org/markup-compatibility/2006">
          <mc:Choice Requires="x14">
            <control shapeId="25636" r:id="rId15" name="Check Box 36">
              <controlPr defaultSize="0" autoFill="0" autoLine="0" autoPict="0">
                <anchor moveWithCells="1">
                  <from>
                    <xdr:col>15</xdr:col>
                    <xdr:colOff>88900</xdr:colOff>
                    <xdr:row>6</xdr:row>
                    <xdr:rowOff>25400</xdr:rowOff>
                  </from>
                  <to>
                    <xdr:col>16</xdr:col>
                    <xdr:colOff>38100</xdr:colOff>
                    <xdr:row>7</xdr:row>
                    <xdr:rowOff>0</xdr:rowOff>
                  </to>
                </anchor>
              </controlPr>
            </control>
          </mc:Choice>
        </mc:AlternateContent>
        <mc:AlternateContent xmlns:mc="http://schemas.openxmlformats.org/markup-compatibility/2006">
          <mc:Choice Requires="x14">
            <control shapeId="25637" r:id="rId16" name="Check Box 37">
              <controlPr defaultSize="0" autoFill="0" autoLine="0" autoPict="0">
                <anchor moveWithCells="1">
                  <from>
                    <xdr:col>33</xdr:col>
                    <xdr:colOff>401656</xdr:colOff>
                    <xdr:row>10</xdr:row>
                    <xdr:rowOff>56283</xdr:rowOff>
                  </from>
                  <to>
                    <xdr:col>38</xdr:col>
                    <xdr:colOff>330706</xdr:colOff>
                    <xdr:row>11</xdr:row>
                    <xdr:rowOff>21728</xdr:rowOff>
                  </to>
                </anchor>
              </controlPr>
            </control>
          </mc:Choice>
        </mc:AlternateContent>
        <mc:AlternateContent xmlns:mc="http://schemas.openxmlformats.org/markup-compatibility/2006">
          <mc:Choice Requires="x14">
            <control shapeId="25638" r:id="rId17" name="Check Box 38">
              <controlPr defaultSize="0" autoFill="0" autoLine="0" autoPict="0">
                <anchor moveWithCells="1">
                  <from>
                    <xdr:col>33</xdr:col>
                    <xdr:colOff>395783</xdr:colOff>
                    <xdr:row>9</xdr:row>
                    <xdr:rowOff>54294</xdr:rowOff>
                  </from>
                  <to>
                    <xdr:col>38</xdr:col>
                    <xdr:colOff>336564</xdr:colOff>
                    <xdr:row>10</xdr:row>
                    <xdr:rowOff>31258</xdr:rowOff>
                  </to>
                </anchor>
              </controlPr>
            </control>
          </mc:Choice>
        </mc:AlternateContent>
        <mc:AlternateContent xmlns:mc="http://schemas.openxmlformats.org/markup-compatibility/2006">
          <mc:Choice Requires="x14">
            <control shapeId="25639" r:id="rId18" name="Check Box 39">
              <controlPr defaultSize="0" autoFill="0" autoLine="0" autoPict="0">
                <anchor moveWithCells="1">
                  <from>
                    <xdr:col>33</xdr:col>
                    <xdr:colOff>401636</xdr:colOff>
                    <xdr:row>8</xdr:row>
                    <xdr:rowOff>80927</xdr:rowOff>
                  </from>
                  <to>
                    <xdr:col>38</xdr:col>
                    <xdr:colOff>319003</xdr:colOff>
                    <xdr:row>8</xdr:row>
                    <xdr:rowOff>304028</xdr:rowOff>
                  </to>
                </anchor>
              </controlPr>
            </control>
          </mc:Choice>
        </mc:AlternateContent>
        <mc:AlternateContent xmlns:mc="http://schemas.openxmlformats.org/markup-compatibility/2006">
          <mc:Choice Requires="x14">
            <control shapeId="25640" r:id="rId19" name="Check Box 40">
              <controlPr defaultSize="0" autoFill="0" autoLine="0" autoPict="0">
                <anchor moveWithCells="1">
                  <from>
                    <xdr:col>33</xdr:col>
                    <xdr:colOff>401661</xdr:colOff>
                    <xdr:row>7</xdr:row>
                    <xdr:rowOff>43680</xdr:rowOff>
                  </from>
                  <to>
                    <xdr:col>38</xdr:col>
                    <xdr:colOff>342444</xdr:colOff>
                    <xdr:row>8</xdr:row>
                    <xdr:rowOff>25885</xdr:rowOff>
                  </to>
                </anchor>
              </controlPr>
            </control>
          </mc:Choice>
        </mc:AlternateContent>
        <mc:AlternateContent xmlns:mc="http://schemas.openxmlformats.org/markup-compatibility/2006">
          <mc:Choice Requires="x14">
            <control shapeId="25641" r:id="rId20" name="Check Box 41">
              <controlPr defaultSize="0" autoFill="0" autoLine="0" autoPict="0">
                <anchor moveWithCells="1">
                  <from>
                    <xdr:col>33</xdr:col>
                    <xdr:colOff>401655</xdr:colOff>
                    <xdr:row>6</xdr:row>
                    <xdr:rowOff>11773</xdr:rowOff>
                  </from>
                  <to>
                    <xdr:col>38</xdr:col>
                    <xdr:colOff>330705</xdr:colOff>
                    <xdr:row>6</xdr:row>
                    <xdr:rowOff>242094</xdr:rowOff>
                  </to>
                </anchor>
              </controlPr>
            </control>
          </mc:Choice>
        </mc:AlternateContent>
        <mc:AlternateContent xmlns:mc="http://schemas.openxmlformats.org/markup-compatibility/2006">
          <mc:Choice Requires="x14">
            <control shapeId="25642" r:id="rId21" name="Check Box 42">
              <controlPr defaultSize="0" autoFill="0" autoLine="0" autoPict="0">
                <anchor moveWithCells="1">
                  <from>
                    <xdr:col>33</xdr:col>
                    <xdr:colOff>395761</xdr:colOff>
                    <xdr:row>5</xdr:row>
                    <xdr:rowOff>35152</xdr:rowOff>
                  </from>
                  <to>
                    <xdr:col>38</xdr:col>
                    <xdr:colOff>324816</xdr:colOff>
                    <xdr:row>5</xdr:row>
                    <xdr:rowOff>264768</xdr:rowOff>
                  </to>
                </anchor>
              </controlPr>
            </control>
          </mc:Choice>
        </mc:AlternateContent>
        <mc:AlternateContent xmlns:mc="http://schemas.openxmlformats.org/markup-compatibility/2006">
          <mc:Choice Requires="x14">
            <control shapeId="25643" r:id="rId22" name="Check Box 43">
              <controlPr defaultSize="0" autoFill="0" autoLine="0" autoPict="0">
                <anchor moveWithCells="1">
                  <from>
                    <xdr:col>40</xdr:col>
                    <xdr:colOff>254920</xdr:colOff>
                    <xdr:row>10</xdr:row>
                    <xdr:rowOff>61055</xdr:rowOff>
                  </from>
                  <to>
                    <xdr:col>46</xdr:col>
                    <xdr:colOff>374057</xdr:colOff>
                    <xdr:row>11</xdr:row>
                    <xdr:rowOff>59311</xdr:rowOff>
                  </to>
                </anchor>
              </controlPr>
            </control>
          </mc:Choice>
        </mc:AlternateContent>
        <mc:AlternateContent xmlns:mc="http://schemas.openxmlformats.org/markup-compatibility/2006">
          <mc:Choice Requires="x14">
            <control shapeId="25644" r:id="rId23" name="Check Box 44">
              <controlPr defaultSize="0" autoFill="0" autoLine="0" autoPict="0">
                <anchor moveWithCells="1">
                  <from>
                    <xdr:col>40</xdr:col>
                    <xdr:colOff>260656</xdr:colOff>
                    <xdr:row>9</xdr:row>
                    <xdr:rowOff>72671</xdr:rowOff>
                  </from>
                  <to>
                    <xdr:col>46</xdr:col>
                    <xdr:colOff>396978</xdr:colOff>
                    <xdr:row>10</xdr:row>
                    <xdr:rowOff>37513</xdr:rowOff>
                  </to>
                </anchor>
              </controlPr>
            </control>
          </mc:Choice>
        </mc:AlternateContent>
        <mc:AlternateContent xmlns:mc="http://schemas.openxmlformats.org/markup-compatibility/2006">
          <mc:Choice Requires="x14">
            <control shapeId="25645" r:id="rId24" name="Check Box 45">
              <controlPr defaultSize="0" autoFill="0" autoLine="0" autoPict="0">
                <anchor moveWithCells="1">
                  <from>
                    <xdr:col>40</xdr:col>
                    <xdr:colOff>260656</xdr:colOff>
                    <xdr:row>8</xdr:row>
                    <xdr:rowOff>79395</xdr:rowOff>
                  </from>
                  <to>
                    <xdr:col>46</xdr:col>
                    <xdr:colOff>365527</xdr:colOff>
                    <xdr:row>9</xdr:row>
                    <xdr:rowOff>19638</xdr:rowOff>
                  </to>
                </anchor>
              </controlPr>
            </control>
          </mc:Choice>
        </mc:AlternateContent>
        <mc:AlternateContent xmlns:mc="http://schemas.openxmlformats.org/markup-compatibility/2006">
          <mc:Choice Requires="x14">
            <control shapeId="25646" r:id="rId25" name="Check Box 46">
              <controlPr defaultSize="0" autoFill="0" autoLine="0" autoPict="0">
                <anchor moveWithCells="1">
                  <from>
                    <xdr:col>40</xdr:col>
                    <xdr:colOff>272206</xdr:colOff>
                    <xdr:row>7</xdr:row>
                    <xdr:rowOff>54575</xdr:rowOff>
                  </from>
                  <to>
                    <xdr:col>46</xdr:col>
                    <xdr:colOff>417134</xdr:colOff>
                    <xdr:row>8</xdr:row>
                    <xdr:rowOff>31392</xdr:rowOff>
                  </to>
                </anchor>
              </controlPr>
            </control>
          </mc:Choice>
        </mc:AlternateContent>
        <mc:AlternateContent xmlns:mc="http://schemas.openxmlformats.org/markup-compatibility/2006">
          <mc:Choice Requires="x14">
            <control shapeId="25647" r:id="rId26" name="Check Box 47">
              <controlPr defaultSize="0" autoFill="0" autoLine="0" autoPict="0">
                <anchor moveWithCells="1">
                  <from>
                    <xdr:col>40</xdr:col>
                    <xdr:colOff>277904</xdr:colOff>
                    <xdr:row>6</xdr:row>
                    <xdr:rowOff>28371</xdr:rowOff>
                  </from>
                  <to>
                    <xdr:col>46</xdr:col>
                    <xdr:colOff>397053</xdr:colOff>
                    <xdr:row>7</xdr:row>
                    <xdr:rowOff>10432</xdr:rowOff>
                  </to>
                </anchor>
              </controlPr>
            </control>
          </mc:Choice>
        </mc:AlternateContent>
        <mc:AlternateContent xmlns:mc="http://schemas.openxmlformats.org/markup-compatibility/2006">
          <mc:Choice Requires="x14">
            <control shapeId="25648" r:id="rId27" name="Check Box 48">
              <controlPr defaultSize="0" autoFill="0" autoLine="0" autoPict="0">
                <anchor moveWithCells="1">
                  <from>
                    <xdr:col>40</xdr:col>
                    <xdr:colOff>283629</xdr:colOff>
                    <xdr:row>5</xdr:row>
                    <xdr:rowOff>36983</xdr:rowOff>
                  </from>
                  <to>
                    <xdr:col>46</xdr:col>
                    <xdr:colOff>397068</xdr:colOff>
                    <xdr:row>5</xdr:row>
                    <xdr:rowOff>275637</xdr:rowOff>
                  </to>
                </anchor>
              </controlPr>
            </control>
          </mc:Choice>
        </mc:AlternateContent>
      </controls>
    </mc:Choice>
  </mc:AlternateContent>
</worksheet>
</file>

<file path=xl/worksheets/sheet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B42567F-7E40-4B6B-BC0B-12D6D0C55D10}">
  <sheetPr codeName="Sheet11"/>
  <dimension ref="A1:AN508"/>
  <sheetViews>
    <sheetView topLeftCell="A21" zoomScale="125" zoomScaleNormal="70" workbookViewId="0">
      <selection activeCell="A21" sqref="A21"/>
    </sheetView>
  </sheetViews>
  <sheetFormatPr defaultColWidth="8.85546875" defaultRowHeight="14.1"/>
  <cols>
    <col min="1" max="1" width="23.85546875" style="38" customWidth="1"/>
    <col min="2" max="2" width="44" style="39" customWidth="1"/>
    <col min="3" max="3" width="6.140625" style="40" customWidth="1"/>
    <col min="4" max="4" width="48.42578125" style="41" customWidth="1"/>
    <col min="5" max="6" width="5.42578125" style="45" customWidth="1"/>
    <col min="7" max="7" width="5.42578125" style="47" customWidth="1"/>
    <col min="8" max="13" width="5.42578125" style="45" customWidth="1"/>
    <col min="14" max="14" width="7.42578125" style="45" customWidth="1"/>
    <col min="15" max="15" width="5.42578125" style="45" customWidth="1"/>
    <col min="16" max="16" width="7.28515625" style="45" customWidth="1"/>
    <col min="17" max="18" width="6.7109375" style="45" bestFit="1" customWidth="1"/>
    <col min="19" max="19" width="4" style="45" bestFit="1" customWidth="1"/>
    <col min="20" max="20" width="6.7109375" style="45" bestFit="1" customWidth="1"/>
    <col min="21" max="21" width="4" style="45" bestFit="1" customWidth="1"/>
    <col min="22" max="22" width="6.7109375" style="45" bestFit="1" customWidth="1"/>
    <col min="23" max="23" width="8" style="45" customWidth="1"/>
    <col min="24" max="24" width="6.7109375" style="45" bestFit="1" customWidth="1"/>
    <col min="25" max="25" width="7.28515625" style="45" customWidth="1"/>
    <col min="26" max="26" width="9.42578125" style="45" bestFit="1" customWidth="1"/>
    <col min="27" max="28" width="6.7109375" style="45" bestFit="1" customWidth="1"/>
    <col min="29" max="29" width="8.85546875" style="40"/>
    <col min="30" max="30" width="8.28515625" style="40" customWidth="1"/>
    <col min="31" max="16384" width="8.85546875" style="40"/>
  </cols>
  <sheetData>
    <row r="1" spans="1:30" ht="8.85" hidden="1" customHeight="1"/>
    <row r="2" spans="1:30" ht="13.35" hidden="1" customHeight="1"/>
    <row r="3" spans="1:30" ht="13.35" hidden="1" customHeight="1"/>
    <row r="4" spans="1:30" ht="13.35" customHeight="1" thickBot="1">
      <c r="A4" s="238" t="s">
        <v>71</v>
      </c>
      <c r="B4" s="238"/>
      <c r="C4" s="21"/>
      <c r="D4" s="74"/>
      <c r="E4" s="31"/>
      <c r="F4" s="31"/>
      <c r="G4" s="33"/>
      <c r="H4" s="31"/>
      <c r="I4" s="31"/>
      <c r="J4" s="31"/>
      <c r="K4" s="31"/>
      <c r="L4" s="31"/>
      <c r="M4" s="31"/>
      <c r="N4" s="31"/>
      <c r="O4" s="31"/>
      <c r="P4" s="31"/>
      <c r="Q4" s="31"/>
      <c r="R4" s="31"/>
      <c r="S4" s="31"/>
      <c r="T4" s="31"/>
      <c r="U4" s="31"/>
      <c r="V4" s="31"/>
      <c r="W4" s="31"/>
      <c r="X4" s="31"/>
      <c r="Y4" s="31"/>
      <c r="Z4" s="31"/>
      <c r="AA4" s="31"/>
      <c r="AB4" s="31"/>
      <c r="AC4" s="21"/>
      <c r="AD4" s="21"/>
    </row>
    <row r="5" spans="1:30" ht="13.35" customHeight="1" thickTop="1">
      <c r="A5" s="238"/>
      <c r="B5" s="238"/>
      <c r="C5" s="21"/>
      <c r="D5" s="267" t="s">
        <v>72</v>
      </c>
      <c r="E5" s="250" t="s">
        <v>30</v>
      </c>
      <c r="F5" s="252" t="s">
        <v>31</v>
      </c>
      <c r="G5" s="252" t="s">
        <v>73</v>
      </c>
      <c r="H5" s="260" t="s">
        <v>33</v>
      </c>
      <c r="I5" s="260" t="s">
        <v>34</v>
      </c>
      <c r="J5" s="260" t="s">
        <v>35</v>
      </c>
      <c r="K5" s="258" t="s">
        <v>36</v>
      </c>
      <c r="L5" s="258" t="s">
        <v>74</v>
      </c>
      <c r="M5" s="258" t="s">
        <v>38</v>
      </c>
      <c r="N5" s="256" t="s">
        <v>68</v>
      </c>
      <c r="O5" s="256" t="s">
        <v>40</v>
      </c>
      <c r="P5" s="254" t="s">
        <v>75</v>
      </c>
      <c r="Q5" s="31"/>
      <c r="R5" s="31"/>
      <c r="S5" s="31"/>
      <c r="T5" s="31"/>
      <c r="U5" s="31"/>
      <c r="V5" s="31"/>
      <c r="W5" s="31"/>
      <c r="X5" s="31"/>
      <c r="Y5" s="31"/>
      <c r="Z5" s="31"/>
      <c r="AA5" s="31"/>
      <c r="AB5" s="31"/>
      <c r="AC5" s="21"/>
      <c r="AD5" s="21"/>
    </row>
    <row r="6" spans="1:30" ht="13.35" customHeight="1">
      <c r="A6" s="238"/>
      <c r="B6" s="238"/>
      <c r="C6" s="21"/>
      <c r="D6" s="267"/>
      <c r="E6" s="251" t="b">
        <v>1</v>
      </c>
      <c r="F6" s="253"/>
      <c r="G6" s="253"/>
      <c r="H6" s="261"/>
      <c r="I6" s="261"/>
      <c r="J6" s="261"/>
      <c r="K6" s="259"/>
      <c r="L6" s="259"/>
      <c r="M6" s="259"/>
      <c r="N6" s="257"/>
      <c r="O6" s="257"/>
      <c r="P6" s="255"/>
      <c r="Q6" s="31"/>
      <c r="R6" s="31"/>
      <c r="S6" s="31"/>
      <c r="T6" s="31"/>
      <c r="U6" s="31"/>
      <c r="V6" s="31"/>
      <c r="W6" s="31"/>
      <c r="X6" s="31"/>
      <c r="Y6" s="31"/>
      <c r="Z6" s="31"/>
      <c r="AA6" s="31"/>
      <c r="AB6" s="31"/>
      <c r="AC6" s="21"/>
      <c r="AD6" s="21"/>
    </row>
    <row r="7" spans="1:30" ht="20.100000000000001" customHeight="1" thickBot="1">
      <c r="A7" s="72"/>
      <c r="B7" s="73"/>
      <c r="C7" s="21"/>
      <c r="D7" s="267"/>
      <c r="E7" s="212" t="b">
        <v>1</v>
      </c>
      <c r="F7" s="213" t="b">
        <v>0</v>
      </c>
      <c r="G7" s="213" t="b">
        <v>0</v>
      </c>
      <c r="H7" s="213" t="b">
        <v>0</v>
      </c>
      <c r="I7" s="213" t="b">
        <v>0</v>
      </c>
      <c r="J7" s="213" t="b">
        <v>0</v>
      </c>
      <c r="K7" s="213" t="b">
        <v>0</v>
      </c>
      <c r="L7" s="213" t="b">
        <v>0</v>
      </c>
      <c r="M7" s="213" t="b">
        <v>0</v>
      </c>
      <c r="N7" s="213" t="b">
        <v>0</v>
      </c>
      <c r="O7" s="213" t="b">
        <v>0</v>
      </c>
      <c r="P7" s="214" t="b">
        <v>0</v>
      </c>
      <c r="Q7" s="31"/>
      <c r="R7" s="273" t="s">
        <v>76</v>
      </c>
      <c r="S7" s="273"/>
      <c r="T7" s="273"/>
      <c r="U7" s="273"/>
      <c r="V7" s="273"/>
      <c r="W7" s="273"/>
      <c r="X7" s="273"/>
      <c r="Y7" s="273"/>
      <c r="Z7" s="273"/>
      <c r="AA7" s="273"/>
      <c r="AB7" s="273"/>
      <c r="AC7" s="273"/>
      <c r="AD7" s="21"/>
    </row>
    <row r="8" spans="1:30" ht="6.75" customHeight="1">
      <c r="A8" s="72"/>
      <c r="B8" s="73"/>
      <c r="C8" s="21"/>
      <c r="D8" s="74"/>
      <c r="E8" s="31"/>
      <c r="F8" s="31"/>
      <c r="G8" s="33"/>
      <c r="H8" s="31"/>
      <c r="I8" s="31"/>
      <c r="J8" s="31"/>
      <c r="K8" s="31"/>
      <c r="L8" s="31"/>
      <c r="M8" s="31"/>
      <c r="N8" s="31"/>
      <c r="O8" s="31"/>
      <c r="P8" s="31"/>
      <c r="Q8" s="31"/>
      <c r="R8" s="273"/>
      <c r="S8" s="273"/>
      <c r="T8" s="273"/>
      <c r="U8" s="273"/>
      <c r="V8" s="273"/>
      <c r="W8" s="273"/>
      <c r="X8" s="273"/>
      <c r="Y8" s="273"/>
      <c r="Z8" s="273"/>
      <c r="AA8" s="273"/>
      <c r="AB8" s="273"/>
      <c r="AC8" s="273"/>
      <c r="AD8" s="21"/>
    </row>
    <row r="9" spans="1:30" ht="6" customHeight="1" thickBot="1">
      <c r="A9" s="21"/>
      <c r="B9" s="21"/>
      <c r="C9" s="21"/>
      <c r="D9" s="75"/>
      <c r="E9" s="31"/>
      <c r="F9" s="31"/>
      <c r="G9" s="34"/>
      <c r="H9" s="35"/>
      <c r="I9" s="36"/>
      <c r="J9" s="31"/>
      <c r="K9" s="33"/>
      <c r="L9" s="31"/>
      <c r="M9" s="31"/>
      <c r="N9" s="31"/>
      <c r="O9" s="31"/>
      <c r="P9" s="31"/>
      <c r="Q9" s="31"/>
      <c r="R9" s="273"/>
      <c r="S9" s="273"/>
      <c r="T9" s="273"/>
      <c r="U9" s="273"/>
      <c r="V9" s="273"/>
      <c r="W9" s="273"/>
      <c r="X9" s="273"/>
      <c r="Y9" s="273"/>
      <c r="Z9" s="273"/>
      <c r="AA9" s="273"/>
      <c r="AB9" s="273"/>
      <c r="AC9" s="273"/>
      <c r="AD9" s="21"/>
    </row>
    <row r="10" spans="1:30" s="45" customFormat="1" ht="17.100000000000001" customHeight="1" thickTop="1">
      <c r="A10" s="31"/>
      <c r="B10" s="31"/>
      <c r="C10" s="31"/>
      <c r="D10" s="244" t="s">
        <v>77</v>
      </c>
      <c r="E10" s="264" t="s">
        <v>78</v>
      </c>
      <c r="F10" s="265"/>
      <c r="G10" s="266"/>
      <c r="H10" s="264" t="s">
        <v>79</v>
      </c>
      <c r="I10" s="265"/>
      <c r="J10" s="266"/>
      <c r="K10" s="264" t="s">
        <v>80</v>
      </c>
      <c r="L10" s="266"/>
      <c r="M10" s="264" t="s">
        <v>81</v>
      </c>
      <c r="N10" s="266"/>
      <c r="O10" s="248" t="s">
        <v>82</v>
      </c>
      <c r="P10" s="249"/>
      <c r="Q10" s="31"/>
      <c r="R10" s="209" t="b">
        <v>0</v>
      </c>
      <c r="S10" s="242" t="s">
        <v>42</v>
      </c>
      <c r="T10" s="242"/>
      <c r="U10" s="242"/>
      <c r="V10" s="242"/>
      <c r="W10" s="243"/>
      <c r="X10" s="31"/>
      <c r="Y10" s="209" t="b">
        <v>0</v>
      </c>
      <c r="Z10" s="242" t="s">
        <v>43</v>
      </c>
      <c r="AA10" s="242"/>
      <c r="AB10" s="242"/>
      <c r="AC10" s="243"/>
      <c r="AD10" s="31"/>
    </row>
    <row r="11" spans="1:30" s="45" customFormat="1" ht="14.1" customHeight="1">
      <c r="A11" s="32"/>
      <c r="B11" s="32"/>
      <c r="C11" s="31"/>
      <c r="D11" s="245"/>
      <c r="E11" s="246" t="b">
        <v>0</v>
      </c>
      <c r="F11" s="246"/>
      <c r="G11" s="246"/>
      <c r="H11" s="246" t="b">
        <v>0</v>
      </c>
      <c r="I11" s="246"/>
      <c r="J11" s="246"/>
      <c r="K11" s="246" t="b">
        <v>0</v>
      </c>
      <c r="L11" s="246"/>
      <c r="M11" s="246" t="b">
        <v>0</v>
      </c>
      <c r="N11" s="246"/>
      <c r="O11" s="246" t="b">
        <v>0</v>
      </c>
      <c r="P11" s="247"/>
      <c r="Q11" s="31"/>
      <c r="R11" s="210" t="b">
        <v>0</v>
      </c>
      <c r="S11" s="232" t="s">
        <v>44</v>
      </c>
      <c r="T11" s="232"/>
      <c r="U11" s="232"/>
      <c r="V11" s="232"/>
      <c r="W11" s="233"/>
      <c r="X11" s="31"/>
      <c r="Y11" s="210" t="b">
        <v>0</v>
      </c>
      <c r="Z11" s="232" t="s">
        <v>45</v>
      </c>
      <c r="AA11" s="232"/>
      <c r="AB11" s="232"/>
      <c r="AC11" s="233"/>
      <c r="AD11" s="31"/>
    </row>
    <row r="12" spans="1:30" s="45" customFormat="1" ht="17.100000000000001" customHeight="1">
      <c r="A12" s="71"/>
      <c r="B12" s="31"/>
      <c r="C12" s="31"/>
      <c r="D12" s="272" t="s">
        <v>83</v>
      </c>
      <c r="E12" s="262" t="s">
        <v>84</v>
      </c>
      <c r="F12" s="262"/>
      <c r="G12" s="262"/>
      <c r="H12" s="262" t="s">
        <v>85</v>
      </c>
      <c r="I12" s="262"/>
      <c r="J12" s="262"/>
      <c r="K12" s="262" t="s">
        <v>86</v>
      </c>
      <c r="L12" s="262"/>
      <c r="M12" s="262"/>
      <c r="N12" s="262"/>
      <c r="O12" s="262" t="s">
        <v>87</v>
      </c>
      <c r="P12" s="263"/>
      <c r="Q12" s="31"/>
      <c r="R12" s="210" t="b">
        <v>0</v>
      </c>
      <c r="S12" s="232" t="s">
        <v>46</v>
      </c>
      <c r="T12" s="232"/>
      <c r="U12" s="232"/>
      <c r="V12" s="232"/>
      <c r="W12" s="233"/>
      <c r="X12" s="31"/>
      <c r="Y12" s="210" t="b">
        <v>0</v>
      </c>
      <c r="Z12" s="232" t="s">
        <v>47</v>
      </c>
      <c r="AA12" s="232"/>
      <c r="AB12" s="232"/>
      <c r="AC12" s="233"/>
      <c r="AD12" s="31"/>
    </row>
    <row r="13" spans="1:30" s="45" customFormat="1" ht="24" customHeight="1">
      <c r="A13" s="31"/>
      <c r="B13" s="31"/>
      <c r="C13" s="31"/>
      <c r="D13" s="272"/>
      <c r="E13" s="246" t="b">
        <v>0</v>
      </c>
      <c r="F13" s="246"/>
      <c r="G13" s="246"/>
      <c r="H13" s="246" t="b">
        <v>0</v>
      </c>
      <c r="I13" s="246"/>
      <c r="J13" s="246"/>
      <c r="K13" s="246" t="b">
        <v>0</v>
      </c>
      <c r="L13" s="246"/>
      <c r="M13" s="246"/>
      <c r="N13" s="246"/>
      <c r="O13" s="246" t="b">
        <v>0</v>
      </c>
      <c r="P13" s="247"/>
      <c r="Q13" s="31"/>
      <c r="R13" s="210" t="b">
        <v>0</v>
      </c>
      <c r="S13" s="232" t="s">
        <v>48</v>
      </c>
      <c r="T13" s="232"/>
      <c r="U13" s="232"/>
      <c r="V13" s="232"/>
      <c r="W13" s="233"/>
      <c r="X13" s="31"/>
      <c r="Y13" s="210" t="b">
        <v>0</v>
      </c>
      <c r="Z13" s="232" t="s">
        <v>49</v>
      </c>
      <c r="AA13" s="232"/>
      <c r="AB13" s="232"/>
      <c r="AC13" s="233"/>
      <c r="AD13" s="31"/>
    </row>
    <row r="14" spans="1:30" s="45" customFormat="1" ht="17.100000000000001" customHeight="1">
      <c r="A14" s="151"/>
      <c r="B14" s="151"/>
      <c r="C14" s="151"/>
      <c r="D14" s="270" t="s">
        <v>88</v>
      </c>
      <c r="E14" s="262" t="s">
        <v>89</v>
      </c>
      <c r="F14" s="262"/>
      <c r="G14" s="262"/>
      <c r="H14" s="262" t="s">
        <v>90</v>
      </c>
      <c r="I14" s="262"/>
      <c r="J14" s="262"/>
      <c r="K14" s="262" t="s">
        <v>91</v>
      </c>
      <c r="L14" s="262"/>
      <c r="M14" s="262"/>
      <c r="N14" s="262"/>
      <c r="O14" s="262" t="s">
        <v>92</v>
      </c>
      <c r="P14" s="263"/>
      <c r="Q14" s="31"/>
      <c r="R14" s="210" t="b">
        <v>0</v>
      </c>
      <c r="S14" s="232" t="s">
        <v>50</v>
      </c>
      <c r="T14" s="232"/>
      <c r="U14" s="232"/>
      <c r="V14" s="232"/>
      <c r="W14" s="233"/>
      <c r="X14" s="31"/>
      <c r="Y14" s="210" t="b">
        <v>0</v>
      </c>
      <c r="Z14" s="232" t="s">
        <v>51</v>
      </c>
      <c r="AA14" s="232"/>
      <c r="AB14" s="232"/>
      <c r="AC14" s="233"/>
      <c r="AD14" s="31"/>
    </row>
    <row r="15" spans="1:30" s="45" customFormat="1" ht="15" customHeight="1" thickBot="1">
      <c r="A15" s="141"/>
      <c r="B15" s="141"/>
      <c r="C15" s="141"/>
      <c r="D15" s="270"/>
      <c r="E15" s="246" t="b">
        <v>0</v>
      </c>
      <c r="F15" s="246"/>
      <c r="G15" s="246"/>
      <c r="H15" s="246" t="b">
        <v>0</v>
      </c>
      <c r="I15" s="246"/>
      <c r="J15" s="246"/>
      <c r="K15" s="246" t="b">
        <v>0</v>
      </c>
      <c r="L15" s="246"/>
      <c r="M15" s="246"/>
      <c r="N15" s="246"/>
      <c r="O15" s="246" t="b">
        <v>0</v>
      </c>
      <c r="P15" s="247"/>
      <c r="Q15" s="152"/>
      <c r="R15" s="215" t="b">
        <v>0</v>
      </c>
      <c r="S15" s="236" t="s">
        <v>52</v>
      </c>
      <c r="T15" s="236"/>
      <c r="U15" s="236"/>
      <c r="V15" s="236"/>
      <c r="W15" s="237"/>
      <c r="X15" s="31"/>
      <c r="Y15" s="211" t="b">
        <v>0</v>
      </c>
      <c r="Z15" s="236" t="s">
        <v>53</v>
      </c>
      <c r="AA15" s="236"/>
      <c r="AB15" s="236"/>
      <c r="AC15" s="237"/>
      <c r="AD15" s="31"/>
    </row>
    <row r="16" spans="1:30" s="45" customFormat="1" ht="17.100000000000001" customHeight="1" thickTop="1">
      <c r="A16" s="221"/>
      <c r="B16" s="221"/>
      <c r="C16" s="221"/>
      <c r="D16" s="270" t="s">
        <v>93</v>
      </c>
      <c r="E16" s="262" t="s">
        <v>94</v>
      </c>
      <c r="F16" s="262"/>
      <c r="G16" s="262"/>
      <c r="H16" s="262" t="s">
        <v>95</v>
      </c>
      <c r="I16" s="262"/>
      <c r="J16" s="262"/>
      <c r="K16" s="262" t="s">
        <v>96</v>
      </c>
      <c r="L16" s="262"/>
      <c r="M16" s="262"/>
      <c r="N16" s="262"/>
      <c r="O16" s="262"/>
      <c r="P16" s="263"/>
      <c r="Q16" s="31"/>
      <c r="R16" s="31"/>
      <c r="S16" s="31"/>
      <c r="T16" s="31"/>
      <c r="U16" s="31"/>
      <c r="V16" s="31"/>
      <c r="W16" s="31"/>
      <c r="X16" s="31"/>
      <c r="Y16" s="31"/>
      <c r="Z16" s="31"/>
      <c r="AA16" s="31"/>
      <c r="AB16" s="31"/>
      <c r="AC16" s="31"/>
      <c r="AD16" s="31"/>
    </row>
    <row r="17" spans="1:40" s="45" customFormat="1" ht="14.1" customHeight="1" thickBot="1">
      <c r="A17" s="221"/>
      <c r="B17" s="221"/>
      <c r="C17" s="221"/>
      <c r="D17" s="271"/>
      <c r="E17" s="269" t="b">
        <v>0</v>
      </c>
      <c r="F17" s="269"/>
      <c r="G17" s="269"/>
      <c r="H17" s="274" t="b">
        <v>0</v>
      </c>
      <c r="I17" s="274"/>
      <c r="J17" s="274"/>
      <c r="K17" s="274" t="b">
        <v>0</v>
      </c>
      <c r="L17" s="274"/>
      <c r="M17" s="274"/>
      <c r="N17" s="274"/>
      <c r="O17" s="274"/>
      <c r="P17" s="275"/>
      <c r="Q17" s="31"/>
      <c r="R17" s="31"/>
      <c r="S17" s="31"/>
      <c r="T17" s="31"/>
      <c r="U17" s="31"/>
      <c r="V17" s="31"/>
      <c r="W17" s="31"/>
      <c r="X17" s="31"/>
      <c r="Y17" s="31"/>
      <c r="Z17" s="31"/>
      <c r="AA17" s="31"/>
      <c r="AB17" s="31"/>
      <c r="AC17" s="31"/>
      <c r="AD17" s="31"/>
    </row>
    <row r="18" spans="1:40" ht="8.1" customHeight="1" thickTop="1">
      <c r="A18" s="142"/>
      <c r="B18" s="143"/>
      <c r="C18" s="144"/>
      <c r="D18" s="144"/>
      <c r="E18" s="30"/>
      <c r="F18" s="30"/>
      <c r="G18" s="30"/>
      <c r="H18" s="31"/>
      <c r="I18" s="31"/>
      <c r="J18" s="31"/>
      <c r="K18" s="31"/>
      <c r="L18" s="31"/>
      <c r="M18" s="31"/>
      <c r="N18" s="31"/>
      <c r="O18" s="31"/>
      <c r="P18" s="31"/>
      <c r="Q18" s="31"/>
      <c r="R18" s="31"/>
      <c r="S18" s="31"/>
      <c r="T18" s="31"/>
      <c r="U18" s="31"/>
      <c r="V18" s="31"/>
      <c r="W18" s="31"/>
      <c r="X18" s="31"/>
      <c r="Y18" s="31"/>
      <c r="Z18" s="31"/>
      <c r="AA18" s="31"/>
      <c r="AB18" s="31"/>
      <c r="AC18" s="21"/>
      <c r="AD18" s="21"/>
    </row>
    <row r="19" spans="1:40" ht="3.6" customHeight="1">
      <c r="A19" s="145"/>
      <c r="B19" s="146"/>
      <c r="C19" s="147"/>
      <c r="D19" s="147"/>
      <c r="E19" s="44"/>
      <c r="F19" s="44"/>
      <c r="G19" s="44"/>
    </row>
    <row r="20" spans="1:40" ht="16.350000000000001" customHeight="1">
      <c r="A20" s="268" t="s">
        <v>54</v>
      </c>
      <c r="B20" s="268"/>
      <c r="C20" s="268"/>
      <c r="D20" s="149">
        <f>IF(A22="None",0,COUNTA(A22:A200))</f>
        <v>45</v>
      </c>
      <c r="E20" s="88" t="s">
        <v>55</v>
      </c>
      <c r="F20" s="24"/>
      <c r="G20" s="24"/>
      <c r="H20" s="25"/>
      <c r="I20" s="25"/>
      <c r="J20" s="25"/>
      <c r="K20" s="26"/>
      <c r="L20" s="26"/>
      <c r="M20" s="26"/>
      <c r="N20" s="27"/>
      <c r="O20" s="27"/>
      <c r="P20" s="27"/>
      <c r="Q20" s="85"/>
      <c r="R20" s="85"/>
      <c r="S20" s="85"/>
      <c r="T20" s="51" t="s">
        <v>56</v>
      </c>
      <c r="U20" s="52"/>
      <c r="V20" s="52"/>
      <c r="W20" s="52"/>
      <c r="X20" s="52"/>
      <c r="Y20" s="53" t="s">
        <v>57</v>
      </c>
      <c r="Z20" s="52"/>
      <c r="AA20" s="52"/>
      <c r="AB20" s="52"/>
      <c r="AC20" s="54"/>
      <c r="AD20" s="54" t="s">
        <v>56</v>
      </c>
      <c r="AE20" s="86"/>
      <c r="AF20" s="86"/>
      <c r="AG20" s="87" t="s">
        <v>56</v>
      </c>
    </row>
    <row r="21" spans="1:40" ht="95.1" customHeight="1">
      <c r="A21" s="158" t="s">
        <v>58</v>
      </c>
      <c r="B21" s="140" t="s">
        <v>59</v>
      </c>
      <c r="C21" s="140" t="s">
        <v>60</v>
      </c>
      <c r="D21" s="140" t="s">
        <v>97</v>
      </c>
      <c r="E21" s="129" t="s">
        <v>62</v>
      </c>
      <c r="F21" s="129" t="s">
        <v>31</v>
      </c>
      <c r="G21" s="129" t="s">
        <v>32</v>
      </c>
      <c r="H21" s="130" t="s">
        <v>63</v>
      </c>
      <c r="I21" s="130" t="s">
        <v>34</v>
      </c>
      <c r="J21" s="130" t="s">
        <v>64</v>
      </c>
      <c r="K21" s="131" t="s">
        <v>65</v>
      </c>
      <c r="L21" s="131" t="s">
        <v>66</v>
      </c>
      <c r="M21" s="131" t="s">
        <v>67</v>
      </c>
      <c r="N21" s="132" t="s">
        <v>68</v>
      </c>
      <c r="O21" s="132" t="s">
        <v>69</v>
      </c>
      <c r="P21" s="132" t="s">
        <v>70</v>
      </c>
      <c r="Q21" s="48" t="s">
        <v>42</v>
      </c>
      <c r="R21" s="49" t="s">
        <v>44</v>
      </c>
      <c r="S21" s="49" t="s">
        <v>46</v>
      </c>
      <c r="T21" s="49" t="s">
        <v>48</v>
      </c>
      <c r="U21" s="49" t="s">
        <v>50</v>
      </c>
      <c r="V21" s="49" t="s">
        <v>52</v>
      </c>
      <c r="W21" s="49" t="s">
        <v>43</v>
      </c>
      <c r="X21" s="49" t="s">
        <v>45</v>
      </c>
      <c r="Y21" s="49" t="s">
        <v>47</v>
      </c>
      <c r="Z21" s="49" t="s">
        <v>49</v>
      </c>
      <c r="AA21" s="49" t="s">
        <v>51</v>
      </c>
      <c r="AB21" s="49" t="s">
        <v>53</v>
      </c>
      <c r="AC21" s="50"/>
    </row>
    <row r="22" spans="1:40" ht="39.75" customHeight="1">
      <c r="A22" s="218" t="str" cm="1">
        <f t="array" ref="A22:C66">_xlfn._xlws.FILTER(Table1[[Green Road Theme]:[Practice no.]],
ISNUMBER(SEARCH(VLOOKUP(E7,List!$D$2:$E$3,2,FALSE),Table1[[ 1 C02]]))
*ISNUMBER(SEARCH(VLOOKUP(F7,List!$D$2:$E$3,2,FALSE),Table1[2 Res]))
*ISNUMBER(SEARCH(VLOOKUP(G7,List!$D$2:$E$3,2,FALSE),Table1[3 W&amp;L]))
*ISNUMBER(SEARCH(VLOOKUP(H7,List!$D$2:$E$3,2,FALSE),Table1[4 
Pol]))
*ISNUMBER(SEARCH(VLOOKUP(I7,List!$D$2:$E$3,2,FALSE),Table1[5 QoL]))
*ISNUMBER(SEARCH(VLOOKUP(J7,List!$D$2:$E$3,2,FALSE),Table1[6 
Bio]))
*ISNUMBER(SEARCH(VLOOKUP(K7,List!$D$2:$E$3,2,FALSE),Table1[7 
Dis]))
*ISNUMBER(SEARCH(VLOOKUP(L7,List!$D$2:$E$3,2,FALSE),Table1[8 
Mat]))
*ISNUMBER(SEARCH(VLOOKUP(M7,List!$D$2:$E$3,2,FALSE),Table1[9 
Inc]))
*ISNUMBER(SEARCH(VLOOKUP(N7,List!$D$2:$E$3,2,FALSE),Table1[10 Con]))
*ISNUMBER(SEARCH(VLOOKUP(O7,List!$D$2:$E$3,2,FALSE),Table1[11 Saf]))
*ISNUMBER(SEARCH(VLOOKUP(P7,List!$D$2:$E$3,2,FALSE),Table1[12 Aff]))
*ISNUMBER(SEARCH(VLOOKUP(E11,List!$G$2:$H$3,2,FALSE),Table1[Mt]))*ISNUMBER(SEARCH(VLOOKUP(H11,List!$G$2:$H$3,2,FALSE),Table1[F]))*ISNUMBER(SEARCH(VLOOKUP(K11,List!$G$2:$H$3,2,FALSE),Table1[A]))*ISNUMBER(SEARCH(VLOOKUP(M11,List!$G$2:$H$3,2,FALSE),Table1[T]))*ISNUMBER(SEARCH(VLOOKUP(O11,List!$G$2:$H$3,2,FALSE),Table1[PI]))
*ISNUMBER(SEARCH(VLOOKUP(E13,List!$G$2:$H$3,2,FALSE),Table1[LR]))*ISNUMBER(SEARCH(VLOOKUP(H13,List!$G$2:$H$3,2,FALSE),Table1[PH]))*ISNUMBER(SEARCH(VLOOKUP(K13,List!$G$2:$H$3,2,FALSE),Table1[EH]))*ISNUMBER(SEARCH(VLOOKUP(O13,List!$G$2:$H$3,2,FALSE),Table1[UR]))
*ISNUMBER(SEARCH(VLOOKUP(E15,List!$G$2:$H$3,2,FALSE),Table1[P]))*ISNUMBER(SEARCH(VLOOKUP(H15,List!$G$2:$H$3,2,FALSE),Table1[D]))*ISNUMBER(SEARCH(VLOOKUP(K15,List!$G$2:$H$3,2,FALSE),Table1[C]))*ISNUMBER(SEARCH(VLOOKUP(O15,List!$G$2:$H$3,2,FALSE),Table1[M]))
*ISNUMBER(SEARCH(VLOOKUP(E17,List!$G$2:$H$3,2,FALSE),Table1[In]))*ISNUMBER(SEARCH(VLOOKUP(H17,List!$G$2:$H$3,2,FALSE),Table1[Pr]))*ISNUMBER(SEARCH(VLOOKUP(K17,List!$G$2:$H$3,2,FALSE),Table1[Tr])),"None")</f>
        <v>1. Decarbonization</v>
      </c>
      <c r="B22" s="218" t="str">
        <v>1.1. Road Network Planning and Road Transport Management</v>
      </c>
      <c r="C22" s="218" t="str">
        <v>1.1.1</v>
      </c>
      <c r="D22" s="219" t="str">
        <f>IF(C22="","",HYPERLINK("#'" &amp; C22 &amp; "'!A1",VLOOKUP(C22,Table1[[Practice no.]:[Pracitce Name]],2,FALSE)))</f>
        <v>Traffic management to limit peak hour congestion</v>
      </c>
      <c r="E22" s="65" t="str">
        <f>IF(C22="","",IF(ISERROR(VLOOKUP(VLOOKUP(C22,Table1[[Practice no.]:[12]],19,FALSE),List!$A$2:$B$5,2,FALSE)),"",VLOOKUP(VLOOKUP(C22,Table1[[Practice no.]:[12]],19,FALSE),List!$A$2:$B$5,2,FALSE)))</f>
        <v>●</v>
      </c>
      <c r="F22" s="66" t="str">
        <f>IF(C22="","",IF(ISERROR(VLOOKUP(VLOOKUP(C22,Table1[[Practice no.]:[12]],20,FALSE),List!$A$2:$B$5,2,FALSE)),"",VLOOKUP(VLOOKUP(C22,Table1[[Practice no.]:[12]],20,FALSE),List!$A$2:$B$5,2,FALSE)))</f>
        <v xml:space="preserve"> </v>
      </c>
      <c r="G22" s="66" t="str">
        <f>IF(C22="","",IF(ISERROR(VLOOKUP(VLOOKUP(C22,Table1[[Practice no.]:[12]],21,FALSE),List!$A$2:$B$5,2,FALSE)),"",VLOOKUP(VLOOKUP(C22,Table1[[Practice no.]:[12]],21,FALSE),List!$A$2:$B$5,2,FALSE)))</f>
        <v xml:space="preserve"> </v>
      </c>
      <c r="H22" s="67" t="str">
        <f>IF(C22="","",IF(ISERROR(VLOOKUP(VLOOKUP(C22,Table1[[Practice no.]:[12]],22,FALSE),List!$A$2:$B$5,2,FALSE)),"",VLOOKUP(VLOOKUP(C22,Table1[[Practice no.]:[12]],22,FALSE),List!$A$2:$B$5,2,FALSE)))</f>
        <v>○</v>
      </c>
      <c r="I22" s="67" t="str">
        <f>IF(C22="","",IF(ISERROR(VLOOKUP(VLOOKUP(C22,Table1[[Practice no.]:[12]],23,FALSE),List!$A$2:$B$5,2,FALSE)),"",VLOOKUP(VLOOKUP(C22,Table1[[Practice no.]:[12]],23,FALSE),List!$A$2:$B$5,2,FALSE)))</f>
        <v xml:space="preserve"> </v>
      </c>
      <c r="J22" s="67" t="str">
        <f>IF(C22="","",IF(ISERROR(VLOOKUP(VLOOKUP(C22,Table1[[Practice no.]:[12]],24,FALSE),List!$A$2:$B$5,2,FALSE)),"",VLOOKUP(VLOOKUP(C22,Table1[[Practice no.]:[12]],24,FALSE),List!$A$2:$B$5,2,FALSE)))</f>
        <v xml:space="preserve"> </v>
      </c>
      <c r="K22" s="68" t="str">
        <f>IF(C22="","",IF(ISERROR(VLOOKUP(VLOOKUP(C22,Table1[[Practice no.]:[12]],25,FALSE),List!$A$2:$B$5,2,FALSE)),"",VLOOKUP(VLOOKUP(C22,Table1[[Practice no.]:[12]],25,FALSE),List!$A$2:$B$5,2,FALSE)))</f>
        <v xml:space="preserve"> </v>
      </c>
      <c r="L22" s="68" t="str">
        <f>IF(C22="","",IF(ISERROR(VLOOKUP(VLOOKUP(C22,Table1[[Practice no.]:[12]],26,FALSE),List!$A$2:$B$5,2,FALSE)),"",VLOOKUP(VLOOKUP(C22,Table1[[Practice no.]:[12]],26,FALSE),List!$A$2:$B$5,2,FALSE)))</f>
        <v xml:space="preserve"> </v>
      </c>
      <c r="M22" s="68" t="str">
        <f>IF(C22="","",IF(ISERROR(VLOOKUP(VLOOKUP(C22,Table1[[Practice no.]:[12]],27,FALSE),List!$A$2:$B$5,2,FALSE)),"",VLOOKUP(VLOOKUP(C22,Table1[[Practice no.]:[12]],27,FALSE),List!$A$2:$B$5,2,FALSE)))</f>
        <v xml:space="preserve"> </v>
      </c>
      <c r="N22" s="69" t="str">
        <f>IF(C22="","",IF(ISERROR(VLOOKUP(VLOOKUP(C22,Table1[[Practice no.]:[12]],28,FALSE),List!$A$2:$B$5,2,FALSE)),"",VLOOKUP(VLOOKUP(C22,Table1[[Practice no.]:[12]],28,FALSE),List!$A$2:$B$5,2,FALSE)))</f>
        <v xml:space="preserve"> </v>
      </c>
      <c r="O22" s="69" t="str">
        <f>IF(C22="","",IF(ISERROR(VLOOKUP(VLOOKUP(C22,Table1[[Practice no.]:[12]],29,FALSE),List!$A$2:$B$5,2,FALSE)),"",VLOOKUP(VLOOKUP(C22,Table1[[Practice no.]:[12]],29,FALSE),List!$A$2:$B$5,2,FALSE)))</f>
        <v xml:space="preserve"> </v>
      </c>
      <c r="P22" s="69" t="str">
        <f>IF(C22="","",IF(ISERROR(VLOOKUP(VLOOKUP(C22,Table1[[Practice no.]:[12]],30,FALSE),List!$A$2:$B$5,2,FALSE)),"",VLOOKUP(VLOOKUP(C22,Table1[[Practice no.]:[12]],30,FALSE),List!$A$2:$B$5,2,FALSE)))</f>
        <v xml:space="preserve"> </v>
      </c>
      <c r="Q22" s="77" t="str">
        <f>IF(C22="","",IF(ISERROR(VLOOKUP(VLOOKUP(C22,Table1[[Practice no.]:[12]],31,FALSE),List!$A$2:$B$5,2,FALSE)),"",VLOOKUP(VLOOKUP(C22,Table1[[Practice no.]:[12]],31,FALSE),List!$A$2:$B$5,2,FALSE)))</f>
        <v xml:space="preserve"> </v>
      </c>
      <c r="R22" s="55" t="str">
        <f>IF(C22="","",IF(ISERROR(VLOOKUP(VLOOKUP(C22,Table1[[Practice no.]:[12]],32,FALSE),List!$A$2:$B$5,2,FALSE)),"",VLOOKUP(VLOOKUP(C22,Table1[[Practice no.]:[12]],32,FALSE),List!$A$2:$B$5,2,FALSE)))</f>
        <v xml:space="preserve"> </v>
      </c>
      <c r="S22" s="55" t="str">
        <f>IF(C22="","",IF(ISERROR(VLOOKUP(VLOOKUP(C22,Table1[[Practice no.]:[12]],33,FALSE),List!$A$2:$B$5,2,FALSE)),"",VLOOKUP(VLOOKUP(C22,Table1[[Practice no.]:[12]],33,FALSE),List!$A$2:$B$5,2,FALSE)))</f>
        <v xml:space="preserve"> </v>
      </c>
      <c r="T22" s="55" t="str">
        <f>IF(C22="","",IF(ISERROR(VLOOKUP(VLOOKUP(C22,Table1[[Practice no.]:[12]],34,FALSE),List!$A$2:$B$5,2,FALSE)),"",VLOOKUP(VLOOKUP(C22,Table1[[Practice no.]:[12]],34,FALSE),List!$A$2:$B$5,2,FALSE)))</f>
        <v xml:space="preserve"> </v>
      </c>
      <c r="U22" s="55" t="str">
        <f>IF(C22="","",IF(ISERROR(VLOOKUP(VLOOKUP(C22,Table1[[Practice no.]:[12]],35,FALSE),List!$A$2:$B$5,2,FALSE)),"",VLOOKUP(VLOOKUP(C22,Table1[[Practice no.]:[12]],35,FALSE),List!$A$2:$B$5,2,FALSE)))</f>
        <v xml:space="preserve"> </v>
      </c>
      <c r="V22" s="55" t="str">
        <f>IF(C22="","",IF(ISERROR(VLOOKUP(VLOOKUP(C22,Table1[[Practice no.]:[12]],36,FALSE),List!$A$2:$B$5,2,FALSE)),"",VLOOKUP(VLOOKUP(C22,Table1[[Practice no.]:[12]],36,FALSE),List!$A$2:$B$5,2,FALSE)))</f>
        <v xml:space="preserve"> </v>
      </c>
      <c r="W22" s="55" t="str">
        <f>IF(C22="","",IF(ISERROR(VLOOKUP(VLOOKUP(C22,Table1[[Practice no.]:[12]],37,FALSE),List!$A$2:$B$5,2,FALSE)),"",VLOOKUP(VLOOKUP(C22,Table1[[Practice no.]:[12]],37,FALSE),List!$A$2:$B$5,2,FALSE)))</f>
        <v xml:space="preserve"> </v>
      </c>
      <c r="X22" s="55" t="str">
        <f>IF(C22="","",IF(ISERROR(VLOOKUP(VLOOKUP(C22,Table1[[Practice no.]:[12]],38,FALSE),List!$A$2:$B$5,2,FALSE)),"",VLOOKUP(VLOOKUP(C22,Table1[[Practice no.]:[12]],38,FALSE),List!$A$2:$B$5,2,FALSE)))</f>
        <v>○</v>
      </c>
      <c r="Y22" s="55" t="str">
        <f>IF(C22="","",IF(ISERROR(VLOOKUP(VLOOKUP(C22,Table1[[Practice no.]:[12]],39,FALSE),List!$A$2:$B$5,2,FALSE)),"",VLOOKUP(VLOOKUP(C22,Table1[[Practice no.]:[12]],39,FALSE),List!$A$2:$B$5,2,FALSE)))</f>
        <v xml:space="preserve"> </v>
      </c>
      <c r="Z22" s="55" t="str">
        <f>IF(C22="","",IF(ISERROR(VLOOKUP(VLOOKUP(C22,Table1[[Practice no.]:[12]],40,FALSE),List!$A$2:$B$5,2,FALSE)),"",VLOOKUP(VLOOKUP(C22,Table1[[Practice no.]:[12]],40,FALSE),List!$A$2:$B$5,2,FALSE)))</f>
        <v xml:space="preserve"> </v>
      </c>
      <c r="AA22" s="55" t="str">
        <f>IF(C22="","",IF(ISERROR(VLOOKUP(VLOOKUP(C22,Table1[[Practice no.]:[12]],41,FALSE),List!$A$2:$B$5,2,FALSE)),"",VLOOKUP(VLOOKUP(C22,Table1[[Practice no.]:[12]],41,FALSE),List!$A$2:$B$5,2,FALSE)))</f>
        <v>○</v>
      </c>
      <c r="AB22" s="55" t="str">
        <f>IF(C22="","",IF(ISERROR(VLOOKUP(VLOOKUP(C22,Table1[[Practice no.]:[12]],42,FALSE),List!$A$2:$B$5,2,FALSE)),"",VLOOKUP(VLOOKUP(C22,Table1[[Practice no.]:[12]],42,FALSE),List!$A$2:$B$5,2,FALSE)))</f>
        <v xml:space="preserve"> </v>
      </c>
    </row>
    <row r="23" spans="1:40" ht="39.75" customHeight="1">
      <c r="A23" s="218" t="str">
        <v>1. Decarbonization</v>
      </c>
      <c r="B23" s="218" t="str">
        <v>1.1. Road Network Planning and Road Transport Management</v>
      </c>
      <c r="C23" s="220" t="str">
        <v>1.1.2</v>
      </c>
      <c r="D23" s="219" t="str">
        <f>IF(C23="","",HYPERLINK("#'" &amp; C23 &amp; "'!A1",VLOOKUP(C23,Table1[[Practice no.]:[Pracitce Name]],2,FALSE)))</f>
        <v>Optimize traffic signal timing</v>
      </c>
      <c r="E23" s="65" t="str">
        <f>IF(C23="","",IF(ISERROR(VLOOKUP(VLOOKUP(C23,Table1[[Practice no.]:[12]],19,FALSE),List!$A$2:$B$5,2,FALSE)),"",VLOOKUP(VLOOKUP(C23,Table1[[Practice no.]:[12]],19,FALSE),List!$A$2:$B$5,2,FALSE)))</f>
        <v>●</v>
      </c>
      <c r="F23" s="66" t="str">
        <f>IF(C23="","",IF(ISERROR(VLOOKUP(VLOOKUP(C23,Table1[[Practice no.]:[12]],20,FALSE),List!$A$2:$B$5,2,FALSE)),"",VLOOKUP(VLOOKUP(C23,Table1[[Practice no.]:[12]],20,FALSE),List!$A$2:$B$5,2,FALSE)))</f>
        <v xml:space="preserve"> </v>
      </c>
      <c r="G23" s="66" t="str">
        <f>IF(C23="","",IF(ISERROR(VLOOKUP(VLOOKUP(C23,Table1[[Practice no.]:[12]],21,FALSE),List!$A$2:$B$5,2,FALSE)),"",VLOOKUP(VLOOKUP(C23,Table1[[Practice no.]:[12]],21,FALSE),List!$A$2:$B$5,2,FALSE)))</f>
        <v xml:space="preserve"> </v>
      </c>
      <c r="H23" s="67" t="str">
        <f>IF(C23="","",IF(ISERROR(VLOOKUP(VLOOKUP(C23,Table1[[Practice no.]:[12]],22,FALSE),List!$A$2:$B$5,2,FALSE)),"",VLOOKUP(VLOOKUP(C23,Table1[[Practice no.]:[12]],22,FALSE),List!$A$2:$B$5,2,FALSE)))</f>
        <v>○</v>
      </c>
      <c r="I23" s="67" t="str">
        <f>IF(C23="","",IF(ISERROR(VLOOKUP(VLOOKUP(C23,Table1[[Practice no.]:[12]],23,FALSE),List!$A$2:$B$5,2,FALSE)),"",VLOOKUP(VLOOKUP(C23,Table1[[Practice no.]:[12]],23,FALSE),List!$A$2:$B$5,2,FALSE)))</f>
        <v>○</v>
      </c>
      <c r="J23" s="67" t="str">
        <f>IF(C23="","",IF(ISERROR(VLOOKUP(VLOOKUP(C23,Table1[[Practice no.]:[12]],24,FALSE),List!$A$2:$B$5,2,FALSE)),"",VLOOKUP(VLOOKUP(C23,Table1[[Practice no.]:[12]],24,FALSE),List!$A$2:$B$5,2,FALSE)))</f>
        <v xml:space="preserve"> </v>
      </c>
      <c r="K23" s="68" t="str">
        <f>IF(C23="","",IF(ISERROR(VLOOKUP(VLOOKUP(C23,Table1[[Practice no.]:[12]],25,FALSE),List!$A$2:$B$5,2,FALSE)),"",VLOOKUP(VLOOKUP(C23,Table1[[Practice no.]:[12]],25,FALSE),List!$A$2:$B$5,2,FALSE)))</f>
        <v xml:space="preserve"> </v>
      </c>
      <c r="L23" s="68" t="str">
        <f>IF(C23="","",IF(ISERROR(VLOOKUP(VLOOKUP(C23,Table1[[Practice no.]:[12]],26,FALSE),List!$A$2:$B$5,2,FALSE)),"",VLOOKUP(VLOOKUP(C23,Table1[[Practice no.]:[12]],26,FALSE),List!$A$2:$B$5,2,FALSE)))</f>
        <v xml:space="preserve"> </v>
      </c>
      <c r="M23" s="68" t="str">
        <f>IF(C23="","",IF(ISERROR(VLOOKUP(VLOOKUP(C23,Table1[[Practice no.]:[12]],27,FALSE),List!$A$2:$B$5,2,FALSE)),"",VLOOKUP(VLOOKUP(C23,Table1[[Practice no.]:[12]],27,FALSE),List!$A$2:$B$5,2,FALSE)))</f>
        <v xml:space="preserve"> </v>
      </c>
      <c r="N23" s="69" t="str">
        <f>IF(C23="","",IF(ISERROR(VLOOKUP(VLOOKUP(C23,Table1[[Practice no.]:[12]],28,FALSE),List!$A$2:$B$5,2,FALSE)),"",VLOOKUP(VLOOKUP(C23,Table1[[Practice no.]:[12]],28,FALSE),List!$A$2:$B$5,2,FALSE)))</f>
        <v>○</v>
      </c>
      <c r="O23" s="69" t="str">
        <f>IF(C23="","",IF(ISERROR(VLOOKUP(VLOOKUP(C23,Table1[[Practice no.]:[12]],29,FALSE),List!$A$2:$B$5,2,FALSE)),"",VLOOKUP(VLOOKUP(C23,Table1[[Practice no.]:[12]],29,FALSE),List!$A$2:$B$5,2,FALSE)))</f>
        <v>○</v>
      </c>
      <c r="P23" s="69" t="str">
        <f>IF(C23="","",IF(ISERROR(VLOOKUP(VLOOKUP(C23,Table1[[Practice no.]:[12]],30,FALSE),List!$A$2:$B$5,2,FALSE)),"",VLOOKUP(VLOOKUP(C23,Table1[[Practice no.]:[12]],30,FALSE),List!$A$2:$B$5,2,FALSE)))</f>
        <v>○</v>
      </c>
      <c r="Q23" s="77" t="str">
        <f>IF(C23="","",IF(ISERROR(VLOOKUP(VLOOKUP(C23,Table1[[Practice no.]:[12]],31,FALSE),List!$A$2:$B$5,2,FALSE)),"",VLOOKUP(VLOOKUP(C23,Table1[[Practice no.]:[12]],31,FALSE),List!$A$2:$B$5,2,FALSE)))</f>
        <v>○</v>
      </c>
      <c r="R23" s="55" t="str">
        <f>IF(C23="","",IF(ISERROR(VLOOKUP(VLOOKUP(C23,Table1[[Practice no.]:[12]],32,FALSE),List!$A$2:$B$5,2,FALSE)),"",VLOOKUP(VLOOKUP(C23,Table1[[Practice no.]:[12]],32,FALSE),List!$A$2:$B$5,2,FALSE)))</f>
        <v xml:space="preserve"> </v>
      </c>
      <c r="S23" s="55" t="str">
        <f>IF(C23="","",IF(ISERROR(VLOOKUP(VLOOKUP(C23,Table1[[Practice no.]:[12]],33,FALSE),List!$A$2:$B$5,2,FALSE)),"",VLOOKUP(VLOOKUP(C23,Table1[[Practice no.]:[12]],33,FALSE),List!$A$2:$B$5,2,FALSE)))</f>
        <v>○</v>
      </c>
      <c r="T23" s="55" t="str">
        <f>IF(C23="","",IF(ISERROR(VLOOKUP(VLOOKUP(C23,Table1[[Practice no.]:[12]],34,FALSE),List!$A$2:$B$5,2,FALSE)),"",VLOOKUP(VLOOKUP(C23,Table1[[Practice no.]:[12]],34,FALSE),List!$A$2:$B$5,2,FALSE)))</f>
        <v>○</v>
      </c>
      <c r="U23" s="55" t="str">
        <f>IF(C23="","",IF(ISERROR(VLOOKUP(VLOOKUP(C23,Table1[[Practice no.]:[12]],35,FALSE),List!$A$2:$B$5,2,FALSE)),"",VLOOKUP(VLOOKUP(C23,Table1[[Practice no.]:[12]],35,FALSE),List!$A$2:$B$5,2,FALSE)))</f>
        <v>○</v>
      </c>
      <c r="V23" s="55" t="str">
        <f>IF(C23="","",IF(ISERROR(VLOOKUP(VLOOKUP(C23,Table1[[Practice no.]:[12]],36,FALSE),List!$A$2:$B$5,2,FALSE)),"",VLOOKUP(VLOOKUP(C23,Table1[[Practice no.]:[12]],36,FALSE),List!$A$2:$B$5,2,FALSE)))</f>
        <v xml:space="preserve"> </v>
      </c>
      <c r="W23" s="55" t="str">
        <f>IF(C23="","",IF(ISERROR(VLOOKUP(VLOOKUP(C23,Table1[[Practice no.]:[12]],37,FALSE),List!$A$2:$B$5,2,FALSE)),"",VLOOKUP(VLOOKUP(C23,Table1[[Practice no.]:[12]],37,FALSE),List!$A$2:$B$5,2,FALSE)))</f>
        <v xml:space="preserve"> </v>
      </c>
      <c r="X23" s="55" t="str">
        <f>IF(C23="","",IF(ISERROR(VLOOKUP(VLOOKUP(C23,Table1[[Practice no.]:[12]],38,FALSE),List!$A$2:$B$5,2,FALSE)),"",VLOOKUP(VLOOKUP(C23,Table1[[Practice no.]:[12]],38,FALSE),List!$A$2:$B$5,2,FALSE)))</f>
        <v xml:space="preserve"> </v>
      </c>
      <c r="Y23" s="55" t="str">
        <f>IF(C23="","",IF(ISERROR(VLOOKUP(VLOOKUP(C23,Table1[[Practice no.]:[12]],39,FALSE),List!$A$2:$B$5,2,FALSE)),"",VLOOKUP(VLOOKUP(C23,Table1[[Practice no.]:[12]],39,FALSE),List!$A$2:$B$5,2,FALSE)))</f>
        <v xml:space="preserve"> </v>
      </c>
      <c r="Z23" s="55" t="str">
        <f>IF(C23="","",IF(ISERROR(VLOOKUP(VLOOKUP(C23,Table1[[Practice no.]:[12]],40,FALSE),List!$A$2:$B$5,2,FALSE)),"",VLOOKUP(VLOOKUP(C23,Table1[[Practice no.]:[12]],40,FALSE),List!$A$2:$B$5,2,FALSE)))</f>
        <v xml:space="preserve"> </v>
      </c>
      <c r="AA23" s="55" t="str">
        <f>IF(C23="","",IF(ISERROR(VLOOKUP(VLOOKUP(C23,Table1[[Practice no.]:[12]],41,FALSE),List!$A$2:$B$5,2,FALSE)),"",VLOOKUP(VLOOKUP(C23,Table1[[Practice no.]:[12]],41,FALSE),List!$A$2:$B$5,2,FALSE)))</f>
        <v>○</v>
      </c>
      <c r="AB23" s="55" t="str">
        <f>IF(C23="","",IF(ISERROR(VLOOKUP(VLOOKUP(C23,Table1[[Practice no.]:[12]],42,FALSE),List!$A$2:$B$5,2,FALSE)),"",VLOOKUP(VLOOKUP(C23,Table1[[Practice no.]:[12]],42,FALSE),List!$A$2:$B$5,2,FALSE)))</f>
        <v xml:space="preserve"> </v>
      </c>
    </row>
    <row r="24" spans="1:40" ht="39.75" customHeight="1">
      <c r="A24" s="218" t="str">
        <v>1. Decarbonization</v>
      </c>
      <c r="B24" s="218" t="str">
        <v>1.1. Road Network Planning and Road Transport Management</v>
      </c>
      <c r="C24" s="218" t="str">
        <v>1.1.3</v>
      </c>
      <c r="D24" s="219" t="str">
        <f>IF(C24="","",HYPERLINK("#'" &amp; C24 &amp; "'!A1",VLOOKUP(C24,Table1[[Practice no.]:[Pracitce Name]],2,FALSE)))</f>
        <v>Low Emission Zones (LEZ)</v>
      </c>
      <c r="E24" s="65" t="str">
        <f>IF(C24="","",IF(ISERROR(VLOOKUP(VLOOKUP(C24,Table1[[Practice no.]:[12]],19,FALSE),List!$A$2:$B$5,2,FALSE)),"",VLOOKUP(VLOOKUP(C24,Table1[[Practice no.]:[12]],19,FALSE),List!$A$2:$B$5,2,FALSE)))</f>
        <v>●</v>
      </c>
      <c r="F24" s="66" t="str">
        <f>IF(C24="","",IF(ISERROR(VLOOKUP(VLOOKUP(C24,Table1[[Practice no.]:[12]],20,FALSE),List!$A$2:$B$5,2,FALSE)),"",VLOOKUP(VLOOKUP(C24,Table1[[Practice no.]:[12]],20,FALSE),List!$A$2:$B$5,2,FALSE)))</f>
        <v xml:space="preserve"> </v>
      </c>
      <c r="G24" s="66" t="str">
        <f>IF(C24="","",IF(ISERROR(VLOOKUP(VLOOKUP(C24,Table1[[Practice no.]:[12]],21,FALSE),List!$A$2:$B$5,2,FALSE)),"",VLOOKUP(VLOOKUP(C24,Table1[[Practice no.]:[12]],21,FALSE),List!$A$2:$B$5,2,FALSE)))</f>
        <v xml:space="preserve"> </v>
      </c>
      <c r="H24" s="67" t="str">
        <f>IF(C24="","",IF(ISERROR(VLOOKUP(VLOOKUP(C24,Table1[[Practice no.]:[12]],22,FALSE),List!$A$2:$B$5,2,FALSE)),"",VLOOKUP(VLOOKUP(C24,Table1[[Practice no.]:[12]],22,FALSE),List!$A$2:$B$5,2,FALSE)))</f>
        <v>○</v>
      </c>
      <c r="I24" s="67" t="str">
        <f>IF(C24="","",IF(ISERROR(VLOOKUP(VLOOKUP(C24,Table1[[Practice no.]:[12]],23,FALSE),List!$A$2:$B$5,2,FALSE)),"",VLOOKUP(VLOOKUP(C24,Table1[[Practice no.]:[12]],23,FALSE),List!$A$2:$B$5,2,FALSE)))</f>
        <v>○</v>
      </c>
      <c r="J24" s="67" t="str">
        <f>IF(C24="","",IF(ISERROR(VLOOKUP(VLOOKUP(C24,Table1[[Practice no.]:[12]],24,FALSE),List!$A$2:$B$5,2,FALSE)),"",VLOOKUP(VLOOKUP(C24,Table1[[Practice no.]:[12]],24,FALSE),List!$A$2:$B$5,2,FALSE)))</f>
        <v xml:space="preserve"> </v>
      </c>
      <c r="K24" s="68" t="str">
        <f>IF(C24="","",IF(ISERROR(VLOOKUP(VLOOKUP(C24,Table1[[Practice no.]:[12]],25,FALSE),List!$A$2:$B$5,2,FALSE)),"",VLOOKUP(VLOOKUP(C24,Table1[[Practice no.]:[12]],25,FALSE),List!$A$2:$B$5,2,FALSE)))</f>
        <v xml:space="preserve"> </v>
      </c>
      <c r="L24" s="68" t="str">
        <f>IF(C24="","",IF(ISERROR(VLOOKUP(VLOOKUP(C24,Table1[[Practice no.]:[12]],26,FALSE),List!$A$2:$B$5,2,FALSE)),"",VLOOKUP(VLOOKUP(C24,Table1[[Practice no.]:[12]],26,FALSE),List!$A$2:$B$5,2,FALSE)))</f>
        <v xml:space="preserve"> </v>
      </c>
      <c r="M24" s="68" t="str">
        <f>IF(C24="","",IF(ISERROR(VLOOKUP(VLOOKUP(C24,Table1[[Practice no.]:[12]],27,FALSE),List!$A$2:$B$5,2,FALSE)),"",VLOOKUP(VLOOKUP(C24,Table1[[Practice no.]:[12]],27,FALSE),List!$A$2:$B$5,2,FALSE)))</f>
        <v xml:space="preserve"> </v>
      </c>
      <c r="N24" s="69" t="str">
        <f>IF(C24="","",IF(ISERROR(VLOOKUP(VLOOKUP(C24,Table1[[Practice no.]:[12]],28,FALSE),List!$A$2:$B$5,2,FALSE)),"",VLOOKUP(VLOOKUP(C24,Table1[[Practice no.]:[12]],28,FALSE),List!$A$2:$B$5,2,FALSE)))</f>
        <v xml:space="preserve"> </v>
      </c>
      <c r="O24" s="69" t="str">
        <f>IF(C24="","",IF(ISERROR(VLOOKUP(VLOOKUP(C24,Table1[[Practice no.]:[12]],29,FALSE),List!$A$2:$B$5,2,FALSE)),"",VLOOKUP(VLOOKUP(C24,Table1[[Practice no.]:[12]],29,FALSE),List!$A$2:$B$5,2,FALSE)))</f>
        <v xml:space="preserve"> </v>
      </c>
      <c r="P24" s="69" t="str">
        <f>IF(C24="","",IF(ISERROR(VLOOKUP(VLOOKUP(C24,Table1[[Practice no.]:[12]],30,FALSE),List!$A$2:$B$5,2,FALSE)),"",VLOOKUP(VLOOKUP(C24,Table1[[Practice no.]:[12]],30,FALSE),List!$A$2:$B$5,2,FALSE)))</f>
        <v xml:space="preserve"> </v>
      </c>
      <c r="Q24" s="77" t="str">
        <f>IF(C24="","",IF(ISERROR(VLOOKUP(VLOOKUP(C24,Table1[[Practice no.]:[12]],31,FALSE),List!$A$2:$B$5,2,FALSE)),"",VLOOKUP(VLOOKUP(C24,Table1[[Practice no.]:[12]],31,FALSE),List!$A$2:$B$5,2,FALSE)))</f>
        <v xml:space="preserve"> </v>
      </c>
      <c r="R24" s="55" t="str">
        <f>IF(C24="","",IF(ISERROR(VLOOKUP(VLOOKUP(C24,Table1[[Practice no.]:[12]],32,FALSE),List!$A$2:$B$5,2,FALSE)),"",VLOOKUP(VLOOKUP(C24,Table1[[Practice no.]:[12]],32,FALSE),List!$A$2:$B$5,2,FALSE)))</f>
        <v xml:space="preserve"> </v>
      </c>
      <c r="S24" s="55" t="str">
        <f>IF(C24="","",IF(ISERROR(VLOOKUP(VLOOKUP(C24,Table1[[Practice no.]:[12]],33,FALSE),List!$A$2:$B$5,2,FALSE)),"",VLOOKUP(VLOOKUP(C24,Table1[[Practice no.]:[12]],33,FALSE),List!$A$2:$B$5,2,FALSE)))</f>
        <v>○</v>
      </c>
      <c r="T24" s="55" t="str">
        <f>IF(C24="","",IF(ISERROR(VLOOKUP(VLOOKUP(C24,Table1[[Practice no.]:[12]],34,FALSE),List!$A$2:$B$5,2,FALSE)),"",VLOOKUP(VLOOKUP(C24,Table1[[Practice no.]:[12]],34,FALSE),List!$A$2:$B$5,2,FALSE)))</f>
        <v>○</v>
      </c>
      <c r="U24" s="55" t="str">
        <f>IF(C24="","",IF(ISERROR(VLOOKUP(VLOOKUP(C24,Table1[[Practice no.]:[12]],35,FALSE),List!$A$2:$B$5,2,FALSE)),"",VLOOKUP(VLOOKUP(C24,Table1[[Practice no.]:[12]],35,FALSE),List!$A$2:$B$5,2,FALSE)))</f>
        <v>○</v>
      </c>
      <c r="V24" s="55" t="str">
        <f>IF(C24="","",IF(ISERROR(VLOOKUP(VLOOKUP(C24,Table1[[Practice no.]:[12]],36,FALSE),List!$A$2:$B$5,2,FALSE)),"",VLOOKUP(VLOOKUP(C24,Table1[[Practice no.]:[12]],36,FALSE),List!$A$2:$B$5,2,FALSE)))</f>
        <v>○</v>
      </c>
      <c r="W24" s="55" t="str">
        <f>IF(C24="","",IF(ISERROR(VLOOKUP(VLOOKUP(C24,Table1[[Practice no.]:[12]],37,FALSE),List!$A$2:$B$5,2,FALSE)),"",VLOOKUP(VLOOKUP(C24,Table1[[Practice no.]:[12]],37,FALSE),List!$A$2:$B$5,2,FALSE)))</f>
        <v>○</v>
      </c>
      <c r="X24" s="55" t="str">
        <f>IF(C24="","",IF(ISERROR(VLOOKUP(VLOOKUP(C24,Table1[[Practice no.]:[12]],38,FALSE),List!$A$2:$B$5,2,FALSE)),"",VLOOKUP(VLOOKUP(C24,Table1[[Practice no.]:[12]],38,FALSE),List!$A$2:$B$5,2,FALSE)))</f>
        <v>○</v>
      </c>
      <c r="Y24" s="55" t="str">
        <f>IF(C24="","",IF(ISERROR(VLOOKUP(VLOOKUP(C24,Table1[[Practice no.]:[12]],39,FALSE),List!$A$2:$B$5,2,FALSE)),"",VLOOKUP(VLOOKUP(C24,Table1[[Practice no.]:[12]],39,FALSE),List!$A$2:$B$5,2,FALSE)))</f>
        <v>○</v>
      </c>
      <c r="Z24" s="55" t="str">
        <f>IF(C24="","",IF(ISERROR(VLOOKUP(VLOOKUP(C24,Table1[[Practice no.]:[12]],40,FALSE),List!$A$2:$B$5,2,FALSE)),"",VLOOKUP(VLOOKUP(C24,Table1[[Practice no.]:[12]],40,FALSE),List!$A$2:$B$5,2,FALSE)))</f>
        <v xml:space="preserve"> </v>
      </c>
      <c r="AA24" s="55" t="str">
        <f>IF(C24="","",IF(ISERROR(VLOOKUP(VLOOKUP(C24,Table1[[Practice no.]:[12]],41,FALSE),List!$A$2:$B$5,2,FALSE)),"",VLOOKUP(VLOOKUP(C24,Table1[[Practice no.]:[12]],41,FALSE),List!$A$2:$B$5,2,FALSE)))</f>
        <v xml:space="preserve"> </v>
      </c>
      <c r="AB24" s="55" t="str">
        <f>IF(C24="","",IF(ISERROR(VLOOKUP(VLOOKUP(C24,Table1[[Practice no.]:[12]],42,FALSE),List!$A$2:$B$5,2,FALSE)),"",VLOOKUP(VLOOKUP(C24,Table1[[Practice no.]:[12]],42,FALSE),List!$A$2:$B$5,2,FALSE)))</f>
        <v>○</v>
      </c>
    </row>
    <row r="25" spans="1:40" ht="39.75" customHeight="1">
      <c r="A25" s="218" t="str">
        <v>1. Decarbonization</v>
      </c>
      <c r="B25" s="218" t="str">
        <v>1.1. Road Network Planning and Road Transport Management</v>
      </c>
      <c r="C25" s="218" t="str">
        <v>1.1.4</v>
      </c>
      <c r="D25" s="219" t="str">
        <f>IF(C25="","",HYPERLINK("#'" &amp; C25 &amp; "'!A1",VLOOKUP(C25,Table1[[Practice no.]:[Pracitce Name]],2,FALSE)))</f>
        <v>Encourage mass transit (buses and trains)</v>
      </c>
      <c r="E25" s="65" t="str">
        <f>IF(C25="","",IF(ISERROR(VLOOKUP(VLOOKUP(C25,Table1[[Practice no.]:[12]],19,FALSE),List!$A$2:$B$5,2,FALSE)),"",VLOOKUP(VLOOKUP(C25,Table1[[Practice no.]:[12]],19,FALSE),List!$A$2:$B$5,2,FALSE)))</f>
        <v>●</v>
      </c>
      <c r="F25" s="66" t="str">
        <f>IF(C25="","",IF(ISERROR(VLOOKUP(VLOOKUP(C25,Table1[[Practice no.]:[12]],20,FALSE),List!$A$2:$B$5,2,FALSE)),"",VLOOKUP(VLOOKUP(C25,Table1[[Practice no.]:[12]],20,FALSE),List!$A$2:$B$5,2,FALSE)))</f>
        <v xml:space="preserve"> </v>
      </c>
      <c r="G25" s="66" t="str">
        <f>IF(C25="","",IF(ISERROR(VLOOKUP(VLOOKUP(C25,Table1[[Practice no.]:[12]],21,FALSE),List!$A$2:$B$5,2,FALSE)),"",VLOOKUP(VLOOKUP(C25,Table1[[Practice no.]:[12]],21,FALSE),List!$A$2:$B$5,2,FALSE)))</f>
        <v xml:space="preserve"> </v>
      </c>
      <c r="H25" s="67" t="str">
        <f>IF(C25="","",IF(ISERROR(VLOOKUP(VLOOKUP(C25,Table1[[Practice no.]:[12]],22,FALSE),List!$A$2:$B$5,2,FALSE)),"",VLOOKUP(VLOOKUP(C25,Table1[[Practice no.]:[12]],22,FALSE),List!$A$2:$B$5,2,FALSE)))</f>
        <v>○</v>
      </c>
      <c r="I25" s="67" t="str">
        <f>IF(C25="","",IF(ISERROR(VLOOKUP(VLOOKUP(C25,Table1[[Practice no.]:[12]],23,FALSE),List!$A$2:$B$5,2,FALSE)),"",VLOOKUP(VLOOKUP(C25,Table1[[Practice no.]:[12]],23,FALSE),List!$A$2:$B$5,2,FALSE)))</f>
        <v>○</v>
      </c>
      <c r="J25" s="67" t="str">
        <f>IF(C25="","",IF(ISERROR(VLOOKUP(VLOOKUP(C25,Table1[[Practice no.]:[12]],24,FALSE),List!$A$2:$B$5,2,FALSE)),"",VLOOKUP(VLOOKUP(C25,Table1[[Practice no.]:[12]],24,FALSE),List!$A$2:$B$5,2,FALSE)))</f>
        <v xml:space="preserve"> </v>
      </c>
      <c r="K25" s="68" t="str">
        <f>IF(C25="","",IF(ISERROR(VLOOKUP(VLOOKUP(C25,Table1[[Practice no.]:[12]],25,FALSE),List!$A$2:$B$5,2,FALSE)),"",VLOOKUP(VLOOKUP(C25,Table1[[Practice no.]:[12]],25,FALSE),List!$A$2:$B$5,2,FALSE)))</f>
        <v xml:space="preserve"> </v>
      </c>
      <c r="L25" s="68" t="str">
        <f>IF(C25="","",IF(ISERROR(VLOOKUP(VLOOKUP(C25,Table1[[Practice no.]:[12]],26,FALSE),List!$A$2:$B$5,2,FALSE)),"",VLOOKUP(VLOOKUP(C25,Table1[[Practice no.]:[12]],26,FALSE),List!$A$2:$B$5,2,FALSE)))</f>
        <v xml:space="preserve"> </v>
      </c>
      <c r="M25" s="68" t="str">
        <f>IF(C25="","",IF(ISERROR(VLOOKUP(VLOOKUP(C25,Table1[[Practice no.]:[12]],27,FALSE),List!$A$2:$B$5,2,FALSE)),"",VLOOKUP(VLOOKUP(C25,Table1[[Practice no.]:[12]],27,FALSE),List!$A$2:$B$5,2,FALSE)))</f>
        <v xml:space="preserve"> </v>
      </c>
      <c r="N25" s="69" t="str">
        <f>IF(C25="","",IF(ISERROR(VLOOKUP(VLOOKUP(C25,Table1[[Practice no.]:[12]],28,FALSE),List!$A$2:$B$5,2,FALSE)),"",VLOOKUP(VLOOKUP(C25,Table1[[Practice no.]:[12]],28,FALSE),List!$A$2:$B$5,2,FALSE)))</f>
        <v xml:space="preserve"> </v>
      </c>
      <c r="O25" s="69" t="str">
        <f>IF(C25="","",IF(ISERROR(VLOOKUP(VLOOKUP(C25,Table1[[Practice no.]:[12]],29,FALSE),List!$A$2:$B$5,2,FALSE)),"",VLOOKUP(VLOOKUP(C25,Table1[[Practice no.]:[12]],29,FALSE),List!$A$2:$B$5,2,FALSE)))</f>
        <v xml:space="preserve"> </v>
      </c>
      <c r="P25" s="69" t="str">
        <f>IF(C25="","",IF(ISERROR(VLOOKUP(VLOOKUP(C25,Table1[[Practice no.]:[12]],30,FALSE),List!$A$2:$B$5,2,FALSE)),"",VLOOKUP(VLOOKUP(C25,Table1[[Practice no.]:[12]],30,FALSE),List!$A$2:$B$5,2,FALSE)))</f>
        <v>○</v>
      </c>
      <c r="Q25" s="77" t="str">
        <f>IF(C25="","",IF(ISERROR(VLOOKUP(VLOOKUP(C25,Table1[[Practice no.]:[12]],31,FALSE),List!$A$2:$B$5,2,FALSE)),"",VLOOKUP(VLOOKUP(C25,Table1[[Practice no.]:[12]],31,FALSE),List!$A$2:$B$5,2,FALSE)))</f>
        <v xml:space="preserve"> </v>
      </c>
      <c r="R25" s="55" t="str">
        <f>IF(C25="","",IF(ISERROR(VLOOKUP(VLOOKUP(C25,Table1[[Practice no.]:[12]],32,FALSE),List!$A$2:$B$5,2,FALSE)),"",VLOOKUP(VLOOKUP(C25,Table1[[Practice no.]:[12]],32,FALSE),List!$A$2:$B$5,2,FALSE)))</f>
        <v xml:space="preserve"> </v>
      </c>
      <c r="S25" s="55" t="str">
        <f>IF(C25="","",IF(ISERROR(VLOOKUP(VLOOKUP(C25,Table1[[Practice no.]:[12]],33,FALSE),List!$A$2:$B$5,2,FALSE)),"",VLOOKUP(VLOOKUP(C25,Table1[[Practice no.]:[12]],33,FALSE),List!$A$2:$B$5,2,FALSE)))</f>
        <v>○</v>
      </c>
      <c r="T25" s="55" t="str">
        <f>IF(C25="","",IF(ISERROR(VLOOKUP(VLOOKUP(C25,Table1[[Practice no.]:[12]],34,FALSE),List!$A$2:$B$5,2,FALSE)),"",VLOOKUP(VLOOKUP(C25,Table1[[Practice no.]:[12]],34,FALSE),List!$A$2:$B$5,2,FALSE)))</f>
        <v xml:space="preserve"> </v>
      </c>
      <c r="U25" s="55" t="str">
        <f>IF(C25="","",IF(ISERROR(VLOOKUP(VLOOKUP(C25,Table1[[Practice no.]:[12]],35,FALSE),List!$A$2:$B$5,2,FALSE)),"",VLOOKUP(VLOOKUP(C25,Table1[[Practice no.]:[12]],35,FALSE),List!$A$2:$B$5,2,FALSE)))</f>
        <v>○</v>
      </c>
      <c r="V25" s="55" t="str">
        <f>IF(C25="","",IF(ISERROR(VLOOKUP(VLOOKUP(C25,Table1[[Practice no.]:[12]],36,FALSE),List!$A$2:$B$5,2,FALSE)),"",VLOOKUP(VLOOKUP(C25,Table1[[Practice no.]:[12]],36,FALSE),List!$A$2:$B$5,2,FALSE)))</f>
        <v>○</v>
      </c>
      <c r="W25" s="55" t="str">
        <f>IF(C25="","",IF(ISERROR(VLOOKUP(VLOOKUP(C25,Table1[[Practice no.]:[12]],37,FALSE),List!$A$2:$B$5,2,FALSE)),"",VLOOKUP(VLOOKUP(C25,Table1[[Practice no.]:[12]],37,FALSE),List!$A$2:$B$5,2,FALSE)))</f>
        <v xml:space="preserve"> </v>
      </c>
      <c r="X25" s="55" t="str">
        <f>IF(C25="","",IF(ISERROR(VLOOKUP(VLOOKUP(C25,Table1[[Practice no.]:[12]],38,FALSE),List!$A$2:$B$5,2,FALSE)),"",VLOOKUP(VLOOKUP(C25,Table1[[Practice no.]:[12]],38,FALSE),List!$A$2:$B$5,2,FALSE)))</f>
        <v xml:space="preserve"> </v>
      </c>
      <c r="Y25" s="55" t="str">
        <f>IF(C25="","",IF(ISERROR(VLOOKUP(VLOOKUP(C25,Table1[[Practice no.]:[12]],39,FALSE),List!$A$2:$B$5,2,FALSE)),"",VLOOKUP(VLOOKUP(C25,Table1[[Practice no.]:[12]],39,FALSE),List!$A$2:$B$5,2,FALSE)))</f>
        <v>○</v>
      </c>
      <c r="Z25" s="55" t="str">
        <f>IF(C25="","",IF(ISERROR(VLOOKUP(VLOOKUP(C25,Table1[[Practice no.]:[12]],40,FALSE),List!$A$2:$B$5,2,FALSE)),"",VLOOKUP(VLOOKUP(C25,Table1[[Practice no.]:[12]],40,FALSE),List!$A$2:$B$5,2,FALSE)))</f>
        <v>○</v>
      </c>
      <c r="AA25" s="55" t="str">
        <f>IF(C25="","",IF(ISERROR(VLOOKUP(VLOOKUP(C25,Table1[[Practice no.]:[12]],41,FALSE),List!$A$2:$B$5,2,FALSE)),"",VLOOKUP(VLOOKUP(C25,Table1[[Practice no.]:[12]],41,FALSE),List!$A$2:$B$5,2,FALSE)))</f>
        <v>○</v>
      </c>
      <c r="AB25" s="55" t="str">
        <f>IF(C25="","",IF(ISERROR(VLOOKUP(VLOOKUP(C25,Table1[[Practice no.]:[12]],42,FALSE),List!$A$2:$B$5,2,FALSE)),"",VLOOKUP(VLOOKUP(C25,Table1[[Practice no.]:[12]],42,FALSE),List!$A$2:$B$5,2,FALSE)))</f>
        <v xml:space="preserve"> </v>
      </c>
    </row>
    <row r="26" spans="1:40" ht="39.75" customHeight="1">
      <c r="A26" s="218" t="str">
        <v>1. Decarbonization</v>
      </c>
      <c r="B26" s="218" t="str">
        <v>1.1. Road Network Planning and Road Transport Management</v>
      </c>
      <c r="C26" s="218" t="str">
        <v>1.1.5</v>
      </c>
      <c r="D26" s="219" t="str">
        <f>IF(C26="","",HYPERLINK("#'" &amp; C26 &amp; "'!A1",VLOOKUP(C26,Table1[[Practice no.]:[Pracitce Name]],2,FALSE)))</f>
        <v>Facilitate the use of fuel-efficient vehicles</v>
      </c>
      <c r="E26" s="65" t="str">
        <f>IF(C26="","",IF(ISERROR(VLOOKUP(VLOOKUP(C26,Table1[[Practice no.]:[12]],19,FALSE),List!$A$2:$B$5,2,FALSE)),"",VLOOKUP(VLOOKUP(C26,Table1[[Practice no.]:[12]],19,FALSE),List!$A$2:$B$5,2,FALSE)))</f>
        <v>●</v>
      </c>
      <c r="F26" s="66" t="str">
        <f>IF(C26="","",IF(ISERROR(VLOOKUP(VLOOKUP(C26,Table1[[Practice no.]:[12]],20,FALSE),List!$A$2:$B$5,2,FALSE)),"",VLOOKUP(VLOOKUP(C26,Table1[[Practice no.]:[12]],20,FALSE),List!$A$2:$B$5,2,FALSE)))</f>
        <v xml:space="preserve"> </v>
      </c>
      <c r="G26" s="66" t="str">
        <f>IF(C26="","",IF(ISERROR(VLOOKUP(VLOOKUP(C26,Table1[[Practice no.]:[12]],21,FALSE),List!$A$2:$B$5,2,FALSE)),"",VLOOKUP(VLOOKUP(C26,Table1[[Practice no.]:[12]],21,FALSE),List!$A$2:$B$5,2,FALSE)))</f>
        <v xml:space="preserve"> </v>
      </c>
      <c r="H26" s="67" t="str">
        <f>IF(C26="","",IF(ISERROR(VLOOKUP(VLOOKUP(C26,Table1[[Practice no.]:[12]],22,FALSE),List!$A$2:$B$5,2,FALSE)),"",VLOOKUP(VLOOKUP(C26,Table1[[Practice no.]:[12]],22,FALSE),List!$A$2:$B$5,2,FALSE)))</f>
        <v xml:space="preserve"> </v>
      </c>
      <c r="I26" s="67" t="str">
        <f>IF(C26="","",IF(ISERROR(VLOOKUP(VLOOKUP(C26,Table1[[Practice no.]:[12]],23,FALSE),List!$A$2:$B$5,2,FALSE)),"",VLOOKUP(VLOOKUP(C26,Table1[[Practice no.]:[12]],23,FALSE),List!$A$2:$B$5,2,FALSE)))</f>
        <v xml:space="preserve"> </v>
      </c>
      <c r="J26" s="67" t="str">
        <f>IF(C26="","",IF(ISERROR(VLOOKUP(VLOOKUP(C26,Table1[[Practice no.]:[12]],24,FALSE),List!$A$2:$B$5,2,FALSE)),"",VLOOKUP(VLOOKUP(C26,Table1[[Practice no.]:[12]],24,FALSE),List!$A$2:$B$5,2,FALSE)))</f>
        <v xml:space="preserve"> </v>
      </c>
      <c r="K26" s="68" t="str">
        <f>IF(C26="","",IF(ISERROR(VLOOKUP(VLOOKUP(C26,Table1[[Practice no.]:[12]],25,FALSE),List!$A$2:$B$5,2,FALSE)),"",VLOOKUP(VLOOKUP(C26,Table1[[Practice no.]:[12]],25,FALSE),List!$A$2:$B$5,2,FALSE)))</f>
        <v xml:space="preserve"> </v>
      </c>
      <c r="L26" s="68" t="str">
        <f>IF(C26="","",IF(ISERROR(VLOOKUP(VLOOKUP(C26,Table1[[Practice no.]:[12]],26,FALSE),List!$A$2:$B$5,2,FALSE)),"",VLOOKUP(VLOOKUP(C26,Table1[[Practice no.]:[12]],26,FALSE),List!$A$2:$B$5,2,FALSE)))</f>
        <v xml:space="preserve"> </v>
      </c>
      <c r="M26" s="68" t="str">
        <f>IF(C26="","",IF(ISERROR(VLOOKUP(VLOOKUP(C26,Table1[[Practice no.]:[12]],27,FALSE),List!$A$2:$B$5,2,FALSE)),"",VLOOKUP(VLOOKUP(C26,Table1[[Practice no.]:[12]],27,FALSE),List!$A$2:$B$5,2,FALSE)))</f>
        <v xml:space="preserve"> </v>
      </c>
      <c r="N26" s="69" t="str">
        <f>IF(C26="","",IF(ISERROR(VLOOKUP(VLOOKUP(C26,Table1[[Practice no.]:[12]],28,FALSE),List!$A$2:$B$5,2,FALSE)),"",VLOOKUP(VLOOKUP(C26,Table1[[Practice no.]:[12]],28,FALSE),List!$A$2:$B$5,2,FALSE)))</f>
        <v xml:space="preserve"> </v>
      </c>
      <c r="O26" s="69" t="str">
        <f>IF(C26="","",IF(ISERROR(VLOOKUP(VLOOKUP(C26,Table1[[Practice no.]:[12]],29,FALSE),List!$A$2:$B$5,2,FALSE)),"",VLOOKUP(VLOOKUP(C26,Table1[[Practice no.]:[12]],29,FALSE),List!$A$2:$B$5,2,FALSE)))</f>
        <v>○</v>
      </c>
      <c r="P26" s="69" t="str">
        <f>IF(C26="","",IF(ISERROR(VLOOKUP(VLOOKUP(C26,Table1[[Practice no.]:[12]],30,FALSE),List!$A$2:$B$5,2,FALSE)),"",VLOOKUP(VLOOKUP(C26,Table1[[Practice no.]:[12]],30,FALSE),List!$A$2:$B$5,2,FALSE)))</f>
        <v xml:space="preserve"> </v>
      </c>
      <c r="Q26" s="77" t="str">
        <f>IF(C26="","",IF(ISERROR(VLOOKUP(VLOOKUP(C26,Table1[[Practice no.]:[12]],31,FALSE),List!$A$2:$B$5,2,FALSE)),"",VLOOKUP(VLOOKUP(C26,Table1[[Practice no.]:[12]],31,FALSE),List!$A$2:$B$5,2,FALSE)))</f>
        <v xml:space="preserve"> </v>
      </c>
      <c r="R26" s="55" t="str">
        <f>IF(C26="","",IF(ISERROR(VLOOKUP(VLOOKUP(C26,Table1[[Practice no.]:[12]],32,FALSE),List!$A$2:$B$5,2,FALSE)),"",VLOOKUP(VLOOKUP(C26,Table1[[Practice no.]:[12]],32,FALSE),List!$A$2:$B$5,2,FALSE)))</f>
        <v xml:space="preserve"> </v>
      </c>
      <c r="S26" s="55" t="str">
        <f>IF(C26="","",IF(ISERROR(VLOOKUP(VLOOKUP(C26,Table1[[Practice no.]:[12]],33,FALSE),List!$A$2:$B$5,2,FALSE)),"",VLOOKUP(VLOOKUP(C26,Table1[[Practice no.]:[12]],33,FALSE),List!$A$2:$B$5,2,FALSE)))</f>
        <v>○</v>
      </c>
      <c r="T26" s="55" t="str">
        <f>IF(C26="","",IF(ISERROR(VLOOKUP(VLOOKUP(C26,Table1[[Practice no.]:[12]],34,FALSE),List!$A$2:$B$5,2,FALSE)),"",VLOOKUP(VLOOKUP(C26,Table1[[Practice no.]:[12]],34,FALSE),List!$A$2:$B$5,2,FALSE)))</f>
        <v>○</v>
      </c>
      <c r="U26" s="55" t="str">
        <f>IF(C26="","",IF(ISERROR(VLOOKUP(VLOOKUP(C26,Table1[[Practice no.]:[12]],35,FALSE),List!$A$2:$B$5,2,FALSE)),"",VLOOKUP(VLOOKUP(C26,Table1[[Practice no.]:[12]],35,FALSE),List!$A$2:$B$5,2,FALSE)))</f>
        <v>○</v>
      </c>
      <c r="V26" s="55" t="str">
        <f>IF(C26="","",IF(ISERROR(VLOOKUP(VLOOKUP(C26,Table1[[Practice no.]:[12]],36,FALSE),List!$A$2:$B$5,2,FALSE)),"",VLOOKUP(VLOOKUP(C26,Table1[[Practice no.]:[12]],36,FALSE),List!$A$2:$B$5,2,FALSE)))</f>
        <v xml:space="preserve"> </v>
      </c>
      <c r="W26" s="55" t="str">
        <f>IF(C26="","",IF(ISERROR(VLOOKUP(VLOOKUP(C26,Table1[[Practice no.]:[12]],37,FALSE),List!$A$2:$B$5,2,FALSE)),"",VLOOKUP(VLOOKUP(C26,Table1[[Practice no.]:[12]],37,FALSE),List!$A$2:$B$5,2,FALSE)))</f>
        <v>○</v>
      </c>
      <c r="X26" s="55" t="str">
        <f>IF(C26="","",IF(ISERROR(VLOOKUP(VLOOKUP(C26,Table1[[Practice no.]:[12]],38,FALSE),List!$A$2:$B$5,2,FALSE)),"",VLOOKUP(VLOOKUP(C26,Table1[[Practice no.]:[12]],38,FALSE),List!$A$2:$B$5,2,FALSE)))</f>
        <v xml:space="preserve"> </v>
      </c>
      <c r="Y26" s="55" t="str">
        <f>IF(C26="","",IF(ISERROR(VLOOKUP(VLOOKUP(C26,Table1[[Practice no.]:[12]],39,FALSE),List!$A$2:$B$5,2,FALSE)),"",VLOOKUP(VLOOKUP(C26,Table1[[Practice no.]:[12]],39,FALSE),List!$A$2:$B$5,2,FALSE)))</f>
        <v>○</v>
      </c>
      <c r="Z26" s="55" t="str">
        <f>IF(C26="","",IF(ISERROR(VLOOKUP(VLOOKUP(C26,Table1[[Practice no.]:[12]],40,FALSE),List!$A$2:$B$5,2,FALSE)),"",VLOOKUP(VLOOKUP(C26,Table1[[Practice no.]:[12]],40,FALSE),List!$A$2:$B$5,2,FALSE)))</f>
        <v>○</v>
      </c>
      <c r="AA26" s="55" t="str">
        <f>IF(C26="","",IF(ISERROR(VLOOKUP(VLOOKUP(C26,Table1[[Practice no.]:[12]],41,FALSE),List!$A$2:$B$5,2,FALSE)),"",VLOOKUP(VLOOKUP(C26,Table1[[Practice no.]:[12]],41,FALSE),List!$A$2:$B$5,2,FALSE)))</f>
        <v>○</v>
      </c>
      <c r="AB26" s="55" t="str">
        <f>IF(C26="","",IF(ISERROR(VLOOKUP(VLOOKUP(C26,Table1[[Practice no.]:[12]],42,FALSE),List!$A$2:$B$5,2,FALSE)),"",VLOOKUP(VLOOKUP(C26,Table1[[Practice no.]:[12]],42,FALSE),List!$A$2:$B$5,2,FALSE)))</f>
        <v>○</v>
      </c>
    </row>
    <row r="27" spans="1:40" ht="39.75" customHeight="1">
      <c r="A27" s="218" t="str">
        <v>1. Decarbonization</v>
      </c>
      <c r="B27" s="218" t="str">
        <v>1.1. Road Network Planning and Road Transport Management</v>
      </c>
      <c r="C27" s="218" t="str">
        <v>1.1.6</v>
      </c>
      <c r="D27" s="219" t="str">
        <f>IF(C27="","",HYPERLINK("#'" &amp; C27 &amp; "'!A1",VLOOKUP(C27,Table1[[Practice no.]:[Pracitce Name]],2,FALSE)))</f>
        <v>Implement anti-idling ordinances</v>
      </c>
      <c r="E27" s="65" t="str">
        <f>IF(C27="","",IF(ISERROR(VLOOKUP(VLOOKUP(C27,Table1[[Practice no.]:[12]],19,FALSE),List!$A$2:$B$5,2,FALSE)),"",VLOOKUP(VLOOKUP(C27,Table1[[Practice no.]:[12]],19,FALSE),List!$A$2:$B$5,2,FALSE)))</f>
        <v>●</v>
      </c>
      <c r="F27" s="66" t="str">
        <f>IF(C27="","",IF(ISERROR(VLOOKUP(VLOOKUP(C27,Table1[[Practice no.]:[12]],20,FALSE),List!$A$2:$B$5,2,FALSE)),"",VLOOKUP(VLOOKUP(C27,Table1[[Practice no.]:[12]],20,FALSE),List!$A$2:$B$5,2,FALSE)))</f>
        <v xml:space="preserve"> </v>
      </c>
      <c r="G27" s="66" t="str">
        <f>IF(C27="","",IF(ISERROR(VLOOKUP(VLOOKUP(C27,Table1[[Practice no.]:[12]],21,FALSE),List!$A$2:$B$5,2,FALSE)),"",VLOOKUP(VLOOKUP(C27,Table1[[Practice no.]:[12]],21,FALSE),List!$A$2:$B$5,2,FALSE)))</f>
        <v xml:space="preserve"> </v>
      </c>
      <c r="H27" s="67" t="str">
        <f>IF(C27="","",IF(ISERROR(VLOOKUP(VLOOKUP(C27,Table1[[Practice no.]:[12]],22,FALSE),List!$A$2:$B$5,2,FALSE)),"",VLOOKUP(VLOOKUP(C27,Table1[[Practice no.]:[12]],22,FALSE),List!$A$2:$B$5,2,FALSE)))</f>
        <v>○</v>
      </c>
      <c r="I27" s="67" t="str">
        <f>IF(C27="","",IF(ISERROR(VLOOKUP(VLOOKUP(C27,Table1[[Practice no.]:[12]],23,FALSE),List!$A$2:$B$5,2,FALSE)),"",VLOOKUP(VLOOKUP(C27,Table1[[Practice no.]:[12]],23,FALSE),List!$A$2:$B$5,2,FALSE)))</f>
        <v xml:space="preserve"> </v>
      </c>
      <c r="J27" s="67" t="str">
        <f>IF(C27="","",IF(ISERROR(VLOOKUP(VLOOKUP(C27,Table1[[Practice no.]:[12]],24,FALSE),List!$A$2:$B$5,2,FALSE)),"",VLOOKUP(VLOOKUP(C27,Table1[[Practice no.]:[12]],24,FALSE),List!$A$2:$B$5,2,FALSE)))</f>
        <v xml:space="preserve"> </v>
      </c>
      <c r="K27" s="68" t="str">
        <f>IF(C27="","",IF(ISERROR(VLOOKUP(VLOOKUP(C27,Table1[[Practice no.]:[12]],25,FALSE),List!$A$2:$B$5,2,FALSE)),"",VLOOKUP(VLOOKUP(C27,Table1[[Practice no.]:[12]],25,FALSE),List!$A$2:$B$5,2,FALSE)))</f>
        <v xml:space="preserve"> </v>
      </c>
      <c r="L27" s="68" t="str">
        <f>IF(C27="","",IF(ISERROR(VLOOKUP(VLOOKUP(C27,Table1[[Practice no.]:[12]],26,FALSE),List!$A$2:$B$5,2,FALSE)),"",VLOOKUP(VLOOKUP(C27,Table1[[Practice no.]:[12]],26,FALSE),List!$A$2:$B$5,2,FALSE)))</f>
        <v xml:space="preserve"> </v>
      </c>
      <c r="M27" s="68" t="str">
        <f>IF(C27="","",IF(ISERROR(VLOOKUP(VLOOKUP(C27,Table1[[Practice no.]:[12]],27,FALSE),List!$A$2:$B$5,2,FALSE)),"",VLOOKUP(VLOOKUP(C27,Table1[[Practice no.]:[12]],27,FALSE),List!$A$2:$B$5,2,FALSE)))</f>
        <v xml:space="preserve"> </v>
      </c>
      <c r="N27" s="69" t="str">
        <f>IF(C27="","",IF(ISERROR(VLOOKUP(VLOOKUP(C27,Table1[[Practice no.]:[12]],28,FALSE),List!$A$2:$B$5,2,FALSE)),"",VLOOKUP(VLOOKUP(C27,Table1[[Practice no.]:[12]],28,FALSE),List!$A$2:$B$5,2,FALSE)))</f>
        <v xml:space="preserve"> </v>
      </c>
      <c r="O27" s="69" t="str">
        <f>IF(C27="","",IF(ISERROR(VLOOKUP(VLOOKUP(C27,Table1[[Practice no.]:[12]],29,FALSE),List!$A$2:$B$5,2,FALSE)),"",VLOOKUP(VLOOKUP(C27,Table1[[Practice no.]:[12]],29,FALSE),List!$A$2:$B$5,2,FALSE)))</f>
        <v xml:space="preserve"> </v>
      </c>
      <c r="P27" s="69" t="str">
        <f>IF(C27="","",IF(ISERROR(VLOOKUP(VLOOKUP(C27,Table1[[Practice no.]:[12]],30,FALSE),List!$A$2:$B$5,2,FALSE)),"",VLOOKUP(VLOOKUP(C27,Table1[[Practice no.]:[12]],30,FALSE),List!$A$2:$B$5,2,FALSE)))</f>
        <v xml:space="preserve"> </v>
      </c>
      <c r="Q27" s="77" t="str">
        <f>IF(C27="","",IF(ISERROR(VLOOKUP(VLOOKUP(C27,Table1[[Practice no.]:[12]],31,FALSE),List!$A$2:$B$5,2,FALSE)),"",VLOOKUP(VLOOKUP(C27,Table1[[Practice no.]:[12]],31,FALSE),List!$A$2:$B$5,2,FALSE)))</f>
        <v xml:space="preserve"> </v>
      </c>
      <c r="R27" s="55" t="str">
        <f>IF(C27="","",IF(ISERROR(VLOOKUP(VLOOKUP(C27,Table1[[Practice no.]:[12]],32,FALSE),List!$A$2:$B$5,2,FALSE)),"",VLOOKUP(VLOOKUP(C27,Table1[[Practice no.]:[12]],32,FALSE),List!$A$2:$B$5,2,FALSE)))</f>
        <v xml:space="preserve"> </v>
      </c>
      <c r="S27" s="55" t="str">
        <f>IF(C27="","",IF(ISERROR(VLOOKUP(VLOOKUP(C27,Table1[[Practice no.]:[12]],33,FALSE),List!$A$2:$B$5,2,FALSE)),"",VLOOKUP(VLOOKUP(C27,Table1[[Practice no.]:[12]],33,FALSE),List!$A$2:$B$5,2,FALSE)))</f>
        <v xml:space="preserve"> </v>
      </c>
      <c r="T27" s="55" t="str">
        <f>IF(C27="","",IF(ISERROR(VLOOKUP(VLOOKUP(C27,Table1[[Practice no.]:[12]],34,FALSE),List!$A$2:$B$5,2,FALSE)),"",VLOOKUP(VLOOKUP(C27,Table1[[Practice no.]:[12]],34,FALSE),List!$A$2:$B$5,2,FALSE)))</f>
        <v xml:space="preserve"> </v>
      </c>
      <c r="U27" s="55" t="str">
        <f>IF(C27="","",IF(ISERROR(VLOOKUP(VLOOKUP(C27,Table1[[Practice no.]:[12]],35,FALSE),List!$A$2:$B$5,2,FALSE)),"",VLOOKUP(VLOOKUP(C27,Table1[[Practice no.]:[12]],35,FALSE),List!$A$2:$B$5,2,FALSE)))</f>
        <v xml:space="preserve"> </v>
      </c>
      <c r="V27" s="55" t="str">
        <f>IF(C27="","",IF(ISERROR(VLOOKUP(VLOOKUP(C27,Table1[[Practice no.]:[12]],36,FALSE),List!$A$2:$B$5,2,FALSE)),"",VLOOKUP(VLOOKUP(C27,Table1[[Practice no.]:[12]],36,FALSE),List!$A$2:$B$5,2,FALSE)))</f>
        <v xml:space="preserve"> </v>
      </c>
      <c r="W27" s="55" t="str">
        <f>IF(C27="","",IF(ISERROR(VLOOKUP(VLOOKUP(C27,Table1[[Practice no.]:[12]],37,FALSE),List!$A$2:$B$5,2,FALSE)),"",VLOOKUP(VLOOKUP(C27,Table1[[Practice no.]:[12]],37,FALSE),List!$A$2:$B$5,2,FALSE)))</f>
        <v>○</v>
      </c>
      <c r="X27" s="55" t="str">
        <f>IF(C27="","",IF(ISERROR(VLOOKUP(VLOOKUP(C27,Table1[[Practice no.]:[12]],38,FALSE),List!$A$2:$B$5,2,FALSE)),"",VLOOKUP(VLOOKUP(C27,Table1[[Practice no.]:[12]],38,FALSE),List!$A$2:$B$5,2,FALSE)))</f>
        <v>○</v>
      </c>
      <c r="Y27" s="55" t="str">
        <f>IF(C27="","",IF(ISERROR(VLOOKUP(VLOOKUP(C27,Table1[[Practice no.]:[12]],39,FALSE),List!$A$2:$B$5,2,FALSE)),"",VLOOKUP(VLOOKUP(C27,Table1[[Practice no.]:[12]],39,FALSE),List!$A$2:$B$5,2,FALSE)))</f>
        <v>○</v>
      </c>
      <c r="Z27" s="55" t="str">
        <f>IF(C27="","",IF(ISERROR(VLOOKUP(VLOOKUP(C27,Table1[[Practice no.]:[12]],40,FALSE),List!$A$2:$B$5,2,FALSE)),"",VLOOKUP(VLOOKUP(C27,Table1[[Practice no.]:[12]],40,FALSE),List!$A$2:$B$5,2,FALSE)))</f>
        <v xml:space="preserve"> </v>
      </c>
      <c r="AA27" s="55" t="str">
        <f>IF(C27="","",IF(ISERROR(VLOOKUP(VLOOKUP(C27,Table1[[Practice no.]:[12]],41,FALSE),List!$A$2:$B$5,2,FALSE)),"",VLOOKUP(VLOOKUP(C27,Table1[[Practice no.]:[12]],41,FALSE),List!$A$2:$B$5,2,FALSE)))</f>
        <v xml:space="preserve"> </v>
      </c>
      <c r="AB27" s="55" t="str">
        <f>IF(C27="","",IF(ISERROR(VLOOKUP(VLOOKUP(C27,Table1[[Practice no.]:[12]],42,FALSE),List!$A$2:$B$5,2,FALSE)),"",VLOOKUP(VLOOKUP(C27,Table1[[Practice no.]:[12]],42,FALSE),List!$A$2:$B$5,2,FALSE)))</f>
        <v xml:space="preserve"> </v>
      </c>
    </row>
    <row r="28" spans="1:40" ht="39.75" customHeight="1">
      <c r="A28" s="218" t="str">
        <v>1. Decarbonization</v>
      </c>
      <c r="B28" s="218" t="str">
        <v>1.1. Road Network Planning and Road Transport Management</v>
      </c>
      <c r="C28" s="218" t="str">
        <v>1.1.7</v>
      </c>
      <c r="D28" s="219" t="str">
        <f>IF(C28="","",HYPERLINK("#'" &amp; C28 &amp; "'!A1",VLOOKUP(C28,Table1[[Practice no.]:[Pracitce Name]],2,FALSE)))</f>
        <v>Introduce electric vehicles (EVs)</v>
      </c>
      <c r="E28" s="65" t="str">
        <f>IF(C28="","",IF(ISERROR(VLOOKUP(VLOOKUP(C28,Table1[[Practice no.]:[12]],19,FALSE),List!$A$2:$B$5,2,FALSE)),"",VLOOKUP(VLOOKUP(C28,Table1[[Practice no.]:[12]],19,FALSE),List!$A$2:$B$5,2,FALSE)))</f>
        <v>●</v>
      </c>
      <c r="F28" s="66" t="str">
        <f>IF(C28="","",IF(ISERROR(VLOOKUP(VLOOKUP(C28,Table1[[Practice no.]:[12]],20,FALSE),List!$A$2:$B$5,2,FALSE)),"",VLOOKUP(VLOOKUP(C28,Table1[[Practice no.]:[12]],20,FALSE),List!$A$2:$B$5,2,FALSE)))</f>
        <v xml:space="preserve"> </v>
      </c>
      <c r="G28" s="66" t="str">
        <f>IF(C28="","",IF(ISERROR(VLOOKUP(VLOOKUP(C28,Table1[[Practice no.]:[12]],21,FALSE),List!$A$2:$B$5,2,FALSE)),"",VLOOKUP(VLOOKUP(C28,Table1[[Practice no.]:[12]],21,FALSE),List!$A$2:$B$5,2,FALSE)))</f>
        <v xml:space="preserve"> </v>
      </c>
      <c r="H28" s="67" t="str">
        <f>IF(C28="","",IF(ISERROR(VLOOKUP(VLOOKUP(C28,Table1[[Practice no.]:[12]],22,FALSE),List!$A$2:$B$5,2,FALSE)),"",VLOOKUP(VLOOKUP(C28,Table1[[Practice no.]:[12]],22,FALSE),List!$A$2:$B$5,2,FALSE)))</f>
        <v>○</v>
      </c>
      <c r="I28" s="67" t="str">
        <f>IF(C28="","",IF(ISERROR(VLOOKUP(VLOOKUP(C28,Table1[[Practice no.]:[12]],23,FALSE),List!$A$2:$B$5,2,FALSE)),"",VLOOKUP(VLOOKUP(C28,Table1[[Practice no.]:[12]],23,FALSE),List!$A$2:$B$5,2,FALSE)))</f>
        <v xml:space="preserve"> </v>
      </c>
      <c r="J28" s="67" t="str">
        <f>IF(C28="","",IF(ISERROR(VLOOKUP(VLOOKUP(C28,Table1[[Practice no.]:[12]],24,FALSE),List!$A$2:$B$5,2,FALSE)),"",VLOOKUP(VLOOKUP(C28,Table1[[Practice no.]:[12]],24,FALSE),List!$A$2:$B$5,2,FALSE)))</f>
        <v xml:space="preserve"> </v>
      </c>
      <c r="K28" s="68" t="str">
        <f>IF(C28="","",IF(ISERROR(VLOOKUP(VLOOKUP(C28,Table1[[Practice no.]:[12]],25,FALSE),List!$A$2:$B$5,2,FALSE)),"",VLOOKUP(VLOOKUP(C28,Table1[[Practice no.]:[12]],25,FALSE),List!$A$2:$B$5,2,FALSE)))</f>
        <v xml:space="preserve"> </v>
      </c>
      <c r="L28" s="68" t="str">
        <f>IF(C28="","",IF(ISERROR(VLOOKUP(VLOOKUP(C28,Table1[[Practice no.]:[12]],26,FALSE),List!$A$2:$B$5,2,FALSE)),"",VLOOKUP(VLOOKUP(C28,Table1[[Practice no.]:[12]],26,FALSE),List!$A$2:$B$5,2,FALSE)))</f>
        <v xml:space="preserve"> </v>
      </c>
      <c r="M28" s="68" t="str">
        <f>IF(C28="","",IF(ISERROR(VLOOKUP(VLOOKUP(C28,Table1[[Practice no.]:[12]],27,FALSE),List!$A$2:$B$5,2,FALSE)),"",VLOOKUP(VLOOKUP(C28,Table1[[Practice no.]:[12]],27,FALSE),List!$A$2:$B$5,2,FALSE)))</f>
        <v xml:space="preserve"> </v>
      </c>
      <c r="N28" s="69" t="str">
        <f>IF(C28="","",IF(ISERROR(VLOOKUP(VLOOKUP(C28,Table1[[Practice no.]:[12]],28,FALSE),List!$A$2:$B$5,2,FALSE)),"",VLOOKUP(VLOOKUP(C28,Table1[[Practice no.]:[12]],28,FALSE),List!$A$2:$B$5,2,FALSE)))</f>
        <v xml:space="preserve"> </v>
      </c>
      <c r="O28" s="69" t="str">
        <f>IF(C28="","",IF(ISERROR(VLOOKUP(VLOOKUP(C28,Table1[[Practice no.]:[12]],29,FALSE),List!$A$2:$B$5,2,FALSE)),"",VLOOKUP(VLOOKUP(C28,Table1[[Practice no.]:[12]],29,FALSE),List!$A$2:$B$5,2,FALSE)))</f>
        <v xml:space="preserve"> </v>
      </c>
      <c r="P28" s="69" t="str">
        <f>IF(C28="","",IF(ISERROR(VLOOKUP(VLOOKUP(C28,Table1[[Practice no.]:[12]],30,FALSE),List!$A$2:$B$5,2,FALSE)),"",VLOOKUP(VLOOKUP(C28,Table1[[Practice no.]:[12]],30,FALSE),List!$A$2:$B$5,2,FALSE)))</f>
        <v xml:space="preserve"> </v>
      </c>
      <c r="Q28" s="77" t="str">
        <f>IF(C28="","",IF(ISERROR(VLOOKUP(VLOOKUP(C28,Table1[[Practice no.]:[12]],31,FALSE),List!$A$2:$B$5,2,FALSE)),"",VLOOKUP(VLOOKUP(C28,Table1[[Practice no.]:[12]],31,FALSE),List!$A$2:$B$5,2,FALSE)))</f>
        <v xml:space="preserve"> </v>
      </c>
      <c r="R28" s="55" t="str">
        <f>IF(C28="","",IF(ISERROR(VLOOKUP(VLOOKUP(C28,Table1[[Practice no.]:[12]],32,FALSE),List!$A$2:$B$5,2,FALSE)),"",VLOOKUP(VLOOKUP(C28,Table1[[Practice no.]:[12]],32,FALSE),List!$A$2:$B$5,2,FALSE)))</f>
        <v xml:space="preserve"> </v>
      </c>
      <c r="S28" s="55" t="str">
        <f>IF(C28="","",IF(ISERROR(VLOOKUP(VLOOKUP(C28,Table1[[Practice no.]:[12]],33,FALSE),List!$A$2:$B$5,2,FALSE)),"",VLOOKUP(VLOOKUP(C28,Table1[[Practice no.]:[12]],33,FALSE),List!$A$2:$B$5,2,FALSE)))</f>
        <v>○</v>
      </c>
      <c r="T28" s="55" t="str">
        <f>IF(C28="","",IF(ISERROR(VLOOKUP(VLOOKUP(C28,Table1[[Practice no.]:[12]],34,FALSE),List!$A$2:$B$5,2,FALSE)),"",VLOOKUP(VLOOKUP(C28,Table1[[Practice no.]:[12]],34,FALSE),List!$A$2:$B$5,2,FALSE)))</f>
        <v>○</v>
      </c>
      <c r="U28" s="55" t="str">
        <f>IF(C28="","",IF(ISERROR(VLOOKUP(VLOOKUP(C28,Table1[[Practice no.]:[12]],35,FALSE),List!$A$2:$B$5,2,FALSE)),"",VLOOKUP(VLOOKUP(C28,Table1[[Practice no.]:[12]],35,FALSE),List!$A$2:$B$5,2,FALSE)))</f>
        <v>○</v>
      </c>
      <c r="V28" s="55" t="str">
        <f>IF(C28="","",IF(ISERROR(VLOOKUP(VLOOKUP(C28,Table1[[Practice no.]:[12]],36,FALSE),List!$A$2:$B$5,2,FALSE)),"",VLOOKUP(VLOOKUP(C28,Table1[[Practice no.]:[12]],36,FALSE),List!$A$2:$B$5,2,FALSE)))</f>
        <v xml:space="preserve"> </v>
      </c>
      <c r="W28" s="55" t="str">
        <f>IF(C28="","",IF(ISERROR(VLOOKUP(VLOOKUP(C28,Table1[[Practice no.]:[12]],37,FALSE),List!$A$2:$B$5,2,FALSE)),"",VLOOKUP(VLOOKUP(C28,Table1[[Practice no.]:[12]],37,FALSE),List!$A$2:$B$5,2,FALSE)))</f>
        <v>○</v>
      </c>
      <c r="X28" s="55" t="str">
        <f>IF(C28="","",IF(ISERROR(VLOOKUP(VLOOKUP(C28,Table1[[Practice no.]:[12]],38,FALSE),List!$A$2:$B$5,2,FALSE)),"",VLOOKUP(VLOOKUP(C28,Table1[[Practice no.]:[12]],38,FALSE),List!$A$2:$B$5,2,FALSE)))</f>
        <v>○</v>
      </c>
      <c r="Y28" s="55" t="str">
        <f>IF(C28="","",IF(ISERROR(VLOOKUP(VLOOKUP(C28,Table1[[Practice no.]:[12]],39,FALSE),List!$A$2:$B$5,2,FALSE)),"",VLOOKUP(VLOOKUP(C28,Table1[[Practice no.]:[12]],39,FALSE),List!$A$2:$B$5,2,FALSE)))</f>
        <v>○</v>
      </c>
      <c r="Z28" s="55" t="str">
        <f>IF(C28="","",IF(ISERROR(VLOOKUP(VLOOKUP(C28,Table1[[Practice no.]:[12]],40,FALSE),List!$A$2:$B$5,2,FALSE)),"",VLOOKUP(VLOOKUP(C28,Table1[[Practice no.]:[12]],40,FALSE),List!$A$2:$B$5,2,FALSE)))</f>
        <v>○</v>
      </c>
      <c r="AA28" s="55" t="str">
        <f>IF(C28="","",IF(ISERROR(VLOOKUP(VLOOKUP(C28,Table1[[Practice no.]:[12]],41,FALSE),List!$A$2:$B$5,2,FALSE)),"",VLOOKUP(VLOOKUP(C28,Table1[[Practice no.]:[12]],41,FALSE),List!$A$2:$B$5,2,FALSE)))</f>
        <v>○</v>
      </c>
      <c r="AB28" s="55" t="str">
        <f>IF(C28="","",IF(ISERROR(VLOOKUP(VLOOKUP(C28,Table1[[Practice no.]:[12]],42,FALSE),List!$A$2:$B$5,2,FALSE)),"",VLOOKUP(VLOOKUP(C28,Table1[[Practice no.]:[12]],42,FALSE),List!$A$2:$B$5,2,FALSE)))</f>
        <v xml:space="preserve"> </v>
      </c>
    </row>
    <row r="29" spans="1:40" ht="39.75" customHeight="1">
      <c r="A29" s="218" t="str">
        <v>1. Decarbonization</v>
      </c>
      <c r="B29" s="218" t="str">
        <v>1.1. Road Network Planning and Road Transport Management</v>
      </c>
      <c r="C29" s="218" t="str">
        <v>1.1.8</v>
      </c>
      <c r="D29" s="219" t="str">
        <f>IF(C29="","",HYPERLINK("#'" &amp; C29 &amp; "'!A1",VLOOKUP(C29,Table1[[Practice no.]:[Pracitce Name]],2,FALSE)))</f>
        <v>Low carbon road network planning and alignment</v>
      </c>
      <c r="E29" s="65" t="str">
        <f>IF(C29="","",IF(ISERROR(VLOOKUP(VLOOKUP(C29,Table1[[Practice no.]:[12]],19,FALSE),List!$A$2:$B$5,2,FALSE)),"",VLOOKUP(VLOOKUP(C29,Table1[[Practice no.]:[12]],19,FALSE),List!$A$2:$B$5,2,FALSE)))</f>
        <v>●</v>
      </c>
      <c r="F29" s="66" t="str">
        <f>IF(C29="","",IF(ISERROR(VLOOKUP(VLOOKUP(C29,Table1[[Practice no.]:[12]],20,FALSE),List!$A$2:$B$5,2,FALSE)),"",VLOOKUP(VLOOKUP(C29,Table1[[Practice no.]:[12]],20,FALSE),List!$A$2:$B$5,2,FALSE)))</f>
        <v xml:space="preserve"> </v>
      </c>
      <c r="G29" s="66" t="str">
        <f>IF(C29="","",IF(ISERROR(VLOOKUP(VLOOKUP(C29,Table1[[Practice no.]:[12]],21,FALSE),List!$A$2:$B$5,2,FALSE)),"",VLOOKUP(VLOOKUP(C29,Table1[[Practice no.]:[12]],21,FALSE),List!$A$2:$B$5,2,FALSE)))</f>
        <v xml:space="preserve"> </v>
      </c>
      <c r="H29" s="67" t="str">
        <f>IF(C29="","",IF(ISERROR(VLOOKUP(VLOOKUP(C29,Table1[[Practice no.]:[12]],22,FALSE),List!$A$2:$B$5,2,FALSE)),"",VLOOKUP(VLOOKUP(C29,Table1[[Practice no.]:[12]],22,FALSE),List!$A$2:$B$5,2,FALSE)))</f>
        <v>○</v>
      </c>
      <c r="I29" s="67" t="str">
        <f>IF(C29="","",IF(ISERROR(VLOOKUP(VLOOKUP(C29,Table1[[Practice no.]:[12]],23,FALSE),List!$A$2:$B$5,2,FALSE)),"",VLOOKUP(VLOOKUP(C29,Table1[[Practice no.]:[12]],23,FALSE),List!$A$2:$B$5,2,FALSE)))</f>
        <v>○</v>
      </c>
      <c r="J29" s="67" t="str">
        <f>IF(C29="","",IF(ISERROR(VLOOKUP(VLOOKUP(C29,Table1[[Practice no.]:[12]],24,FALSE),List!$A$2:$B$5,2,FALSE)),"",VLOOKUP(VLOOKUP(C29,Table1[[Practice no.]:[12]],24,FALSE),List!$A$2:$B$5,2,FALSE)))</f>
        <v xml:space="preserve"> </v>
      </c>
      <c r="K29" s="68" t="str">
        <f>IF(C29="","",IF(ISERROR(VLOOKUP(VLOOKUP(C29,Table1[[Practice no.]:[12]],25,FALSE),List!$A$2:$B$5,2,FALSE)),"",VLOOKUP(VLOOKUP(C29,Table1[[Practice no.]:[12]],25,FALSE),List!$A$2:$B$5,2,FALSE)))</f>
        <v xml:space="preserve"> </v>
      </c>
      <c r="L29" s="68" t="str">
        <f>IF(C29="","",IF(ISERROR(VLOOKUP(VLOOKUP(C29,Table1[[Practice no.]:[12]],26,FALSE),List!$A$2:$B$5,2,FALSE)),"",VLOOKUP(VLOOKUP(C29,Table1[[Practice no.]:[12]],26,FALSE),List!$A$2:$B$5,2,FALSE)))</f>
        <v xml:space="preserve"> </v>
      </c>
      <c r="M29" s="68" t="str">
        <f>IF(C29="","",IF(ISERROR(VLOOKUP(VLOOKUP(C29,Table1[[Practice no.]:[12]],27,FALSE),List!$A$2:$B$5,2,FALSE)),"",VLOOKUP(VLOOKUP(C29,Table1[[Practice no.]:[12]],27,FALSE),List!$A$2:$B$5,2,FALSE)))</f>
        <v xml:space="preserve"> </v>
      </c>
      <c r="N29" s="69" t="str">
        <f>IF(C29="","",IF(ISERROR(VLOOKUP(VLOOKUP(C29,Table1[[Practice no.]:[12]],28,FALSE),List!$A$2:$B$5,2,FALSE)),"",VLOOKUP(VLOOKUP(C29,Table1[[Practice no.]:[12]],28,FALSE),List!$A$2:$B$5,2,FALSE)))</f>
        <v xml:space="preserve"> </v>
      </c>
      <c r="O29" s="69" t="str">
        <f>IF(C29="","",IF(ISERROR(VLOOKUP(VLOOKUP(C29,Table1[[Practice no.]:[12]],29,FALSE),List!$A$2:$B$5,2,FALSE)),"",VLOOKUP(VLOOKUP(C29,Table1[[Practice no.]:[12]],29,FALSE),List!$A$2:$B$5,2,FALSE)))</f>
        <v xml:space="preserve"> </v>
      </c>
      <c r="P29" s="69" t="str">
        <f>IF(C29="","",IF(ISERROR(VLOOKUP(VLOOKUP(C29,Table1[[Practice no.]:[12]],30,FALSE),List!$A$2:$B$5,2,FALSE)),"",VLOOKUP(VLOOKUP(C29,Table1[[Practice no.]:[12]],30,FALSE),List!$A$2:$B$5,2,FALSE)))</f>
        <v xml:space="preserve"> </v>
      </c>
      <c r="Q29" s="77" t="str">
        <f>IF(C29="","",IF(ISERROR(VLOOKUP(VLOOKUP(C29,Table1[[Practice no.]:[12]],31,FALSE),List!$A$2:$B$5,2,FALSE)),"",VLOOKUP(VLOOKUP(C29,Table1[[Practice no.]:[12]],31,FALSE),List!$A$2:$B$5,2,FALSE)))</f>
        <v xml:space="preserve"> </v>
      </c>
      <c r="R29" s="55" t="str">
        <f>IF(C29="","",IF(ISERROR(VLOOKUP(VLOOKUP(C29,Table1[[Practice no.]:[12]],32,FALSE),List!$A$2:$B$5,2,FALSE)),"",VLOOKUP(VLOOKUP(C29,Table1[[Practice no.]:[12]],32,FALSE),List!$A$2:$B$5,2,FALSE)))</f>
        <v xml:space="preserve"> </v>
      </c>
      <c r="S29" s="55" t="str">
        <f>IF(C29="","",IF(ISERROR(VLOOKUP(VLOOKUP(C29,Table1[[Practice no.]:[12]],33,FALSE),List!$A$2:$B$5,2,FALSE)),"",VLOOKUP(VLOOKUP(C29,Table1[[Practice no.]:[12]],33,FALSE),List!$A$2:$B$5,2,FALSE)))</f>
        <v>○</v>
      </c>
      <c r="T29" s="55" t="str">
        <f>IF(C29="","",IF(ISERROR(VLOOKUP(VLOOKUP(C29,Table1[[Practice no.]:[12]],34,FALSE),List!$A$2:$B$5,2,FALSE)),"",VLOOKUP(VLOOKUP(C29,Table1[[Practice no.]:[12]],34,FALSE),List!$A$2:$B$5,2,FALSE)))</f>
        <v xml:space="preserve"> </v>
      </c>
      <c r="U29" s="55" t="str">
        <f>IF(C29="","",IF(ISERROR(VLOOKUP(VLOOKUP(C29,Table1[[Practice no.]:[12]],35,FALSE),List!$A$2:$B$5,2,FALSE)),"",VLOOKUP(VLOOKUP(C29,Table1[[Practice no.]:[12]],35,FALSE),List!$A$2:$B$5,2,FALSE)))</f>
        <v xml:space="preserve"> </v>
      </c>
      <c r="V29" s="55" t="str">
        <f>IF(C29="","",IF(ISERROR(VLOOKUP(VLOOKUP(C29,Table1[[Practice no.]:[12]],36,FALSE),List!$A$2:$B$5,2,FALSE)),"",VLOOKUP(VLOOKUP(C29,Table1[[Practice no.]:[12]],36,FALSE),List!$A$2:$B$5,2,FALSE)))</f>
        <v>○</v>
      </c>
      <c r="W29" s="55" t="str">
        <f>IF(C29="","",IF(ISERROR(VLOOKUP(VLOOKUP(C29,Table1[[Practice no.]:[12]],37,FALSE),List!$A$2:$B$5,2,FALSE)),"",VLOOKUP(VLOOKUP(C29,Table1[[Practice no.]:[12]],37,FALSE),List!$A$2:$B$5,2,FALSE)))</f>
        <v xml:space="preserve"> </v>
      </c>
      <c r="X29" s="55" t="str">
        <f>IF(C29="","",IF(ISERROR(VLOOKUP(VLOOKUP(C29,Table1[[Practice no.]:[12]],38,FALSE),List!$A$2:$B$5,2,FALSE)),"",VLOOKUP(VLOOKUP(C29,Table1[[Practice no.]:[12]],38,FALSE),List!$A$2:$B$5,2,FALSE)))</f>
        <v xml:space="preserve"> </v>
      </c>
      <c r="Y29" s="55" t="str">
        <f>IF(C29="","",IF(ISERROR(VLOOKUP(VLOOKUP(C29,Table1[[Practice no.]:[12]],39,FALSE),List!$A$2:$B$5,2,FALSE)),"",VLOOKUP(VLOOKUP(C29,Table1[[Practice no.]:[12]],39,FALSE),List!$A$2:$B$5,2,FALSE)))</f>
        <v xml:space="preserve"> </v>
      </c>
      <c r="Z29" s="55" t="str">
        <f>IF(C29="","",IF(ISERROR(VLOOKUP(VLOOKUP(C29,Table1[[Practice no.]:[12]],40,FALSE),List!$A$2:$B$5,2,FALSE)),"",VLOOKUP(VLOOKUP(C29,Table1[[Practice no.]:[12]],40,FALSE),List!$A$2:$B$5,2,FALSE)))</f>
        <v xml:space="preserve"> </v>
      </c>
      <c r="AA29" s="55" t="str">
        <f>IF(C29="","",IF(ISERROR(VLOOKUP(VLOOKUP(C29,Table1[[Practice no.]:[12]],41,FALSE),List!$A$2:$B$5,2,FALSE)),"",VLOOKUP(VLOOKUP(C29,Table1[[Practice no.]:[12]],41,FALSE),List!$A$2:$B$5,2,FALSE)))</f>
        <v xml:space="preserve"> </v>
      </c>
      <c r="AB29" s="55" t="str">
        <f>IF(C29="","",IF(ISERROR(VLOOKUP(VLOOKUP(C29,Table1[[Practice no.]:[12]],42,FALSE),List!$A$2:$B$5,2,FALSE)),"",VLOOKUP(VLOOKUP(C29,Table1[[Practice no.]:[12]],42,FALSE),List!$A$2:$B$5,2,FALSE)))</f>
        <v xml:space="preserve"> </v>
      </c>
    </row>
    <row r="30" spans="1:40" ht="39.75" customHeight="1">
      <c r="A30" s="218" t="str">
        <v>1. Decarbonization</v>
      </c>
      <c r="B30" s="218" t="str">
        <v>1.1. Road Network Planning and Road Transport Management</v>
      </c>
      <c r="C30" s="218" t="str">
        <v>1.1.9</v>
      </c>
      <c r="D30" s="219" t="str">
        <f>IF(C30="","",HYPERLINK("#'" &amp; C30 &amp; "'!A1",VLOOKUP(C30,Table1[[Practice no.]:[Pracitce Name]],2,FALSE)))</f>
        <v xml:space="preserve">Avoiding roads in peatlands to minimize methane and C02 emissions </v>
      </c>
      <c r="E30" s="65" t="str">
        <f>IF(C30="","",IF(ISERROR(VLOOKUP(VLOOKUP(C30,Table1[[Practice no.]:[12]],19,FALSE),List!$A$2:$B$5,2,FALSE)),"",VLOOKUP(VLOOKUP(C30,Table1[[Practice no.]:[12]],19,FALSE),List!$A$2:$B$5,2,FALSE)))</f>
        <v>●</v>
      </c>
      <c r="F30" s="66" t="str">
        <f>IF(C30="","",IF(ISERROR(VLOOKUP(VLOOKUP(C30,Table1[[Practice no.]:[12]],20,FALSE),List!$A$2:$B$5,2,FALSE)),"",VLOOKUP(VLOOKUP(C30,Table1[[Practice no.]:[12]],20,FALSE),List!$A$2:$B$5,2,FALSE)))</f>
        <v xml:space="preserve"> </v>
      </c>
      <c r="G30" s="66" t="str">
        <f>IF(C30="","",IF(ISERROR(VLOOKUP(VLOOKUP(C30,Table1[[Practice no.]:[12]],21,FALSE),List!$A$2:$B$5,2,FALSE)),"",VLOOKUP(VLOOKUP(C30,Table1[[Practice no.]:[12]],21,FALSE),List!$A$2:$B$5,2,FALSE)))</f>
        <v>○</v>
      </c>
      <c r="H30" s="67" t="str">
        <f>IF(C30="","",IF(ISERROR(VLOOKUP(VLOOKUP(C30,Table1[[Practice no.]:[12]],22,FALSE),List!$A$2:$B$5,2,FALSE)),"",VLOOKUP(VLOOKUP(C30,Table1[[Practice no.]:[12]],22,FALSE),List!$A$2:$B$5,2,FALSE)))</f>
        <v xml:space="preserve"> </v>
      </c>
      <c r="I30" s="67" t="str">
        <f>IF(C30="","",IF(ISERROR(VLOOKUP(VLOOKUP(C30,Table1[[Practice no.]:[12]],23,FALSE),List!$A$2:$B$5,2,FALSE)),"",VLOOKUP(VLOOKUP(C30,Table1[[Practice no.]:[12]],23,FALSE),List!$A$2:$B$5,2,FALSE)))</f>
        <v xml:space="preserve"> </v>
      </c>
      <c r="J30" s="67" t="str">
        <f>IF(C30="","",IF(ISERROR(VLOOKUP(VLOOKUP(C30,Table1[[Practice no.]:[12]],24,FALSE),List!$A$2:$B$5,2,FALSE)),"",VLOOKUP(VLOOKUP(C30,Table1[[Practice no.]:[12]],24,FALSE),List!$A$2:$B$5,2,FALSE)))</f>
        <v xml:space="preserve"> </v>
      </c>
      <c r="K30" s="68" t="str">
        <f>IF(C30="","",IF(ISERROR(VLOOKUP(VLOOKUP(C30,Table1[[Practice no.]:[12]],25,FALSE),List!$A$2:$B$5,2,FALSE)),"",VLOOKUP(VLOOKUP(C30,Table1[[Practice no.]:[12]],25,FALSE),List!$A$2:$B$5,2,FALSE)))</f>
        <v xml:space="preserve"> </v>
      </c>
      <c r="L30" s="68" t="str">
        <f>IF(C30="","",IF(ISERROR(VLOOKUP(VLOOKUP(C30,Table1[[Practice no.]:[12]],26,FALSE),List!$A$2:$B$5,2,FALSE)),"",VLOOKUP(VLOOKUP(C30,Table1[[Practice no.]:[12]],26,FALSE),List!$A$2:$B$5,2,FALSE)))</f>
        <v xml:space="preserve"> </v>
      </c>
      <c r="M30" s="68" t="str">
        <f>IF(C30="","",IF(ISERROR(VLOOKUP(VLOOKUP(C30,Table1[[Practice no.]:[12]],27,FALSE),List!$A$2:$B$5,2,FALSE)),"",VLOOKUP(VLOOKUP(C30,Table1[[Practice no.]:[12]],27,FALSE),List!$A$2:$B$5,2,FALSE)))</f>
        <v xml:space="preserve"> </v>
      </c>
      <c r="N30" s="69" t="str">
        <f>IF(C30="","",IF(ISERROR(VLOOKUP(VLOOKUP(C30,Table1[[Practice no.]:[12]],28,FALSE),List!$A$2:$B$5,2,FALSE)),"",VLOOKUP(VLOOKUP(C30,Table1[[Practice no.]:[12]],28,FALSE),List!$A$2:$B$5,2,FALSE)))</f>
        <v xml:space="preserve"> </v>
      </c>
      <c r="O30" s="69" t="str">
        <f>IF(C30="","",IF(ISERROR(VLOOKUP(VLOOKUP(C30,Table1[[Practice no.]:[12]],29,FALSE),List!$A$2:$B$5,2,FALSE)),"",VLOOKUP(VLOOKUP(C30,Table1[[Practice no.]:[12]],29,FALSE),List!$A$2:$B$5,2,FALSE)))</f>
        <v xml:space="preserve"> </v>
      </c>
      <c r="P30" s="69" t="str">
        <f>IF(C30="","",IF(ISERROR(VLOOKUP(VLOOKUP(C30,Table1[[Practice no.]:[12]],30,FALSE),List!$A$2:$B$5,2,FALSE)),"",VLOOKUP(VLOOKUP(C30,Table1[[Practice no.]:[12]],30,FALSE),List!$A$2:$B$5,2,FALSE)))</f>
        <v xml:space="preserve"> </v>
      </c>
      <c r="Q30" s="77" t="str">
        <f>IF(C30="","",IF(ISERROR(VLOOKUP(VLOOKUP(C30,Table1[[Practice no.]:[12]],31,FALSE),List!$A$2:$B$5,2,FALSE)),"",VLOOKUP(VLOOKUP(C30,Table1[[Practice no.]:[12]],31,FALSE),List!$A$2:$B$5,2,FALSE)))</f>
        <v>○</v>
      </c>
      <c r="R30" s="55" t="str">
        <f>IF(C30="","",IF(ISERROR(VLOOKUP(VLOOKUP(C30,Table1[[Practice no.]:[12]],32,FALSE),List!$A$2:$B$5,2,FALSE)),"",VLOOKUP(VLOOKUP(C30,Table1[[Practice no.]:[12]],32,FALSE),List!$A$2:$B$5,2,FALSE)))</f>
        <v xml:space="preserve"> </v>
      </c>
      <c r="S30" s="55" t="str">
        <f>IF(C30="","",IF(ISERROR(VLOOKUP(VLOOKUP(C30,Table1[[Practice no.]:[12]],33,FALSE),List!$A$2:$B$5,2,FALSE)),"",VLOOKUP(VLOOKUP(C30,Table1[[Practice no.]:[12]],33,FALSE),List!$A$2:$B$5,2,FALSE)))</f>
        <v>○</v>
      </c>
      <c r="T30" s="55" t="str">
        <f>IF(C30="","",IF(ISERROR(VLOOKUP(VLOOKUP(C30,Table1[[Practice no.]:[12]],34,FALSE),List!$A$2:$B$5,2,FALSE)),"",VLOOKUP(VLOOKUP(C30,Table1[[Practice no.]:[12]],34,FALSE),List!$A$2:$B$5,2,FALSE)))</f>
        <v>○</v>
      </c>
      <c r="U30" s="55" t="str">
        <f>IF(C30="","",IF(ISERROR(VLOOKUP(VLOOKUP(C30,Table1[[Practice no.]:[12]],35,FALSE),List!$A$2:$B$5,2,FALSE)),"",VLOOKUP(VLOOKUP(C30,Table1[[Practice no.]:[12]],35,FALSE),List!$A$2:$B$5,2,FALSE)))</f>
        <v>○</v>
      </c>
      <c r="V30" s="55" t="str">
        <f>IF(C30="","",IF(ISERROR(VLOOKUP(VLOOKUP(C30,Table1[[Practice no.]:[12]],36,FALSE),List!$A$2:$B$5,2,FALSE)),"",VLOOKUP(VLOOKUP(C30,Table1[[Practice no.]:[12]],36,FALSE),List!$A$2:$B$5,2,FALSE)))</f>
        <v>○</v>
      </c>
      <c r="W30" s="55" t="str">
        <f>IF(C30="","",IF(ISERROR(VLOOKUP(VLOOKUP(C30,Table1[[Practice no.]:[12]],37,FALSE),List!$A$2:$B$5,2,FALSE)),"",VLOOKUP(VLOOKUP(C30,Table1[[Practice no.]:[12]],37,FALSE),List!$A$2:$B$5,2,FALSE)))</f>
        <v>○</v>
      </c>
      <c r="X30" s="55" t="str">
        <f>IF(C30="","",IF(ISERROR(VLOOKUP(VLOOKUP(C30,Table1[[Practice no.]:[12]],38,FALSE),List!$A$2:$B$5,2,FALSE)),"",VLOOKUP(VLOOKUP(C30,Table1[[Practice no.]:[12]],38,FALSE),List!$A$2:$B$5,2,FALSE)))</f>
        <v xml:space="preserve"> </v>
      </c>
      <c r="Y30" s="55" t="str">
        <f>IF(C30="","",IF(ISERROR(VLOOKUP(VLOOKUP(C30,Table1[[Practice no.]:[12]],39,FALSE),List!$A$2:$B$5,2,FALSE)),"",VLOOKUP(VLOOKUP(C30,Table1[[Practice no.]:[12]],39,FALSE),List!$A$2:$B$5,2,FALSE)))</f>
        <v>○</v>
      </c>
      <c r="Z30" s="55" t="str">
        <f>IF(C30="","",IF(ISERROR(VLOOKUP(VLOOKUP(C30,Table1[[Practice no.]:[12]],40,FALSE),List!$A$2:$B$5,2,FALSE)),"",VLOOKUP(VLOOKUP(C30,Table1[[Practice no.]:[12]],40,FALSE),List!$A$2:$B$5,2,FALSE)))</f>
        <v xml:space="preserve"> </v>
      </c>
      <c r="AA30" s="55" t="str">
        <f>IF(C30="","",IF(ISERROR(VLOOKUP(VLOOKUP(C30,Table1[[Practice no.]:[12]],41,FALSE),List!$A$2:$B$5,2,FALSE)),"",VLOOKUP(VLOOKUP(C30,Table1[[Practice no.]:[12]],41,FALSE),List!$A$2:$B$5,2,FALSE)))</f>
        <v xml:space="preserve"> </v>
      </c>
      <c r="AB30" s="55" t="str">
        <f>IF(C30="","",IF(ISERROR(VLOOKUP(VLOOKUP(C30,Table1[[Practice no.]:[12]],42,FALSE),List!$A$2:$B$5,2,FALSE)),"",VLOOKUP(VLOOKUP(C30,Table1[[Practice no.]:[12]],42,FALSE),List!$A$2:$B$5,2,FALSE)))</f>
        <v xml:space="preserve"> </v>
      </c>
      <c r="AD30" s="62"/>
      <c r="AE30" s="62"/>
      <c r="AF30" s="62"/>
      <c r="AG30" s="62"/>
      <c r="AH30" s="62"/>
      <c r="AI30" s="62"/>
      <c r="AJ30" s="62"/>
      <c r="AK30" s="62"/>
      <c r="AL30" s="62"/>
      <c r="AM30" s="62"/>
      <c r="AN30" s="62"/>
    </row>
    <row r="31" spans="1:40" ht="39.75" customHeight="1">
      <c r="A31" s="218" t="str">
        <v>1. Decarbonization</v>
      </c>
      <c r="B31" s="218" t="str">
        <v>1.2. Design of roads and road aplliencies</v>
      </c>
      <c r="C31" s="220" t="str">
        <v>1.2.1</v>
      </c>
      <c r="D31" s="219" t="str">
        <f>IF(C31="","",HYPERLINK("#'" &amp; C31 &amp; "'!A1",VLOOKUP(C31,Table1[[Practice no.]:[Pracitce Name]],2,FALSE)))</f>
        <v>Low carbon road specifications</v>
      </c>
      <c r="E31" s="65" t="str">
        <f>IF(C31="","",IF(ISERROR(VLOOKUP(VLOOKUP(C31,Table1[[Practice no.]:[12]],19,FALSE),List!$A$2:$B$5,2,FALSE)),"",VLOOKUP(VLOOKUP(C31,Table1[[Practice no.]:[12]],19,FALSE),List!$A$2:$B$5,2,FALSE)))</f>
        <v>●</v>
      </c>
      <c r="F31" s="66" t="str">
        <f>IF(C31="","",IF(ISERROR(VLOOKUP(VLOOKUP(C31,Table1[[Practice no.]:[12]],20,FALSE),List!$A$2:$B$5,2,FALSE)),"",VLOOKUP(VLOOKUP(C31,Table1[[Practice no.]:[12]],20,FALSE),List!$A$2:$B$5,2,FALSE)))</f>
        <v xml:space="preserve"> </v>
      </c>
      <c r="G31" s="66" t="str">
        <f>IF(C31="","",IF(ISERROR(VLOOKUP(VLOOKUP(C31,Table1[[Practice no.]:[12]],21,FALSE),List!$A$2:$B$5,2,FALSE)),"",VLOOKUP(VLOOKUP(C31,Table1[[Practice no.]:[12]],21,FALSE),List!$A$2:$B$5,2,FALSE)))</f>
        <v xml:space="preserve"> </v>
      </c>
      <c r="H31" s="67" t="str">
        <f>IF(C31="","",IF(ISERROR(VLOOKUP(VLOOKUP(C31,Table1[[Practice no.]:[12]],22,FALSE),List!$A$2:$B$5,2,FALSE)),"",VLOOKUP(VLOOKUP(C31,Table1[[Practice no.]:[12]],22,FALSE),List!$A$2:$B$5,2,FALSE)))</f>
        <v xml:space="preserve"> </v>
      </c>
      <c r="I31" s="67" t="str">
        <f>IF(C31="","",IF(ISERROR(VLOOKUP(VLOOKUP(C31,Table1[[Practice no.]:[12]],23,FALSE),List!$A$2:$B$5,2,FALSE)),"",VLOOKUP(VLOOKUP(C31,Table1[[Practice no.]:[12]],23,FALSE),List!$A$2:$B$5,2,FALSE)))</f>
        <v xml:space="preserve"> </v>
      </c>
      <c r="J31" s="67" t="str">
        <f>IF(C31="","",IF(ISERROR(VLOOKUP(VLOOKUP(C31,Table1[[Practice no.]:[12]],24,FALSE),List!$A$2:$B$5,2,FALSE)),"",VLOOKUP(VLOOKUP(C31,Table1[[Practice no.]:[12]],24,FALSE),List!$A$2:$B$5,2,FALSE)))</f>
        <v xml:space="preserve"> </v>
      </c>
      <c r="K31" s="68" t="str">
        <f>IF(C31="","",IF(ISERROR(VLOOKUP(VLOOKUP(C31,Table1[[Practice no.]:[12]],25,FALSE),List!$A$2:$B$5,2,FALSE)),"",VLOOKUP(VLOOKUP(C31,Table1[[Practice no.]:[12]],25,FALSE),List!$A$2:$B$5,2,FALSE)))</f>
        <v xml:space="preserve"> </v>
      </c>
      <c r="L31" s="68" t="str">
        <f>IF(C31="","",IF(ISERROR(VLOOKUP(VLOOKUP(C31,Table1[[Practice no.]:[12]],26,FALSE),List!$A$2:$B$5,2,FALSE)),"",VLOOKUP(VLOOKUP(C31,Table1[[Practice no.]:[12]],26,FALSE),List!$A$2:$B$5,2,FALSE)))</f>
        <v>○</v>
      </c>
      <c r="M31" s="68" t="str">
        <f>IF(C31="","",IF(ISERROR(VLOOKUP(VLOOKUP(C31,Table1[[Practice no.]:[12]],27,FALSE),List!$A$2:$B$5,2,FALSE)),"",VLOOKUP(VLOOKUP(C31,Table1[[Practice no.]:[12]],27,FALSE),List!$A$2:$B$5,2,FALSE)))</f>
        <v xml:space="preserve"> </v>
      </c>
      <c r="N31" s="69" t="str">
        <f>IF(C31="","",IF(ISERROR(VLOOKUP(VLOOKUP(C31,Table1[[Practice no.]:[12]],28,FALSE),List!$A$2:$B$5,2,FALSE)),"",VLOOKUP(VLOOKUP(C31,Table1[[Practice no.]:[12]],28,FALSE),List!$A$2:$B$5,2,FALSE)))</f>
        <v xml:space="preserve"> </v>
      </c>
      <c r="O31" s="69" t="str">
        <f>IF(C31="","",IF(ISERROR(VLOOKUP(VLOOKUP(C31,Table1[[Practice no.]:[12]],29,FALSE),List!$A$2:$B$5,2,FALSE)),"",VLOOKUP(VLOOKUP(C31,Table1[[Practice no.]:[12]],29,FALSE),List!$A$2:$B$5,2,FALSE)))</f>
        <v xml:space="preserve"> </v>
      </c>
      <c r="P31" s="69" t="str">
        <f>IF(C31="","",IF(ISERROR(VLOOKUP(VLOOKUP(C31,Table1[[Practice no.]:[12]],30,FALSE),List!$A$2:$B$5,2,FALSE)),"",VLOOKUP(VLOOKUP(C31,Table1[[Practice no.]:[12]],30,FALSE),List!$A$2:$B$5,2,FALSE)))</f>
        <v xml:space="preserve"> </v>
      </c>
      <c r="Q31" s="77" t="str">
        <f>IF(C31="","",IF(ISERROR(VLOOKUP(VLOOKUP(C31,Table1[[Practice no.]:[12]],31,FALSE),List!$A$2:$B$5,2,FALSE)),"",VLOOKUP(VLOOKUP(C31,Table1[[Practice no.]:[12]],31,FALSE),List!$A$2:$B$5,2,FALSE)))</f>
        <v xml:space="preserve"> </v>
      </c>
      <c r="R31" s="55" t="str">
        <f>IF(C31="","",IF(ISERROR(VLOOKUP(VLOOKUP(C31,Table1[[Practice no.]:[12]],32,FALSE),List!$A$2:$B$5,2,FALSE)),"",VLOOKUP(VLOOKUP(C31,Table1[[Practice no.]:[12]],32,FALSE),List!$A$2:$B$5,2,FALSE)))</f>
        <v xml:space="preserve"> </v>
      </c>
      <c r="S31" s="55" t="str">
        <f>IF(C31="","",IF(ISERROR(VLOOKUP(VLOOKUP(C31,Table1[[Practice no.]:[12]],33,FALSE),List!$A$2:$B$5,2,FALSE)),"",VLOOKUP(VLOOKUP(C31,Table1[[Practice no.]:[12]],33,FALSE),List!$A$2:$B$5,2,FALSE)))</f>
        <v>○</v>
      </c>
      <c r="T31" s="55" t="str">
        <f>IF(C31="","",IF(ISERROR(VLOOKUP(VLOOKUP(C31,Table1[[Practice no.]:[12]],34,FALSE),List!$A$2:$B$5,2,FALSE)),"",VLOOKUP(VLOOKUP(C31,Table1[[Practice no.]:[12]],34,FALSE),List!$A$2:$B$5,2,FALSE)))</f>
        <v>○</v>
      </c>
      <c r="U31" s="55" t="str">
        <f>IF(C31="","",IF(ISERROR(VLOOKUP(VLOOKUP(C31,Table1[[Practice no.]:[12]],35,FALSE),List!$A$2:$B$5,2,FALSE)),"",VLOOKUP(VLOOKUP(C31,Table1[[Practice no.]:[12]],35,FALSE),List!$A$2:$B$5,2,FALSE)))</f>
        <v>○</v>
      </c>
      <c r="V31" s="55" t="str">
        <f>IF(C31="","",IF(ISERROR(VLOOKUP(VLOOKUP(C31,Table1[[Practice no.]:[12]],36,FALSE),List!$A$2:$B$5,2,FALSE)),"",VLOOKUP(VLOOKUP(C31,Table1[[Practice no.]:[12]],36,FALSE),List!$A$2:$B$5,2,FALSE)))</f>
        <v>○</v>
      </c>
      <c r="W31" s="55" t="str">
        <f>IF(C31="","",IF(ISERROR(VLOOKUP(VLOOKUP(C31,Table1[[Practice no.]:[12]],37,FALSE),List!$A$2:$B$5,2,FALSE)),"",VLOOKUP(VLOOKUP(C31,Table1[[Practice no.]:[12]],37,FALSE),List!$A$2:$B$5,2,FALSE)))</f>
        <v>○</v>
      </c>
      <c r="X31" s="55" t="str">
        <f>IF(C31="","",IF(ISERROR(VLOOKUP(VLOOKUP(C31,Table1[[Practice no.]:[12]],38,FALSE),List!$A$2:$B$5,2,FALSE)),"",VLOOKUP(VLOOKUP(C31,Table1[[Practice no.]:[12]],38,FALSE),List!$A$2:$B$5,2,FALSE)))</f>
        <v xml:space="preserve"> </v>
      </c>
      <c r="Y31" s="55" t="str">
        <f>IF(C31="","",IF(ISERROR(VLOOKUP(VLOOKUP(C31,Table1[[Practice no.]:[12]],39,FALSE),List!$A$2:$B$5,2,FALSE)),"",VLOOKUP(VLOOKUP(C31,Table1[[Practice no.]:[12]],39,FALSE),List!$A$2:$B$5,2,FALSE)))</f>
        <v xml:space="preserve"> </v>
      </c>
      <c r="Z31" s="55" t="str">
        <f>IF(C31="","",IF(ISERROR(VLOOKUP(VLOOKUP(C31,Table1[[Practice no.]:[12]],40,FALSE),List!$A$2:$B$5,2,FALSE)),"",VLOOKUP(VLOOKUP(C31,Table1[[Practice no.]:[12]],40,FALSE),List!$A$2:$B$5,2,FALSE)))</f>
        <v>○</v>
      </c>
      <c r="AA31" s="55" t="str">
        <f>IF(C31="","",IF(ISERROR(VLOOKUP(VLOOKUP(C31,Table1[[Practice no.]:[12]],41,FALSE),List!$A$2:$B$5,2,FALSE)),"",VLOOKUP(VLOOKUP(C31,Table1[[Practice no.]:[12]],41,FALSE),List!$A$2:$B$5,2,FALSE)))</f>
        <v>○</v>
      </c>
      <c r="AB31" s="55" t="str">
        <f>IF(C31="","",IF(ISERROR(VLOOKUP(VLOOKUP(C31,Table1[[Practice no.]:[12]],42,FALSE),List!$A$2:$B$5,2,FALSE)),"",VLOOKUP(VLOOKUP(C31,Table1[[Practice no.]:[12]],42,FALSE),List!$A$2:$B$5,2,FALSE)))</f>
        <v xml:space="preserve"> </v>
      </c>
      <c r="AD31" s="62"/>
      <c r="AE31" s="62"/>
      <c r="AF31" s="62"/>
      <c r="AG31" s="62"/>
      <c r="AH31" s="62"/>
      <c r="AI31" s="62"/>
      <c r="AJ31" s="62"/>
      <c r="AK31" s="62"/>
      <c r="AL31" s="62"/>
      <c r="AM31" s="62"/>
      <c r="AN31" s="62"/>
    </row>
    <row r="32" spans="1:40" ht="39.75" customHeight="1">
      <c r="A32" s="218" t="str">
        <v>1. Decarbonization</v>
      </c>
      <c r="B32" s="218" t="str">
        <v>1.2. Design of roads and road aplliencies</v>
      </c>
      <c r="C32" s="220" t="str">
        <v>1.2.2</v>
      </c>
      <c r="D32" s="219" t="str">
        <f>IF(C32="","",HYPERLINK("#'" &amp; C32 &amp; "'!A1",VLOOKUP(C32,Table1[[Practice no.]:[Pracitce Name]],2,FALSE)))</f>
        <v>Using carbon sequestering road material (olivine)</v>
      </c>
      <c r="E32" s="65" t="str">
        <f>IF(C32="","",IF(ISERROR(VLOOKUP(VLOOKUP(C32,Table1[[Practice no.]:[12]],19,FALSE),List!$A$2:$B$5,2,FALSE)),"",VLOOKUP(VLOOKUP(C32,Table1[[Practice no.]:[12]],19,FALSE),List!$A$2:$B$5,2,FALSE)))</f>
        <v>●</v>
      </c>
      <c r="F32" s="66" t="str">
        <f>IF(C32="","",IF(ISERROR(VLOOKUP(VLOOKUP(C32,Table1[[Practice no.]:[12]],20,FALSE),List!$A$2:$B$5,2,FALSE)),"",VLOOKUP(VLOOKUP(C32,Table1[[Practice no.]:[12]],20,FALSE),List!$A$2:$B$5,2,FALSE)))</f>
        <v xml:space="preserve"> </v>
      </c>
      <c r="G32" s="66" t="str">
        <f>IF(C32="","",IF(ISERROR(VLOOKUP(VLOOKUP(C32,Table1[[Practice no.]:[12]],21,FALSE),List!$A$2:$B$5,2,FALSE)),"",VLOOKUP(VLOOKUP(C32,Table1[[Practice no.]:[12]],21,FALSE),List!$A$2:$B$5,2,FALSE)))</f>
        <v xml:space="preserve"> </v>
      </c>
      <c r="H32" s="67" t="str">
        <f>IF(C32="","",IF(ISERROR(VLOOKUP(VLOOKUP(C32,Table1[[Practice no.]:[12]],22,FALSE),List!$A$2:$B$5,2,FALSE)),"",VLOOKUP(VLOOKUP(C32,Table1[[Practice no.]:[12]],22,FALSE),List!$A$2:$B$5,2,FALSE)))</f>
        <v>○</v>
      </c>
      <c r="I32" s="67" t="str">
        <f>IF(C32="","",IF(ISERROR(VLOOKUP(VLOOKUP(C32,Table1[[Practice no.]:[12]],23,FALSE),List!$A$2:$B$5,2,FALSE)),"",VLOOKUP(VLOOKUP(C32,Table1[[Practice no.]:[12]],23,FALSE),List!$A$2:$B$5,2,FALSE)))</f>
        <v xml:space="preserve"> </v>
      </c>
      <c r="J32" s="67" t="str">
        <f>IF(C32="","",IF(ISERROR(VLOOKUP(VLOOKUP(C32,Table1[[Practice no.]:[12]],24,FALSE),List!$A$2:$B$5,2,FALSE)),"",VLOOKUP(VLOOKUP(C32,Table1[[Practice no.]:[12]],24,FALSE),List!$A$2:$B$5,2,FALSE)))</f>
        <v xml:space="preserve"> </v>
      </c>
      <c r="K32" s="68" t="str">
        <f>IF(C32="","",IF(ISERROR(VLOOKUP(VLOOKUP(C32,Table1[[Practice no.]:[12]],25,FALSE),List!$A$2:$B$5,2,FALSE)),"",VLOOKUP(VLOOKUP(C32,Table1[[Practice no.]:[12]],25,FALSE),List!$A$2:$B$5,2,FALSE)))</f>
        <v xml:space="preserve"> </v>
      </c>
      <c r="L32" s="68" t="str">
        <f>IF(C32="","",IF(ISERROR(VLOOKUP(VLOOKUP(C32,Table1[[Practice no.]:[12]],26,FALSE),List!$A$2:$B$5,2,FALSE)),"",VLOOKUP(VLOOKUP(C32,Table1[[Practice no.]:[12]],26,FALSE),List!$A$2:$B$5,2,FALSE)))</f>
        <v xml:space="preserve"> </v>
      </c>
      <c r="M32" s="68" t="str">
        <f>IF(C32="","",IF(ISERROR(VLOOKUP(VLOOKUP(C32,Table1[[Practice no.]:[12]],27,FALSE),List!$A$2:$B$5,2,FALSE)),"",VLOOKUP(VLOOKUP(C32,Table1[[Practice no.]:[12]],27,FALSE),List!$A$2:$B$5,2,FALSE)))</f>
        <v xml:space="preserve"> </v>
      </c>
      <c r="N32" s="69" t="str">
        <f>IF(C32="","",IF(ISERROR(VLOOKUP(VLOOKUP(C32,Table1[[Practice no.]:[12]],28,FALSE),List!$A$2:$B$5,2,FALSE)),"",VLOOKUP(VLOOKUP(C32,Table1[[Practice no.]:[12]],28,FALSE),List!$A$2:$B$5,2,FALSE)))</f>
        <v xml:space="preserve"> </v>
      </c>
      <c r="O32" s="69" t="str">
        <f>IF(C32="","",IF(ISERROR(VLOOKUP(VLOOKUP(C32,Table1[[Practice no.]:[12]],29,FALSE),List!$A$2:$B$5,2,FALSE)),"",VLOOKUP(VLOOKUP(C32,Table1[[Practice no.]:[12]],29,FALSE),List!$A$2:$B$5,2,FALSE)))</f>
        <v xml:space="preserve"> </v>
      </c>
      <c r="P32" s="69" t="str">
        <f>IF(C32="","",IF(ISERROR(VLOOKUP(VLOOKUP(C32,Table1[[Practice no.]:[12]],30,FALSE),List!$A$2:$B$5,2,FALSE)),"",VLOOKUP(VLOOKUP(C32,Table1[[Practice no.]:[12]],30,FALSE),List!$A$2:$B$5,2,FALSE)))</f>
        <v xml:space="preserve"> </v>
      </c>
      <c r="Q32" s="77" t="str">
        <f>IF(C32="","",IF(ISERROR(VLOOKUP(VLOOKUP(C32,Table1[[Practice no.]:[12]],31,FALSE),List!$A$2:$B$5,2,FALSE)),"",VLOOKUP(VLOOKUP(C32,Table1[[Practice no.]:[12]],31,FALSE),List!$A$2:$B$5,2,FALSE)))</f>
        <v xml:space="preserve"> </v>
      </c>
      <c r="R32" s="55" t="str">
        <f>IF(C32="","",IF(ISERROR(VLOOKUP(VLOOKUP(C32,Table1[[Practice no.]:[12]],32,FALSE),List!$A$2:$B$5,2,FALSE)),"",VLOOKUP(VLOOKUP(C32,Table1[[Practice no.]:[12]],32,FALSE),List!$A$2:$B$5,2,FALSE)))</f>
        <v xml:space="preserve"> </v>
      </c>
      <c r="S32" s="55" t="str">
        <f>IF(C32="","",IF(ISERROR(VLOOKUP(VLOOKUP(C32,Table1[[Practice no.]:[12]],33,FALSE),List!$A$2:$B$5,2,FALSE)),"",VLOOKUP(VLOOKUP(C32,Table1[[Practice no.]:[12]],33,FALSE),List!$A$2:$B$5,2,FALSE)))</f>
        <v>○</v>
      </c>
      <c r="T32" s="55" t="str">
        <f>IF(C32="","",IF(ISERROR(VLOOKUP(VLOOKUP(C32,Table1[[Practice no.]:[12]],34,FALSE),List!$A$2:$B$5,2,FALSE)),"",VLOOKUP(VLOOKUP(C32,Table1[[Practice no.]:[12]],34,FALSE),List!$A$2:$B$5,2,FALSE)))</f>
        <v xml:space="preserve"> </v>
      </c>
      <c r="U32" s="55" t="str">
        <f>IF(C32="","",IF(ISERROR(VLOOKUP(VLOOKUP(C32,Table1[[Practice no.]:[12]],35,FALSE),List!$A$2:$B$5,2,FALSE)),"",VLOOKUP(VLOOKUP(C32,Table1[[Practice no.]:[12]],35,FALSE),List!$A$2:$B$5,2,FALSE)))</f>
        <v>○</v>
      </c>
      <c r="V32" s="55" t="str">
        <f>IF(C32="","",IF(ISERROR(VLOOKUP(VLOOKUP(C32,Table1[[Practice no.]:[12]],36,FALSE),List!$A$2:$B$5,2,FALSE)),"",VLOOKUP(VLOOKUP(C32,Table1[[Practice no.]:[12]],36,FALSE),List!$A$2:$B$5,2,FALSE)))</f>
        <v xml:space="preserve"> </v>
      </c>
      <c r="W32" s="55" t="str">
        <f>IF(C32="","",IF(ISERROR(VLOOKUP(VLOOKUP(C32,Table1[[Practice no.]:[12]],37,FALSE),List!$A$2:$B$5,2,FALSE)),"",VLOOKUP(VLOOKUP(C32,Table1[[Practice no.]:[12]],37,FALSE),List!$A$2:$B$5,2,FALSE)))</f>
        <v xml:space="preserve"> </v>
      </c>
      <c r="X32" s="55" t="str">
        <f>IF(C32="","",IF(ISERROR(VLOOKUP(VLOOKUP(C32,Table1[[Practice no.]:[12]],38,FALSE),List!$A$2:$B$5,2,FALSE)),"",VLOOKUP(VLOOKUP(C32,Table1[[Practice no.]:[12]],38,FALSE),List!$A$2:$B$5,2,FALSE)))</f>
        <v xml:space="preserve"> </v>
      </c>
      <c r="Y32" s="55" t="str">
        <f>IF(C32="","",IF(ISERROR(VLOOKUP(VLOOKUP(C32,Table1[[Practice no.]:[12]],39,FALSE),List!$A$2:$B$5,2,FALSE)),"",VLOOKUP(VLOOKUP(C32,Table1[[Practice no.]:[12]],39,FALSE),List!$A$2:$B$5,2,FALSE)))</f>
        <v>○</v>
      </c>
      <c r="Z32" s="55" t="str">
        <f>IF(C32="","",IF(ISERROR(VLOOKUP(VLOOKUP(C32,Table1[[Practice no.]:[12]],40,FALSE),List!$A$2:$B$5,2,FALSE)),"",VLOOKUP(VLOOKUP(C32,Table1[[Practice no.]:[12]],40,FALSE),List!$A$2:$B$5,2,FALSE)))</f>
        <v>○</v>
      </c>
      <c r="AA32" s="55" t="str">
        <f>IF(C32="","",IF(ISERROR(VLOOKUP(VLOOKUP(C32,Table1[[Practice no.]:[12]],41,FALSE),List!$A$2:$B$5,2,FALSE)),"",VLOOKUP(VLOOKUP(C32,Table1[[Practice no.]:[12]],41,FALSE),List!$A$2:$B$5,2,FALSE)))</f>
        <v>○</v>
      </c>
      <c r="AB32" s="55" t="str">
        <f>IF(C32="","",IF(ISERROR(VLOOKUP(VLOOKUP(C32,Table1[[Practice no.]:[12]],42,FALSE),List!$A$2:$B$5,2,FALSE)),"",VLOOKUP(VLOOKUP(C32,Table1[[Practice no.]:[12]],42,FALSE),List!$A$2:$B$5,2,FALSE)))</f>
        <v xml:space="preserve"> </v>
      </c>
      <c r="AD32" s="62"/>
      <c r="AE32" s="62"/>
      <c r="AF32" s="62"/>
      <c r="AG32" s="62"/>
      <c r="AH32" s="62"/>
      <c r="AI32" s="62"/>
      <c r="AJ32" s="62"/>
      <c r="AK32" s="62"/>
      <c r="AL32" s="62"/>
      <c r="AM32" s="62"/>
      <c r="AN32" s="62"/>
    </row>
    <row r="33" spans="1:40" ht="39.75" customHeight="1">
      <c r="A33" s="218" t="str">
        <v>1. Decarbonization</v>
      </c>
      <c r="B33" s="218" t="str">
        <v>1.2. Design of roads and road aplliencies</v>
      </c>
      <c r="C33" s="220" t="str">
        <v>1.2.3</v>
      </c>
      <c r="D33" s="219" t="str">
        <f>IF(C33="","",HYPERLINK("#'" &amp; C33 &amp; "'!A1",VLOOKUP(C33,Table1[[Practice no.]:[Pracitce Name]],2,FALSE)))</f>
        <v>Reducing road friction with smoother asphalt</v>
      </c>
      <c r="E33" s="65" t="str">
        <f>IF(C33="","",IF(ISERROR(VLOOKUP(VLOOKUP(C33,Table1[[Practice no.]:[12]],19,FALSE),List!$A$2:$B$5,2,FALSE)),"",VLOOKUP(VLOOKUP(C33,Table1[[Practice no.]:[12]],19,FALSE),List!$A$2:$B$5,2,FALSE)))</f>
        <v>●</v>
      </c>
      <c r="F33" s="66" t="str">
        <f>IF(C33="","",IF(ISERROR(VLOOKUP(VLOOKUP(C33,Table1[[Practice no.]:[12]],20,FALSE),List!$A$2:$B$5,2,FALSE)),"",VLOOKUP(VLOOKUP(C33,Table1[[Practice no.]:[12]],20,FALSE),List!$A$2:$B$5,2,FALSE)))</f>
        <v xml:space="preserve"> </v>
      </c>
      <c r="G33" s="66" t="str">
        <f>IF(C33="","",IF(ISERROR(VLOOKUP(VLOOKUP(C33,Table1[[Practice no.]:[12]],21,FALSE),List!$A$2:$B$5,2,FALSE)),"",VLOOKUP(VLOOKUP(C33,Table1[[Practice no.]:[12]],21,FALSE),List!$A$2:$B$5,2,FALSE)))</f>
        <v xml:space="preserve"> </v>
      </c>
      <c r="H33" s="67" t="str">
        <f>IF(C33="","",IF(ISERROR(VLOOKUP(VLOOKUP(C33,Table1[[Practice no.]:[12]],22,FALSE),List!$A$2:$B$5,2,FALSE)),"",VLOOKUP(VLOOKUP(C33,Table1[[Practice no.]:[12]],22,FALSE),List!$A$2:$B$5,2,FALSE)))</f>
        <v xml:space="preserve"> </v>
      </c>
      <c r="I33" s="67" t="str">
        <f>IF(C33="","",IF(ISERROR(VLOOKUP(VLOOKUP(C33,Table1[[Practice no.]:[12]],23,FALSE),List!$A$2:$B$5,2,FALSE)),"",VLOOKUP(VLOOKUP(C33,Table1[[Practice no.]:[12]],23,FALSE),List!$A$2:$B$5,2,FALSE)))</f>
        <v>○</v>
      </c>
      <c r="J33" s="67" t="str">
        <f>IF(C33="","",IF(ISERROR(VLOOKUP(VLOOKUP(C33,Table1[[Practice no.]:[12]],24,FALSE),List!$A$2:$B$5,2,FALSE)),"",VLOOKUP(VLOOKUP(C33,Table1[[Practice no.]:[12]],24,FALSE),List!$A$2:$B$5,2,FALSE)))</f>
        <v xml:space="preserve"> </v>
      </c>
      <c r="K33" s="68" t="str">
        <f>IF(C33="","",IF(ISERROR(VLOOKUP(VLOOKUP(C33,Table1[[Practice no.]:[12]],25,FALSE),List!$A$2:$B$5,2,FALSE)),"",VLOOKUP(VLOOKUP(C33,Table1[[Practice no.]:[12]],25,FALSE),List!$A$2:$B$5,2,FALSE)))</f>
        <v xml:space="preserve"> </v>
      </c>
      <c r="L33" s="68" t="str">
        <f>IF(C33="","",IF(ISERROR(VLOOKUP(VLOOKUP(C33,Table1[[Practice no.]:[12]],26,FALSE),List!$A$2:$B$5,2,FALSE)),"",VLOOKUP(VLOOKUP(C33,Table1[[Practice no.]:[12]],26,FALSE),List!$A$2:$B$5,2,FALSE)))</f>
        <v xml:space="preserve"> </v>
      </c>
      <c r="M33" s="68" t="str">
        <f>IF(C33="","",IF(ISERROR(VLOOKUP(VLOOKUP(C33,Table1[[Practice no.]:[12]],27,FALSE),List!$A$2:$B$5,2,FALSE)),"",VLOOKUP(VLOOKUP(C33,Table1[[Practice no.]:[12]],27,FALSE),List!$A$2:$B$5,2,FALSE)))</f>
        <v xml:space="preserve"> </v>
      </c>
      <c r="N33" s="69" t="str">
        <f>IF(C33="","",IF(ISERROR(VLOOKUP(VLOOKUP(C33,Table1[[Practice no.]:[12]],28,FALSE),List!$A$2:$B$5,2,FALSE)),"",VLOOKUP(VLOOKUP(C33,Table1[[Practice no.]:[12]],28,FALSE),List!$A$2:$B$5,2,FALSE)))</f>
        <v xml:space="preserve"> </v>
      </c>
      <c r="O33" s="69" t="str">
        <f>IF(C33="","",IF(ISERROR(VLOOKUP(VLOOKUP(C33,Table1[[Practice no.]:[12]],29,FALSE),List!$A$2:$B$5,2,FALSE)),"",VLOOKUP(VLOOKUP(C33,Table1[[Practice no.]:[12]],29,FALSE),List!$A$2:$B$5,2,FALSE)))</f>
        <v xml:space="preserve"> </v>
      </c>
      <c r="P33" s="69" t="str">
        <f>IF(C33="","",IF(ISERROR(VLOOKUP(VLOOKUP(C33,Table1[[Practice no.]:[12]],30,FALSE),List!$A$2:$B$5,2,FALSE)),"",VLOOKUP(VLOOKUP(C33,Table1[[Practice no.]:[12]],30,FALSE),List!$A$2:$B$5,2,FALSE)))</f>
        <v xml:space="preserve"> </v>
      </c>
      <c r="Q33" s="77" t="str">
        <f>IF(C33="","",IF(ISERROR(VLOOKUP(VLOOKUP(C33,Table1[[Practice no.]:[12]],31,FALSE),List!$A$2:$B$5,2,FALSE)),"",VLOOKUP(VLOOKUP(C33,Table1[[Practice no.]:[12]],31,FALSE),List!$A$2:$B$5,2,FALSE)))</f>
        <v>○</v>
      </c>
      <c r="R33" s="55" t="str">
        <f>IF(C33="","",IF(ISERROR(VLOOKUP(VLOOKUP(C33,Table1[[Practice no.]:[12]],32,FALSE),List!$A$2:$B$5,2,FALSE)),"",VLOOKUP(VLOOKUP(C33,Table1[[Practice no.]:[12]],32,FALSE),List!$A$2:$B$5,2,FALSE)))</f>
        <v xml:space="preserve"> </v>
      </c>
      <c r="S33" s="55" t="str">
        <f>IF(C33="","",IF(ISERROR(VLOOKUP(VLOOKUP(C33,Table1[[Practice no.]:[12]],33,FALSE),List!$A$2:$B$5,2,FALSE)),"",VLOOKUP(VLOOKUP(C33,Table1[[Practice no.]:[12]],33,FALSE),List!$A$2:$B$5,2,FALSE)))</f>
        <v>○</v>
      </c>
      <c r="T33" s="55" t="str">
        <f>IF(C33="","",IF(ISERROR(VLOOKUP(VLOOKUP(C33,Table1[[Practice no.]:[12]],34,FALSE),List!$A$2:$B$5,2,FALSE)),"",VLOOKUP(VLOOKUP(C33,Table1[[Practice no.]:[12]],34,FALSE),List!$A$2:$B$5,2,FALSE)))</f>
        <v>○</v>
      </c>
      <c r="U33" s="55" t="str">
        <f>IF(C33="","",IF(ISERROR(VLOOKUP(VLOOKUP(C33,Table1[[Practice no.]:[12]],35,FALSE),List!$A$2:$B$5,2,FALSE)),"",VLOOKUP(VLOOKUP(C33,Table1[[Practice no.]:[12]],35,FALSE),List!$A$2:$B$5,2,FALSE)))</f>
        <v>○</v>
      </c>
      <c r="V33" s="55" t="str">
        <f>IF(C33="","",IF(ISERROR(VLOOKUP(VLOOKUP(C33,Table1[[Practice no.]:[12]],36,FALSE),List!$A$2:$B$5,2,FALSE)),"",VLOOKUP(VLOOKUP(C33,Table1[[Practice no.]:[12]],36,FALSE),List!$A$2:$B$5,2,FALSE)))</f>
        <v>○</v>
      </c>
      <c r="W33" s="55" t="str">
        <f>IF(C33="","",IF(ISERROR(VLOOKUP(VLOOKUP(C33,Table1[[Practice no.]:[12]],37,FALSE),List!$A$2:$B$5,2,FALSE)),"",VLOOKUP(VLOOKUP(C33,Table1[[Practice no.]:[12]],37,FALSE),List!$A$2:$B$5,2,FALSE)))</f>
        <v xml:space="preserve"> </v>
      </c>
      <c r="X33" s="55" t="str">
        <f>IF(C33="","",IF(ISERROR(VLOOKUP(VLOOKUP(C33,Table1[[Practice no.]:[12]],38,FALSE),List!$A$2:$B$5,2,FALSE)),"",VLOOKUP(VLOOKUP(C33,Table1[[Practice no.]:[12]],38,FALSE),List!$A$2:$B$5,2,FALSE)))</f>
        <v xml:space="preserve"> </v>
      </c>
      <c r="Y33" s="55" t="str">
        <f>IF(C33="","",IF(ISERROR(VLOOKUP(VLOOKUP(C33,Table1[[Practice no.]:[12]],39,FALSE),List!$A$2:$B$5,2,FALSE)),"",VLOOKUP(VLOOKUP(C33,Table1[[Practice no.]:[12]],39,FALSE),List!$A$2:$B$5,2,FALSE)))</f>
        <v>○</v>
      </c>
      <c r="Z33" s="55" t="str">
        <f>IF(C33="","",IF(ISERROR(VLOOKUP(VLOOKUP(C33,Table1[[Practice no.]:[12]],40,FALSE),List!$A$2:$B$5,2,FALSE)),"",VLOOKUP(VLOOKUP(C33,Table1[[Practice no.]:[12]],40,FALSE),List!$A$2:$B$5,2,FALSE)))</f>
        <v>○</v>
      </c>
      <c r="AA33" s="55" t="str">
        <f>IF(C33="","",IF(ISERROR(VLOOKUP(VLOOKUP(C33,Table1[[Practice no.]:[12]],41,FALSE),List!$A$2:$B$5,2,FALSE)),"",VLOOKUP(VLOOKUP(C33,Table1[[Practice no.]:[12]],41,FALSE),List!$A$2:$B$5,2,FALSE)))</f>
        <v>○</v>
      </c>
      <c r="AB33" s="55" t="str">
        <f>IF(C33="","",IF(ISERROR(VLOOKUP(VLOOKUP(C33,Table1[[Practice no.]:[12]],42,FALSE),List!$A$2:$B$5,2,FALSE)),"",VLOOKUP(VLOOKUP(C33,Table1[[Practice no.]:[12]],42,FALSE),List!$A$2:$B$5,2,FALSE)))</f>
        <v xml:space="preserve"> </v>
      </c>
      <c r="AD33" s="62"/>
      <c r="AE33" s="62"/>
      <c r="AF33" s="62"/>
      <c r="AG33" s="62"/>
      <c r="AH33" s="62"/>
      <c r="AI33" s="62"/>
      <c r="AJ33" s="62"/>
      <c r="AK33" s="62"/>
      <c r="AL33" s="62"/>
      <c r="AM33" s="62"/>
      <c r="AN33" s="62"/>
    </row>
    <row r="34" spans="1:40" ht="39.75" customHeight="1">
      <c r="A34" s="218" t="str">
        <v>1. Decarbonization</v>
      </c>
      <c r="B34" s="218" t="str">
        <v>1.2. Design of roads and road aplliencies</v>
      </c>
      <c r="C34" s="220" t="str">
        <v>1.2.4</v>
      </c>
      <c r="D34" s="219" t="str">
        <f>IF(C34="","",HYPERLINK("#'" &amp; C34 &amp; "'!A1",VLOOKUP(C34,Table1[[Practice no.]:[Pracitce Name]],2,FALSE)))</f>
        <v>Energy generation with roads (solar panels)</v>
      </c>
      <c r="E34" s="65" t="str">
        <f>IF(C34="","",IF(ISERROR(VLOOKUP(VLOOKUP(C34,Table1[[Practice no.]:[12]],19,FALSE),List!$A$2:$B$5,2,FALSE)),"",VLOOKUP(VLOOKUP(C34,Table1[[Practice no.]:[12]],19,FALSE),List!$A$2:$B$5,2,FALSE)))</f>
        <v>●</v>
      </c>
      <c r="F34" s="66" t="str">
        <f>IF(C34="","",IF(ISERROR(VLOOKUP(VLOOKUP(C34,Table1[[Practice no.]:[12]],20,FALSE),List!$A$2:$B$5,2,FALSE)),"",VLOOKUP(VLOOKUP(C34,Table1[[Practice no.]:[12]],20,FALSE),List!$A$2:$B$5,2,FALSE)))</f>
        <v xml:space="preserve"> </v>
      </c>
      <c r="G34" s="66" t="str">
        <f>IF(C34="","",IF(ISERROR(VLOOKUP(VLOOKUP(C34,Table1[[Practice no.]:[12]],21,FALSE),List!$A$2:$B$5,2,FALSE)),"",VLOOKUP(VLOOKUP(C34,Table1[[Practice no.]:[12]],21,FALSE),List!$A$2:$B$5,2,FALSE)))</f>
        <v xml:space="preserve"> </v>
      </c>
      <c r="H34" s="67" t="str">
        <f>IF(C34="","",IF(ISERROR(VLOOKUP(VLOOKUP(C34,Table1[[Practice no.]:[12]],22,FALSE),List!$A$2:$B$5,2,FALSE)),"",VLOOKUP(VLOOKUP(C34,Table1[[Practice no.]:[12]],22,FALSE),List!$A$2:$B$5,2,FALSE)))</f>
        <v xml:space="preserve"> </v>
      </c>
      <c r="I34" s="67" t="str">
        <f>IF(C34="","",IF(ISERROR(VLOOKUP(VLOOKUP(C34,Table1[[Practice no.]:[12]],23,FALSE),List!$A$2:$B$5,2,FALSE)),"",VLOOKUP(VLOOKUP(C34,Table1[[Practice no.]:[12]],23,FALSE),List!$A$2:$B$5,2,FALSE)))</f>
        <v xml:space="preserve"> </v>
      </c>
      <c r="J34" s="67" t="str">
        <f>IF(C34="","",IF(ISERROR(VLOOKUP(VLOOKUP(C34,Table1[[Practice no.]:[12]],24,FALSE),List!$A$2:$B$5,2,FALSE)),"",VLOOKUP(VLOOKUP(C34,Table1[[Practice no.]:[12]],24,FALSE),List!$A$2:$B$5,2,FALSE)))</f>
        <v xml:space="preserve"> </v>
      </c>
      <c r="K34" s="68" t="str">
        <f>IF(C34="","",IF(ISERROR(VLOOKUP(VLOOKUP(C34,Table1[[Practice no.]:[12]],25,FALSE),List!$A$2:$B$5,2,FALSE)),"",VLOOKUP(VLOOKUP(C34,Table1[[Practice no.]:[12]],25,FALSE),List!$A$2:$B$5,2,FALSE)))</f>
        <v xml:space="preserve"> </v>
      </c>
      <c r="L34" s="68" t="str">
        <f>IF(C34="","",IF(ISERROR(VLOOKUP(VLOOKUP(C34,Table1[[Practice no.]:[12]],26,FALSE),List!$A$2:$B$5,2,FALSE)),"",VLOOKUP(VLOOKUP(C34,Table1[[Practice no.]:[12]],26,FALSE),List!$A$2:$B$5,2,FALSE)))</f>
        <v xml:space="preserve"> </v>
      </c>
      <c r="M34" s="68" t="str">
        <f>IF(C34="","",IF(ISERROR(VLOOKUP(VLOOKUP(C34,Table1[[Practice no.]:[12]],27,FALSE),List!$A$2:$B$5,2,FALSE)),"",VLOOKUP(VLOOKUP(C34,Table1[[Practice no.]:[12]],27,FALSE),List!$A$2:$B$5,2,FALSE)))</f>
        <v xml:space="preserve"> </v>
      </c>
      <c r="N34" s="69" t="str">
        <f>IF(C34="","",IF(ISERROR(VLOOKUP(VLOOKUP(C34,Table1[[Practice no.]:[12]],28,FALSE),List!$A$2:$B$5,2,FALSE)),"",VLOOKUP(VLOOKUP(C34,Table1[[Practice no.]:[12]],28,FALSE),List!$A$2:$B$5,2,FALSE)))</f>
        <v xml:space="preserve"> </v>
      </c>
      <c r="O34" s="69" t="str">
        <f>IF(C34="","",IF(ISERROR(VLOOKUP(VLOOKUP(C34,Table1[[Practice no.]:[12]],29,FALSE),List!$A$2:$B$5,2,FALSE)),"",VLOOKUP(VLOOKUP(C34,Table1[[Practice no.]:[12]],29,FALSE),List!$A$2:$B$5,2,FALSE)))</f>
        <v xml:space="preserve"> </v>
      </c>
      <c r="P34" s="69" t="str">
        <f>IF(C34="","",IF(ISERROR(VLOOKUP(VLOOKUP(C34,Table1[[Practice no.]:[12]],30,FALSE),List!$A$2:$B$5,2,FALSE)),"",VLOOKUP(VLOOKUP(C34,Table1[[Practice no.]:[12]],30,FALSE),List!$A$2:$B$5,2,FALSE)))</f>
        <v xml:space="preserve"> </v>
      </c>
      <c r="Q34" s="77" t="str">
        <f>IF(C34="","",IF(ISERROR(VLOOKUP(VLOOKUP(C34,Table1[[Practice no.]:[12]],31,FALSE),List!$A$2:$B$5,2,FALSE)),"",VLOOKUP(VLOOKUP(C34,Table1[[Practice no.]:[12]],31,FALSE),List!$A$2:$B$5,2,FALSE)))</f>
        <v>○</v>
      </c>
      <c r="R34" s="55" t="str">
        <f>IF(C34="","",IF(ISERROR(VLOOKUP(VLOOKUP(C34,Table1[[Practice no.]:[12]],32,FALSE),List!$A$2:$B$5,2,FALSE)),"",VLOOKUP(VLOOKUP(C34,Table1[[Practice no.]:[12]],32,FALSE),List!$A$2:$B$5,2,FALSE)))</f>
        <v xml:space="preserve"> </v>
      </c>
      <c r="S34" s="55" t="str">
        <f>IF(C34="","",IF(ISERROR(VLOOKUP(VLOOKUP(C34,Table1[[Practice no.]:[12]],33,FALSE),List!$A$2:$B$5,2,FALSE)),"",VLOOKUP(VLOOKUP(C34,Table1[[Practice no.]:[12]],33,FALSE),List!$A$2:$B$5,2,FALSE)))</f>
        <v>○</v>
      </c>
      <c r="T34" s="55" t="str">
        <f>IF(C34="","",IF(ISERROR(VLOOKUP(VLOOKUP(C34,Table1[[Practice no.]:[12]],34,FALSE),List!$A$2:$B$5,2,FALSE)),"",VLOOKUP(VLOOKUP(C34,Table1[[Practice no.]:[12]],34,FALSE),List!$A$2:$B$5,2,FALSE)))</f>
        <v>○</v>
      </c>
      <c r="U34" s="55" t="str">
        <f>IF(C34="","",IF(ISERROR(VLOOKUP(VLOOKUP(C34,Table1[[Practice no.]:[12]],35,FALSE),List!$A$2:$B$5,2,FALSE)),"",VLOOKUP(VLOOKUP(C34,Table1[[Practice no.]:[12]],35,FALSE),List!$A$2:$B$5,2,FALSE)))</f>
        <v>○</v>
      </c>
      <c r="V34" s="55" t="str">
        <f>IF(C34="","",IF(ISERROR(VLOOKUP(VLOOKUP(C34,Table1[[Practice no.]:[12]],36,FALSE),List!$A$2:$B$5,2,FALSE)),"",VLOOKUP(VLOOKUP(C34,Table1[[Practice no.]:[12]],36,FALSE),List!$A$2:$B$5,2,FALSE)))</f>
        <v>○</v>
      </c>
      <c r="W34" s="55" t="str">
        <f>IF(C34="","",IF(ISERROR(VLOOKUP(VLOOKUP(C34,Table1[[Practice no.]:[12]],37,FALSE),List!$A$2:$B$5,2,FALSE)),"",VLOOKUP(VLOOKUP(C34,Table1[[Practice no.]:[12]],37,FALSE),List!$A$2:$B$5,2,FALSE)))</f>
        <v xml:space="preserve"> </v>
      </c>
      <c r="X34" s="55" t="str">
        <f>IF(C34="","",IF(ISERROR(VLOOKUP(VLOOKUP(C34,Table1[[Practice no.]:[12]],38,FALSE),List!$A$2:$B$5,2,FALSE)),"",VLOOKUP(VLOOKUP(C34,Table1[[Practice no.]:[12]],38,FALSE),List!$A$2:$B$5,2,FALSE)))</f>
        <v xml:space="preserve"> </v>
      </c>
      <c r="Y34" s="55" t="str">
        <f>IF(C34="","",IF(ISERROR(VLOOKUP(VLOOKUP(C34,Table1[[Practice no.]:[12]],39,FALSE),List!$A$2:$B$5,2,FALSE)),"",VLOOKUP(VLOOKUP(C34,Table1[[Practice no.]:[12]],39,FALSE),List!$A$2:$B$5,2,FALSE)))</f>
        <v>○</v>
      </c>
      <c r="Z34" s="55" t="str">
        <f>IF(C34="","",IF(ISERROR(VLOOKUP(VLOOKUP(C34,Table1[[Practice no.]:[12]],40,FALSE),List!$A$2:$B$5,2,FALSE)),"",VLOOKUP(VLOOKUP(C34,Table1[[Practice no.]:[12]],40,FALSE),List!$A$2:$B$5,2,FALSE)))</f>
        <v xml:space="preserve"> </v>
      </c>
      <c r="AA34" s="55" t="str">
        <f>IF(C34="","",IF(ISERROR(VLOOKUP(VLOOKUP(C34,Table1[[Practice no.]:[12]],41,FALSE),List!$A$2:$B$5,2,FALSE)),"",VLOOKUP(VLOOKUP(C34,Table1[[Practice no.]:[12]],41,FALSE),List!$A$2:$B$5,2,FALSE)))</f>
        <v>○</v>
      </c>
      <c r="AB34" s="55" t="str">
        <f>IF(C34="","",IF(ISERROR(VLOOKUP(VLOOKUP(C34,Table1[[Practice no.]:[12]],42,FALSE),List!$A$2:$B$5,2,FALSE)),"",VLOOKUP(VLOOKUP(C34,Table1[[Practice no.]:[12]],42,FALSE),List!$A$2:$B$5,2,FALSE)))</f>
        <v xml:space="preserve"> </v>
      </c>
      <c r="AD34" s="62"/>
      <c r="AE34" s="62"/>
      <c r="AF34" s="62"/>
      <c r="AG34" s="62"/>
      <c r="AH34" s="62"/>
      <c r="AI34" s="62"/>
      <c r="AJ34" s="62"/>
      <c r="AK34" s="62"/>
      <c r="AL34" s="62"/>
      <c r="AM34" s="62"/>
      <c r="AN34" s="62"/>
    </row>
    <row r="35" spans="1:40" ht="39.75" customHeight="1">
      <c r="A35" s="218" t="str">
        <v>1. Decarbonization</v>
      </c>
      <c r="B35" s="218" t="str">
        <v>1.2. Design of roads and road aplliencies</v>
      </c>
      <c r="C35" s="220" t="str">
        <v>1.2.5</v>
      </c>
      <c r="D35" s="219" t="str">
        <f>IF(C35="","",HYPERLINK("#'" &amp; C35 &amp; "'!A1",VLOOKUP(C35,Table1[[Practice no.]:[Pracitce Name]],2,FALSE)))</f>
        <v>Use of energy-efficient lighting along roads and in tunnels</v>
      </c>
      <c r="E35" s="65" t="str">
        <f>IF(C35="","",IF(ISERROR(VLOOKUP(VLOOKUP(C35,Table1[[Practice no.]:[12]],19,FALSE),List!$A$2:$B$5,2,FALSE)),"",VLOOKUP(VLOOKUP(C35,Table1[[Practice no.]:[12]],19,FALSE),List!$A$2:$B$5,2,FALSE)))</f>
        <v>●</v>
      </c>
      <c r="F35" s="66" t="str">
        <f>IF(C35="","",IF(ISERROR(VLOOKUP(VLOOKUP(C35,Table1[[Practice no.]:[12]],20,FALSE),List!$A$2:$B$5,2,FALSE)),"",VLOOKUP(VLOOKUP(C35,Table1[[Practice no.]:[12]],20,FALSE),List!$A$2:$B$5,2,FALSE)))</f>
        <v xml:space="preserve"> </v>
      </c>
      <c r="G35" s="66" t="str">
        <f>IF(C35="","",IF(ISERROR(VLOOKUP(VLOOKUP(C35,Table1[[Practice no.]:[12]],21,FALSE),List!$A$2:$B$5,2,FALSE)),"",VLOOKUP(VLOOKUP(C35,Table1[[Practice no.]:[12]],21,FALSE),List!$A$2:$B$5,2,FALSE)))</f>
        <v xml:space="preserve"> </v>
      </c>
      <c r="H35" s="67" t="str">
        <f>IF(C35="","",IF(ISERROR(VLOOKUP(VLOOKUP(C35,Table1[[Practice no.]:[12]],22,FALSE),List!$A$2:$B$5,2,FALSE)),"",VLOOKUP(VLOOKUP(C35,Table1[[Practice no.]:[12]],22,FALSE),List!$A$2:$B$5,2,FALSE)))</f>
        <v xml:space="preserve"> </v>
      </c>
      <c r="I35" s="67" t="str">
        <f>IF(C35="","",IF(ISERROR(VLOOKUP(VLOOKUP(C35,Table1[[Practice no.]:[12]],23,FALSE),List!$A$2:$B$5,2,FALSE)),"",VLOOKUP(VLOOKUP(C35,Table1[[Practice no.]:[12]],23,FALSE),List!$A$2:$B$5,2,FALSE)))</f>
        <v xml:space="preserve"> </v>
      </c>
      <c r="J35" s="67" t="str">
        <f>IF(C35="","",IF(ISERROR(VLOOKUP(VLOOKUP(C35,Table1[[Practice no.]:[12]],24,FALSE),List!$A$2:$B$5,2,FALSE)),"",VLOOKUP(VLOOKUP(C35,Table1[[Practice no.]:[12]],24,FALSE),List!$A$2:$B$5,2,FALSE)))</f>
        <v xml:space="preserve"> </v>
      </c>
      <c r="K35" s="68" t="str">
        <f>IF(C35="","",IF(ISERROR(VLOOKUP(VLOOKUP(C35,Table1[[Practice no.]:[12]],25,FALSE),List!$A$2:$B$5,2,FALSE)),"",VLOOKUP(VLOOKUP(C35,Table1[[Practice no.]:[12]],25,FALSE),List!$A$2:$B$5,2,FALSE)))</f>
        <v xml:space="preserve"> </v>
      </c>
      <c r="L35" s="68" t="str">
        <f>IF(C35="","",IF(ISERROR(VLOOKUP(VLOOKUP(C35,Table1[[Practice no.]:[12]],26,FALSE),List!$A$2:$B$5,2,FALSE)),"",VLOOKUP(VLOOKUP(C35,Table1[[Practice no.]:[12]],26,FALSE),List!$A$2:$B$5,2,FALSE)))</f>
        <v>○</v>
      </c>
      <c r="M35" s="68" t="str">
        <f>IF(C35="","",IF(ISERROR(VLOOKUP(VLOOKUP(C35,Table1[[Practice no.]:[12]],27,FALSE),List!$A$2:$B$5,2,FALSE)),"",VLOOKUP(VLOOKUP(C35,Table1[[Practice no.]:[12]],27,FALSE),List!$A$2:$B$5,2,FALSE)))</f>
        <v xml:space="preserve"> </v>
      </c>
      <c r="N35" s="69" t="str">
        <f>IF(C35="","",IF(ISERROR(VLOOKUP(VLOOKUP(C35,Table1[[Practice no.]:[12]],28,FALSE),List!$A$2:$B$5,2,FALSE)),"",VLOOKUP(VLOOKUP(C35,Table1[[Practice no.]:[12]],28,FALSE),List!$A$2:$B$5,2,FALSE)))</f>
        <v xml:space="preserve"> </v>
      </c>
      <c r="O35" s="69" t="str">
        <f>IF(C35="","",IF(ISERROR(VLOOKUP(VLOOKUP(C35,Table1[[Practice no.]:[12]],29,FALSE),List!$A$2:$B$5,2,FALSE)),"",VLOOKUP(VLOOKUP(C35,Table1[[Practice no.]:[12]],29,FALSE),List!$A$2:$B$5,2,FALSE)))</f>
        <v>○</v>
      </c>
      <c r="P35" s="69" t="str">
        <f>IF(C35="","",IF(ISERROR(VLOOKUP(VLOOKUP(C35,Table1[[Practice no.]:[12]],30,FALSE),List!$A$2:$B$5,2,FALSE)),"",VLOOKUP(VLOOKUP(C35,Table1[[Practice no.]:[12]],30,FALSE),List!$A$2:$B$5,2,FALSE)))</f>
        <v>○</v>
      </c>
      <c r="Q35" s="77" t="str">
        <f>IF(C35="","",IF(ISERROR(VLOOKUP(VLOOKUP(C35,Table1[[Practice no.]:[12]],31,FALSE),List!$A$2:$B$5,2,FALSE)),"",VLOOKUP(VLOOKUP(C35,Table1[[Practice no.]:[12]],31,FALSE),List!$A$2:$B$5,2,FALSE)))</f>
        <v>○</v>
      </c>
      <c r="R35" s="55" t="str">
        <f>IF(C35="","",IF(ISERROR(VLOOKUP(VLOOKUP(C35,Table1[[Practice no.]:[12]],32,FALSE),List!$A$2:$B$5,2,FALSE)),"",VLOOKUP(VLOOKUP(C35,Table1[[Practice no.]:[12]],32,FALSE),List!$A$2:$B$5,2,FALSE)))</f>
        <v xml:space="preserve"> </v>
      </c>
      <c r="S35" s="55" t="str">
        <f>IF(C35="","",IF(ISERROR(VLOOKUP(VLOOKUP(C35,Table1[[Practice no.]:[12]],33,FALSE),List!$A$2:$B$5,2,FALSE)),"",VLOOKUP(VLOOKUP(C35,Table1[[Practice no.]:[12]],33,FALSE),List!$A$2:$B$5,2,FALSE)))</f>
        <v>○</v>
      </c>
      <c r="T35" s="55" t="str">
        <f>IF(C35="","",IF(ISERROR(VLOOKUP(VLOOKUP(C35,Table1[[Practice no.]:[12]],34,FALSE),List!$A$2:$B$5,2,FALSE)),"",VLOOKUP(VLOOKUP(C35,Table1[[Practice no.]:[12]],34,FALSE),List!$A$2:$B$5,2,FALSE)))</f>
        <v>○</v>
      </c>
      <c r="U35" s="55" t="str">
        <f>IF(C35="","",IF(ISERROR(VLOOKUP(VLOOKUP(C35,Table1[[Practice no.]:[12]],35,FALSE),List!$A$2:$B$5,2,FALSE)),"",VLOOKUP(VLOOKUP(C35,Table1[[Practice no.]:[12]],35,FALSE),List!$A$2:$B$5,2,FALSE)))</f>
        <v>○</v>
      </c>
      <c r="V35" s="55" t="str">
        <f>IF(C35="","",IF(ISERROR(VLOOKUP(VLOOKUP(C35,Table1[[Practice no.]:[12]],36,FALSE),List!$A$2:$B$5,2,FALSE)),"",VLOOKUP(VLOOKUP(C35,Table1[[Practice no.]:[12]],36,FALSE),List!$A$2:$B$5,2,FALSE)))</f>
        <v>○</v>
      </c>
      <c r="W35" s="55" t="str">
        <f>IF(C35="","",IF(ISERROR(VLOOKUP(VLOOKUP(C35,Table1[[Practice no.]:[12]],37,FALSE),List!$A$2:$B$5,2,FALSE)),"",VLOOKUP(VLOOKUP(C35,Table1[[Practice no.]:[12]],37,FALSE),List!$A$2:$B$5,2,FALSE)))</f>
        <v xml:space="preserve"> </v>
      </c>
      <c r="X35" s="55" t="str">
        <f>IF(C35="","",IF(ISERROR(VLOOKUP(VLOOKUP(C35,Table1[[Practice no.]:[12]],38,FALSE),List!$A$2:$B$5,2,FALSE)),"",VLOOKUP(VLOOKUP(C35,Table1[[Practice no.]:[12]],38,FALSE),List!$A$2:$B$5,2,FALSE)))</f>
        <v xml:space="preserve"> </v>
      </c>
      <c r="Y35" s="55" t="str">
        <f>IF(C35="","",IF(ISERROR(VLOOKUP(VLOOKUP(C35,Table1[[Practice no.]:[12]],39,FALSE),List!$A$2:$B$5,2,FALSE)),"",VLOOKUP(VLOOKUP(C35,Table1[[Practice no.]:[12]],39,FALSE),List!$A$2:$B$5,2,FALSE)))</f>
        <v>○</v>
      </c>
      <c r="Z35" s="55" t="str">
        <f>IF(C35="","",IF(ISERROR(VLOOKUP(VLOOKUP(C35,Table1[[Practice no.]:[12]],40,FALSE),List!$A$2:$B$5,2,FALSE)),"",VLOOKUP(VLOOKUP(C35,Table1[[Practice no.]:[12]],40,FALSE),List!$A$2:$B$5,2,FALSE)))</f>
        <v xml:space="preserve"> </v>
      </c>
      <c r="AA35" s="55" t="str">
        <f>IF(C35="","",IF(ISERROR(VLOOKUP(VLOOKUP(C35,Table1[[Practice no.]:[12]],41,FALSE),List!$A$2:$B$5,2,FALSE)),"",VLOOKUP(VLOOKUP(C35,Table1[[Practice no.]:[12]],41,FALSE),List!$A$2:$B$5,2,FALSE)))</f>
        <v>○</v>
      </c>
      <c r="AB35" s="55" t="str">
        <f>IF(C35="","",IF(ISERROR(VLOOKUP(VLOOKUP(C35,Table1[[Practice no.]:[12]],42,FALSE),List!$A$2:$B$5,2,FALSE)),"",VLOOKUP(VLOOKUP(C35,Table1[[Practice no.]:[12]],42,FALSE),List!$A$2:$B$5,2,FALSE)))</f>
        <v xml:space="preserve"> </v>
      </c>
      <c r="AD35" s="62"/>
      <c r="AE35" s="62"/>
      <c r="AF35" s="62"/>
      <c r="AG35" s="62"/>
      <c r="AH35" s="62"/>
      <c r="AI35" s="62"/>
      <c r="AJ35" s="62"/>
      <c r="AK35" s="62"/>
      <c r="AL35" s="62"/>
      <c r="AM35" s="62"/>
      <c r="AN35" s="62"/>
    </row>
    <row r="36" spans="1:40" ht="39.75" customHeight="1">
      <c r="A36" s="218" t="str">
        <v>1. Decarbonization</v>
      </c>
      <c r="B36" s="218" t="str">
        <v>1.3. Road Construction</v>
      </c>
      <c r="C36" s="220" t="str">
        <v>1.3.1</v>
      </c>
      <c r="D36" s="219" t="str">
        <f>IF(C36="","",HYPERLINK("#'" &amp; C36 &amp; "'!A1",VLOOKUP(C36,Table1[[Practice no.]:[Pracitce Name]],2,FALSE)))</f>
        <v>Newly emerging asphalt mixtures and compositions</v>
      </c>
      <c r="E36" s="65" t="str">
        <f>IF(C36="","",IF(ISERROR(VLOOKUP(VLOOKUP(C36,Table1[[Practice no.]:[12]],19,FALSE),List!$A$2:$B$5,2,FALSE)),"",VLOOKUP(VLOOKUP(C36,Table1[[Practice no.]:[12]],19,FALSE),List!$A$2:$B$5,2,FALSE)))</f>
        <v>●</v>
      </c>
      <c r="F36" s="66" t="str">
        <f>IF(C36="","",IF(ISERROR(VLOOKUP(VLOOKUP(C36,Table1[[Practice no.]:[12]],20,FALSE),List!$A$2:$B$5,2,FALSE)),"",VLOOKUP(VLOOKUP(C36,Table1[[Practice no.]:[12]],20,FALSE),List!$A$2:$B$5,2,FALSE)))</f>
        <v xml:space="preserve"> </v>
      </c>
      <c r="G36" s="66" t="str">
        <f>IF(C36="","",IF(ISERROR(VLOOKUP(VLOOKUP(C36,Table1[[Practice no.]:[12]],21,FALSE),List!$A$2:$B$5,2,FALSE)),"",VLOOKUP(VLOOKUP(C36,Table1[[Practice no.]:[12]],21,FALSE),List!$A$2:$B$5,2,FALSE)))</f>
        <v xml:space="preserve"> </v>
      </c>
      <c r="H36" s="67" t="str">
        <f>IF(C36="","",IF(ISERROR(VLOOKUP(VLOOKUP(C36,Table1[[Practice no.]:[12]],22,FALSE),List!$A$2:$B$5,2,FALSE)),"",VLOOKUP(VLOOKUP(C36,Table1[[Practice no.]:[12]],22,FALSE),List!$A$2:$B$5,2,FALSE)))</f>
        <v xml:space="preserve"> </v>
      </c>
      <c r="I36" s="67" t="str">
        <f>IF(C36="","",IF(ISERROR(VLOOKUP(VLOOKUP(C36,Table1[[Practice no.]:[12]],23,FALSE),List!$A$2:$B$5,2,FALSE)),"",VLOOKUP(VLOOKUP(C36,Table1[[Practice no.]:[12]],23,FALSE),List!$A$2:$B$5,2,FALSE)))</f>
        <v xml:space="preserve"> </v>
      </c>
      <c r="J36" s="67" t="str">
        <f>IF(C36="","",IF(ISERROR(VLOOKUP(VLOOKUP(C36,Table1[[Practice no.]:[12]],24,FALSE),List!$A$2:$B$5,2,FALSE)),"",VLOOKUP(VLOOKUP(C36,Table1[[Practice no.]:[12]],24,FALSE),List!$A$2:$B$5,2,FALSE)))</f>
        <v xml:space="preserve"> </v>
      </c>
      <c r="K36" s="68" t="str">
        <f>IF(C36="","",IF(ISERROR(VLOOKUP(VLOOKUP(C36,Table1[[Practice no.]:[12]],25,FALSE),List!$A$2:$B$5,2,FALSE)),"",VLOOKUP(VLOOKUP(C36,Table1[[Practice no.]:[12]],25,FALSE),List!$A$2:$B$5,2,FALSE)))</f>
        <v xml:space="preserve"> </v>
      </c>
      <c r="L36" s="68" t="str">
        <f>IF(C36="","",IF(ISERROR(VLOOKUP(VLOOKUP(C36,Table1[[Practice no.]:[12]],26,FALSE),List!$A$2:$B$5,2,FALSE)),"",VLOOKUP(VLOOKUP(C36,Table1[[Practice no.]:[12]],26,FALSE),List!$A$2:$B$5,2,FALSE)))</f>
        <v>○</v>
      </c>
      <c r="M36" s="68" t="str">
        <f>IF(C36="","",IF(ISERROR(VLOOKUP(VLOOKUP(C36,Table1[[Practice no.]:[12]],27,FALSE),List!$A$2:$B$5,2,FALSE)),"",VLOOKUP(VLOOKUP(C36,Table1[[Practice no.]:[12]],27,FALSE),List!$A$2:$B$5,2,FALSE)))</f>
        <v xml:space="preserve"> </v>
      </c>
      <c r="N36" s="69" t="str">
        <f>IF(C36="","",IF(ISERROR(VLOOKUP(VLOOKUP(C36,Table1[[Practice no.]:[12]],28,FALSE),List!$A$2:$B$5,2,FALSE)),"",VLOOKUP(VLOOKUP(C36,Table1[[Practice no.]:[12]],28,FALSE),List!$A$2:$B$5,2,FALSE)))</f>
        <v xml:space="preserve"> </v>
      </c>
      <c r="O36" s="69" t="str">
        <f>IF(C36="","",IF(ISERROR(VLOOKUP(VLOOKUP(C36,Table1[[Practice no.]:[12]],29,FALSE),List!$A$2:$B$5,2,FALSE)),"",VLOOKUP(VLOOKUP(C36,Table1[[Practice no.]:[12]],29,FALSE),List!$A$2:$B$5,2,FALSE)))</f>
        <v xml:space="preserve"> </v>
      </c>
      <c r="P36" s="69" t="str">
        <f>IF(C36="","",IF(ISERROR(VLOOKUP(VLOOKUP(C36,Table1[[Practice no.]:[12]],30,FALSE),List!$A$2:$B$5,2,FALSE)),"",VLOOKUP(VLOOKUP(C36,Table1[[Practice no.]:[12]],30,FALSE),List!$A$2:$B$5,2,FALSE)))</f>
        <v xml:space="preserve"> </v>
      </c>
      <c r="Q36" s="77" t="str">
        <f>IF(C36="","",IF(ISERROR(VLOOKUP(VLOOKUP(C36,Table1[[Practice no.]:[12]],31,FALSE),List!$A$2:$B$5,2,FALSE)),"",VLOOKUP(VLOOKUP(C36,Table1[[Practice no.]:[12]],31,FALSE),List!$A$2:$B$5,2,FALSE)))</f>
        <v>○</v>
      </c>
      <c r="R36" s="55" t="str">
        <f>IF(C36="","",IF(ISERROR(VLOOKUP(VLOOKUP(C36,Table1[[Practice no.]:[12]],32,FALSE),List!$A$2:$B$5,2,FALSE)),"",VLOOKUP(VLOOKUP(C36,Table1[[Practice no.]:[12]],32,FALSE),List!$A$2:$B$5,2,FALSE)))</f>
        <v>○</v>
      </c>
      <c r="S36" s="55" t="str">
        <f>IF(C36="","",IF(ISERROR(VLOOKUP(VLOOKUP(C36,Table1[[Practice no.]:[12]],33,FALSE),List!$A$2:$B$5,2,FALSE)),"",VLOOKUP(VLOOKUP(C36,Table1[[Practice no.]:[12]],33,FALSE),List!$A$2:$B$5,2,FALSE)))</f>
        <v xml:space="preserve"> </v>
      </c>
      <c r="T36" s="55" t="str">
        <f>IF(C36="","",IF(ISERROR(VLOOKUP(VLOOKUP(C36,Table1[[Practice no.]:[12]],34,FALSE),List!$A$2:$B$5,2,FALSE)),"",VLOOKUP(VLOOKUP(C36,Table1[[Practice no.]:[12]],34,FALSE),List!$A$2:$B$5,2,FALSE)))</f>
        <v>○</v>
      </c>
      <c r="U36" s="55" t="str">
        <f>IF(C36="","",IF(ISERROR(VLOOKUP(VLOOKUP(C36,Table1[[Practice no.]:[12]],35,FALSE),List!$A$2:$B$5,2,FALSE)),"",VLOOKUP(VLOOKUP(C36,Table1[[Practice no.]:[12]],35,FALSE),List!$A$2:$B$5,2,FALSE)))</f>
        <v>○</v>
      </c>
      <c r="V36" s="55" t="str">
        <f>IF(C36="","",IF(ISERROR(VLOOKUP(VLOOKUP(C36,Table1[[Practice no.]:[12]],36,FALSE),List!$A$2:$B$5,2,FALSE)),"",VLOOKUP(VLOOKUP(C36,Table1[[Practice no.]:[12]],36,FALSE),List!$A$2:$B$5,2,FALSE)))</f>
        <v xml:space="preserve"> </v>
      </c>
      <c r="W36" s="55" t="str">
        <f>IF(C36="","",IF(ISERROR(VLOOKUP(VLOOKUP(C36,Table1[[Practice no.]:[12]],37,FALSE),List!$A$2:$B$5,2,FALSE)),"",VLOOKUP(VLOOKUP(C36,Table1[[Practice no.]:[12]],37,FALSE),List!$A$2:$B$5,2,FALSE)))</f>
        <v xml:space="preserve"> </v>
      </c>
      <c r="X36" s="55" t="str">
        <f>IF(C36="","",IF(ISERROR(VLOOKUP(VLOOKUP(C36,Table1[[Practice no.]:[12]],38,FALSE),List!$A$2:$B$5,2,FALSE)),"",VLOOKUP(VLOOKUP(C36,Table1[[Practice no.]:[12]],38,FALSE),List!$A$2:$B$5,2,FALSE)))</f>
        <v xml:space="preserve"> </v>
      </c>
      <c r="Y36" s="55" t="str">
        <f>IF(C36="","",IF(ISERROR(VLOOKUP(VLOOKUP(C36,Table1[[Practice no.]:[12]],39,FALSE),List!$A$2:$B$5,2,FALSE)),"",VLOOKUP(VLOOKUP(C36,Table1[[Practice no.]:[12]],39,FALSE),List!$A$2:$B$5,2,FALSE)))</f>
        <v>○</v>
      </c>
      <c r="Z36" s="55" t="str">
        <f>IF(C36="","",IF(ISERROR(VLOOKUP(VLOOKUP(C36,Table1[[Practice no.]:[12]],40,FALSE),List!$A$2:$B$5,2,FALSE)),"",VLOOKUP(VLOOKUP(C36,Table1[[Practice no.]:[12]],40,FALSE),List!$A$2:$B$5,2,FALSE)))</f>
        <v>○</v>
      </c>
      <c r="AA36" s="55" t="str">
        <f>IF(C36="","",IF(ISERROR(VLOOKUP(VLOOKUP(C36,Table1[[Practice no.]:[12]],41,FALSE),List!$A$2:$B$5,2,FALSE)),"",VLOOKUP(VLOOKUP(C36,Table1[[Practice no.]:[12]],41,FALSE),List!$A$2:$B$5,2,FALSE)))</f>
        <v>○</v>
      </c>
      <c r="AB36" s="55" t="str">
        <f>IF(C36="","",IF(ISERROR(VLOOKUP(VLOOKUP(C36,Table1[[Practice no.]:[12]],42,FALSE),List!$A$2:$B$5,2,FALSE)),"",VLOOKUP(VLOOKUP(C36,Table1[[Practice no.]:[12]],42,FALSE),List!$A$2:$B$5,2,FALSE)))</f>
        <v xml:space="preserve"> </v>
      </c>
      <c r="AD36" s="62"/>
      <c r="AE36" s="62"/>
      <c r="AF36" s="62"/>
      <c r="AG36" s="62"/>
      <c r="AH36" s="62"/>
      <c r="AI36" s="62"/>
      <c r="AJ36" s="62"/>
      <c r="AK36" s="62"/>
      <c r="AL36" s="62"/>
      <c r="AM36" s="62"/>
      <c r="AN36" s="62"/>
    </row>
    <row r="37" spans="1:40" ht="39.75" customHeight="1">
      <c r="A37" s="218" t="str">
        <v>1. Decarbonization</v>
      </c>
      <c r="B37" s="218" t="str">
        <v>1.3. Road Construction</v>
      </c>
      <c r="C37" s="220" t="str">
        <v>1.3.2</v>
      </c>
      <c r="D37" s="219" t="str">
        <f>IF(C37="","",HYPERLINK("#'" &amp; C37 &amp; "'!A1",VLOOKUP(C37,Table1[[Practice no.]:[Pracitce Name]],2,FALSE)))</f>
        <v>Material recycling in road construction</v>
      </c>
      <c r="E37" s="65" t="str">
        <f>IF(C37="","",IF(ISERROR(VLOOKUP(VLOOKUP(C37,Table1[[Practice no.]:[12]],19,FALSE),List!$A$2:$B$5,2,FALSE)),"",VLOOKUP(VLOOKUP(C37,Table1[[Practice no.]:[12]],19,FALSE),List!$A$2:$B$5,2,FALSE)))</f>
        <v>●</v>
      </c>
      <c r="F37" s="66" t="str">
        <f>IF(C37="","",IF(ISERROR(VLOOKUP(VLOOKUP(C37,Table1[[Practice no.]:[12]],20,FALSE),List!$A$2:$B$5,2,FALSE)),"",VLOOKUP(VLOOKUP(C37,Table1[[Practice no.]:[12]],20,FALSE),List!$A$2:$B$5,2,FALSE)))</f>
        <v xml:space="preserve"> </v>
      </c>
      <c r="G37" s="66" t="str">
        <f>IF(C37="","",IF(ISERROR(VLOOKUP(VLOOKUP(C37,Table1[[Practice no.]:[12]],21,FALSE),List!$A$2:$B$5,2,FALSE)),"",VLOOKUP(VLOOKUP(C37,Table1[[Practice no.]:[12]],21,FALSE),List!$A$2:$B$5,2,FALSE)))</f>
        <v xml:space="preserve"> </v>
      </c>
      <c r="H37" s="67" t="str">
        <f>IF(C37="","",IF(ISERROR(VLOOKUP(VLOOKUP(C37,Table1[[Practice no.]:[12]],22,FALSE),List!$A$2:$B$5,2,FALSE)),"",VLOOKUP(VLOOKUP(C37,Table1[[Practice no.]:[12]],22,FALSE),List!$A$2:$B$5,2,FALSE)))</f>
        <v xml:space="preserve"> </v>
      </c>
      <c r="I37" s="67" t="str">
        <f>IF(C37="","",IF(ISERROR(VLOOKUP(VLOOKUP(C37,Table1[[Practice no.]:[12]],23,FALSE),List!$A$2:$B$5,2,FALSE)),"",VLOOKUP(VLOOKUP(C37,Table1[[Practice no.]:[12]],23,FALSE),List!$A$2:$B$5,2,FALSE)))</f>
        <v xml:space="preserve"> </v>
      </c>
      <c r="J37" s="67" t="str">
        <f>IF(C37="","",IF(ISERROR(VLOOKUP(VLOOKUP(C37,Table1[[Practice no.]:[12]],24,FALSE),List!$A$2:$B$5,2,FALSE)),"",VLOOKUP(VLOOKUP(C37,Table1[[Practice no.]:[12]],24,FALSE),List!$A$2:$B$5,2,FALSE)))</f>
        <v xml:space="preserve"> </v>
      </c>
      <c r="K37" s="68" t="str">
        <f>IF(C37="","",IF(ISERROR(VLOOKUP(VLOOKUP(C37,Table1[[Practice no.]:[12]],25,FALSE),List!$A$2:$B$5,2,FALSE)),"",VLOOKUP(VLOOKUP(C37,Table1[[Practice no.]:[12]],25,FALSE),List!$A$2:$B$5,2,FALSE)))</f>
        <v xml:space="preserve"> </v>
      </c>
      <c r="L37" s="68" t="str">
        <f>IF(C37="","",IF(ISERROR(VLOOKUP(VLOOKUP(C37,Table1[[Practice no.]:[12]],26,FALSE),List!$A$2:$B$5,2,FALSE)),"",VLOOKUP(VLOOKUP(C37,Table1[[Practice no.]:[12]],26,FALSE),List!$A$2:$B$5,2,FALSE)))</f>
        <v>○</v>
      </c>
      <c r="M37" s="68" t="str">
        <f>IF(C37="","",IF(ISERROR(VLOOKUP(VLOOKUP(C37,Table1[[Practice no.]:[12]],27,FALSE),List!$A$2:$B$5,2,FALSE)),"",VLOOKUP(VLOOKUP(C37,Table1[[Practice no.]:[12]],27,FALSE),List!$A$2:$B$5,2,FALSE)))</f>
        <v xml:space="preserve"> </v>
      </c>
      <c r="N37" s="69" t="str">
        <f>IF(C37="","",IF(ISERROR(VLOOKUP(VLOOKUP(C37,Table1[[Practice no.]:[12]],28,FALSE),List!$A$2:$B$5,2,FALSE)),"",VLOOKUP(VLOOKUP(C37,Table1[[Practice no.]:[12]],28,FALSE),List!$A$2:$B$5,2,FALSE)))</f>
        <v xml:space="preserve"> </v>
      </c>
      <c r="O37" s="69" t="str">
        <f>IF(C37="","",IF(ISERROR(VLOOKUP(VLOOKUP(C37,Table1[[Practice no.]:[12]],29,FALSE),List!$A$2:$B$5,2,FALSE)),"",VLOOKUP(VLOOKUP(C37,Table1[[Practice no.]:[12]],29,FALSE),List!$A$2:$B$5,2,FALSE)))</f>
        <v xml:space="preserve"> </v>
      </c>
      <c r="P37" s="69" t="str">
        <f>IF(C37="","",IF(ISERROR(VLOOKUP(VLOOKUP(C37,Table1[[Practice no.]:[12]],30,FALSE),List!$A$2:$B$5,2,FALSE)),"",VLOOKUP(VLOOKUP(C37,Table1[[Practice no.]:[12]],30,FALSE),List!$A$2:$B$5,2,FALSE)))</f>
        <v xml:space="preserve"> </v>
      </c>
      <c r="Q37" s="77" t="str">
        <f>IF(C37="","",IF(ISERROR(VLOOKUP(VLOOKUP(C37,Table1[[Practice no.]:[12]],31,FALSE),List!$A$2:$B$5,2,FALSE)),"",VLOOKUP(VLOOKUP(C37,Table1[[Practice no.]:[12]],31,FALSE),List!$A$2:$B$5,2,FALSE)))</f>
        <v>○</v>
      </c>
      <c r="R37" s="55" t="str">
        <f>IF(C37="","",IF(ISERROR(VLOOKUP(VLOOKUP(C37,Table1[[Practice no.]:[12]],32,FALSE),List!$A$2:$B$5,2,FALSE)),"",VLOOKUP(VLOOKUP(C37,Table1[[Practice no.]:[12]],32,FALSE),List!$A$2:$B$5,2,FALSE)))</f>
        <v>○</v>
      </c>
      <c r="S37" s="55" t="str">
        <f>IF(C37="","",IF(ISERROR(VLOOKUP(VLOOKUP(C37,Table1[[Practice no.]:[12]],33,FALSE),List!$A$2:$B$5,2,FALSE)),"",VLOOKUP(VLOOKUP(C37,Table1[[Practice no.]:[12]],33,FALSE),List!$A$2:$B$5,2,FALSE)))</f>
        <v xml:space="preserve"> </v>
      </c>
      <c r="T37" s="55" t="str">
        <f>IF(C37="","",IF(ISERROR(VLOOKUP(VLOOKUP(C37,Table1[[Practice no.]:[12]],34,FALSE),List!$A$2:$B$5,2,FALSE)),"",VLOOKUP(VLOOKUP(C37,Table1[[Practice no.]:[12]],34,FALSE),List!$A$2:$B$5,2,FALSE)))</f>
        <v>○</v>
      </c>
      <c r="U37" s="55" t="str">
        <f>IF(C37="","",IF(ISERROR(VLOOKUP(VLOOKUP(C37,Table1[[Practice no.]:[12]],35,FALSE),List!$A$2:$B$5,2,FALSE)),"",VLOOKUP(VLOOKUP(C37,Table1[[Practice no.]:[12]],35,FALSE),List!$A$2:$B$5,2,FALSE)))</f>
        <v>○</v>
      </c>
      <c r="V37" s="55" t="str">
        <f>IF(C37="","",IF(ISERROR(VLOOKUP(VLOOKUP(C37,Table1[[Practice no.]:[12]],36,FALSE),List!$A$2:$B$5,2,FALSE)),"",VLOOKUP(VLOOKUP(C37,Table1[[Practice no.]:[12]],36,FALSE),List!$A$2:$B$5,2,FALSE)))</f>
        <v xml:space="preserve"> </v>
      </c>
      <c r="W37" s="55" t="str">
        <f>IF(C37="","",IF(ISERROR(VLOOKUP(VLOOKUP(C37,Table1[[Practice no.]:[12]],37,FALSE),List!$A$2:$B$5,2,FALSE)),"",VLOOKUP(VLOOKUP(C37,Table1[[Practice no.]:[12]],37,FALSE),List!$A$2:$B$5,2,FALSE)))</f>
        <v xml:space="preserve"> </v>
      </c>
      <c r="X37" s="55" t="str">
        <f>IF(C37="","",IF(ISERROR(VLOOKUP(VLOOKUP(C37,Table1[[Practice no.]:[12]],38,FALSE),List!$A$2:$B$5,2,FALSE)),"",VLOOKUP(VLOOKUP(C37,Table1[[Practice no.]:[12]],38,FALSE),List!$A$2:$B$5,2,FALSE)))</f>
        <v xml:space="preserve"> </v>
      </c>
      <c r="Y37" s="55" t="str">
        <f>IF(C37="","",IF(ISERROR(VLOOKUP(VLOOKUP(C37,Table1[[Practice no.]:[12]],39,FALSE),List!$A$2:$B$5,2,FALSE)),"",VLOOKUP(VLOOKUP(C37,Table1[[Practice no.]:[12]],39,FALSE),List!$A$2:$B$5,2,FALSE)))</f>
        <v>○</v>
      </c>
      <c r="Z37" s="55" t="str">
        <f>IF(C37="","",IF(ISERROR(VLOOKUP(VLOOKUP(C37,Table1[[Practice no.]:[12]],40,FALSE),List!$A$2:$B$5,2,FALSE)),"",VLOOKUP(VLOOKUP(C37,Table1[[Practice no.]:[12]],40,FALSE),List!$A$2:$B$5,2,FALSE)))</f>
        <v>○</v>
      </c>
      <c r="AA37" s="55" t="str">
        <f>IF(C37="","",IF(ISERROR(VLOOKUP(VLOOKUP(C37,Table1[[Practice no.]:[12]],41,FALSE),List!$A$2:$B$5,2,FALSE)),"",VLOOKUP(VLOOKUP(C37,Table1[[Practice no.]:[12]],41,FALSE),List!$A$2:$B$5,2,FALSE)))</f>
        <v>○</v>
      </c>
      <c r="AB37" s="55" t="str">
        <f>IF(C37="","",IF(ISERROR(VLOOKUP(VLOOKUP(C37,Table1[[Practice no.]:[12]],42,FALSE),List!$A$2:$B$5,2,FALSE)),"",VLOOKUP(VLOOKUP(C37,Table1[[Practice no.]:[12]],42,FALSE),List!$A$2:$B$5,2,FALSE)))</f>
        <v xml:space="preserve"> </v>
      </c>
      <c r="AD37" s="62"/>
      <c r="AE37" s="62"/>
      <c r="AF37" s="62"/>
      <c r="AG37" s="62"/>
      <c r="AH37" s="62"/>
      <c r="AI37" s="62"/>
      <c r="AJ37" s="62"/>
      <c r="AK37" s="62"/>
      <c r="AL37" s="62"/>
      <c r="AM37" s="62"/>
      <c r="AN37" s="62"/>
    </row>
    <row r="38" spans="1:40" ht="39.75" customHeight="1">
      <c r="A38" s="218" t="str">
        <v>1. Decarbonization</v>
      </c>
      <c r="B38" s="218" t="str">
        <v>1.3. Road Construction</v>
      </c>
      <c r="C38" s="220" t="str">
        <v>1.3.3</v>
      </c>
      <c r="D38" s="219" t="str">
        <f>IF(C38="","",HYPERLINK("#'" &amp; C38 &amp; "'!A1",VLOOKUP(C38,Table1[[Practice no.]:[Pracitce Name]],2,FALSE)))</f>
        <v>Using energy friendly “Green Cement”</v>
      </c>
      <c r="E38" s="65" t="str">
        <f>IF(C38="","",IF(ISERROR(VLOOKUP(VLOOKUP(C38,Table1[[Practice no.]:[12]],19,FALSE),List!$A$2:$B$5,2,FALSE)),"",VLOOKUP(VLOOKUP(C38,Table1[[Practice no.]:[12]],19,FALSE),List!$A$2:$B$5,2,FALSE)))</f>
        <v>●</v>
      </c>
      <c r="F38" s="66" t="str">
        <f>IF(C38="","",IF(ISERROR(VLOOKUP(VLOOKUP(C38,Table1[[Practice no.]:[12]],20,FALSE),List!$A$2:$B$5,2,FALSE)),"",VLOOKUP(VLOOKUP(C38,Table1[[Practice no.]:[12]],20,FALSE),List!$A$2:$B$5,2,FALSE)))</f>
        <v xml:space="preserve"> </v>
      </c>
      <c r="G38" s="66" t="str">
        <f>IF(C38="","",IF(ISERROR(VLOOKUP(VLOOKUP(C38,Table1[[Practice no.]:[12]],21,FALSE),List!$A$2:$B$5,2,FALSE)),"",VLOOKUP(VLOOKUP(C38,Table1[[Practice no.]:[12]],21,FALSE),List!$A$2:$B$5,2,FALSE)))</f>
        <v xml:space="preserve"> </v>
      </c>
      <c r="H38" s="67" t="str">
        <f>IF(C38="","",IF(ISERROR(VLOOKUP(VLOOKUP(C38,Table1[[Practice no.]:[12]],22,FALSE),List!$A$2:$B$5,2,FALSE)),"",VLOOKUP(VLOOKUP(C38,Table1[[Practice no.]:[12]],22,FALSE),List!$A$2:$B$5,2,FALSE)))</f>
        <v xml:space="preserve"> </v>
      </c>
      <c r="I38" s="67" t="str">
        <f>IF(C38="","",IF(ISERROR(VLOOKUP(VLOOKUP(C38,Table1[[Practice no.]:[12]],23,FALSE),List!$A$2:$B$5,2,FALSE)),"",VLOOKUP(VLOOKUP(C38,Table1[[Practice no.]:[12]],23,FALSE),List!$A$2:$B$5,2,FALSE)))</f>
        <v>○</v>
      </c>
      <c r="J38" s="67" t="str">
        <f>IF(C38="","",IF(ISERROR(VLOOKUP(VLOOKUP(C38,Table1[[Practice no.]:[12]],24,FALSE),List!$A$2:$B$5,2,FALSE)),"",VLOOKUP(VLOOKUP(C38,Table1[[Practice no.]:[12]],24,FALSE),List!$A$2:$B$5,2,FALSE)))</f>
        <v xml:space="preserve"> </v>
      </c>
      <c r="K38" s="68" t="str">
        <f>IF(C38="","",IF(ISERROR(VLOOKUP(VLOOKUP(C38,Table1[[Practice no.]:[12]],25,FALSE),List!$A$2:$B$5,2,FALSE)),"",VLOOKUP(VLOOKUP(C38,Table1[[Practice no.]:[12]],25,FALSE),List!$A$2:$B$5,2,FALSE)))</f>
        <v xml:space="preserve"> </v>
      </c>
      <c r="L38" s="68" t="str">
        <f>IF(C38="","",IF(ISERROR(VLOOKUP(VLOOKUP(C38,Table1[[Practice no.]:[12]],26,FALSE),List!$A$2:$B$5,2,FALSE)),"",VLOOKUP(VLOOKUP(C38,Table1[[Practice no.]:[12]],26,FALSE),List!$A$2:$B$5,2,FALSE)))</f>
        <v>○</v>
      </c>
      <c r="M38" s="68" t="str">
        <f>IF(C38="","",IF(ISERROR(VLOOKUP(VLOOKUP(C38,Table1[[Practice no.]:[12]],27,FALSE),List!$A$2:$B$5,2,FALSE)),"",VLOOKUP(VLOOKUP(C38,Table1[[Practice no.]:[12]],27,FALSE),List!$A$2:$B$5,2,FALSE)))</f>
        <v xml:space="preserve"> </v>
      </c>
      <c r="N38" s="69" t="str">
        <f>IF(C38="","",IF(ISERROR(VLOOKUP(VLOOKUP(C38,Table1[[Practice no.]:[12]],28,FALSE),List!$A$2:$B$5,2,FALSE)),"",VLOOKUP(VLOOKUP(C38,Table1[[Practice no.]:[12]],28,FALSE),List!$A$2:$B$5,2,FALSE)))</f>
        <v xml:space="preserve"> </v>
      </c>
      <c r="O38" s="69" t="str">
        <f>IF(C38="","",IF(ISERROR(VLOOKUP(VLOOKUP(C38,Table1[[Practice no.]:[12]],29,FALSE),List!$A$2:$B$5,2,FALSE)),"",VLOOKUP(VLOOKUP(C38,Table1[[Practice no.]:[12]],29,FALSE),List!$A$2:$B$5,2,FALSE)))</f>
        <v xml:space="preserve"> </v>
      </c>
      <c r="P38" s="69" t="str">
        <f>IF(C38="","",IF(ISERROR(VLOOKUP(VLOOKUP(C38,Table1[[Practice no.]:[12]],30,FALSE),List!$A$2:$B$5,2,FALSE)),"",VLOOKUP(VLOOKUP(C38,Table1[[Practice no.]:[12]],30,FALSE),List!$A$2:$B$5,2,FALSE)))</f>
        <v xml:space="preserve"> </v>
      </c>
      <c r="Q38" s="77" t="str">
        <f>IF(C38="","",IF(ISERROR(VLOOKUP(VLOOKUP(C38,Table1[[Practice no.]:[12]],31,FALSE),List!$A$2:$B$5,2,FALSE)),"",VLOOKUP(VLOOKUP(C38,Table1[[Practice no.]:[12]],31,FALSE),List!$A$2:$B$5,2,FALSE)))</f>
        <v xml:space="preserve"> </v>
      </c>
      <c r="R38" s="55" t="str">
        <f>IF(C38="","",IF(ISERROR(VLOOKUP(VLOOKUP(C38,Table1[[Practice no.]:[12]],32,FALSE),List!$A$2:$B$5,2,FALSE)),"",VLOOKUP(VLOOKUP(C38,Table1[[Practice no.]:[12]],32,FALSE),List!$A$2:$B$5,2,FALSE)))</f>
        <v xml:space="preserve"> </v>
      </c>
      <c r="S38" s="55" t="str">
        <f>IF(C38="","",IF(ISERROR(VLOOKUP(VLOOKUP(C38,Table1[[Practice no.]:[12]],33,FALSE),List!$A$2:$B$5,2,FALSE)),"",VLOOKUP(VLOOKUP(C38,Table1[[Practice no.]:[12]],33,FALSE),List!$A$2:$B$5,2,FALSE)))</f>
        <v>○</v>
      </c>
      <c r="T38" s="55" t="str">
        <f>IF(C38="","",IF(ISERROR(VLOOKUP(VLOOKUP(C38,Table1[[Practice no.]:[12]],34,FALSE),List!$A$2:$B$5,2,FALSE)),"",VLOOKUP(VLOOKUP(C38,Table1[[Practice no.]:[12]],34,FALSE),List!$A$2:$B$5,2,FALSE)))</f>
        <v>○</v>
      </c>
      <c r="U38" s="55" t="str">
        <f>IF(C38="","",IF(ISERROR(VLOOKUP(VLOOKUP(C38,Table1[[Practice no.]:[12]],35,FALSE),List!$A$2:$B$5,2,FALSE)),"",VLOOKUP(VLOOKUP(C38,Table1[[Practice no.]:[12]],35,FALSE),List!$A$2:$B$5,2,FALSE)))</f>
        <v xml:space="preserve"> </v>
      </c>
      <c r="V38" s="55" t="str">
        <f>IF(C38="","",IF(ISERROR(VLOOKUP(VLOOKUP(C38,Table1[[Practice no.]:[12]],36,FALSE),List!$A$2:$B$5,2,FALSE)),"",VLOOKUP(VLOOKUP(C38,Table1[[Practice no.]:[12]],36,FALSE),List!$A$2:$B$5,2,FALSE)))</f>
        <v xml:space="preserve"> </v>
      </c>
      <c r="W38" s="55" t="str">
        <f>IF(C38="","",IF(ISERROR(VLOOKUP(VLOOKUP(C38,Table1[[Practice no.]:[12]],37,FALSE),List!$A$2:$B$5,2,FALSE)),"",VLOOKUP(VLOOKUP(C38,Table1[[Practice no.]:[12]],37,FALSE),List!$A$2:$B$5,2,FALSE)))</f>
        <v>○</v>
      </c>
      <c r="X38" s="55" t="str">
        <f>IF(C38="","",IF(ISERROR(VLOOKUP(VLOOKUP(C38,Table1[[Practice no.]:[12]],38,FALSE),List!$A$2:$B$5,2,FALSE)),"",VLOOKUP(VLOOKUP(C38,Table1[[Practice no.]:[12]],38,FALSE),List!$A$2:$B$5,2,FALSE)))</f>
        <v xml:space="preserve"> </v>
      </c>
      <c r="Y38" s="55" t="str">
        <f>IF(C38="","",IF(ISERROR(VLOOKUP(VLOOKUP(C38,Table1[[Practice no.]:[12]],39,FALSE),List!$A$2:$B$5,2,FALSE)),"",VLOOKUP(VLOOKUP(C38,Table1[[Practice no.]:[12]],39,FALSE),List!$A$2:$B$5,2,FALSE)))</f>
        <v xml:space="preserve"> </v>
      </c>
      <c r="Z38" s="55" t="str">
        <f>IF(C38="","",IF(ISERROR(VLOOKUP(VLOOKUP(C38,Table1[[Practice no.]:[12]],40,FALSE),List!$A$2:$B$5,2,FALSE)),"",VLOOKUP(VLOOKUP(C38,Table1[[Practice no.]:[12]],40,FALSE),List!$A$2:$B$5,2,FALSE)))</f>
        <v>○</v>
      </c>
      <c r="AA38" s="55" t="str">
        <f>IF(C38="","",IF(ISERROR(VLOOKUP(VLOOKUP(C38,Table1[[Practice no.]:[12]],41,FALSE),List!$A$2:$B$5,2,FALSE)),"",VLOOKUP(VLOOKUP(C38,Table1[[Practice no.]:[12]],41,FALSE),List!$A$2:$B$5,2,FALSE)))</f>
        <v>○</v>
      </c>
      <c r="AB38" s="55" t="str">
        <f>IF(C38="","",IF(ISERROR(VLOOKUP(VLOOKUP(C38,Table1[[Practice no.]:[12]],42,FALSE),List!$A$2:$B$5,2,FALSE)),"",VLOOKUP(VLOOKUP(C38,Table1[[Practice no.]:[12]],42,FALSE),List!$A$2:$B$5,2,FALSE)))</f>
        <v xml:space="preserve"> </v>
      </c>
      <c r="AD38" s="62"/>
      <c r="AE38" s="62"/>
      <c r="AF38" s="62"/>
      <c r="AG38" s="62"/>
      <c r="AH38" s="62"/>
      <c r="AI38" s="62"/>
      <c r="AJ38" s="62"/>
      <c r="AK38" s="62"/>
      <c r="AL38" s="62"/>
      <c r="AM38" s="62"/>
      <c r="AN38" s="62"/>
    </row>
    <row r="39" spans="1:40" ht="39.75" customHeight="1">
      <c r="A39" s="218" t="str">
        <v>1. Decarbonization</v>
      </c>
      <c r="B39" s="218" t="str">
        <v>1.4. Vegetative measures to sequester CO2</v>
      </c>
      <c r="C39" s="220" t="str">
        <v>1.4.1</v>
      </c>
      <c r="D39" s="219" t="str">
        <f>IF(C39="","",HYPERLINK("#'" &amp; C39 &amp; "'!A1",VLOOKUP(C39,Table1[[Practice no.]:[Pracitce Name]],2,FALSE)))</f>
        <v>Roadside tree planting for sequestering CO2</v>
      </c>
      <c r="E39" s="65" t="str">
        <f>IF(C39="","",IF(ISERROR(VLOOKUP(VLOOKUP(C39,Table1[[Practice no.]:[12]],19,FALSE),List!$A$2:$B$5,2,FALSE)),"",VLOOKUP(VLOOKUP(C39,Table1[[Practice no.]:[12]],19,FALSE),List!$A$2:$B$5,2,FALSE)))</f>
        <v>●</v>
      </c>
      <c r="F39" s="66" t="str">
        <f>IF(C39="","",IF(ISERROR(VLOOKUP(VLOOKUP(C39,Table1[[Practice no.]:[12]],20,FALSE),List!$A$2:$B$5,2,FALSE)),"",VLOOKUP(VLOOKUP(C39,Table1[[Practice no.]:[12]],20,FALSE),List!$A$2:$B$5,2,FALSE)))</f>
        <v>○</v>
      </c>
      <c r="G39" s="66" t="str">
        <f>IF(C39="","",IF(ISERROR(VLOOKUP(VLOOKUP(C39,Table1[[Practice no.]:[12]],21,FALSE),List!$A$2:$B$5,2,FALSE)),"",VLOOKUP(VLOOKUP(C39,Table1[[Practice no.]:[12]],21,FALSE),List!$A$2:$B$5,2,FALSE)))</f>
        <v>○</v>
      </c>
      <c r="H39" s="67" t="str">
        <f>IF(C39="","",IF(ISERROR(VLOOKUP(VLOOKUP(C39,Table1[[Practice no.]:[12]],22,FALSE),List!$A$2:$B$5,2,FALSE)),"",VLOOKUP(VLOOKUP(C39,Table1[[Practice no.]:[12]],22,FALSE),List!$A$2:$B$5,2,FALSE)))</f>
        <v>○</v>
      </c>
      <c r="I39" s="67" t="str">
        <f>IF(C39="","",IF(ISERROR(VLOOKUP(VLOOKUP(C39,Table1[[Practice no.]:[12]],23,FALSE),List!$A$2:$B$5,2,FALSE)),"",VLOOKUP(VLOOKUP(C39,Table1[[Practice no.]:[12]],23,FALSE),List!$A$2:$B$5,2,FALSE)))</f>
        <v>○</v>
      </c>
      <c r="J39" s="67" t="str">
        <f>IF(C39="","",IF(ISERROR(VLOOKUP(VLOOKUP(C39,Table1[[Practice no.]:[12]],24,FALSE),List!$A$2:$B$5,2,FALSE)),"",VLOOKUP(VLOOKUP(C39,Table1[[Practice no.]:[12]],24,FALSE),List!$A$2:$B$5,2,FALSE)))</f>
        <v>○</v>
      </c>
      <c r="K39" s="68" t="str">
        <f>IF(C39="","",IF(ISERROR(VLOOKUP(VLOOKUP(C39,Table1[[Practice no.]:[12]],25,FALSE),List!$A$2:$B$5,2,FALSE)),"",VLOOKUP(VLOOKUP(C39,Table1[[Practice no.]:[12]],25,FALSE),List!$A$2:$B$5,2,FALSE)))</f>
        <v xml:space="preserve"> </v>
      </c>
      <c r="L39" s="68" t="str">
        <f>IF(C39="","",IF(ISERROR(VLOOKUP(VLOOKUP(C39,Table1[[Practice no.]:[12]],26,FALSE),List!$A$2:$B$5,2,FALSE)),"",VLOOKUP(VLOOKUP(C39,Table1[[Practice no.]:[12]],26,FALSE),List!$A$2:$B$5,2,FALSE)))</f>
        <v xml:space="preserve"> </v>
      </c>
      <c r="M39" s="68" t="str">
        <f>IF(C39="","",IF(ISERROR(VLOOKUP(VLOOKUP(C39,Table1[[Practice no.]:[12]],27,FALSE),List!$A$2:$B$5,2,FALSE)),"",VLOOKUP(VLOOKUP(C39,Table1[[Practice no.]:[12]],27,FALSE),List!$A$2:$B$5,2,FALSE)))</f>
        <v>○</v>
      </c>
      <c r="N39" s="69" t="str">
        <f>IF(C39="","",IF(ISERROR(VLOOKUP(VLOOKUP(C39,Table1[[Practice no.]:[12]],28,FALSE),List!$A$2:$B$5,2,FALSE)),"",VLOOKUP(VLOOKUP(C39,Table1[[Practice no.]:[12]],28,FALSE),List!$A$2:$B$5,2,FALSE)))</f>
        <v xml:space="preserve"> </v>
      </c>
      <c r="O39" s="69" t="str">
        <f>IF(C39="","",IF(ISERROR(VLOOKUP(VLOOKUP(C39,Table1[[Practice no.]:[12]],29,FALSE),List!$A$2:$B$5,2,FALSE)),"",VLOOKUP(VLOOKUP(C39,Table1[[Practice no.]:[12]],29,FALSE),List!$A$2:$B$5,2,FALSE)))</f>
        <v>○</v>
      </c>
      <c r="P39" s="69" t="str">
        <f>IF(C39="","",IF(ISERROR(VLOOKUP(VLOOKUP(C39,Table1[[Practice no.]:[12]],30,FALSE),List!$A$2:$B$5,2,FALSE)),"",VLOOKUP(VLOOKUP(C39,Table1[[Practice no.]:[12]],30,FALSE),List!$A$2:$B$5,2,FALSE)))</f>
        <v xml:space="preserve"> </v>
      </c>
      <c r="Q39" s="77" t="str">
        <f>IF(C39="","",IF(ISERROR(VLOOKUP(VLOOKUP(C39,Table1[[Practice no.]:[12]],31,FALSE),List!$A$2:$B$5,2,FALSE)),"",VLOOKUP(VLOOKUP(C39,Table1[[Practice no.]:[12]],31,FALSE),List!$A$2:$B$5,2,FALSE)))</f>
        <v>○</v>
      </c>
      <c r="R39" s="55" t="str">
        <f>IF(C39="","",IF(ISERROR(VLOOKUP(VLOOKUP(C39,Table1[[Practice no.]:[12]],32,FALSE),List!$A$2:$B$5,2,FALSE)),"",VLOOKUP(VLOOKUP(C39,Table1[[Practice no.]:[12]],32,FALSE),List!$A$2:$B$5,2,FALSE)))</f>
        <v>○</v>
      </c>
      <c r="S39" s="55" t="str">
        <f>IF(C39="","",IF(ISERROR(VLOOKUP(VLOOKUP(C39,Table1[[Practice no.]:[12]],33,FALSE),List!$A$2:$B$5,2,FALSE)),"",VLOOKUP(VLOOKUP(C39,Table1[[Practice no.]:[12]],33,FALSE),List!$A$2:$B$5,2,FALSE)))</f>
        <v>○</v>
      </c>
      <c r="T39" s="55" t="str">
        <f>IF(C39="","",IF(ISERROR(VLOOKUP(VLOOKUP(C39,Table1[[Practice no.]:[12]],34,FALSE),List!$A$2:$B$5,2,FALSE)),"",VLOOKUP(VLOOKUP(C39,Table1[[Practice no.]:[12]],34,FALSE),List!$A$2:$B$5,2,FALSE)))</f>
        <v>○</v>
      </c>
      <c r="U39" s="55" t="str">
        <f>IF(C39="","",IF(ISERROR(VLOOKUP(VLOOKUP(C39,Table1[[Practice no.]:[12]],35,FALSE),List!$A$2:$B$5,2,FALSE)),"",VLOOKUP(VLOOKUP(C39,Table1[[Practice no.]:[12]],35,FALSE),List!$A$2:$B$5,2,FALSE)))</f>
        <v>○</v>
      </c>
      <c r="V39" s="55" t="str">
        <f>IF(C39="","",IF(ISERROR(VLOOKUP(VLOOKUP(C39,Table1[[Practice no.]:[12]],36,FALSE),List!$A$2:$B$5,2,FALSE)),"",VLOOKUP(VLOOKUP(C39,Table1[[Practice no.]:[12]],36,FALSE),List!$A$2:$B$5,2,FALSE)))</f>
        <v>○</v>
      </c>
      <c r="W39" s="55" t="str">
        <f>IF(C39="","",IF(ISERROR(VLOOKUP(VLOOKUP(C39,Table1[[Practice no.]:[12]],37,FALSE),List!$A$2:$B$5,2,FALSE)),"",VLOOKUP(VLOOKUP(C39,Table1[[Practice no.]:[12]],37,FALSE),List!$A$2:$B$5,2,FALSE)))</f>
        <v>○</v>
      </c>
      <c r="X39" s="55" t="str">
        <f>IF(C39="","",IF(ISERROR(VLOOKUP(VLOOKUP(C39,Table1[[Practice no.]:[12]],38,FALSE),List!$A$2:$B$5,2,FALSE)),"",VLOOKUP(VLOOKUP(C39,Table1[[Practice no.]:[12]],38,FALSE),List!$A$2:$B$5,2,FALSE)))</f>
        <v>○</v>
      </c>
      <c r="Y39" s="55" t="str">
        <f>IF(C39="","",IF(ISERROR(VLOOKUP(VLOOKUP(C39,Table1[[Practice no.]:[12]],39,FALSE),List!$A$2:$B$5,2,FALSE)),"",VLOOKUP(VLOOKUP(C39,Table1[[Practice no.]:[12]],39,FALSE),List!$A$2:$B$5,2,FALSE)))</f>
        <v>○</v>
      </c>
      <c r="Z39" s="55" t="str">
        <f>IF(C39="","",IF(ISERROR(VLOOKUP(VLOOKUP(C39,Table1[[Practice no.]:[12]],40,FALSE),List!$A$2:$B$5,2,FALSE)),"",VLOOKUP(VLOOKUP(C39,Table1[[Practice no.]:[12]],40,FALSE),List!$A$2:$B$5,2,FALSE)))</f>
        <v>○</v>
      </c>
      <c r="AA39" s="55" t="str">
        <f>IF(C39="","",IF(ISERROR(VLOOKUP(VLOOKUP(C39,Table1[[Practice no.]:[12]],41,FALSE),List!$A$2:$B$5,2,FALSE)),"",VLOOKUP(VLOOKUP(C39,Table1[[Practice no.]:[12]],41,FALSE),List!$A$2:$B$5,2,FALSE)))</f>
        <v>○</v>
      </c>
      <c r="AB39" s="55" t="str">
        <f>IF(C39="","",IF(ISERROR(VLOOKUP(VLOOKUP(C39,Table1[[Practice no.]:[12]],42,FALSE),List!$A$2:$B$5,2,FALSE)),"",VLOOKUP(VLOOKUP(C39,Table1[[Practice no.]:[12]],42,FALSE),List!$A$2:$B$5,2,FALSE)))</f>
        <v>○</v>
      </c>
      <c r="AD39" s="62"/>
      <c r="AE39" s="62"/>
      <c r="AF39" s="62"/>
      <c r="AG39" s="62"/>
      <c r="AH39" s="62"/>
      <c r="AI39" s="62"/>
      <c r="AJ39" s="62"/>
      <c r="AK39" s="62"/>
      <c r="AL39" s="62"/>
      <c r="AM39" s="62"/>
      <c r="AN39" s="62"/>
    </row>
    <row r="40" spans="1:40" ht="39.75" customHeight="1">
      <c r="A40" s="218" t="str">
        <v>2. Climate Resilience</v>
      </c>
      <c r="B40" s="218" t="str">
        <v>2.4. Enhance Climate Resilience of roads and bridges</v>
      </c>
      <c r="C40" s="220" t="str">
        <v>2.4.1</v>
      </c>
      <c r="D40" s="219" t="str">
        <f>IF(C40="","",HYPERLINK("#'" &amp; C40 &amp; "'!A1",VLOOKUP(C40,Table1[[Practice no.]:[Pracitce Name]],2,FALSE)))</f>
        <v>Need for best engineering practices for climate resilience</v>
      </c>
      <c r="E40" s="65" t="str">
        <f>IF(C40="","",IF(ISERROR(VLOOKUP(VLOOKUP(C40,Table1[[Practice no.]:[12]],19,FALSE),List!$A$2:$B$5,2,FALSE)),"",VLOOKUP(VLOOKUP(C40,Table1[[Practice no.]:[12]],19,FALSE),List!$A$2:$B$5,2,FALSE)))</f>
        <v>○</v>
      </c>
      <c r="F40" s="66" t="str">
        <f>IF(C40="","",IF(ISERROR(VLOOKUP(VLOOKUP(C40,Table1[[Practice no.]:[12]],20,FALSE),List!$A$2:$B$5,2,FALSE)),"",VLOOKUP(VLOOKUP(C40,Table1[[Practice no.]:[12]],20,FALSE),List!$A$2:$B$5,2,FALSE)))</f>
        <v>●</v>
      </c>
      <c r="G40" s="66" t="str">
        <f>IF(C40="","",IF(ISERROR(VLOOKUP(VLOOKUP(C40,Table1[[Practice no.]:[12]],21,FALSE),List!$A$2:$B$5,2,FALSE)),"",VLOOKUP(VLOOKUP(C40,Table1[[Practice no.]:[12]],21,FALSE),List!$A$2:$B$5,2,FALSE)))</f>
        <v xml:space="preserve"> </v>
      </c>
      <c r="H40" s="67" t="str">
        <f>IF(C40="","",IF(ISERROR(VLOOKUP(VLOOKUP(C40,Table1[[Practice no.]:[12]],22,FALSE),List!$A$2:$B$5,2,FALSE)),"",VLOOKUP(VLOOKUP(C40,Table1[[Practice no.]:[12]],22,FALSE),List!$A$2:$B$5,2,FALSE)))</f>
        <v xml:space="preserve"> </v>
      </c>
      <c r="I40" s="67" t="str">
        <f>IF(C40="","",IF(ISERROR(VLOOKUP(VLOOKUP(C40,Table1[[Practice no.]:[12]],23,FALSE),List!$A$2:$B$5,2,FALSE)),"",VLOOKUP(VLOOKUP(C40,Table1[[Practice no.]:[12]],23,FALSE),List!$A$2:$B$5,2,FALSE)))</f>
        <v xml:space="preserve"> </v>
      </c>
      <c r="J40" s="67" t="str">
        <f>IF(C40="","",IF(ISERROR(VLOOKUP(VLOOKUP(C40,Table1[[Practice no.]:[12]],24,FALSE),List!$A$2:$B$5,2,FALSE)),"",VLOOKUP(VLOOKUP(C40,Table1[[Practice no.]:[12]],24,FALSE),List!$A$2:$B$5,2,FALSE)))</f>
        <v xml:space="preserve"> </v>
      </c>
      <c r="K40" s="68" t="str">
        <f>IF(C40="","",IF(ISERROR(VLOOKUP(VLOOKUP(C40,Table1[[Practice no.]:[12]],25,FALSE),List!$A$2:$B$5,2,FALSE)),"",VLOOKUP(VLOOKUP(C40,Table1[[Practice no.]:[12]],25,FALSE),List!$A$2:$B$5,2,FALSE)))</f>
        <v xml:space="preserve"> </v>
      </c>
      <c r="L40" s="68" t="str">
        <f>IF(C40="","",IF(ISERROR(VLOOKUP(VLOOKUP(C40,Table1[[Practice no.]:[12]],26,FALSE),List!$A$2:$B$5,2,FALSE)),"",VLOOKUP(VLOOKUP(C40,Table1[[Practice no.]:[12]],26,FALSE),List!$A$2:$B$5,2,FALSE)))</f>
        <v>○</v>
      </c>
      <c r="M40" s="68" t="str">
        <f>IF(C40="","",IF(ISERROR(VLOOKUP(VLOOKUP(C40,Table1[[Practice no.]:[12]],27,FALSE),List!$A$2:$B$5,2,FALSE)),"",VLOOKUP(VLOOKUP(C40,Table1[[Practice no.]:[12]],27,FALSE),List!$A$2:$B$5,2,FALSE)))</f>
        <v xml:space="preserve"> </v>
      </c>
      <c r="N40" s="69" t="str">
        <f>IF(C40="","",IF(ISERROR(VLOOKUP(VLOOKUP(C40,Table1[[Practice no.]:[12]],28,FALSE),List!$A$2:$B$5,2,FALSE)),"",VLOOKUP(VLOOKUP(C40,Table1[[Practice no.]:[12]],28,FALSE),List!$A$2:$B$5,2,FALSE)))</f>
        <v xml:space="preserve"> </v>
      </c>
      <c r="O40" s="69" t="str">
        <f>IF(C40="","",IF(ISERROR(VLOOKUP(VLOOKUP(C40,Table1[[Practice no.]:[12]],29,FALSE),List!$A$2:$B$5,2,FALSE)),"",VLOOKUP(VLOOKUP(C40,Table1[[Practice no.]:[12]],29,FALSE),List!$A$2:$B$5,2,FALSE)))</f>
        <v xml:space="preserve"> </v>
      </c>
      <c r="P40" s="69" t="str">
        <f>IF(C40="","",IF(ISERROR(VLOOKUP(VLOOKUP(C40,Table1[[Practice no.]:[12]],30,FALSE),List!$A$2:$B$5,2,FALSE)),"",VLOOKUP(VLOOKUP(C40,Table1[[Practice no.]:[12]],30,FALSE),List!$A$2:$B$5,2,FALSE)))</f>
        <v xml:space="preserve"> </v>
      </c>
      <c r="Q40" s="77" t="str">
        <f>IF(C40="","",IF(ISERROR(VLOOKUP(VLOOKUP(C40,Table1[[Practice no.]:[12]],31,FALSE),List!$A$2:$B$5,2,FALSE)),"",VLOOKUP(VLOOKUP(C40,Table1[[Practice no.]:[12]],31,FALSE),List!$A$2:$B$5,2,FALSE)))</f>
        <v>○</v>
      </c>
      <c r="R40" s="55" t="str">
        <f>IF(C40="","",IF(ISERROR(VLOOKUP(VLOOKUP(C40,Table1[[Practice no.]:[12]],32,FALSE),List!$A$2:$B$5,2,FALSE)),"",VLOOKUP(VLOOKUP(C40,Table1[[Practice no.]:[12]],32,FALSE),List!$A$2:$B$5,2,FALSE)))</f>
        <v xml:space="preserve"> </v>
      </c>
      <c r="S40" s="55" t="str">
        <f>IF(C40="","",IF(ISERROR(VLOOKUP(VLOOKUP(C40,Table1[[Practice no.]:[12]],33,FALSE),List!$A$2:$B$5,2,FALSE)),"",VLOOKUP(VLOOKUP(C40,Table1[[Practice no.]:[12]],33,FALSE),List!$A$2:$B$5,2,FALSE)))</f>
        <v xml:space="preserve"> </v>
      </c>
      <c r="T40" s="55" t="str">
        <f>IF(C40="","",IF(ISERROR(VLOOKUP(VLOOKUP(C40,Table1[[Practice no.]:[12]],34,FALSE),List!$A$2:$B$5,2,FALSE)),"",VLOOKUP(VLOOKUP(C40,Table1[[Practice no.]:[12]],34,FALSE),List!$A$2:$B$5,2,FALSE)))</f>
        <v>○</v>
      </c>
      <c r="U40" s="55" t="str">
        <f>IF(C40="","",IF(ISERROR(VLOOKUP(VLOOKUP(C40,Table1[[Practice no.]:[12]],35,FALSE),List!$A$2:$B$5,2,FALSE)),"",VLOOKUP(VLOOKUP(C40,Table1[[Practice no.]:[12]],35,FALSE),List!$A$2:$B$5,2,FALSE)))</f>
        <v xml:space="preserve"> </v>
      </c>
      <c r="V40" s="55" t="str">
        <f>IF(C40="","",IF(ISERROR(VLOOKUP(VLOOKUP(C40,Table1[[Practice no.]:[12]],36,FALSE),List!$A$2:$B$5,2,FALSE)),"",VLOOKUP(VLOOKUP(C40,Table1[[Practice no.]:[12]],36,FALSE),List!$A$2:$B$5,2,FALSE)))</f>
        <v>○</v>
      </c>
      <c r="W40" s="55" t="str">
        <f>IF(C40="","",IF(ISERROR(VLOOKUP(VLOOKUP(C40,Table1[[Practice no.]:[12]],37,FALSE),List!$A$2:$B$5,2,FALSE)),"",VLOOKUP(VLOOKUP(C40,Table1[[Practice no.]:[12]],37,FALSE),List!$A$2:$B$5,2,FALSE)))</f>
        <v xml:space="preserve"> </v>
      </c>
      <c r="X40" s="55" t="str">
        <f>IF(C40="","",IF(ISERROR(VLOOKUP(VLOOKUP(C40,Table1[[Practice no.]:[12]],38,FALSE),List!$A$2:$B$5,2,FALSE)),"",VLOOKUP(VLOOKUP(C40,Table1[[Practice no.]:[12]],38,FALSE),List!$A$2:$B$5,2,FALSE)))</f>
        <v>○</v>
      </c>
      <c r="Y40" s="55" t="str">
        <f>IF(C40="","",IF(ISERROR(VLOOKUP(VLOOKUP(C40,Table1[[Practice no.]:[12]],39,FALSE),List!$A$2:$B$5,2,FALSE)),"",VLOOKUP(VLOOKUP(C40,Table1[[Practice no.]:[12]],39,FALSE),List!$A$2:$B$5,2,FALSE)))</f>
        <v>○</v>
      </c>
      <c r="Z40" s="55" t="str">
        <f>IF(C40="","",IF(ISERROR(VLOOKUP(VLOOKUP(C40,Table1[[Practice no.]:[12]],40,FALSE),List!$A$2:$B$5,2,FALSE)),"",VLOOKUP(VLOOKUP(C40,Table1[[Practice no.]:[12]],40,FALSE),List!$A$2:$B$5,2,FALSE)))</f>
        <v>○</v>
      </c>
      <c r="AA40" s="55" t="str">
        <f>IF(C40="","",IF(ISERROR(VLOOKUP(VLOOKUP(C40,Table1[[Practice no.]:[12]],41,FALSE),List!$A$2:$B$5,2,FALSE)),"",VLOOKUP(VLOOKUP(C40,Table1[[Practice no.]:[12]],41,FALSE),List!$A$2:$B$5,2,FALSE)))</f>
        <v>○</v>
      </c>
      <c r="AB40" s="55" t="str">
        <f>IF(C40="","",IF(ISERROR(VLOOKUP(VLOOKUP(C40,Table1[[Practice no.]:[12]],42,FALSE),List!$A$2:$B$5,2,FALSE)),"",VLOOKUP(VLOOKUP(C40,Table1[[Practice no.]:[12]],42,FALSE),List!$A$2:$B$5,2,FALSE)))</f>
        <v xml:space="preserve"> </v>
      </c>
      <c r="AD40" s="62"/>
      <c r="AE40" s="62"/>
      <c r="AF40" s="62"/>
      <c r="AG40" s="62"/>
      <c r="AH40" s="62"/>
      <c r="AI40" s="62"/>
      <c r="AJ40" s="62"/>
      <c r="AK40" s="62"/>
      <c r="AL40" s="62"/>
      <c r="AM40" s="62"/>
      <c r="AN40" s="62"/>
    </row>
    <row r="41" spans="1:40" ht="39.75" customHeight="1">
      <c r="A41" s="218" t="str">
        <v>3. Water and Land Management</v>
      </c>
      <c r="B41" s="218" t="str">
        <v>3.2. Agricultural Water management</v>
      </c>
      <c r="C41" s="220" t="str">
        <v>3.2.4</v>
      </c>
      <c r="D41" s="219" t="str">
        <f>IF(C41="","",HYPERLINK("#'" &amp; C41 &amp; "'!A1",VLOOKUP(C41,Table1[[Practice no.]:[Pracitce Name]],2,FALSE)))</f>
        <v>Fodder plantations along culvers in arid areas</v>
      </c>
      <c r="E41" s="65" t="str">
        <f>IF(C41="","",IF(ISERROR(VLOOKUP(VLOOKUP(C41,Table1[[Practice no.]:[12]],19,FALSE),List!$A$2:$B$5,2,FALSE)),"",VLOOKUP(VLOOKUP(C41,Table1[[Practice no.]:[12]],19,FALSE),List!$A$2:$B$5,2,FALSE)))</f>
        <v>○</v>
      </c>
      <c r="F41" s="66" t="str">
        <f>IF(C41="","",IF(ISERROR(VLOOKUP(VLOOKUP(C41,Table1[[Practice no.]:[12]],20,FALSE),List!$A$2:$B$5,2,FALSE)),"",VLOOKUP(VLOOKUP(C41,Table1[[Practice no.]:[12]],20,FALSE),List!$A$2:$B$5,2,FALSE)))</f>
        <v xml:space="preserve"> </v>
      </c>
      <c r="G41" s="66" t="str">
        <f>IF(C41="","",IF(ISERROR(VLOOKUP(VLOOKUP(C41,Table1[[Practice no.]:[12]],21,FALSE),List!$A$2:$B$5,2,FALSE)),"",VLOOKUP(VLOOKUP(C41,Table1[[Practice no.]:[12]],21,FALSE),List!$A$2:$B$5,2,FALSE)))</f>
        <v>●</v>
      </c>
      <c r="H41" s="67" t="str">
        <f>IF(C41="","",IF(ISERROR(VLOOKUP(VLOOKUP(C41,Table1[[Practice no.]:[12]],22,FALSE),List!$A$2:$B$5,2,FALSE)),"",VLOOKUP(VLOOKUP(C41,Table1[[Practice no.]:[12]],22,FALSE),List!$A$2:$B$5,2,FALSE)))</f>
        <v xml:space="preserve"> </v>
      </c>
      <c r="I41" s="67" t="str">
        <f>IF(C41="","",IF(ISERROR(VLOOKUP(VLOOKUP(C41,Table1[[Practice no.]:[12]],23,FALSE),List!$A$2:$B$5,2,FALSE)),"",VLOOKUP(VLOOKUP(C41,Table1[[Practice no.]:[12]],23,FALSE),List!$A$2:$B$5,2,FALSE)))</f>
        <v xml:space="preserve"> </v>
      </c>
      <c r="J41" s="67" t="str">
        <f>IF(C41="","",IF(ISERROR(VLOOKUP(VLOOKUP(C41,Table1[[Practice no.]:[12]],24,FALSE),List!$A$2:$B$5,2,FALSE)),"",VLOOKUP(VLOOKUP(C41,Table1[[Practice no.]:[12]],24,FALSE),List!$A$2:$B$5,2,FALSE)))</f>
        <v>○</v>
      </c>
      <c r="K41" s="68" t="str">
        <f>IF(C41="","",IF(ISERROR(VLOOKUP(VLOOKUP(C41,Table1[[Practice no.]:[12]],25,FALSE),List!$A$2:$B$5,2,FALSE)),"",VLOOKUP(VLOOKUP(C41,Table1[[Practice no.]:[12]],25,FALSE),List!$A$2:$B$5,2,FALSE)))</f>
        <v xml:space="preserve"> </v>
      </c>
      <c r="L41" s="68" t="str">
        <f>IF(C41="","",IF(ISERROR(VLOOKUP(VLOOKUP(C41,Table1[[Practice no.]:[12]],26,FALSE),List!$A$2:$B$5,2,FALSE)),"",VLOOKUP(VLOOKUP(C41,Table1[[Practice no.]:[12]],26,FALSE),List!$A$2:$B$5,2,FALSE)))</f>
        <v xml:space="preserve"> </v>
      </c>
      <c r="M41" s="68" t="str">
        <f>IF(C41="","",IF(ISERROR(VLOOKUP(VLOOKUP(C41,Table1[[Practice no.]:[12]],27,FALSE),List!$A$2:$B$5,2,FALSE)),"",VLOOKUP(VLOOKUP(C41,Table1[[Practice no.]:[12]],27,FALSE),List!$A$2:$B$5,2,FALSE)))</f>
        <v>○</v>
      </c>
      <c r="N41" s="69" t="str">
        <f>IF(C41="","",IF(ISERROR(VLOOKUP(VLOOKUP(C41,Table1[[Practice no.]:[12]],28,FALSE),List!$A$2:$B$5,2,FALSE)),"",VLOOKUP(VLOOKUP(C41,Table1[[Practice no.]:[12]],28,FALSE),List!$A$2:$B$5,2,FALSE)))</f>
        <v xml:space="preserve"> </v>
      </c>
      <c r="O41" s="69" t="str">
        <f>IF(C41="","",IF(ISERROR(VLOOKUP(VLOOKUP(C41,Table1[[Practice no.]:[12]],29,FALSE),List!$A$2:$B$5,2,FALSE)),"",VLOOKUP(VLOOKUP(C41,Table1[[Practice no.]:[12]],29,FALSE),List!$A$2:$B$5,2,FALSE)))</f>
        <v xml:space="preserve"> </v>
      </c>
      <c r="P41" s="69" t="str">
        <f>IF(C41="","",IF(ISERROR(VLOOKUP(VLOOKUP(C41,Table1[[Practice no.]:[12]],30,FALSE),List!$A$2:$B$5,2,FALSE)),"",VLOOKUP(VLOOKUP(C41,Table1[[Practice no.]:[12]],30,FALSE),List!$A$2:$B$5,2,FALSE)))</f>
        <v xml:space="preserve"> </v>
      </c>
      <c r="Q41" s="77" t="str">
        <f>IF(C41="","",IF(ISERROR(VLOOKUP(VLOOKUP(C41,Table1[[Practice no.]:[12]],31,FALSE),List!$A$2:$B$5,2,FALSE)),"",VLOOKUP(VLOOKUP(C41,Table1[[Practice no.]:[12]],31,FALSE),List!$A$2:$B$5,2,FALSE)))</f>
        <v>○</v>
      </c>
      <c r="R41" s="55" t="str">
        <f>IF(C41="","",IF(ISERROR(VLOOKUP(VLOOKUP(C41,Table1[[Practice no.]:[12]],32,FALSE),List!$A$2:$B$5,2,FALSE)),"",VLOOKUP(VLOOKUP(C41,Table1[[Practice no.]:[12]],32,FALSE),List!$A$2:$B$5,2,FALSE)))</f>
        <v xml:space="preserve"> </v>
      </c>
      <c r="S41" s="55" t="str">
        <f>IF(C41="","",IF(ISERROR(VLOOKUP(VLOOKUP(C41,Table1[[Practice no.]:[12]],33,FALSE),List!$A$2:$B$5,2,FALSE)),"",VLOOKUP(VLOOKUP(C41,Table1[[Practice no.]:[12]],33,FALSE),List!$A$2:$B$5,2,FALSE)))</f>
        <v>○</v>
      </c>
      <c r="T41" s="55" t="str">
        <f>IF(C41="","",IF(ISERROR(VLOOKUP(VLOOKUP(C41,Table1[[Practice no.]:[12]],34,FALSE),List!$A$2:$B$5,2,FALSE)),"",VLOOKUP(VLOOKUP(C41,Table1[[Practice no.]:[12]],34,FALSE),List!$A$2:$B$5,2,FALSE)))</f>
        <v xml:space="preserve"> </v>
      </c>
      <c r="U41" s="55" t="str">
        <f>IF(C41="","",IF(ISERROR(VLOOKUP(VLOOKUP(C41,Table1[[Practice no.]:[12]],35,FALSE),List!$A$2:$B$5,2,FALSE)),"",VLOOKUP(VLOOKUP(C41,Table1[[Practice no.]:[12]],35,FALSE),List!$A$2:$B$5,2,FALSE)))</f>
        <v>○</v>
      </c>
      <c r="V41" s="55" t="str">
        <f>IF(C41="","",IF(ISERROR(VLOOKUP(VLOOKUP(C41,Table1[[Practice no.]:[12]],36,FALSE),List!$A$2:$B$5,2,FALSE)),"",VLOOKUP(VLOOKUP(C41,Table1[[Practice no.]:[12]],36,FALSE),List!$A$2:$B$5,2,FALSE)))</f>
        <v>○</v>
      </c>
      <c r="W41" s="55" t="str">
        <f>IF(C41="","",IF(ISERROR(VLOOKUP(VLOOKUP(C41,Table1[[Practice no.]:[12]],37,FALSE),List!$A$2:$B$5,2,FALSE)),"",VLOOKUP(VLOOKUP(C41,Table1[[Practice no.]:[12]],37,FALSE),List!$A$2:$B$5,2,FALSE)))</f>
        <v>○</v>
      </c>
      <c r="X41" s="55" t="str">
        <f>IF(C41="","",IF(ISERROR(VLOOKUP(VLOOKUP(C41,Table1[[Practice no.]:[12]],38,FALSE),List!$A$2:$B$5,2,FALSE)),"",VLOOKUP(VLOOKUP(C41,Table1[[Practice no.]:[12]],38,FALSE),List!$A$2:$B$5,2,FALSE)))</f>
        <v>○</v>
      </c>
      <c r="Y41" s="55" t="str">
        <f>IF(C41="","",IF(ISERROR(VLOOKUP(VLOOKUP(C41,Table1[[Practice no.]:[12]],39,FALSE),List!$A$2:$B$5,2,FALSE)),"",VLOOKUP(VLOOKUP(C41,Table1[[Practice no.]:[12]],39,FALSE),List!$A$2:$B$5,2,FALSE)))</f>
        <v>○</v>
      </c>
      <c r="Z41" s="55" t="str">
        <f>IF(C41="","",IF(ISERROR(VLOOKUP(VLOOKUP(C41,Table1[[Practice no.]:[12]],40,FALSE),List!$A$2:$B$5,2,FALSE)),"",VLOOKUP(VLOOKUP(C41,Table1[[Practice no.]:[12]],40,FALSE),List!$A$2:$B$5,2,FALSE)))</f>
        <v xml:space="preserve"> </v>
      </c>
      <c r="AA41" s="55" t="str">
        <f>IF(C41="","",IF(ISERROR(VLOOKUP(VLOOKUP(C41,Table1[[Practice no.]:[12]],41,FALSE),List!$A$2:$B$5,2,FALSE)),"",VLOOKUP(VLOOKUP(C41,Table1[[Practice no.]:[12]],41,FALSE),List!$A$2:$B$5,2,FALSE)))</f>
        <v xml:space="preserve"> </v>
      </c>
      <c r="AB41" s="55" t="str">
        <f>IF(C41="","",IF(ISERROR(VLOOKUP(VLOOKUP(C41,Table1[[Practice no.]:[12]],42,FALSE),List!$A$2:$B$5,2,FALSE)),"",VLOOKUP(VLOOKUP(C41,Table1[[Practice no.]:[12]],42,FALSE),List!$A$2:$B$5,2,FALSE)))</f>
        <v>○</v>
      </c>
      <c r="AD41" s="62"/>
      <c r="AE41" s="62"/>
      <c r="AF41" s="62"/>
      <c r="AG41" s="62"/>
      <c r="AH41" s="62"/>
      <c r="AI41" s="62"/>
      <c r="AJ41" s="62"/>
      <c r="AK41" s="62"/>
      <c r="AL41" s="62"/>
      <c r="AM41" s="62"/>
      <c r="AN41" s="62"/>
    </row>
    <row r="42" spans="1:40" ht="39.75" customHeight="1">
      <c r="A42" s="218" t="str">
        <v>4. Reducing Pollution</v>
      </c>
      <c r="B42" s="218" t="str">
        <v>4.1. Consider road construction materials</v>
      </c>
      <c r="C42" s="220" t="str">
        <v>4.1.2</v>
      </c>
      <c r="D42" s="219" t="str">
        <f>IF(C42="","",HYPERLINK("#'" &amp; C42 &amp; "'!A1",VLOOKUP(C42,Table1[[Practice no.]:[Pracitce Name]],2,FALSE)))</f>
        <v>Additives used in road materials as pollutants</v>
      </c>
      <c r="E42" s="65" t="str">
        <f>IF(C42="","",IF(ISERROR(VLOOKUP(VLOOKUP(C42,Table1[[Practice no.]:[12]],19,FALSE),List!$A$2:$B$5,2,FALSE)),"",VLOOKUP(VLOOKUP(C42,Table1[[Practice no.]:[12]],19,FALSE),List!$A$2:$B$5,2,FALSE)))</f>
        <v>○</v>
      </c>
      <c r="F42" s="66" t="str">
        <f>IF(C42="","",IF(ISERROR(VLOOKUP(VLOOKUP(C42,Table1[[Practice no.]:[12]],20,FALSE),List!$A$2:$B$5,2,FALSE)),"",VLOOKUP(VLOOKUP(C42,Table1[[Practice no.]:[12]],20,FALSE),List!$A$2:$B$5,2,FALSE)))</f>
        <v xml:space="preserve"> </v>
      </c>
      <c r="G42" s="66" t="str">
        <f>IF(C42="","",IF(ISERROR(VLOOKUP(VLOOKUP(C42,Table1[[Practice no.]:[12]],21,FALSE),List!$A$2:$B$5,2,FALSE)),"",VLOOKUP(VLOOKUP(C42,Table1[[Practice no.]:[12]],21,FALSE),List!$A$2:$B$5,2,FALSE)))</f>
        <v xml:space="preserve"> </v>
      </c>
      <c r="H42" s="67" t="str">
        <f>IF(C42="","",IF(ISERROR(VLOOKUP(VLOOKUP(C42,Table1[[Practice no.]:[12]],22,FALSE),List!$A$2:$B$5,2,FALSE)),"",VLOOKUP(VLOOKUP(C42,Table1[[Practice no.]:[12]],22,FALSE),List!$A$2:$B$5,2,FALSE)))</f>
        <v>●</v>
      </c>
      <c r="I42" s="67" t="str">
        <f>IF(C42="","",IF(ISERROR(VLOOKUP(VLOOKUP(C42,Table1[[Practice no.]:[12]],23,FALSE),List!$A$2:$B$5,2,FALSE)),"",VLOOKUP(VLOOKUP(C42,Table1[[Practice no.]:[12]],23,FALSE),List!$A$2:$B$5,2,FALSE)))</f>
        <v xml:space="preserve"> </v>
      </c>
      <c r="J42" s="67" t="str">
        <f>IF(C42="","",IF(ISERROR(VLOOKUP(VLOOKUP(C42,Table1[[Practice no.]:[12]],24,FALSE),List!$A$2:$B$5,2,FALSE)),"",VLOOKUP(VLOOKUP(C42,Table1[[Practice no.]:[12]],24,FALSE),List!$A$2:$B$5,2,FALSE)))</f>
        <v xml:space="preserve"> </v>
      </c>
      <c r="K42" s="68" t="str">
        <f>IF(C42="","",IF(ISERROR(VLOOKUP(VLOOKUP(C42,Table1[[Practice no.]:[12]],25,FALSE),List!$A$2:$B$5,2,FALSE)),"",VLOOKUP(VLOOKUP(C42,Table1[[Practice no.]:[12]],25,FALSE),List!$A$2:$B$5,2,FALSE)))</f>
        <v xml:space="preserve"> </v>
      </c>
      <c r="L42" s="68" t="str">
        <f>IF(C42="","",IF(ISERROR(VLOOKUP(VLOOKUP(C42,Table1[[Practice no.]:[12]],26,FALSE),List!$A$2:$B$5,2,FALSE)),"",VLOOKUP(VLOOKUP(C42,Table1[[Practice no.]:[12]],26,FALSE),List!$A$2:$B$5,2,FALSE)))</f>
        <v>○</v>
      </c>
      <c r="M42" s="68" t="str">
        <f>IF(C42="","",IF(ISERROR(VLOOKUP(VLOOKUP(C42,Table1[[Practice no.]:[12]],27,FALSE),List!$A$2:$B$5,2,FALSE)),"",VLOOKUP(VLOOKUP(C42,Table1[[Practice no.]:[12]],27,FALSE),List!$A$2:$B$5,2,FALSE)))</f>
        <v xml:space="preserve"> </v>
      </c>
      <c r="N42" s="69" t="str">
        <f>IF(C42="","",IF(ISERROR(VLOOKUP(VLOOKUP(C42,Table1[[Practice no.]:[12]],28,FALSE),List!$A$2:$B$5,2,FALSE)),"",VLOOKUP(VLOOKUP(C42,Table1[[Practice no.]:[12]],28,FALSE),List!$A$2:$B$5,2,FALSE)))</f>
        <v xml:space="preserve"> </v>
      </c>
      <c r="O42" s="69" t="str">
        <f>IF(C42="","",IF(ISERROR(VLOOKUP(VLOOKUP(C42,Table1[[Practice no.]:[12]],29,FALSE),List!$A$2:$B$5,2,FALSE)),"",VLOOKUP(VLOOKUP(C42,Table1[[Practice no.]:[12]],29,FALSE),List!$A$2:$B$5,2,FALSE)))</f>
        <v xml:space="preserve"> </v>
      </c>
      <c r="P42" s="69" t="str">
        <f>IF(C42="","",IF(ISERROR(VLOOKUP(VLOOKUP(C42,Table1[[Practice no.]:[12]],30,FALSE),List!$A$2:$B$5,2,FALSE)),"",VLOOKUP(VLOOKUP(C42,Table1[[Practice no.]:[12]],30,FALSE),List!$A$2:$B$5,2,FALSE)))</f>
        <v xml:space="preserve"> </v>
      </c>
      <c r="Q42" s="77" t="str">
        <f>IF(C42="","",IF(ISERROR(VLOOKUP(VLOOKUP(C42,Table1[[Practice no.]:[12]],31,FALSE),List!$A$2:$B$5,2,FALSE)),"",VLOOKUP(VLOOKUP(C42,Table1[[Practice no.]:[12]],31,FALSE),List!$A$2:$B$5,2,FALSE)))</f>
        <v>○</v>
      </c>
      <c r="R42" s="55" t="str">
        <f>IF(C42="","",IF(ISERROR(VLOOKUP(VLOOKUP(C42,Table1[[Practice no.]:[12]],32,FALSE),List!$A$2:$B$5,2,FALSE)),"",VLOOKUP(VLOOKUP(C42,Table1[[Practice no.]:[12]],32,FALSE),List!$A$2:$B$5,2,FALSE)))</f>
        <v xml:space="preserve"> </v>
      </c>
      <c r="S42" s="55" t="str">
        <f>IF(C42="","",IF(ISERROR(VLOOKUP(VLOOKUP(C42,Table1[[Practice no.]:[12]],33,FALSE),List!$A$2:$B$5,2,FALSE)),"",VLOOKUP(VLOOKUP(C42,Table1[[Practice no.]:[12]],33,FALSE),List!$A$2:$B$5,2,FALSE)))</f>
        <v>○</v>
      </c>
      <c r="T42" s="55" t="str">
        <f>IF(C42="","",IF(ISERROR(VLOOKUP(VLOOKUP(C42,Table1[[Practice no.]:[12]],34,FALSE),List!$A$2:$B$5,2,FALSE)),"",VLOOKUP(VLOOKUP(C42,Table1[[Practice no.]:[12]],34,FALSE),List!$A$2:$B$5,2,FALSE)))</f>
        <v>○</v>
      </c>
      <c r="U42" s="55" t="str">
        <f>IF(C42="","",IF(ISERROR(VLOOKUP(VLOOKUP(C42,Table1[[Practice no.]:[12]],35,FALSE),List!$A$2:$B$5,2,FALSE)),"",VLOOKUP(VLOOKUP(C42,Table1[[Practice no.]:[12]],35,FALSE),List!$A$2:$B$5,2,FALSE)))</f>
        <v xml:space="preserve"> </v>
      </c>
      <c r="V42" s="55" t="str">
        <f>IF(C42="","",IF(ISERROR(VLOOKUP(VLOOKUP(C42,Table1[[Practice no.]:[12]],36,FALSE),List!$A$2:$B$5,2,FALSE)),"",VLOOKUP(VLOOKUP(C42,Table1[[Practice no.]:[12]],36,FALSE),List!$A$2:$B$5,2,FALSE)))</f>
        <v xml:space="preserve"> </v>
      </c>
      <c r="W42" s="55" t="str">
        <f>IF(C42="","",IF(ISERROR(VLOOKUP(VLOOKUP(C42,Table1[[Practice no.]:[12]],37,FALSE),List!$A$2:$B$5,2,FALSE)),"",VLOOKUP(VLOOKUP(C42,Table1[[Practice no.]:[12]],37,FALSE),List!$A$2:$B$5,2,FALSE)))</f>
        <v>○</v>
      </c>
      <c r="X42" s="55" t="str">
        <f>IF(C42="","",IF(ISERROR(VLOOKUP(VLOOKUP(C42,Table1[[Practice no.]:[12]],38,FALSE),List!$A$2:$B$5,2,FALSE)),"",VLOOKUP(VLOOKUP(C42,Table1[[Practice no.]:[12]],38,FALSE),List!$A$2:$B$5,2,FALSE)))</f>
        <v xml:space="preserve"> </v>
      </c>
      <c r="Y42" s="55" t="str">
        <f>IF(C42="","",IF(ISERROR(VLOOKUP(VLOOKUP(C42,Table1[[Practice no.]:[12]],39,FALSE),List!$A$2:$B$5,2,FALSE)),"",VLOOKUP(VLOOKUP(C42,Table1[[Practice no.]:[12]],39,FALSE),List!$A$2:$B$5,2,FALSE)))</f>
        <v>○</v>
      </c>
      <c r="Z42" s="55" t="str">
        <f>IF(C42="","",IF(ISERROR(VLOOKUP(VLOOKUP(C42,Table1[[Practice no.]:[12]],40,FALSE),List!$A$2:$B$5,2,FALSE)),"",VLOOKUP(VLOOKUP(C42,Table1[[Practice no.]:[12]],40,FALSE),List!$A$2:$B$5,2,FALSE)))</f>
        <v>○</v>
      </c>
      <c r="AA42" s="55" t="str">
        <f>IF(C42="","",IF(ISERROR(VLOOKUP(VLOOKUP(C42,Table1[[Practice no.]:[12]],41,FALSE),List!$A$2:$B$5,2,FALSE)),"",VLOOKUP(VLOOKUP(C42,Table1[[Practice no.]:[12]],41,FALSE),List!$A$2:$B$5,2,FALSE)))</f>
        <v>○</v>
      </c>
      <c r="AB42" s="55" t="str">
        <f>IF(C42="","",IF(ISERROR(VLOOKUP(VLOOKUP(C42,Table1[[Practice no.]:[12]],42,FALSE),List!$A$2:$B$5,2,FALSE)),"",VLOOKUP(VLOOKUP(C42,Table1[[Practice no.]:[12]],42,FALSE),List!$A$2:$B$5,2,FALSE)))</f>
        <v>○</v>
      </c>
      <c r="AD42" s="62"/>
      <c r="AE42" s="62"/>
      <c r="AF42" s="62"/>
      <c r="AG42" s="62"/>
      <c r="AH42" s="62"/>
      <c r="AI42" s="62"/>
      <c r="AJ42" s="62"/>
      <c r="AK42" s="62"/>
      <c r="AL42" s="62"/>
      <c r="AM42" s="62"/>
      <c r="AN42" s="62"/>
    </row>
    <row r="43" spans="1:40" ht="39.75" customHeight="1">
      <c r="A43" s="218" t="str">
        <v>4. Reducing Pollution</v>
      </c>
      <c r="B43" s="218" t="str">
        <v>4.4. Prioritize road drainage</v>
      </c>
      <c r="C43" s="220" t="str">
        <v>4.4.2</v>
      </c>
      <c r="D43" s="219" t="str">
        <f>IF(C43="","",HYPERLINK("#'" &amp; C43 &amp; "'!A1",VLOOKUP(C43,Table1[[Practice no.]:[Pracitce Name]],2,FALSE)))</f>
        <v>Porous pavements: Use porous asphalt to treat water quality</v>
      </c>
      <c r="E43" s="65" t="str">
        <f>IF(C43="","",IF(ISERROR(VLOOKUP(VLOOKUP(C43,Table1[[Practice no.]:[12]],19,FALSE),List!$A$2:$B$5,2,FALSE)),"",VLOOKUP(VLOOKUP(C43,Table1[[Practice no.]:[12]],19,FALSE),List!$A$2:$B$5,2,FALSE)))</f>
        <v>○</v>
      </c>
      <c r="F43" s="66" t="str">
        <f>IF(C43="","",IF(ISERROR(VLOOKUP(VLOOKUP(C43,Table1[[Practice no.]:[12]],20,FALSE),List!$A$2:$B$5,2,FALSE)),"",VLOOKUP(VLOOKUP(C43,Table1[[Practice no.]:[12]],20,FALSE),List!$A$2:$B$5,2,FALSE)))</f>
        <v xml:space="preserve"> </v>
      </c>
      <c r="G43" s="66" t="str">
        <f>IF(C43="","",IF(ISERROR(VLOOKUP(VLOOKUP(C43,Table1[[Practice no.]:[12]],21,FALSE),List!$A$2:$B$5,2,FALSE)),"",VLOOKUP(VLOOKUP(C43,Table1[[Practice no.]:[12]],21,FALSE),List!$A$2:$B$5,2,FALSE)))</f>
        <v xml:space="preserve"> </v>
      </c>
      <c r="H43" s="67" t="str">
        <f>IF(C43="","",IF(ISERROR(VLOOKUP(VLOOKUP(C43,Table1[[Practice no.]:[12]],22,FALSE),List!$A$2:$B$5,2,FALSE)),"",VLOOKUP(VLOOKUP(C43,Table1[[Practice no.]:[12]],22,FALSE),List!$A$2:$B$5,2,FALSE)))</f>
        <v>●</v>
      </c>
      <c r="I43" s="67" t="str">
        <f>IF(C43="","",IF(ISERROR(VLOOKUP(VLOOKUP(C43,Table1[[Practice no.]:[12]],23,FALSE),List!$A$2:$B$5,2,FALSE)),"",VLOOKUP(VLOOKUP(C43,Table1[[Practice no.]:[12]],23,FALSE),List!$A$2:$B$5,2,FALSE)))</f>
        <v>○</v>
      </c>
      <c r="J43" s="67" t="str">
        <f>IF(C43="","",IF(ISERROR(VLOOKUP(VLOOKUP(C43,Table1[[Practice no.]:[12]],24,FALSE),List!$A$2:$B$5,2,FALSE)),"",VLOOKUP(VLOOKUP(C43,Table1[[Practice no.]:[12]],24,FALSE),List!$A$2:$B$5,2,FALSE)))</f>
        <v xml:space="preserve"> </v>
      </c>
      <c r="K43" s="68" t="str">
        <f>IF(C43="","",IF(ISERROR(VLOOKUP(VLOOKUP(C43,Table1[[Practice no.]:[12]],25,FALSE),List!$A$2:$B$5,2,FALSE)),"",VLOOKUP(VLOOKUP(C43,Table1[[Practice no.]:[12]],25,FALSE),List!$A$2:$B$5,2,FALSE)))</f>
        <v xml:space="preserve"> </v>
      </c>
      <c r="L43" s="68" t="str">
        <f>IF(C43="","",IF(ISERROR(VLOOKUP(VLOOKUP(C43,Table1[[Practice no.]:[12]],26,FALSE),List!$A$2:$B$5,2,FALSE)),"",VLOOKUP(VLOOKUP(C43,Table1[[Practice no.]:[12]],26,FALSE),List!$A$2:$B$5,2,FALSE)))</f>
        <v xml:space="preserve"> </v>
      </c>
      <c r="M43" s="68" t="str">
        <f>IF(C43="","",IF(ISERROR(VLOOKUP(VLOOKUP(C43,Table1[[Practice no.]:[12]],27,FALSE),List!$A$2:$B$5,2,FALSE)),"",VLOOKUP(VLOOKUP(C43,Table1[[Practice no.]:[12]],27,FALSE),List!$A$2:$B$5,2,FALSE)))</f>
        <v xml:space="preserve"> </v>
      </c>
      <c r="N43" s="69" t="str">
        <f>IF(C43="","",IF(ISERROR(VLOOKUP(VLOOKUP(C43,Table1[[Practice no.]:[12]],28,FALSE),List!$A$2:$B$5,2,FALSE)),"",VLOOKUP(VLOOKUP(C43,Table1[[Practice no.]:[12]],28,FALSE),List!$A$2:$B$5,2,FALSE)))</f>
        <v xml:space="preserve"> </v>
      </c>
      <c r="O43" s="69" t="str">
        <f>IF(C43="","",IF(ISERROR(VLOOKUP(VLOOKUP(C43,Table1[[Practice no.]:[12]],29,FALSE),List!$A$2:$B$5,2,FALSE)),"",VLOOKUP(VLOOKUP(C43,Table1[[Practice no.]:[12]],29,FALSE),List!$A$2:$B$5,2,FALSE)))</f>
        <v xml:space="preserve"> </v>
      </c>
      <c r="P43" s="69" t="str">
        <f>IF(C43="","",IF(ISERROR(VLOOKUP(VLOOKUP(C43,Table1[[Practice no.]:[12]],30,FALSE),List!$A$2:$B$5,2,FALSE)),"",VLOOKUP(VLOOKUP(C43,Table1[[Practice no.]:[12]],30,FALSE),List!$A$2:$B$5,2,FALSE)))</f>
        <v xml:space="preserve"> </v>
      </c>
      <c r="Q43" s="77" t="str">
        <f>IF(C43="","",IF(ISERROR(VLOOKUP(VLOOKUP(C43,Table1[[Practice no.]:[12]],31,FALSE),List!$A$2:$B$5,2,FALSE)),"",VLOOKUP(VLOOKUP(C43,Table1[[Practice no.]:[12]],31,FALSE),List!$A$2:$B$5,2,FALSE)))</f>
        <v xml:space="preserve"> </v>
      </c>
      <c r="R43" s="55" t="str">
        <f>IF(C43="","",IF(ISERROR(VLOOKUP(VLOOKUP(C43,Table1[[Practice no.]:[12]],32,FALSE),List!$A$2:$B$5,2,FALSE)),"",VLOOKUP(VLOOKUP(C43,Table1[[Practice no.]:[12]],32,FALSE),List!$A$2:$B$5,2,FALSE)))</f>
        <v xml:space="preserve"> </v>
      </c>
      <c r="S43" s="55" t="str">
        <f>IF(C43="","",IF(ISERROR(VLOOKUP(VLOOKUP(C43,Table1[[Practice no.]:[12]],33,FALSE),List!$A$2:$B$5,2,FALSE)),"",VLOOKUP(VLOOKUP(C43,Table1[[Practice no.]:[12]],33,FALSE),List!$A$2:$B$5,2,FALSE)))</f>
        <v xml:space="preserve"> </v>
      </c>
      <c r="T43" s="55" t="str">
        <f>IF(C43="","",IF(ISERROR(VLOOKUP(VLOOKUP(C43,Table1[[Practice no.]:[12]],34,FALSE),List!$A$2:$B$5,2,FALSE)),"",VLOOKUP(VLOOKUP(C43,Table1[[Practice no.]:[12]],34,FALSE),List!$A$2:$B$5,2,FALSE)))</f>
        <v>○</v>
      </c>
      <c r="U43" s="55" t="str">
        <f>IF(C43="","",IF(ISERROR(VLOOKUP(VLOOKUP(C43,Table1[[Practice no.]:[12]],35,FALSE),List!$A$2:$B$5,2,FALSE)),"",VLOOKUP(VLOOKUP(C43,Table1[[Practice no.]:[12]],35,FALSE),List!$A$2:$B$5,2,FALSE)))</f>
        <v xml:space="preserve"> </v>
      </c>
      <c r="V43" s="55" t="str">
        <f>IF(C43="","",IF(ISERROR(VLOOKUP(VLOOKUP(C43,Table1[[Practice no.]:[12]],36,FALSE),List!$A$2:$B$5,2,FALSE)),"",VLOOKUP(VLOOKUP(C43,Table1[[Practice no.]:[12]],36,FALSE),List!$A$2:$B$5,2,FALSE)))</f>
        <v xml:space="preserve"> </v>
      </c>
      <c r="W43" s="55" t="str">
        <f>IF(C43="","",IF(ISERROR(VLOOKUP(VLOOKUP(C43,Table1[[Practice no.]:[12]],37,FALSE),List!$A$2:$B$5,2,FALSE)),"",VLOOKUP(VLOOKUP(C43,Table1[[Practice no.]:[12]],37,FALSE),List!$A$2:$B$5,2,FALSE)))</f>
        <v xml:space="preserve"> </v>
      </c>
      <c r="X43" s="55" t="str">
        <f>IF(C43="","",IF(ISERROR(VLOOKUP(VLOOKUP(C43,Table1[[Practice no.]:[12]],38,FALSE),List!$A$2:$B$5,2,FALSE)),"",VLOOKUP(VLOOKUP(C43,Table1[[Practice no.]:[12]],38,FALSE),List!$A$2:$B$5,2,FALSE)))</f>
        <v>○</v>
      </c>
      <c r="Y43" s="55" t="str">
        <f>IF(C43="","",IF(ISERROR(VLOOKUP(VLOOKUP(C43,Table1[[Practice no.]:[12]],39,FALSE),List!$A$2:$B$5,2,FALSE)),"",VLOOKUP(VLOOKUP(C43,Table1[[Practice no.]:[12]],39,FALSE),List!$A$2:$B$5,2,FALSE)))</f>
        <v xml:space="preserve"> </v>
      </c>
      <c r="Z43" s="55" t="str">
        <f>IF(C43="","",IF(ISERROR(VLOOKUP(VLOOKUP(C43,Table1[[Practice no.]:[12]],40,FALSE),List!$A$2:$B$5,2,FALSE)),"",VLOOKUP(VLOOKUP(C43,Table1[[Practice no.]:[12]],40,FALSE),List!$A$2:$B$5,2,FALSE)))</f>
        <v>○</v>
      </c>
      <c r="AA43" s="55" t="str">
        <f>IF(C43="","",IF(ISERROR(VLOOKUP(VLOOKUP(C43,Table1[[Practice no.]:[12]],41,FALSE),List!$A$2:$B$5,2,FALSE)),"",VLOOKUP(VLOOKUP(C43,Table1[[Practice no.]:[12]],41,FALSE),List!$A$2:$B$5,2,FALSE)))</f>
        <v>○</v>
      </c>
      <c r="AB43" s="55" t="str">
        <f>IF(C43="","",IF(ISERROR(VLOOKUP(VLOOKUP(C43,Table1[[Practice no.]:[12]],42,FALSE),List!$A$2:$B$5,2,FALSE)),"",VLOOKUP(VLOOKUP(C43,Table1[[Practice no.]:[12]],42,FALSE),List!$A$2:$B$5,2,FALSE)))</f>
        <v xml:space="preserve"> </v>
      </c>
      <c r="AD43" s="62"/>
      <c r="AE43" s="62"/>
      <c r="AF43" s="62"/>
      <c r="AG43" s="62"/>
      <c r="AH43" s="62"/>
      <c r="AI43" s="62"/>
      <c r="AJ43" s="62"/>
      <c r="AK43" s="62"/>
      <c r="AL43" s="62"/>
      <c r="AM43" s="62"/>
      <c r="AN43" s="62"/>
    </row>
    <row r="44" spans="1:40" ht="39.75" customHeight="1">
      <c r="A44" s="218" t="str">
        <v>4. Reducing Pollution</v>
      </c>
      <c r="B44" s="218" t="str">
        <v>4.6. Capture and remove pollutants</v>
      </c>
      <c r="C44" s="220" t="str">
        <v>4.6.2</v>
      </c>
      <c r="D44" s="219" t="str">
        <f>IF(C44="","",HYPERLINK("#'" &amp; C44 &amp; "'!A1",VLOOKUP(C44,Table1[[Practice no.]:[Pracitce Name]],2,FALSE)))</f>
        <v>Planting roadside vegetation to intercept road dust and ambient pollutants taking into account distance from the road and aerodynamics</v>
      </c>
      <c r="E44" s="65" t="str">
        <f>IF(C44="","",IF(ISERROR(VLOOKUP(VLOOKUP(C44,Table1[[Practice no.]:[12]],19,FALSE),List!$A$2:$B$5,2,FALSE)),"",VLOOKUP(VLOOKUP(C44,Table1[[Practice no.]:[12]],19,FALSE),List!$A$2:$B$5,2,FALSE)))</f>
        <v>○</v>
      </c>
      <c r="F44" s="66" t="str">
        <f>IF(C44="","",IF(ISERROR(VLOOKUP(VLOOKUP(C44,Table1[[Practice no.]:[12]],20,FALSE),List!$A$2:$B$5,2,FALSE)),"",VLOOKUP(VLOOKUP(C44,Table1[[Practice no.]:[12]],20,FALSE),List!$A$2:$B$5,2,FALSE)))</f>
        <v xml:space="preserve"> </v>
      </c>
      <c r="G44" s="66" t="str">
        <f>IF(C44="","",IF(ISERROR(VLOOKUP(VLOOKUP(C44,Table1[[Practice no.]:[12]],21,FALSE),List!$A$2:$B$5,2,FALSE)),"",VLOOKUP(VLOOKUP(C44,Table1[[Practice no.]:[12]],21,FALSE),List!$A$2:$B$5,2,FALSE)))</f>
        <v xml:space="preserve"> </v>
      </c>
      <c r="H44" s="67" t="str">
        <f>IF(C44="","",IF(ISERROR(VLOOKUP(VLOOKUP(C44,Table1[[Practice no.]:[12]],22,FALSE),List!$A$2:$B$5,2,FALSE)),"",VLOOKUP(VLOOKUP(C44,Table1[[Practice no.]:[12]],22,FALSE),List!$A$2:$B$5,2,FALSE)))</f>
        <v>●</v>
      </c>
      <c r="I44" s="67" t="str">
        <f>IF(C44="","",IF(ISERROR(VLOOKUP(VLOOKUP(C44,Table1[[Practice no.]:[12]],23,FALSE),List!$A$2:$B$5,2,FALSE)),"",VLOOKUP(VLOOKUP(C44,Table1[[Practice no.]:[12]],23,FALSE),List!$A$2:$B$5,2,FALSE)))</f>
        <v xml:space="preserve"> </v>
      </c>
      <c r="J44" s="67" t="str">
        <f>IF(C44="","",IF(ISERROR(VLOOKUP(VLOOKUP(C44,Table1[[Practice no.]:[12]],24,FALSE),List!$A$2:$B$5,2,FALSE)),"",VLOOKUP(VLOOKUP(C44,Table1[[Practice no.]:[12]],24,FALSE),List!$A$2:$B$5,2,FALSE)))</f>
        <v>○</v>
      </c>
      <c r="K44" s="68" t="str">
        <f>IF(C44="","",IF(ISERROR(VLOOKUP(VLOOKUP(C44,Table1[[Practice no.]:[12]],25,FALSE),List!$A$2:$B$5,2,FALSE)),"",VLOOKUP(VLOOKUP(C44,Table1[[Practice no.]:[12]],25,FALSE),List!$A$2:$B$5,2,FALSE)))</f>
        <v xml:space="preserve"> </v>
      </c>
      <c r="L44" s="68" t="str">
        <f>IF(C44="","",IF(ISERROR(VLOOKUP(VLOOKUP(C44,Table1[[Practice no.]:[12]],26,FALSE),List!$A$2:$B$5,2,FALSE)),"",VLOOKUP(VLOOKUP(C44,Table1[[Practice no.]:[12]],26,FALSE),List!$A$2:$B$5,2,FALSE)))</f>
        <v xml:space="preserve"> </v>
      </c>
      <c r="M44" s="68" t="str">
        <f>IF(C44="","",IF(ISERROR(VLOOKUP(VLOOKUP(C44,Table1[[Practice no.]:[12]],27,FALSE),List!$A$2:$B$5,2,FALSE)),"",VLOOKUP(VLOOKUP(C44,Table1[[Practice no.]:[12]],27,FALSE),List!$A$2:$B$5,2,FALSE)))</f>
        <v xml:space="preserve"> </v>
      </c>
      <c r="N44" s="69" t="str">
        <f>IF(C44="","",IF(ISERROR(VLOOKUP(VLOOKUP(C44,Table1[[Practice no.]:[12]],28,FALSE),List!$A$2:$B$5,2,FALSE)),"",VLOOKUP(VLOOKUP(C44,Table1[[Practice no.]:[12]],28,FALSE),List!$A$2:$B$5,2,FALSE)))</f>
        <v xml:space="preserve"> </v>
      </c>
      <c r="O44" s="69" t="str">
        <f>IF(C44="","",IF(ISERROR(VLOOKUP(VLOOKUP(C44,Table1[[Practice no.]:[12]],29,FALSE),List!$A$2:$B$5,2,FALSE)),"",VLOOKUP(VLOOKUP(C44,Table1[[Practice no.]:[12]],29,FALSE),List!$A$2:$B$5,2,FALSE)))</f>
        <v xml:space="preserve"> </v>
      </c>
      <c r="P44" s="69" t="str">
        <f>IF(C44="","",IF(ISERROR(VLOOKUP(VLOOKUP(C44,Table1[[Practice no.]:[12]],30,FALSE),List!$A$2:$B$5,2,FALSE)),"",VLOOKUP(VLOOKUP(C44,Table1[[Practice no.]:[12]],30,FALSE),List!$A$2:$B$5,2,FALSE)))</f>
        <v xml:space="preserve"> </v>
      </c>
      <c r="Q44" s="77" t="str">
        <f>IF(C44="","",IF(ISERROR(VLOOKUP(VLOOKUP(C44,Table1[[Practice no.]:[12]],31,FALSE),List!$A$2:$B$5,2,FALSE)),"",VLOOKUP(VLOOKUP(C44,Table1[[Practice no.]:[12]],31,FALSE),List!$A$2:$B$5,2,FALSE)))</f>
        <v>○</v>
      </c>
      <c r="R44" s="55" t="str">
        <f>IF(C44="","",IF(ISERROR(VLOOKUP(VLOOKUP(C44,Table1[[Practice no.]:[12]],32,FALSE),List!$A$2:$B$5,2,FALSE)),"",VLOOKUP(VLOOKUP(C44,Table1[[Practice no.]:[12]],32,FALSE),List!$A$2:$B$5,2,FALSE)))</f>
        <v xml:space="preserve"> </v>
      </c>
      <c r="S44" s="55" t="str">
        <f>IF(C44="","",IF(ISERROR(VLOOKUP(VLOOKUP(C44,Table1[[Practice no.]:[12]],33,FALSE),List!$A$2:$B$5,2,FALSE)),"",VLOOKUP(VLOOKUP(C44,Table1[[Practice no.]:[12]],33,FALSE),List!$A$2:$B$5,2,FALSE)))</f>
        <v>○</v>
      </c>
      <c r="T44" s="55" t="str">
        <f>IF(C44="","",IF(ISERROR(VLOOKUP(VLOOKUP(C44,Table1[[Practice no.]:[12]],34,FALSE),List!$A$2:$B$5,2,FALSE)),"",VLOOKUP(VLOOKUP(C44,Table1[[Practice no.]:[12]],34,FALSE),List!$A$2:$B$5,2,FALSE)))</f>
        <v>○</v>
      </c>
      <c r="U44" s="55" t="str">
        <f>IF(C44="","",IF(ISERROR(VLOOKUP(VLOOKUP(C44,Table1[[Practice no.]:[12]],35,FALSE),List!$A$2:$B$5,2,FALSE)),"",VLOOKUP(VLOOKUP(C44,Table1[[Practice no.]:[12]],35,FALSE),List!$A$2:$B$5,2,FALSE)))</f>
        <v>○</v>
      </c>
      <c r="V44" s="55" t="str">
        <f>IF(C44="","",IF(ISERROR(VLOOKUP(VLOOKUP(C44,Table1[[Practice no.]:[12]],36,FALSE),List!$A$2:$B$5,2,FALSE)),"",VLOOKUP(VLOOKUP(C44,Table1[[Practice no.]:[12]],36,FALSE),List!$A$2:$B$5,2,FALSE)))</f>
        <v>○</v>
      </c>
      <c r="W44" s="55" t="str">
        <f>IF(C44="","",IF(ISERROR(VLOOKUP(VLOOKUP(C44,Table1[[Practice no.]:[12]],37,FALSE),List!$A$2:$B$5,2,FALSE)),"",VLOOKUP(VLOOKUP(C44,Table1[[Practice no.]:[12]],37,FALSE),List!$A$2:$B$5,2,FALSE)))</f>
        <v xml:space="preserve"> </v>
      </c>
      <c r="X44" s="55" t="str">
        <f>IF(C44="","",IF(ISERROR(VLOOKUP(VLOOKUP(C44,Table1[[Practice no.]:[12]],38,FALSE),List!$A$2:$B$5,2,FALSE)),"",VLOOKUP(VLOOKUP(C44,Table1[[Practice no.]:[12]],38,FALSE),List!$A$2:$B$5,2,FALSE)))</f>
        <v>○</v>
      </c>
      <c r="Y44" s="55" t="str">
        <f>IF(C44="","",IF(ISERROR(VLOOKUP(VLOOKUP(C44,Table1[[Practice no.]:[12]],39,FALSE),List!$A$2:$B$5,2,FALSE)),"",VLOOKUP(VLOOKUP(C44,Table1[[Practice no.]:[12]],39,FALSE),List!$A$2:$B$5,2,FALSE)))</f>
        <v xml:space="preserve"> </v>
      </c>
      <c r="Z44" s="55" t="str">
        <f>IF(C44="","",IF(ISERROR(VLOOKUP(VLOOKUP(C44,Table1[[Practice no.]:[12]],40,FALSE),List!$A$2:$B$5,2,FALSE)),"",VLOOKUP(VLOOKUP(C44,Table1[[Practice no.]:[12]],40,FALSE),List!$A$2:$B$5,2,FALSE)))</f>
        <v xml:space="preserve"> </v>
      </c>
      <c r="AA44" s="55" t="str">
        <f>IF(C44="","",IF(ISERROR(VLOOKUP(VLOOKUP(C44,Table1[[Practice no.]:[12]],41,FALSE),List!$A$2:$B$5,2,FALSE)),"",VLOOKUP(VLOOKUP(C44,Table1[[Practice no.]:[12]],41,FALSE),List!$A$2:$B$5,2,FALSE)))</f>
        <v xml:space="preserve"> </v>
      </c>
      <c r="AB44" s="55" t="str">
        <f>IF(C44="","",IF(ISERROR(VLOOKUP(VLOOKUP(C44,Table1[[Practice no.]:[12]],42,FALSE),List!$A$2:$B$5,2,FALSE)),"",VLOOKUP(VLOOKUP(C44,Table1[[Practice no.]:[12]],42,FALSE),List!$A$2:$B$5,2,FALSE)))</f>
        <v xml:space="preserve"> </v>
      </c>
      <c r="AD44" s="62"/>
      <c r="AE44" s="62"/>
      <c r="AF44" s="62"/>
      <c r="AG44" s="62"/>
      <c r="AH44" s="62"/>
      <c r="AI44" s="62"/>
      <c r="AJ44" s="62"/>
      <c r="AK44" s="62"/>
      <c r="AL44" s="62"/>
      <c r="AM44" s="62"/>
      <c r="AN44" s="62"/>
    </row>
    <row r="45" spans="1:40" ht="39.75" customHeight="1">
      <c r="A45" s="218" t="str">
        <v>4. Reducing Pollution</v>
      </c>
      <c r="B45" s="218" t="str">
        <v>4.6. Capture and remove pollutants</v>
      </c>
      <c r="C45" s="220" t="str">
        <v>4.6.3</v>
      </c>
      <c r="D45" s="219" t="str">
        <f>IF(C45="","",HYPERLINK("#'" &amp; C45 &amp; "'!A1",VLOOKUP(C45,Table1[[Practice no.]:[Pracitce Name]],2,FALSE)))</f>
        <v>Using special accumulator plants for bioremediation of soils along roads</v>
      </c>
      <c r="E45" s="65" t="str">
        <f>IF(C45="","",IF(ISERROR(VLOOKUP(VLOOKUP(C45,Table1[[Practice no.]:[12]],19,FALSE),List!$A$2:$B$5,2,FALSE)),"",VLOOKUP(VLOOKUP(C45,Table1[[Practice no.]:[12]],19,FALSE),List!$A$2:$B$5,2,FALSE)))</f>
        <v>○</v>
      </c>
      <c r="F45" s="66" t="str">
        <f>IF(C45="","",IF(ISERROR(VLOOKUP(VLOOKUP(C45,Table1[[Practice no.]:[12]],20,FALSE),List!$A$2:$B$5,2,FALSE)),"",VLOOKUP(VLOOKUP(C45,Table1[[Practice no.]:[12]],20,FALSE),List!$A$2:$B$5,2,FALSE)))</f>
        <v xml:space="preserve"> </v>
      </c>
      <c r="G45" s="66" t="str">
        <f>IF(C45="","",IF(ISERROR(VLOOKUP(VLOOKUP(C45,Table1[[Practice no.]:[12]],21,FALSE),List!$A$2:$B$5,2,FALSE)),"",VLOOKUP(VLOOKUP(C45,Table1[[Practice no.]:[12]],21,FALSE),List!$A$2:$B$5,2,FALSE)))</f>
        <v xml:space="preserve"> </v>
      </c>
      <c r="H45" s="67" t="str">
        <f>IF(C45="","",IF(ISERROR(VLOOKUP(VLOOKUP(C45,Table1[[Practice no.]:[12]],22,FALSE),List!$A$2:$B$5,2,FALSE)),"",VLOOKUP(VLOOKUP(C45,Table1[[Practice no.]:[12]],22,FALSE),List!$A$2:$B$5,2,FALSE)))</f>
        <v>●</v>
      </c>
      <c r="I45" s="67" t="str">
        <f>IF(C45="","",IF(ISERROR(VLOOKUP(VLOOKUP(C45,Table1[[Practice no.]:[12]],23,FALSE),List!$A$2:$B$5,2,FALSE)),"",VLOOKUP(VLOOKUP(C45,Table1[[Practice no.]:[12]],23,FALSE),List!$A$2:$B$5,2,FALSE)))</f>
        <v xml:space="preserve"> </v>
      </c>
      <c r="J45" s="67" t="str">
        <f>IF(C45="","",IF(ISERROR(VLOOKUP(VLOOKUP(C45,Table1[[Practice no.]:[12]],24,FALSE),List!$A$2:$B$5,2,FALSE)),"",VLOOKUP(VLOOKUP(C45,Table1[[Practice no.]:[12]],24,FALSE),List!$A$2:$B$5,2,FALSE)))</f>
        <v xml:space="preserve"> </v>
      </c>
      <c r="K45" s="68" t="str">
        <f>IF(C45="","",IF(ISERROR(VLOOKUP(VLOOKUP(C45,Table1[[Practice no.]:[12]],25,FALSE),List!$A$2:$B$5,2,FALSE)),"",VLOOKUP(VLOOKUP(C45,Table1[[Practice no.]:[12]],25,FALSE),List!$A$2:$B$5,2,FALSE)))</f>
        <v xml:space="preserve"> </v>
      </c>
      <c r="L45" s="68" t="str">
        <f>IF(C45="","",IF(ISERROR(VLOOKUP(VLOOKUP(C45,Table1[[Practice no.]:[12]],26,FALSE),List!$A$2:$B$5,2,FALSE)),"",VLOOKUP(VLOOKUP(C45,Table1[[Practice no.]:[12]],26,FALSE),List!$A$2:$B$5,2,FALSE)))</f>
        <v xml:space="preserve"> </v>
      </c>
      <c r="M45" s="68" t="str">
        <f>IF(C45="","",IF(ISERROR(VLOOKUP(VLOOKUP(C45,Table1[[Practice no.]:[12]],27,FALSE),List!$A$2:$B$5,2,FALSE)),"",VLOOKUP(VLOOKUP(C45,Table1[[Practice no.]:[12]],27,FALSE),List!$A$2:$B$5,2,FALSE)))</f>
        <v xml:space="preserve"> </v>
      </c>
      <c r="N45" s="69" t="str">
        <f>IF(C45="","",IF(ISERROR(VLOOKUP(VLOOKUP(C45,Table1[[Practice no.]:[12]],28,FALSE),List!$A$2:$B$5,2,FALSE)),"",VLOOKUP(VLOOKUP(C45,Table1[[Practice no.]:[12]],28,FALSE),List!$A$2:$B$5,2,FALSE)))</f>
        <v xml:space="preserve"> </v>
      </c>
      <c r="O45" s="69" t="str">
        <f>IF(C45="","",IF(ISERROR(VLOOKUP(VLOOKUP(C45,Table1[[Practice no.]:[12]],29,FALSE),List!$A$2:$B$5,2,FALSE)),"",VLOOKUP(VLOOKUP(C45,Table1[[Practice no.]:[12]],29,FALSE),List!$A$2:$B$5,2,FALSE)))</f>
        <v xml:space="preserve"> </v>
      </c>
      <c r="P45" s="69" t="str">
        <f>IF(C45="","",IF(ISERROR(VLOOKUP(VLOOKUP(C45,Table1[[Practice no.]:[12]],30,FALSE),List!$A$2:$B$5,2,FALSE)),"",VLOOKUP(VLOOKUP(C45,Table1[[Practice no.]:[12]],30,FALSE),List!$A$2:$B$5,2,FALSE)))</f>
        <v xml:space="preserve"> </v>
      </c>
      <c r="Q45" s="77" t="str">
        <f>IF(C45="","",IF(ISERROR(VLOOKUP(VLOOKUP(C45,Table1[[Practice no.]:[12]],31,FALSE),List!$A$2:$B$5,2,FALSE)),"",VLOOKUP(VLOOKUP(C45,Table1[[Practice no.]:[12]],31,FALSE),List!$A$2:$B$5,2,FALSE)))</f>
        <v>○</v>
      </c>
      <c r="R45" s="55" t="str">
        <f>IF(C45="","",IF(ISERROR(VLOOKUP(VLOOKUP(C45,Table1[[Practice no.]:[12]],32,FALSE),List!$A$2:$B$5,2,FALSE)),"",VLOOKUP(VLOOKUP(C45,Table1[[Practice no.]:[12]],32,FALSE),List!$A$2:$B$5,2,FALSE)))</f>
        <v xml:space="preserve"> </v>
      </c>
      <c r="S45" s="55" t="str">
        <f>IF(C45="","",IF(ISERROR(VLOOKUP(VLOOKUP(C45,Table1[[Practice no.]:[12]],33,FALSE),List!$A$2:$B$5,2,FALSE)),"",VLOOKUP(VLOOKUP(C45,Table1[[Practice no.]:[12]],33,FALSE),List!$A$2:$B$5,2,FALSE)))</f>
        <v>○</v>
      </c>
      <c r="T45" s="55" t="str">
        <f>IF(C45="","",IF(ISERROR(VLOOKUP(VLOOKUP(C45,Table1[[Practice no.]:[12]],34,FALSE),List!$A$2:$B$5,2,FALSE)),"",VLOOKUP(VLOOKUP(C45,Table1[[Practice no.]:[12]],34,FALSE),List!$A$2:$B$5,2,FALSE)))</f>
        <v>○</v>
      </c>
      <c r="U45" s="55" t="str">
        <f>IF(C45="","",IF(ISERROR(VLOOKUP(VLOOKUP(C45,Table1[[Practice no.]:[12]],35,FALSE),List!$A$2:$B$5,2,FALSE)),"",VLOOKUP(VLOOKUP(C45,Table1[[Practice no.]:[12]],35,FALSE),List!$A$2:$B$5,2,FALSE)))</f>
        <v>○</v>
      </c>
      <c r="V45" s="55" t="str">
        <f>IF(C45="","",IF(ISERROR(VLOOKUP(VLOOKUP(C45,Table1[[Practice no.]:[12]],36,FALSE),List!$A$2:$B$5,2,FALSE)),"",VLOOKUP(VLOOKUP(C45,Table1[[Practice no.]:[12]],36,FALSE),List!$A$2:$B$5,2,FALSE)))</f>
        <v>○</v>
      </c>
      <c r="W45" s="55" t="str">
        <f>IF(C45="","",IF(ISERROR(VLOOKUP(VLOOKUP(C45,Table1[[Practice no.]:[12]],37,FALSE),List!$A$2:$B$5,2,FALSE)),"",VLOOKUP(VLOOKUP(C45,Table1[[Practice no.]:[12]],37,FALSE),List!$A$2:$B$5,2,FALSE)))</f>
        <v xml:space="preserve"> </v>
      </c>
      <c r="X45" s="55" t="str">
        <f>IF(C45="","",IF(ISERROR(VLOOKUP(VLOOKUP(C45,Table1[[Practice no.]:[12]],38,FALSE),List!$A$2:$B$5,2,FALSE)),"",VLOOKUP(VLOOKUP(C45,Table1[[Practice no.]:[12]],38,FALSE),List!$A$2:$B$5,2,FALSE)))</f>
        <v>○</v>
      </c>
      <c r="Y45" s="55" t="str">
        <f>IF(C45="","",IF(ISERROR(VLOOKUP(VLOOKUP(C45,Table1[[Practice no.]:[12]],39,FALSE),List!$A$2:$B$5,2,FALSE)),"",VLOOKUP(VLOOKUP(C45,Table1[[Practice no.]:[12]],39,FALSE),List!$A$2:$B$5,2,FALSE)))</f>
        <v xml:space="preserve"> </v>
      </c>
      <c r="Z45" s="55" t="str">
        <f>IF(C45="","",IF(ISERROR(VLOOKUP(VLOOKUP(C45,Table1[[Practice no.]:[12]],40,FALSE),List!$A$2:$B$5,2,FALSE)),"",VLOOKUP(VLOOKUP(C45,Table1[[Practice no.]:[12]],40,FALSE),List!$A$2:$B$5,2,FALSE)))</f>
        <v>○</v>
      </c>
      <c r="AA45" s="55" t="str">
        <f>IF(C45="","",IF(ISERROR(VLOOKUP(VLOOKUP(C45,Table1[[Practice no.]:[12]],41,FALSE),List!$A$2:$B$5,2,FALSE)),"",VLOOKUP(VLOOKUP(C45,Table1[[Practice no.]:[12]],41,FALSE),List!$A$2:$B$5,2,FALSE)))</f>
        <v>○</v>
      </c>
      <c r="AB45" s="55" t="str">
        <f>IF(C45="","",IF(ISERROR(VLOOKUP(VLOOKUP(C45,Table1[[Practice no.]:[12]],42,FALSE),List!$A$2:$B$5,2,FALSE)),"",VLOOKUP(VLOOKUP(C45,Table1[[Practice no.]:[12]],42,FALSE),List!$A$2:$B$5,2,FALSE)))</f>
        <v xml:space="preserve"> </v>
      </c>
      <c r="AD45" s="62"/>
      <c r="AE45" s="62"/>
      <c r="AF45" s="62"/>
      <c r="AG45" s="62"/>
      <c r="AH45" s="62"/>
      <c r="AI45" s="62"/>
      <c r="AJ45" s="62"/>
      <c r="AK45" s="62"/>
      <c r="AL45" s="62"/>
      <c r="AM45" s="62"/>
      <c r="AN45" s="62"/>
    </row>
    <row r="46" spans="1:40" ht="39.75" customHeight="1">
      <c r="A46" s="218" t="str">
        <v xml:space="preserve">5. Improving Quality of life </v>
      </c>
      <c r="B46" s="218" t="str">
        <v>5.4. Temperature Control</v>
      </c>
      <c r="C46" s="220" t="str">
        <v>5.4.1</v>
      </c>
      <c r="D46" s="219" t="str">
        <f>IF(C46="","",HYPERLINK("#'" &amp; C46 &amp; "'!A1",VLOOKUP(C46,Table1[[Practice no.]:[Pracitce Name]],2,FALSE)))</f>
        <v>Urban Heat Islands – Cool pavements and other solutions</v>
      </c>
      <c r="E46" s="65" t="str">
        <f>IF(C46="","",IF(ISERROR(VLOOKUP(VLOOKUP(C46,Table1[[Practice no.]:[12]],19,FALSE),List!$A$2:$B$5,2,FALSE)),"",VLOOKUP(VLOOKUP(C46,Table1[[Practice no.]:[12]],19,FALSE),List!$A$2:$B$5,2,FALSE)))</f>
        <v>○</v>
      </c>
      <c r="F46" s="66" t="str">
        <f>IF(C46="","",IF(ISERROR(VLOOKUP(VLOOKUP(C46,Table1[[Practice no.]:[12]],20,FALSE),List!$A$2:$B$5,2,FALSE)),"",VLOOKUP(VLOOKUP(C46,Table1[[Practice no.]:[12]],20,FALSE),List!$A$2:$B$5,2,FALSE)))</f>
        <v xml:space="preserve"> </v>
      </c>
      <c r="G46" s="66" t="str">
        <f>IF(C46="","",IF(ISERROR(VLOOKUP(VLOOKUP(C46,Table1[[Practice no.]:[12]],21,FALSE),List!$A$2:$B$5,2,FALSE)),"",VLOOKUP(VLOOKUP(C46,Table1[[Practice no.]:[12]],21,FALSE),List!$A$2:$B$5,2,FALSE)))</f>
        <v xml:space="preserve"> </v>
      </c>
      <c r="H46" s="67" t="str">
        <f>IF(C46="","",IF(ISERROR(VLOOKUP(VLOOKUP(C46,Table1[[Practice no.]:[12]],22,FALSE),List!$A$2:$B$5,2,FALSE)),"",VLOOKUP(VLOOKUP(C46,Table1[[Practice no.]:[12]],22,FALSE),List!$A$2:$B$5,2,FALSE)))</f>
        <v xml:space="preserve"> </v>
      </c>
      <c r="I46" s="67" t="str">
        <f>IF(C46="","",IF(ISERROR(VLOOKUP(VLOOKUP(C46,Table1[[Practice no.]:[12]],23,FALSE),List!$A$2:$B$5,2,FALSE)),"",VLOOKUP(VLOOKUP(C46,Table1[[Practice no.]:[12]],23,FALSE),List!$A$2:$B$5,2,FALSE)))</f>
        <v>●</v>
      </c>
      <c r="J46" s="67" t="str">
        <f>IF(C46="","",IF(ISERROR(VLOOKUP(VLOOKUP(C46,Table1[[Practice no.]:[12]],24,FALSE),List!$A$2:$B$5,2,FALSE)),"",VLOOKUP(VLOOKUP(C46,Table1[[Practice no.]:[12]],24,FALSE),List!$A$2:$B$5,2,FALSE)))</f>
        <v xml:space="preserve"> </v>
      </c>
      <c r="K46" s="68" t="str">
        <f>IF(C46="","",IF(ISERROR(VLOOKUP(VLOOKUP(C46,Table1[[Practice no.]:[12]],25,FALSE),List!$A$2:$B$5,2,FALSE)),"",VLOOKUP(VLOOKUP(C46,Table1[[Practice no.]:[12]],25,FALSE),List!$A$2:$B$5,2,FALSE)))</f>
        <v xml:space="preserve"> </v>
      </c>
      <c r="L46" s="68" t="str">
        <f>IF(C46="","",IF(ISERROR(VLOOKUP(VLOOKUP(C46,Table1[[Practice no.]:[12]],26,FALSE),List!$A$2:$B$5,2,FALSE)),"",VLOOKUP(VLOOKUP(C46,Table1[[Practice no.]:[12]],26,FALSE),List!$A$2:$B$5,2,FALSE)))</f>
        <v xml:space="preserve"> </v>
      </c>
      <c r="M46" s="68" t="str">
        <f>IF(C46="","",IF(ISERROR(VLOOKUP(VLOOKUP(C46,Table1[[Practice no.]:[12]],27,FALSE),List!$A$2:$B$5,2,FALSE)),"",VLOOKUP(VLOOKUP(C46,Table1[[Practice no.]:[12]],27,FALSE),List!$A$2:$B$5,2,FALSE)))</f>
        <v xml:space="preserve"> </v>
      </c>
      <c r="N46" s="69" t="str">
        <f>IF(C46="","",IF(ISERROR(VLOOKUP(VLOOKUP(C46,Table1[[Practice no.]:[12]],28,FALSE),List!$A$2:$B$5,2,FALSE)),"",VLOOKUP(VLOOKUP(C46,Table1[[Practice no.]:[12]],28,FALSE),List!$A$2:$B$5,2,FALSE)))</f>
        <v xml:space="preserve"> </v>
      </c>
      <c r="O46" s="69" t="str">
        <f>IF(C46="","",IF(ISERROR(VLOOKUP(VLOOKUP(C46,Table1[[Practice no.]:[12]],29,FALSE),List!$A$2:$B$5,2,FALSE)),"",VLOOKUP(VLOOKUP(C46,Table1[[Practice no.]:[12]],29,FALSE),List!$A$2:$B$5,2,FALSE)))</f>
        <v xml:space="preserve"> </v>
      </c>
      <c r="P46" s="69" t="str">
        <f>IF(C46="","",IF(ISERROR(VLOOKUP(VLOOKUP(C46,Table1[[Practice no.]:[12]],30,FALSE),List!$A$2:$B$5,2,FALSE)),"",VLOOKUP(VLOOKUP(C46,Table1[[Practice no.]:[12]],30,FALSE),List!$A$2:$B$5,2,FALSE)))</f>
        <v xml:space="preserve"> </v>
      </c>
      <c r="Q46" s="77" t="str">
        <f>IF(C46="","",IF(ISERROR(VLOOKUP(VLOOKUP(C46,Table1[[Practice no.]:[12]],31,FALSE),List!$A$2:$B$5,2,FALSE)),"",VLOOKUP(VLOOKUP(C46,Table1[[Practice no.]:[12]],31,FALSE),List!$A$2:$B$5,2,FALSE)))</f>
        <v>○</v>
      </c>
      <c r="R46" s="55" t="str">
        <f>IF(C46="","",IF(ISERROR(VLOOKUP(VLOOKUP(C46,Table1[[Practice no.]:[12]],32,FALSE),List!$A$2:$B$5,2,FALSE)),"",VLOOKUP(VLOOKUP(C46,Table1[[Practice no.]:[12]],32,FALSE),List!$A$2:$B$5,2,FALSE)))</f>
        <v xml:space="preserve"> </v>
      </c>
      <c r="S46" s="55" t="str">
        <f>IF(C46="","",IF(ISERROR(VLOOKUP(VLOOKUP(C46,Table1[[Practice no.]:[12]],33,FALSE),List!$A$2:$B$5,2,FALSE)),"",VLOOKUP(VLOOKUP(C46,Table1[[Practice no.]:[12]],33,FALSE),List!$A$2:$B$5,2,FALSE)))</f>
        <v xml:space="preserve"> </v>
      </c>
      <c r="T46" s="55" t="str">
        <f>IF(C46="","",IF(ISERROR(VLOOKUP(VLOOKUP(C46,Table1[[Practice no.]:[12]],34,FALSE),List!$A$2:$B$5,2,FALSE)),"",VLOOKUP(VLOOKUP(C46,Table1[[Practice no.]:[12]],34,FALSE),List!$A$2:$B$5,2,FALSE)))</f>
        <v>○</v>
      </c>
      <c r="U46" s="55" t="str">
        <f>IF(C46="","",IF(ISERROR(VLOOKUP(VLOOKUP(C46,Table1[[Practice no.]:[12]],35,FALSE),List!$A$2:$B$5,2,FALSE)),"",VLOOKUP(VLOOKUP(C46,Table1[[Practice no.]:[12]],35,FALSE),List!$A$2:$B$5,2,FALSE)))</f>
        <v xml:space="preserve"> </v>
      </c>
      <c r="V46" s="55" t="str">
        <f>IF(C46="","",IF(ISERROR(VLOOKUP(VLOOKUP(C46,Table1[[Practice no.]:[12]],36,FALSE),List!$A$2:$B$5,2,FALSE)),"",VLOOKUP(VLOOKUP(C46,Table1[[Practice no.]:[12]],36,FALSE),List!$A$2:$B$5,2,FALSE)))</f>
        <v>○</v>
      </c>
      <c r="W46" s="55" t="str">
        <f>IF(C46="","",IF(ISERROR(VLOOKUP(VLOOKUP(C46,Table1[[Practice no.]:[12]],37,FALSE),List!$A$2:$B$5,2,FALSE)),"",VLOOKUP(VLOOKUP(C46,Table1[[Practice no.]:[12]],37,FALSE),List!$A$2:$B$5,2,FALSE)))</f>
        <v>○</v>
      </c>
      <c r="X46" s="55" t="str">
        <f>IF(C46="","",IF(ISERROR(VLOOKUP(VLOOKUP(C46,Table1[[Practice no.]:[12]],38,FALSE),List!$A$2:$B$5,2,FALSE)),"",VLOOKUP(VLOOKUP(C46,Table1[[Practice no.]:[12]],38,FALSE),List!$A$2:$B$5,2,FALSE)))</f>
        <v xml:space="preserve"> </v>
      </c>
      <c r="Y46" s="55" t="str">
        <f>IF(C46="","",IF(ISERROR(VLOOKUP(VLOOKUP(C46,Table1[[Practice no.]:[12]],39,FALSE),List!$A$2:$B$5,2,FALSE)),"",VLOOKUP(VLOOKUP(C46,Table1[[Practice no.]:[12]],39,FALSE),List!$A$2:$B$5,2,FALSE)))</f>
        <v>○</v>
      </c>
      <c r="Z46" s="55" t="str">
        <f>IF(C46="","",IF(ISERROR(VLOOKUP(VLOOKUP(C46,Table1[[Practice no.]:[12]],40,FALSE),List!$A$2:$B$5,2,FALSE)),"",VLOOKUP(VLOOKUP(C46,Table1[[Practice no.]:[12]],40,FALSE),List!$A$2:$B$5,2,FALSE)))</f>
        <v xml:space="preserve"> </v>
      </c>
      <c r="AA46" s="55" t="str">
        <f>IF(C46="","",IF(ISERROR(VLOOKUP(VLOOKUP(C46,Table1[[Practice no.]:[12]],41,FALSE),List!$A$2:$B$5,2,FALSE)),"",VLOOKUP(VLOOKUP(C46,Table1[[Practice no.]:[12]],41,FALSE),List!$A$2:$B$5,2,FALSE)))</f>
        <v>○</v>
      </c>
      <c r="AB46" s="55" t="str">
        <f>IF(C46="","",IF(ISERROR(VLOOKUP(VLOOKUP(C46,Table1[[Practice no.]:[12]],42,FALSE),List!$A$2:$B$5,2,FALSE)),"",VLOOKUP(VLOOKUP(C46,Table1[[Practice no.]:[12]],42,FALSE),List!$A$2:$B$5,2,FALSE)))</f>
        <v xml:space="preserve"> </v>
      </c>
      <c r="AD46" s="62"/>
      <c r="AE46" s="62"/>
      <c r="AF46" s="62"/>
      <c r="AG46" s="62"/>
      <c r="AH46" s="62"/>
      <c r="AI46" s="62"/>
      <c r="AJ46" s="62"/>
      <c r="AK46" s="62"/>
      <c r="AL46" s="62"/>
      <c r="AM46" s="62"/>
      <c r="AN46" s="62"/>
    </row>
    <row r="47" spans="1:40" ht="39.75" customHeight="1">
      <c r="A47" s="218" t="str">
        <v>6. Preserving Biodiversity</v>
      </c>
      <c r="B47" s="218" t="str">
        <v>6.1. Protect and harness invertebrea biodiversity</v>
      </c>
      <c r="C47" s="220" t="str">
        <v>6.1.3</v>
      </c>
      <c r="D47" s="219" t="str">
        <f>IF(C47="","",HYPERLINK("#'" &amp; C47 &amp; "'!A1",VLOOKUP(C47,Table1[[Practice no.]:[Pracitce Name]],2,FALSE)))</f>
        <v>Controlling of invasive plant species</v>
      </c>
      <c r="E47" s="65" t="str">
        <f>IF(C47="","",IF(ISERROR(VLOOKUP(VLOOKUP(C47,Table1[[Practice no.]:[12]],19,FALSE),List!$A$2:$B$5,2,FALSE)),"",VLOOKUP(VLOOKUP(C47,Table1[[Practice no.]:[12]],19,FALSE),List!$A$2:$B$5,2,FALSE)))</f>
        <v>○</v>
      </c>
      <c r="F47" s="66" t="str">
        <f>IF(C47="","",IF(ISERROR(VLOOKUP(VLOOKUP(C47,Table1[[Practice no.]:[12]],20,FALSE),List!$A$2:$B$5,2,FALSE)),"",VLOOKUP(VLOOKUP(C47,Table1[[Practice no.]:[12]],20,FALSE),List!$A$2:$B$5,2,FALSE)))</f>
        <v xml:space="preserve"> </v>
      </c>
      <c r="G47" s="66" t="str">
        <f>IF(C47="","",IF(ISERROR(VLOOKUP(VLOOKUP(C47,Table1[[Practice no.]:[12]],21,FALSE),List!$A$2:$B$5,2,FALSE)),"",VLOOKUP(VLOOKUP(C47,Table1[[Practice no.]:[12]],21,FALSE),List!$A$2:$B$5,2,FALSE)))</f>
        <v>○</v>
      </c>
      <c r="H47" s="67" t="str">
        <f>IF(C47="","",IF(ISERROR(VLOOKUP(VLOOKUP(C47,Table1[[Practice no.]:[12]],22,FALSE),List!$A$2:$B$5,2,FALSE)),"",VLOOKUP(VLOOKUP(C47,Table1[[Practice no.]:[12]],22,FALSE),List!$A$2:$B$5,2,FALSE)))</f>
        <v xml:space="preserve"> </v>
      </c>
      <c r="I47" s="67" t="str">
        <f>IF(C47="","",IF(ISERROR(VLOOKUP(VLOOKUP(C47,Table1[[Practice no.]:[12]],23,FALSE),List!$A$2:$B$5,2,FALSE)),"",VLOOKUP(VLOOKUP(C47,Table1[[Practice no.]:[12]],23,FALSE),List!$A$2:$B$5,2,FALSE)))</f>
        <v>○</v>
      </c>
      <c r="J47" s="67" t="str">
        <f>IF(C47="","",IF(ISERROR(VLOOKUP(VLOOKUP(C47,Table1[[Practice no.]:[12]],24,FALSE),List!$A$2:$B$5,2,FALSE)),"",VLOOKUP(VLOOKUP(C47,Table1[[Practice no.]:[12]],24,FALSE),List!$A$2:$B$5,2,FALSE)))</f>
        <v>●</v>
      </c>
      <c r="K47" s="68" t="str">
        <f>IF(C47="","",IF(ISERROR(VLOOKUP(VLOOKUP(C47,Table1[[Practice no.]:[12]],25,FALSE),List!$A$2:$B$5,2,FALSE)),"",VLOOKUP(VLOOKUP(C47,Table1[[Practice no.]:[12]],25,FALSE),List!$A$2:$B$5,2,FALSE)))</f>
        <v xml:space="preserve"> </v>
      </c>
      <c r="L47" s="68" t="str">
        <f>IF(C47="","",IF(ISERROR(VLOOKUP(VLOOKUP(C47,Table1[[Practice no.]:[12]],26,FALSE),List!$A$2:$B$5,2,FALSE)),"",VLOOKUP(VLOOKUP(C47,Table1[[Practice no.]:[12]],26,FALSE),List!$A$2:$B$5,2,FALSE)))</f>
        <v xml:space="preserve"> </v>
      </c>
      <c r="M47" s="68" t="str">
        <f>IF(C47="","",IF(ISERROR(VLOOKUP(VLOOKUP(C47,Table1[[Practice no.]:[12]],27,FALSE),List!$A$2:$B$5,2,FALSE)),"",VLOOKUP(VLOOKUP(C47,Table1[[Practice no.]:[12]],27,FALSE),List!$A$2:$B$5,2,FALSE)))</f>
        <v xml:space="preserve"> </v>
      </c>
      <c r="N47" s="69" t="str">
        <f>IF(C47="","",IF(ISERROR(VLOOKUP(VLOOKUP(C47,Table1[[Practice no.]:[12]],28,FALSE),List!$A$2:$B$5,2,FALSE)),"",VLOOKUP(VLOOKUP(C47,Table1[[Practice no.]:[12]],28,FALSE),List!$A$2:$B$5,2,FALSE)))</f>
        <v xml:space="preserve"> </v>
      </c>
      <c r="O47" s="69" t="str">
        <f>IF(C47="","",IF(ISERROR(VLOOKUP(VLOOKUP(C47,Table1[[Practice no.]:[12]],29,FALSE),List!$A$2:$B$5,2,FALSE)),"",VLOOKUP(VLOOKUP(C47,Table1[[Practice no.]:[12]],29,FALSE),List!$A$2:$B$5,2,FALSE)))</f>
        <v xml:space="preserve"> </v>
      </c>
      <c r="P47" s="69" t="str">
        <f>IF(C47="","",IF(ISERROR(VLOOKUP(VLOOKUP(C47,Table1[[Practice no.]:[12]],30,FALSE),List!$A$2:$B$5,2,FALSE)),"",VLOOKUP(VLOOKUP(C47,Table1[[Practice no.]:[12]],30,FALSE),List!$A$2:$B$5,2,FALSE)))</f>
        <v>○</v>
      </c>
      <c r="Q47" s="77" t="str">
        <f>IF(C47="","",IF(ISERROR(VLOOKUP(VLOOKUP(C47,Table1[[Practice no.]:[12]],31,FALSE),List!$A$2:$B$5,2,FALSE)),"",VLOOKUP(VLOOKUP(C47,Table1[[Practice no.]:[12]],31,FALSE),List!$A$2:$B$5,2,FALSE)))</f>
        <v xml:space="preserve"> </v>
      </c>
      <c r="R47" s="55" t="str">
        <f>IF(C47="","",IF(ISERROR(VLOOKUP(VLOOKUP(C47,Table1[[Practice no.]:[12]],32,FALSE),List!$A$2:$B$5,2,FALSE)),"",VLOOKUP(VLOOKUP(C47,Table1[[Practice no.]:[12]],32,FALSE),List!$A$2:$B$5,2,FALSE)))</f>
        <v>○</v>
      </c>
      <c r="S47" s="55" t="str">
        <f>IF(C47="","",IF(ISERROR(VLOOKUP(VLOOKUP(C47,Table1[[Practice no.]:[12]],33,FALSE),List!$A$2:$B$5,2,FALSE)),"",VLOOKUP(VLOOKUP(C47,Table1[[Practice no.]:[12]],33,FALSE),List!$A$2:$B$5,2,FALSE)))</f>
        <v>○</v>
      </c>
      <c r="T47" s="55" t="str">
        <f>IF(C47="","",IF(ISERROR(VLOOKUP(VLOOKUP(C47,Table1[[Practice no.]:[12]],34,FALSE),List!$A$2:$B$5,2,FALSE)),"",VLOOKUP(VLOOKUP(C47,Table1[[Practice no.]:[12]],34,FALSE),List!$A$2:$B$5,2,FALSE)))</f>
        <v>○</v>
      </c>
      <c r="U47" s="55" t="str">
        <f>IF(C47="","",IF(ISERROR(VLOOKUP(VLOOKUP(C47,Table1[[Practice no.]:[12]],35,FALSE),List!$A$2:$B$5,2,FALSE)),"",VLOOKUP(VLOOKUP(C47,Table1[[Practice no.]:[12]],35,FALSE),List!$A$2:$B$5,2,FALSE)))</f>
        <v>○</v>
      </c>
      <c r="V47" s="55" t="str">
        <f>IF(C47="","",IF(ISERROR(VLOOKUP(VLOOKUP(C47,Table1[[Practice no.]:[12]],36,FALSE),List!$A$2:$B$5,2,FALSE)),"",VLOOKUP(VLOOKUP(C47,Table1[[Practice no.]:[12]],36,FALSE),List!$A$2:$B$5,2,FALSE)))</f>
        <v>○</v>
      </c>
      <c r="W47" s="55" t="str">
        <f>IF(C47="","",IF(ISERROR(VLOOKUP(VLOOKUP(C47,Table1[[Practice no.]:[12]],37,FALSE),List!$A$2:$B$5,2,FALSE)),"",VLOOKUP(VLOOKUP(C47,Table1[[Practice no.]:[12]],37,FALSE),List!$A$2:$B$5,2,FALSE)))</f>
        <v xml:space="preserve"> </v>
      </c>
      <c r="X47" s="55" t="str">
        <f>IF(C47="","",IF(ISERROR(VLOOKUP(VLOOKUP(C47,Table1[[Practice no.]:[12]],38,FALSE),List!$A$2:$B$5,2,FALSE)),"",VLOOKUP(VLOOKUP(C47,Table1[[Practice no.]:[12]],38,FALSE),List!$A$2:$B$5,2,FALSE)))</f>
        <v xml:space="preserve"> </v>
      </c>
      <c r="Y47" s="55" t="str">
        <f>IF(C47="","",IF(ISERROR(VLOOKUP(VLOOKUP(C47,Table1[[Practice no.]:[12]],39,FALSE),List!$A$2:$B$5,2,FALSE)),"",VLOOKUP(VLOOKUP(C47,Table1[[Practice no.]:[12]],39,FALSE),List!$A$2:$B$5,2,FALSE)))</f>
        <v xml:space="preserve"> </v>
      </c>
      <c r="Z47" s="55" t="str">
        <f>IF(C47="","",IF(ISERROR(VLOOKUP(VLOOKUP(C47,Table1[[Practice no.]:[12]],40,FALSE),List!$A$2:$B$5,2,FALSE)),"",VLOOKUP(VLOOKUP(C47,Table1[[Practice no.]:[12]],40,FALSE),List!$A$2:$B$5,2,FALSE)))</f>
        <v xml:space="preserve"> </v>
      </c>
      <c r="AA47" s="55" t="str">
        <f>IF(C47="","",IF(ISERROR(VLOOKUP(VLOOKUP(C47,Table1[[Practice no.]:[12]],41,FALSE),List!$A$2:$B$5,2,FALSE)),"",VLOOKUP(VLOOKUP(C47,Table1[[Practice no.]:[12]],41,FALSE),List!$A$2:$B$5,2,FALSE)))</f>
        <v>○</v>
      </c>
      <c r="AB47" s="55" t="str">
        <f>IF(C47="","",IF(ISERROR(VLOOKUP(VLOOKUP(C47,Table1[[Practice no.]:[12]],42,FALSE),List!$A$2:$B$5,2,FALSE)),"",VLOOKUP(VLOOKUP(C47,Table1[[Practice no.]:[12]],42,FALSE),List!$A$2:$B$5,2,FALSE)))</f>
        <v xml:space="preserve"> </v>
      </c>
      <c r="AD47" s="62"/>
      <c r="AE47" s="62"/>
      <c r="AF47" s="62"/>
      <c r="AG47" s="62"/>
      <c r="AH47" s="62"/>
      <c r="AI47" s="62"/>
      <c r="AJ47" s="62"/>
      <c r="AK47" s="62"/>
      <c r="AL47" s="62"/>
      <c r="AM47" s="62"/>
      <c r="AN47" s="62"/>
    </row>
    <row r="48" spans="1:40" ht="39.75" customHeight="1">
      <c r="A48" s="218" t="str">
        <v>6. Preserving Biodiversity</v>
      </c>
      <c r="B48" s="218" t="str">
        <v>6.1. Protect and harness invertebrea biodiversity</v>
      </c>
      <c r="C48" s="220" t="str">
        <v>6.1.4</v>
      </c>
      <c r="D48" s="219" t="str">
        <f>IF(C48="","",HYPERLINK("#'" &amp; C48 &amp; "'!A1",VLOOKUP(C48,Table1[[Practice no.]:[Pracitce Name]],2,FALSE)))</f>
        <v>Native plant selection (habitat alteration)</v>
      </c>
      <c r="E48" s="65" t="str">
        <f>IF(C48="","",IF(ISERROR(VLOOKUP(VLOOKUP(C48,Table1[[Practice no.]:[12]],19,FALSE),List!$A$2:$B$5,2,FALSE)),"",VLOOKUP(VLOOKUP(C48,Table1[[Practice no.]:[12]],19,FALSE),List!$A$2:$B$5,2,FALSE)))</f>
        <v>○</v>
      </c>
      <c r="F48" s="66" t="str">
        <f>IF(C48="","",IF(ISERROR(VLOOKUP(VLOOKUP(C48,Table1[[Practice no.]:[12]],20,FALSE),List!$A$2:$B$5,2,FALSE)),"",VLOOKUP(VLOOKUP(C48,Table1[[Practice no.]:[12]],20,FALSE),List!$A$2:$B$5,2,FALSE)))</f>
        <v>○</v>
      </c>
      <c r="G48" s="66" t="str">
        <f>IF(C48="","",IF(ISERROR(VLOOKUP(VLOOKUP(C48,Table1[[Practice no.]:[12]],21,FALSE),List!$A$2:$B$5,2,FALSE)),"",VLOOKUP(VLOOKUP(C48,Table1[[Practice no.]:[12]],21,FALSE),List!$A$2:$B$5,2,FALSE)))</f>
        <v>○</v>
      </c>
      <c r="H48" s="67" t="str">
        <f>IF(C48="","",IF(ISERROR(VLOOKUP(VLOOKUP(C48,Table1[[Practice no.]:[12]],22,FALSE),List!$A$2:$B$5,2,FALSE)),"",VLOOKUP(VLOOKUP(C48,Table1[[Practice no.]:[12]],22,FALSE),List!$A$2:$B$5,2,FALSE)))</f>
        <v>○</v>
      </c>
      <c r="I48" s="67" t="str">
        <f>IF(C48="","",IF(ISERROR(VLOOKUP(VLOOKUP(C48,Table1[[Practice no.]:[12]],23,FALSE),List!$A$2:$B$5,2,FALSE)),"",VLOOKUP(VLOOKUP(C48,Table1[[Practice no.]:[12]],23,FALSE),List!$A$2:$B$5,2,FALSE)))</f>
        <v>○</v>
      </c>
      <c r="J48" s="67" t="str">
        <f>IF(C48="","",IF(ISERROR(VLOOKUP(VLOOKUP(C48,Table1[[Practice no.]:[12]],24,FALSE),List!$A$2:$B$5,2,FALSE)),"",VLOOKUP(VLOOKUP(C48,Table1[[Practice no.]:[12]],24,FALSE),List!$A$2:$B$5,2,FALSE)))</f>
        <v>●</v>
      </c>
      <c r="K48" s="68" t="str">
        <f>IF(C48="","",IF(ISERROR(VLOOKUP(VLOOKUP(C48,Table1[[Practice no.]:[12]],25,FALSE),List!$A$2:$B$5,2,FALSE)),"",VLOOKUP(VLOOKUP(C48,Table1[[Practice no.]:[12]],25,FALSE),List!$A$2:$B$5,2,FALSE)))</f>
        <v xml:space="preserve"> </v>
      </c>
      <c r="L48" s="68" t="str">
        <f>IF(C48="","",IF(ISERROR(VLOOKUP(VLOOKUP(C48,Table1[[Practice no.]:[12]],26,FALSE),List!$A$2:$B$5,2,FALSE)),"",VLOOKUP(VLOOKUP(C48,Table1[[Practice no.]:[12]],26,FALSE),List!$A$2:$B$5,2,FALSE)))</f>
        <v xml:space="preserve"> </v>
      </c>
      <c r="M48" s="68" t="str">
        <f>IF(C48="","",IF(ISERROR(VLOOKUP(VLOOKUP(C48,Table1[[Practice no.]:[12]],27,FALSE),List!$A$2:$B$5,2,FALSE)),"",VLOOKUP(VLOOKUP(C48,Table1[[Practice no.]:[12]],27,FALSE),List!$A$2:$B$5,2,FALSE)))</f>
        <v xml:space="preserve"> </v>
      </c>
      <c r="N48" s="69" t="str">
        <f>IF(C48="","",IF(ISERROR(VLOOKUP(VLOOKUP(C48,Table1[[Practice no.]:[12]],28,FALSE),List!$A$2:$B$5,2,FALSE)),"",VLOOKUP(VLOOKUP(C48,Table1[[Practice no.]:[12]],28,FALSE),List!$A$2:$B$5,2,FALSE)))</f>
        <v xml:space="preserve"> </v>
      </c>
      <c r="O48" s="69" t="str">
        <f>IF(C48="","",IF(ISERROR(VLOOKUP(VLOOKUP(C48,Table1[[Practice no.]:[12]],29,FALSE),List!$A$2:$B$5,2,FALSE)),"",VLOOKUP(VLOOKUP(C48,Table1[[Practice no.]:[12]],29,FALSE),List!$A$2:$B$5,2,FALSE)))</f>
        <v>○</v>
      </c>
      <c r="P48" s="69" t="str">
        <f>IF(C48="","",IF(ISERROR(VLOOKUP(VLOOKUP(C48,Table1[[Practice no.]:[12]],30,FALSE),List!$A$2:$B$5,2,FALSE)),"",VLOOKUP(VLOOKUP(C48,Table1[[Practice no.]:[12]],30,FALSE),List!$A$2:$B$5,2,FALSE)))</f>
        <v xml:space="preserve"> </v>
      </c>
      <c r="Q48" s="77" t="str">
        <f>IF(C48="","",IF(ISERROR(VLOOKUP(VLOOKUP(C48,Table1[[Practice no.]:[12]],31,FALSE),List!$A$2:$B$5,2,FALSE)),"",VLOOKUP(VLOOKUP(C48,Table1[[Practice no.]:[12]],31,FALSE),List!$A$2:$B$5,2,FALSE)))</f>
        <v>○</v>
      </c>
      <c r="R48" s="55" t="str">
        <f>IF(C48="","",IF(ISERROR(VLOOKUP(VLOOKUP(C48,Table1[[Practice no.]:[12]],32,FALSE),List!$A$2:$B$5,2,FALSE)),"",VLOOKUP(VLOOKUP(C48,Table1[[Practice no.]:[12]],32,FALSE),List!$A$2:$B$5,2,FALSE)))</f>
        <v>○</v>
      </c>
      <c r="S48" s="55" t="str">
        <f>IF(C48="","",IF(ISERROR(VLOOKUP(VLOOKUP(C48,Table1[[Practice no.]:[12]],33,FALSE),List!$A$2:$B$5,2,FALSE)),"",VLOOKUP(VLOOKUP(C48,Table1[[Practice no.]:[12]],33,FALSE),List!$A$2:$B$5,2,FALSE)))</f>
        <v xml:space="preserve"> </v>
      </c>
      <c r="T48" s="55" t="str">
        <f>IF(C48="","",IF(ISERROR(VLOOKUP(VLOOKUP(C48,Table1[[Practice no.]:[12]],34,FALSE),List!$A$2:$B$5,2,FALSE)),"",VLOOKUP(VLOOKUP(C48,Table1[[Practice no.]:[12]],34,FALSE),List!$A$2:$B$5,2,FALSE)))</f>
        <v xml:space="preserve"> </v>
      </c>
      <c r="U48" s="55" t="str">
        <f>IF(C48="","",IF(ISERROR(VLOOKUP(VLOOKUP(C48,Table1[[Practice no.]:[12]],35,FALSE),List!$A$2:$B$5,2,FALSE)),"",VLOOKUP(VLOOKUP(C48,Table1[[Practice no.]:[12]],35,FALSE),List!$A$2:$B$5,2,FALSE)))</f>
        <v xml:space="preserve"> </v>
      </c>
      <c r="V48" s="55" t="str">
        <f>IF(C48="","",IF(ISERROR(VLOOKUP(VLOOKUP(C48,Table1[[Practice no.]:[12]],36,FALSE),List!$A$2:$B$5,2,FALSE)),"",VLOOKUP(VLOOKUP(C48,Table1[[Practice no.]:[12]],36,FALSE),List!$A$2:$B$5,2,FALSE)))</f>
        <v xml:space="preserve"> </v>
      </c>
      <c r="W48" s="55" t="str">
        <f>IF(C48="","",IF(ISERROR(VLOOKUP(VLOOKUP(C48,Table1[[Practice no.]:[12]],37,FALSE),List!$A$2:$B$5,2,FALSE)),"",VLOOKUP(VLOOKUP(C48,Table1[[Practice no.]:[12]],37,FALSE),List!$A$2:$B$5,2,FALSE)))</f>
        <v xml:space="preserve"> </v>
      </c>
      <c r="X48" s="55" t="str">
        <f>IF(C48="","",IF(ISERROR(VLOOKUP(VLOOKUP(C48,Table1[[Practice no.]:[12]],38,FALSE),List!$A$2:$B$5,2,FALSE)),"",VLOOKUP(VLOOKUP(C48,Table1[[Practice no.]:[12]],38,FALSE),List!$A$2:$B$5,2,FALSE)))</f>
        <v xml:space="preserve"> </v>
      </c>
      <c r="Y48" s="55" t="str">
        <f>IF(C48="","",IF(ISERROR(VLOOKUP(VLOOKUP(C48,Table1[[Practice no.]:[12]],39,FALSE),List!$A$2:$B$5,2,FALSE)),"",VLOOKUP(VLOOKUP(C48,Table1[[Practice no.]:[12]],39,FALSE),List!$A$2:$B$5,2,FALSE)))</f>
        <v xml:space="preserve"> </v>
      </c>
      <c r="Z48" s="55" t="str">
        <f>IF(C48="","",IF(ISERROR(VLOOKUP(VLOOKUP(C48,Table1[[Practice no.]:[12]],40,FALSE),List!$A$2:$B$5,2,FALSE)),"",VLOOKUP(VLOOKUP(C48,Table1[[Practice no.]:[12]],40,FALSE),List!$A$2:$B$5,2,FALSE)))</f>
        <v>○</v>
      </c>
      <c r="AA48" s="55" t="str">
        <f>IF(C48="","",IF(ISERROR(VLOOKUP(VLOOKUP(C48,Table1[[Practice no.]:[12]],41,FALSE),List!$A$2:$B$5,2,FALSE)),"",VLOOKUP(VLOOKUP(C48,Table1[[Practice no.]:[12]],41,FALSE),List!$A$2:$B$5,2,FALSE)))</f>
        <v>○</v>
      </c>
      <c r="AB48" s="55" t="str">
        <f>IF(C48="","",IF(ISERROR(VLOOKUP(VLOOKUP(C48,Table1[[Practice no.]:[12]],42,FALSE),List!$A$2:$B$5,2,FALSE)),"",VLOOKUP(VLOOKUP(C48,Table1[[Practice no.]:[12]],42,FALSE),List!$A$2:$B$5,2,FALSE)))</f>
        <v xml:space="preserve"> </v>
      </c>
      <c r="AD48" s="62"/>
      <c r="AE48" s="62"/>
      <c r="AF48" s="62"/>
      <c r="AG48" s="62"/>
      <c r="AH48" s="62"/>
      <c r="AI48" s="62"/>
      <c r="AJ48" s="62"/>
      <c r="AK48" s="62"/>
      <c r="AL48" s="62"/>
      <c r="AM48" s="62"/>
      <c r="AN48" s="62"/>
    </row>
    <row r="49" spans="1:40" ht="39.75" customHeight="1">
      <c r="A49" s="218" t="str">
        <v>6. Preserving Biodiversity</v>
      </c>
      <c r="B49" s="218" t="str">
        <v>6.1. Protect and harness invertebrea biodiversity</v>
      </c>
      <c r="C49" s="220" t="str">
        <v>6.1.6</v>
      </c>
      <c r="D49" s="219" t="str">
        <f>IF(C49="","",HYPERLINK("#'" &amp; C49 &amp; "'!A1",VLOOKUP(C49,Table1[[Practice no.]:[Pracitce Name]],2,FALSE)))</f>
        <v>Butterfly nets</v>
      </c>
      <c r="E49" s="65" t="str">
        <f>IF(C49="","",IF(ISERROR(VLOOKUP(VLOOKUP(C49,Table1[[Practice no.]:[12]],19,FALSE),List!$A$2:$B$5,2,FALSE)),"",VLOOKUP(VLOOKUP(C49,Table1[[Practice no.]:[12]],19,FALSE),List!$A$2:$B$5,2,FALSE)))</f>
        <v>○</v>
      </c>
      <c r="F49" s="66" t="str">
        <f>IF(C49="","",IF(ISERROR(VLOOKUP(VLOOKUP(C49,Table1[[Practice no.]:[12]],20,FALSE),List!$A$2:$B$5,2,FALSE)),"",VLOOKUP(VLOOKUP(C49,Table1[[Practice no.]:[12]],20,FALSE),List!$A$2:$B$5,2,FALSE)))</f>
        <v xml:space="preserve"> </v>
      </c>
      <c r="G49" s="66" t="str">
        <f>IF(C49="","",IF(ISERROR(VLOOKUP(VLOOKUP(C49,Table1[[Practice no.]:[12]],21,FALSE),List!$A$2:$B$5,2,FALSE)),"",VLOOKUP(VLOOKUP(C49,Table1[[Practice no.]:[12]],21,FALSE),List!$A$2:$B$5,2,FALSE)))</f>
        <v xml:space="preserve"> </v>
      </c>
      <c r="H49" s="67" t="str">
        <f>IF(C49="","",IF(ISERROR(VLOOKUP(VLOOKUP(C49,Table1[[Practice no.]:[12]],22,FALSE),List!$A$2:$B$5,2,FALSE)),"",VLOOKUP(VLOOKUP(C49,Table1[[Practice no.]:[12]],22,FALSE),List!$A$2:$B$5,2,FALSE)))</f>
        <v xml:space="preserve"> </v>
      </c>
      <c r="I49" s="67" t="str">
        <f>IF(C49="","",IF(ISERROR(VLOOKUP(VLOOKUP(C49,Table1[[Practice no.]:[12]],23,FALSE),List!$A$2:$B$5,2,FALSE)),"",VLOOKUP(VLOOKUP(C49,Table1[[Practice no.]:[12]],23,FALSE),List!$A$2:$B$5,2,FALSE)))</f>
        <v xml:space="preserve"> </v>
      </c>
      <c r="J49" s="67" t="str">
        <f>IF(C49="","",IF(ISERROR(VLOOKUP(VLOOKUP(C49,Table1[[Practice no.]:[12]],24,FALSE),List!$A$2:$B$5,2,FALSE)),"",VLOOKUP(VLOOKUP(C49,Table1[[Practice no.]:[12]],24,FALSE),List!$A$2:$B$5,2,FALSE)))</f>
        <v>●</v>
      </c>
      <c r="K49" s="68" t="str">
        <f>IF(C49="","",IF(ISERROR(VLOOKUP(VLOOKUP(C49,Table1[[Practice no.]:[12]],25,FALSE),List!$A$2:$B$5,2,FALSE)),"",VLOOKUP(VLOOKUP(C49,Table1[[Practice no.]:[12]],25,FALSE),List!$A$2:$B$5,2,FALSE)))</f>
        <v xml:space="preserve"> </v>
      </c>
      <c r="L49" s="68" t="str">
        <f>IF(C49="","",IF(ISERROR(VLOOKUP(VLOOKUP(C49,Table1[[Practice no.]:[12]],26,FALSE),List!$A$2:$B$5,2,FALSE)),"",VLOOKUP(VLOOKUP(C49,Table1[[Practice no.]:[12]],26,FALSE),List!$A$2:$B$5,2,FALSE)))</f>
        <v xml:space="preserve"> </v>
      </c>
      <c r="M49" s="68" t="str">
        <f>IF(C49="","",IF(ISERROR(VLOOKUP(VLOOKUP(C49,Table1[[Practice no.]:[12]],27,FALSE),List!$A$2:$B$5,2,FALSE)),"",VLOOKUP(VLOOKUP(C49,Table1[[Practice no.]:[12]],27,FALSE),List!$A$2:$B$5,2,FALSE)))</f>
        <v xml:space="preserve"> </v>
      </c>
      <c r="N49" s="69" t="str">
        <f>IF(C49="","",IF(ISERROR(VLOOKUP(VLOOKUP(C49,Table1[[Practice no.]:[12]],28,FALSE),List!$A$2:$B$5,2,FALSE)),"",VLOOKUP(VLOOKUP(C49,Table1[[Practice no.]:[12]],28,FALSE),List!$A$2:$B$5,2,FALSE)))</f>
        <v xml:space="preserve"> </v>
      </c>
      <c r="O49" s="69" t="str">
        <f>IF(C49="","",IF(ISERROR(VLOOKUP(VLOOKUP(C49,Table1[[Practice no.]:[12]],29,FALSE),List!$A$2:$B$5,2,FALSE)),"",VLOOKUP(VLOOKUP(C49,Table1[[Practice no.]:[12]],29,FALSE),List!$A$2:$B$5,2,FALSE)))</f>
        <v>○</v>
      </c>
      <c r="P49" s="69" t="str">
        <f>IF(C49="","",IF(ISERROR(VLOOKUP(VLOOKUP(C49,Table1[[Practice no.]:[12]],30,FALSE),List!$A$2:$B$5,2,FALSE)),"",VLOOKUP(VLOOKUP(C49,Table1[[Practice no.]:[12]],30,FALSE),List!$A$2:$B$5,2,FALSE)))</f>
        <v>○</v>
      </c>
      <c r="Q49" s="77" t="str">
        <f>IF(C49="","",IF(ISERROR(VLOOKUP(VLOOKUP(C49,Table1[[Practice no.]:[12]],31,FALSE),List!$A$2:$B$5,2,FALSE)),"",VLOOKUP(VLOOKUP(C49,Table1[[Practice no.]:[12]],31,FALSE),List!$A$2:$B$5,2,FALSE)))</f>
        <v xml:space="preserve"> </v>
      </c>
      <c r="R49" s="55" t="str">
        <f>IF(C49="","",IF(ISERROR(VLOOKUP(VLOOKUP(C49,Table1[[Practice no.]:[12]],32,FALSE),List!$A$2:$B$5,2,FALSE)),"",VLOOKUP(VLOOKUP(C49,Table1[[Practice no.]:[12]],32,FALSE),List!$A$2:$B$5,2,FALSE)))</f>
        <v>○</v>
      </c>
      <c r="S49" s="55" t="str">
        <f>IF(C49="","",IF(ISERROR(VLOOKUP(VLOOKUP(C49,Table1[[Practice no.]:[12]],33,FALSE),List!$A$2:$B$5,2,FALSE)),"",VLOOKUP(VLOOKUP(C49,Table1[[Practice no.]:[12]],33,FALSE),List!$A$2:$B$5,2,FALSE)))</f>
        <v>○</v>
      </c>
      <c r="T49" s="55" t="str">
        <f>IF(C49="","",IF(ISERROR(VLOOKUP(VLOOKUP(C49,Table1[[Practice no.]:[12]],34,FALSE),List!$A$2:$B$5,2,FALSE)),"",VLOOKUP(VLOOKUP(C49,Table1[[Practice no.]:[12]],34,FALSE),List!$A$2:$B$5,2,FALSE)))</f>
        <v>○</v>
      </c>
      <c r="U49" s="55" t="str">
        <f>IF(C49="","",IF(ISERROR(VLOOKUP(VLOOKUP(C49,Table1[[Practice no.]:[12]],35,FALSE),List!$A$2:$B$5,2,FALSE)),"",VLOOKUP(VLOOKUP(C49,Table1[[Practice no.]:[12]],35,FALSE),List!$A$2:$B$5,2,FALSE)))</f>
        <v>○</v>
      </c>
      <c r="V49" s="55" t="str">
        <f>IF(C49="","",IF(ISERROR(VLOOKUP(VLOOKUP(C49,Table1[[Practice no.]:[12]],36,FALSE),List!$A$2:$B$5,2,FALSE)),"",VLOOKUP(VLOOKUP(C49,Table1[[Practice no.]:[12]],36,FALSE),List!$A$2:$B$5,2,FALSE)))</f>
        <v>○</v>
      </c>
      <c r="W49" s="55" t="str">
        <f>IF(C49="","",IF(ISERROR(VLOOKUP(VLOOKUP(C49,Table1[[Practice no.]:[12]],37,FALSE),List!$A$2:$B$5,2,FALSE)),"",VLOOKUP(VLOOKUP(C49,Table1[[Practice no.]:[12]],37,FALSE),List!$A$2:$B$5,2,FALSE)))</f>
        <v xml:space="preserve"> </v>
      </c>
      <c r="X49" s="55" t="str">
        <f>IF(C49="","",IF(ISERROR(VLOOKUP(VLOOKUP(C49,Table1[[Practice no.]:[12]],38,FALSE),List!$A$2:$B$5,2,FALSE)),"",VLOOKUP(VLOOKUP(C49,Table1[[Practice no.]:[12]],38,FALSE),List!$A$2:$B$5,2,FALSE)))</f>
        <v xml:space="preserve"> </v>
      </c>
      <c r="Y49" s="55" t="str">
        <f>IF(C49="","",IF(ISERROR(VLOOKUP(VLOOKUP(C49,Table1[[Practice no.]:[12]],39,FALSE),List!$A$2:$B$5,2,FALSE)),"",VLOOKUP(VLOOKUP(C49,Table1[[Practice no.]:[12]],39,FALSE),List!$A$2:$B$5,2,FALSE)))</f>
        <v xml:space="preserve"> </v>
      </c>
      <c r="Z49" s="55" t="str">
        <f>IF(C49="","",IF(ISERROR(VLOOKUP(VLOOKUP(C49,Table1[[Practice no.]:[12]],40,FALSE),List!$A$2:$B$5,2,FALSE)),"",VLOOKUP(VLOOKUP(C49,Table1[[Practice no.]:[12]],40,FALSE),List!$A$2:$B$5,2,FALSE)))</f>
        <v>○</v>
      </c>
      <c r="AA49" s="55" t="str">
        <f>IF(C49="","",IF(ISERROR(VLOOKUP(VLOOKUP(C49,Table1[[Practice no.]:[12]],41,FALSE),List!$A$2:$B$5,2,FALSE)),"",VLOOKUP(VLOOKUP(C49,Table1[[Practice no.]:[12]],41,FALSE),List!$A$2:$B$5,2,FALSE)))</f>
        <v>○</v>
      </c>
      <c r="AB49" s="55" t="str">
        <f>IF(C49="","",IF(ISERROR(VLOOKUP(VLOOKUP(C49,Table1[[Practice no.]:[12]],42,FALSE),List!$A$2:$B$5,2,FALSE)),"",VLOOKUP(VLOOKUP(C49,Table1[[Practice no.]:[12]],42,FALSE),List!$A$2:$B$5,2,FALSE)))</f>
        <v xml:space="preserve"> </v>
      </c>
      <c r="AD49" s="62"/>
      <c r="AE49" s="62"/>
      <c r="AF49" s="62"/>
      <c r="AG49" s="62"/>
      <c r="AH49" s="62"/>
      <c r="AI49" s="62"/>
      <c r="AJ49" s="62"/>
      <c r="AK49" s="62"/>
      <c r="AL49" s="62"/>
      <c r="AM49" s="62"/>
      <c r="AN49" s="62"/>
    </row>
    <row r="50" spans="1:40" ht="39.75" customHeight="1">
      <c r="A50" s="218" t="str">
        <v>6. Preserving Biodiversity</v>
      </c>
      <c r="B50" s="218" t="str">
        <v>6.1. Protect and harness invertebrea biodiversity</v>
      </c>
      <c r="C50" s="220" t="str">
        <v>6.1.8</v>
      </c>
      <c r="D50" s="219" t="str">
        <f>IF(C50="","",HYPERLINK("#'" &amp; C50 &amp; "'!A1",VLOOKUP(C50,Table1[[Practice no.]:[Pracitce Name]],2,FALSE)))</f>
        <v>Reduce light pollution</v>
      </c>
      <c r="E50" s="65" t="str">
        <f>IF(C50="","",IF(ISERROR(VLOOKUP(VLOOKUP(C50,Table1[[Practice no.]:[12]],19,FALSE),List!$A$2:$B$5,2,FALSE)),"",VLOOKUP(VLOOKUP(C50,Table1[[Practice no.]:[12]],19,FALSE),List!$A$2:$B$5,2,FALSE)))</f>
        <v>○</v>
      </c>
      <c r="F50" s="66" t="str">
        <f>IF(C50="","",IF(ISERROR(VLOOKUP(VLOOKUP(C50,Table1[[Practice no.]:[12]],20,FALSE),List!$A$2:$B$5,2,FALSE)),"",VLOOKUP(VLOOKUP(C50,Table1[[Practice no.]:[12]],20,FALSE),List!$A$2:$B$5,2,FALSE)))</f>
        <v>○</v>
      </c>
      <c r="G50" s="66" t="str">
        <f>IF(C50="","",IF(ISERROR(VLOOKUP(VLOOKUP(C50,Table1[[Practice no.]:[12]],21,FALSE),List!$A$2:$B$5,2,FALSE)),"",VLOOKUP(VLOOKUP(C50,Table1[[Practice no.]:[12]],21,FALSE),List!$A$2:$B$5,2,FALSE)))</f>
        <v xml:space="preserve"> </v>
      </c>
      <c r="H50" s="67" t="str">
        <f>IF(C50="","",IF(ISERROR(VLOOKUP(VLOOKUP(C50,Table1[[Practice no.]:[12]],22,FALSE),List!$A$2:$B$5,2,FALSE)),"",VLOOKUP(VLOOKUP(C50,Table1[[Practice no.]:[12]],22,FALSE),List!$A$2:$B$5,2,FALSE)))</f>
        <v xml:space="preserve"> </v>
      </c>
      <c r="I50" s="67" t="str">
        <f>IF(C50="","",IF(ISERROR(VLOOKUP(VLOOKUP(C50,Table1[[Practice no.]:[12]],23,FALSE),List!$A$2:$B$5,2,FALSE)),"",VLOOKUP(VLOOKUP(C50,Table1[[Practice no.]:[12]],23,FALSE),List!$A$2:$B$5,2,FALSE)))</f>
        <v>○</v>
      </c>
      <c r="J50" s="67" t="str">
        <f>IF(C50="","",IF(ISERROR(VLOOKUP(VLOOKUP(C50,Table1[[Practice no.]:[12]],24,FALSE),List!$A$2:$B$5,2,FALSE)),"",VLOOKUP(VLOOKUP(C50,Table1[[Practice no.]:[12]],24,FALSE),List!$A$2:$B$5,2,FALSE)))</f>
        <v>●</v>
      </c>
      <c r="K50" s="68" t="str">
        <f>IF(C50="","",IF(ISERROR(VLOOKUP(VLOOKUP(C50,Table1[[Practice no.]:[12]],25,FALSE),List!$A$2:$B$5,2,FALSE)),"",VLOOKUP(VLOOKUP(C50,Table1[[Practice no.]:[12]],25,FALSE),List!$A$2:$B$5,2,FALSE)))</f>
        <v xml:space="preserve"> </v>
      </c>
      <c r="L50" s="68" t="str">
        <f>IF(C50="","",IF(ISERROR(VLOOKUP(VLOOKUP(C50,Table1[[Practice no.]:[12]],26,FALSE),List!$A$2:$B$5,2,FALSE)),"",VLOOKUP(VLOOKUP(C50,Table1[[Practice no.]:[12]],26,FALSE),List!$A$2:$B$5,2,FALSE)))</f>
        <v xml:space="preserve"> </v>
      </c>
      <c r="M50" s="68" t="str">
        <f>IF(C50="","",IF(ISERROR(VLOOKUP(VLOOKUP(C50,Table1[[Practice no.]:[12]],27,FALSE),List!$A$2:$B$5,2,FALSE)),"",VLOOKUP(VLOOKUP(C50,Table1[[Practice no.]:[12]],27,FALSE),List!$A$2:$B$5,2,FALSE)))</f>
        <v xml:space="preserve"> </v>
      </c>
      <c r="N50" s="69" t="str">
        <f>IF(C50="","",IF(ISERROR(VLOOKUP(VLOOKUP(C50,Table1[[Practice no.]:[12]],28,FALSE),List!$A$2:$B$5,2,FALSE)),"",VLOOKUP(VLOOKUP(C50,Table1[[Practice no.]:[12]],28,FALSE),List!$A$2:$B$5,2,FALSE)))</f>
        <v xml:space="preserve"> </v>
      </c>
      <c r="O50" s="69" t="str">
        <f>IF(C50="","",IF(ISERROR(VLOOKUP(VLOOKUP(C50,Table1[[Practice no.]:[12]],29,FALSE),List!$A$2:$B$5,2,FALSE)),"",VLOOKUP(VLOOKUP(C50,Table1[[Practice no.]:[12]],29,FALSE),List!$A$2:$B$5,2,FALSE)))</f>
        <v>○</v>
      </c>
      <c r="P50" s="69" t="str">
        <f>IF(C50="","",IF(ISERROR(VLOOKUP(VLOOKUP(C50,Table1[[Practice no.]:[12]],30,FALSE),List!$A$2:$B$5,2,FALSE)),"",VLOOKUP(VLOOKUP(C50,Table1[[Practice no.]:[12]],30,FALSE),List!$A$2:$B$5,2,FALSE)))</f>
        <v>○</v>
      </c>
      <c r="Q50" s="77" t="str">
        <f>IF(C50="","",IF(ISERROR(VLOOKUP(VLOOKUP(C50,Table1[[Practice no.]:[12]],31,FALSE),List!$A$2:$B$5,2,FALSE)),"",VLOOKUP(VLOOKUP(C50,Table1[[Practice no.]:[12]],31,FALSE),List!$A$2:$B$5,2,FALSE)))</f>
        <v>○</v>
      </c>
      <c r="R50" s="55" t="str">
        <f>IF(C50="","",IF(ISERROR(VLOOKUP(VLOOKUP(C50,Table1[[Practice no.]:[12]],32,FALSE),List!$A$2:$B$5,2,FALSE)),"",VLOOKUP(VLOOKUP(C50,Table1[[Practice no.]:[12]],32,FALSE),List!$A$2:$B$5,2,FALSE)))</f>
        <v xml:space="preserve"> </v>
      </c>
      <c r="S50" s="55" t="str">
        <f>IF(C50="","",IF(ISERROR(VLOOKUP(VLOOKUP(C50,Table1[[Practice no.]:[12]],33,FALSE),List!$A$2:$B$5,2,FALSE)),"",VLOOKUP(VLOOKUP(C50,Table1[[Practice no.]:[12]],33,FALSE),List!$A$2:$B$5,2,FALSE)))</f>
        <v>○</v>
      </c>
      <c r="T50" s="55" t="str">
        <f>IF(C50="","",IF(ISERROR(VLOOKUP(VLOOKUP(C50,Table1[[Practice no.]:[12]],34,FALSE),List!$A$2:$B$5,2,FALSE)),"",VLOOKUP(VLOOKUP(C50,Table1[[Practice no.]:[12]],34,FALSE),List!$A$2:$B$5,2,FALSE)))</f>
        <v>○</v>
      </c>
      <c r="U50" s="55" t="str">
        <f>IF(C50="","",IF(ISERROR(VLOOKUP(VLOOKUP(C50,Table1[[Practice no.]:[12]],35,FALSE),List!$A$2:$B$5,2,FALSE)),"",VLOOKUP(VLOOKUP(C50,Table1[[Practice no.]:[12]],35,FALSE),List!$A$2:$B$5,2,FALSE)))</f>
        <v xml:space="preserve"> </v>
      </c>
      <c r="V50" s="55" t="str">
        <f>IF(C50="","",IF(ISERROR(VLOOKUP(VLOOKUP(C50,Table1[[Practice no.]:[12]],36,FALSE),List!$A$2:$B$5,2,FALSE)),"",VLOOKUP(VLOOKUP(C50,Table1[[Practice no.]:[12]],36,FALSE),List!$A$2:$B$5,2,FALSE)))</f>
        <v xml:space="preserve"> </v>
      </c>
      <c r="W50" s="55" t="str">
        <f>IF(C50="","",IF(ISERROR(VLOOKUP(VLOOKUP(C50,Table1[[Practice no.]:[12]],37,FALSE),List!$A$2:$B$5,2,FALSE)),"",VLOOKUP(VLOOKUP(C50,Table1[[Practice no.]:[12]],37,FALSE),List!$A$2:$B$5,2,FALSE)))</f>
        <v xml:space="preserve"> </v>
      </c>
      <c r="X50" s="55" t="str">
        <f>IF(C50="","",IF(ISERROR(VLOOKUP(VLOOKUP(C50,Table1[[Practice no.]:[12]],38,FALSE),List!$A$2:$B$5,2,FALSE)),"",VLOOKUP(VLOOKUP(C50,Table1[[Practice no.]:[12]],38,FALSE),List!$A$2:$B$5,2,FALSE)))</f>
        <v>○</v>
      </c>
      <c r="Y50" s="55" t="str">
        <f>IF(C50="","",IF(ISERROR(VLOOKUP(VLOOKUP(C50,Table1[[Practice no.]:[12]],39,FALSE),List!$A$2:$B$5,2,FALSE)),"",VLOOKUP(VLOOKUP(C50,Table1[[Practice no.]:[12]],39,FALSE),List!$A$2:$B$5,2,FALSE)))</f>
        <v xml:space="preserve"> </v>
      </c>
      <c r="Z50" s="55" t="str">
        <f>IF(C50="","",IF(ISERROR(VLOOKUP(VLOOKUP(C50,Table1[[Practice no.]:[12]],40,FALSE),List!$A$2:$B$5,2,FALSE)),"",VLOOKUP(VLOOKUP(C50,Table1[[Practice no.]:[12]],40,FALSE),List!$A$2:$B$5,2,FALSE)))</f>
        <v>○</v>
      </c>
      <c r="AA50" s="55" t="str">
        <f>IF(C50="","",IF(ISERROR(VLOOKUP(VLOOKUP(C50,Table1[[Practice no.]:[12]],41,FALSE),List!$A$2:$B$5,2,FALSE)),"",VLOOKUP(VLOOKUP(C50,Table1[[Practice no.]:[12]],41,FALSE),List!$A$2:$B$5,2,FALSE)))</f>
        <v>○</v>
      </c>
      <c r="AB50" s="55" t="str">
        <f>IF(C50="","",IF(ISERROR(VLOOKUP(VLOOKUP(C50,Table1[[Practice no.]:[12]],42,FALSE),List!$A$2:$B$5,2,FALSE)),"",VLOOKUP(VLOOKUP(C50,Table1[[Practice no.]:[12]],42,FALSE),List!$A$2:$B$5,2,FALSE)))</f>
        <v xml:space="preserve"> </v>
      </c>
      <c r="AD50" s="62"/>
      <c r="AE50" s="62"/>
      <c r="AF50" s="62"/>
      <c r="AG50" s="62"/>
      <c r="AH50" s="62"/>
      <c r="AI50" s="62"/>
      <c r="AJ50" s="62"/>
      <c r="AK50" s="62"/>
      <c r="AL50" s="62"/>
      <c r="AM50" s="62"/>
      <c r="AN50" s="62"/>
    </row>
    <row r="51" spans="1:40" ht="39.75" customHeight="1">
      <c r="A51" s="218" t="str">
        <v>6. Preserving Biodiversity</v>
      </c>
      <c r="B51" s="218" t="str">
        <v>6.1. Protect and harness invertebrea biodiversity</v>
      </c>
      <c r="C51" s="220" t="str">
        <v>6.1.9</v>
      </c>
      <c r="D51" s="219" t="str">
        <f>IF(C51="","",HYPERLINK("#'" &amp; C51 &amp; "'!A1",VLOOKUP(C51,Table1[[Practice no.]:[Pracitce Name]],2,FALSE)))</f>
        <v>Creating biodiversity corridors by linking road side tree planting with perpendicular hedges</v>
      </c>
      <c r="E51" s="65" t="str">
        <f>IF(C51="","",IF(ISERROR(VLOOKUP(VLOOKUP(C51,Table1[[Practice no.]:[12]],19,FALSE),List!$A$2:$B$5,2,FALSE)),"",VLOOKUP(VLOOKUP(C51,Table1[[Practice no.]:[12]],19,FALSE),List!$A$2:$B$5,2,FALSE)))</f>
        <v>○</v>
      </c>
      <c r="F51" s="66" t="str">
        <f>IF(C51="","",IF(ISERROR(VLOOKUP(VLOOKUP(C51,Table1[[Practice no.]:[12]],20,FALSE),List!$A$2:$B$5,2,FALSE)),"",VLOOKUP(VLOOKUP(C51,Table1[[Practice no.]:[12]],20,FALSE),List!$A$2:$B$5,2,FALSE)))</f>
        <v>○</v>
      </c>
      <c r="G51" s="66" t="str">
        <f>IF(C51="","",IF(ISERROR(VLOOKUP(VLOOKUP(C51,Table1[[Practice no.]:[12]],21,FALSE),List!$A$2:$B$5,2,FALSE)),"",VLOOKUP(VLOOKUP(C51,Table1[[Practice no.]:[12]],21,FALSE),List!$A$2:$B$5,2,FALSE)))</f>
        <v xml:space="preserve"> </v>
      </c>
      <c r="H51" s="67" t="str">
        <f>IF(C51="","",IF(ISERROR(VLOOKUP(VLOOKUP(C51,Table1[[Practice no.]:[12]],22,FALSE),List!$A$2:$B$5,2,FALSE)),"",VLOOKUP(VLOOKUP(C51,Table1[[Practice no.]:[12]],22,FALSE),List!$A$2:$B$5,2,FALSE)))</f>
        <v>○</v>
      </c>
      <c r="I51" s="67" t="str">
        <f>IF(C51="","",IF(ISERROR(VLOOKUP(VLOOKUP(C51,Table1[[Practice no.]:[12]],23,FALSE),List!$A$2:$B$5,2,FALSE)),"",VLOOKUP(VLOOKUP(C51,Table1[[Practice no.]:[12]],23,FALSE),List!$A$2:$B$5,2,FALSE)))</f>
        <v xml:space="preserve"> </v>
      </c>
      <c r="J51" s="67" t="str">
        <f>IF(C51="","",IF(ISERROR(VLOOKUP(VLOOKUP(C51,Table1[[Practice no.]:[12]],24,FALSE),List!$A$2:$B$5,2,FALSE)),"",VLOOKUP(VLOOKUP(C51,Table1[[Practice no.]:[12]],24,FALSE),List!$A$2:$B$5,2,FALSE)))</f>
        <v>●</v>
      </c>
      <c r="K51" s="68" t="str">
        <f>IF(C51="","",IF(ISERROR(VLOOKUP(VLOOKUP(C51,Table1[[Practice no.]:[12]],25,FALSE),List!$A$2:$B$5,2,FALSE)),"",VLOOKUP(VLOOKUP(C51,Table1[[Practice no.]:[12]],25,FALSE),List!$A$2:$B$5,2,FALSE)))</f>
        <v xml:space="preserve"> </v>
      </c>
      <c r="L51" s="68" t="str">
        <f>IF(C51="","",IF(ISERROR(VLOOKUP(VLOOKUP(C51,Table1[[Practice no.]:[12]],26,FALSE),List!$A$2:$B$5,2,FALSE)),"",VLOOKUP(VLOOKUP(C51,Table1[[Practice no.]:[12]],26,FALSE),List!$A$2:$B$5,2,FALSE)))</f>
        <v xml:space="preserve"> </v>
      </c>
      <c r="M51" s="68" t="str">
        <f>IF(C51="","",IF(ISERROR(VLOOKUP(VLOOKUP(C51,Table1[[Practice no.]:[12]],27,FALSE),List!$A$2:$B$5,2,FALSE)),"",VLOOKUP(VLOOKUP(C51,Table1[[Practice no.]:[12]],27,FALSE),List!$A$2:$B$5,2,FALSE)))</f>
        <v xml:space="preserve"> </v>
      </c>
      <c r="N51" s="69" t="str">
        <f>IF(C51="","",IF(ISERROR(VLOOKUP(VLOOKUP(C51,Table1[[Practice no.]:[12]],28,FALSE),List!$A$2:$B$5,2,FALSE)),"",VLOOKUP(VLOOKUP(C51,Table1[[Practice no.]:[12]],28,FALSE),List!$A$2:$B$5,2,FALSE)))</f>
        <v xml:space="preserve"> </v>
      </c>
      <c r="O51" s="69" t="str">
        <f>IF(C51="","",IF(ISERROR(VLOOKUP(VLOOKUP(C51,Table1[[Practice no.]:[12]],29,FALSE),List!$A$2:$B$5,2,FALSE)),"",VLOOKUP(VLOOKUP(C51,Table1[[Practice no.]:[12]],29,FALSE),List!$A$2:$B$5,2,FALSE)))</f>
        <v xml:space="preserve"> </v>
      </c>
      <c r="P51" s="69" t="str">
        <f>IF(C51="","",IF(ISERROR(VLOOKUP(VLOOKUP(C51,Table1[[Practice no.]:[12]],30,FALSE),List!$A$2:$B$5,2,FALSE)),"",VLOOKUP(VLOOKUP(C51,Table1[[Practice no.]:[12]],30,FALSE),List!$A$2:$B$5,2,FALSE)))</f>
        <v xml:space="preserve"> </v>
      </c>
      <c r="Q51" s="77" t="str">
        <f>IF(C51="","",IF(ISERROR(VLOOKUP(VLOOKUP(C51,Table1[[Practice no.]:[12]],31,FALSE),List!$A$2:$B$5,2,FALSE)),"",VLOOKUP(VLOOKUP(C51,Table1[[Practice no.]:[12]],31,FALSE),List!$A$2:$B$5,2,FALSE)))</f>
        <v xml:space="preserve"> </v>
      </c>
      <c r="R51" s="55" t="str">
        <f>IF(C51="","",IF(ISERROR(VLOOKUP(VLOOKUP(C51,Table1[[Practice no.]:[12]],32,FALSE),List!$A$2:$B$5,2,FALSE)),"",VLOOKUP(VLOOKUP(C51,Table1[[Practice no.]:[12]],32,FALSE),List!$A$2:$B$5,2,FALSE)))</f>
        <v>○</v>
      </c>
      <c r="S51" s="55" t="str">
        <f>IF(C51="","",IF(ISERROR(VLOOKUP(VLOOKUP(C51,Table1[[Practice no.]:[12]],33,FALSE),List!$A$2:$B$5,2,FALSE)),"",VLOOKUP(VLOOKUP(C51,Table1[[Practice no.]:[12]],33,FALSE),List!$A$2:$B$5,2,FALSE)))</f>
        <v>○</v>
      </c>
      <c r="T51" s="55" t="str">
        <f>IF(C51="","",IF(ISERROR(VLOOKUP(VLOOKUP(C51,Table1[[Practice no.]:[12]],34,FALSE),List!$A$2:$B$5,2,FALSE)),"",VLOOKUP(VLOOKUP(C51,Table1[[Practice no.]:[12]],34,FALSE),List!$A$2:$B$5,2,FALSE)))</f>
        <v>○</v>
      </c>
      <c r="U51" s="55" t="str">
        <f>IF(C51="","",IF(ISERROR(VLOOKUP(VLOOKUP(C51,Table1[[Practice no.]:[12]],35,FALSE),List!$A$2:$B$5,2,FALSE)),"",VLOOKUP(VLOOKUP(C51,Table1[[Practice no.]:[12]],35,FALSE),List!$A$2:$B$5,2,FALSE)))</f>
        <v>○</v>
      </c>
      <c r="V51" s="55" t="str">
        <f>IF(C51="","",IF(ISERROR(VLOOKUP(VLOOKUP(C51,Table1[[Practice no.]:[12]],36,FALSE),List!$A$2:$B$5,2,FALSE)),"",VLOOKUP(VLOOKUP(C51,Table1[[Practice no.]:[12]],36,FALSE),List!$A$2:$B$5,2,FALSE)))</f>
        <v xml:space="preserve"> </v>
      </c>
      <c r="W51" s="55" t="str">
        <f>IF(C51="","",IF(ISERROR(VLOOKUP(VLOOKUP(C51,Table1[[Practice no.]:[12]],37,FALSE),List!$A$2:$B$5,2,FALSE)),"",VLOOKUP(VLOOKUP(C51,Table1[[Practice no.]:[12]],37,FALSE),List!$A$2:$B$5,2,FALSE)))</f>
        <v xml:space="preserve"> </v>
      </c>
      <c r="X51" s="55" t="str">
        <f>IF(C51="","",IF(ISERROR(VLOOKUP(VLOOKUP(C51,Table1[[Practice no.]:[12]],38,FALSE),List!$A$2:$B$5,2,FALSE)),"",VLOOKUP(VLOOKUP(C51,Table1[[Practice no.]:[12]],38,FALSE),List!$A$2:$B$5,2,FALSE)))</f>
        <v xml:space="preserve"> </v>
      </c>
      <c r="Y51" s="55" t="str">
        <f>IF(C51="","",IF(ISERROR(VLOOKUP(VLOOKUP(C51,Table1[[Practice no.]:[12]],39,FALSE),List!$A$2:$B$5,2,FALSE)),"",VLOOKUP(VLOOKUP(C51,Table1[[Practice no.]:[12]],39,FALSE),List!$A$2:$B$5,2,FALSE)))</f>
        <v xml:space="preserve"> </v>
      </c>
      <c r="Z51" s="55" t="str">
        <f>IF(C51="","",IF(ISERROR(VLOOKUP(VLOOKUP(C51,Table1[[Practice no.]:[12]],40,FALSE),List!$A$2:$B$5,2,FALSE)),"",VLOOKUP(VLOOKUP(C51,Table1[[Practice no.]:[12]],40,FALSE),List!$A$2:$B$5,2,FALSE)))</f>
        <v xml:space="preserve"> </v>
      </c>
      <c r="AA51" s="55" t="str">
        <f>IF(C51="","",IF(ISERROR(VLOOKUP(VLOOKUP(C51,Table1[[Practice no.]:[12]],41,FALSE),List!$A$2:$B$5,2,FALSE)),"",VLOOKUP(VLOOKUP(C51,Table1[[Practice no.]:[12]],41,FALSE),List!$A$2:$B$5,2,FALSE)))</f>
        <v>○</v>
      </c>
      <c r="AB51" s="55" t="str">
        <f>IF(C51="","",IF(ISERROR(VLOOKUP(VLOOKUP(C51,Table1[[Practice no.]:[12]],42,FALSE),List!$A$2:$B$5,2,FALSE)),"",VLOOKUP(VLOOKUP(C51,Table1[[Practice no.]:[12]],42,FALSE),List!$A$2:$B$5,2,FALSE)))</f>
        <v xml:space="preserve"> </v>
      </c>
      <c r="AD51" s="62"/>
      <c r="AE51" s="62"/>
      <c r="AF51" s="62"/>
      <c r="AG51" s="62"/>
      <c r="AH51" s="62"/>
      <c r="AI51" s="62"/>
      <c r="AJ51" s="62"/>
      <c r="AK51" s="62"/>
      <c r="AL51" s="62"/>
      <c r="AM51" s="62"/>
      <c r="AN51" s="62"/>
    </row>
    <row r="52" spans="1:40" ht="40.35" customHeight="1">
      <c r="A52" s="218" t="str">
        <v>6. Preserving Biodiversity</v>
      </c>
      <c r="B52" s="218" t="str">
        <v>6.2. Protect and harness vertebrea biodiversity</v>
      </c>
      <c r="C52" s="220" t="str">
        <v>6.2.3</v>
      </c>
      <c r="D52" s="219" t="str">
        <f>IF(C52="","",HYPERLINK("#'" &amp; C52 &amp; "'!A1",VLOOKUP(C52,Table1[[Practice no.]:[Pracitce Name]],2,FALSE)))</f>
        <v>Road-side oases and mini-wetlands (fed by road water harvesting)</v>
      </c>
      <c r="E52" s="65" t="str">
        <f>IF(C52="","",IF(ISERROR(VLOOKUP(VLOOKUP(C52,Table1[[Practice no.]:[12]],19,FALSE),List!$A$2:$B$5,2,FALSE)),"",VLOOKUP(VLOOKUP(C52,Table1[[Practice no.]:[12]],19,FALSE),List!$A$2:$B$5,2,FALSE)))</f>
        <v>○</v>
      </c>
      <c r="F52" s="66" t="str">
        <f>IF(C52="","",IF(ISERROR(VLOOKUP(VLOOKUP(C52,Table1[[Practice no.]:[12]],20,FALSE),List!$A$2:$B$5,2,FALSE)),"",VLOOKUP(VLOOKUP(C52,Table1[[Practice no.]:[12]],20,FALSE),List!$A$2:$B$5,2,FALSE)))</f>
        <v>○</v>
      </c>
      <c r="G52" s="66" t="str">
        <f>IF(C52="","",IF(ISERROR(VLOOKUP(VLOOKUP(C52,Table1[[Practice no.]:[12]],21,FALSE),List!$A$2:$B$5,2,FALSE)),"",VLOOKUP(VLOOKUP(C52,Table1[[Practice no.]:[12]],21,FALSE),List!$A$2:$B$5,2,FALSE)))</f>
        <v>○</v>
      </c>
      <c r="H52" s="67" t="str">
        <f>IF(C52="","",IF(ISERROR(VLOOKUP(VLOOKUP(C52,Table1[[Practice no.]:[12]],22,FALSE),List!$A$2:$B$5,2,FALSE)),"",VLOOKUP(VLOOKUP(C52,Table1[[Practice no.]:[12]],22,FALSE),List!$A$2:$B$5,2,FALSE)))</f>
        <v xml:space="preserve"> </v>
      </c>
      <c r="I52" s="67" t="str">
        <f>IF(C52="","",IF(ISERROR(VLOOKUP(VLOOKUP(C52,Table1[[Practice no.]:[12]],23,FALSE),List!$A$2:$B$5,2,FALSE)),"",VLOOKUP(VLOOKUP(C52,Table1[[Practice no.]:[12]],23,FALSE),List!$A$2:$B$5,2,FALSE)))</f>
        <v xml:space="preserve"> </v>
      </c>
      <c r="J52" s="67" t="str">
        <f>IF(C52="","",IF(ISERROR(VLOOKUP(VLOOKUP(C52,Table1[[Practice no.]:[12]],24,FALSE),List!$A$2:$B$5,2,FALSE)),"",VLOOKUP(VLOOKUP(C52,Table1[[Practice no.]:[12]],24,FALSE),List!$A$2:$B$5,2,FALSE)))</f>
        <v>●</v>
      </c>
      <c r="K52" s="68" t="str">
        <f>IF(C52="","",IF(ISERROR(VLOOKUP(VLOOKUP(C52,Table1[[Practice no.]:[12]],25,FALSE),List!$A$2:$B$5,2,FALSE)),"",VLOOKUP(VLOOKUP(C52,Table1[[Practice no.]:[12]],25,FALSE),List!$A$2:$B$5,2,FALSE)))</f>
        <v xml:space="preserve"> </v>
      </c>
      <c r="L52" s="68" t="str">
        <f>IF(C52="","",IF(ISERROR(VLOOKUP(VLOOKUP(C52,Table1[[Practice no.]:[12]],26,FALSE),List!$A$2:$B$5,2,FALSE)),"",VLOOKUP(VLOOKUP(C52,Table1[[Practice no.]:[12]],26,FALSE),List!$A$2:$B$5,2,FALSE)))</f>
        <v xml:space="preserve"> </v>
      </c>
      <c r="M52" s="68" t="str">
        <f>IF(C52="","",IF(ISERROR(VLOOKUP(VLOOKUP(C52,Table1[[Practice no.]:[12]],27,FALSE),List!$A$2:$B$5,2,FALSE)),"",VLOOKUP(VLOOKUP(C52,Table1[[Practice no.]:[12]],27,FALSE),List!$A$2:$B$5,2,FALSE)))</f>
        <v xml:space="preserve"> </v>
      </c>
      <c r="N52" s="69" t="str">
        <f>IF(C52="","",IF(ISERROR(VLOOKUP(VLOOKUP(C52,Table1[[Practice no.]:[12]],28,FALSE),List!$A$2:$B$5,2,FALSE)),"",VLOOKUP(VLOOKUP(C52,Table1[[Practice no.]:[12]],28,FALSE),List!$A$2:$B$5,2,FALSE)))</f>
        <v xml:space="preserve"> </v>
      </c>
      <c r="O52" s="69" t="str">
        <f>IF(C52="","",IF(ISERROR(VLOOKUP(VLOOKUP(C52,Table1[[Practice no.]:[12]],29,FALSE),List!$A$2:$B$5,2,FALSE)),"",VLOOKUP(VLOOKUP(C52,Table1[[Practice no.]:[12]],29,FALSE),List!$A$2:$B$5,2,FALSE)))</f>
        <v xml:space="preserve"> </v>
      </c>
      <c r="P52" s="69" t="str">
        <f>IF(C52="","",IF(ISERROR(VLOOKUP(VLOOKUP(C52,Table1[[Practice no.]:[12]],30,FALSE),List!$A$2:$B$5,2,FALSE)),"",VLOOKUP(VLOOKUP(C52,Table1[[Practice no.]:[12]],30,FALSE),List!$A$2:$B$5,2,FALSE)))</f>
        <v xml:space="preserve"> </v>
      </c>
      <c r="Q52" s="77" t="str">
        <f>IF(C52="","",IF(ISERROR(VLOOKUP(VLOOKUP(C52,Table1[[Practice no.]:[12]],31,FALSE),List!$A$2:$B$5,2,FALSE)),"",VLOOKUP(VLOOKUP(C52,Table1[[Practice no.]:[12]],31,FALSE),List!$A$2:$B$5,2,FALSE)))</f>
        <v xml:space="preserve"> </v>
      </c>
      <c r="R52" s="55" t="str">
        <f>IF(C52="","",IF(ISERROR(VLOOKUP(VLOOKUP(C52,Table1[[Practice no.]:[12]],32,FALSE),List!$A$2:$B$5,2,FALSE)),"",VLOOKUP(VLOOKUP(C52,Table1[[Practice no.]:[12]],32,FALSE),List!$A$2:$B$5,2,FALSE)))</f>
        <v>○</v>
      </c>
      <c r="S52" s="55" t="str">
        <f>IF(C52="","",IF(ISERROR(VLOOKUP(VLOOKUP(C52,Table1[[Practice no.]:[12]],33,FALSE),List!$A$2:$B$5,2,FALSE)),"",VLOOKUP(VLOOKUP(C52,Table1[[Practice no.]:[12]],33,FALSE),List!$A$2:$B$5,2,FALSE)))</f>
        <v>○</v>
      </c>
      <c r="T52" s="55" t="str">
        <f>IF(C52="","",IF(ISERROR(VLOOKUP(VLOOKUP(C52,Table1[[Practice no.]:[12]],34,FALSE),List!$A$2:$B$5,2,FALSE)),"",VLOOKUP(VLOOKUP(C52,Table1[[Practice no.]:[12]],34,FALSE),List!$A$2:$B$5,2,FALSE)))</f>
        <v>○</v>
      </c>
      <c r="U52" s="55" t="str">
        <f>IF(C52="","",IF(ISERROR(VLOOKUP(VLOOKUP(C52,Table1[[Practice no.]:[12]],35,FALSE),List!$A$2:$B$5,2,FALSE)),"",VLOOKUP(VLOOKUP(C52,Table1[[Practice no.]:[12]],35,FALSE),List!$A$2:$B$5,2,FALSE)))</f>
        <v>○</v>
      </c>
      <c r="V52" s="55" t="str">
        <f>IF(C52="","",IF(ISERROR(VLOOKUP(VLOOKUP(C52,Table1[[Practice no.]:[12]],36,FALSE),List!$A$2:$B$5,2,FALSE)),"",VLOOKUP(VLOOKUP(C52,Table1[[Practice no.]:[12]],36,FALSE),List!$A$2:$B$5,2,FALSE)))</f>
        <v xml:space="preserve"> </v>
      </c>
      <c r="W52" s="55" t="str">
        <f>IF(C52="","",IF(ISERROR(VLOOKUP(VLOOKUP(C52,Table1[[Practice no.]:[12]],37,FALSE),List!$A$2:$B$5,2,FALSE)),"",VLOOKUP(VLOOKUP(C52,Table1[[Practice no.]:[12]],37,FALSE),List!$A$2:$B$5,2,FALSE)))</f>
        <v>○</v>
      </c>
      <c r="X52" s="55" t="str">
        <f>IF(C52="","",IF(ISERROR(VLOOKUP(VLOOKUP(C52,Table1[[Practice no.]:[12]],38,FALSE),List!$A$2:$B$5,2,FALSE)),"",VLOOKUP(VLOOKUP(C52,Table1[[Practice no.]:[12]],38,FALSE),List!$A$2:$B$5,2,FALSE)))</f>
        <v>○</v>
      </c>
      <c r="Y52" s="55" t="str">
        <f>IF(C52="","",IF(ISERROR(VLOOKUP(VLOOKUP(C52,Table1[[Practice no.]:[12]],39,FALSE),List!$A$2:$B$5,2,FALSE)),"",VLOOKUP(VLOOKUP(C52,Table1[[Practice no.]:[12]],39,FALSE),List!$A$2:$B$5,2,FALSE)))</f>
        <v xml:space="preserve"> </v>
      </c>
      <c r="Z52" s="55" t="str">
        <f>IF(C52="","",IF(ISERROR(VLOOKUP(VLOOKUP(C52,Table1[[Practice no.]:[12]],40,FALSE),List!$A$2:$B$5,2,FALSE)),"",VLOOKUP(VLOOKUP(C52,Table1[[Practice no.]:[12]],40,FALSE),List!$A$2:$B$5,2,FALSE)))</f>
        <v>○</v>
      </c>
      <c r="AA52" s="55" t="str">
        <f>IF(C52="","",IF(ISERROR(VLOOKUP(VLOOKUP(C52,Table1[[Practice no.]:[12]],41,FALSE),List!$A$2:$B$5,2,FALSE)),"",VLOOKUP(VLOOKUP(C52,Table1[[Practice no.]:[12]],41,FALSE),List!$A$2:$B$5,2,FALSE)))</f>
        <v xml:space="preserve"> </v>
      </c>
      <c r="AB52" s="55" t="str">
        <f>IF(C52="","",IF(ISERROR(VLOOKUP(VLOOKUP(C52,Table1[[Practice no.]:[12]],42,FALSE),List!$A$2:$B$5,2,FALSE)),"",VLOOKUP(VLOOKUP(C52,Table1[[Practice no.]:[12]],42,FALSE),List!$A$2:$B$5,2,FALSE)))</f>
        <v xml:space="preserve"> </v>
      </c>
      <c r="AD52" s="62"/>
      <c r="AE52" s="62"/>
      <c r="AF52" s="62"/>
      <c r="AG52" s="62"/>
      <c r="AH52" s="62"/>
      <c r="AI52" s="62"/>
      <c r="AJ52" s="62"/>
      <c r="AK52" s="62"/>
      <c r="AL52" s="62"/>
      <c r="AM52" s="62"/>
      <c r="AN52" s="62"/>
    </row>
    <row r="53" spans="1:40" ht="40.35" customHeight="1">
      <c r="A53" s="218" t="str">
        <v>6. Preserving Biodiversity</v>
      </c>
      <c r="B53" s="218" t="str">
        <v>6.3. Protect aquatic ecosystems</v>
      </c>
      <c r="C53" s="220" t="str">
        <v>6.3.2</v>
      </c>
      <c r="D53" s="219" t="str">
        <f>IF(C53="","",HYPERLINK("#'" &amp; C53 &amp; "'!A1",VLOOKUP(C53,Table1[[Practice no.]:[Pracitce Name]],2,FALSE)))</f>
        <v xml:space="preserve">Avoid alteration and sedimentation of streams that affect fishing grounds </v>
      </c>
      <c r="E53" s="65" t="str">
        <f>IF(C53="","",IF(ISERROR(VLOOKUP(VLOOKUP(C53,Table1[[Practice no.]:[12]],19,FALSE),List!$A$2:$B$5,2,FALSE)),"",VLOOKUP(VLOOKUP(C53,Table1[[Practice no.]:[12]],19,FALSE),List!$A$2:$B$5,2,FALSE)))</f>
        <v>○</v>
      </c>
      <c r="F53" s="66" t="str">
        <f>IF(C53="","",IF(ISERROR(VLOOKUP(VLOOKUP(C53,Table1[[Practice no.]:[12]],20,FALSE),List!$A$2:$B$5,2,FALSE)),"",VLOOKUP(VLOOKUP(C53,Table1[[Practice no.]:[12]],20,FALSE),List!$A$2:$B$5,2,FALSE)))</f>
        <v>○</v>
      </c>
      <c r="G53" s="66" t="str">
        <f>IF(C53="","",IF(ISERROR(VLOOKUP(VLOOKUP(C53,Table1[[Practice no.]:[12]],21,FALSE),List!$A$2:$B$5,2,FALSE)),"",VLOOKUP(VLOOKUP(C53,Table1[[Practice no.]:[12]],21,FALSE),List!$A$2:$B$5,2,FALSE)))</f>
        <v xml:space="preserve"> </v>
      </c>
      <c r="H53" s="67" t="str">
        <f>IF(C53="","",IF(ISERROR(VLOOKUP(VLOOKUP(C53,Table1[[Practice no.]:[12]],22,FALSE),List!$A$2:$B$5,2,FALSE)),"",VLOOKUP(VLOOKUP(C53,Table1[[Practice no.]:[12]],22,FALSE),List!$A$2:$B$5,2,FALSE)))</f>
        <v>○</v>
      </c>
      <c r="I53" s="67" t="str">
        <f>IF(C53="","",IF(ISERROR(VLOOKUP(VLOOKUP(C53,Table1[[Practice no.]:[12]],23,FALSE),List!$A$2:$B$5,2,FALSE)),"",VLOOKUP(VLOOKUP(C53,Table1[[Practice no.]:[12]],23,FALSE),List!$A$2:$B$5,2,FALSE)))</f>
        <v xml:space="preserve"> </v>
      </c>
      <c r="J53" s="67" t="str">
        <f>IF(C53="","",IF(ISERROR(VLOOKUP(VLOOKUP(C53,Table1[[Practice no.]:[12]],24,FALSE),List!$A$2:$B$5,2,FALSE)),"",VLOOKUP(VLOOKUP(C53,Table1[[Practice no.]:[12]],24,FALSE),List!$A$2:$B$5,2,FALSE)))</f>
        <v>●</v>
      </c>
      <c r="K53" s="68" t="str">
        <f>IF(C53="","",IF(ISERROR(VLOOKUP(VLOOKUP(C53,Table1[[Practice no.]:[12]],25,FALSE),List!$A$2:$B$5,2,FALSE)),"",VLOOKUP(VLOOKUP(C53,Table1[[Practice no.]:[12]],25,FALSE),List!$A$2:$B$5,2,FALSE)))</f>
        <v xml:space="preserve"> </v>
      </c>
      <c r="L53" s="68" t="str">
        <f>IF(C53="","",IF(ISERROR(VLOOKUP(VLOOKUP(C53,Table1[[Practice no.]:[12]],26,FALSE),List!$A$2:$B$5,2,FALSE)),"",VLOOKUP(VLOOKUP(C53,Table1[[Practice no.]:[12]],26,FALSE),List!$A$2:$B$5,2,FALSE)))</f>
        <v xml:space="preserve"> </v>
      </c>
      <c r="M53" s="68" t="str">
        <f>IF(C53="","",IF(ISERROR(VLOOKUP(VLOOKUP(C53,Table1[[Practice no.]:[12]],27,FALSE),List!$A$2:$B$5,2,FALSE)),"",VLOOKUP(VLOOKUP(C53,Table1[[Practice no.]:[12]],27,FALSE),List!$A$2:$B$5,2,FALSE)))</f>
        <v xml:space="preserve"> </v>
      </c>
      <c r="N53" s="69" t="str">
        <f>IF(C53="","",IF(ISERROR(VLOOKUP(VLOOKUP(C53,Table1[[Practice no.]:[12]],28,FALSE),List!$A$2:$B$5,2,FALSE)),"",VLOOKUP(VLOOKUP(C53,Table1[[Practice no.]:[12]],28,FALSE),List!$A$2:$B$5,2,FALSE)))</f>
        <v xml:space="preserve"> </v>
      </c>
      <c r="O53" s="69" t="str">
        <f>IF(C53="","",IF(ISERROR(VLOOKUP(VLOOKUP(C53,Table1[[Practice no.]:[12]],29,FALSE),List!$A$2:$B$5,2,FALSE)),"",VLOOKUP(VLOOKUP(C53,Table1[[Practice no.]:[12]],29,FALSE),List!$A$2:$B$5,2,FALSE)))</f>
        <v xml:space="preserve"> </v>
      </c>
      <c r="P53" s="69" t="str">
        <f>IF(C53="","",IF(ISERROR(VLOOKUP(VLOOKUP(C53,Table1[[Practice no.]:[12]],30,FALSE),List!$A$2:$B$5,2,FALSE)),"",VLOOKUP(VLOOKUP(C53,Table1[[Practice no.]:[12]],30,FALSE),List!$A$2:$B$5,2,FALSE)))</f>
        <v xml:space="preserve"> </v>
      </c>
      <c r="Q53" s="77" t="str">
        <f>IF(C53="","",IF(ISERROR(VLOOKUP(VLOOKUP(C53,Table1[[Practice no.]:[12]],31,FALSE),List!$A$2:$B$5,2,FALSE)),"",VLOOKUP(VLOOKUP(C53,Table1[[Practice no.]:[12]],31,FALSE),List!$A$2:$B$5,2,FALSE)))</f>
        <v>○</v>
      </c>
      <c r="R53" s="55" t="str">
        <f>IF(C53="","",IF(ISERROR(VLOOKUP(VLOOKUP(C53,Table1[[Practice no.]:[12]],32,FALSE),List!$A$2:$B$5,2,FALSE)),"",VLOOKUP(VLOOKUP(C53,Table1[[Practice no.]:[12]],32,FALSE),List!$A$2:$B$5,2,FALSE)))</f>
        <v xml:space="preserve"> </v>
      </c>
      <c r="S53" s="55" t="str">
        <f>IF(C53="","",IF(ISERROR(VLOOKUP(VLOOKUP(C53,Table1[[Practice no.]:[12]],33,FALSE),List!$A$2:$B$5,2,FALSE)),"",VLOOKUP(VLOOKUP(C53,Table1[[Practice no.]:[12]],33,FALSE),List!$A$2:$B$5,2,FALSE)))</f>
        <v>○</v>
      </c>
      <c r="T53" s="55" t="str">
        <f>IF(C53="","",IF(ISERROR(VLOOKUP(VLOOKUP(C53,Table1[[Practice no.]:[12]],34,FALSE),List!$A$2:$B$5,2,FALSE)),"",VLOOKUP(VLOOKUP(C53,Table1[[Practice no.]:[12]],34,FALSE),List!$A$2:$B$5,2,FALSE)))</f>
        <v>○</v>
      </c>
      <c r="U53" s="55" t="str">
        <f>IF(C53="","",IF(ISERROR(VLOOKUP(VLOOKUP(C53,Table1[[Practice no.]:[12]],35,FALSE),List!$A$2:$B$5,2,FALSE)),"",VLOOKUP(VLOOKUP(C53,Table1[[Practice no.]:[12]],35,FALSE),List!$A$2:$B$5,2,FALSE)))</f>
        <v>○</v>
      </c>
      <c r="V53" s="55" t="str">
        <f>IF(C53="","",IF(ISERROR(VLOOKUP(VLOOKUP(C53,Table1[[Practice no.]:[12]],36,FALSE),List!$A$2:$B$5,2,FALSE)),"",VLOOKUP(VLOOKUP(C53,Table1[[Practice no.]:[12]],36,FALSE),List!$A$2:$B$5,2,FALSE)))</f>
        <v xml:space="preserve"> </v>
      </c>
      <c r="W53" s="55" t="str">
        <f>IF(C53="","",IF(ISERROR(VLOOKUP(VLOOKUP(C53,Table1[[Practice no.]:[12]],37,FALSE),List!$A$2:$B$5,2,FALSE)),"",VLOOKUP(VLOOKUP(C53,Table1[[Practice no.]:[12]],37,FALSE),List!$A$2:$B$5,2,FALSE)))</f>
        <v>○</v>
      </c>
      <c r="X53" s="55" t="str">
        <f>IF(C53="","",IF(ISERROR(VLOOKUP(VLOOKUP(C53,Table1[[Practice no.]:[12]],38,FALSE),List!$A$2:$B$5,2,FALSE)),"",VLOOKUP(VLOOKUP(C53,Table1[[Practice no.]:[12]],38,FALSE),List!$A$2:$B$5,2,FALSE)))</f>
        <v>○</v>
      </c>
      <c r="Y53" s="55" t="str">
        <f>IF(C53="","",IF(ISERROR(VLOOKUP(VLOOKUP(C53,Table1[[Practice no.]:[12]],39,FALSE),List!$A$2:$B$5,2,FALSE)),"",VLOOKUP(VLOOKUP(C53,Table1[[Practice no.]:[12]],39,FALSE),List!$A$2:$B$5,2,FALSE)))</f>
        <v>○</v>
      </c>
      <c r="Z53" s="55" t="str">
        <f>IF(C53="","",IF(ISERROR(VLOOKUP(VLOOKUP(C53,Table1[[Practice no.]:[12]],40,FALSE),List!$A$2:$B$5,2,FALSE)),"",VLOOKUP(VLOOKUP(C53,Table1[[Practice no.]:[12]],40,FALSE),List!$A$2:$B$5,2,FALSE)))</f>
        <v xml:space="preserve"> </v>
      </c>
      <c r="AA53" s="55" t="str">
        <f>IF(C53="","",IF(ISERROR(VLOOKUP(VLOOKUP(C53,Table1[[Practice no.]:[12]],41,FALSE),List!$A$2:$B$5,2,FALSE)),"",VLOOKUP(VLOOKUP(C53,Table1[[Practice no.]:[12]],41,FALSE),List!$A$2:$B$5,2,FALSE)))</f>
        <v xml:space="preserve"> </v>
      </c>
      <c r="AB53" s="55" t="str">
        <f>IF(C53="","",IF(ISERROR(VLOOKUP(VLOOKUP(C53,Table1[[Practice no.]:[12]],42,FALSE),List!$A$2:$B$5,2,FALSE)),"",VLOOKUP(VLOOKUP(C53,Table1[[Practice no.]:[12]],42,FALSE),List!$A$2:$B$5,2,FALSE)))</f>
        <v>○</v>
      </c>
      <c r="AD53" s="62"/>
      <c r="AE53" s="62"/>
      <c r="AF53" s="62"/>
      <c r="AG53" s="62"/>
      <c r="AH53" s="62"/>
      <c r="AI53" s="62"/>
      <c r="AJ53" s="62"/>
      <c r="AK53" s="62"/>
      <c r="AL53" s="62"/>
      <c r="AM53" s="62"/>
      <c r="AN53" s="62"/>
    </row>
    <row r="54" spans="1:40" ht="40.35" customHeight="1">
      <c r="A54" s="218" t="str">
        <v>6. Preserving Biodiversity</v>
      </c>
      <c r="B54" s="218" t="str">
        <v>6.4. Protect Improved roadside flora</v>
      </c>
      <c r="C54" s="220" t="str">
        <v>6.4.1</v>
      </c>
      <c r="D54" s="219" t="str">
        <f>IF(C54="","",HYPERLINK("#'" &amp; C54 &amp; "'!A1",VLOOKUP(C54,Table1[[Practice no.]:[Pracitce Name]],2,FALSE)))</f>
        <v>Fostering road-side flora: mowing strategies</v>
      </c>
      <c r="E54" s="65" t="str">
        <f>IF(C54="","",IF(ISERROR(VLOOKUP(VLOOKUP(C54,Table1[[Practice no.]:[12]],19,FALSE),List!$A$2:$B$5,2,FALSE)),"",VLOOKUP(VLOOKUP(C54,Table1[[Practice no.]:[12]],19,FALSE),List!$A$2:$B$5,2,FALSE)))</f>
        <v>○</v>
      </c>
      <c r="F54" s="66" t="str">
        <f>IF(C54="","",IF(ISERROR(VLOOKUP(VLOOKUP(C54,Table1[[Practice no.]:[12]],20,FALSE),List!$A$2:$B$5,2,FALSE)),"",VLOOKUP(VLOOKUP(C54,Table1[[Practice no.]:[12]],20,FALSE),List!$A$2:$B$5,2,FALSE)))</f>
        <v xml:space="preserve"> </v>
      </c>
      <c r="G54" s="66" t="str">
        <f>IF(C54="","",IF(ISERROR(VLOOKUP(VLOOKUP(C54,Table1[[Practice no.]:[12]],21,FALSE),List!$A$2:$B$5,2,FALSE)),"",VLOOKUP(VLOOKUP(C54,Table1[[Practice no.]:[12]],21,FALSE),List!$A$2:$B$5,2,FALSE)))</f>
        <v xml:space="preserve"> </v>
      </c>
      <c r="H54" s="67" t="str">
        <f>IF(C54="","",IF(ISERROR(VLOOKUP(VLOOKUP(C54,Table1[[Practice no.]:[12]],22,FALSE),List!$A$2:$B$5,2,FALSE)),"",VLOOKUP(VLOOKUP(C54,Table1[[Practice no.]:[12]],22,FALSE),List!$A$2:$B$5,2,FALSE)))</f>
        <v xml:space="preserve"> </v>
      </c>
      <c r="I54" s="67" t="str">
        <f>IF(C54="","",IF(ISERROR(VLOOKUP(VLOOKUP(C54,Table1[[Practice no.]:[12]],23,FALSE),List!$A$2:$B$5,2,FALSE)),"",VLOOKUP(VLOOKUP(C54,Table1[[Practice no.]:[12]],23,FALSE),List!$A$2:$B$5,2,FALSE)))</f>
        <v>○</v>
      </c>
      <c r="J54" s="67" t="str">
        <f>IF(C54="","",IF(ISERROR(VLOOKUP(VLOOKUP(C54,Table1[[Practice no.]:[12]],24,FALSE),List!$A$2:$B$5,2,FALSE)),"",VLOOKUP(VLOOKUP(C54,Table1[[Practice no.]:[12]],24,FALSE),List!$A$2:$B$5,2,FALSE)))</f>
        <v>●</v>
      </c>
      <c r="K54" s="68" t="str">
        <f>IF(C54="","",IF(ISERROR(VLOOKUP(VLOOKUP(C54,Table1[[Practice no.]:[12]],25,FALSE),List!$A$2:$B$5,2,FALSE)),"",VLOOKUP(VLOOKUP(C54,Table1[[Practice no.]:[12]],25,FALSE),List!$A$2:$B$5,2,FALSE)))</f>
        <v xml:space="preserve"> </v>
      </c>
      <c r="L54" s="68" t="str">
        <f>IF(C54="","",IF(ISERROR(VLOOKUP(VLOOKUP(C54,Table1[[Practice no.]:[12]],26,FALSE),List!$A$2:$B$5,2,FALSE)),"",VLOOKUP(VLOOKUP(C54,Table1[[Practice no.]:[12]],26,FALSE),List!$A$2:$B$5,2,FALSE)))</f>
        <v xml:space="preserve"> </v>
      </c>
      <c r="M54" s="68" t="str">
        <f>IF(C54="","",IF(ISERROR(VLOOKUP(VLOOKUP(C54,Table1[[Practice no.]:[12]],27,FALSE),List!$A$2:$B$5,2,FALSE)),"",VLOOKUP(VLOOKUP(C54,Table1[[Practice no.]:[12]],27,FALSE),List!$A$2:$B$5,2,FALSE)))</f>
        <v xml:space="preserve"> </v>
      </c>
      <c r="N54" s="69" t="str">
        <f>IF(C54="","",IF(ISERROR(VLOOKUP(VLOOKUP(C54,Table1[[Practice no.]:[12]],28,FALSE),List!$A$2:$B$5,2,FALSE)),"",VLOOKUP(VLOOKUP(C54,Table1[[Practice no.]:[12]],28,FALSE),List!$A$2:$B$5,2,FALSE)))</f>
        <v xml:space="preserve"> </v>
      </c>
      <c r="O54" s="69" t="str">
        <f>IF(C54="","",IF(ISERROR(VLOOKUP(VLOOKUP(C54,Table1[[Practice no.]:[12]],29,FALSE),List!$A$2:$B$5,2,FALSE)),"",VLOOKUP(VLOOKUP(C54,Table1[[Practice no.]:[12]],29,FALSE),List!$A$2:$B$5,2,FALSE)))</f>
        <v xml:space="preserve"> </v>
      </c>
      <c r="P54" s="69" t="str">
        <f>IF(C54="","",IF(ISERROR(VLOOKUP(VLOOKUP(C54,Table1[[Practice no.]:[12]],30,FALSE),List!$A$2:$B$5,2,FALSE)),"",VLOOKUP(VLOOKUP(C54,Table1[[Practice no.]:[12]],30,FALSE),List!$A$2:$B$5,2,FALSE)))</f>
        <v xml:space="preserve"> </v>
      </c>
      <c r="Q54" s="77" t="str">
        <f>IF(C54="","",IF(ISERROR(VLOOKUP(VLOOKUP(C54,Table1[[Practice no.]:[12]],31,FALSE),List!$A$2:$B$5,2,FALSE)),"",VLOOKUP(VLOOKUP(C54,Table1[[Practice no.]:[12]],31,FALSE),List!$A$2:$B$5,2,FALSE)))</f>
        <v>○</v>
      </c>
      <c r="R54" s="55" t="str">
        <f>IF(C54="","",IF(ISERROR(VLOOKUP(VLOOKUP(C54,Table1[[Practice no.]:[12]],32,FALSE),List!$A$2:$B$5,2,FALSE)),"",VLOOKUP(VLOOKUP(C54,Table1[[Practice no.]:[12]],32,FALSE),List!$A$2:$B$5,2,FALSE)))</f>
        <v>○</v>
      </c>
      <c r="S54" s="55" t="str">
        <f>IF(C54="","",IF(ISERROR(VLOOKUP(VLOOKUP(C54,Table1[[Practice no.]:[12]],33,FALSE),List!$A$2:$B$5,2,FALSE)),"",VLOOKUP(VLOOKUP(C54,Table1[[Practice no.]:[12]],33,FALSE),List!$A$2:$B$5,2,FALSE)))</f>
        <v>○</v>
      </c>
      <c r="T54" s="55" t="str">
        <f>IF(C54="","",IF(ISERROR(VLOOKUP(VLOOKUP(C54,Table1[[Practice no.]:[12]],34,FALSE),List!$A$2:$B$5,2,FALSE)),"",VLOOKUP(VLOOKUP(C54,Table1[[Practice no.]:[12]],34,FALSE),List!$A$2:$B$5,2,FALSE)))</f>
        <v>○</v>
      </c>
      <c r="U54" s="55" t="str">
        <f>IF(C54="","",IF(ISERROR(VLOOKUP(VLOOKUP(C54,Table1[[Practice no.]:[12]],35,FALSE),List!$A$2:$B$5,2,FALSE)),"",VLOOKUP(VLOOKUP(C54,Table1[[Practice no.]:[12]],35,FALSE),List!$A$2:$B$5,2,FALSE)))</f>
        <v>○</v>
      </c>
      <c r="V54" s="55" t="str">
        <f>IF(C54="","",IF(ISERROR(VLOOKUP(VLOOKUP(C54,Table1[[Practice no.]:[12]],36,FALSE),List!$A$2:$B$5,2,FALSE)),"",VLOOKUP(VLOOKUP(C54,Table1[[Practice no.]:[12]],36,FALSE),List!$A$2:$B$5,2,FALSE)))</f>
        <v xml:space="preserve"> </v>
      </c>
      <c r="W54" s="55" t="str">
        <f>IF(C54="","",IF(ISERROR(VLOOKUP(VLOOKUP(C54,Table1[[Practice no.]:[12]],37,FALSE),List!$A$2:$B$5,2,FALSE)),"",VLOOKUP(VLOOKUP(C54,Table1[[Practice no.]:[12]],37,FALSE),List!$A$2:$B$5,2,FALSE)))</f>
        <v xml:space="preserve"> </v>
      </c>
      <c r="X54" s="55" t="str">
        <f>IF(C54="","",IF(ISERROR(VLOOKUP(VLOOKUP(C54,Table1[[Practice no.]:[12]],38,FALSE),List!$A$2:$B$5,2,FALSE)),"",VLOOKUP(VLOOKUP(C54,Table1[[Practice no.]:[12]],38,FALSE),List!$A$2:$B$5,2,FALSE)))</f>
        <v xml:space="preserve"> </v>
      </c>
      <c r="Y54" s="55" t="str">
        <f>IF(C54="","",IF(ISERROR(VLOOKUP(VLOOKUP(C54,Table1[[Practice no.]:[12]],39,FALSE),List!$A$2:$B$5,2,FALSE)),"",VLOOKUP(VLOOKUP(C54,Table1[[Practice no.]:[12]],39,FALSE),List!$A$2:$B$5,2,FALSE)))</f>
        <v xml:space="preserve"> </v>
      </c>
      <c r="Z54" s="55" t="str">
        <f>IF(C54="","",IF(ISERROR(VLOOKUP(VLOOKUP(C54,Table1[[Practice no.]:[12]],40,FALSE),List!$A$2:$B$5,2,FALSE)),"",VLOOKUP(VLOOKUP(C54,Table1[[Practice no.]:[12]],40,FALSE),List!$A$2:$B$5,2,FALSE)))</f>
        <v xml:space="preserve"> </v>
      </c>
      <c r="AA54" s="55" t="str">
        <f>IF(C54="","",IF(ISERROR(VLOOKUP(VLOOKUP(C54,Table1[[Practice no.]:[12]],41,FALSE),List!$A$2:$B$5,2,FALSE)),"",VLOOKUP(VLOOKUP(C54,Table1[[Practice no.]:[12]],41,FALSE),List!$A$2:$B$5,2,FALSE)))</f>
        <v xml:space="preserve"> </v>
      </c>
      <c r="AB54" s="55" t="str">
        <f>IF(C54="","",IF(ISERROR(VLOOKUP(VLOOKUP(C54,Table1[[Practice no.]:[12]],42,FALSE),List!$A$2:$B$5,2,FALSE)),"",VLOOKUP(VLOOKUP(C54,Table1[[Practice no.]:[12]],42,FALSE),List!$A$2:$B$5,2,FALSE)))</f>
        <v>○</v>
      </c>
      <c r="AD54" s="62"/>
      <c r="AE54" s="62"/>
      <c r="AF54" s="62"/>
      <c r="AG54" s="62"/>
      <c r="AH54" s="62"/>
      <c r="AI54" s="62"/>
      <c r="AJ54" s="62"/>
      <c r="AK54" s="62"/>
      <c r="AL54" s="62"/>
      <c r="AM54" s="62"/>
      <c r="AN54" s="62"/>
    </row>
    <row r="55" spans="1:40" ht="40.35" customHeight="1">
      <c r="A55" s="218" t="str">
        <v>6. Preserving Biodiversity</v>
      </c>
      <c r="B55" s="218" t="str">
        <v>6.4. Protect Improved roadside flora</v>
      </c>
      <c r="C55" s="220" t="str">
        <v>6.4.2</v>
      </c>
      <c r="D55" s="219" t="str">
        <f>IF(C55="","",HYPERLINK("#'" &amp; C55 &amp; "'!A1",VLOOKUP(C55,Table1[[Practice no.]:[Pracitce Name]],2,FALSE)))</f>
        <v>Fostering roadside flora: hydroseeding</v>
      </c>
      <c r="E55" s="65" t="str">
        <f>IF(C55="","",IF(ISERROR(VLOOKUP(VLOOKUP(C55,Table1[[Practice no.]:[12]],19,FALSE),List!$A$2:$B$5,2,FALSE)),"",VLOOKUP(VLOOKUP(C55,Table1[[Practice no.]:[12]],19,FALSE),List!$A$2:$B$5,2,FALSE)))</f>
        <v>○</v>
      </c>
      <c r="F55" s="66" t="str">
        <f>IF(C55="","",IF(ISERROR(VLOOKUP(VLOOKUP(C55,Table1[[Practice no.]:[12]],20,FALSE),List!$A$2:$B$5,2,FALSE)),"",VLOOKUP(VLOOKUP(C55,Table1[[Practice no.]:[12]],20,FALSE),List!$A$2:$B$5,2,FALSE)))</f>
        <v xml:space="preserve"> </v>
      </c>
      <c r="G55" s="66" t="str">
        <f>IF(C55="","",IF(ISERROR(VLOOKUP(VLOOKUP(C55,Table1[[Practice no.]:[12]],21,FALSE),List!$A$2:$B$5,2,FALSE)),"",VLOOKUP(VLOOKUP(C55,Table1[[Practice no.]:[12]],21,FALSE),List!$A$2:$B$5,2,FALSE)))</f>
        <v>○</v>
      </c>
      <c r="H55" s="67" t="str">
        <f>IF(C55="","",IF(ISERROR(VLOOKUP(VLOOKUP(C55,Table1[[Practice no.]:[12]],22,FALSE),List!$A$2:$B$5,2,FALSE)),"",VLOOKUP(VLOOKUP(C55,Table1[[Practice no.]:[12]],22,FALSE),List!$A$2:$B$5,2,FALSE)))</f>
        <v xml:space="preserve"> </v>
      </c>
      <c r="I55" s="67" t="str">
        <f>IF(C55="","",IF(ISERROR(VLOOKUP(VLOOKUP(C55,Table1[[Practice no.]:[12]],23,FALSE),List!$A$2:$B$5,2,FALSE)),"",VLOOKUP(VLOOKUP(C55,Table1[[Practice no.]:[12]],23,FALSE),List!$A$2:$B$5,2,FALSE)))</f>
        <v>○</v>
      </c>
      <c r="J55" s="67" t="str">
        <f>IF(C55="","",IF(ISERROR(VLOOKUP(VLOOKUP(C55,Table1[[Practice no.]:[12]],24,FALSE),List!$A$2:$B$5,2,FALSE)),"",VLOOKUP(VLOOKUP(C55,Table1[[Practice no.]:[12]],24,FALSE),List!$A$2:$B$5,2,FALSE)))</f>
        <v>●</v>
      </c>
      <c r="K55" s="68" t="str">
        <f>IF(C55="","",IF(ISERROR(VLOOKUP(VLOOKUP(C55,Table1[[Practice no.]:[12]],25,FALSE),List!$A$2:$B$5,2,FALSE)),"",VLOOKUP(VLOOKUP(C55,Table1[[Practice no.]:[12]],25,FALSE),List!$A$2:$B$5,2,FALSE)))</f>
        <v xml:space="preserve"> </v>
      </c>
      <c r="L55" s="68" t="str">
        <f>IF(C55="","",IF(ISERROR(VLOOKUP(VLOOKUP(C55,Table1[[Practice no.]:[12]],26,FALSE),List!$A$2:$B$5,2,FALSE)),"",VLOOKUP(VLOOKUP(C55,Table1[[Practice no.]:[12]],26,FALSE),List!$A$2:$B$5,2,FALSE)))</f>
        <v xml:space="preserve"> </v>
      </c>
      <c r="M55" s="68" t="str">
        <f>IF(C55="","",IF(ISERROR(VLOOKUP(VLOOKUP(C55,Table1[[Practice no.]:[12]],27,FALSE),List!$A$2:$B$5,2,FALSE)),"",VLOOKUP(VLOOKUP(C55,Table1[[Practice no.]:[12]],27,FALSE),List!$A$2:$B$5,2,FALSE)))</f>
        <v xml:space="preserve"> </v>
      </c>
      <c r="N55" s="69" t="str">
        <f>IF(C55="","",IF(ISERROR(VLOOKUP(VLOOKUP(C55,Table1[[Practice no.]:[12]],28,FALSE),List!$A$2:$B$5,2,FALSE)),"",VLOOKUP(VLOOKUP(C55,Table1[[Practice no.]:[12]],28,FALSE),List!$A$2:$B$5,2,FALSE)))</f>
        <v xml:space="preserve"> </v>
      </c>
      <c r="O55" s="69" t="str">
        <f>IF(C55="","",IF(ISERROR(VLOOKUP(VLOOKUP(C55,Table1[[Practice no.]:[12]],29,FALSE),List!$A$2:$B$5,2,FALSE)),"",VLOOKUP(VLOOKUP(C55,Table1[[Practice no.]:[12]],29,FALSE),List!$A$2:$B$5,2,FALSE)))</f>
        <v xml:space="preserve"> </v>
      </c>
      <c r="P55" s="69" t="str">
        <f>IF(C55="","",IF(ISERROR(VLOOKUP(VLOOKUP(C55,Table1[[Practice no.]:[12]],30,FALSE),List!$A$2:$B$5,2,FALSE)),"",VLOOKUP(VLOOKUP(C55,Table1[[Practice no.]:[12]],30,FALSE),List!$A$2:$B$5,2,FALSE)))</f>
        <v xml:space="preserve"> </v>
      </c>
      <c r="Q55" s="77" t="str">
        <f>IF(C55="","",IF(ISERROR(VLOOKUP(VLOOKUP(C55,Table1[[Practice no.]:[12]],31,FALSE),List!$A$2:$B$5,2,FALSE)),"",VLOOKUP(VLOOKUP(C55,Table1[[Practice no.]:[12]],31,FALSE),List!$A$2:$B$5,2,FALSE)))</f>
        <v>○</v>
      </c>
      <c r="R55" s="55" t="str">
        <f>IF(C55="","",IF(ISERROR(VLOOKUP(VLOOKUP(C55,Table1[[Practice no.]:[12]],32,FALSE),List!$A$2:$B$5,2,FALSE)),"",VLOOKUP(VLOOKUP(C55,Table1[[Practice no.]:[12]],32,FALSE),List!$A$2:$B$5,2,FALSE)))</f>
        <v>○</v>
      </c>
      <c r="S55" s="55" t="str">
        <f>IF(C55="","",IF(ISERROR(VLOOKUP(VLOOKUP(C55,Table1[[Practice no.]:[12]],33,FALSE),List!$A$2:$B$5,2,FALSE)),"",VLOOKUP(VLOOKUP(C55,Table1[[Practice no.]:[12]],33,FALSE),List!$A$2:$B$5,2,FALSE)))</f>
        <v>○</v>
      </c>
      <c r="T55" s="55" t="str">
        <f>IF(C55="","",IF(ISERROR(VLOOKUP(VLOOKUP(C55,Table1[[Practice no.]:[12]],34,FALSE),List!$A$2:$B$5,2,FALSE)),"",VLOOKUP(VLOOKUP(C55,Table1[[Practice no.]:[12]],34,FALSE),List!$A$2:$B$5,2,FALSE)))</f>
        <v>○</v>
      </c>
      <c r="U55" s="55" t="str">
        <f>IF(C55="","",IF(ISERROR(VLOOKUP(VLOOKUP(C55,Table1[[Practice no.]:[12]],35,FALSE),List!$A$2:$B$5,2,FALSE)),"",VLOOKUP(VLOOKUP(C55,Table1[[Practice no.]:[12]],35,FALSE),List!$A$2:$B$5,2,FALSE)))</f>
        <v>○</v>
      </c>
      <c r="V55" s="55" t="str">
        <f>IF(C55="","",IF(ISERROR(VLOOKUP(VLOOKUP(C55,Table1[[Practice no.]:[12]],36,FALSE),List!$A$2:$B$5,2,FALSE)),"",VLOOKUP(VLOOKUP(C55,Table1[[Practice no.]:[12]],36,FALSE),List!$A$2:$B$5,2,FALSE)))</f>
        <v xml:space="preserve"> </v>
      </c>
      <c r="W55" s="55" t="str">
        <f>IF(C55="","",IF(ISERROR(VLOOKUP(VLOOKUP(C55,Table1[[Practice no.]:[12]],37,FALSE),List!$A$2:$B$5,2,FALSE)),"",VLOOKUP(VLOOKUP(C55,Table1[[Practice no.]:[12]],37,FALSE),List!$A$2:$B$5,2,FALSE)))</f>
        <v xml:space="preserve"> </v>
      </c>
      <c r="X55" s="55" t="str">
        <f>IF(C55="","",IF(ISERROR(VLOOKUP(VLOOKUP(C55,Table1[[Practice no.]:[12]],38,FALSE),List!$A$2:$B$5,2,FALSE)),"",VLOOKUP(VLOOKUP(C55,Table1[[Practice no.]:[12]],38,FALSE),List!$A$2:$B$5,2,FALSE)))</f>
        <v xml:space="preserve"> </v>
      </c>
      <c r="Y55" s="55" t="str">
        <f>IF(C55="","",IF(ISERROR(VLOOKUP(VLOOKUP(C55,Table1[[Practice no.]:[12]],39,FALSE),List!$A$2:$B$5,2,FALSE)),"",VLOOKUP(VLOOKUP(C55,Table1[[Practice no.]:[12]],39,FALSE),List!$A$2:$B$5,2,FALSE)))</f>
        <v xml:space="preserve"> </v>
      </c>
      <c r="Z55" s="55" t="str">
        <f>IF(C55="","",IF(ISERROR(VLOOKUP(VLOOKUP(C55,Table1[[Practice no.]:[12]],40,FALSE),List!$A$2:$B$5,2,FALSE)),"",VLOOKUP(VLOOKUP(C55,Table1[[Practice no.]:[12]],40,FALSE),List!$A$2:$B$5,2,FALSE)))</f>
        <v>○</v>
      </c>
      <c r="AA55" s="55" t="str">
        <f>IF(C55="","",IF(ISERROR(VLOOKUP(VLOOKUP(C55,Table1[[Practice no.]:[12]],41,FALSE),List!$A$2:$B$5,2,FALSE)),"",VLOOKUP(VLOOKUP(C55,Table1[[Practice no.]:[12]],41,FALSE),List!$A$2:$B$5,2,FALSE)))</f>
        <v xml:space="preserve"> </v>
      </c>
      <c r="AB55" s="55" t="str">
        <f>IF(C55="","",IF(ISERROR(VLOOKUP(VLOOKUP(C55,Table1[[Practice no.]:[12]],42,FALSE),List!$A$2:$B$5,2,FALSE)),"",VLOOKUP(VLOOKUP(C55,Table1[[Practice no.]:[12]],42,FALSE),List!$A$2:$B$5,2,FALSE)))</f>
        <v>○</v>
      </c>
      <c r="AD55" s="62"/>
      <c r="AE55" s="62"/>
      <c r="AF55" s="62"/>
      <c r="AG55" s="62"/>
      <c r="AH55" s="62"/>
      <c r="AI55" s="62"/>
      <c r="AJ55" s="62"/>
      <c r="AK55" s="62"/>
      <c r="AL55" s="62"/>
      <c r="AM55" s="62"/>
      <c r="AN55" s="62"/>
    </row>
    <row r="56" spans="1:40" ht="40.35" customHeight="1">
      <c r="A56" s="218" t="str">
        <v>6. Preserving Biodiversity</v>
      </c>
      <c r="B56" s="218" t="str">
        <v>6.5 Digital tools for biodiversity preservation</v>
      </c>
      <c r="C56" s="220" t="str">
        <v>6.5.1</v>
      </c>
      <c r="D56" s="219" t="str">
        <f>IF(C56="","",HYPERLINK("#'" &amp; C56 &amp; "'!A1",VLOOKUP(C56,Table1[[Practice no.]:[Pracitce Name]],2,FALSE)))</f>
        <v>Biological constraints chart – mapping biodiversity</v>
      </c>
      <c r="E56" s="65" t="str">
        <f>IF(C56="","",IF(ISERROR(VLOOKUP(VLOOKUP(C56,Table1[[Practice no.]:[12]],19,FALSE),List!$A$2:$B$5,2,FALSE)),"",VLOOKUP(VLOOKUP(C56,Table1[[Practice no.]:[12]],19,FALSE),List!$A$2:$B$5,2,FALSE)))</f>
        <v>○</v>
      </c>
      <c r="F56" s="66" t="str">
        <f>IF(C56="","",IF(ISERROR(VLOOKUP(VLOOKUP(C56,Table1[[Practice no.]:[12]],20,FALSE),List!$A$2:$B$5,2,FALSE)),"",VLOOKUP(VLOOKUP(C56,Table1[[Practice no.]:[12]],20,FALSE),List!$A$2:$B$5,2,FALSE)))</f>
        <v xml:space="preserve"> </v>
      </c>
      <c r="G56" s="66" t="str">
        <f>IF(C56="","",IF(ISERROR(VLOOKUP(VLOOKUP(C56,Table1[[Practice no.]:[12]],21,FALSE),List!$A$2:$B$5,2,FALSE)),"",VLOOKUP(VLOOKUP(C56,Table1[[Practice no.]:[12]],21,FALSE),List!$A$2:$B$5,2,FALSE)))</f>
        <v xml:space="preserve"> </v>
      </c>
      <c r="H56" s="67" t="str">
        <f>IF(C56="","",IF(ISERROR(VLOOKUP(VLOOKUP(C56,Table1[[Practice no.]:[12]],22,FALSE),List!$A$2:$B$5,2,FALSE)),"",VLOOKUP(VLOOKUP(C56,Table1[[Practice no.]:[12]],22,FALSE),List!$A$2:$B$5,2,FALSE)))</f>
        <v xml:space="preserve"> </v>
      </c>
      <c r="I56" s="67" t="str">
        <f>IF(C56="","",IF(ISERROR(VLOOKUP(VLOOKUP(C56,Table1[[Practice no.]:[12]],23,FALSE),List!$A$2:$B$5,2,FALSE)),"",VLOOKUP(VLOOKUP(C56,Table1[[Practice no.]:[12]],23,FALSE),List!$A$2:$B$5,2,FALSE)))</f>
        <v>○</v>
      </c>
      <c r="J56" s="67" t="str">
        <f>IF(C56="","",IF(ISERROR(VLOOKUP(VLOOKUP(C56,Table1[[Practice no.]:[12]],24,FALSE),List!$A$2:$B$5,2,FALSE)),"",VLOOKUP(VLOOKUP(C56,Table1[[Practice no.]:[12]],24,FALSE),List!$A$2:$B$5,2,FALSE)))</f>
        <v>●</v>
      </c>
      <c r="K56" s="68" t="str">
        <f>IF(C56="","",IF(ISERROR(VLOOKUP(VLOOKUP(C56,Table1[[Practice no.]:[12]],25,FALSE),List!$A$2:$B$5,2,FALSE)),"",VLOOKUP(VLOOKUP(C56,Table1[[Practice no.]:[12]],25,FALSE),List!$A$2:$B$5,2,FALSE)))</f>
        <v xml:space="preserve"> </v>
      </c>
      <c r="L56" s="68" t="str">
        <f>IF(C56="","",IF(ISERROR(VLOOKUP(VLOOKUP(C56,Table1[[Practice no.]:[12]],26,FALSE),List!$A$2:$B$5,2,FALSE)),"",VLOOKUP(VLOOKUP(C56,Table1[[Practice no.]:[12]],26,FALSE),List!$A$2:$B$5,2,FALSE)))</f>
        <v xml:space="preserve"> </v>
      </c>
      <c r="M56" s="68" t="str">
        <f>IF(C56="","",IF(ISERROR(VLOOKUP(VLOOKUP(C56,Table1[[Practice no.]:[12]],27,FALSE),List!$A$2:$B$5,2,FALSE)),"",VLOOKUP(VLOOKUP(C56,Table1[[Practice no.]:[12]],27,FALSE),List!$A$2:$B$5,2,FALSE)))</f>
        <v xml:space="preserve"> </v>
      </c>
      <c r="N56" s="69" t="str">
        <f>IF(C56="","",IF(ISERROR(VLOOKUP(VLOOKUP(C56,Table1[[Practice no.]:[12]],28,FALSE),List!$A$2:$B$5,2,FALSE)),"",VLOOKUP(VLOOKUP(C56,Table1[[Practice no.]:[12]],28,FALSE),List!$A$2:$B$5,2,FALSE)))</f>
        <v xml:space="preserve"> </v>
      </c>
      <c r="O56" s="69" t="str">
        <f>IF(C56="","",IF(ISERROR(VLOOKUP(VLOOKUP(C56,Table1[[Practice no.]:[12]],29,FALSE),List!$A$2:$B$5,2,FALSE)),"",VLOOKUP(VLOOKUP(C56,Table1[[Practice no.]:[12]],29,FALSE),List!$A$2:$B$5,2,FALSE)))</f>
        <v xml:space="preserve"> </v>
      </c>
      <c r="P56" s="69" t="str">
        <f>IF(C56="","",IF(ISERROR(VLOOKUP(VLOOKUP(C56,Table1[[Practice no.]:[12]],30,FALSE),List!$A$2:$B$5,2,FALSE)),"",VLOOKUP(VLOOKUP(C56,Table1[[Practice no.]:[12]],30,FALSE),List!$A$2:$B$5,2,FALSE)))</f>
        <v xml:space="preserve"> </v>
      </c>
      <c r="Q56" s="77" t="str">
        <f>IF(C56="","",IF(ISERROR(VLOOKUP(VLOOKUP(C56,Table1[[Practice no.]:[12]],31,FALSE),List!$A$2:$B$5,2,FALSE)),"",VLOOKUP(VLOOKUP(C56,Table1[[Practice no.]:[12]],31,FALSE),List!$A$2:$B$5,2,FALSE)))</f>
        <v>○</v>
      </c>
      <c r="R56" s="55" t="str">
        <f>IF(C56="","",IF(ISERROR(VLOOKUP(VLOOKUP(C56,Table1[[Practice no.]:[12]],32,FALSE),List!$A$2:$B$5,2,FALSE)),"",VLOOKUP(VLOOKUP(C56,Table1[[Practice no.]:[12]],32,FALSE),List!$A$2:$B$5,2,FALSE)))</f>
        <v>○</v>
      </c>
      <c r="S56" s="55" t="str">
        <f>IF(C56="","",IF(ISERROR(VLOOKUP(VLOOKUP(C56,Table1[[Practice no.]:[12]],33,FALSE),List!$A$2:$B$5,2,FALSE)),"",VLOOKUP(VLOOKUP(C56,Table1[[Practice no.]:[12]],33,FALSE),List!$A$2:$B$5,2,FALSE)))</f>
        <v>○</v>
      </c>
      <c r="T56" s="55" t="str">
        <f>IF(C56="","",IF(ISERROR(VLOOKUP(VLOOKUP(C56,Table1[[Practice no.]:[12]],34,FALSE),List!$A$2:$B$5,2,FALSE)),"",VLOOKUP(VLOOKUP(C56,Table1[[Practice no.]:[12]],34,FALSE),List!$A$2:$B$5,2,FALSE)))</f>
        <v>○</v>
      </c>
      <c r="U56" s="55" t="str">
        <f>IF(C56="","",IF(ISERROR(VLOOKUP(VLOOKUP(C56,Table1[[Practice no.]:[12]],35,FALSE),List!$A$2:$B$5,2,FALSE)),"",VLOOKUP(VLOOKUP(C56,Table1[[Practice no.]:[12]],35,FALSE),List!$A$2:$B$5,2,FALSE)))</f>
        <v>○</v>
      </c>
      <c r="V56" s="55" t="str">
        <f>IF(C56="","",IF(ISERROR(VLOOKUP(VLOOKUP(C56,Table1[[Practice no.]:[12]],36,FALSE),List!$A$2:$B$5,2,FALSE)),"",VLOOKUP(VLOOKUP(C56,Table1[[Practice no.]:[12]],36,FALSE),List!$A$2:$B$5,2,FALSE)))</f>
        <v xml:space="preserve"> </v>
      </c>
      <c r="W56" s="55" t="str">
        <f>IF(C56="","",IF(ISERROR(VLOOKUP(VLOOKUP(C56,Table1[[Practice no.]:[12]],37,FALSE),List!$A$2:$B$5,2,FALSE)),"",VLOOKUP(VLOOKUP(C56,Table1[[Practice no.]:[12]],37,FALSE),List!$A$2:$B$5,2,FALSE)))</f>
        <v>○</v>
      </c>
      <c r="X56" s="55" t="str">
        <f>IF(C56="","",IF(ISERROR(VLOOKUP(VLOOKUP(C56,Table1[[Practice no.]:[12]],38,FALSE),List!$A$2:$B$5,2,FALSE)),"",VLOOKUP(VLOOKUP(C56,Table1[[Practice no.]:[12]],38,FALSE),List!$A$2:$B$5,2,FALSE)))</f>
        <v>○</v>
      </c>
      <c r="Y56" s="55" t="str">
        <f>IF(C56="","",IF(ISERROR(VLOOKUP(VLOOKUP(C56,Table1[[Practice no.]:[12]],39,FALSE),List!$A$2:$B$5,2,FALSE)),"",VLOOKUP(VLOOKUP(C56,Table1[[Practice no.]:[12]],39,FALSE),List!$A$2:$B$5,2,FALSE)))</f>
        <v>○</v>
      </c>
      <c r="Z56" s="55" t="str">
        <f>IF(C56="","",IF(ISERROR(VLOOKUP(VLOOKUP(C56,Table1[[Practice no.]:[12]],40,FALSE),List!$A$2:$B$5,2,FALSE)),"",VLOOKUP(VLOOKUP(C56,Table1[[Practice no.]:[12]],40,FALSE),List!$A$2:$B$5,2,FALSE)))</f>
        <v>○</v>
      </c>
      <c r="AA56" s="55" t="str">
        <f>IF(C56="","",IF(ISERROR(VLOOKUP(VLOOKUP(C56,Table1[[Practice no.]:[12]],41,FALSE),List!$A$2:$B$5,2,FALSE)),"",VLOOKUP(VLOOKUP(C56,Table1[[Practice no.]:[12]],41,FALSE),List!$A$2:$B$5,2,FALSE)))</f>
        <v>○</v>
      </c>
      <c r="AB56" s="55" t="str">
        <f>IF(C56="","",IF(ISERROR(VLOOKUP(VLOOKUP(C56,Table1[[Practice no.]:[12]],42,FALSE),List!$A$2:$B$5,2,FALSE)),"",VLOOKUP(VLOOKUP(C56,Table1[[Practice no.]:[12]],42,FALSE),List!$A$2:$B$5,2,FALSE)))</f>
        <v>○</v>
      </c>
      <c r="AD56" s="62"/>
      <c r="AE56" s="62"/>
      <c r="AF56" s="62"/>
      <c r="AG56" s="62"/>
      <c r="AH56" s="62"/>
      <c r="AI56" s="62"/>
      <c r="AJ56" s="62"/>
      <c r="AK56" s="62"/>
      <c r="AL56" s="62"/>
      <c r="AM56" s="62"/>
      <c r="AN56" s="62"/>
    </row>
    <row r="57" spans="1:40" ht="40.35" customHeight="1">
      <c r="A57" s="218" t="str">
        <v>7. Disaster Preparedness</v>
      </c>
      <c r="B57" s="218" t="str">
        <v>7.5. Fire prevention</v>
      </c>
      <c r="C57" s="220" t="str">
        <v>7.5.2</v>
      </c>
      <c r="D57" s="219" t="str">
        <f>IF(C57="","",HYPERLINK("#'" &amp; C57 &amp; "'!A1",VLOOKUP(C57,Table1[[Practice no.]:[Pracitce Name]],2,FALSE)))</f>
        <v>Fire break along roads</v>
      </c>
      <c r="E57" s="65" t="str">
        <f>IF(C57="","",IF(ISERROR(VLOOKUP(VLOOKUP(C57,Table1[[Practice no.]:[12]],19,FALSE),List!$A$2:$B$5,2,FALSE)),"",VLOOKUP(VLOOKUP(C57,Table1[[Practice no.]:[12]],19,FALSE),List!$A$2:$B$5,2,FALSE)))</f>
        <v>○</v>
      </c>
      <c r="F57" s="66" t="str">
        <f>IF(C57="","",IF(ISERROR(VLOOKUP(VLOOKUP(C57,Table1[[Practice no.]:[12]],20,FALSE),List!$A$2:$B$5,2,FALSE)),"",VLOOKUP(VLOOKUP(C57,Table1[[Practice no.]:[12]],20,FALSE),List!$A$2:$B$5,2,FALSE)))</f>
        <v>○</v>
      </c>
      <c r="G57" s="66" t="str">
        <f>IF(C57="","",IF(ISERROR(VLOOKUP(VLOOKUP(C57,Table1[[Practice no.]:[12]],21,FALSE),List!$A$2:$B$5,2,FALSE)),"",VLOOKUP(VLOOKUP(C57,Table1[[Practice no.]:[12]],21,FALSE),List!$A$2:$B$5,2,FALSE)))</f>
        <v>○</v>
      </c>
      <c r="H57" s="67" t="str">
        <f>IF(C57="","",IF(ISERROR(VLOOKUP(VLOOKUP(C57,Table1[[Practice no.]:[12]],22,FALSE),List!$A$2:$B$5,2,FALSE)),"",VLOOKUP(VLOOKUP(C57,Table1[[Practice no.]:[12]],22,FALSE),List!$A$2:$B$5,2,FALSE)))</f>
        <v>○</v>
      </c>
      <c r="I57" s="67" t="str">
        <f>IF(C57="","",IF(ISERROR(VLOOKUP(VLOOKUP(C57,Table1[[Practice no.]:[12]],23,FALSE),List!$A$2:$B$5,2,FALSE)),"",VLOOKUP(VLOOKUP(C57,Table1[[Practice no.]:[12]],23,FALSE),List!$A$2:$B$5,2,FALSE)))</f>
        <v>○</v>
      </c>
      <c r="J57" s="67" t="str">
        <f>IF(C57="","",IF(ISERROR(VLOOKUP(VLOOKUP(C57,Table1[[Practice no.]:[12]],24,FALSE),List!$A$2:$B$5,2,FALSE)),"",VLOOKUP(VLOOKUP(C57,Table1[[Practice no.]:[12]],24,FALSE),List!$A$2:$B$5,2,FALSE)))</f>
        <v>○</v>
      </c>
      <c r="K57" s="68" t="str">
        <f>IF(C57="","",IF(ISERROR(VLOOKUP(VLOOKUP(C57,Table1[[Practice no.]:[12]],25,FALSE),List!$A$2:$B$5,2,FALSE)),"",VLOOKUP(VLOOKUP(C57,Table1[[Practice no.]:[12]],25,FALSE),List!$A$2:$B$5,2,FALSE)))</f>
        <v>●</v>
      </c>
      <c r="L57" s="68" t="str">
        <f>IF(C57="","",IF(ISERROR(VLOOKUP(VLOOKUP(C57,Table1[[Practice no.]:[12]],26,FALSE),List!$A$2:$B$5,2,FALSE)),"",VLOOKUP(VLOOKUP(C57,Table1[[Practice no.]:[12]],26,FALSE),List!$A$2:$B$5,2,FALSE)))</f>
        <v xml:space="preserve"> </v>
      </c>
      <c r="M57" s="68" t="str">
        <f>IF(C57="","",IF(ISERROR(VLOOKUP(VLOOKUP(C57,Table1[[Practice no.]:[12]],27,FALSE),List!$A$2:$B$5,2,FALSE)),"",VLOOKUP(VLOOKUP(C57,Table1[[Practice no.]:[12]],27,FALSE),List!$A$2:$B$5,2,FALSE)))</f>
        <v xml:space="preserve"> </v>
      </c>
      <c r="N57" s="69" t="str">
        <f>IF(C57="","",IF(ISERROR(VLOOKUP(VLOOKUP(C57,Table1[[Practice no.]:[12]],28,FALSE),List!$A$2:$B$5,2,FALSE)),"",VLOOKUP(VLOOKUP(C57,Table1[[Practice no.]:[12]],28,FALSE),List!$A$2:$B$5,2,FALSE)))</f>
        <v xml:space="preserve"> </v>
      </c>
      <c r="O57" s="69" t="str">
        <f>IF(C57="","",IF(ISERROR(VLOOKUP(VLOOKUP(C57,Table1[[Practice no.]:[12]],29,FALSE),List!$A$2:$B$5,2,FALSE)),"",VLOOKUP(VLOOKUP(C57,Table1[[Practice no.]:[12]],29,FALSE),List!$A$2:$B$5,2,FALSE)))</f>
        <v>○</v>
      </c>
      <c r="P57" s="69" t="str">
        <f>IF(C57="","",IF(ISERROR(VLOOKUP(VLOOKUP(C57,Table1[[Practice no.]:[12]],30,FALSE),List!$A$2:$B$5,2,FALSE)),"",VLOOKUP(VLOOKUP(C57,Table1[[Practice no.]:[12]],30,FALSE),List!$A$2:$B$5,2,FALSE)))</f>
        <v xml:space="preserve"> </v>
      </c>
      <c r="Q57" s="77" t="str">
        <f>IF(C57="","",IF(ISERROR(VLOOKUP(VLOOKUP(C57,Table1[[Practice no.]:[12]],31,FALSE),List!$A$2:$B$5,2,FALSE)),"",VLOOKUP(VLOOKUP(C57,Table1[[Practice no.]:[12]],31,FALSE),List!$A$2:$B$5,2,FALSE)))</f>
        <v>○</v>
      </c>
      <c r="R57" s="55" t="str">
        <f>IF(C57="","",IF(ISERROR(VLOOKUP(VLOOKUP(C57,Table1[[Practice no.]:[12]],32,FALSE),List!$A$2:$B$5,2,FALSE)),"",VLOOKUP(VLOOKUP(C57,Table1[[Practice no.]:[12]],32,FALSE),List!$A$2:$B$5,2,FALSE)))</f>
        <v xml:space="preserve"> </v>
      </c>
      <c r="S57" s="55" t="str">
        <f>IF(C57="","",IF(ISERROR(VLOOKUP(VLOOKUP(C57,Table1[[Practice no.]:[12]],33,FALSE),List!$A$2:$B$5,2,FALSE)),"",VLOOKUP(VLOOKUP(C57,Table1[[Practice no.]:[12]],33,FALSE),List!$A$2:$B$5,2,FALSE)))</f>
        <v>○</v>
      </c>
      <c r="T57" s="55" t="str">
        <f>IF(C57="","",IF(ISERROR(VLOOKUP(VLOOKUP(C57,Table1[[Practice no.]:[12]],34,FALSE),List!$A$2:$B$5,2,FALSE)),"",VLOOKUP(VLOOKUP(C57,Table1[[Practice no.]:[12]],34,FALSE),List!$A$2:$B$5,2,FALSE)))</f>
        <v>○</v>
      </c>
      <c r="U57" s="55" t="str">
        <f>IF(C57="","",IF(ISERROR(VLOOKUP(VLOOKUP(C57,Table1[[Practice no.]:[12]],35,FALSE),List!$A$2:$B$5,2,FALSE)),"",VLOOKUP(VLOOKUP(C57,Table1[[Practice no.]:[12]],35,FALSE),List!$A$2:$B$5,2,FALSE)))</f>
        <v>○</v>
      </c>
      <c r="V57" s="55" t="str">
        <f>IF(C57="","",IF(ISERROR(VLOOKUP(VLOOKUP(C57,Table1[[Practice no.]:[12]],36,FALSE),List!$A$2:$B$5,2,FALSE)),"",VLOOKUP(VLOOKUP(C57,Table1[[Practice no.]:[12]],36,FALSE),List!$A$2:$B$5,2,FALSE)))</f>
        <v>○</v>
      </c>
      <c r="W57" s="55" t="str">
        <f>IF(C57="","",IF(ISERROR(VLOOKUP(VLOOKUP(C57,Table1[[Practice no.]:[12]],37,FALSE),List!$A$2:$B$5,2,FALSE)),"",VLOOKUP(VLOOKUP(C57,Table1[[Practice no.]:[12]],37,FALSE),List!$A$2:$B$5,2,FALSE)))</f>
        <v>○</v>
      </c>
      <c r="X57" s="55" t="str">
        <f>IF(C57="","",IF(ISERROR(VLOOKUP(VLOOKUP(C57,Table1[[Practice no.]:[12]],38,FALSE),List!$A$2:$B$5,2,FALSE)),"",VLOOKUP(VLOOKUP(C57,Table1[[Practice no.]:[12]],38,FALSE),List!$A$2:$B$5,2,FALSE)))</f>
        <v>○</v>
      </c>
      <c r="Y57" s="55" t="str">
        <f>IF(C57="","",IF(ISERROR(VLOOKUP(VLOOKUP(C57,Table1[[Practice no.]:[12]],39,FALSE),List!$A$2:$B$5,2,FALSE)),"",VLOOKUP(VLOOKUP(C57,Table1[[Practice no.]:[12]],39,FALSE),List!$A$2:$B$5,2,FALSE)))</f>
        <v>○</v>
      </c>
      <c r="Z57" s="55" t="str">
        <f>IF(C57="","",IF(ISERROR(VLOOKUP(VLOOKUP(C57,Table1[[Practice no.]:[12]],40,FALSE),List!$A$2:$B$5,2,FALSE)),"",VLOOKUP(VLOOKUP(C57,Table1[[Practice no.]:[12]],40,FALSE),List!$A$2:$B$5,2,FALSE)))</f>
        <v xml:space="preserve"> </v>
      </c>
      <c r="AA57" s="55" t="str">
        <f>IF(C57="","",IF(ISERROR(VLOOKUP(VLOOKUP(C57,Table1[[Practice no.]:[12]],41,FALSE),List!$A$2:$B$5,2,FALSE)),"",VLOOKUP(VLOOKUP(C57,Table1[[Practice no.]:[12]],41,FALSE),List!$A$2:$B$5,2,FALSE)))</f>
        <v xml:space="preserve"> </v>
      </c>
      <c r="AB57" s="55" t="str">
        <f>IF(C57="","",IF(ISERROR(VLOOKUP(VLOOKUP(C57,Table1[[Practice no.]:[12]],42,FALSE),List!$A$2:$B$5,2,FALSE)),"",VLOOKUP(VLOOKUP(C57,Table1[[Practice no.]:[12]],42,FALSE),List!$A$2:$B$5,2,FALSE)))</f>
        <v>○</v>
      </c>
      <c r="AD57" s="62"/>
      <c r="AE57" s="62"/>
      <c r="AF57" s="62"/>
      <c r="AG57" s="62"/>
      <c r="AH57" s="62"/>
      <c r="AI57" s="62"/>
      <c r="AJ57" s="62"/>
      <c r="AK57" s="62"/>
      <c r="AL57" s="62"/>
      <c r="AM57" s="62"/>
      <c r="AN57" s="62"/>
    </row>
    <row r="58" spans="1:40" ht="40.35" customHeight="1">
      <c r="A58" s="218" t="str">
        <v>8. Sustainable Materials Sourcing and Construction Practices</v>
      </c>
      <c r="B58" s="218" t="str">
        <v>8.1. Design</v>
      </c>
      <c r="C58" s="220" t="str">
        <v>8.1.2</v>
      </c>
      <c r="D58" s="219" t="str">
        <f>IF(C58="","",HYPERLINK("#'" &amp; C58 &amp; "'!A1",VLOOKUP(C58,Table1[[Practice no.]:[Pracitce Name]],2,FALSE)))</f>
        <v>Specifications for material construction and technique</v>
      </c>
      <c r="E58" s="65" t="str">
        <f>IF(C58="","",IF(ISERROR(VLOOKUP(VLOOKUP(C58,Table1[[Practice no.]:[12]],19,FALSE),List!$A$2:$B$5,2,FALSE)),"",VLOOKUP(VLOOKUP(C58,Table1[[Practice no.]:[12]],19,FALSE),List!$A$2:$B$5,2,FALSE)))</f>
        <v>○</v>
      </c>
      <c r="F58" s="66" t="str">
        <f>IF(C58="","",IF(ISERROR(VLOOKUP(VLOOKUP(C58,Table1[[Practice no.]:[12]],20,FALSE),List!$A$2:$B$5,2,FALSE)),"",VLOOKUP(VLOOKUP(C58,Table1[[Practice no.]:[12]],20,FALSE),List!$A$2:$B$5,2,FALSE)))</f>
        <v>○</v>
      </c>
      <c r="G58" s="66" t="str">
        <f>IF(C58="","",IF(ISERROR(VLOOKUP(VLOOKUP(C58,Table1[[Practice no.]:[12]],21,FALSE),List!$A$2:$B$5,2,FALSE)),"",VLOOKUP(VLOOKUP(C58,Table1[[Practice no.]:[12]],21,FALSE),List!$A$2:$B$5,2,FALSE)))</f>
        <v xml:space="preserve"> </v>
      </c>
      <c r="H58" s="67" t="str">
        <f>IF(C58="","",IF(ISERROR(VLOOKUP(VLOOKUP(C58,Table1[[Practice no.]:[12]],22,FALSE),List!$A$2:$B$5,2,FALSE)),"",VLOOKUP(VLOOKUP(C58,Table1[[Practice no.]:[12]],22,FALSE),List!$A$2:$B$5,2,FALSE)))</f>
        <v>○</v>
      </c>
      <c r="I58" s="67" t="str">
        <f>IF(C58="","",IF(ISERROR(VLOOKUP(VLOOKUP(C58,Table1[[Practice no.]:[12]],23,FALSE),List!$A$2:$B$5,2,FALSE)),"",VLOOKUP(VLOOKUP(C58,Table1[[Practice no.]:[12]],23,FALSE),List!$A$2:$B$5,2,FALSE)))</f>
        <v>○</v>
      </c>
      <c r="J58" s="67" t="str">
        <f>IF(C58="","",IF(ISERROR(VLOOKUP(VLOOKUP(C58,Table1[[Practice no.]:[12]],24,FALSE),List!$A$2:$B$5,2,FALSE)),"",VLOOKUP(VLOOKUP(C58,Table1[[Practice no.]:[12]],24,FALSE),List!$A$2:$B$5,2,FALSE)))</f>
        <v xml:space="preserve"> </v>
      </c>
      <c r="K58" s="68" t="str">
        <f>IF(C58="","",IF(ISERROR(VLOOKUP(VLOOKUP(C58,Table1[[Practice no.]:[12]],25,FALSE),List!$A$2:$B$5,2,FALSE)),"",VLOOKUP(VLOOKUP(C58,Table1[[Practice no.]:[12]],25,FALSE),List!$A$2:$B$5,2,FALSE)))</f>
        <v>○</v>
      </c>
      <c r="L58" s="68" t="str">
        <f>IF(C58="","",IF(ISERROR(VLOOKUP(VLOOKUP(C58,Table1[[Practice no.]:[12]],26,FALSE),List!$A$2:$B$5,2,FALSE)),"",VLOOKUP(VLOOKUP(C58,Table1[[Practice no.]:[12]],26,FALSE),List!$A$2:$B$5,2,FALSE)))</f>
        <v>●</v>
      </c>
      <c r="M58" s="68" t="str">
        <f>IF(C58="","",IF(ISERROR(VLOOKUP(VLOOKUP(C58,Table1[[Practice no.]:[12]],27,FALSE),List!$A$2:$B$5,2,FALSE)),"",VLOOKUP(VLOOKUP(C58,Table1[[Practice no.]:[12]],27,FALSE),List!$A$2:$B$5,2,FALSE)))</f>
        <v xml:space="preserve"> </v>
      </c>
      <c r="N58" s="69" t="str">
        <f>IF(C58="","",IF(ISERROR(VLOOKUP(VLOOKUP(C58,Table1[[Practice no.]:[12]],28,FALSE),List!$A$2:$B$5,2,FALSE)),"",VLOOKUP(VLOOKUP(C58,Table1[[Practice no.]:[12]],28,FALSE),List!$A$2:$B$5,2,FALSE)))</f>
        <v xml:space="preserve"> </v>
      </c>
      <c r="O58" s="69" t="str">
        <f>IF(C58="","",IF(ISERROR(VLOOKUP(VLOOKUP(C58,Table1[[Practice no.]:[12]],29,FALSE),List!$A$2:$B$5,2,FALSE)),"",VLOOKUP(VLOOKUP(C58,Table1[[Practice no.]:[12]],29,FALSE),List!$A$2:$B$5,2,FALSE)))</f>
        <v xml:space="preserve"> </v>
      </c>
      <c r="P58" s="69" t="str">
        <f>IF(C58="","",IF(ISERROR(VLOOKUP(VLOOKUP(C58,Table1[[Practice no.]:[12]],30,FALSE),List!$A$2:$B$5,2,FALSE)),"",VLOOKUP(VLOOKUP(C58,Table1[[Practice no.]:[12]],30,FALSE),List!$A$2:$B$5,2,FALSE)))</f>
        <v xml:space="preserve"> </v>
      </c>
      <c r="Q58" s="77" t="str">
        <f>IF(C58="","",IF(ISERROR(VLOOKUP(VLOOKUP(C58,Table1[[Practice no.]:[12]],31,FALSE),List!$A$2:$B$5,2,FALSE)),"",VLOOKUP(VLOOKUP(C58,Table1[[Practice no.]:[12]],31,FALSE),List!$A$2:$B$5,2,FALSE)))</f>
        <v>○</v>
      </c>
      <c r="R58" s="55" t="str">
        <f>IF(C58="","",IF(ISERROR(VLOOKUP(VLOOKUP(C58,Table1[[Practice no.]:[12]],32,FALSE),List!$A$2:$B$5,2,FALSE)),"",VLOOKUP(VLOOKUP(C58,Table1[[Practice no.]:[12]],32,FALSE),List!$A$2:$B$5,2,FALSE)))</f>
        <v xml:space="preserve"> </v>
      </c>
      <c r="S58" s="55" t="str">
        <f>IF(C58="","",IF(ISERROR(VLOOKUP(VLOOKUP(C58,Table1[[Practice no.]:[12]],33,FALSE),List!$A$2:$B$5,2,FALSE)),"",VLOOKUP(VLOOKUP(C58,Table1[[Practice no.]:[12]],33,FALSE),List!$A$2:$B$5,2,FALSE)))</f>
        <v xml:space="preserve"> </v>
      </c>
      <c r="T58" s="55" t="str">
        <f>IF(C58="","",IF(ISERROR(VLOOKUP(VLOOKUP(C58,Table1[[Practice no.]:[12]],34,FALSE),List!$A$2:$B$5,2,FALSE)),"",VLOOKUP(VLOOKUP(C58,Table1[[Practice no.]:[12]],34,FALSE),List!$A$2:$B$5,2,FALSE)))</f>
        <v xml:space="preserve"> </v>
      </c>
      <c r="U58" s="55" t="str">
        <f>IF(C58="","",IF(ISERROR(VLOOKUP(VLOOKUP(C58,Table1[[Practice no.]:[12]],35,FALSE),List!$A$2:$B$5,2,FALSE)),"",VLOOKUP(VLOOKUP(C58,Table1[[Practice no.]:[12]],35,FALSE),List!$A$2:$B$5,2,FALSE)))</f>
        <v>○</v>
      </c>
      <c r="V58" s="55" t="str">
        <f>IF(C58="","",IF(ISERROR(VLOOKUP(VLOOKUP(C58,Table1[[Practice no.]:[12]],36,FALSE),List!$A$2:$B$5,2,FALSE)),"",VLOOKUP(VLOOKUP(C58,Table1[[Practice no.]:[12]],36,FALSE),List!$A$2:$B$5,2,FALSE)))</f>
        <v>○</v>
      </c>
      <c r="W58" s="55" t="str">
        <f>IF(C58="","",IF(ISERROR(VLOOKUP(VLOOKUP(C58,Table1[[Practice no.]:[12]],37,FALSE),List!$A$2:$B$5,2,FALSE)),"",VLOOKUP(VLOOKUP(C58,Table1[[Practice no.]:[12]],37,FALSE),List!$A$2:$B$5,2,FALSE)))</f>
        <v>○</v>
      </c>
      <c r="X58" s="55" t="str">
        <f>IF(C58="","",IF(ISERROR(VLOOKUP(VLOOKUP(C58,Table1[[Practice no.]:[12]],38,FALSE),List!$A$2:$B$5,2,FALSE)),"",VLOOKUP(VLOOKUP(C58,Table1[[Practice no.]:[12]],38,FALSE),List!$A$2:$B$5,2,FALSE)))</f>
        <v>○</v>
      </c>
      <c r="Y58" s="55" t="str">
        <f>IF(C58="","",IF(ISERROR(VLOOKUP(VLOOKUP(C58,Table1[[Practice no.]:[12]],39,FALSE),List!$A$2:$B$5,2,FALSE)),"",VLOOKUP(VLOOKUP(C58,Table1[[Practice no.]:[12]],39,FALSE),List!$A$2:$B$5,2,FALSE)))</f>
        <v>○</v>
      </c>
      <c r="Z58" s="55" t="str">
        <f>IF(C58="","",IF(ISERROR(VLOOKUP(VLOOKUP(C58,Table1[[Practice no.]:[12]],40,FALSE),List!$A$2:$B$5,2,FALSE)),"",VLOOKUP(VLOOKUP(C58,Table1[[Practice no.]:[12]],40,FALSE),List!$A$2:$B$5,2,FALSE)))</f>
        <v>○</v>
      </c>
      <c r="AA58" s="55" t="str">
        <f>IF(C58="","",IF(ISERROR(VLOOKUP(VLOOKUP(C58,Table1[[Practice no.]:[12]],41,FALSE),List!$A$2:$B$5,2,FALSE)),"",VLOOKUP(VLOOKUP(C58,Table1[[Practice no.]:[12]],41,FALSE),List!$A$2:$B$5,2,FALSE)))</f>
        <v>○</v>
      </c>
      <c r="AB58" s="55" t="str">
        <f>IF(C58="","",IF(ISERROR(VLOOKUP(VLOOKUP(C58,Table1[[Practice no.]:[12]],42,FALSE),List!$A$2:$B$5,2,FALSE)),"",VLOOKUP(VLOOKUP(C58,Table1[[Practice no.]:[12]],42,FALSE),List!$A$2:$B$5,2,FALSE)))</f>
        <v xml:space="preserve"> </v>
      </c>
      <c r="AD58" s="62"/>
      <c r="AE58" s="62"/>
      <c r="AF58" s="62"/>
      <c r="AG58" s="62"/>
      <c r="AH58" s="62"/>
      <c r="AI58" s="62"/>
      <c r="AJ58" s="62"/>
      <c r="AK58" s="62"/>
      <c r="AL58" s="62"/>
      <c r="AM58" s="62"/>
      <c r="AN58" s="62"/>
    </row>
    <row r="59" spans="1:40" ht="40.35" customHeight="1">
      <c r="A59" s="218" t="str">
        <v>8. Sustainable Materials Sourcing and Construction Practices</v>
      </c>
      <c r="B59" s="218" t="str">
        <v>8.1. Design</v>
      </c>
      <c r="C59" s="220" t="str">
        <v>8.1.3</v>
      </c>
      <c r="D59" s="219" t="str">
        <f>IF(C59="","",HYPERLINK("#'" &amp; C59 &amp; "'!A1",VLOOKUP(C59,Table1[[Practice no.]:[Pracitce Name]],2,FALSE)))</f>
        <v xml:space="preserve">Alternatives to hot mix asphalt </v>
      </c>
      <c r="E59" s="65" t="str">
        <f>IF(C59="","",IF(ISERROR(VLOOKUP(VLOOKUP(C59,Table1[[Practice no.]:[12]],19,FALSE),List!$A$2:$B$5,2,FALSE)),"",VLOOKUP(VLOOKUP(C59,Table1[[Practice no.]:[12]],19,FALSE),List!$A$2:$B$5,2,FALSE)))</f>
        <v>○</v>
      </c>
      <c r="F59" s="66" t="str">
        <f>IF(C59="","",IF(ISERROR(VLOOKUP(VLOOKUP(C59,Table1[[Practice no.]:[12]],20,FALSE),List!$A$2:$B$5,2,FALSE)),"",VLOOKUP(VLOOKUP(C59,Table1[[Practice no.]:[12]],20,FALSE),List!$A$2:$B$5,2,FALSE)))</f>
        <v xml:space="preserve"> </v>
      </c>
      <c r="G59" s="66" t="str">
        <f>IF(C59="","",IF(ISERROR(VLOOKUP(VLOOKUP(C59,Table1[[Practice no.]:[12]],21,FALSE),List!$A$2:$B$5,2,FALSE)),"",VLOOKUP(VLOOKUP(C59,Table1[[Practice no.]:[12]],21,FALSE),List!$A$2:$B$5,2,FALSE)))</f>
        <v xml:space="preserve"> </v>
      </c>
      <c r="H59" s="67" t="str">
        <f>IF(C59="","",IF(ISERROR(VLOOKUP(VLOOKUP(C59,Table1[[Practice no.]:[12]],22,FALSE),List!$A$2:$B$5,2,FALSE)),"",VLOOKUP(VLOOKUP(C59,Table1[[Practice no.]:[12]],22,FALSE),List!$A$2:$B$5,2,FALSE)))</f>
        <v xml:space="preserve"> </v>
      </c>
      <c r="I59" s="67" t="str">
        <f>IF(C59="","",IF(ISERROR(VLOOKUP(VLOOKUP(C59,Table1[[Practice no.]:[12]],23,FALSE),List!$A$2:$B$5,2,FALSE)),"",VLOOKUP(VLOOKUP(C59,Table1[[Practice no.]:[12]],23,FALSE),List!$A$2:$B$5,2,FALSE)))</f>
        <v xml:space="preserve"> </v>
      </c>
      <c r="J59" s="67" t="str">
        <f>IF(C59="","",IF(ISERROR(VLOOKUP(VLOOKUP(C59,Table1[[Practice no.]:[12]],24,FALSE),List!$A$2:$B$5,2,FALSE)),"",VLOOKUP(VLOOKUP(C59,Table1[[Practice no.]:[12]],24,FALSE),List!$A$2:$B$5,2,FALSE)))</f>
        <v xml:space="preserve"> </v>
      </c>
      <c r="K59" s="68" t="str">
        <f>IF(C59="","",IF(ISERROR(VLOOKUP(VLOOKUP(C59,Table1[[Practice no.]:[12]],25,FALSE),List!$A$2:$B$5,2,FALSE)),"",VLOOKUP(VLOOKUP(C59,Table1[[Practice no.]:[12]],25,FALSE),List!$A$2:$B$5,2,FALSE)))</f>
        <v xml:space="preserve"> </v>
      </c>
      <c r="L59" s="68" t="str">
        <f>IF(C59="","",IF(ISERROR(VLOOKUP(VLOOKUP(C59,Table1[[Practice no.]:[12]],26,FALSE),List!$A$2:$B$5,2,FALSE)),"",VLOOKUP(VLOOKUP(C59,Table1[[Practice no.]:[12]],26,FALSE),List!$A$2:$B$5,2,FALSE)))</f>
        <v>●</v>
      </c>
      <c r="M59" s="68" t="str">
        <f>IF(C59="","",IF(ISERROR(VLOOKUP(VLOOKUP(C59,Table1[[Practice no.]:[12]],27,FALSE),List!$A$2:$B$5,2,FALSE)),"",VLOOKUP(VLOOKUP(C59,Table1[[Practice no.]:[12]],27,FALSE),List!$A$2:$B$5,2,FALSE)))</f>
        <v xml:space="preserve"> </v>
      </c>
      <c r="N59" s="69" t="str">
        <f>IF(C59="","",IF(ISERROR(VLOOKUP(VLOOKUP(C59,Table1[[Practice no.]:[12]],28,FALSE),List!$A$2:$B$5,2,FALSE)),"",VLOOKUP(VLOOKUP(C59,Table1[[Practice no.]:[12]],28,FALSE),List!$A$2:$B$5,2,FALSE)))</f>
        <v xml:space="preserve"> </v>
      </c>
      <c r="O59" s="69" t="str">
        <f>IF(C59="","",IF(ISERROR(VLOOKUP(VLOOKUP(C59,Table1[[Practice no.]:[12]],29,FALSE),List!$A$2:$B$5,2,FALSE)),"",VLOOKUP(VLOOKUP(C59,Table1[[Practice no.]:[12]],29,FALSE),List!$A$2:$B$5,2,FALSE)))</f>
        <v xml:space="preserve"> </v>
      </c>
      <c r="P59" s="69" t="str">
        <f>IF(C59="","",IF(ISERROR(VLOOKUP(VLOOKUP(C59,Table1[[Practice no.]:[12]],30,FALSE),List!$A$2:$B$5,2,FALSE)),"",VLOOKUP(VLOOKUP(C59,Table1[[Practice no.]:[12]],30,FALSE),List!$A$2:$B$5,2,FALSE)))</f>
        <v xml:space="preserve"> </v>
      </c>
      <c r="Q59" s="77" t="str">
        <f>IF(C59="","",IF(ISERROR(VLOOKUP(VLOOKUP(C59,Table1[[Practice no.]:[12]],31,FALSE),List!$A$2:$B$5,2,FALSE)),"",VLOOKUP(VLOOKUP(C59,Table1[[Practice no.]:[12]],31,FALSE),List!$A$2:$B$5,2,FALSE)))</f>
        <v>○</v>
      </c>
      <c r="R59" s="55" t="str">
        <f>IF(C59="","",IF(ISERROR(VLOOKUP(VLOOKUP(C59,Table1[[Practice no.]:[12]],32,FALSE),List!$A$2:$B$5,2,FALSE)),"",VLOOKUP(VLOOKUP(C59,Table1[[Practice no.]:[12]],32,FALSE),List!$A$2:$B$5,2,FALSE)))</f>
        <v>○</v>
      </c>
      <c r="S59" s="55" t="str">
        <f>IF(C59="","",IF(ISERROR(VLOOKUP(VLOOKUP(C59,Table1[[Practice no.]:[12]],33,FALSE),List!$A$2:$B$5,2,FALSE)),"",VLOOKUP(VLOOKUP(C59,Table1[[Practice no.]:[12]],33,FALSE),List!$A$2:$B$5,2,FALSE)))</f>
        <v>○</v>
      </c>
      <c r="T59" s="55" t="str">
        <f>IF(C59="","",IF(ISERROR(VLOOKUP(VLOOKUP(C59,Table1[[Practice no.]:[12]],34,FALSE),List!$A$2:$B$5,2,FALSE)),"",VLOOKUP(VLOOKUP(C59,Table1[[Practice no.]:[12]],34,FALSE),List!$A$2:$B$5,2,FALSE)))</f>
        <v>○</v>
      </c>
      <c r="U59" s="55" t="str">
        <f>IF(C59="","",IF(ISERROR(VLOOKUP(VLOOKUP(C59,Table1[[Practice no.]:[12]],35,FALSE),List!$A$2:$B$5,2,FALSE)),"",VLOOKUP(VLOOKUP(C59,Table1[[Practice no.]:[12]],35,FALSE),List!$A$2:$B$5,2,FALSE)))</f>
        <v xml:space="preserve"> </v>
      </c>
      <c r="V59" s="55" t="str">
        <f>IF(C59="","",IF(ISERROR(VLOOKUP(VLOOKUP(C59,Table1[[Practice no.]:[12]],36,FALSE),List!$A$2:$B$5,2,FALSE)),"",VLOOKUP(VLOOKUP(C59,Table1[[Practice no.]:[12]],36,FALSE),List!$A$2:$B$5,2,FALSE)))</f>
        <v xml:space="preserve"> </v>
      </c>
      <c r="W59" s="55" t="str">
        <f>IF(C59="","",IF(ISERROR(VLOOKUP(VLOOKUP(C59,Table1[[Practice no.]:[12]],37,FALSE),List!$A$2:$B$5,2,FALSE)),"",VLOOKUP(VLOOKUP(C59,Table1[[Practice no.]:[12]],37,FALSE),List!$A$2:$B$5,2,FALSE)))</f>
        <v xml:space="preserve"> </v>
      </c>
      <c r="X59" s="55" t="str">
        <f>IF(C59="","",IF(ISERROR(VLOOKUP(VLOOKUP(C59,Table1[[Practice no.]:[12]],38,FALSE),List!$A$2:$B$5,2,FALSE)),"",VLOOKUP(VLOOKUP(C59,Table1[[Practice no.]:[12]],38,FALSE),List!$A$2:$B$5,2,FALSE)))</f>
        <v>○</v>
      </c>
      <c r="Y59" s="55" t="str">
        <f>IF(C59="","",IF(ISERROR(VLOOKUP(VLOOKUP(C59,Table1[[Practice no.]:[12]],39,FALSE),List!$A$2:$B$5,2,FALSE)),"",VLOOKUP(VLOOKUP(C59,Table1[[Practice no.]:[12]],39,FALSE),List!$A$2:$B$5,2,FALSE)))</f>
        <v>○</v>
      </c>
      <c r="Z59" s="55" t="str">
        <f>IF(C59="","",IF(ISERROR(VLOOKUP(VLOOKUP(C59,Table1[[Practice no.]:[12]],40,FALSE),List!$A$2:$B$5,2,FALSE)),"",VLOOKUP(VLOOKUP(C59,Table1[[Practice no.]:[12]],40,FALSE),List!$A$2:$B$5,2,FALSE)))</f>
        <v>○</v>
      </c>
      <c r="AA59" s="55" t="str">
        <f>IF(C59="","",IF(ISERROR(VLOOKUP(VLOOKUP(C59,Table1[[Practice no.]:[12]],41,FALSE),List!$A$2:$B$5,2,FALSE)),"",VLOOKUP(VLOOKUP(C59,Table1[[Practice no.]:[12]],41,FALSE),List!$A$2:$B$5,2,FALSE)))</f>
        <v>○</v>
      </c>
      <c r="AB59" s="55" t="str">
        <f>IF(C59="","",IF(ISERROR(VLOOKUP(VLOOKUP(C59,Table1[[Practice no.]:[12]],42,FALSE),List!$A$2:$B$5,2,FALSE)),"",VLOOKUP(VLOOKUP(C59,Table1[[Practice no.]:[12]],42,FALSE),List!$A$2:$B$5,2,FALSE)))</f>
        <v xml:space="preserve"> </v>
      </c>
      <c r="AD59" s="62"/>
      <c r="AE59" s="62"/>
      <c r="AF59" s="62"/>
      <c r="AG59" s="62"/>
      <c r="AH59" s="62"/>
      <c r="AI59" s="62"/>
      <c r="AJ59" s="62"/>
      <c r="AK59" s="62"/>
      <c r="AL59" s="62"/>
      <c r="AM59" s="62"/>
      <c r="AN59" s="62"/>
    </row>
    <row r="60" spans="1:40" ht="40.35" customHeight="1">
      <c r="A60" s="218" t="str">
        <v>8. Sustainable Materials Sourcing and Construction Practices</v>
      </c>
      <c r="B60" s="218" t="str">
        <v>8.1. Design</v>
      </c>
      <c r="C60" s="220" t="str">
        <v>8.1.4</v>
      </c>
      <c r="D60" s="219" t="str">
        <f>IF(C60="","",HYPERLINK("#'" &amp; C60 &amp; "'!A1",VLOOKUP(C60,Table1[[Practice no.]:[Pracitce Name]],2,FALSE)))</f>
        <v>Polymer modified bitumen (PMB)</v>
      </c>
      <c r="E60" s="65" t="str">
        <f>IF(C60="","",IF(ISERROR(VLOOKUP(VLOOKUP(C60,Table1[[Practice no.]:[12]],19,FALSE),List!$A$2:$B$5,2,FALSE)),"",VLOOKUP(VLOOKUP(C60,Table1[[Practice no.]:[12]],19,FALSE),List!$A$2:$B$5,2,FALSE)))</f>
        <v>○</v>
      </c>
      <c r="F60" s="66" t="str">
        <f>IF(C60="","",IF(ISERROR(VLOOKUP(VLOOKUP(C60,Table1[[Practice no.]:[12]],20,FALSE),List!$A$2:$B$5,2,FALSE)),"",VLOOKUP(VLOOKUP(C60,Table1[[Practice no.]:[12]],20,FALSE),List!$A$2:$B$5,2,FALSE)))</f>
        <v xml:space="preserve"> </v>
      </c>
      <c r="G60" s="66" t="str">
        <f>IF(C60="","",IF(ISERROR(VLOOKUP(VLOOKUP(C60,Table1[[Practice no.]:[12]],21,FALSE),List!$A$2:$B$5,2,FALSE)),"",VLOOKUP(VLOOKUP(C60,Table1[[Practice no.]:[12]],21,FALSE),List!$A$2:$B$5,2,FALSE)))</f>
        <v xml:space="preserve"> </v>
      </c>
      <c r="H60" s="67" t="str">
        <f>IF(C60="","",IF(ISERROR(VLOOKUP(VLOOKUP(C60,Table1[[Practice no.]:[12]],22,FALSE),List!$A$2:$B$5,2,FALSE)),"",VLOOKUP(VLOOKUP(C60,Table1[[Practice no.]:[12]],22,FALSE),List!$A$2:$B$5,2,FALSE)))</f>
        <v>○</v>
      </c>
      <c r="I60" s="67" t="str">
        <f>IF(C60="","",IF(ISERROR(VLOOKUP(VLOOKUP(C60,Table1[[Practice no.]:[12]],23,FALSE),List!$A$2:$B$5,2,FALSE)),"",VLOOKUP(VLOOKUP(C60,Table1[[Practice no.]:[12]],23,FALSE),List!$A$2:$B$5,2,FALSE)))</f>
        <v>○</v>
      </c>
      <c r="J60" s="67" t="str">
        <f>IF(C60="","",IF(ISERROR(VLOOKUP(VLOOKUP(C60,Table1[[Practice no.]:[12]],24,FALSE),List!$A$2:$B$5,2,FALSE)),"",VLOOKUP(VLOOKUP(C60,Table1[[Practice no.]:[12]],24,FALSE),List!$A$2:$B$5,2,FALSE)))</f>
        <v xml:space="preserve"> </v>
      </c>
      <c r="K60" s="68" t="str">
        <f>IF(C60="","",IF(ISERROR(VLOOKUP(VLOOKUP(C60,Table1[[Practice no.]:[12]],25,FALSE),List!$A$2:$B$5,2,FALSE)),"",VLOOKUP(VLOOKUP(C60,Table1[[Practice no.]:[12]],25,FALSE),List!$A$2:$B$5,2,FALSE)))</f>
        <v xml:space="preserve"> </v>
      </c>
      <c r="L60" s="68" t="str">
        <f>IF(C60="","",IF(ISERROR(VLOOKUP(VLOOKUP(C60,Table1[[Practice no.]:[12]],26,FALSE),List!$A$2:$B$5,2,FALSE)),"",VLOOKUP(VLOOKUP(C60,Table1[[Practice no.]:[12]],26,FALSE),List!$A$2:$B$5,2,FALSE)))</f>
        <v>●</v>
      </c>
      <c r="M60" s="68" t="str">
        <f>IF(C60="","",IF(ISERROR(VLOOKUP(VLOOKUP(C60,Table1[[Practice no.]:[12]],27,FALSE),List!$A$2:$B$5,2,FALSE)),"",VLOOKUP(VLOOKUP(C60,Table1[[Practice no.]:[12]],27,FALSE),List!$A$2:$B$5,2,FALSE)))</f>
        <v xml:space="preserve"> </v>
      </c>
      <c r="N60" s="69" t="str">
        <f>IF(C60="","",IF(ISERROR(VLOOKUP(VLOOKUP(C60,Table1[[Practice no.]:[12]],28,FALSE),List!$A$2:$B$5,2,FALSE)),"",VLOOKUP(VLOOKUP(C60,Table1[[Practice no.]:[12]],28,FALSE),List!$A$2:$B$5,2,FALSE)))</f>
        <v xml:space="preserve"> </v>
      </c>
      <c r="O60" s="69" t="str">
        <f>IF(C60="","",IF(ISERROR(VLOOKUP(VLOOKUP(C60,Table1[[Practice no.]:[12]],29,FALSE),List!$A$2:$B$5,2,FALSE)),"",VLOOKUP(VLOOKUP(C60,Table1[[Practice no.]:[12]],29,FALSE),List!$A$2:$B$5,2,FALSE)))</f>
        <v xml:space="preserve"> </v>
      </c>
      <c r="P60" s="69" t="str">
        <f>IF(C60="","",IF(ISERROR(VLOOKUP(VLOOKUP(C60,Table1[[Practice no.]:[12]],30,FALSE),List!$A$2:$B$5,2,FALSE)),"",VLOOKUP(VLOOKUP(C60,Table1[[Practice no.]:[12]],30,FALSE),List!$A$2:$B$5,2,FALSE)))</f>
        <v xml:space="preserve"> </v>
      </c>
      <c r="Q60" s="77" t="str">
        <f>IF(C60="","",IF(ISERROR(VLOOKUP(VLOOKUP(C60,Table1[[Practice no.]:[12]],31,FALSE),List!$A$2:$B$5,2,FALSE)),"",VLOOKUP(VLOOKUP(C60,Table1[[Practice no.]:[12]],31,FALSE),List!$A$2:$B$5,2,FALSE)))</f>
        <v>○</v>
      </c>
      <c r="R60" s="55" t="str">
        <f>IF(C60="","",IF(ISERROR(VLOOKUP(VLOOKUP(C60,Table1[[Practice no.]:[12]],32,FALSE),List!$A$2:$B$5,2,FALSE)),"",VLOOKUP(VLOOKUP(C60,Table1[[Practice no.]:[12]],32,FALSE),List!$A$2:$B$5,2,FALSE)))</f>
        <v xml:space="preserve"> </v>
      </c>
      <c r="S60" s="55" t="str">
        <f>IF(C60="","",IF(ISERROR(VLOOKUP(VLOOKUP(C60,Table1[[Practice no.]:[12]],33,FALSE),List!$A$2:$B$5,2,FALSE)),"",VLOOKUP(VLOOKUP(C60,Table1[[Practice no.]:[12]],33,FALSE),List!$A$2:$B$5,2,FALSE)))</f>
        <v>○</v>
      </c>
      <c r="T60" s="55" t="str">
        <f>IF(C60="","",IF(ISERROR(VLOOKUP(VLOOKUP(C60,Table1[[Practice no.]:[12]],34,FALSE),List!$A$2:$B$5,2,FALSE)),"",VLOOKUP(VLOOKUP(C60,Table1[[Practice no.]:[12]],34,FALSE),List!$A$2:$B$5,2,FALSE)))</f>
        <v>○</v>
      </c>
      <c r="U60" s="55" t="str">
        <f>IF(C60="","",IF(ISERROR(VLOOKUP(VLOOKUP(C60,Table1[[Practice no.]:[12]],35,FALSE),List!$A$2:$B$5,2,FALSE)),"",VLOOKUP(VLOOKUP(C60,Table1[[Practice no.]:[12]],35,FALSE),List!$A$2:$B$5,2,FALSE)))</f>
        <v xml:space="preserve"> </v>
      </c>
      <c r="V60" s="55" t="str">
        <f>IF(C60="","",IF(ISERROR(VLOOKUP(VLOOKUP(C60,Table1[[Practice no.]:[12]],36,FALSE),List!$A$2:$B$5,2,FALSE)),"",VLOOKUP(VLOOKUP(C60,Table1[[Practice no.]:[12]],36,FALSE),List!$A$2:$B$5,2,FALSE)))</f>
        <v xml:space="preserve"> </v>
      </c>
      <c r="W60" s="55" t="str">
        <f>IF(C60="","",IF(ISERROR(VLOOKUP(VLOOKUP(C60,Table1[[Practice no.]:[12]],37,FALSE),List!$A$2:$B$5,2,FALSE)),"",VLOOKUP(VLOOKUP(C60,Table1[[Practice no.]:[12]],37,FALSE),List!$A$2:$B$5,2,FALSE)))</f>
        <v xml:space="preserve"> </v>
      </c>
      <c r="X60" s="55" t="str">
        <f>IF(C60="","",IF(ISERROR(VLOOKUP(VLOOKUP(C60,Table1[[Practice no.]:[12]],38,FALSE),List!$A$2:$B$5,2,FALSE)),"",VLOOKUP(VLOOKUP(C60,Table1[[Practice no.]:[12]],38,FALSE),List!$A$2:$B$5,2,FALSE)))</f>
        <v xml:space="preserve"> </v>
      </c>
      <c r="Y60" s="55" t="str">
        <f>IF(C60="","",IF(ISERROR(VLOOKUP(VLOOKUP(C60,Table1[[Practice no.]:[12]],39,FALSE),List!$A$2:$B$5,2,FALSE)),"",VLOOKUP(VLOOKUP(C60,Table1[[Practice no.]:[12]],39,FALSE),List!$A$2:$B$5,2,FALSE)))</f>
        <v xml:space="preserve"> </v>
      </c>
      <c r="Z60" s="55" t="str">
        <f>IF(C60="","",IF(ISERROR(VLOOKUP(VLOOKUP(C60,Table1[[Practice no.]:[12]],40,FALSE),List!$A$2:$B$5,2,FALSE)),"",VLOOKUP(VLOOKUP(C60,Table1[[Practice no.]:[12]],40,FALSE),List!$A$2:$B$5,2,FALSE)))</f>
        <v>○</v>
      </c>
      <c r="AA60" s="55" t="str">
        <f>IF(C60="","",IF(ISERROR(VLOOKUP(VLOOKUP(C60,Table1[[Practice no.]:[12]],41,FALSE),List!$A$2:$B$5,2,FALSE)),"",VLOOKUP(VLOOKUP(C60,Table1[[Practice no.]:[12]],41,FALSE),List!$A$2:$B$5,2,FALSE)))</f>
        <v>○</v>
      </c>
      <c r="AB60" s="55" t="str">
        <f>IF(C60="","",IF(ISERROR(VLOOKUP(VLOOKUP(C60,Table1[[Practice no.]:[12]],42,FALSE),List!$A$2:$B$5,2,FALSE)),"",VLOOKUP(VLOOKUP(C60,Table1[[Practice no.]:[12]],42,FALSE),List!$A$2:$B$5,2,FALSE)))</f>
        <v xml:space="preserve"> </v>
      </c>
      <c r="AD60" s="62"/>
      <c r="AE60" s="62"/>
      <c r="AF60" s="62"/>
      <c r="AG60" s="62"/>
      <c r="AH60" s="62"/>
      <c r="AI60" s="62"/>
      <c r="AJ60" s="62"/>
      <c r="AK60" s="62"/>
      <c r="AL60" s="62"/>
      <c r="AM60" s="62"/>
      <c r="AN60" s="62"/>
    </row>
    <row r="61" spans="1:40" ht="40.35" customHeight="1">
      <c r="A61" s="218" t="str">
        <v>8. Sustainable Materials Sourcing and Construction Practices</v>
      </c>
      <c r="B61" s="218" t="str">
        <v>8.1. Design</v>
      </c>
      <c r="C61" s="220" t="str">
        <v>8.1.5</v>
      </c>
      <c r="D61" s="219" t="str">
        <f>IF(C61="","",HYPERLINK("#'" &amp; C61 &amp; "'!A1",VLOOKUP(C61,Table1[[Practice no.]:[Pracitce Name]],2,FALSE)))</f>
        <v>Dig Once for Road Transport</v>
      </c>
      <c r="E61" s="65" t="str">
        <f>IF(C61="","",IF(ISERROR(VLOOKUP(VLOOKUP(C61,Table1[[Practice no.]:[12]],19,FALSE),List!$A$2:$B$5,2,FALSE)),"",VLOOKUP(VLOOKUP(C61,Table1[[Practice no.]:[12]],19,FALSE),List!$A$2:$B$5,2,FALSE)))</f>
        <v>●</v>
      </c>
      <c r="F61" s="66" t="str">
        <f>IF(C61="","",IF(ISERROR(VLOOKUP(VLOOKUP(C61,Table1[[Practice no.]:[12]],20,FALSE),List!$A$2:$B$5,2,FALSE)),"",VLOOKUP(VLOOKUP(C61,Table1[[Practice no.]:[12]],20,FALSE),List!$A$2:$B$5,2,FALSE)))</f>
        <v xml:space="preserve"> </v>
      </c>
      <c r="G61" s="66" t="str">
        <f>IF(C61="","",IF(ISERROR(VLOOKUP(VLOOKUP(C61,Table1[[Practice no.]:[12]],21,FALSE),List!$A$2:$B$5,2,FALSE)),"",VLOOKUP(VLOOKUP(C61,Table1[[Practice no.]:[12]],21,FALSE),List!$A$2:$B$5,2,FALSE)))</f>
        <v xml:space="preserve"> </v>
      </c>
      <c r="H61" s="67" t="str">
        <f>IF(C61="","",IF(ISERROR(VLOOKUP(VLOOKUP(C61,Table1[[Practice no.]:[12]],22,FALSE),List!$A$2:$B$5,2,FALSE)),"",VLOOKUP(VLOOKUP(C61,Table1[[Practice no.]:[12]],22,FALSE),List!$A$2:$B$5,2,FALSE)))</f>
        <v>○</v>
      </c>
      <c r="I61" s="67" t="str">
        <f>IF(C61="","",IF(ISERROR(VLOOKUP(VLOOKUP(C61,Table1[[Practice no.]:[12]],23,FALSE),List!$A$2:$B$5,2,FALSE)),"",VLOOKUP(VLOOKUP(C61,Table1[[Practice no.]:[12]],23,FALSE),List!$A$2:$B$5,2,FALSE)))</f>
        <v xml:space="preserve"> </v>
      </c>
      <c r="J61" s="67" t="str">
        <f>IF(C61="","",IF(ISERROR(VLOOKUP(VLOOKUP(C61,Table1[[Practice no.]:[12]],24,FALSE),List!$A$2:$B$5,2,FALSE)),"",VLOOKUP(VLOOKUP(C61,Table1[[Practice no.]:[12]],24,FALSE),List!$A$2:$B$5,2,FALSE)))</f>
        <v xml:space="preserve"> </v>
      </c>
      <c r="K61" s="68" t="str">
        <f>IF(C61="","",IF(ISERROR(VLOOKUP(VLOOKUP(C61,Table1[[Practice no.]:[12]],25,FALSE),List!$A$2:$B$5,2,FALSE)),"",VLOOKUP(VLOOKUP(C61,Table1[[Practice no.]:[12]],25,FALSE),List!$A$2:$B$5,2,FALSE)))</f>
        <v xml:space="preserve"> </v>
      </c>
      <c r="L61" s="68" t="str">
        <f>IF(C61="","",IF(ISERROR(VLOOKUP(VLOOKUP(C61,Table1[[Practice no.]:[12]],26,FALSE),List!$A$2:$B$5,2,FALSE)),"",VLOOKUP(VLOOKUP(C61,Table1[[Practice no.]:[12]],26,FALSE),List!$A$2:$B$5,2,FALSE)))</f>
        <v xml:space="preserve"> </v>
      </c>
      <c r="M61" s="68" t="str">
        <f>IF(C61="","",IF(ISERROR(VLOOKUP(VLOOKUP(C61,Table1[[Practice no.]:[12]],27,FALSE),List!$A$2:$B$5,2,FALSE)),"",VLOOKUP(VLOOKUP(C61,Table1[[Practice no.]:[12]],27,FALSE),List!$A$2:$B$5,2,FALSE)))</f>
        <v xml:space="preserve"> </v>
      </c>
      <c r="N61" s="69" t="str">
        <f>IF(C61="","",IF(ISERROR(VLOOKUP(VLOOKUP(C61,Table1[[Practice no.]:[12]],28,FALSE),List!$A$2:$B$5,2,FALSE)),"",VLOOKUP(VLOOKUP(C61,Table1[[Practice no.]:[12]],28,FALSE),List!$A$2:$B$5,2,FALSE)))</f>
        <v>○</v>
      </c>
      <c r="O61" s="69" t="str">
        <f>IF(C61="","",IF(ISERROR(VLOOKUP(VLOOKUP(C61,Table1[[Practice no.]:[12]],29,FALSE),List!$A$2:$B$5,2,FALSE)),"",VLOOKUP(VLOOKUP(C61,Table1[[Practice no.]:[12]],29,FALSE),List!$A$2:$B$5,2,FALSE)))</f>
        <v xml:space="preserve"> </v>
      </c>
      <c r="P61" s="69" t="str">
        <f>IF(C61="","",IF(ISERROR(VLOOKUP(VLOOKUP(C61,Table1[[Practice no.]:[12]],30,FALSE),List!$A$2:$B$5,2,FALSE)),"",VLOOKUP(VLOOKUP(C61,Table1[[Practice no.]:[12]],30,FALSE),List!$A$2:$B$5,2,FALSE)))</f>
        <v>○</v>
      </c>
      <c r="Q61" s="77" t="str">
        <f>IF(C61="","",IF(ISERROR(VLOOKUP(VLOOKUP(C61,Table1[[Practice no.]:[12]],31,FALSE),List!$A$2:$B$5,2,FALSE)),"",VLOOKUP(VLOOKUP(C61,Table1[[Practice no.]:[12]],31,FALSE),List!$A$2:$B$5,2,FALSE)))</f>
        <v>○</v>
      </c>
      <c r="R61" s="55" t="str">
        <f>IF(C61="","",IF(ISERROR(VLOOKUP(VLOOKUP(C61,Table1[[Practice no.]:[12]],32,FALSE),List!$A$2:$B$5,2,FALSE)),"",VLOOKUP(VLOOKUP(C61,Table1[[Practice no.]:[12]],32,FALSE),List!$A$2:$B$5,2,FALSE)))</f>
        <v>○</v>
      </c>
      <c r="S61" s="55" t="str">
        <f>IF(C61="","",IF(ISERROR(VLOOKUP(VLOOKUP(C61,Table1[[Practice no.]:[12]],33,FALSE),List!$A$2:$B$5,2,FALSE)),"",VLOOKUP(VLOOKUP(C61,Table1[[Practice no.]:[12]],33,FALSE),List!$A$2:$B$5,2,FALSE)))</f>
        <v>○</v>
      </c>
      <c r="T61" s="55" t="str">
        <f>IF(C61="","",IF(ISERROR(VLOOKUP(VLOOKUP(C61,Table1[[Practice no.]:[12]],34,FALSE),List!$A$2:$B$5,2,FALSE)),"",VLOOKUP(VLOOKUP(C61,Table1[[Practice no.]:[12]],34,FALSE),List!$A$2:$B$5,2,FALSE)))</f>
        <v xml:space="preserve"> </v>
      </c>
      <c r="U61" s="55" t="str">
        <f>IF(C61="","",IF(ISERROR(VLOOKUP(VLOOKUP(C61,Table1[[Practice no.]:[12]],35,FALSE),List!$A$2:$B$5,2,FALSE)),"",VLOOKUP(VLOOKUP(C61,Table1[[Practice no.]:[12]],35,FALSE),List!$A$2:$B$5,2,FALSE)))</f>
        <v>○</v>
      </c>
      <c r="V61" s="55" t="str">
        <f>IF(C61="","",IF(ISERROR(VLOOKUP(VLOOKUP(C61,Table1[[Practice no.]:[12]],36,FALSE),List!$A$2:$B$5,2,FALSE)),"",VLOOKUP(VLOOKUP(C61,Table1[[Practice no.]:[12]],36,FALSE),List!$A$2:$B$5,2,FALSE)))</f>
        <v>○</v>
      </c>
      <c r="W61" s="55" t="str">
        <f>IF(C61="","",IF(ISERROR(VLOOKUP(VLOOKUP(C61,Table1[[Practice no.]:[12]],37,FALSE),List!$A$2:$B$5,2,FALSE)),"",VLOOKUP(VLOOKUP(C61,Table1[[Practice no.]:[12]],37,FALSE),List!$A$2:$B$5,2,FALSE)))</f>
        <v xml:space="preserve"> </v>
      </c>
      <c r="X61" s="55" t="str">
        <f>IF(C61="","",IF(ISERROR(VLOOKUP(VLOOKUP(C61,Table1[[Practice no.]:[12]],38,FALSE),List!$A$2:$B$5,2,FALSE)),"",VLOOKUP(VLOOKUP(C61,Table1[[Practice no.]:[12]],38,FALSE),List!$A$2:$B$5,2,FALSE)))</f>
        <v>○</v>
      </c>
      <c r="Y61" s="55" t="str">
        <f>IF(C61="","",IF(ISERROR(VLOOKUP(VLOOKUP(C61,Table1[[Practice no.]:[12]],39,FALSE),List!$A$2:$B$5,2,FALSE)),"",VLOOKUP(VLOOKUP(C61,Table1[[Practice no.]:[12]],39,FALSE),List!$A$2:$B$5,2,FALSE)))</f>
        <v>○</v>
      </c>
      <c r="Z61" s="55" t="str">
        <f>IF(C61="","",IF(ISERROR(VLOOKUP(VLOOKUP(C61,Table1[[Practice no.]:[12]],40,FALSE),List!$A$2:$B$5,2,FALSE)),"",VLOOKUP(VLOOKUP(C61,Table1[[Practice no.]:[12]],40,FALSE),List!$A$2:$B$5,2,FALSE)))</f>
        <v xml:space="preserve"> </v>
      </c>
      <c r="AA61" s="55" t="str">
        <f>IF(C61="","",IF(ISERROR(VLOOKUP(VLOOKUP(C61,Table1[[Practice no.]:[12]],41,FALSE),List!$A$2:$B$5,2,FALSE)),"",VLOOKUP(VLOOKUP(C61,Table1[[Practice no.]:[12]],41,FALSE),List!$A$2:$B$5,2,FALSE)))</f>
        <v xml:space="preserve"> </v>
      </c>
      <c r="AB61" s="55" t="str">
        <f>IF(C61="","",IF(ISERROR(VLOOKUP(VLOOKUP(C61,Table1[[Practice no.]:[12]],42,FALSE),List!$A$2:$B$5,2,FALSE)),"",VLOOKUP(VLOOKUP(C61,Table1[[Practice no.]:[12]],42,FALSE),List!$A$2:$B$5,2,FALSE)))</f>
        <v>○</v>
      </c>
      <c r="AD61" s="62"/>
      <c r="AE61" s="62"/>
      <c r="AF61" s="62"/>
      <c r="AG61" s="62"/>
      <c r="AH61" s="62"/>
      <c r="AI61" s="62"/>
      <c r="AJ61" s="62"/>
      <c r="AK61" s="62"/>
      <c r="AL61" s="62"/>
      <c r="AM61" s="62"/>
      <c r="AN61" s="62"/>
    </row>
    <row r="62" spans="1:40" ht="40.35" customHeight="1">
      <c r="A62" s="218" t="str">
        <v>8. Sustainable Materials Sourcing and Construction Practices</v>
      </c>
      <c r="B62" s="218" t="str">
        <v>8.2. Material choice</v>
      </c>
      <c r="C62" s="220" t="str">
        <v>8.2.1</v>
      </c>
      <c r="D62" s="219" t="str">
        <f>IF(C62="","",HYPERLINK("#'" &amp; C62 &amp; "'!A1",VLOOKUP(C62,Table1[[Practice no.]:[Pracitce Name]],2,FALSE)))</f>
        <v>Efficient life-cycle use of material</v>
      </c>
      <c r="E62" s="65" t="str">
        <f>IF(C62="","",IF(ISERROR(VLOOKUP(VLOOKUP(C62,Table1[[Practice no.]:[12]],19,FALSE),List!$A$2:$B$5,2,FALSE)),"",VLOOKUP(VLOOKUP(C62,Table1[[Practice no.]:[12]],19,FALSE),List!$A$2:$B$5,2,FALSE)))</f>
        <v>○</v>
      </c>
      <c r="F62" s="66" t="str">
        <f>IF(C62="","",IF(ISERROR(VLOOKUP(VLOOKUP(C62,Table1[[Practice no.]:[12]],20,FALSE),List!$A$2:$B$5,2,FALSE)),"",VLOOKUP(VLOOKUP(C62,Table1[[Practice no.]:[12]],20,FALSE),List!$A$2:$B$5,2,FALSE)))</f>
        <v xml:space="preserve"> </v>
      </c>
      <c r="G62" s="66" t="str">
        <f>IF(C62="","",IF(ISERROR(VLOOKUP(VLOOKUP(C62,Table1[[Practice no.]:[12]],21,FALSE),List!$A$2:$B$5,2,FALSE)),"",VLOOKUP(VLOOKUP(C62,Table1[[Practice no.]:[12]],21,FALSE),List!$A$2:$B$5,2,FALSE)))</f>
        <v xml:space="preserve"> </v>
      </c>
      <c r="H62" s="67" t="str">
        <f>IF(C62="","",IF(ISERROR(VLOOKUP(VLOOKUP(C62,Table1[[Practice no.]:[12]],22,FALSE),List!$A$2:$B$5,2,FALSE)),"",VLOOKUP(VLOOKUP(C62,Table1[[Practice no.]:[12]],22,FALSE),List!$A$2:$B$5,2,FALSE)))</f>
        <v>○</v>
      </c>
      <c r="I62" s="67" t="str">
        <f>IF(C62="","",IF(ISERROR(VLOOKUP(VLOOKUP(C62,Table1[[Practice no.]:[12]],23,FALSE),List!$A$2:$B$5,2,FALSE)),"",VLOOKUP(VLOOKUP(C62,Table1[[Practice no.]:[12]],23,FALSE),List!$A$2:$B$5,2,FALSE)))</f>
        <v>○</v>
      </c>
      <c r="J62" s="67" t="str">
        <f>IF(C62="","",IF(ISERROR(VLOOKUP(VLOOKUP(C62,Table1[[Practice no.]:[12]],24,FALSE),List!$A$2:$B$5,2,FALSE)),"",VLOOKUP(VLOOKUP(C62,Table1[[Practice no.]:[12]],24,FALSE),List!$A$2:$B$5,2,FALSE)))</f>
        <v>○</v>
      </c>
      <c r="K62" s="68" t="str">
        <f>IF(C62="","",IF(ISERROR(VLOOKUP(VLOOKUP(C62,Table1[[Practice no.]:[12]],25,FALSE),List!$A$2:$B$5,2,FALSE)),"",VLOOKUP(VLOOKUP(C62,Table1[[Practice no.]:[12]],25,FALSE),List!$A$2:$B$5,2,FALSE)))</f>
        <v xml:space="preserve"> </v>
      </c>
      <c r="L62" s="68" t="str">
        <f>IF(C62="","",IF(ISERROR(VLOOKUP(VLOOKUP(C62,Table1[[Practice no.]:[12]],26,FALSE),List!$A$2:$B$5,2,FALSE)),"",VLOOKUP(VLOOKUP(C62,Table1[[Practice no.]:[12]],26,FALSE),List!$A$2:$B$5,2,FALSE)))</f>
        <v>●</v>
      </c>
      <c r="M62" s="68" t="str">
        <f>IF(C62="","",IF(ISERROR(VLOOKUP(VLOOKUP(C62,Table1[[Practice no.]:[12]],27,FALSE),List!$A$2:$B$5,2,FALSE)),"",VLOOKUP(VLOOKUP(C62,Table1[[Practice no.]:[12]],27,FALSE),List!$A$2:$B$5,2,FALSE)))</f>
        <v xml:space="preserve"> </v>
      </c>
      <c r="N62" s="69" t="str">
        <f>IF(C62="","",IF(ISERROR(VLOOKUP(VLOOKUP(C62,Table1[[Practice no.]:[12]],28,FALSE),List!$A$2:$B$5,2,FALSE)),"",VLOOKUP(VLOOKUP(C62,Table1[[Practice no.]:[12]],28,FALSE),List!$A$2:$B$5,2,FALSE)))</f>
        <v xml:space="preserve"> </v>
      </c>
      <c r="O62" s="69" t="str">
        <f>IF(C62="","",IF(ISERROR(VLOOKUP(VLOOKUP(C62,Table1[[Practice no.]:[12]],29,FALSE),List!$A$2:$B$5,2,FALSE)),"",VLOOKUP(VLOOKUP(C62,Table1[[Practice no.]:[12]],29,FALSE),List!$A$2:$B$5,2,FALSE)))</f>
        <v xml:space="preserve"> </v>
      </c>
      <c r="P62" s="69" t="str">
        <f>IF(C62="","",IF(ISERROR(VLOOKUP(VLOOKUP(C62,Table1[[Practice no.]:[12]],30,FALSE),List!$A$2:$B$5,2,FALSE)),"",VLOOKUP(VLOOKUP(C62,Table1[[Practice no.]:[12]],30,FALSE),List!$A$2:$B$5,2,FALSE)))</f>
        <v xml:space="preserve"> </v>
      </c>
      <c r="Q62" s="77" t="str">
        <f>IF(C62="","",IF(ISERROR(VLOOKUP(VLOOKUP(C62,Table1[[Practice no.]:[12]],31,FALSE),List!$A$2:$B$5,2,FALSE)),"",VLOOKUP(VLOOKUP(C62,Table1[[Practice no.]:[12]],31,FALSE),List!$A$2:$B$5,2,FALSE)))</f>
        <v xml:space="preserve"> </v>
      </c>
      <c r="R62" s="55" t="str">
        <f>IF(C62="","",IF(ISERROR(VLOOKUP(VLOOKUP(C62,Table1[[Practice no.]:[12]],32,FALSE),List!$A$2:$B$5,2,FALSE)),"",VLOOKUP(VLOOKUP(C62,Table1[[Practice no.]:[12]],32,FALSE),List!$A$2:$B$5,2,FALSE)))</f>
        <v>○</v>
      </c>
      <c r="S62" s="55" t="str">
        <f>IF(C62="","",IF(ISERROR(VLOOKUP(VLOOKUP(C62,Table1[[Practice no.]:[12]],33,FALSE),List!$A$2:$B$5,2,FALSE)),"",VLOOKUP(VLOOKUP(C62,Table1[[Practice no.]:[12]],33,FALSE),List!$A$2:$B$5,2,FALSE)))</f>
        <v xml:space="preserve"> </v>
      </c>
      <c r="T62" s="55" t="str">
        <f>IF(C62="","",IF(ISERROR(VLOOKUP(VLOOKUP(C62,Table1[[Practice no.]:[12]],34,FALSE),List!$A$2:$B$5,2,FALSE)),"",VLOOKUP(VLOOKUP(C62,Table1[[Practice no.]:[12]],34,FALSE),List!$A$2:$B$5,2,FALSE)))</f>
        <v xml:space="preserve"> </v>
      </c>
      <c r="U62" s="55" t="str">
        <f>IF(C62="","",IF(ISERROR(VLOOKUP(VLOOKUP(C62,Table1[[Practice no.]:[12]],35,FALSE),List!$A$2:$B$5,2,FALSE)),"",VLOOKUP(VLOOKUP(C62,Table1[[Practice no.]:[12]],35,FALSE),List!$A$2:$B$5,2,FALSE)))</f>
        <v>○</v>
      </c>
      <c r="V62" s="55" t="str">
        <f>IF(C62="","",IF(ISERROR(VLOOKUP(VLOOKUP(C62,Table1[[Practice no.]:[12]],36,FALSE),List!$A$2:$B$5,2,FALSE)),"",VLOOKUP(VLOOKUP(C62,Table1[[Practice no.]:[12]],36,FALSE),List!$A$2:$B$5,2,FALSE)))</f>
        <v xml:space="preserve"> </v>
      </c>
      <c r="W62" s="55" t="str">
        <f>IF(C62="","",IF(ISERROR(VLOOKUP(VLOOKUP(C62,Table1[[Practice no.]:[12]],37,FALSE),List!$A$2:$B$5,2,FALSE)),"",VLOOKUP(VLOOKUP(C62,Table1[[Practice no.]:[12]],37,FALSE),List!$A$2:$B$5,2,FALSE)))</f>
        <v>○</v>
      </c>
      <c r="X62" s="55" t="str">
        <f>IF(C62="","",IF(ISERROR(VLOOKUP(VLOOKUP(C62,Table1[[Practice no.]:[12]],38,FALSE),List!$A$2:$B$5,2,FALSE)),"",VLOOKUP(VLOOKUP(C62,Table1[[Practice no.]:[12]],38,FALSE),List!$A$2:$B$5,2,FALSE)))</f>
        <v xml:space="preserve"> </v>
      </c>
      <c r="Y62" s="55" t="str">
        <f>IF(C62="","",IF(ISERROR(VLOOKUP(VLOOKUP(C62,Table1[[Practice no.]:[12]],39,FALSE),List!$A$2:$B$5,2,FALSE)),"",VLOOKUP(VLOOKUP(C62,Table1[[Practice no.]:[12]],39,FALSE),List!$A$2:$B$5,2,FALSE)))</f>
        <v xml:space="preserve"> </v>
      </c>
      <c r="Z62" s="55" t="str">
        <f>IF(C62="","",IF(ISERROR(VLOOKUP(VLOOKUP(C62,Table1[[Practice no.]:[12]],40,FALSE),List!$A$2:$B$5,2,FALSE)),"",VLOOKUP(VLOOKUP(C62,Table1[[Practice no.]:[12]],40,FALSE),List!$A$2:$B$5,2,FALSE)))</f>
        <v xml:space="preserve"> </v>
      </c>
      <c r="AA62" s="55" t="str">
        <f>IF(C62="","",IF(ISERROR(VLOOKUP(VLOOKUP(C62,Table1[[Practice no.]:[12]],41,FALSE),List!$A$2:$B$5,2,FALSE)),"",VLOOKUP(VLOOKUP(C62,Table1[[Practice no.]:[12]],41,FALSE),List!$A$2:$B$5,2,FALSE)))</f>
        <v>○</v>
      </c>
      <c r="AB62" s="55" t="str">
        <f>IF(C62="","",IF(ISERROR(VLOOKUP(VLOOKUP(C62,Table1[[Practice no.]:[12]],42,FALSE),List!$A$2:$B$5,2,FALSE)),"",VLOOKUP(VLOOKUP(C62,Table1[[Practice no.]:[12]],42,FALSE),List!$A$2:$B$5,2,FALSE)))</f>
        <v xml:space="preserve"> </v>
      </c>
      <c r="AD62" s="62"/>
      <c r="AE62" s="62"/>
      <c r="AF62" s="62"/>
      <c r="AG62" s="62"/>
      <c r="AH62" s="62"/>
      <c r="AI62" s="62"/>
      <c r="AJ62" s="62"/>
      <c r="AK62" s="62"/>
      <c r="AL62" s="62"/>
      <c r="AM62" s="62"/>
      <c r="AN62" s="62"/>
    </row>
    <row r="63" spans="1:40" ht="40.35" customHeight="1">
      <c r="A63" s="218" t="str">
        <v>8. Sustainable Materials Sourcing and Construction Practices</v>
      </c>
      <c r="B63" s="218" t="str">
        <v>8.2. Material choice</v>
      </c>
      <c r="C63" s="220" t="str">
        <v>8.2.2</v>
      </c>
      <c r="D63" s="219" t="str">
        <f>IF(C63="","",HYPERLINK("#'" &amp; C63 &amp; "'!A1",VLOOKUP(C63,Table1[[Practice no.]:[Pracitce Name]],2,FALSE)))</f>
        <v xml:space="preserve">Safe use of recycled material </v>
      </c>
      <c r="E63" s="65" t="str">
        <f>IF(C63="","",IF(ISERROR(VLOOKUP(VLOOKUP(C63,Table1[[Practice no.]:[12]],19,FALSE),List!$A$2:$B$5,2,FALSE)),"",VLOOKUP(VLOOKUP(C63,Table1[[Practice no.]:[12]],19,FALSE),List!$A$2:$B$5,2,FALSE)))</f>
        <v>○</v>
      </c>
      <c r="F63" s="66" t="str">
        <f>IF(C63="","",IF(ISERROR(VLOOKUP(VLOOKUP(C63,Table1[[Practice no.]:[12]],20,FALSE),List!$A$2:$B$5,2,FALSE)),"",VLOOKUP(VLOOKUP(C63,Table1[[Practice no.]:[12]],20,FALSE),List!$A$2:$B$5,2,FALSE)))</f>
        <v xml:space="preserve"> </v>
      </c>
      <c r="G63" s="66" t="str">
        <f>IF(C63="","",IF(ISERROR(VLOOKUP(VLOOKUP(C63,Table1[[Practice no.]:[12]],21,FALSE),List!$A$2:$B$5,2,FALSE)),"",VLOOKUP(VLOOKUP(C63,Table1[[Practice no.]:[12]],21,FALSE),List!$A$2:$B$5,2,FALSE)))</f>
        <v xml:space="preserve"> </v>
      </c>
      <c r="H63" s="67" t="str">
        <f>IF(C63="","",IF(ISERROR(VLOOKUP(VLOOKUP(C63,Table1[[Practice no.]:[12]],22,FALSE),List!$A$2:$B$5,2,FALSE)),"",VLOOKUP(VLOOKUP(C63,Table1[[Practice no.]:[12]],22,FALSE),List!$A$2:$B$5,2,FALSE)))</f>
        <v>○</v>
      </c>
      <c r="I63" s="67" t="str">
        <f>IF(C63="","",IF(ISERROR(VLOOKUP(VLOOKUP(C63,Table1[[Practice no.]:[12]],23,FALSE),List!$A$2:$B$5,2,FALSE)),"",VLOOKUP(VLOOKUP(C63,Table1[[Practice no.]:[12]],23,FALSE),List!$A$2:$B$5,2,FALSE)))</f>
        <v xml:space="preserve"> </v>
      </c>
      <c r="J63" s="67" t="str">
        <f>IF(C63="","",IF(ISERROR(VLOOKUP(VLOOKUP(C63,Table1[[Practice no.]:[12]],24,FALSE),List!$A$2:$B$5,2,FALSE)),"",VLOOKUP(VLOOKUP(C63,Table1[[Practice no.]:[12]],24,FALSE),List!$A$2:$B$5,2,FALSE)))</f>
        <v xml:space="preserve"> </v>
      </c>
      <c r="K63" s="68" t="str">
        <f>IF(C63="","",IF(ISERROR(VLOOKUP(VLOOKUP(C63,Table1[[Practice no.]:[12]],25,FALSE),List!$A$2:$B$5,2,FALSE)),"",VLOOKUP(VLOOKUP(C63,Table1[[Practice no.]:[12]],25,FALSE),List!$A$2:$B$5,2,FALSE)))</f>
        <v xml:space="preserve"> </v>
      </c>
      <c r="L63" s="68" t="str">
        <f>IF(C63="","",IF(ISERROR(VLOOKUP(VLOOKUP(C63,Table1[[Practice no.]:[12]],26,FALSE),List!$A$2:$B$5,2,FALSE)),"",VLOOKUP(VLOOKUP(C63,Table1[[Practice no.]:[12]],26,FALSE),List!$A$2:$B$5,2,FALSE)))</f>
        <v>●</v>
      </c>
      <c r="M63" s="68" t="str">
        <f>IF(C63="","",IF(ISERROR(VLOOKUP(VLOOKUP(C63,Table1[[Practice no.]:[12]],27,FALSE),List!$A$2:$B$5,2,FALSE)),"",VLOOKUP(VLOOKUP(C63,Table1[[Practice no.]:[12]],27,FALSE),List!$A$2:$B$5,2,FALSE)))</f>
        <v xml:space="preserve"> </v>
      </c>
      <c r="N63" s="69" t="str">
        <f>IF(C63="","",IF(ISERROR(VLOOKUP(VLOOKUP(C63,Table1[[Practice no.]:[12]],28,FALSE),List!$A$2:$B$5,2,FALSE)),"",VLOOKUP(VLOOKUP(C63,Table1[[Practice no.]:[12]],28,FALSE),List!$A$2:$B$5,2,FALSE)))</f>
        <v xml:space="preserve"> </v>
      </c>
      <c r="O63" s="69" t="str">
        <f>IF(C63="","",IF(ISERROR(VLOOKUP(VLOOKUP(C63,Table1[[Practice no.]:[12]],29,FALSE),List!$A$2:$B$5,2,FALSE)),"",VLOOKUP(VLOOKUP(C63,Table1[[Practice no.]:[12]],29,FALSE),List!$A$2:$B$5,2,FALSE)))</f>
        <v xml:space="preserve"> </v>
      </c>
      <c r="P63" s="69" t="str">
        <f>IF(C63="","",IF(ISERROR(VLOOKUP(VLOOKUP(C63,Table1[[Practice no.]:[12]],30,FALSE),List!$A$2:$B$5,2,FALSE)),"",VLOOKUP(VLOOKUP(C63,Table1[[Practice no.]:[12]],30,FALSE),List!$A$2:$B$5,2,FALSE)))</f>
        <v xml:space="preserve"> </v>
      </c>
      <c r="Q63" s="77" t="str">
        <f>IF(C63="","",IF(ISERROR(VLOOKUP(VLOOKUP(C63,Table1[[Practice no.]:[12]],31,FALSE),List!$A$2:$B$5,2,FALSE)),"",VLOOKUP(VLOOKUP(C63,Table1[[Practice no.]:[12]],31,FALSE),List!$A$2:$B$5,2,FALSE)))</f>
        <v>○</v>
      </c>
      <c r="R63" s="55" t="str">
        <f>IF(C63="","",IF(ISERROR(VLOOKUP(VLOOKUP(C63,Table1[[Practice no.]:[12]],32,FALSE),List!$A$2:$B$5,2,FALSE)),"",VLOOKUP(VLOOKUP(C63,Table1[[Practice no.]:[12]],32,FALSE),List!$A$2:$B$5,2,FALSE)))</f>
        <v xml:space="preserve"> </v>
      </c>
      <c r="S63" s="55" t="str">
        <f>IF(C63="","",IF(ISERROR(VLOOKUP(VLOOKUP(C63,Table1[[Practice no.]:[12]],33,FALSE),List!$A$2:$B$5,2,FALSE)),"",VLOOKUP(VLOOKUP(C63,Table1[[Practice no.]:[12]],33,FALSE),List!$A$2:$B$5,2,FALSE)))</f>
        <v>○</v>
      </c>
      <c r="T63" s="55" t="str">
        <f>IF(C63="","",IF(ISERROR(VLOOKUP(VLOOKUP(C63,Table1[[Practice no.]:[12]],34,FALSE),List!$A$2:$B$5,2,FALSE)),"",VLOOKUP(VLOOKUP(C63,Table1[[Practice no.]:[12]],34,FALSE),List!$A$2:$B$5,2,FALSE)))</f>
        <v>○</v>
      </c>
      <c r="U63" s="55" t="str">
        <f>IF(C63="","",IF(ISERROR(VLOOKUP(VLOOKUP(C63,Table1[[Practice no.]:[12]],35,FALSE),List!$A$2:$B$5,2,FALSE)),"",VLOOKUP(VLOOKUP(C63,Table1[[Practice no.]:[12]],35,FALSE),List!$A$2:$B$5,2,FALSE)))</f>
        <v>○</v>
      </c>
      <c r="V63" s="55" t="str">
        <f>IF(C63="","",IF(ISERROR(VLOOKUP(VLOOKUP(C63,Table1[[Practice no.]:[12]],36,FALSE),List!$A$2:$B$5,2,FALSE)),"",VLOOKUP(VLOOKUP(C63,Table1[[Practice no.]:[12]],36,FALSE),List!$A$2:$B$5,2,FALSE)))</f>
        <v>○</v>
      </c>
      <c r="W63" s="55" t="str">
        <f>IF(C63="","",IF(ISERROR(VLOOKUP(VLOOKUP(C63,Table1[[Practice no.]:[12]],37,FALSE),List!$A$2:$B$5,2,FALSE)),"",VLOOKUP(VLOOKUP(C63,Table1[[Practice no.]:[12]],37,FALSE),List!$A$2:$B$5,2,FALSE)))</f>
        <v xml:space="preserve"> </v>
      </c>
      <c r="X63" s="55" t="str">
        <f>IF(C63="","",IF(ISERROR(VLOOKUP(VLOOKUP(C63,Table1[[Practice no.]:[12]],38,FALSE),List!$A$2:$B$5,2,FALSE)),"",VLOOKUP(VLOOKUP(C63,Table1[[Practice no.]:[12]],38,FALSE),List!$A$2:$B$5,2,FALSE)))</f>
        <v xml:space="preserve"> </v>
      </c>
      <c r="Y63" s="55" t="str">
        <f>IF(C63="","",IF(ISERROR(VLOOKUP(VLOOKUP(C63,Table1[[Practice no.]:[12]],39,FALSE),List!$A$2:$B$5,2,FALSE)),"",VLOOKUP(VLOOKUP(C63,Table1[[Practice no.]:[12]],39,FALSE),List!$A$2:$B$5,2,FALSE)))</f>
        <v xml:space="preserve"> </v>
      </c>
      <c r="Z63" s="55" t="str">
        <f>IF(C63="","",IF(ISERROR(VLOOKUP(VLOOKUP(C63,Table1[[Practice no.]:[12]],40,FALSE),List!$A$2:$B$5,2,FALSE)),"",VLOOKUP(VLOOKUP(C63,Table1[[Practice no.]:[12]],40,FALSE),List!$A$2:$B$5,2,FALSE)))</f>
        <v xml:space="preserve"> </v>
      </c>
      <c r="AA63" s="55" t="str">
        <f>IF(C63="","",IF(ISERROR(VLOOKUP(VLOOKUP(C63,Table1[[Practice no.]:[12]],41,FALSE),List!$A$2:$B$5,2,FALSE)),"",VLOOKUP(VLOOKUP(C63,Table1[[Practice no.]:[12]],41,FALSE),List!$A$2:$B$5,2,FALSE)))</f>
        <v xml:space="preserve"> </v>
      </c>
      <c r="AB63" s="55" t="str">
        <f>IF(C63="","",IF(ISERROR(VLOOKUP(VLOOKUP(C63,Table1[[Practice no.]:[12]],42,FALSE),List!$A$2:$B$5,2,FALSE)),"",VLOOKUP(VLOOKUP(C63,Table1[[Practice no.]:[12]],42,FALSE),List!$A$2:$B$5,2,FALSE)))</f>
        <v xml:space="preserve"> </v>
      </c>
      <c r="AD63" s="62"/>
      <c r="AE63" s="62"/>
      <c r="AF63" s="62"/>
      <c r="AG63" s="62"/>
      <c r="AH63" s="62"/>
      <c r="AI63" s="62"/>
      <c r="AJ63" s="62"/>
      <c r="AK63" s="62"/>
      <c r="AL63" s="62"/>
      <c r="AM63" s="62"/>
      <c r="AN63" s="62"/>
    </row>
    <row r="64" spans="1:40" ht="40.35" customHeight="1">
      <c r="A64" s="218" t="str">
        <v>8. Sustainable Materials Sourcing and Construction Practices</v>
      </c>
      <c r="B64" s="218" t="str">
        <v>8.2. Material choice</v>
      </c>
      <c r="C64" s="220" t="str">
        <v>8.2.3</v>
      </c>
      <c r="D64" s="219" t="str">
        <f>IF(C64="","",HYPERLINK("#'" &amp; C64 &amp; "'!A1",VLOOKUP(C64,Table1[[Practice no.]:[Pracitce Name]],2,FALSE)))</f>
        <v>Use of bio-based material as binding agent</v>
      </c>
      <c r="E64" s="65" t="str">
        <f>IF(C64="","",IF(ISERROR(VLOOKUP(VLOOKUP(C64,Table1[[Practice no.]:[12]],19,FALSE),List!$A$2:$B$5,2,FALSE)),"",VLOOKUP(VLOOKUP(C64,Table1[[Practice no.]:[12]],19,FALSE),List!$A$2:$B$5,2,FALSE)))</f>
        <v>○</v>
      </c>
      <c r="F64" s="66" t="str">
        <f>IF(C64="","",IF(ISERROR(VLOOKUP(VLOOKUP(C64,Table1[[Practice no.]:[12]],20,FALSE),List!$A$2:$B$5,2,FALSE)),"",VLOOKUP(VLOOKUP(C64,Table1[[Practice no.]:[12]],20,FALSE),List!$A$2:$B$5,2,FALSE)))</f>
        <v xml:space="preserve"> </v>
      </c>
      <c r="G64" s="66" t="str">
        <f>IF(C64="","",IF(ISERROR(VLOOKUP(VLOOKUP(C64,Table1[[Practice no.]:[12]],21,FALSE),List!$A$2:$B$5,2,FALSE)),"",VLOOKUP(VLOOKUP(C64,Table1[[Practice no.]:[12]],21,FALSE),List!$A$2:$B$5,2,FALSE)))</f>
        <v xml:space="preserve"> </v>
      </c>
      <c r="H64" s="67" t="str">
        <f>IF(C64="","",IF(ISERROR(VLOOKUP(VLOOKUP(C64,Table1[[Practice no.]:[12]],22,FALSE),List!$A$2:$B$5,2,FALSE)),"",VLOOKUP(VLOOKUP(C64,Table1[[Practice no.]:[12]],22,FALSE),List!$A$2:$B$5,2,FALSE)))</f>
        <v>○</v>
      </c>
      <c r="I64" s="67" t="str">
        <f>IF(C64="","",IF(ISERROR(VLOOKUP(VLOOKUP(C64,Table1[[Practice no.]:[12]],23,FALSE),List!$A$2:$B$5,2,FALSE)),"",VLOOKUP(VLOOKUP(C64,Table1[[Practice no.]:[12]],23,FALSE),List!$A$2:$B$5,2,FALSE)))</f>
        <v xml:space="preserve"> </v>
      </c>
      <c r="J64" s="67" t="str">
        <f>IF(C64="","",IF(ISERROR(VLOOKUP(VLOOKUP(C64,Table1[[Practice no.]:[12]],24,FALSE),List!$A$2:$B$5,2,FALSE)),"",VLOOKUP(VLOOKUP(C64,Table1[[Practice no.]:[12]],24,FALSE),List!$A$2:$B$5,2,FALSE)))</f>
        <v xml:space="preserve"> </v>
      </c>
      <c r="K64" s="68" t="str">
        <f>IF(C64="","",IF(ISERROR(VLOOKUP(VLOOKUP(C64,Table1[[Practice no.]:[12]],25,FALSE),List!$A$2:$B$5,2,FALSE)),"",VLOOKUP(VLOOKUP(C64,Table1[[Practice no.]:[12]],25,FALSE),List!$A$2:$B$5,2,FALSE)))</f>
        <v xml:space="preserve"> </v>
      </c>
      <c r="L64" s="68" t="str">
        <f>IF(C64="","",IF(ISERROR(VLOOKUP(VLOOKUP(C64,Table1[[Practice no.]:[12]],26,FALSE),List!$A$2:$B$5,2,FALSE)),"",VLOOKUP(VLOOKUP(C64,Table1[[Practice no.]:[12]],26,FALSE),List!$A$2:$B$5,2,FALSE)))</f>
        <v>●</v>
      </c>
      <c r="M64" s="68" t="str">
        <f>IF(C64="","",IF(ISERROR(VLOOKUP(VLOOKUP(C64,Table1[[Practice no.]:[12]],27,FALSE),List!$A$2:$B$5,2,FALSE)),"",VLOOKUP(VLOOKUP(C64,Table1[[Practice no.]:[12]],27,FALSE),List!$A$2:$B$5,2,FALSE)))</f>
        <v xml:space="preserve"> </v>
      </c>
      <c r="N64" s="69" t="str">
        <f>IF(C64="","",IF(ISERROR(VLOOKUP(VLOOKUP(C64,Table1[[Practice no.]:[12]],28,FALSE),List!$A$2:$B$5,2,FALSE)),"",VLOOKUP(VLOOKUP(C64,Table1[[Practice no.]:[12]],28,FALSE),List!$A$2:$B$5,2,FALSE)))</f>
        <v xml:space="preserve"> </v>
      </c>
      <c r="O64" s="69" t="str">
        <f>IF(C64="","",IF(ISERROR(VLOOKUP(VLOOKUP(C64,Table1[[Practice no.]:[12]],29,FALSE),List!$A$2:$B$5,2,FALSE)),"",VLOOKUP(VLOOKUP(C64,Table1[[Practice no.]:[12]],29,FALSE),List!$A$2:$B$5,2,FALSE)))</f>
        <v xml:space="preserve"> </v>
      </c>
      <c r="P64" s="69" t="str">
        <f>IF(C64="","",IF(ISERROR(VLOOKUP(VLOOKUP(C64,Table1[[Practice no.]:[12]],30,FALSE),List!$A$2:$B$5,2,FALSE)),"",VLOOKUP(VLOOKUP(C64,Table1[[Practice no.]:[12]],30,FALSE),List!$A$2:$B$5,2,FALSE)))</f>
        <v xml:space="preserve"> </v>
      </c>
      <c r="Q64" s="77" t="str">
        <f>IF(C64="","",IF(ISERROR(VLOOKUP(VLOOKUP(C64,Table1[[Practice no.]:[12]],31,FALSE),List!$A$2:$B$5,2,FALSE)),"",VLOOKUP(VLOOKUP(C64,Table1[[Practice no.]:[12]],31,FALSE),List!$A$2:$B$5,2,FALSE)))</f>
        <v>○</v>
      </c>
      <c r="R64" s="55" t="str">
        <f>IF(C64="","",IF(ISERROR(VLOOKUP(VLOOKUP(C64,Table1[[Practice no.]:[12]],32,FALSE),List!$A$2:$B$5,2,FALSE)),"",VLOOKUP(VLOOKUP(C64,Table1[[Practice no.]:[12]],32,FALSE),List!$A$2:$B$5,2,FALSE)))</f>
        <v xml:space="preserve"> </v>
      </c>
      <c r="S64" s="55" t="str">
        <f>IF(C64="","",IF(ISERROR(VLOOKUP(VLOOKUP(C64,Table1[[Practice no.]:[12]],33,FALSE),List!$A$2:$B$5,2,FALSE)),"",VLOOKUP(VLOOKUP(C64,Table1[[Practice no.]:[12]],33,FALSE),List!$A$2:$B$5,2,FALSE)))</f>
        <v>○</v>
      </c>
      <c r="T64" s="55" t="str">
        <f>IF(C64="","",IF(ISERROR(VLOOKUP(VLOOKUP(C64,Table1[[Practice no.]:[12]],34,FALSE),List!$A$2:$B$5,2,FALSE)),"",VLOOKUP(VLOOKUP(C64,Table1[[Practice no.]:[12]],34,FALSE),List!$A$2:$B$5,2,FALSE)))</f>
        <v>○</v>
      </c>
      <c r="U64" s="55" t="str">
        <f>IF(C64="","",IF(ISERROR(VLOOKUP(VLOOKUP(C64,Table1[[Practice no.]:[12]],35,FALSE),List!$A$2:$B$5,2,FALSE)),"",VLOOKUP(VLOOKUP(C64,Table1[[Practice no.]:[12]],35,FALSE),List!$A$2:$B$5,2,FALSE)))</f>
        <v>○</v>
      </c>
      <c r="V64" s="55" t="str">
        <f>IF(C64="","",IF(ISERROR(VLOOKUP(VLOOKUP(C64,Table1[[Practice no.]:[12]],36,FALSE),List!$A$2:$B$5,2,FALSE)),"",VLOOKUP(VLOOKUP(C64,Table1[[Practice no.]:[12]],36,FALSE),List!$A$2:$B$5,2,FALSE)))</f>
        <v>○</v>
      </c>
      <c r="W64" s="55" t="str">
        <f>IF(C64="","",IF(ISERROR(VLOOKUP(VLOOKUP(C64,Table1[[Practice no.]:[12]],37,FALSE),List!$A$2:$B$5,2,FALSE)),"",VLOOKUP(VLOOKUP(C64,Table1[[Practice no.]:[12]],37,FALSE),List!$A$2:$B$5,2,FALSE)))</f>
        <v xml:space="preserve"> </v>
      </c>
      <c r="X64" s="55" t="str">
        <f>IF(C64="","",IF(ISERROR(VLOOKUP(VLOOKUP(C64,Table1[[Practice no.]:[12]],38,FALSE),List!$A$2:$B$5,2,FALSE)),"",VLOOKUP(VLOOKUP(C64,Table1[[Practice no.]:[12]],38,FALSE),List!$A$2:$B$5,2,FALSE)))</f>
        <v>○</v>
      </c>
      <c r="Y64" s="55" t="str">
        <f>IF(C64="","",IF(ISERROR(VLOOKUP(VLOOKUP(C64,Table1[[Practice no.]:[12]],39,FALSE),List!$A$2:$B$5,2,FALSE)),"",VLOOKUP(VLOOKUP(C64,Table1[[Practice no.]:[12]],39,FALSE),List!$A$2:$B$5,2,FALSE)))</f>
        <v>○</v>
      </c>
      <c r="Z64" s="55" t="str">
        <f>IF(C64="","",IF(ISERROR(VLOOKUP(VLOOKUP(C64,Table1[[Practice no.]:[12]],40,FALSE),List!$A$2:$B$5,2,FALSE)),"",VLOOKUP(VLOOKUP(C64,Table1[[Practice no.]:[12]],40,FALSE),List!$A$2:$B$5,2,FALSE)))</f>
        <v>○</v>
      </c>
      <c r="AA64" s="55" t="str">
        <f>IF(C64="","",IF(ISERROR(VLOOKUP(VLOOKUP(C64,Table1[[Practice no.]:[12]],41,FALSE),List!$A$2:$B$5,2,FALSE)),"",VLOOKUP(VLOOKUP(C64,Table1[[Practice no.]:[12]],41,FALSE),List!$A$2:$B$5,2,FALSE)))</f>
        <v>○</v>
      </c>
      <c r="AB64" s="55" t="str">
        <f>IF(C64="","",IF(ISERROR(VLOOKUP(VLOOKUP(C64,Table1[[Practice no.]:[12]],42,FALSE),List!$A$2:$B$5,2,FALSE)),"",VLOOKUP(VLOOKUP(C64,Table1[[Practice no.]:[12]],42,FALSE),List!$A$2:$B$5,2,FALSE)))</f>
        <v xml:space="preserve"> </v>
      </c>
      <c r="AD64" s="62"/>
      <c r="AE64" s="62"/>
      <c r="AF64" s="62"/>
      <c r="AG64" s="62"/>
      <c r="AH64" s="62"/>
      <c r="AI64" s="62"/>
      <c r="AJ64" s="62"/>
      <c r="AK64" s="62"/>
      <c r="AL64" s="62"/>
      <c r="AM64" s="62"/>
      <c r="AN64" s="62"/>
    </row>
    <row r="65" spans="1:40" ht="40.35" customHeight="1">
      <c r="A65" s="218" t="str">
        <v>8. Sustainable Materials Sourcing and Construction Practices</v>
      </c>
      <c r="B65" s="218" t="str">
        <v>8.2. Material choice</v>
      </c>
      <c r="C65" s="220" t="str">
        <v>8.2.5</v>
      </c>
      <c r="D65" s="219" t="str">
        <f>IF(C65="","",HYPERLINK("#'" &amp; C65 &amp; "'!A1",VLOOKUP(C65,Table1[[Practice no.]:[Pracitce Name]],2,FALSE)))</f>
        <v>Use of marginal materials</v>
      </c>
      <c r="E65" s="65" t="str">
        <f>IF(C65="","",IF(ISERROR(VLOOKUP(VLOOKUP(C65,Table1[[Practice no.]:[12]],19,FALSE),List!$A$2:$B$5,2,FALSE)),"",VLOOKUP(VLOOKUP(C65,Table1[[Practice no.]:[12]],19,FALSE),List!$A$2:$B$5,2,FALSE)))</f>
        <v>○</v>
      </c>
      <c r="F65" s="66" t="str">
        <f>IF(C65="","",IF(ISERROR(VLOOKUP(VLOOKUP(C65,Table1[[Practice no.]:[12]],20,FALSE),List!$A$2:$B$5,2,FALSE)),"",VLOOKUP(VLOOKUP(C65,Table1[[Practice no.]:[12]],20,FALSE),List!$A$2:$B$5,2,FALSE)))</f>
        <v xml:space="preserve"> </v>
      </c>
      <c r="G65" s="66" t="str">
        <f>IF(C65="","",IF(ISERROR(VLOOKUP(VLOOKUP(C65,Table1[[Practice no.]:[12]],21,FALSE),List!$A$2:$B$5,2,FALSE)),"",VLOOKUP(VLOOKUP(C65,Table1[[Practice no.]:[12]],21,FALSE),List!$A$2:$B$5,2,FALSE)))</f>
        <v xml:space="preserve"> </v>
      </c>
      <c r="H65" s="67" t="str">
        <f>IF(C65="","",IF(ISERROR(VLOOKUP(VLOOKUP(C65,Table1[[Practice no.]:[12]],22,FALSE),List!$A$2:$B$5,2,FALSE)),"",VLOOKUP(VLOOKUP(C65,Table1[[Practice no.]:[12]],22,FALSE),List!$A$2:$B$5,2,FALSE)))</f>
        <v xml:space="preserve"> </v>
      </c>
      <c r="I65" s="67" t="str">
        <f>IF(C65="","",IF(ISERROR(VLOOKUP(VLOOKUP(C65,Table1[[Practice no.]:[12]],23,FALSE),List!$A$2:$B$5,2,FALSE)),"",VLOOKUP(VLOOKUP(C65,Table1[[Practice no.]:[12]],23,FALSE),List!$A$2:$B$5,2,FALSE)))</f>
        <v xml:space="preserve"> </v>
      </c>
      <c r="J65" s="67" t="str">
        <f>IF(C65="","",IF(ISERROR(VLOOKUP(VLOOKUP(C65,Table1[[Practice no.]:[12]],24,FALSE),List!$A$2:$B$5,2,FALSE)),"",VLOOKUP(VLOOKUP(C65,Table1[[Practice no.]:[12]],24,FALSE),List!$A$2:$B$5,2,FALSE)))</f>
        <v xml:space="preserve"> </v>
      </c>
      <c r="K65" s="68" t="str">
        <f>IF(C65="","",IF(ISERROR(VLOOKUP(VLOOKUP(C65,Table1[[Practice no.]:[12]],25,FALSE),List!$A$2:$B$5,2,FALSE)),"",VLOOKUP(VLOOKUP(C65,Table1[[Practice no.]:[12]],25,FALSE),List!$A$2:$B$5,2,FALSE)))</f>
        <v xml:space="preserve"> </v>
      </c>
      <c r="L65" s="68" t="str">
        <f>IF(C65="","",IF(ISERROR(VLOOKUP(VLOOKUP(C65,Table1[[Practice no.]:[12]],26,FALSE),List!$A$2:$B$5,2,FALSE)),"",VLOOKUP(VLOOKUP(C65,Table1[[Practice no.]:[12]],26,FALSE),List!$A$2:$B$5,2,FALSE)))</f>
        <v>●</v>
      </c>
      <c r="M65" s="68" t="str">
        <f>IF(C65="","",IF(ISERROR(VLOOKUP(VLOOKUP(C65,Table1[[Practice no.]:[12]],27,FALSE),List!$A$2:$B$5,2,FALSE)),"",VLOOKUP(VLOOKUP(C65,Table1[[Practice no.]:[12]],27,FALSE),List!$A$2:$B$5,2,FALSE)))</f>
        <v xml:space="preserve"> </v>
      </c>
      <c r="N65" s="69" t="str">
        <f>IF(C65="","",IF(ISERROR(VLOOKUP(VLOOKUP(C65,Table1[[Practice no.]:[12]],28,FALSE),List!$A$2:$B$5,2,FALSE)),"",VLOOKUP(VLOOKUP(C65,Table1[[Practice no.]:[12]],28,FALSE),List!$A$2:$B$5,2,FALSE)))</f>
        <v xml:space="preserve"> </v>
      </c>
      <c r="O65" s="69" t="str">
        <f>IF(C65="","",IF(ISERROR(VLOOKUP(VLOOKUP(C65,Table1[[Practice no.]:[12]],29,FALSE),List!$A$2:$B$5,2,FALSE)),"",VLOOKUP(VLOOKUP(C65,Table1[[Practice no.]:[12]],29,FALSE),List!$A$2:$B$5,2,FALSE)))</f>
        <v xml:space="preserve"> </v>
      </c>
      <c r="P65" s="69" t="str">
        <f>IF(C65="","",IF(ISERROR(VLOOKUP(VLOOKUP(C65,Table1[[Practice no.]:[12]],30,FALSE),List!$A$2:$B$5,2,FALSE)),"",VLOOKUP(VLOOKUP(C65,Table1[[Practice no.]:[12]],30,FALSE),List!$A$2:$B$5,2,FALSE)))</f>
        <v xml:space="preserve"> </v>
      </c>
      <c r="Q65" s="77" t="str">
        <f>IF(C65="","",IF(ISERROR(VLOOKUP(VLOOKUP(C65,Table1[[Practice no.]:[12]],31,FALSE),List!$A$2:$B$5,2,FALSE)),"",VLOOKUP(VLOOKUP(C65,Table1[[Practice no.]:[12]],31,FALSE),List!$A$2:$B$5,2,FALSE)))</f>
        <v>○</v>
      </c>
      <c r="R65" s="55" t="str">
        <f>IF(C65="","",IF(ISERROR(VLOOKUP(VLOOKUP(C65,Table1[[Practice no.]:[12]],32,FALSE),List!$A$2:$B$5,2,FALSE)),"",VLOOKUP(VLOOKUP(C65,Table1[[Practice no.]:[12]],32,FALSE),List!$A$2:$B$5,2,FALSE)))</f>
        <v xml:space="preserve"> </v>
      </c>
      <c r="S65" s="55" t="str">
        <f>IF(C65="","",IF(ISERROR(VLOOKUP(VLOOKUP(C65,Table1[[Practice no.]:[12]],33,FALSE),List!$A$2:$B$5,2,FALSE)),"",VLOOKUP(VLOOKUP(C65,Table1[[Practice no.]:[12]],33,FALSE),List!$A$2:$B$5,2,FALSE)))</f>
        <v xml:space="preserve"> </v>
      </c>
      <c r="T65" s="55" t="str">
        <f>IF(C65="","",IF(ISERROR(VLOOKUP(VLOOKUP(C65,Table1[[Practice no.]:[12]],34,FALSE),List!$A$2:$B$5,2,FALSE)),"",VLOOKUP(VLOOKUP(C65,Table1[[Practice no.]:[12]],34,FALSE),List!$A$2:$B$5,2,FALSE)))</f>
        <v>○</v>
      </c>
      <c r="U65" s="55" t="str">
        <f>IF(C65="","",IF(ISERROR(VLOOKUP(VLOOKUP(C65,Table1[[Practice no.]:[12]],35,FALSE),List!$A$2:$B$5,2,FALSE)),"",VLOOKUP(VLOOKUP(C65,Table1[[Practice no.]:[12]],35,FALSE),List!$A$2:$B$5,2,FALSE)))</f>
        <v xml:space="preserve"> </v>
      </c>
      <c r="V65" s="55" t="str">
        <f>IF(C65="","",IF(ISERROR(VLOOKUP(VLOOKUP(C65,Table1[[Practice no.]:[12]],36,FALSE),List!$A$2:$B$5,2,FALSE)),"",VLOOKUP(VLOOKUP(C65,Table1[[Practice no.]:[12]],36,FALSE),List!$A$2:$B$5,2,FALSE)))</f>
        <v xml:space="preserve"> </v>
      </c>
      <c r="W65" s="55" t="str">
        <f>IF(C65="","",IF(ISERROR(VLOOKUP(VLOOKUP(C65,Table1[[Practice no.]:[12]],37,FALSE),List!$A$2:$B$5,2,FALSE)),"",VLOOKUP(VLOOKUP(C65,Table1[[Practice no.]:[12]],37,FALSE),List!$A$2:$B$5,2,FALSE)))</f>
        <v xml:space="preserve"> </v>
      </c>
      <c r="X65" s="55" t="str">
        <f>IF(C65="","",IF(ISERROR(VLOOKUP(VLOOKUP(C65,Table1[[Practice no.]:[12]],38,FALSE),List!$A$2:$B$5,2,FALSE)),"",VLOOKUP(VLOOKUP(C65,Table1[[Practice no.]:[12]],38,FALSE),List!$A$2:$B$5,2,FALSE)))</f>
        <v xml:space="preserve"> </v>
      </c>
      <c r="Y65" s="55" t="str">
        <f>IF(C65="","",IF(ISERROR(VLOOKUP(VLOOKUP(C65,Table1[[Practice no.]:[12]],39,FALSE),List!$A$2:$B$5,2,FALSE)),"",VLOOKUP(VLOOKUP(C65,Table1[[Practice no.]:[12]],39,FALSE),List!$A$2:$B$5,2,FALSE)))</f>
        <v>○</v>
      </c>
      <c r="Z65" s="55" t="str">
        <f>IF(C65="","",IF(ISERROR(VLOOKUP(VLOOKUP(C65,Table1[[Practice no.]:[12]],40,FALSE),List!$A$2:$B$5,2,FALSE)),"",VLOOKUP(VLOOKUP(C65,Table1[[Practice no.]:[12]],40,FALSE),List!$A$2:$B$5,2,FALSE)))</f>
        <v>○</v>
      </c>
      <c r="AA65" s="55" t="str">
        <f>IF(C65="","",IF(ISERROR(VLOOKUP(VLOOKUP(C65,Table1[[Practice no.]:[12]],41,FALSE),List!$A$2:$B$5,2,FALSE)),"",VLOOKUP(VLOOKUP(C65,Table1[[Practice no.]:[12]],41,FALSE),List!$A$2:$B$5,2,FALSE)))</f>
        <v>○</v>
      </c>
      <c r="AB65" s="55" t="str">
        <f>IF(C65="","",IF(ISERROR(VLOOKUP(VLOOKUP(C65,Table1[[Practice no.]:[12]],42,FALSE),List!$A$2:$B$5,2,FALSE)),"",VLOOKUP(VLOOKUP(C65,Table1[[Practice no.]:[12]],42,FALSE),List!$A$2:$B$5,2,FALSE)))</f>
        <v xml:space="preserve"> </v>
      </c>
      <c r="AD65" s="62"/>
      <c r="AE65" s="62"/>
      <c r="AF65" s="62"/>
      <c r="AG65" s="62"/>
      <c r="AH65" s="62"/>
      <c r="AI65" s="62"/>
      <c r="AJ65" s="62"/>
      <c r="AK65" s="62"/>
      <c r="AL65" s="62"/>
      <c r="AM65" s="62"/>
      <c r="AN65" s="62"/>
    </row>
    <row r="66" spans="1:40" ht="40.35" customHeight="1">
      <c r="A66" s="218" t="str">
        <v>8. Sustainable Materials Sourcing and Construction Practices</v>
      </c>
      <c r="B66" s="218" t="str">
        <v>8.3. Sourcing</v>
      </c>
      <c r="C66" s="220" t="str">
        <v>8.3.2</v>
      </c>
      <c r="D66" s="219" t="str">
        <f>IF(C66="","",HYPERLINK("#'" &amp; C66 &amp; "'!A1",VLOOKUP(C66,Table1[[Practice no.]:[Pracitce Name]],2,FALSE)))</f>
        <v xml:space="preserve">Reduce haulage costs </v>
      </c>
      <c r="E66" s="65" t="str">
        <f>IF(C66="","",IF(ISERROR(VLOOKUP(VLOOKUP(C66,Table1[[Practice no.]:[12]],19,FALSE),List!$A$2:$B$5,2,FALSE)),"",VLOOKUP(VLOOKUP(C66,Table1[[Practice no.]:[12]],19,FALSE),List!$A$2:$B$5,2,FALSE)))</f>
        <v>○</v>
      </c>
      <c r="F66" s="66" t="str">
        <f>IF(C66="","",IF(ISERROR(VLOOKUP(VLOOKUP(C66,Table1[[Practice no.]:[12]],20,FALSE),List!$A$2:$B$5,2,FALSE)),"",VLOOKUP(VLOOKUP(C66,Table1[[Practice no.]:[12]],20,FALSE),List!$A$2:$B$5,2,FALSE)))</f>
        <v xml:space="preserve"> </v>
      </c>
      <c r="G66" s="66" t="str">
        <f>IF(C66="","",IF(ISERROR(VLOOKUP(VLOOKUP(C66,Table1[[Practice no.]:[12]],21,FALSE),List!$A$2:$B$5,2,FALSE)),"",VLOOKUP(VLOOKUP(C66,Table1[[Practice no.]:[12]],21,FALSE),List!$A$2:$B$5,2,FALSE)))</f>
        <v xml:space="preserve"> </v>
      </c>
      <c r="H66" s="67" t="str">
        <f>IF(C66="","",IF(ISERROR(VLOOKUP(VLOOKUP(C66,Table1[[Practice no.]:[12]],22,FALSE),List!$A$2:$B$5,2,FALSE)),"",VLOOKUP(VLOOKUP(C66,Table1[[Practice no.]:[12]],22,FALSE),List!$A$2:$B$5,2,FALSE)))</f>
        <v xml:space="preserve"> </v>
      </c>
      <c r="I66" s="67" t="str">
        <f>IF(C66="","",IF(ISERROR(VLOOKUP(VLOOKUP(C66,Table1[[Practice no.]:[12]],23,FALSE),List!$A$2:$B$5,2,FALSE)),"",VLOOKUP(VLOOKUP(C66,Table1[[Practice no.]:[12]],23,FALSE),List!$A$2:$B$5,2,FALSE)))</f>
        <v xml:space="preserve"> </v>
      </c>
      <c r="J66" s="67" t="str">
        <f>IF(C66="","",IF(ISERROR(VLOOKUP(VLOOKUP(C66,Table1[[Practice no.]:[12]],24,FALSE),List!$A$2:$B$5,2,FALSE)),"",VLOOKUP(VLOOKUP(C66,Table1[[Practice no.]:[12]],24,FALSE),List!$A$2:$B$5,2,FALSE)))</f>
        <v xml:space="preserve"> </v>
      </c>
      <c r="K66" s="68" t="str">
        <f>IF(C66="","",IF(ISERROR(VLOOKUP(VLOOKUP(C66,Table1[[Practice no.]:[12]],25,FALSE),List!$A$2:$B$5,2,FALSE)),"",VLOOKUP(VLOOKUP(C66,Table1[[Practice no.]:[12]],25,FALSE),List!$A$2:$B$5,2,FALSE)))</f>
        <v xml:space="preserve"> </v>
      </c>
      <c r="L66" s="68" t="str">
        <f>IF(C66="","",IF(ISERROR(VLOOKUP(VLOOKUP(C66,Table1[[Practice no.]:[12]],26,FALSE),List!$A$2:$B$5,2,FALSE)),"",VLOOKUP(VLOOKUP(C66,Table1[[Practice no.]:[12]],26,FALSE),List!$A$2:$B$5,2,FALSE)))</f>
        <v>●</v>
      </c>
      <c r="M66" s="68" t="str">
        <f>IF(C66="","",IF(ISERROR(VLOOKUP(VLOOKUP(C66,Table1[[Practice no.]:[12]],27,FALSE),List!$A$2:$B$5,2,FALSE)),"",VLOOKUP(VLOOKUP(C66,Table1[[Practice no.]:[12]],27,FALSE),List!$A$2:$B$5,2,FALSE)))</f>
        <v xml:space="preserve"> </v>
      </c>
      <c r="N66" s="69" t="str">
        <f>IF(C66="","",IF(ISERROR(VLOOKUP(VLOOKUP(C66,Table1[[Practice no.]:[12]],28,FALSE),List!$A$2:$B$5,2,FALSE)),"",VLOOKUP(VLOOKUP(C66,Table1[[Practice no.]:[12]],28,FALSE),List!$A$2:$B$5,2,FALSE)))</f>
        <v xml:space="preserve"> </v>
      </c>
      <c r="O66" s="69" t="str">
        <f>IF(C66="","",IF(ISERROR(VLOOKUP(VLOOKUP(C66,Table1[[Practice no.]:[12]],29,FALSE),List!$A$2:$B$5,2,FALSE)),"",VLOOKUP(VLOOKUP(C66,Table1[[Practice no.]:[12]],29,FALSE),List!$A$2:$B$5,2,FALSE)))</f>
        <v xml:space="preserve"> </v>
      </c>
      <c r="P66" s="69" t="str">
        <f>IF(C66="","",IF(ISERROR(VLOOKUP(VLOOKUP(C66,Table1[[Practice no.]:[12]],30,FALSE),List!$A$2:$B$5,2,FALSE)),"",VLOOKUP(VLOOKUP(C66,Table1[[Practice no.]:[12]],30,FALSE),List!$A$2:$B$5,2,FALSE)))</f>
        <v xml:space="preserve"> </v>
      </c>
      <c r="Q66" s="77" t="str">
        <f>IF(C66="","",IF(ISERROR(VLOOKUP(VLOOKUP(C66,Table1[[Practice no.]:[12]],31,FALSE),List!$A$2:$B$5,2,FALSE)),"",VLOOKUP(VLOOKUP(C66,Table1[[Practice no.]:[12]],31,FALSE),List!$A$2:$B$5,2,FALSE)))</f>
        <v xml:space="preserve"> </v>
      </c>
      <c r="R66" s="55" t="str">
        <f>IF(C66="","",IF(ISERROR(VLOOKUP(VLOOKUP(C66,Table1[[Practice no.]:[12]],32,FALSE),List!$A$2:$B$5,2,FALSE)),"",VLOOKUP(VLOOKUP(C66,Table1[[Practice no.]:[12]],32,FALSE),List!$A$2:$B$5,2,FALSE)))</f>
        <v>○</v>
      </c>
      <c r="S66" s="55" t="str">
        <f>IF(C66="","",IF(ISERROR(VLOOKUP(VLOOKUP(C66,Table1[[Practice no.]:[12]],33,FALSE),List!$A$2:$B$5,2,FALSE)),"",VLOOKUP(VLOOKUP(C66,Table1[[Practice no.]:[12]],33,FALSE),List!$A$2:$B$5,2,FALSE)))</f>
        <v>○</v>
      </c>
      <c r="T66" s="55" t="str">
        <f>IF(C66="","",IF(ISERROR(VLOOKUP(VLOOKUP(C66,Table1[[Practice no.]:[12]],34,FALSE),List!$A$2:$B$5,2,FALSE)),"",VLOOKUP(VLOOKUP(C66,Table1[[Practice no.]:[12]],34,FALSE),List!$A$2:$B$5,2,FALSE)))</f>
        <v>○</v>
      </c>
      <c r="U66" s="55" t="str">
        <f>IF(C66="","",IF(ISERROR(VLOOKUP(VLOOKUP(C66,Table1[[Practice no.]:[12]],35,FALSE),List!$A$2:$B$5,2,FALSE)),"",VLOOKUP(VLOOKUP(C66,Table1[[Practice no.]:[12]],35,FALSE),List!$A$2:$B$5,2,FALSE)))</f>
        <v>○</v>
      </c>
      <c r="V66" s="55" t="str">
        <f>IF(C66="","",IF(ISERROR(VLOOKUP(VLOOKUP(C66,Table1[[Practice no.]:[12]],36,FALSE),List!$A$2:$B$5,2,FALSE)),"",VLOOKUP(VLOOKUP(C66,Table1[[Practice no.]:[12]],36,FALSE),List!$A$2:$B$5,2,FALSE)))</f>
        <v xml:space="preserve"> </v>
      </c>
      <c r="W66" s="55" t="str">
        <f>IF(C66="","",IF(ISERROR(VLOOKUP(VLOOKUP(C66,Table1[[Practice no.]:[12]],37,FALSE),List!$A$2:$B$5,2,FALSE)),"",VLOOKUP(VLOOKUP(C66,Table1[[Practice no.]:[12]],37,FALSE),List!$A$2:$B$5,2,FALSE)))</f>
        <v xml:space="preserve"> </v>
      </c>
      <c r="X66" s="55" t="str">
        <f>IF(C66="","",IF(ISERROR(VLOOKUP(VLOOKUP(C66,Table1[[Practice no.]:[12]],38,FALSE),List!$A$2:$B$5,2,FALSE)),"",VLOOKUP(VLOOKUP(C66,Table1[[Practice no.]:[12]],38,FALSE),List!$A$2:$B$5,2,FALSE)))</f>
        <v xml:space="preserve"> </v>
      </c>
      <c r="Y66" s="55" t="str">
        <f>IF(C66="","",IF(ISERROR(VLOOKUP(VLOOKUP(C66,Table1[[Practice no.]:[12]],39,FALSE),List!$A$2:$B$5,2,FALSE)),"",VLOOKUP(VLOOKUP(C66,Table1[[Practice no.]:[12]],39,FALSE),List!$A$2:$B$5,2,FALSE)))</f>
        <v>○</v>
      </c>
      <c r="Z66" s="55" t="str">
        <f>IF(C66="","",IF(ISERROR(VLOOKUP(VLOOKUP(C66,Table1[[Practice no.]:[12]],40,FALSE),List!$A$2:$B$5,2,FALSE)),"",VLOOKUP(VLOOKUP(C66,Table1[[Practice no.]:[12]],40,FALSE),List!$A$2:$B$5,2,FALSE)))</f>
        <v>○</v>
      </c>
      <c r="AA66" s="55" t="str">
        <f>IF(C66="","",IF(ISERROR(VLOOKUP(VLOOKUP(C66,Table1[[Practice no.]:[12]],41,FALSE),List!$A$2:$B$5,2,FALSE)),"",VLOOKUP(VLOOKUP(C66,Table1[[Practice no.]:[12]],41,FALSE),List!$A$2:$B$5,2,FALSE)))</f>
        <v xml:space="preserve"> </v>
      </c>
      <c r="AB66" s="55" t="str">
        <f>IF(C66="","",IF(ISERROR(VLOOKUP(VLOOKUP(C66,Table1[[Practice no.]:[12]],42,FALSE),List!$A$2:$B$5,2,FALSE)),"",VLOOKUP(VLOOKUP(C66,Table1[[Practice no.]:[12]],42,FALSE),List!$A$2:$B$5,2,FALSE)))</f>
        <v xml:space="preserve"> </v>
      </c>
      <c r="AD66" s="62"/>
      <c r="AE66" s="62"/>
      <c r="AF66" s="62"/>
      <c r="AG66" s="62"/>
      <c r="AH66" s="62"/>
      <c r="AI66" s="62"/>
      <c r="AJ66" s="62"/>
      <c r="AK66" s="62"/>
      <c r="AL66" s="62"/>
      <c r="AM66" s="62"/>
      <c r="AN66" s="62"/>
    </row>
    <row r="67" spans="1:40" ht="40.35" customHeight="1">
      <c r="A67" s="218"/>
      <c r="B67" s="218"/>
      <c r="C67" s="220"/>
      <c r="D67" s="219" t="str">
        <f>IF(C67="","",HYPERLINK("#'" &amp; C67 &amp; "'!A1",VLOOKUP(C67,Table1[[Practice no.]:[Pracitce Name]],2,FALSE)))</f>
        <v/>
      </c>
      <c r="E67" s="65" t="str">
        <f>IF(C67="","",IF(ISERROR(VLOOKUP(VLOOKUP(C67,Table1[[Practice no.]:[12]],19,FALSE),List!$A$2:$B$5,2,FALSE)),"",VLOOKUP(VLOOKUP(C67,Table1[[Practice no.]:[12]],19,FALSE),List!$A$2:$B$5,2,FALSE)))</f>
        <v/>
      </c>
      <c r="F67" s="66" t="str">
        <f>IF(C67="","",IF(ISERROR(VLOOKUP(VLOOKUP(C67,Table1[[Practice no.]:[12]],20,FALSE),List!$A$2:$B$5,2,FALSE)),"",VLOOKUP(VLOOKUP(C67,Table1[[Practice no.]:[12]],20,FALSE),List!$A$2:$B$5,2,FALSE)))</f>
        <v/>
      </c>
      <c r="G67" s="66" t="str">
        <f>IF(C67="","",IF(ISERROR(VLOOKUP(VLOOKUP(C67,Table1[[Practice no.]:[12]],21,FALSE),List!$A$2:$B$5,2,FALSE)),"",VLOOKUP(VLOOKUP(C67,Table1[[Practice no.]:[12]],21,FALSE),List!$A$2:$B$5,2,FALSE)))</f>
        <v/>
      </c>
      <c r="H67" s="67" t="str">
        <f>IF(C67="","",IF(ISERROR(VLOOKUP(VLOOKUP(C67,Table1[[Practice no.]:[12]],22,FALSE),List!$A$2:$B$5,2,FALSE)),"",VLOOKUP(VLOOKUP(C67,Table1[[Practice no.]:[12]],22,FALSE),List!$A$2:$B$5,2,FALSE)))</f>
        <v/>
      </c>
      <c r="I67" s="67" t="str">
        <f>IF(C67="","",IF(ISERROR(VLOOKUP(VLOOKUP(C67,Table1[[Practice no.]:[12]],23,FALSE),List!$A$2:$B$5,2,FALSE)),"",VLOOKUP(VLOOKUP(C67,Table1[[Practice no.]:[12]],23,FALSE),List!$A$2:$B$5,2,FALSE)))</f>
        <v/>
      </c>
      <c r="J67" s="67" t="str">
        <f>IF(C67="","",IF(ISERROR(VLOOKUP(VLOOKUP(C67,Table1[[Practice no.]:[12]],24,FALSE),List!$A$2:$B$5,2,FALSE)),"",VLOOKUP(VLOOKUP(C67,Table1[[Practice no.]:[12]],24,FALSE),List!$A$2:$B$5,2,FALSE)))</f>
        <v/>
      </c>
      <c r="K67" s="68" t="str">
        <f>IF(C67="","",IF(ISERROR(VLOOKUP(VLOOKUP(C67,Table1[[Practice no.]:[12]],25,FALSE),List!$A$2:$B$5,2,FALSE)),"",VLOOKUP(VLOOKUP(C67,Table1[[Practice no.]:[12]],25,FALSE),List!$A$2:$B$5,2,FALSE)))</f>
        <v/>
      </c>
      <c r="L67" s="68" t="str">
        <f>IF(C67="","",IF(ISERROR(VLOOKUP(VLOOKUP(C67,Table1[[Practice no.]:[12]],26,FALSE),List!$A$2:$B$5,2,FALSE)),"",VLOOKUP(VLOOKUP(C67,Table1[[Practice no.]:[12]],26,FALSE),List!$A$2:$B$5,2,FALSE)))</f>
        <v/>
      </c>
      <c r="M67" s="68" t="str">
        <f>IF(C67="","",IF(ISERROR(VLOOKUP(VLOOKUP(C67,Table1[[Practice no.]:[12]],27,FALSE),List!$A$2:$B$5,2,FALSE)),"",VLOOKUP(VLOOKUP(C67,Table1[[Practice no.]:[12]],27,FALSE),List!$A$2:$B$5,2,FALSE)))</f>
        <v/>
      </c>
      <c r="N67" s="69" t="str">
        <f>IF(C67="","",IF(ISERROR(VLOOKUP(VLOOKUP(C67,Table1[[Practice no.]:[12]],28,FALSE),List!$A$2:$B$5,2,FALSE)),"",VLOOKUP(VLOOKUP(C67,Table1[[Practice no.]:[12]],28,FALSE),List!$A$2:$B$5,2,FALSE)))</f>
        <v/>
      </c>
      <c r="O67" s="69" t="str">
        <f>IF(C67="","",IF(ISERROR(VLOOKUP(VLOOKUP(C67,Table1[[Practice no.]:[12]],29,FALSE),List!$A$2:$B$5,2,FALSE)),"",VLOOKUP(VLOOKUP(C67,Table1[[Practice no.]:[12]],29,FALSE),List!$A$2:$B$5,2,FALSE)))</f>
        <v/>
      </c>
      <c r="P67" s="69" t="str">
        <f>IF(C67="","",IF(ISERROR(VLOOKUP(VLOOKUP(C67,Table1[[Practice no.]:[12]],30,FALSE),List!$A$2:$B$5,2,FALSE)),"",VLOOKUP(VLOOKUP(C67,Table1[[Practice no.]:[12]],30,FALSE),List!$A$2:$B$5,2,FALSE)))</f>
        <v/>
      </c>
      <c r="Q67" s="77" t="str">
        <f>IF(C67="","",IF(ISERROR(VLOOKUP(VLOOKUP(C67,Table1[[Practice no.]:[12]],31,FALSE),List!$A$2:$B$5,2,FALSE)),"",VLOOKUP(VLOOKUP(C67,Table1[[Practice no.]:[12]],31,FALSE),List!$A$2:$B$5,2,FALSE)))</f>
        <v/>
      </c>
      <c r="R67" s="55" t="str">
        <f>IF(C67="","",IF(ISERROR(VLOOKUP(VLOOKUP(C67,Table1[[Practice no.]:[12]],32,FALSE),List!$A$2:$B$5,2,FALSE)),"",VLOOKUP(VLOOKUP(C67,Table1[[Practice no.]:[12]],32,FALSE),List!$A$2:$B$5,2,FALSE)))</f>
        <v/>
      </c>
      <c r="S67" s="55" t="str">
        <f>IF(C67="","",IF(ISERROR(VLOOKUP(VLOOKUP(C67,Table1[[Practice no.]:[12]],33,FALSE),List!$A$2:$B$5,2,FALSE)),"",VLOOKUP(VLOOKUP(C67,Table1[[Practice no.]:[12]],33,FALSE),List!$A$2:$B$5,2,FALSE)))</f>
        <v/>
      </c>
      <c r="T67" s="55" t="str">
        <f>IF(C67="","",IF(ISERROR(VLOOKUP(VLOOKUP(C67,Table1[[Practice no.]:[12]],34,FALSE),List!$A$2:$B$5,2,FALSE)),"",VLOOKUP(VLOOKUP(C67,Table1[[Practice no.]:[12]],34,FALSE),List!$A$2:$B$5,2,FALSE)))</f>
        <v/>
      </c>
      <c r="U67" s="55" t="str">
        <f>IF(C67="","",IF(ISERROR(VLOOKUP(VLOOKUP(C67,Table1[[Practice no.]:[12]],35,FALSE),List!$A$2:$B$5,2,FALSE)),"",VLOOKUP(VLOOKUP(C67,Table1[[Practice no.]:[12]],35,FALSE),List!$A$2:$B$5,2,FALSE)))</f>
        <v/>
      </c>
      <c r="V67" s="55" t="str">
        <f>IF(C67="","",IF(ISERROR(VLOOKUP(VLOOKUP(C67,Table1[[Practice no.]:[12]],36,FALSE),List!$A$2:$B$5,2,FALSE)),"",VLOOKUP(VLOOKUP(C67,Table1[[Practice no.]:[12]],36,FALSE),List!$A$2:$B$5,2,FALSE)))</f>
        <v/>
      </c>
      <c r="W67" s="55" t="str">
        <f>IF(C67="","",IF(ISERROR(VLOOKUP(VLOOKUP(C67,Table1[[Practice no.]:[12]],37,FALSE),List!$A$2:$B$5,2,FALSE)),"",VLOOKUP(VLOOKUP(C67,Table1[[Practice no.]:[12]],37,FALSE),List!$A$2:$B$5,2,FALSE)))</f>
        <v/>
      </c>
      <c r="X67" s="55" t="str">
        <f>IF(C67="","",IF(ISERROR(VLOOKUP(VLOOKUP(C67,Table1[[Practice no.]:[12]],38,FALSE),List!$A$2:$B$5,2,FALSE)),"",VLOOKUP(VLOOKUP(C67,Table1[[Practice no.]:[12]],38,FALSE),List!$A$2:$B$5,2,FALSE)))</f>
        <v/>
      </c>
      <c r="Y67" s="55" t="str">
        <f>IF(C67="","",IF(ISERROR(VLOOKUP(VLOOKUP(C67,Table1[[Practice no.]:[12]],39,FALSE),List!$A$2:$B$5,2,FALSE)),"",VLOOKUP(VLOOKUP(C67,Table1[[Practice no.]:[12]],39,FALSE),List!$A$2:$B$5,2,FALSE)))</f>
        <v/>
      </c>
      <c r="Z67" s="55" t="str">
        <f>IF(C67="","",IF(ISERROR(VLOOKUP(VLOOKUP(C67,Table1[[Practice no.]:[12]],40,FALSE),List!$A$2:$B$5,2,FALSE)),"",VLOOKUP(VLOOKUP(C67,Table1[[Practice no.]:[12]],40,FALSE),List!$A$2:$B$5,2,FALSE)))</f>
        <v/>
      </c>
      <c r="AA67" s="55" t="str">
        <f>IF(C67="","",IF(ISERROR(VLOOKUP(VLOOKUP(C67,Table1[[Practice no.]:[12]],41,FALSE),List!$A$2:$B$5,2,FALSE)),"",VLOOKUP(VLOOKUP(C67,Table1[[Practice no.]:[12]],41,FALSE),List!$A$2:$B$5,2,FALSE)))</f>
        <v/>
      </c>
      <c r="AB67" s="55" t="str">
        <f>IF(C67="","",IF(ISERROR(VLOOKUP(VLOOKUP(C67,Table1[[Practice no.]:[12]],42,FALSE),List!$A$2:$B$5,2,FALSE)),"",VLOOKUP(VLOOKUP(C67,Table1[[Practice no.]:[12]],42,FALSE),List!$A$2:$B$5,2,FALSE)))</f>
        <v/>
      </c>
      <c r="AD67" s="62"/>
      <c r="AE67" s="62"/>
      <c r="AF67" s="62"/>
      <c r="AG67" s="62"/>
      <c r="AH67" s="62"/>
      <c r="AI67" s="62"/>
      <c r="AJ67" s="62"/>
      <c r="AK67" s="62"/>
      <c r="AL67" s="62"/>
      <c r="AM67" s="62"/>
      <c r="AN67" s="62"/>
    </row>
    <row r="68" spans="1:40" ht="40.35" customHeight="1">
      <c r="A68" s="218"/>
      <c r="B68" s="218"/>
      <c r="C68" s="220"/>
      <c r="D68" s="219" t="str">
        <f>IF(C68="","",HYPERLINK("#'" &amp; C68 &amp; "'!A1",VLOOKUP(C68,Table1[[Practice no.]:[Pracitce Name]],2,FALSE)))</f>
        <v/>
      </c>
      <c r="E68" s="65" t="str">
        <f>IF(C68="","",IF(ISERROR(VLOOKUP(VLOOKUP(C68,Table1[[Practice no.]:[12]],19,FALSE),List!$A$2:$B$5,2,FALSE)),"",VLOOKUP(VLOOKUP(C68,Table1[[Practice no.]:[12]],19,FALSE),List!$A$2:$B$5,2,FALSE)))</f>
        <v/>
      </c>
      <c r="F68" s="66" t="str">
        <f>IF(C68="","",IF(ISERROR(VLOOKUP(VLOOKUP(C68,Table1[[Practice no.]:[12]],20,FALSE),List!$A$2:$B$5,2,FALSE)),"",VLOOKUP(VLOOKUP(C68,Table1[[Practice no.]:[12]],20,FALSE),List!$A$2:$B$5,2,FALSE)))</f>
        <v/>
      </c>
      <c r="G68" s="66" t="str">
        <f>IF(C68="","",IF(ISERROR(VLOOKUP(VLOOKUP(C68,Table1[[Practice no.]:[12]],21,FALSE),List!$A$2:$B$5,2,FALSE)),"",VLOOKUP(VLOOKUP(C68,Table1[[Practice no.]:[12]],21,FALSE),List!$A$2:$B$5,2,FALSE)))</f>
        <v/>
      </c>
      <c r="H68" s="67" t="str">
        <f>IF(C68="","",IF(ISERROR(VLOOKUP(VLOOKUP(C68,Table1[[Practice no.]:[12]],22,FALSE),List!$A$2:$B$5,2,FALSE)),"",VLOOKUP(VLOOKUP(C68,Table1[[Practice no.]:[12]],22,FALSE),List!$A$2:$B$5,2,FALSE)))</f>
        <v/>
      </c>
      <c r="I68" s="67" t="str">
        <f>IF(C68="","",IF(ISERROR(VLOOKUP(VLOOKUP(C68,Table1[[Practice no.]:[12]],23,FALSE),List!$A$2:$B$5,2,FALSE)),"",VLOOKUP(VLOOKUP(C68,Table1[[Practice no.]:[12]],23,FALSE),List!$A$2:$B$5,2,FALSE)))</f>
        <v/>
      </c>
      <c r="J68" s="67" t="str">
        <f>IF(C68="","",IF(ISERROR(VLOOKUP(VLOOKUP(C68,Table1[[Practice no.]:[12]],24,FALSE),List!$A$2:$B$5,2,FALSE)),"",VLOOKUP(VLOOKUP(C68,Table1[[Practice no.]:[12]],24,FALSE),List!$A$2:$B$5,2,FALSE)))</f>
        <v/>
      </c>
      <c r="K68" s="68" t="str">
        <f>IF(C68="","",IF(ISERROR(VLOOKUP(VLOOKUP(C68,Table1[[Practice no.]:[12]],25,FALSE),List!$A$2:$B$5,2,FALSE)),"",VLOOKUP(VLOOKUP(C68,Table1[[Practice no.]:[12]],25,FALSE),List!$A$2:$B$5,2,FALSE)))</f>
        <v/>
      </c>
      <c r="L68" s="68" t="str">
        <f>IF(C68="","",IF(ISERROR(VLOOKUP(VLOOKUP(C68,Table1[[Practice no.]:[12]],26,FALSE),List!$A$2:$B$5,2,FALSE)),"",VLOOKUP(VLOOKUP(C68,Table1[[Practice no.]:[12]],26,FALSE),List!$A$2:$B$5,2,FALSE)))</f>
        <v/>
      </c>
      <c r="M68" s="68" t="str">
        <f>IF(C68="","",IF(ISERROR(VLOOKUP(VLOOKUP(C68,Table1[[Practice no.]:[12]],27,FALSE),List!$A$2:$B$5,2,FALSE)),"",VLOOKUP(VLOOKUP(C68,Table1[[Practice no.]:[12]],27,FALSE),List!$A$2:$B$5,2,FALSE)))</f>
        <v/>
      </c>
      <c r="N68" s="69" t="str">
        <f>IF(C68="","",IF(ISERROR(VLOOKUP(VLOOKUP(C68,Table1[[Practice no.]:[12]],28,FALSE),List!$A$2:$B$5,2,FALSE)),"",VLOOKUP(VLOOKUP(C68,Table1[[Practice no.]:[12]],28,FALSE),List!$A$2:$B$5,2,FALSE)))</f>
        <v/>
      </c>
      <c r="O68" s="69" t="str">
        <f>IF(C68="","",IF(ISERROR(VLOOKUP(VLOOKUP(C68,Table1[[Practice no.]:[12]],29,FALSE),List!$A$2:$B$5,2,FALSE)),"",VLOOKUP(VLOOKUP(C68,Table1[[Practice no.]:[12]],29,FALSE),List!$A$2:$B$5,2,FALSE)))</f>
        <v/>
      </c>
      <c r="P68" s="69" t="str">
        <f>IF(C68="","",IF(ISERROR(VLOOKUP(VLOOKUP(C68,Table1[[Practice no.]:[12]],30,FALSE),List!$A$2:$B$5,2,FALSE)),"",VLOOKUP(VLOOKUP(C68,Table1[[Practice no.]:[12]],30,FALSE),List!$A$2:$B$5,2,FALSE)))</f>
        <v/>
      </c>
      <c r="Q68" s="77" t="str">
        <f>IF(C68="","",IF(ISERROR(VLOOKUP(VLOOKUP(C68,Table1[[Practice no.]:[12]],31,FALSE),List!$A$2:$B$5,2,FALSE)),"",VLOOKUP(VLOOKUP(C68,Table1[[Practice no.]:[12]],31,FALSE),List!$A$2:$B$5,2,FALSE)))</f>
        <v/>
      </c>
      <c r="R68" s="55" t="str">
        <f>IF(C68="","",IF(ISERROR(VLOOKUP(VLOOKUP(C68,Table1[[Practice no.]:[12]],32,FALSE),List!$A$2:$B$5,2,FALSE)),"",VLOOKUP(VLOOKUP(C68,Table1[[Practice no.]:[12]],32,FALSE),List!$A$2:$B$5,2,FALSE)))</f>
        <v/>
      </c>
      <c r="S68" s="55" t="str">
        <f>IF(C68="","",IF(ISERROR(VLOOKUP(VLOOKUP(C68,Table1[[Practice no.]:[12]],33,FALSE),List!$A$2:$B$5,2,FALSE)),"",VLOOKUP(VLOOKUP(C68,Table1[[Practice no.]:[12]],33,FALSE),List!$A$2:$B$5,2,FALSE)))</f>
        <v/>
      </c>
      <c r="T68" s="55" t="str">
        <f>IF(C68="","",IF(ISERROR(VLOOKUP(VLOOKUP(C68,Table1[[Practice no.]:[12]],34,FALSE),List!$A$2:$B$5,2,FALSE)),"",VLOOKUP(VLOOKUP(C68,Table1[[Practice no.]:[12]],34,FALSE),List!$A$2:$B$5,2,FALSE)))</f>
        <v/>
      </c>
      <c r="U68" s="55" t="str">
        <f>IF(C68="","",IF(ISERROR(VLOOKUP(VLOOKUP(C68,Table1[[Practice no.]:[12]],35,FALSE),List!$A$2:$B$5,2,FALSE)),"",VLOOKUP(VLOOKUP(C68,Table1[[Practice no.]:[12]],35,FALSE),List!$A$2:$B$5,2,FALSE)))</f>
        <v/>
      </c>
      <c r="V68" s="55" t="str">
        <f>IF(C68="","",IF(ISERROR(VLOOKUP(VLOOKUP(C68,Table1[[Practice no.]:[12]],36,FALSE),List!$A$2:$B$5,2,FALSE)),"",VLOOKUP(VLOOKUP(C68,Table1[[Practice no.]:[12]],36,FALSE),List!$A$2:$B$5,2,FALSE)))</f>
        <v/>
      </c>
      <c r="W68" s="55" t="str">
        <f>IF(C68="","",IF(ISERROR(VLOOKUP(VLOOKUP(C68,Table1[[Practice no.]:[12]],37,FALSE),List!$A$2:$B$5,2,FALSE)),"",VLOOKUP(VLOOKUP(C68,Table1[[Practice no.]:[12]],37,FALSE),List!$A$2:$B$5,2,FALSE)))</f>
        <v/>
      </c>
      <c r="X68" s="55" t="str">
        <f>IF(C68="","",IF(ISERROR(VLOOKUP(VLOOKUP(C68,Table1[[Practice no.]:[12]],38,FALSE),List!$A$2:$B$5,2,FALSE)),"",VLOOKUP(VLOOKUP(C68,Table1[[Practice no.]:[12]],38,FALSE),List!$A$2:$B$5,2,FALSE)))</f>
        <v/>
      </c>
      <c r="Y68" s="55" t="str">
        <f>IF(C68="","",IF(ISERROR(VLOOKUP(VLOOKUP(C68,Table1[[Practice no.]:[12]],39,FALSE),List!$A$2:$B$5,2,FALSE)),"",VLOOKUP(VLOOKUP(C68,Table1[[Practice no.]:[12]],39,FALSE),List!$A$2:$B$5,2,FALSE)))</f>
        <v/>
      </c>
      <c r="Z68" s="55" t="str">
        <f>IF(C68="","",IF(ISERROR(VLOOKUP(VLOOKUP(C68,Table1[[Practice no.]:[12]],40,FALSE),List!$A$2:$B$5,2,FALSE)),"",VLOOKUP(VLOOKUP(C68,Table1[[Practice no.]:[12]],40,FALSE),List!$A$2:$B$5,2,FALSE)))</f>
        <v/>
      </c>
      <c r="AA68" s="55" t="str">
        <f>IF(C68="","",IF(ISERROR(VLOOKUP(VLOOKUP(C68,Table1[[Practice no.]:[12]],41,FALSE),List!$A$2:$B$5,2,FALSE)),"",VLOOKUP(VLOOKUP(C68,Table1[[Practice no.]:[12]],41,FALSE),List!$A$2:$B$5,2,FALSE)))</f>
        <v/>
      </c>
      <c r="AB68" s="55" t="str">
        <f>IF(C68="","",IF(ISERROR(VLOOKUP(VLOOKUP(C68,Table1[[Practice no.]:[12]],42,FALSE),List!$A$2:$B$5,2,FALSE)),"",VLOOKUP(VLOOKUP(C68,Table1[[Practice no.]:[12]],42,FALSE),List!$A$2:$B$5,2,FALSE)))</f>
        <v/>
      </c>
      <c r="AD68" s="63"/>
      <c r="AE68" s="63"/>
      <c r="AF68" s="63"/>
      <c r="AG68" s="63"/>
      <c r="AH68" s="63"/>
      <c r="AI68" s="63"/>
      <c r="AJ68" s="63"/>
      <c r="AK68" s="63"/>
      <c r="AL68" s="63"/>
      <c r="AM68" s="63"/>
      <c r="AN68" s="64"/>
    </row>
    <row r="69" spans="1:40" ht="40.35" customHeight="1">
      <c r="A69" s="218"/>
      <c r="B69" s="218"/>
      <c r="C69" s="220"/>
      <c r="D69" s="219" t="str">
        <f>IF(C69="","",HYPERLINK("#'" &amp; C69 &amp; "'!A1",VLOOKUP(C69,Table1[[Practice no.]:[Pracitce Name]],2,FALSE)))</f>
        <v/>
      </c>
      <c r="E69" s="65" t="str">
        <f>IF(C69="","",IF(ISERROR(VLOOKUP(VLOOKUP(C69,Table1[[Practice no.]:[12]],19,FALSE),List!$A$2:$B$5,2,FALSE)),"",VLOOKUP(VLOOKUP(C69,Table1[[Practice no.]:[12]],19,FALSE),List!$A$2:$B$5,2,FALSE)))</f>
        <v/>
      </c>
      <c r="F69" s="66" t="str">
        <f>IF(C69="","",IF(ISERROR(VLOOKUP(VLOOKUP(C69,Table1[[Practice no.]:[12]],20,FALSE),List!$A$2:$B$5,2,FALSE)),"",VLOOKUP(VLOOKUP(C69,Table1[[Practice no.]:[12]],20,FALSE),List!$A$2:$B$5,2,FALSE)))</f>
        <v/>
      </c>
      <c r="G69" s="66" t="str">
        <f>IF(C69="","",IF(ISERROR(VLOOKUP(VLOOKUP(C69,Table1[[Practice no.]:[12]],21,FALSE),List!$A$2:$B$5,2,FALSE)),"",VLOOKUP(VLOOKUP(C69,Table1[[Practice no.]:[12]],21,FALSE),List!$A$2:$B$5,2,FALSE)))</f>
        <v/>
      </c>
      <c r="H69" s="67" t="str">
        <f>IF(C69="","",IF(ISERROR(VLOOKUP(VLOOKUP(C69,Table1[[Practice no.]:[12]],22,FALSE),List!$A$2:$B$5,2,FALSE)),"",VLOOKUP(VLOOKUP(C69,Table1[[Practice no.]:[12]],22,FALSE),List!$A$2:$B$5,2,FALSE)))</f>
        <v/>
      </c>
      <c r="I69" s="67" t="str">
        <f>IF(C69="","",IF(ISERROR(VLOOKUP(VLOOKUP(C69,Table1[[Practice no.]:[12]],23,FALSE),List!$A$2:$B$5,2,FALSE)),"",VLOOKUP(VLOOKUP(C69,Table1[[Practice no.]:[12]],23,FALSE),List!$A$2:$B$5,2,FALSE)))</f>
        <v/>
      </c>
      <c r="J69" s="67" t="str">
        <f>IF(C69="","",IF(ISERROR(VLOOKUP(VLOOKUP(C69,Table1[[Practice no.]:[12]],24,FALSE),List!$A$2:$B$5,2,FALSE)),"",VLOOKUP(VLOOKUP(C69,Table1[[Practice no.]:[12]],24,FALSE),List!$A$2:$B$5,2,FALSE)))</f>
        <v/>
      </c>
      <c r="K69" s="68" t="str">
        <f>IF(C69="","",IF(ISERROR(VLOOKUP(VLOOKUP(C69,Table1[[Practice no.]:[12]],25,FALSE),List!$A$2:$B$5,2,FALSE)),"",VLOOKUP(VLOOKUP(C69,Table1[[Practice no.]:[12]],25,FALSE),List!$A$2:$B$5,2,FALSE)))</f>
        <v/>
      </c>
      <c r="L69" s="68" t="str">
        <f>IF(C69="","",IF(ISERROR(VLOOKUP(VLOOKUP(C69,Table1[[Practice no.]:[12]],26,FALSE),List!$A$2:$B$5,2,FALSE)),"",VLOOKUP(VLOOKUP(C69,Table1[[Practice no.]:[12]],26,FALSE),List!$A$2:$B$5,2,FALSE)))</f>
        <v/>
      </c>
      <c r="M69" s="68" t="str">
        <f>IF(C69="","",IF(ISERROR(VLOOKUP(VLOOKUP(C69,Table1[[Practice no.]:[12]],27,FALSE),List!$A$2:$B$5,2,FALSE)),"",VLOOKUP(VLOOKUP(C69,Table1[[Practice no.]:[12]],27,FALSE),List!$A$2:$B$5,2,FALSE)))</f>
        <v/>
      </c>
      <c r="N69" s="69" t="str">
        <f>IF(C69="","",IF(ISERROR(VLOOKUP(VLOOKUP(C69,Table1[[Practice no.]:[12]],28,FALSE),List!$A$2:$B$5,2,FALSE)),"",VLOOKUP(VLOOKUP(C69,Table1[[Practice no.]:[12]],28,FALSE),List!$A$2:$B$5,2,FALSE)))</f>
        <v/>
      </c>
      <c r="O69" s="69" t="str">
        <f>IF(C69="","",IF(ISERROR(VLOOKUP(VLOOKUP(C69,Table1[[Practice no.]:[12]],29,FALSE),List!$A$2:$B$5,2,FALSE)),"",VLOOKUP(VLOOKUP(C69,Table1[[Practice no.]:[12]],29,FALSE),List!$A$2:$B$5,2,FALSE)))</f>
        <v/>
      </c>
      <c r="P69" s="69" t="str">
        <f>IF(C69="","",IF(ISERROR(VLOOKUP(VLOOKUP(C69,Table1[[Practice no.]:[12]],30,FALSE),List!$A$2:$B$5,2,FALSE)),"",VLOOKUP(VLOOKUP(C69,Table1[[Practice no.]:[12]],30,FALSE),List!$A$2:$B$5,2,FALSE)))</f>
        <v/>
      </c>
      <c r="Q69" s="77" t="str">
        <f>IF(C69="","",IF(ISERROR(VLOOKUP(VLOOKUP(C69,Table1[[Practice no.]:[12]],31,FALSE),List!$A$2:$B$5,2,FALSE)),"",VLOOKUP(VLOOKUP(C69,Table1[[Practice no.]:[12]],31,FALSE),List!$A$2:$B$5,2,FALSE)))</f>
        <v/>
      </c>
      <c r="R69" s="55" t="str">
        <f>IF(C69="","",IF(ISERROR(VLOOKUP(VLOOKUP(C69,Table1[[Practice no.]:[12]],32,FALSE),List!$A$2:$B$5,2,FALSE)),"",VLOOKUP(VLOOKUP(C69,Table1[[Practice no.]:[12]],32,FALSE),List!$A$2:$B$5,2,FALSE)))</f>
        <v/>
      </c>
      <c r="S69" s="55" t="str">
        <f>IF(C69="","",IF(ISERROR(VLOOKUP(VLOOKUP(C69,Table1[[Practice no.]:[12]],33,FALSE),List!$A$2:$B$5,2,FALSE)),"",VLOOKUP(VLOOKUP(C69,Table1[[Practice no.]:[12]],33,FALSE),List!$A$2:$B$5,2,FALSE)))</f>
        <v/>
      </c>
      <c r="T69" s="55" t="str">
        <f>IF(C69="","",IF(ISERROR(VLOOKUP(VLOOKUP(C69,Table1[[Practice no.]:[12]],34,FALSE),List!$A$2:$B$5,2,FALSE)),"",VLOOKUP(VLOOKUP(C69,Table1[[Practice no.]:[12]],34,FALSE),List!$A$2:$B$5,2,FALSE)))</f>
        <v/>
      </c>
      <c r="U69" s="55" t="str">
        <f>IF(C69="","",IF(ISERROR(VLOOKUP(VLOOKUP(C69,Table1[[Practice no.]:[12]],35,FALSE),List!$A$2:$B$5,2,FALSE)),"",VLOOKUP(VLOOKUP(C69,Table1[[Practice no.]:[12]],35,FALSE),List!$A$2:$B$5,2,FALSE)))</f>
        <v/>
      </c>
      <c r="V69" s="55" t="str">
        <f>IF(C69="","",IF(ISERROR(VLOOKUP(VLOOKUP(C69,Table1[[Practice no.]:[12]],36,FALSE),List!$A$2:$B$5,2,FALSE)),"",VLOOKUP(VLOOKUP(C69,Table1[[Practice no.]:[12]],36,FALSE),List!$A$2:$B$5,2,FALSE)))</f>
        <v/>
      </c>
      <c r="W69" s="55" t="str">
        <f>IF(C69="","",IF(ISERROR(VLOOKUP(VLOOKUP(C69,Table1[[Practice no.]:[12]],37,FALSE),List!$A$2:$B$5,2,FALSE)),"",VLOOKUP(VLOOKUP(C69,Table1[[Practice no.]:[12]],37,FALSE),List!$A$2:$B$5,2,FALSE)))</f>
        <v/>
      </c>
      <c r="X69" s="55" t="str">
        <f>IF(C69="","",IF(ISERROR(VLOOKUP(VLOOKUP(C69,Table1[[Practice no.]:[12]],38,FALSE),List!$A$2:$B$5,2,FALSE)),"",VLOOKUP(VLOOKUP(C69,Table1[[Practice no.]:[12]],38,FALSE),List!$A$2:$B$5,2,FALSE)))</f>
        <v/>
      </c>
      <c r="Y69" s="55" t="str">
        <f>IF(C69="","",IF(ISERROR(VLOOKUP(VLOOKUP(C69,Table1[[Practice no.]:[12]],39,FALSE),List!$A$2:$B$5,2,FALSE)),"",VLOOKUP(VLOOKUP(C69,Table1[[Practice no.]:[12]],39,FALSE),List!$A$2:$B$5,2,FALSE)))</f>
        <v/>
      </c>
      <c r="Z69" s="55" t="str">
        <f>IF(C69="","",IF(ISERROR(VLOOKUP(VLOOKUP(C69,Table1[[Practice no.]:[12]],40,FALSE),List!$A$2:$B$5,2,FALSE)),"",VLOOKUP(VLOOKUP(C69,Table1[[Practice no.]:[12]],40,FALSE),List!$A$2:$B$5,2,FALSE)))</f>
        <v/>
      </c>
      <c r="AA69" s="55" t="str">
        <f>IF(C69="","",IF(ISERROR(VLOOKUP(VLOOKUP(C69,Table1[[Practice no.]:[12]],41,FALSE),List!$A$2:$B$5,2,FALSE)),"",VLOOKUP(VLOOKUP(C69,Table1[[Practice no.]:[12]],41,FALSE),List!$A$2:$B$5,2,FALSE)))</f>
        <v/>
      </c>
      <c r="AB69" s="55" t="str">
        <f>IF(C69="","",IF(ISERROR(VLOOKUP(VLOOKUP(C69,Table1[[Practice no.]:[12]],42,FALSE),List!$A$2:$B$5,2,FALSE)),"",VLOOKUP(VLOOKUP(C69,Table1[[Practice no.]:[12]],42,FALSE),List!$A$2:$B$5,2,FALSE)))</f>
        <v/>
      </c>
      <c r="AD69" s="63"/>
      <c r="AE69" s="63"/>
      <c r="AF69" s="63"/>
      <c r="AG69" s="63"/>
      <c r="AH69" s="63"/>
      <c r="AI69" s="63"/>
      <c r="AJ69" s="63"/>
      <c r="AK69" s="63"/>
      <c r="AL69" s="63"/>
      <c r="AM69" s="63"/>
      <c r="AN69" s="64"/>
    </row>
    <row r="70" spans="1:40" ht="40.35" customHeight="1">
      <c r="A70" s="218"/>
      <c r="B70" s="218"/>
      <c r="C70" s="220"/>
      <c r="D70" s="219" t="str">
        <f>IF(C70="","",HYPERLINK("#'" &amp; C70 &amp; "'!A1",VLOOKUP(C70,Table1[[Practice no.]:[Pracitce Name]],2,FALSE)))</f>
        <v/>
      </c>
      <c r="E70" s="65" t="str">
        <f>IF(C70="","",IF(ISERROR(VLOOKUP(VLOOKUP(C70,Table1[[Practice no.]:[12]],19,FALSE),List!$A$2:$B$5,2,FALSE)),"",VLOOKUP(VLOOKUP(C70,Table1[[Practice no.]:[12]],19,FALSE),List!$A$2:$B$5,2,FALSE)))</f>
        <v/>
      </c>
      <c r="F70" s="66" t="str">
        <f>IF(C70="","",IF(ISERROR(VLOOKUP(VLOOKUP(C70,Table1[[Practice no.]:[12]],20,FALSE),List!$A$2:$B$5,2,FALSE)),"",VLOOKUP(VLOOKUP(C70,Table1[[Practice no.]:[12]],20,FALSE),List!$A$2:$B$5,2,FALSE)))</f>
        <v/>
      </c>
      <c r="G70" s="66" t="str">
        <f>IF(C70="","",IF(ISERROR(VLOOKUP(VLOOKUP(C70,Table1[[Practice no.]:[12]],21,FALSE),List!$A$2:$B$5,2,FALSE)),"",VLOOKUP(VLOOKUP(C70,Table1[[Practice no.]:[12]],21,FALSE),List!$A$2:$B$5,2,FALSE)))</f>
        <v/>
      </c>
      <c r="H70" s="67" t="str">
        <f>IF(C70="","",IF(ISERROR(VLOOKUP(VLOOKUP(C70,Table1[[Practice no.]:[12]],22,FALSE),List!$A$2:$B$5,2,FALSE)),"",VLOOKUP(VLOOKUP(C70,Table1[[Practice no.]:[12]],22,FALSE),List!$A$2:$B$5,2,FALSE)))</f>
        <v/>
      </c>
      <c r="I70" s="67" t="str">
        <f>IF(C70="","",IF(ISERROR(VLOOKUP(VLOOKUP(C70,Table1[[Practice no.]:[12]],23,FALSE),List!$A$2:$B$5,2,FALSE)),"",VLOOKUP(VLOOKUP(C70,Table1[[Practice no.]:[12]],23,FALSE),List!$A$2:$B$5,2,FALSE)))</f>
        <v/>
      </c>
      <c r="J70" s="67" t="str">
        <f>IF(C70="","",IF(ISERROR(VLOOKUP(VLOOKUP(C70,Table1[[Practice no.]:[12]],24,FALSE),List!$A$2:$B$5,2,FALSE)),"",VLOOKUP(VLOOKUP(C70,Table1[[Practice no.]:[12]],24,FALSE),List!$A$2:$B$5,2,FALSE)))</f>
        <v/>
      </c>
      <c r="K70" s="68" t="str">
        <f>IF(C70="","",IF(ISERROR(VLOOKUP(VLOOKUP(C70,Table1[[Practice no.]:[12]],25,FALSE),List!$A$2:$B$5,2,FALSE)),"",VLOOKUP(VLOOKUP(C70,Table1[[Practice no.]:[12]],25,FALSE),List!$A$2:$B$5,2,FALSE)))</f>
        <v/>
      </c>
      <c r="L70" s="68" t="str">
        <f>IF(C70="","",IF(ISERROR(VLOOKUP(VLOOKUP(C70,Table1[[Practice no.]:[12]],26,FALSE),List!$A$2:$B$5,2,FALSE)),"",VLOOKUP(VLOOKUP(C70,Table1[[Practice no.]:[12]],26,FALSE),List!$A$2:$B$5,2,FALSE)))</f>
        <v/>
      </c>
      <c r="M70" s="68" t="str">
        <f>IF(C70="","",IF(ISERROR(VLOOKUP(VLOOKUP(C70,Table1[[Practice no.]:[12]],27,FALSE),List!$A$2:$B$5,2,FALSE)),"",VLOOKUP(VLOOKUP(C70,Table1[[Practice no.]:[12]],27,FALSE),List!$A$2:$B$5,2,FALSE)))</f>
        <v/>
      </c>
      <c r="N70" s="69" t="str">
        <f>IF(C70="","",IF(ISERROR(VLOOKUP(VLOOKUP(C70,Table1[[Practice no.]:[12]],28,FALSE),List!$A$2:$B$5,2,FALSE)),"",VLOOKUP(VLOOKUP(C70,Table1[[Practice no.]:[12]],28,FALSE),List!$A$2:$B$5,2,FALSE)))</f>
        <v/>
      </c>
      <c r="O70" s="69" t="str">
        <f>IF(C70="","",IF(ISERROR(VLOOKUP(VLOOKUP(C70,Table1[[Practice no.]:[12]],29,FALSE),List!$A$2:$B$5,2,FALSE)),"",VLOOKUP(VLOOKUP(C70,Table1[[Practice no.]:[12]],29,FALSE),List!$A$2:$B$5,2,FALSE)))</f>
        <v/>
      </c>
      <c r="P70" s="69" t="str">
        <f>IF(C70="","",IF(ISERROR(VLOOKUP(VLOOKUP(C70,Table1[[Practice no.]:[12]],30,FALSE),List!$A$2:$B$5,2,FALSE)),"",VLOOKUP(VLOOKUP(C70,Table1[[Practice no.]:[12]],30,FALSE),List!$A$2:$B$5,2,FALSE)))</f>
        <v/>
      </c>
      <c r="Q70" s="77" t="str">
        <f>IF(C70="","",IF(ISERROR(VLOOKUP(VLOOKUP(C70,Table1[[Practice no.]:[12]],31,FALSE),List!$A$2:$B$5,2,FALSE)),"",VLOOKUP(VLOOKUP(C70,Table1[[Practice no.]:[12]],31,FALSE),List!$A$2:$B$5,2,FALSE)))</f>
        <v/>
      </c>
      <c r="R70" s="55" t="str">
        <f>IF(C70="","",IF(ISERROR(VLOOKUP(VLOOKUP(C70,Table1[[Practice no.]:[12]],32,FALSE),List!$A$2:$B$5,2,FALSE)),"",VLOOKUP(VLOOKUP(C70,Table1[[Practice no.]:[12]],32,FALSE),List!$A$2:$B$5,2,FALSE)))</f>
        <v/>
      </c>
      <c r="S70" s="55" t="str">
        <f>IF(C70="","",IF(ISERROR(VLOOKUP(VLOOKUP(C70,Table1[[Practice no.]:[12]],33,FALSE),List!$A$2:$B$5,2,FALSE)),"",VLOOKUP(VLOOKUP(C70,Table1[[Practice no.]:[12]],33,FALSE),List!$A$2:$B$5,2,FALSE)))</f>
        <v/>
      </c>
      <c r="T70" s="55" t="str">
        <f>IF(C70="","",IF(ISERROR(VLOOKUP(VLOOKUP(C70,Table1[[Practice no.]:[12]],34,FALSE),List!$A$2:$B$5,2,FALSE)),"",VLOOKUP(VLOOKUP(C70,Table1[[Practice no.]:[12]],34,FALSE),List!$A$2:$B$5,2,FALSE)))</f>
        <v/>
      </c>
      <c r="U70" s="55" t="str">
        <f>IF(C70="","",IF(ISERROR(VLOOKUP(VLOOKUP(C70,Table1[[Practice no.]:[12]],35,FALSE),List!$A$2:$B$5,2,FALSE)),"",VLOOKUP(VLOOKUP(C70,Table1[[Practice no.]:[12]],35,FALSE),List!$A$2:$B$5,2,FALSE)))</f>
        <v/>
      </c>
      <c r="V70" s="55" t="str">
        <f>IF(C70="","",IF(ISERROR(VLOOKUP(VLOOKUP(C70,Table1[[Practice no.]:[12]],36,FALSE),List!$A$2:$B$5,2,FALSE)),"",VLOOKUP(VLOOKUP(C70,Table1[[Practice no.]:[12]],36,FALSE),List!$A$2:$B$5,2,FALSE)))</f>
        <v/>
      </c>
      <c r="W70" s="55" t="str">
        <f>IF(C70="","",IF(ISERROR(VLOOKUP(VLOOKUP(C70,Table1[[Practice no.]:[12]],37,FALSE),List!$A$2:$B$5,2,FALSE)),"",VLOOKUP(VLOOKUP(C70,Table1[[Practice no.]:[12]],37,FALSE),List!$A$2:$B$5,2,FALSE)))</f>
        <v/>
      </c>
      <c r="X70" s="55" t="str">
        <f>IF(C70="","",IF(ISERROR(VLOOKUP(VLOOKUP(C70,Table1[[Practice no.]:[12]],38,FALSE),List!$A$2:$B$5,2,FALSE)),"",VLOOKUP(VLOOKUP(C70,Table1[[Practice no.]:[12]],38,FALSE),List!$A$2:$B$5,2,FALSE)))</f>
        <v/>
      </c>
      <c r="Y70" s="55" t="str">
        <f>IF(C70="","",IF(ISERROR(VLOOKUP(VLOOKUP(C70,Table1[[Practice no.]:[12]],39,FALSE),List!$A$2:$B$5,2,FALSE)),"",VLOOKUP(VLOOKUP(C70,Table1[[Practice no.]:[12]],39,FALSE),List!$A$2:$B$5,2,FALSE)))</f>
        <v/>
      </c>
      <c r="Z70" s="55" t="str">
        <f>IF(C70="","",IF(ISERROR(VLOOKUP(VLOOKUP(C70,Table1[[Practice no.]:[12]],40,FALSE),List!$A$2:$B$5,2,FALSE)),"",VLOOKUP(VLOOKUP(C70,Table1[[Practice no.]:[12]],40,FALSE),List!$A$2:$B$5,2,FALSE)))</f>
        <v/>
      </c>
      <c r="AA70" s="55" t="str">
        <f>IF(C70="","",IF(ISERROR(VLOOKUP(VLOOKUP(C70,Table1[[Practice no.]:[12]],41,FALSE),List!$A$2:$B$5,2,FALSE)),"",VLOOKUP(VLOOKUP(C70,Table1[[Practice no.]:[12]],41,FALSE),List!$A$2:$B$5,2,FALSE)))</f>
        <v/>
      </c>
      <c r="AB70" s="55" t="str">
        <f>IF(C70="","",IF(ISERROR(VLOOKUP(VLOOKUP(C70,Table1[[Practice no.]:[12]],42,FALSE),List!$A$2:$B$5,2,FALSE)),"",VLOOKUP(VLOOKUP(C70,Table1[[Practice no.]:[12]],42,FALSE),List!$A$2:$B$5,2,FALSE)))</f>
        <v/>
      </c>
      <c r="AD70" s="63"/>
      <c r="AE70" s="63"/>
      <c r="AF70" s="63"/>
      <c r="AG70" s="63"/>
      <c r="AH70" s="63"/>
      <c r="AI70" s="63"/>
      <c r="AJ70" s="63"/>
      <c r="AK70" s="63"/>
      <c r="AL70" s="63"/>
      <c r="AM70" s="63"/>
      <c r="AN70" s="64"/>
    </row>
    <row r="71" spans="1:40" ht="40.35" customHeight="1">
      <c r="A71" s="218"/>
      <c r="B71" s="218"/>
      <c r="C71" s="220"/>
      <c r="D71" s="219" t="str">
        <f>IF(C71="","",HYPERLINK("#'" &amp; C71 &amp; "'!A1",VLOOKUP(C71,Table1[[Practice no.]:[Pracitce Name]],2,FALSE)))</f>
        <v/>
      </c>
      <c r="E71" s="65" t="str">
        <f>IF(C71="","",IF(ISERROR(VLOOKUP(VLOOKUP(C71,Table1[[Practice no.]:[12]],19,FALSE),List!$A$2:$B$5,2,FALSE)),"",VLOOKUP(VLOOKUP(C71,Table1[[Practice no.]:[12]],19,FALSE),List!$A$2:$B$5,2,FALSE)))</f>
        <v/>
      </c>
      <c r="F71" s="66" t="str">
        <f>IF(C71="","",IF(ISERROR(VLOOKUP(VLOOKUP(C71,Table1[[Practice no.]:[12]],20,FALSE),List!$A$2:$B$5,2,FALSE)),"",VLOOKUP(VLOOKUP(C71,Table1[[Practice no.]:[12]],20,FALSE),List!$A$2:$B$5,2,FALSE)))</f>
        <v/>
      </c>
      <c r="G71" s="66" t="str">
        <f>IF(C71="","",IF(ISERROR(VLOOKUP(VLOOKUP(C71,Table1[[Practice no.]:[12]],21,FALSE),List!$A$2:$B$5,2,FALSE)),"",VLOOKUP(VLOOKUP(C71,Table1[[Practice no.]:[12]],21,FALSE),List!$A$2:$B$5,2,FALSE)))</f>
        <v/>
      </c>
      <c r="H71" s="67" t="str">
        <f>IF(C71="","",IF(ISERROR(VLOOKUP(VLOOKUP(C71,Table1[[Practice no.]:[12]],22,FALSE),List!$A$2:$B$5,2,FALSE)),"",VLOOKUP(VLOOKUP(C71,Table1[[Practice no.]:[12]],22,FALSE),List!$A$2:$B$5,2,FALSE)))</f>
        <v/>
      </c>
      <c r="I71" s="67" t="str">
        <f>IF(C71="","",IF(ISERROR(VLOOKUP(VLOOKUP(C71,Table1[[Practice no.]:[12]],23,FALSE),List!$A$2:$B$5,2,FALSE)),"",VLOOKUP(VLOOKUP(C71,Table1[[Practice no.]:[12]],23,FALSE),List!$A$2:$B$5,2,FALSE)))</f>
        <v/>
      </c>
      <c r="J71" s="67" t="str">
        <f>IF(C71="","",IF(ISERROR(VLOOKUP(VLOOKUP(C71,Table1[[Practice no.]:[12]],24,FALSE),List!$A$2:$B$5,2,FALSE)),"",VLOOKUP(VLOOKUP(C71,Table1[[Practice no.]:[12]],24,FALSE),List!$A$2:$B$5,2,FALSE)))</f>
        <v/>
      </c>
      <c r="K71" s="68" t="str">
        <f>IF(C71="","",IF(ISERROR(VLOOKUP(VLOOKUP(C71,Table1[[Practice no.]:[12]],25,FALSE),List!$A$2:$B$5,2,FALSE)),"",VLOOKUP(VLOOKUP(C71,Table1[[Practice no.]:[12]],25,FALSE),List!$A$2:$B$5,2,FALSE)))</f>
        <v/>
      </c>
      <c r="L71" s="68" t="str">
        <f>IF(C71="","",IF(ISERROR(VLOOKUP(VLOOKUP(C71,Table1[[Practice no.]:[12]],26,FALSE),List!$A$2:$B$5,2,FALSE)),"",VLOOKUP(VLOOKUP(C71,Table1[[Practice no.]:[12]],26,FALSE),List!$A$2:$B$5,2,FALSE)))</f>
        <v/>
      </c>
      <c r="M71" s="68" t="str">
        <f>IF(C71="","",IF(ISERROR(VLOOKUP(VLOOKUP(C71,Table1[[Practice no.]:[12]],27,FALSE),List!$A$2:$B$5,2,FALSE)),"",VLOOKUP(VLOOKUP(C71,Table1[[Practice no.]:[12]],27,FALSE),List!$A$2:$B$5,2,FALSE)))</f>
        <v/>
      </c>
      <c r="N71" s="69" t="str">
        <f>IF(C71="","",IF(ISERROR(VLOOKUP(VLOOKUP(C71,Table1[[Practice no.]:[12]],28,FALSE),List!$A$2:$B$5,2,FALSE)),"",VLOOKUP(VLOOKUP(C71,Table1[[Practice no.]:[12]],28,FALSE),List!$A$2:$B$5,2,FALSE)))</f>
        <v/>
      </c>
      <c r="O71" s="69" t="str">
        <f>IF(C71="","",IF(ISERROR(VLOOKUP(VLOOKUP(C71,Table1[[Practice no.]:[12]],29,FALSE),List!$A$2:$B$5,2,FALSE)),"",VLOOKUP(VLOOKUP(C71,Table1[[Practice no.]:[12]],29,FALSE),List!$A$2:$B$5,2,FALSE)))</f>
        <v/>
      </c>
      <c r="P71" s="69" t="str">
        <f>IF(C71="","",IF(ISERROR(VLOOKUP(VLOOKUP(C71,Table1[[Practice no.]:[12]],30,FALSE),List!$A$2:$B$5,2,FALSE)),"",VLOOKUP(VLOOKUP(C71,Table1[[Practice no.]:[12]],30,FALSE),List!$A$2:$B$5,2,FALSE)))</f>
        <v/>
      </c>
      <c r="Q71" s="77" t="str">
        <f>IF(C71="","",IF(ISERROR(VLOOKUP(VLOOKUP(C71,Table1[[Practice no.]:[12]],31,FALSE),List!$A$2:$B$5,2,FALSE)),"",VLOOKUP(VLOOKUP(C71,Table1[[Practice no.]:[12]],31,FALSE),List!$A$2:$B$5,2,FALSE)))</f>
        <v/>
      </c>
      <c r="R71" s="55" t="str">
        <f>IF(C71="","",IF(ISERROR(VLOOKUP(VLOOKUP(C71,Table1[[Practice no.]:[12]],32,FALSE),List!$A$2:$B$5,2,FALSE)),"",VLOOKUP(VLOOKUP(C71,Table1[[Practice no.]:[12]],32,FALSE),List!$A$2:$B$5,2,FALSE)))</f>
        <v/>
      </c>
      <c r="S71" s="55" t="str">
        <f>IF(C71="","",IF(ISERROR(VLOOKUP(VLOOKUP(C71,Table1[[Practice no.]:[12]],33,FALSE),List!$A$2:$B$5,2,FALSE)),"",VLOOKUP(VLOOKUP(C71,Table1[[Practice no.]:[12]],33,FALSE),List!$A$2:$B$5,2,FALSE)))</f>
        <v/>
      </c>
      <c r="T71" s="55" t="str">
        <f>IF(C71="","",IF(ISERROR(VLOOKUP(VLOOKUP(C71,Table1[[Practice no.]:[12]],34,FALSE),List!$A$2:$B$5,2,FALSE)),"",VLOOKUP(VLOOKUP(C71,Table1[[Practice no.]:[12]],34,FALSE),List!$A$2:$B$5,2,FALSE)))</f>
        <v/>
      </c>
      <c r="U71" s="55" t="str">
        <f>IF(C71="","",IF(ISERROR(VLOOKUP(VLOOKUP(C71,Table1[[Practice no.]:[12]],35,FALSE),List!$A$2:$B$5,2,FALSE)),"",VLOOKUP(VLOOKUP(C71,Table1[[Practice no.]:[12]],35,FALSE),List!$A$2:$B$5,2,FALSE)))</f>
        <v/>
      </c>
      <c r="V71" s="55" t="str">
        <f>IF(C71="","",IF(ISERROR(VLOOKUP(VLOOKUP(C71,Table1[[Practice no.]:[12]],36,FALSE),List!$A$2:$B$5,2,FALSE)),"",VLOOKUP(VLOOKUP(C71,Table1[[Practice no.]:[12]],36,FALSE),List!$A$2:$B$5,2,FALSE)))</f>
        <v/>
      </c>
      <c r="W71" s="55" t="str">
        <f>IF(C71="","",IF(ISERROR(VLOOKUP(VLOOKUP(C71,Table1[[Practice no.]:[12]],37,FALSE),List!$A$2:$B$5,2,FALSE)),"",VLOOKUP(VLOOKUP(C71,Table1[[Practice no.]:[12]],37,FALSE),List!$A$2:$B$5,2,FALSE)))</f>
        <v/>
      </c>
      <c r="X71" s="55" t="str">
        <f>IF(C71="","",IF(ISERROR(VLOOKUP(VLOOKUP(C71,Table1[[Practice no.]:[12]],38,FALSE),List!$A$2:$B$5,2,FALSE)),"",VLOOKUP(VLOOKUP(C71,Table1[[Practice no.]:[12]],38,FALSE),List!$A$2:$B$5,2,FALSE)))</f>
        <v/>
      </c>
      <c r="Y71" s="55" t="str">
        <f>IF(C71="","",IF(ISERROR(VLOOKUP(VLOOKUP(C71,Table1[[Practice no.]:[12]],39,FALSE),List!$A$2:$B$5,2,FALSE)),"",VLOOKUP(VLOOKUP(C71,Table1[[Practice no.]:[12]],39,FALSE),List!$A$2:$B$5,2,FALSE)))</f>
        <v/>
      </c>
      <c r="Z71" s="55" t="str">
        <f>IF(C71="","",IF(ISERROR(VLOOKUP(VLOOKUP(C71,Table1[[Practice no.]:[12]],40,FALSE),List!$A$2:$B$5,2,FALSE)),"",VLOOKUP(VLOOKUP(C71,Table1[[Practice no.]:[12]],40,FALSE),List!$A$2:$B$5,2,FALSE)))</f>
        <v/>
      </c>
      <c r="AA71" s="55" t="str">
        <f>IF(C71="","",IF(ISERROR(VLOOKUP(VLOOKUP(C71,Table1[[Practice no.]:[12]],41,FALSE),List!$A$2:$B$5,2,FALSE)),"",VLOOKUP(VLOOKUP(C71,Table1[[Practice no.]:[12]],41,FALSE),List!$A$2:$B$5,2,FALSE)))</f>
        <v/>
      </c>
      <c r="AB71" s="55" t="str">
        <f>IF(C71="","",IF(ISERROR(VLOOKUP(VLOOKUP(C71,Table1[[Practice no.]:[12]],42,FALSE),List!$A$2:$B$5,2,FALSE)),"",VLOOKUP(VLOOKUP(C71,Table1[[Practice no.]:[12]],42,FALSE),List!$A$2:$B$5,2,FALSE)))</f>
        <v/>
      </c>
      <c r="AD71" s="63"/>
      <c r="AE71" s="63"/>
      <c r="AF71" s="63"/>
      <c r="AG71" s="63"/>
      <c r="AH71" s="63"/>
      <c r="AI71" s="63"/>
      <c r="AJ71" s="63"/>
      <c r="AK71" s="63"/>
      <c r="AL71" s="63"/>
      <c r="AM71" s="63"/>
      <c r="AN71" s="64"/>
    </row>
    <row r="72" spans="1:40" ht="40.35" customHeight="1">
      <c r="A72" s="218"/>
      <c r="B72" s="218"/>
      <c r="C72" s="220"/>
      <c r="D72" s="219" t="str">
        <f>IF(C72="","",HYPERLINK("#'" &amp; C72 &amp; "'!A1",VLOOKUP(C72,Table1[[Practice no.]:[Pracitce Name]],2,FALSE)))</f>
        <v/>
      </c>
      <c r="E72" s="65" t="str">
        <f>IF(C72="","",IF(ISERROR(VLOOKUP(VLOOKUP(C72,Table1[[Practice no.]:[12]],19,FALSE),List!$A$2:$B$5,2,FALSE)),"",VLOOKUP(VLOOKUP(C72,Table1[[Practice no.]:[12]],19,FALSE),List!$A$2:$B$5,2,FALSE)))</f>
        <v/>
      </c>
      <c r="F72" s="66" t="str">
        <f>IF(C72="","",IF(ISERROR(VLOOKUP(VLOOKUP(C72,Table1[[Practice no.]:[12]],20,FALSE),List!$A$2:$B$5,2,FALSE)),"",VLOOKUP(VLOOKUP(C72,Table1[[Practice no.]:[12]],20,FALSE),List!$A$2:$B$5,2,FALSE)))</f>
        <v/>
      </c>
      <c r="G72" s="66" t="str">
        <f>IF(C72="","",IF(ISERROR(VLOOKUP(VLOOKUP(C72,Table1[[Practice no.]:[12]],21,FALSE),List!$A$2:$B$5,2,FALSE)),"",VLOOKUP(VLOOKUP(C72,Table1[[Practice no.]:[12]],21,FALSE),List!$A$2:$B$5,2,FALSE)))</f>
        <v/>
      </c>
      <c r="H72" s="67" t="str">
        <f>IF(C72="","",IF(ISERROR(VLOOKUP(VLOOKUP(C72,Table1[[Practice no.]:[12]],22,FALSE),List!$A$2:$B$5,2,FALSE)),"",VLOOKUP(VLOOKUP(C72,Table1[[Practice no.]:[12]],22,FALSE),List!$A$2:$B$5,2,FALSE)))</f>
        <v/>
      </c>
      <c r="I72" s="67" t="str">
        <f>IF(C72="","",IF(ISERROR(VLOOKUP(VLOOKUP(C72,Table1[[Practice no.]:[12]],23,FALSE),List!$A$2:$B$5,2,FALSE)),"",VLOOKUP(VLOOKUP(C72,Table1[[Practice no.]:[12]],23,FALSE),List!$A$2:$B$5,2,FALSE)))</f>
        <v/>
      </c>
      <c r="J72" s="67" t="str">
        <f>IF(C72="","",IF(ISERROR(VLOOKUP(VLOOKUP(C72,Table1[[Practice no.]:[12]],24,FALSE),List!$A$2:$B$5,2,FALSE)),"",VLOOKUP(VLOOKUP(C72,Table1[[Practice no.]:[12]],24,FALSE),List!$A$2:$B$5,2,FALSE)))</f>
        <v/>
      </c>
      <c r="K72" s="68" t="str">
        <f>IF(C72="","",IF(ISERROR(VLOOKUP(VLOOKUP(C72,Table1[[Practice no.]:[12]],25,FALSE),List!$A$2:$B$5,2,FALSE)),"",VLOOKUP(VLOOKUP(C72,Table1[[Practice no.]:[12]],25,FALSE),List!$A$2:$B$5,2,FALSE)))</f>
        <v/>
      </c>
      <c r="L72" s="68" t="str">
        <f>IF(C72="","",IF(ISERROR(VLOOKUP(VLOOKUP(C72,Table1[[Practice no.]:[12]],26,FALSE),List!$A$2:$B$5,2,FALSE)),"",VLOOKUP(VLOOKUP(C72,Table1[[Practice no.]:[12]],26,FALSE),List!$A$2:$B$5,2,FALSE)))</f>
        <v/>
      </c>
      <c r="M72" s="68" t="str">
        <f>IF(C72="","",IF(ISERROR(VLOOKUP(VLOOKUP(C72,Table1[[Practice no.]:[12]],27,FALSE),List!$A$2:$B$5,2,FALSE)),"",VLOOKUP(VLOOKUP(C72,Table1[[Practice no.]:[12]],27,FALSE),List!$A$2:$B$5,2,FALSE)))</f>
        <v/>
      </c>
      <c r="N72" s="69" t="str">
        <f>IF(C72="","",IF(ISERROR(VLOOKUP(VLOOKUP(C72,Table1[[Practice no.]:[12]],28,FALSE),List!$A$2:$B$5,2,FALSE)),"",VLOOKUP(VLOOKUP(C72,Table1[[Practice no.]:[12]],28,FALSE),List!$A$2:$B$5,2,FALSE)))</f>
        <v/>
      </c>
      <c r="O72" s="69" t="str">
        <f>IF(C72="","",IF(ISERROR(VLOOKUP(VLOOKUP(C72,Table1[[Practice no.]:[12]],29,FALSE),List!$A$2:$B$5,2,FALSE)),"",VLOOKUP(VLOOKUP(C72,Table1[[Practice no.]:[12]],29,FALSE),List!$A$2:$B$5,2,FALSE)))</f>
        <v/>
      </c>
      <c r="P72" s="69" t="str">
        <f>IF(C72="","",IF(ISERROR(VLOOKUP(VLOOKUP(C72,Table1[[Practice no.]:[12]],30,FALSE),List!$A$2:$B$5,2,FALSE)),"",VLOOKUP(VLOOKUP(C72,Table1[[Practice no.]:[12]],30,FALSE),List!$A$2:$B$5,2,FALSE)))</f>
        <v/>
      </c>
      <c r="Q72" s="77" t="str">
        <f>IF(C72="","",IF(ISERROR(VLOOKUP(VLOOKUP(C72,Table1[[Practice no.]:[12]],31,FALSE),List!$A$2:$B$5,2,FALSE)),"",VLOOKUP(VLOOKUP(C72,Table1[[Practice no.]:[12]],31,FALSE),List!$A$2:$B$5,2,FALSE)))</f>
        <v/>
      </c>
      <c r="R72" s="55" t="str">
        <f>IF(C72="","",IF(ISERROR(VLOOKUP(VLOOKUP(C72,Table1[[Practice no.]:[12]],32,FALSE),List!$A$2:$B$5,2,FALSE)),"",VLOOKUP(VLOOKUP(C72,Table1[[Practice no.]:[12]],32,FALSE),List!$A$2:$B$5,2,FALSE)))</f>
        <v/>
      </c>
      <c r="S72" s="55" t="str">
        <f>IF(C72="","",IF(ISERROR(VLOOKUP(VLOOKUP(C72,Table1[[Practice no.]:[12]],33,FALSE),List!$A$2:$B$5,2,FALSE)),"",VLOOKUP(VLOOKUP(C72,Table1[[Practice no.]:[12]],33,FALSE),List!$A$2:$B$5,2,FALSE)))</f>
        <v/>
      </c>
      <c r="T72" s="55" t="str">
        <f>IF(C72="","",IF(ISERROR(VLOOKUP(VLOOKUP(C72,Table1[[Practice no.]:[12]],34,FALSE),List!$A$2:$B$5,2,FALSE)),"",VLOOKUP(VLOOKUP(C72,Table1[[Practice no.]:[12]],34,FALSE),List!$A$2:$B$5,2,FALSE)))</f>
        <v/>
      </c>
      <c r="U72" s="55" t="str">
        <f>IF(C72="","",IF(ISERROR(VLOOKUP(VLOOKUP(C72,Table1[[Practice no.]:[12]],35,FALSE),List!$A$2:$B$5,2,FALSE)),"",VLOOKUP(VLOOKUP(C72,Table1[[Practice no.]:[12]],35,FALSE),List!$A$2:$B$5,2,FALSE)))</f>
        <v/>
      </c>
      <c r="V72" s="55" t="str">
        <f>IF(C72="","",IF(ISERROR(VLOOKUP(VLOOKUP(C72,Table1[[Practice no.]:[12]],36,FALSE),List!$A$2:$B$5,2,FALSE)),"",VLOOKUP(VLOOKUP(C72,Table1[[Practice no.]:[12]],36,FALSE),List!$A$2:$B$5,2,FALSE)))</f>
        <v/>
      </c>
      <c r="W72" s="55" t="str">
        <f>IF(C72="","",IF(ISERROR(VLOOKUP(VLOOKUP(C72,Table1[[Practice no.]:[12]],37,FALSE),List!$A$2:$B$5,2,FALSE)),"",VLOOKUP(VLOOKUP(C72,Table1[[Practice no.]:[12]],37,FALSE),List!$A$2:$B$5,2,FALSE)))</f>
        <v/>
      </c>
      <c r="X72" s="55" t="str">
        <f>IF(C72="","",IF(ISERROR(VLOOKUP(VLOOKUP(C72,Table1[[Practice no.]:[12]],38,FALSE),List!$A$2:$B$5,2,FALSE)),"",VLOOKUP(VLOOKUP(C72,Table1[[Practice no.]:[12]],38,FALSE),List!$A$2:$B$5,2,FALSE)))</f>
        <v/>
      </c>
      <c r="Y72" s="55" t="str">
        <f>IF(C72="","",IF(ISERROR(VLOOKUP(VLOOKUP(C72,Table1[[Practice no.]:[12]],39,FALSE),List!$A$2:$B$5,2,FALSE)),"",VLOOKUP(VLOOKUP(C72,Table1[[Practice no.]:[12]],39,FALSE),List!$A$2:$B$5,2,FALSE)))</f>
        <v/>
      </c>
      <c r="Z72" s="55" t="str">
        <f>IF(C72="","",IF(ISERROR(VLOOKUP(VLOOKUP(C72,Table1[[Practice no.]:[12]],40,FALSE),List!$A$2:$B$5,2,FALSE)),"",VLOOKUP(VLOOKUP(C72,Table1[[Practice no.]:[12]],40,FALSE),List!$A$2:$B$5,2,FALSE)))</f>
        <v/>
      </c>
      <c r="AA72" s="55" t="str">
        <f>IF(C72="","",IF(ISERROR(VLOOKUP(VLOOKUP(C72,Table1[[Practice no.]:[12]],41,FALSE),List!$A$2:$B$5,2,FALSE)),"",VLOOKUP(VLOOKUP(C72,Table1[[Practice no.]:[12]],41,FALSE),List!$A$2:$B$5,2,FALSE)))</f>
        <v/>
      </c>
      <c r="AB72" s="55" t="str">
        <f>IF(C72="","",IF(ISERROR(VLOOKUP(VLOOKUP(C72,Table1[[Practice no.]:[12]],42,FALSE),List!$A$2:$B$5,2,FALSE)),"",VLOOKUP(VLOOKUP(C72,Table1[[Practice no.]:[12]],42,FALSE),List!$A$2:$B$5,2,FALSE)))</f>
        <v/>
      </c>
      <c r="AD72" s="63"/>
      <c r="AE72" s="63"/>
      <c r="AF72" s="63"/>
      <c r="AG72" s="63"/>
      <c r="AH72" s="63"/>
      <c r="AI72" s="63"/>
      <c r="AJ72" s="63"/>
      <c r="AK72" s="63"/>
      <c r="AL72" s="63"/>
      <c r="AM72" s="63"/>
      <c r="AN72" s="64"/>
    </row>
    <row r="73" spans="1:40" ht="40.35" customHeight="1">
      <c r="A73" s="218"/>
      <c r="B73" s="218"/>
      <c r="C73" s="220"/>
      <c r="D73" s="219" t="str">
        <f>IF(C73="","",HYPERLINK("#'" &amp; C73 &amp; "'!A1",VLOOKUP(C73,Table1[[Practice no.]:[Pracitce Name]],2,FALSE)))</f>
        <v/>
      </c>
      <c r="E73" s="65" t="str">
        <f>IF(C73="","",IF(ISERROR(VLOOKUP(VLOOKUP(C73,Table1[[Practice no.]:[12]],19,FALSE),List!$A$2:$B$5,2,FALSE)),"",VLOOKUP(VLOOKUP(C73,Table1[[Practice no.]:[12]],19,FALSE),List!$A$2:$B$5,2,FALSE)))</f>
        <v/>
      </c>
      <c r="F73" s="66" t="str">
        <f>IF(C73="","",IF(ISERROR(VLOOKUP(VLOOKUP(C73,Table1[[Practice no.]:[12]],20,FALSE),List!$A$2:$B$5,2,FALSE)),"",VLOOKUP(VLOOKUP(C73,Table1[[Practice no.]:[12]],20,FALSE),List!$A$2:$B$5,2,FALSE)))</f>
        <v/>
      </c>
      <c r="G73" s="66" t="str">
        <f>IF(C73="","",IF(ISERROR(VLOOKUP(VLOOKUP(C73,Table1[[Practice no.]:[12]],21,FALSE),List!$A$2:$B$5,2,FALSE)),"",VLOOKUP(VLOOKUP(C73,Table1[[Practice no.]:[12]],21,FALSE),List!$A$2:$B$5,2,FALSE)))</f>
        <v/>
      </c>
      <c r="H73" s="67" t="str">
        <f>IF(C73="","",IF(ISERROR(VLOOKUP(VLOOKUP(C73,Table1[[Practice no.]:[12]],22,FALSE),List!$A$2:$B$5,2,FALSE)),"",VLOOKUP(VLOOKUP(C73,Table1[[Practice no.]:[12]],22,FALSE),List!$A$2:$B$5,2,FALSE)))</f>
        <v/>
      </c>
      <c r="I73" s="67" t="str">
        <f>IF(C73="","",IF(ISERROR(VLOOKUP(VLOOKUP(C73,Table1[[Practice no.]:[12]],23,FALSE),List!$A$2:$B$5,2,FALSE)),"",VLOOKUP(VLOOKUP(C73,Table1[[Practice no.]:[12]],23,FALSE),List!$A$2:$B$5,2,FALSE)))</f>
        <v/>
      </c>
      <c r="J73" s="67" t="str">
        <f>IF(C73="","",IF(ISERROR(VLOOKUP(VLOOKUP(C73,Table1[[Practice no.]:[12]],24,FALSE),List!$A$2:$B$5,2,FALSE)),"",VLOOKUP(VLOOKUP(C73,Table1[[Practice no.]:[12]],24,FALSE),List!$A$2:$B$5,2,FALSE)))</f>
        <v/>
      </c>
      <c r="K73" s="68" t="str">
        <f>IF(C73="","",IF(ISERROR(VLOOKUP(VLOOKUP(C73,Table1[[Practice no.]:[12]],25,FALSE),List!$A$2:$B$5,2,FALSE)),"",VLOOKUP(VLOOKUP(C73,Table1[[Practice no.]:[12]],25,FALSE),List!$A$2:$B$5,2,FALSE)))</f>
        <v/>
      </c>
      <c r="L73" s="68" t="str">
        <f>IF(C73="","",IF(ISERROR(VLOOKUP(VLOOKUP(C73,Table1[[Practice no.]:[12]],26,FALSE),List!$A$2:$B$5,2,FALSE)),"",VLOOKUP(VLOOKUP(C73,Table1[[Practice no.]:[12]],26,FALSE),List!$A$2:$B$5,2,FALSE)))</f>
        <v/>
      </c>
      <c r="M73" s="68" t="str">
        <f>IF(C73="","",IF(ISERROR(VLOOKUP(VLOOKUP(C73,Table1[[Practice no.]:[12]],27,FALSE),List!$A$2:$B$5,2,FALSE)),"",VLOOKUP(VLOOKUP(C73,Table1[[Practice no.]:[12]],27,FALSE),List!$A$2:$B$5,2,FALSE)))</f>
        <v/>
      </c>
      <c r="N73" s="69" t="str">
        <f>IF(C73="","",IF(ISERROR(VLOOKUP(VLOOKUP(C73,Table1[[Practice no.]:[12]],28,FALSE),List!$A$2:$B$5,2,FALSE)),"",VLOOKUP(VLOOKUP(C73,Table1[[Practice no.]:[12]],28,FALSE),List!$A$2:$B$5,2,FALSE)))</f>
        <v/>
      </c>
      <c r="O73" s="69" t="str">
        <f>IF(C73="","",IF(ISERROR(VLOOKUP(VLOOKUP(C73,Table1[[Practice no.]:[12]],29,FALSE),List!$A$2:$B$5,2,FALSE)),"",VLOOKUP(VLOOKUP(C73,Table1[[Practice no.]:[12]],29,FALSE),List!$A$2:$B$5,2,FALSE)))</f>
        <v/>
      </c>
      <c r="P73" s="69" t="str">
        <f>IF(C73="","",IF(ISERROR(VLOOKUP(VLOOKUP(C73,Table1[[Practice no.]:[12]],30,FALSE),List!$A$2:$B$5,2,FALSE)),"",VLOOKUP(VLOOKUP(C73,Table1[[Practice no.]:[12]],30,FALSE),List!$A$2:$B$5,2,FALSE)))</f>
        <v/>
      </c>
      <c r="Q73" s="77" t="str">
        <f>IF(C73="","",IF(ISERROR(VLOOKUP(VLOOKUP(C73,Table1[[Practice no.]:[12]],31,FALSE),List!$A$2:$B$5,2,FALSE)),"",VLOOKUP(VLOOKUP(C73,Table1[[Practice no.]:[12]],31,FALSE),List!$A$2:$B$5,2,FALSE)))</f>
        <v/>
      </c>
      <c r="R73" s="55" t="str">
        <f>IF(C73="","",IF(ISERROR(VLOOKUP(VLOOKUP(C73,Table1[[Practice no.]:[12]],32,FALSE),List!$A$2:$B$5,2,FALSE)),"",VLOOKUP(VLOOKUP(C73,Table1[[Practice no.]:[12]],32,FALSE),List!$A$2:$B$5,2,FALSE)))</f>
        <v/>
      </c>
      <c r="S73" s="55" t="str">
        <f>IF(C73="","",IF(ISERROR(VLOOKUP(VLOOKUP(C73,Table1[[Practice no.]:[12]],33,FALSE),List!$A$2:$B$5,2,FALSE)),"",VLOOKUP(VLOOKUP(C73,Table1[[Practice no.]:[12]],33,FALSE),List!$A$2:$B$5,2,FALSE)))</f>
        <v/>
      </c>
      <c r="T73" s="55" t="str">
        <f>IF(C73="","",IF(ISERROR(VLOOKUP(VLOOKUP(C73,Table1[[Practice no.]:[12]],34,FALSE),List!$A$2:$B$5,2,FALSE)),"",VLOOKUP(VLOOKUP(C73,Table1[[Practice no.]:[12]],34,FALSE),List!$A$2:$B$5,2,FALSE)))</f>
        <v/>
      </c>
      <c r="U73" s="55" t="str">
        <f>IF(C73="","",IF(ISERROR(VLOOKUP(VLOOKUP(C73,Table1[[Practice no.]:[12]],35,FALSE),List!$A$2:$B$5,2,FALSE)),"",VLOOKUP(VLOOKUP(C73,Table1[[Practice no.]:[12]],35,FALSE),List!$A$2:$B$5,2,FALSE)))</f>
        <v/>
      </c>
      <c r="V73" s="55" t="str">
        <f>IF(C73="","",IF(ISERROR(VLOOKUP(VLOOKUP(C73,Table1[[Practice no.]:[12]],36,FALSE),List!$A$2:$B$5,2,FALSE)),"",VLOOKUP(VLOOKUP(C73,Table1[[Practice no.]:[12]],36,FALSE),List!$A$2:$B$5,2,FALSE)))</f>
        <v/>
      </c>
      <c r="W73" s="55" t="str">
        <f>IF(C73="","",IF(ISERROR(VLOOKUP(VLOOKUP(C73,Table1[[Practice no.]:[12]],37,FALSE),List!$A$2:$B$5,2,FALSE)),"",VLOOKUP(VLOOKUP(C73,Table1[[Practice no.]:[12]],37,FALSE),List!$A$2:$B$5,2,FALSE)))</f>
        <v/>
      </c>
      <c r="X73" s="55" t="str">
        <f>IF(C73="","",IF(ISERROR(VLOOKUP(VLOOKUP(C73,Table1[[Practice no.]:[12]],38,FALSE),List!$A$2:$B$5,2,FALSE)),"",VLOOKUP(VLOOKUP(C73,Table1[[Practice no.]:[12]],38,FALSE),List!$A$2:$B$5,2,FALSE)))</f>
        <v/>
      </c>
      <c r="Y73" s="55" t="str">
        <f>IF(C73="","",IF(ISERROR(VLOOKUP(VLOOKUP(C73,Table1[[Practice no.]:[12]],39,FALSE),List!$A$2:$B$5,2,FALSE)),"",VLOOKUP(VLOOKUP(C73,Table1[[Practice no.]:[12]],39,FALSE),List!$A$2:$B$5,2,FALSE)))</f>
        <v/>
      </c>
      <c r="Z73" s="55" t="str">
        <f>IF(C73="","",IF(ISERROR(VLOOKUP(VLOOKUP(C73,Table1[[Practice no.]:[12]],40,FALSE),List!$A$2:$B$5,2,FALSE)),"",VLOOKUP(VLOOKUP(C73,Table1[[Practice no.]:[12]],40,FALSE),List!$A$2:$B$5,2,FALSE)))</f>
        <v/>
      </c>
      <c r="AA73" s="55" t="str">
        <f>IF(C73="","",IF(ISERROR(VLOOKUP(VLOOKUP(C73,Table1[[Practice no.]:[12]],41,FALSE),List!$A$2:$B$5,2,FALSE)),"",VLOOKUP(VLOOKUP(C73,Table1[[Practice no.]:[12]],41,FALSE),List!$A$2:$B$5,2,FALSE)))</f>
        <v/>
      </c>
      <c r="AB73" s="55" t="str">
        <f>IF(C73="","",IF(ISERROR(VLOOKUP(VLOOKUP(C73,Table1[[Practice no.]:[12]],42,FALSE),List!$A$2:$B$5,2,FALSE)),"",VLOOKUP(VLOOKUP(C73,Table1[[Practice no.]:[12]],42,FALSE),List!$A$2:$B$5,2,FALSE)))</f>
        <v/>
      </c>
      <c r="AD73" s="63"/>
      <c r="AE73" s="63"/>
      <c r="AF73" s="63"/>
      <c r="AG73" s="63"/>
      <c r="AH73" s="63"/>
      <c r="AI73" s="63"/>
      <c r="AJ73" s="63"/>
      <c r="AK73" s="63"/>
      <c r="AL73" s="63"/>
      <c r="AM73" s="63"/>
      <c r="AN73" s="64"/>
    </row>
    <row r="74" spans="1:40" ht="40.35" customHeight="1">
      <c r="A74" s="218"/>
      <c r="B74" s="218"/>
      <c r="C74" s="220"/>
      <c r="D74" s="219" t="str">
        <f>IF(C74="","",HYPERLINK("#'" &amp; C74 &amp; "'!A1",VLOOKUP(C74,Table1[[Practice no.]:[Pracitce Name]],2,FALSE)))</f>
        <v/>
      </c>
      <c r="E74" s="65" t="str">
        <f>IF(C74="","",IF(ISERROR(VLOOKUP(VLOOKUP(C74,Table1[[Practice no.]:[12]],19,FALSE),List!$A$2:$B$5,2,FALSE)),"",VLOOKUP(VLOOKUP(C74,Table1[[Practice no.]:[12]],19,FALSE),List!$A$2:$B$5,2,FALSE)))</f>
        <v/>
      </c>
      <c r="F74" s="66" t="str">
        <f>IF(C74="","",IF(ISERROR(VLOOKUP(VLOOKUP(C74,Table1[[Practice no.]:[12]],20,FALSE),List!$A$2:$B$5,2,FALSE)),"",VLOOKUP(VLOOKUP(C74,Table1[[Practice no.]:[12]],20,FALSE),List!$A$2:$B$5,2,FALSE)))</f>
        <v/>
      </c>
      <c r="G74" s="66" t="str">
        <f>IF(C74="","",IF(ISERROR(VLOOKUP(VLOOKUP(C74,Table1[[Practice no.]:[12]],21,FALSE),List!$A$2:$B$5,2,FALSE)),"",VLOOKUP(VLOOKUP(C74,Table1[[Practice no.]:[12]],21,FALSE),List!$A$2:$B$5,2,FALSE)))</f>
        <v/>
      </c>
      <c r="H74" s="67" t="str">
        <f>IF(C74="","",IF(ISERROR(VLOOKUP(VLOOKUP(C74,Table1[[Practice no.]:[12]],22,FALSE),List!$A$2:$B$5,2,FALSE)),"",VLOOKUP(VLOOKUP(C74,Table1[[Practice no.]:[12]],22,FALSE),List!$A$2:$B$5,2,FALSE)))</f>
        <v/>
      </c>
      <c r="I74" s="67" t="str">
        <f>IF(C74="","",IF(ISERROR(VLOOKUP(VLOOKUP(C74,Table1[[Practice no.]:[12]],23,FALSE),List!$A$2:$B$5,2,FALSE)),"",VLOOKUP(VLOOKUP(C74,Table1[[Practice no.]:[12]],23,FALSE),List!$A$2:$B$5,2,FALSE)))</f>
        <v/>
      </c>
      <c r="J74" s="67" t="str">
        <f>IF(C74="","",IF(ISERROR(VLOOKUP(VLOOKUP(C74,Table1[[Practice no.]:[12]],24,FALSE),List!$A$2:$B$5,2,FALSE)),"",VLOOKUP(VLOOKUP(C74,Table1[[Practice no.]:[12]],24,FALSE),List!$A$2:$B$5,2,FALSE)))</f>
        <v/>
      </c>
      <c r="K74" s="68" t="str">
        <f>IF(C74="","",IF(ISERROR(VLOOKUP(VLOOKUP(C74,Table1[[Practice no.]:[12]],25,FALSE),List!$A$2:$B$5,2,FALSE)),"",VLOOKUP(VLOOKUP(C74,Table1[[Practice no.]:[12]],25,FALSE),List!$A$2:$B$5,2,FALSE)))</f>
        <v/>
      </c>
      <c r="L74" s="68" t="str">
        <f>IF(C74="","",IF(ISERROR(VLOOKUP(VLOOKUP(C74,Table1[[Practice no.]:[12]],26,FALSE),List!$A$2:$B$5,2,FALSE)),"",VLOOKUP(VLOOKUP(C74,Table1[[Practice no.]:[12]],26,FALSE),List!$A$2:$B$5,2,FALSE)))</f>
        <v/>
      </c>
      <c r="M74" s="68" t="str">
        <f>IF(C74="","",IF(ISERROR(VLOOKUP(VLOOKUP(C74,Table1[[Practice no.]:[12]],27,FALSE),List!$A$2:$B$5,2,FALSE)),"",VLOOKUP(VLOOKUP(C74,Table1[[Practice no.]:[12]],27,FALSE),List!$A$2:$B$5,2,FALSE)))</f>
        <v/>
      </c>
      <c r="N74" s="69" t="str">
        <f>IF(C74="","",IF(ISERROR(VLOOKUP(VLOOKUP(C74,Table1[[Practice no.]:[12]],28,FALSE),List!$A$2:$B$5,2,FALSE)),"",VLOOKUP(VLOOKUP(C74,Table1[[Practice no.]:[12]],28,FALSE),List!$A$2:$B$5,2,FALSE)))</f>
        <v/>
      </c>
      <c r="O74" s="69" t="str">
        <f>IF(C74="","",IF(ISERROR(VLOOKUP(VLOOKUP(C74,Table1[[Practice no.]:[12]],29,FALSE),List!$A$2:$B$5,2,FALSE)),"",VLOOKUP(VLOOKUP(C74,Table1[[Practice no.]:[12]],29,FALSE),List!$A$2:$B$5,2,FALSE)))</f>
        <v/>
      </c>
      <c r="P74" s="69" t="str">
        <f>IF(C74="","",IF(ISERROR(VLOOKUP(VLOOKUP(C74,Table1[[Practice no.]:[12]],30,FALSE),List!$A$2:$B$5,2,FALSE)),"",VLOOKUP(VLOOKUP(C74,Table1[[Practice no.]:[12]],30,FALSE),List!$A$2:$B$5,2,FALSE)))</f>
        <v/>
      </c>
      <c r="Q74" s="77" t="str">
        <f>IF(C74="","",IF(ISERROR(VLOOKUP(VLOOKUP(C74,Table1[[Practice no.]:[12]],31,FALSE),List!$A$2:$B$5,2,FALSE)),"",VLOOKUP(VLOOKUP(C74,Table1[[Practice no.]:[12]],31,FALSE),List!$A$2:$B$5,2,FALSE)))</f>
        <v/>
      </c>
      <c r="R74" s="55" t="str">
        <f>IF(C74="","",IF(ISERROR(VLOOKUP(VLOOKUP(C74,Table1[[Practice no.]:[12]],32,FALSE),List!$A$2:$B$5,2,FALSE)),"",VLOOKUP(VLOOKUP(C74,Table1[[Practice no.]:[12]],32,FALSE),List!$A$2:$B$5,2,FALSE)))</f>
        <v/>
      </c>
      <c r="S74" s="55" t="str">
        <f>IF(C74="","",IF(ISERROR(VLOOKUP(VLOOKUP(C74,Table1[[Practice no.]:[12]],33,FALSE),List!$A$2:$B$5,2,FALSE)),"",VLOOKUP(VLOOKUP(C74,Table1[[Practice no.]:[12]],33,FALSE),List!$A$2:$B$5,2,FALSE)))</f>
        <v/>
      </c>
      <c r="T74" s="55" t="str">
        <f>IF(C74="","",IF(ISERROR(VLOOKUP(VLOOKUP(C74,Table1[[Practice no.]:[12]],34,FALSE),List!$A$2:$B$5,2,FALSE)),"",VLOOKUP(VLOOKUP(C74,Table1[[Practice no.]:[12]],34,FALSE),List!$A$2:$B$5,2,FALSE)))</f>
        <v/>
      </c>
      <c r="U74" s="55" t="str">
        <f>IF(C74="","",IF(ISERROR(VLOOKUP(VLOOKUP(C74,Table1[[Practice no.]:[12]],35,FALSE),List!$A$2:$B$5,2,FALSE)),"",VLOOKUP(VLOOKUP(C74,Table1[[Practice no.]:[12]],35,FALSE),List!$A$2:$B$5,2,FALSE)))</f>
        <v/>
      </c>
      <c r="V74" s="55" t="str">
        <f>IF(C74="","",IF(ISERROR(VLOOKUP(VLOOKUP(C74,Table1[[Practice no.]:[12]],36,FALSE),List!$A$2:$B$5,2,FALSE)),"",VLOOKUP(VLOOKUP(C74,Table1[[Practice no.]:[12]],36,FALSE),List!$A$2:$B$5,2,FALSE)))</f>
        <v/>
      </c>
      <c r="W74" s="55" t="str">
        <f>IF(C74="","",IF(ISERROR(VLOOKUP(VLOOKUP(C74,Table1[[Practice no.]:[12]],37,FALSE),List!$A$2:$B$5,2,FALSE)),"",VLOOKUP(VLOOKUP(C74,Table1[[Practice no.]:[12]],37,FALSE),List!$A$2:$B$5,2,FALSE)))</f>
        <v/>
      </c>
      <c r="X74" s="55" t="str">
        <f>IF(C74="","",IF(ISERROR(VLOOKUP(VLOOKUP(C74,Table1[[Practice no.]:[12]],38,FALSE),List!$A$2:$B$5,2,FALSE)),"",VLOOKUP(VLOOKUP(C74,Table1[[Practice no.]:[12]],38,FALSE),List!$A$2:$B$5,2,FALSE)))</f>
        <v/>
      </c>
      <c r="Y74" s="55" t="str">
        <f>IF(C74="","",IF(ISERROR(VLOOKUP(VLOOKUP(C74,Table1[[Practice no.]:[12]],39,FALSE),List!$A$2:$B$5,2,FALSE)),"",VLOOKUP(VLOOKUP(C74,Table1[[Practice no.]:[12]],39,FALSE),List!$A$2:$B$5,2,FALSE)))</f>
        <v/>
      </c>
      <c r="Z74" s="55" t="str">
        <f>IF(C74="","",IF(ISERROR(VLOOKUP(VLOOKUP(C74,Table1[[Practice no.]:[12]],40,FALSE),List!$A$2:$B$5,2,FALSE)),"",VLOOKUP(VLOOKUP(C74,Table1[[Practice no.]:[12]],40,FALSE),List!$A$2:$B$5,2,FALSE)))</f>
        <v/>
      </c>
      <c r="AA74" s="55" t="str">
        <f>IF(C74="","",IF(ISERROR(VLOOKUP(VLOOKUP(C74,Table1[[Practice no.]:[12]],41,FALSE),List!$A$2:$B$5,2,FALSE)),"",VLOOKUP(VLOOKUP(C74,Table1[[Practice no.]:[12]],41,FALSE),List!$A$2:$B$5,2,FALSE)))</f>
        <v/>
      </c>
      <c r="AB74" s="55" t="str">
        <f>IF(C74="","",IF(ISERROR(VLOOKUP(VLOOKUP(C74,Table1[[Practice no.]:[12]],42,FALSE),List!$A$2:$B$5,2,FALSE)),"",VLOOKUP(VLOOKUP(C74,Table1[[Practice no.]:[12]],42,FALSE),List!$A$2:$B$5,2,FALSE)))</f>
        <v/>
      </c>
      <c r="AD74" s="63"/>
      <c r="AE74" s="63"/>
      <c r="AF74" s="63"/>
      <c r="AG74" s="63"/>
      <c r="AH74" s="63"/>
      <c r="AI74" s="63"/>
      <c r="AJ74" s="63"/>
      <c r="AK74" s="63"/>
      <c r="AL74" s="63"/>
      <c r="AM74" s="63"/>
      <c r="AN74" s="64"/>
    </row>
    <row r="75" spans="1:40" ht="40.35" customHeight="1">
      <c r="A75" s="218"/>
      <c r="B75" s="218"/>
      <c r="C75" s="220"/>
      <c r="D75" s="219" t="str">
        <f>IF(C75="","",HYPERLINK("#'" &amp; C75 &amp; "'!A1",VLOOKUP(C75,Table1[[Practice no.]:[Pracitce Name]],2,FALSE)))</f>
        <v/>
      </c>
      <c r="E75" s="65" t="str">
        <f>IF(C75="","",IF(ISERROR(VLOOKUP(VLOOKUP(C75,Table1[[Practice no.]:[12]],19,FALSE),List!$A$2:$B$5,2,FALSE)),"",VLOOKUP(VLOOKUP(C75,Table1[[Practice no.]:[12]],19,FALSE),List!$A$2:$B$5,2,FALSE)))</f>
        <v/>
      </c>
      <c r="F75" s="66" t="str">
        <f>IF(C75="","",IF(ISERROR(VLOOKUP(VLOOKUP(C75,Table1[[Practice no.]:[12]],20,FALSE),List!$A$2:$B$5,2,FALSE)),"",VLOOKUP(VLOOKUP(C75,Table1[[Practice no.]:[12]],20,FALSE),List!$A$2:$B$5,2,FALSE)))</f>
        <v/>
      </c>
      <c r="G75" s="66" t="str">
        <f>IF(C75="","",IF(ISERROR(VLOOKUP(VLOOKUP(C75,Table1[[Practice no.]:[12]],21,FALSE),List!$A$2:$B$5,2,FALSE)),"",VLOOKUP(VLOOKUP(C75,Table1[[Practice no.]:[12]],21,FALSE),List!$A$2:$B$5,2,FALSE)))</f>
        <v/>
      </c>
      <c r="H75" s="67" t="str">
        <f>IF(C75="","",IF(ISERROR(VLOOKUP(VLOOKUP(C75,Table1[[Practice no.]:[12]],22,FALSE),List!$A$2:$B$5,2,FALSE)),"",VLOOKUP(VLOOKUP(C75,Table1[[Practice no.]:[12]],22,FALSE),List!$A$2:$B$5,2,FALSE)))</f>
        <v/>
      </c>
      <c r="I75" s="67" t="str">
        <f>IF(C75="","",IF(ISERROR(VLOOKUP(VLOOKUP(C75,Table1[[Practice no.]:[12]],23,FALSE),List!$A$2:$B$5,2,FALSE)),"",VLOOKUP(VLOOKUP(C75,Table1[[Practice no.]:[12]],23,FALSE),List!$A$2:$B$5,2,FALSE)))</f>
        <v/>
      </c>
      <c r="J75" s="67" t="str">
        <f>IF(C75="","",IF(ISERROR(VLOOKUP(VLOOKUP(C75,Table1[[Practice no.]:[12]],24,FALSE),List!$A$2:$B$5,2,FALSE)),"",VLOOKUP(VLOOKUP(C75,Table1[[Practice no.]:[12]],24,FALSE),List!$A$2:$B$5,2,FALSE)))</f>
        <v/>
      </c>
      <c r="K75" s="68" t="str">
        <f>IF(C75="","",IF(ISERROR(VLOOKUP(VLOOKUP(C75,Table1[[Practice no.]:[12]],25,FALSE),List!$A$2:$B$5,2,FALSE)),"",VLOOKUP(VLOOKUP(C75,Table1[[Practice no.]:[12]],25,FALSE),List!$A$2:$B$5,2,FALSE)))</f>
        <v/>
      </c>
      <c r="L75" s="68" t="str">
        <f>IF(C75="","",IF(ISERROR(VLOOKUP(VLOOKUP(C75,Table1[[Practice no.]:[12]],26,FALSE),List!$A$2:$B$5,2,FALSE)),"",VLOOKUP(VLOOKUP(C75,Table1[[Practice no.]:[12]],26,FALSE),List!$A$2:$B$5,2,FALSE)))</f>
        <v/>
      </c>
      <c r="M75" s="68" t="str">
        <f>IF(C75="","",IF(ISERROR(VLOOKUP(VLOOKUP(C75,Table1[[Practice no.]:[12]],27,FALSE),List!$A$2:$B$5,2,FALSE)),"",VLOOKUP(VLOOKUP(C75,Table1[[Practice no.]:[12]],27,FALSE),List!$A$2:$B$5,2,FALSE)))</f>
        <v/>
      </c>
      <c r="N75" s="69" t="str">
        <f>IF(C75="","",IF(ISERROR(VLOOKUP(VLOOKUP(C75,Table1[[Practice no.]:[12]],28,FALSE),List!$A$2:$B$5,2,FALSE)),"",VLOOKUP(VLOOKUP(C75,Table1[[Practice no.]:[12]],28,FALSE),List!$A$2:$B$5,2,FALSE)))</f>
        <v/>
      </c>
      <c r="O75" s="69" t="str">
        <f>IF(C75="","",IF(ISERROR(VLOOKUP(VLOOKUP(C75,Table1[[Practice no.]:[12]],29,FALSE),List!$A$2:$B$5,2,FALSE)),"",VLOOKUP(VLOOKUP(C75,Table1[[Practice no.]:[12]],29,FALSE),List!$A$2:$B$5,2,FALSE)))</f>
        <v/>
      </c>
      <c r="P75" s="69" t="str">
        <f>IF(C75="","",IF(ISERROR(VLOOKUP(VLOOKUP(C75,Table1[[Practice no.]:[12]],30,FALSE),List!$A$2:$B$5,2,FALSE)),"",VLOOKUP(VLOOKUP(C75,Table1[[Practice no.]:[12]],30,FALSE),List!$A$2:$B$5,2,FALSE)))</f>
        <v/>
      </c>
      <c r="Q75" s="77" t="str">
        <f>IF(C75="","",IF(ISERROR(VLOOKUP(VLOOKUP(C75,Table1[[Practice no.]:[12]],31,FALSE),List!$A$2:$B$5,2,FALSE)),"",VLOOKUP(VLOOKUP(C75,Table1[[Practice no.]:[12]],31,FALSE),List!$A$2:$B$5,2,FALSE)))</f>
        <v/>
      </c>
      <c r="R75" s="55" t="str">
        <f>IF(C75="","",IF(ISERROR(VLOOKUP(VLOOKUP(C75,Table1[[Practice no.]:[12]],32,FALSE),List!$A$2:$B$5,2,FALSE)),"",VLOOKUP(VLOOKUP(C75,Table1[[Practice no.]:[12]],32,FALSE),List!$A$2:$B$5,2,FALSE)))</f>
        <v/>
      </c>
      <c r="S75" s="55" t="str">
        <f>IF(C75="","",IF(ISERROR(VLOOKUP(VLOOKUP(C75,Table1[[Practice no.]:[12]],33,FALSE),List!$A$2:$B$5,2,FALSE)),"",VLOOKUP(VLOOKUP(C75,Table1[[Practice no.]:[12]],33,FALSE),List!$A$2:$B$5,2,FALSE)))</f>
        <v/>
      </c>
      <c r="T75" s="55" t="str">
        <f>IF(C75="","",IF(ISERROR(VLOOKUP(VLOOKUP(C75,Table1[[Practice no.]:[12]],34,FALSE),List!$A$2:$B$5,2,FALSE)),"",VLOOKUP(VLOOKUP(C75,Table1[[Practice no.]:[12]],34,FALSE),List!$A$2:$B$5,2,FALSE)))</f>
        <v/>
      </c>
      <c r="U75" s="55" t="str">
        <f>IF(C75="","",IF(ISERROR(VLOOKUP(VLOOKUP(C75,Table1[[Practice no.]:[12]],35,FALSE),List!$A$2:$B$5,2,FALSE)),"",VLOOKUP(VLOOKUP(C75,Table1[[Practice no.]:[12]],35,FALSE),List!$A$2:$B$5,2,FALSE)))</f>
        <v/>
      </c>
      <c r="V75" s="55" t="str">
        <f>IF(C75="","",IF(ISERROR(VLOOKUP(VLOOKUP(C75,Table1[[Practice no.]:[12]],36,FALSE),List!$A$2:$B$5,2,FALSE)),"",VLOOKUP(VLOOKUP(C75,Table1[[Practice no.]:[12]],36,FALSE),List!$A$2:$B$5,2,FALSE)))</f>
        <v/>
      </c>
      <c r="W75" s="55" t="str">
        <f>IF(C75="","",IF(ISERROR(VLOOKUP(VLOOKUP(C75,Table1[[Practice no.]:[12]],37,FALSE),List!$A$2:$B$5,2,FALSE)),"",VLOOKUP(VLOOKUP(C75,Table1[[Practice no.]:[12]],37,FALSE),List!$A$2:$B$5,2,FALSE)))</f>
        <v/>
      </c>
      <c r="X75" s="55" t="str">
        <f>IF(C75="","",IF(ISERROR(VLOOKUP(VLOOKUP(C75,Table1[[Practice no.]:[12]],38,FALSE),List!$A$2:$B$5,2,FALSE)),"",VLOOKUP(VLOOKUP(C75,Table1[[Practice no.]:[12]],38,FALSE),List!$A$2:$B$5,2,FALSE)))</f>
        <v/>
      </c>
      <c r="Y75" s="55" t="str">
        <f>IF(C75="","",IF(ISERROR(VLOOKUP(VLOOKUP(C75,Table1[[Practice no.]:[12]],39,FALSE),List!$A$2:$B$5,2,FALSE)),"",VLOOKUP(VLOOKUP(C75,Table1[[Practice no.]:[12]],39,FALSE),List!$A$2:$B$5,2,FALSE)))</f>
        <v/>
      </c>
      <c r="Z75" s="55" t="str">
        <f>IF(C75="","",IF(ISERROR(VLOOKUP(VLOOKUP(C75,Table1[[Practice no.]:[12]],40,FALSE),List!$A$2:$B$5,2,FALSE)),"",VLOOKUP(VLOOKUP(C75,Table1[[Practice no.]:[12]],40,FALSE),List!$A$2:$B$5,2,FALSE)))</f>
        <v/>
      </c>
      <c r="AA75" s="55" t="str">
        <f>IF(C75="","",IF(ISERROR(VLOOKUP(VLOOKUP(C75,Table1[[Practice no.]:[12]],41,FALSE),List!$A$2:$B$5,2,FALSE)),"",VLOOKUP(VLOOKUP(C75,Table1[[Practice no.]:[12]],41,FALSE),List!$A$2:$B$5,2,FALSE)))</f>
        <v/>
      </c>
      <c r="AB75" s="55" t="str">
        <f>IF(C75="","",IF(ISERROR(VLOOKUP(VLOOKUP(C75,Table1[[Practice no.]:[12]],42,FALSE),List!$A$2:$B$5,2,FALSE)),"",VLOOKUP(VLOOKUP(C75,Table1[[Practice no.]:[12]],42,FALSE),List!$A$2:$B$5,2,FALSE)))</f>
        <v/>
      </c>
      <c r="AD75" s="63"/>
      <c r="AE75" s="63"/>
      <c r="AF75" s="63"/>
      <c r="AG75" s="63"/>
      <c r="AH75" s="63"/>
      <c r="AI75" s="63"/>
      <c r="AJ75" s="63"/>
      <c r="AK75" s="63"/>
      <c r="AL75" s="63"/>
      <c r="AM75" s="63"/>
      <c r="AN75" s="64"/>
    </row>
    <row r="76" spans="1:40" ht="40.35" customHeight="1">
      <c r="A76" s="218"/>
      <c r="B76" s="218"/>
      <c r="C76" s="220"/>
      <c r="D76" s="219" t="str">
        <f>IF(C76="","",HYPERLINK("#'" &amp; C76 &amp; "'!A1",VLOOKUP(C76,Table1[[Practice no.]:[Pracitce Name]],2,FALSE)))</f>
        <v/>
      </c>
      <c r="E76" s="65" t="str">
        <f>IF(C76="","",IF(ISERROR(VLOOKUP(VLOOKUP(C76,Table1[[Practice no.]:[12]],19,FALSE),List!$A$2:$B$5,2,FALSE)),"",VLOOKUP(VLOOKUP(C76,Table1[[Practice no.]:[12]],19,FALSE),List!$A$2:$B$5,2,FALSE)))</f>
        <v/>
      </c>
      <c r="F76" s="66" t="str">
        <f>IF(C76="","",IF(ISERROR(VLOOKUP(VLOOKUP(C76,Table1[[Practice no.]:[12]],20,FALSE),List!$A$2:$B$5,2,FALSE)),"",VLOOKUP(VLOOKUP(C76,Table1[[Practice no.]:[12]],20,FALSE),List!$A$2:$B$5,2,FALSE)))</f>
        <v/>
      </c>
      <c r="G76" s="66" t="str">
        <f>IF(C76="","",IF(ISERROR(VLOOKUP(VLOOKUP(C76,Table1[[Practice no.]:[12]],21,FALSE),List!$A$2:$B$5,2,FALSE)),"",VLOOKUP(VLOOKUP(C76,Table1[[Practice no.]:[12]],21,FALSE),List!$A$2:$B$5,2,FALSE)))</f>
        <v/>
      </c>
      <c r="H76" s="67" t="str">
        <f>IF(C76="","",IF(ISERROR(VLOOKUP(VLOOKUP(C76,Table1[[Practice no.]:[12]],22,FALSE),List!$A$2:$B$5,2,FALSE)),"",VLOOKUP(VLOOKUP(C76,Table1[[Practice no.]:[12]],22,FALSE),List!$A$2:$B$5,2,FALSE)))</f>
        <v/>
      </c>
      <c r="I76" s="67" t="str">
        <f>IF(C76="","",IF(ISERROR(VLOOKUP(VLOOKUP(C76,Table1[[Practice no.]:[12]],23,FALSE),List!$A$2:$B$5,2,FALSE)),"",VLOOKUP(VLOOKUP(C76,Table1[[Practice no.]:[12]],23,FALSE),List!$A$2:$B$5,2,FALSE)))</f>
        <v/>
      </c>
      <c r="J76" s="67" t="str">
        <f>IF(C76="","",IF(ISERROR(VLOOKUP(VLOOKUP(C76,Table1[[Practice no.]:[12]],24,FALSE),List!$A$2:$B$5,2,FALSE)),"",VLOOKUP(VLOOKUP(C76,Table1[[Practice no.]:[12]],24,FALSE),List!$A$2:$B$5,2,FALSE)))</f>
        <v/>
      </c>
      <c r="K76" s="68" t="str">
        <f>IF(C76="","",IF(ISERROR(VLOOKUP(VLOOKUP(C76,Table1[[Practice no.]:[12]],25,FALSE),List!$A$2:$B$5,2,FALSE)),"",VLOOKUP(VLOOKUP(C76,Table1[[Practice no.]:[12]],25,FALSE),List!$A$2:$B$5,2,FALSE)))</f>
        <v/>
      </c>
      <c r="L76" s="68" t="str">
        <f>IF(C76="","",IF(ISERROR(VLOOKUP(VLOOKUP(C76,Table1[[Practice no.]:[12]],26,FALSE),List!$A$2:$B$5,2,FALSE)),"",VLOOKUP(VLOOKUP(C76,Table1[[Practice no.]:[12]],26,FALSE),List!$A$2:$B$5,2,FALSE)))</f>
        <v/>
      </c>
      <c r="M76" s="68" t="str">
        <f>IF(C76="","",IF(ISERROR(VLOOKUP(VLOOKUP(C76,Table1[[Practice no.]:[12]],27,FALSE),List!$A$2:$B$5,2,FALSE)),"",VLOOKUP(VLOOKUP(C76,Table1[[Practice no.]:[12]],27,FALSE),List!$A$2:$B$5,2,FALSE)))</f>
        <v/>
      </c>
      <c r="N76" s="69" t="str">
        <f>IF(C76="","",IF(ISERROR(VLOOKUP(VLOOKUP(C76,Table1[[Practice no.]:[12]],28,FALSE),List!$A$2:$B$5,2,FALSE)),"",VLOOKUP(VLOOKUP(C76,Table1[[Practice no.]:[12]],28,FALSE),List!$A$2:$B$5,2,FALSE)))</f>
        <v/>
      </c>
      <c r="O76" s="69" t="str">
        <f>IF(C76="","",IF(ISERROR(VLOOKUP(VLOOKUP(C76,Table1[[Practice no.]:[12]],29,FALSE),List!$A$2:$B$5,2,FALSE)),"",VLOOKUP(VLOOKUP(C76,Table1[[Practice no.]:[12]],29,FALSE),List!$A$2:$B$5,2,FALSE)))</f>
        <v/>
      </c>
      <c r="P76" s="69" t="str">
        <f>IF(C76="","",IF(ISERROR(VLOOKUP(VLOOKUP(C76,Table1[[Practice no.]:[12]],30,FALSE),List!$A$2:$B$5,2,FALSE)),"",VLOOKUP(VLOOKUP(C76,Table1[[Practice no.]:[12]],30,FALSE),List!$A$2:$B$5,2,FALSE)))</f>
        <v/>
      </c>
      <c r="Q76" s="77" t="str">
        <f>IF(C76="","",IF(ISERROR(VLOOKUP(VLOOKUP(C76,Table1[[Practice no.]:[12]],31,FALSE),List!$A$2:$B$5,2,FALSE)),"",VLOOKUP(VLOOKUP(C76,Table1[[Practice no.]:[12]],31,FALSE),List!$A$2:$B$5,2,FALSE)))</f>
        <v/>
      </c>
      <c r="R76" s="55" t="str">
        <f>IF(C76="","",IF(ISERROR(VLOOKUP(VLOOKUP(C76,Table1[[Practice no.]:[12]],32,FALSE),List!$A$2:$B$5,2,FALSE)),"",VLOOKUP(VLOOKUP(C76,Table1[[Practice no.]:[12]],32,FALSE),List!$A$2:$B$5,2,FALSE)))</f>
        <v/>
      </c>
      <c r="S76" s="55" t="str">
        <f>IF(C76="","",IF(ISERROR(VLOOKUP(VLOOKUP(C76,Table1[[Practice no.]:[12]],33,FALSE),List!$A$2:$B$5,2,FALSE)),"",VLOOKUP(VLOOKUP(C76,Table1[[Practice no.]:[12]],33,FALSE),List!$A$2:$B$5,2,FALSE)))</f>
        <v/>
      </c>
      <c r="T76" s="55" t="str">
        <f>IF(C76="","",IF(ISERROR(VLOOKUP(VLOOKUP(C76,Table1[[Practice no.]:[12]],34,FALSE),List!$A$2:$B$5,2,FALSE)),"",VLOOKUP(VLOOKUP(C76,Table1[[Practice no.]:[12]],34,FALSE),List!$A$2:$B$5,2,FALSE)))</f>
        <v/>
      </c>
      <c r="U76" s="55" t="str">
        <f>IF(C76="","",IF(ISERROR(VLOOKUP(VLOOKUP(C76,Table1[[Practice no.]:[12]],35,FALSE),List!$A$2:$B$5,2,FALSE)),"",VLOOKUP(VLOOKUP(C76,Table1[[Practice no.]:[12]],35,FALSE),List!$A$2:$B$5,2,FALSE)))</f>
        <v/>
      </c>
      <c r="V76" s="55" t="str">
        <f>IF(C76="","",IF(ISERROR(VLOOKUP(VLOOKUP(C76,Table1[[Practice no.]:[12]],36,FALSE),List!$A$2:$B$5,2,FALSE)),"",VLOOKUP(VLOOKUP(C76,Table1[[Practice no.]:[12]],36,FALSE),List!$A$2:$B$5,2,FALSE)))</f>
        <v/>
      </c>
      <c r="W76" s="55" t="str">
        <f>IF(C76="","",IF(ISERROR(VLOOKUP(VLOOKUP(C76,Table1[[Practice no.]:[12]],37,FALSE),List!$A$2:$B$5,2,FALSE)),"",VLOOKUP(VLOOKUP(C76,Table1[[Practice no.]:[12]],37,FALSE),List!$A$2:$B$5,2,FALSE)))</f>
        <v/>
      </c>
      <c r="X76" s="55" t="str">
        <f>IF(C76="","",IF(ISERROR(VLOOKUP(VLOOKUP(C76,Table1[[Practice no.]:[12]],38,FALSE),List!$A$2:$B$5,2,FALSE)),"",VLOOKUP(VLOOKUP(C76,Table1[[Practice no.]:[12]],38,FALSE),List!$A$2:$B$5,2,FALSE)))</f>
        <v/>
      </c>
      <c r="Y76" s="55" t="str">
        <f>IF(C76="","",IF(ISERROR(VLOOKUP(VLOOKUP(C76,Table1[[Practice no.]:[12]],39,FALSE),List!$A$2:$B$5,2,FALSE)),"",VLOOKUP(VLOOKUP(C76,Table1[[Practice no.]:[12]],39,FALSE),List!$A$2:$B$5,2,FALSE)))</f>
        <v/>
      </c>
      <c r="Z76" s="55" t="str">
        <f>IF(C76="","",IF(ISERROR(VLOOKUP(VLOOKUP(C76,Table1[[Practice no.]:[12]],40,FALSE),List!$A$2:$B$5,2,FALSE)),"",VLOOKUP(VLOOKUP(C76,Table1[[Practice no.]:[12]],40,FALSE),List!$A$2:$B$5,2,FALSE)))</f>
        <v/>
      </c>
      <c r="AA76" s="55" t="str">
        <f>IF(C76="","",IF(ISERROR(VLOOKUP(VLOOKUP(C76,Table1[[Practice no.]:[12]],41,FALSE),List!$A$2:$B$5,2,FALSE)),"",VLOOKUP(VLOOKUP(C76,Table1[[Practice no.]:[12]],41,FALSE),List!$A$2:$B$5,2,FALSE)))</f>
        <v/>
      </c>
      <c r="AB76" s="55" t="str">
        <f>IF(C76="","",IF(ISERROR(VLOOKUP(VLOOKUP(C76,Table1[[Practice no.]:[12]],42,FALSE),List!$A$2:$B$5,2,FALSE)),"",VLOOKUP(VLOOKUP(C76,Table1[[Practice no.]:[12]],42,FALSE),List!$A$2:$B$5,2,FALSE)))</f>
        <v/>
      </c>
      <c r="AD76" s="63"/>
      <c r="AE76" s="63"/>
      <c r="AF76" s="63"/>
      <c r="AG76" s="63"/>
      <c r="AH76" s="63"/>
      <c r="AI76" s="63"/>
      <c r="AJ76" s="63"/>
      <c r="AK76" s="63"/>
      <c r="AL76" s="63"/>
      <c r="AM76" s="63"/>
      <c r="AN76" s="64"/>
    </row>
    <row r="77" spans="1:40" ht="40.35" customHeight="1">
      <c r="A77" s="218"/>
      <c r="B77" s="218"/>
      <c r="C77" s="220"/>
      <c r="D77" s="219" t="str">
        <f>IF(C77="","",HYPERLINK("#'" &amp; C77 &amp; "'!A1",VLOOKUP(C77,Table1[[Practice no.]:[Pracitce Name]],2,FALSE)))</f>
        <v/>
      </c>
      <c r="E77" s="65" t="str">
        <f>IF(C77="","",IF(ISERROR(VLOOKUP(VLOOKUP(C77,Table1[[Practice no.]:[12]],19,FALSE),List!$A$2:$B$5,2,FALSE)),"",VLOOKUP(VLOOKUP(C77,Table1[[Practice no.]:[12]],19,FALSE),List!$A$2:$B$5,2,FALSE)))</f>
        <v/>
      </c>
      <c r="F77" s="66" t="str">
        <f>IF(C77="","",IF(ISERROR(VLOOKUP(VLOOKUP(C77,Table1[[Practice no.]:[12]],20,FALSE),List!$A$2:$B$5,2,FALSE)),"",VLOOKUP(VLOOKUP(C77,Table1[[Practice no.]:[12]],20,FALSE),List!$A$2:$B$5,2,FALSE)))</f>
        <v/>
      </c>
      <c r="G77" s="66" t="str">
        <f>IF(C77="","",IF(ISERROR(VLOOKUP(VLOOKUP(C77,Table1[[Practice no.]:[12]],21,FALSE),List!$A$2:$B$5,2,FALSE)),"",VLOOKUP(VLOOKUP(C77,Table1[[Practice no.]:[12]],21,FALSE),List!$A$2:$B$5,2,FALSE)))</f>
        <v/>
      </c>
      <c r="H77" s="67" t="str">
        <f>IF(C77="","",IF(ISERROR(VLOOKUP(VLOOKUP(C77,Table1[[Practice no.]:[12]],22,FALSE),List!$A$2:$B$5,2,FALSE)),"",VLOOKUP(VLOOKUP(C77,Table1[[Practice no.]:[12]],22,FALSE),List!$A$2:$B$5,2,FALSE)))</f>
        <v/>
      </c>
      <c r="I77" s="67" t="str">
        <f>IF(C77="","",IF(ISERROR(VLOOKUP(VLOOKUP(C77,Table1[[Practice no.]:[12]],23,FALSE),List!$A$2:$B$5,2,FALSE)),"",VLOOKUP(VLOOKUP(C77,Table1[[Practice no.]:[12]],23,FALSE),List!$A$2:$B$5,2,FALSE)))</f>
        <v/>
      </c>
      <c r="J77" s="67" t="str">
        <f>IF(C77="","",IF(ISERROR(VLOOKUP(VLOOKUP(C77,Table1[[Practice no.]:[12]],24,FALSE),List!$A$2:$B$5,2,FALSE)),"",VLOOKUP(VLOOKUP(C77,Table1[[Practice no.]:[12]],24,FALSE),List!$A$2:$B$5,2,FALSE)))</f>
        <v/>
      </c>
      <c r="K77" s="68" t="str">
        <f>IF(C77="","",IF(ISERROR(VLOOKUP(VLOOKUP(C77,Table1[[Practice no.]:[12]],25,FALSE),List!$A$2:$B$5,2,FALSE)),"",VLOOKUP(VLOOKUP(C77,Table1[[Practice no.]:[12]],25,FALSE),List!$A$2:$B$5,2,FALSE)))</f>
        <v/>
      </c>
      <c r="L77" s="68" t="str">
        <f>IF(C77="","",IF(ISERROR(VLOOKUP(VLOOKUP(C77,Table1[[Practice no.]:[12]],26,FALSE),List!$A$2:$B$5,2,FALSE)),"",VLOOKUP(VLOOKUP(C77,Table1[[Practice no.]:[12]],26,FALSE),List!$A$2:$B$5,2,FALSE)))</f>
        <v/>
      </c>
      <c r="M77" s="68" t="str">
        <f>IF(C77="","",IF(ISERROR(VLOOKUP(VLOOKUP(C77,Table1[[Practice no.]:[12]],27,FALSE),List!$A$2:$B$5,2,FALSE)),"",VLOOKUP(VLOOKUP(C77,Table1[[Practice no.]:[12]],27,FALSE),List!$A$2:$B$5,2,FALSE)))</f>
        <v/>
      </c>
      <c r="N77" s="69" t="str">
        <f>IF(C77="","",IF(ISERROR(VLOOKUP(VLOOKUP(C77,Table1[[Practice no.]:[12]],28,FALSE),List!$A$2:$B$5,2,FALSE)),"",VLOOKUP(VLOOKUP(C77,Table1[[Practice no.]:[12]],28,FALSE),List!$A$2:$B$5,2,FALSE)))</f>
        <v/>
      </c>
      <c r="O77" s="69" t="str">
        <f>IF(C77="","",IF(ISERROR(VLOOKUP(VLOOKUP(C77,Table1[[Practice no.]:[12]],29,FALSE),List!$A$2:$B$5,2,FALSE)),"",VLOOKUP(VLOOKUP(C77,Table1[[Practice no.]:[12]],29,FALSE),List!$A$2:$B$5,2,FALSE)))</f>
        <v/>
      </c>
      <c r="P77" s="69" t="str">
        <f>IF(C77="","",IF(ISERROR(VLOOKUP(VLOOKUP(C77,Table1[[Practice no.]:[12]],30,FALSE),List!$A$2:$B$5,2,FALSE)),"",VLOOKUP(VLOOKUP(C77,Table1[[Practice no.]:[12]],30,FALSE),List!$A$2:$B$5,2,FALSE)))</f>
        <v/>
      </c>
      <c r="Q77" s="77" t="str">
        <f>IF(C77="","",IF(ISERROR(VLOOKUP(VLOOKUP(C77,Table1[[Practice no.]:[12]],31,FALSE),List!$A$2:$B$5,2,FALSE)),"",VLOOKUP(VLOOKUP(C77,Table1[[Practice no.]:[12]],31,FALSE),List!$A$2:$B$5,2,FALSE)))</f>
        <v/>
      </c>
      <c r="R77" s="55" t="str">
        <f>IF(C77="","",IF(ISERROR(VLOOKUP(VLOOKUP(C77,Table1[[Practice no.]:[12]],32,FALSE),List!$A$2:$B$5,2,FALSE)),"",VLOOKUP(VLOOKUP(C77,Table1[[Practice no.]:[12]],32,FALSE),List!$A$2:$B$5,2,FALSE)))</f>
        <v/>
      </c>
      <c r="S77" s="55" t="str">
        <f>IF(C77="","",IF(ISERROR(VLOOKUP(VLOOKUP(C77,Table1[[Practice no.]:[12]],33,FALSE),List!$A$2:$B$5,2,FALSE)),"",VLOOKUP(VLOOKUP(C77,Table1[[Practice no.]:[12]],33,FALSE),List!$A$2:$B$5,2,FALSE)))</f>
        <v/>
      </c>
      <c r="T77" s="55" t="str">
        <f>IF(C77="","",IF(ISERROR(VLOOKUP(VLOOKUP(C77,Table1[[Practice no.]:[12]],34,FALSE),List!$A$2:$B$5,2,FALSE)),"",VLOOKUP(VLOOKUP(C77,Table1[[Practice no.]:[12]],34,FALSE),List!$A$2:$B$5,2,FALSE)))</f>
        <v/>
      </c>
      <c r="U77" s="55" t="str">
        <f>IF(C77="","",IF(ISERROR(VLOOKUP(VLOOKUP(C77,Table1[[Practice no.]:[12]],35,FALSE),List!$A$2:$B$5,2,FALSE)),"",VLOOKUP(VLOOKUP(C77,Table1[[Practice no.]:[12]],35,FALSE),List!$A$2:$B$5,2,FALSE)))</f>
        <v/>
      </c>
      <c r="V77" s="55" t="str">
        <f>IF(C77="","",IF(ISERROR(VLOOKUP(VLOOKUP(C77,Table1[[Practice no.]:[12]],36,FALSE),List!$A$2:$B$5,2,FALSE)),"",VLOOKUP(VLOOKUP(C77,Table1[[Practice no.]:[12]],36,FALSE),List!$A$2:$B$5,2,FALSE)))</f>
        <v/>
      </c>
      <c r="W77" s="55" t="str">
        <f>IF(C77="","",IF(ISERROR(VLOOKUP(VLOOKUP(C77,Table1[[Practice no.]:[12]],37,FALSE),List!$A$2:$B$5,2,FALSE)),"",VLOOKUP(VLOOKUP(C77,Table1[[Practice no.]:[12]],37,FALSE),List!$A$2:$B$5,2,FALSE)))</f>
        <v/>
      </c>
      <c r="X77" s="55" t="str">
        <f>IF(C77="","",IF(ISERROR(VLOOKUP(VLOOKUP(C77,Table1[[Practice no.]:[12]],38,FALSE),List!$A$2:$B$5,2,FALSE)),"",VLOOKUP(VLOOKUP(C77,Table1[[Practice no.]:[12]],38,FALSE),List!$A$2:$B$5,2,FALSE)))</f>
        <v/>
      </c>
      <c r="Y77" s="55" t="str">
        <f>IF(C77="","",IF(ISERROR(VLOOKUP(VLOOKUP(C77,Table1[[Practice no.]:[12]],39,FALSE),List!$A$2:$B$5,2,FALSE)),"",VLOOKUP(VLOOKUP(C77,Table1[[Practice no.]:[12]],39,FALSE),List!$A$2:$B$5,2,FALSE)))</f>
        <v/>
      </c>
      <c r="Z77" s="55" t="str">
        <f>IF(C77="","",IF(ISERROR(VLOOKUP(VLOOKUP(C77,Table1[[Practice no.]:[12]],40,FALSE),List!$A$2:$B$5,2,FALSE)),"",VLOOKUP(VLOOKUP(C77,Table1[[Practice no.]:[12]],40,FALSE),List!$A$2:$B$5,2,FALSE)))</f>
        <v/>
      </c>
      <c r="AA77" s="55" t="str">
        <f>IF(C77="","",IF(ISERROR(VLOOKUP(VLOOKUP(C77,Table1[[Practice no.]:[12]],41,FALSE),List!$A$2:$B$5,2,FALSE)),"",VLOOKUP(VLOOKUP(C77,Table1[[Practice no.]:[12]],41,FALSE),List!$A$2:$B$5,2,FALSE)))</f>
        <v/>
      </c>
      <c r="AB77" s="55" t="str">
        <f>IF(C77="","",IF(ISERROR(VLOOKUP(VLOOKUP(C77,Table1[[Practice no.]:[12]],42,FALSE),List!$A$2:$B$5,2,FALSE)),"",VLOOKUP(VLOOKUP(C77,Table1[[Practice no.]:[12]],42,FALSE),List!$A$2:$B$5,2,FALSE)))</f>
        <v/>
      </c>
      <c r="AD77" s="63"/>
      <c r="AE77" s="63"/>
      <c r="AF77" s="63"/>
      <c r="AG77" s="63"/>
      <c r="AH77" s="63"/>
      <c r="AI77" s="63"/>
      <c r="AJ77" s="63"/>
      <c r="AK77" s="63"/>
      <c r="AL77" s="63"/>
      <c r="AM77" s="63"/>
      <c r="AN77" s="64"/>
    </row>
    <row r="78" spans="1:40" ht="40.35" customHeight="1">
      <c r="A78" s="218"/>
      <c r="B78" s="218"/>
      <c r="C78" s="220"/>
      <c r="D78" s="219" t="str">
        <f>IF(C78="","",HYPERLINK("#'" &amp; C78 &amp; "'!A1",VLOOKUP(C78,Table1[[Practice no.]:[Pracitce Name]],2,FALSE)))</f>
        <v/>
      </c>
      <c r="E78" s="65" t="str">
        <f>IF(C78="","",IF(ISERROR(VLOOKUP(VLOOKUP(C78,Table1[[Practice no.]:[12]],19,FALSE),List!$A$2:$B$5,2,FALSE)),"",VLOOKUP(VLOOKUP(C78,Table1[[Practice no.]:[12]],19,FALSE),List!$A$2:$B$5,2,FALSE)))</f>
        <v/>
      </c>
      <c r="F78" s="66" t="str">
        <f>IF(C78="","",IF(ISERROR(VLOOKUP(VLOOKUP(C78,Table1[[Practice no.]:[12]],20,FALSE),List!$A$2:$B$5,2,FALSE)),"",VLOOKUP(VLOOKUP(C78,Table1[[Practice no.]:[12]],20,FALSE),List!$A$2:$B$5,2,FALSE)))</f>
        <v/>
      </c>
      <c r="G78" s="66" t="str">
        <f>IF(C78="","",IF(ISERROR(VLOOKUP(VLOOKUP(C78,Table1[[Practice no.]:[12]],21,FALSE),List!$A$2:$B$5,2,FALSE)),"",VLOOKUP(VLOOKUP(C78,Table1[[Practice no.]:[12]],21,FALSE),List!$A$2:$B$5,2,FALSE)))</f>
        <v/>
      </c>
      <c r="H78" s="67" t="str">
        <f>IF(C78="","",IF(ISERROR(VLOOKUP(VLOOKUP(C78,Table1[[Practice no.]:[12]],22,FALSE),List!$A$2:$B$5,2,FALSE)),"",VLOOKUP(VLOOKUP(C78,Table1[[Practice no.]:[12]],22,FALSE),List!$A$2:$B$5,2,FALSE)))</f>
        <v/>
      </c>
      <c r="I78" s="67" t="str">
        <f>IF(C78="","",IF(ISERROR(VLOOKUP(VLOOKUP(C78,Table1[[Practice no.]:[12]],23,FALSE),List!$A$2:$B$5,2,FALSE)),"",VLOOKUP(VLOOKUP(C78,Table1[[Practice no.]:[12]],23,FALSE),List!$A$2:$B$5,2,FALSE)))</f>
        <v/>
      </c>
      <c r="J78" s="67" t="str">
        <f>IF(C78="","",IF(ISERROR(VLOOKUP(VLOOKUP(C78,Table1[[Practice no.]:[12]],24,FALSE),List!$A$2:$B$5,2,FALSE)),"",VLOOKUP(VLOOKUP(C78,Table1[[Practice no.]:[12]],24,FALSE),List!$A$2:$B$5,2,FALSE)))</f>
        <v/>
      </c>
      <c r="K78" s="68" t="str">
        <f>IF(C78="","",IF(ISERROR(VLOOKUP(VLOOKUP(C78,Table1[[Practice no.]:[12]],25,FALSE),List!$A$2:$B$5,2,FALSE)),"",VLOOKUP(VLOOKUP(C78,Table1[[Practice no.]:[12]],25,FALSE),List!$A$2:$B$5,2,FALSE)))</f>
        <v/>
      </c>
      <c r="L78" s="68" t="str">
        <f>IF(C78="","",IF(ISERROR(VLOOKUP(VLOOKUP(C78,Table1[[Practice no.]:[12]],26,FALSE),List!$A$2:$B$5,2,FALSE)),"",VLOOKUP(VLOOKUP(C78,Table1[[Practice no.]:[12]],26,FALSE),List!$A$2:$B$5,2,FALSE)))</f>
        <v/>
      </c>
      <c r="M78" s="68" t="str">
        <f>IF(C78="","",IF(ISERROR(VLOOKUP(VLOOKUP(C78,Table1[[Practice no.]:[12]],27,FALSE),List!$A$2:$B$5,2,FALSE)),"",VLOOKUP(VLOOKUP(C78,Table1[[Practice no.]:[12]],27,FALSE),List!$A$2:$B$5,2,FALSE)))</f>
        <v/>
      </c>
      <c r="N78" s="69" t="str">
        <f>IF(C78="","",IF(ISERROR(VLOOKUP(VLOOKUP(C78,Table1[[Practice no.]:[12]],28,FALSE),List!$A$2:$B$5,2,FALSE)),"",VLOOKUP(VLOOKUP(C78,Table1[[Practice no.]:[12]],28,FALSE),List!$A$2:$B$5,2,FALSE)))</f>
        <v/>
      </c>
      <c r="O78" s="69" t="str">
        <f>IF(C78="","",IF(ISERROR(VLOOKUP(VLOOKUP(C78,Table1[[Practice no.]:[12]],29,FALSE),List!$A$2:$B$5,2,FALSE)),"",VLOOKUP(VLOOKUP(C78,Table1[[Practice no.]:[12]],29,FALSE),List!$A$2:$B$5,2,FALSE)))</f>
        <v/>
      </c>
      <c r="P78" s="69" t="str">
        <f>IF(C78="","",IF(ISERROR(VLOOKUP(VLOOKUP(C78,Table1[[Practice no.]:[12]],30,FALSE),List!$A$2:$B$5,2,FALSE)),"",VLOOKUP(VLOOKUP(C78,Table1[[Practice no.]:[12]],30,FALSE),List!$A$2:$B$5,2,FALSE)))</f>
        <v/>
      </c>
      <c r="Q78" s="77" t="str">
        <f>IF(C78="","",IF(ISERROR(VLOOKUP(VLOOKUP(C78,Table1[[Practice no.]:[12]],31,FALSE),List!$A$2:$B$5,2,FALSE)),"",VLOOKUP(VLOOKUP(C78,Table1[[Practice no.]:[12]],31,FALSE),List!$A$2:$B$5,2,FALSE)))</f>
        <v/>
      </c>
      <c r="R78" s="55" t="str">
        <f>IF(C78="","",IF(ISERROR(VLOOKUP(VLOOKUP(C78,Table1[[Practice no.]:[12]],32,FALSE),List!$A$2:$B$5,2,FALSE)),"",VLOOKUP(VLOOKUP(C78,Table1[[Practice no.]:[12]],32,FALSE),List!$A$2:$B$5,2,FALSE)))</f>
        <v/>
      </c>
      <c r="S78" s="55" t="str">
        <f>IF(C78="","",IF(ISERROR(VLOOKUP(VLOOKUP(C78,Table1[[Practice no.]:[12]],33,FALSE),List!$A$2:$B$5,2,FALSE)),"",VLOOKUP(VLOOKUP(C78,Table1[[Practice no.]:[12]],33,FALSE),List!$A$2:$B$5,2,FALSE)))</f>
        <v/>
      </c>
      <c r="T78" s="55" t="str">
        <f>IF(C78="","",IF(ISERROR(VLOOKUP(VLOOKUP(C78,Table1[[Practice no.]:[12]],34,FALSE),List!$A$2:$B$5,2,FALSE)),"",VLOOKUP(VLOOKUP(C78,Table1[[Practice no.]:[12]],34,FALSE),List!$A$2:$B$5,2,FALSE)))</f>
        <v/>
      </c>
      <c r="U78" s="55" t="str">
        <f>IF(C78="","",IF(ISERROR(VLOOKUP(VLOOKUP(C78,Table1[[Practice no.]:[12]],35,FALSE),List!$A$2:$B$5,2,FALSE)),"",VLOOKUP(VLOOKUP(C78,Table1[[Practice no.]:[12]],35,FALSE),List!$A$2:$B$5,2,FALSE)))</f>
        <v/>
      </c>
      <c r="V78" s="55" t="str">
        <f>IF(C78="","",IF(ISERROR(VLOOKUP(VLOOKUP(C78,Table1[[Practice no.]:[12]],36,FALSE),List!$A$2:$B$5,2,FALSE)),"",VLOOKUP(VLOOKUP(C78,Table1[[Practice no.]:[12]],36,FALSE),List!$A$2:$B$5,2,FALSE)))</f>
        <v/>
      </c>
      <c r="W78" s="55" t="str">
        <f>IF(C78="","",IF(ISERROR(VLOOKUP(VLOOKUP(C78,Table1[[Practice no.]:[12]],37,FALSE),List!$A$2:$B$5,2,FALSE)),"",VLOOKUP(VLOOKUP(C78,Table1[[Practice no.]:[12]],37,FALSE),List!$A$2:$B$5,2,FALSE)))</f>
        <v/>
      </c>
      <c r="X78" s="55" t="str">
        <f>IF(C78="","",IF(ISERROR(VLOOKUP(VLOOKUP(C78,Table1[[Practice no.]:[12]],38,FALSE),List!$A$2:$B$5,2,FALSE)),"",VLOOKUP(VLOOKUP(C78,Table1[[Practice no.]:[12]],38,FALSE),List!$A$2:$B$5,2,FALSE)))</f>
        <v/>
      </c>
      <c r="Y78" s="55" t="str">
        <f>IF(C78="","",IF(ISERROR(VLOOKUP(VLOOKUP(C78,Table1[[Practice no.]:[12]],39,FALSE),List!$A$2:$B$5,2,FALSE)),"",VLOOKUP(VLOOKUP(C78,Table1[[Practice no.]:[12]],39,FALSE),List!$A$2:$B$5,2,FALSE)))</f>
        <v/>
      </c>
      <c r="Z78" s="55" t="str">
        <f>IF(C78="","",IF(ISERROR(VLOOKUP(VLOOKUP(C78,Table1[[Practice no.]:[12]],40,FALSE),List!$A$2:$B$5,2,FALSE)),"",VLOOKUP(VLOOKUP(C78,Table1[[Practice no.]:[12]],40,FALSE),List!$A$2:$B$5,2,FALSE)))</f>
        <v/>
      </c>
      <c r="AA78" s="55" t="str">
        <f>IF(C78="","",IF(ISERROR(VLOOKUP(VLOOKUP(C78,Table1[[Practice no.]:[12]],41,FALSE),List!$A$2:$B$5,2,FALSE)),"",VLOOKUP(VLOOKUP(C78,Table1[[Practice no.]:[12]],41,FALSE),List!$A$2:$B$5,2,FALSE)))</f>
        <v/>
      </c>
      <c r="AB78" s="55" t="str">
        <f>IF(C78="","",IF(ISERROR(VLOOKUP(VLOOKUP(C78,Table1[[Practice no.]:[12]],42,FALSE),List!$A$2:$B$5,2,FALSE)),"",VLOOKUP(VLOOKUP(C78,Table1[[Practice no.]:[12]],42,FALSE),List!$A$2:$B$5,2,FALSE)))</f>
        <v/>
      </c>
      <c r="AD78" s="63"/>
      <c r="AE78" s="63"/>
      <c r="AF78" s="63"/>
      <c r="AG78" s="63"/>
      <c r="AH78" s="63"/>
      <c r="AI78" s="63"/>
      <c r="AJ78" s="63"/>
      <c r="AK78" s="63"/>
      <c r="AL78" s="63"/>
      <c r="AM78" s="63"/>
      <c r="AN78" s="64"/>
    </row>
    <row r="79" spans="1:40" ht="40.35" customHeight="1">
      <c r="A79" s="218"/>
      <c r="B79" s="218"/>
      <c r="C79" s="220"/>
      <c r="D79" s="219" t="str">
        <f>IF(C79="","",HYPERLINK("#'" &amp; C79 &amp; "'!A1",VLOOKUP(C79,Table1[[Practice no.]:[Pracitce Name]],2,FALSE)))</f>
        <v/>
      </c>
      <c r="E79" s="65" t="str">
        <f>IF(C79="","",IF(ISERROR(VLOOKUP(VLOOKUP(C79,Table1[[Practice no.]:[12]],19,FALSE),List!$A$2:$B$5,2,FALSE)),"",VLOOKUP(VLOOKUP(C79,Table1[[Practice no.]:[12]],19,FALSE),List!$A$2:$B$5,2,FALSE)))</f>
        <v/>
      </c>
      <c r="F79" s="66" t="str">
        <f>IF(C79="","",IF(ISERROR(VLOOKUP(VLOOKUP(C79,Table1[[Practice no.]:[12]],20,FALSE),List!$A$2:$B$5,2,FALSE)),"",VLOOKUP(VLOOKUP(C79,Table1[[Practice no.]:[12]],20,FALSE),List!$A$2:$B$5,2,FALSE)))</f>
        <v/>
      </c>
      <c r="G79" s="66" t="str">
        <f>IF(C79="","",IF(ISERROR(VLOOKUP(VLOOKUP(C79,Table1[[Practice no.]:[12]],21,FALSE),List!$A$2:$B$5,2,FALSE)),"",VLOOKUP(VLOOKUP(C79,Table1[[Practice no.]:[12]],21,FALSE),List!$A$2:$B$5,2,FALSE)))</f>
        <v/>
      </c>
      <c r="H79" s="67" t="str">
        <f>IF(C79="","",IF(ISERROR(VLOOKUP(VLOOKUP(C79,Table1[[Practice no.]:[12]],22,FALSE),List!$A$2:$B$5,2,FALSE)),"",VLOOKUP(VLOOKUP(C79,Table1[[Practice no.]:[12]],22,FALSE),List!$A$2:$B$5,2,FALSE)))</f>
        <v/>
      </c>
      <c r="I79" s="67" t="str">
        <f>IF(C79="","",IF(ISERROR(VLOOKUP(VLOOKUP(C79,Table1[[Practice no.]:[12]],23,FALSE),List!$A$2:$B$5,2,FALSE)),"",VLOOKUP(VLOOKUP(C79,Table1[[Practice no.]:[12]],23,FALSE),List!$A$2:$B$5,2,FALSE)))</f>
        <v/>
      </c>
      <c r="J79" s="67" t="str">
        <f>IF(C79="","",IF(ISERROR(VLOOKUP(VLOOKUP(C79,Table1[[Practice no.]:[12]],24,FALSE),List!$A$2:$B$5,2,FALSE)),"",VLOOKUP(VLOOKUP(C79,Table1[[Practice no.]:[12]],24,FALSE),List!$A$2:$B$5,2,FALSE)))</f>
        <v/>
      </c>
      <c r="K79" s="68" t="str">
        <f>IF(C79="","",IF(ISERROR(VLOOKUP(VLOOKUP(C79,Table1[[Practice no.]:[12]],25,FALSE),List!$A$2:$B$5,2,FALSE)),"",VLOOKUP(VLOOKUP(C79,Table1[[Practice no.]:[12]],25,FALSE),List!$A$2:$B$5,2,FALSE)))</f>
        <v/>
      </c>
      <c r="L79" s="68" t="str">
        <f>IF(C79="","",IF(ISERROR(VLOOKUP(VLOOKUP(C79,Table1[[Practice no.]:[12]],26,FALSE),List!$A$2:$B$5,2,FALSE)),"",VLOOKUP(VLOOKUP(C79,Table1[[Practice no.]:[12]],26,FALSE),List!$A$2:$B$5,2,FALSE)))</f>
        <v/>
      </c>
      <c r="M79" s="68" t="str">
        <f>IF(C79="","",IF(ISERROR(VLOOKUP(VLOOKUP(C79,Table1[[Practice no.]:[12]],27,FALSE),List!$A$2:$B$5,2,FALSE)),"",VLOOKUP(VLOOKUP(C79,Table1[[Practice no.]:[12]],27,FALSE),List!$A$2:$B$5,2,FALSE)))</f>
        <v/>
      </c>
      <c r="N79" s="69" t="str">
        <f>IF(C79="","",IF(ISERROR(VLOOKUP(VLOOKUP(C79,Table1[[Practice no.]:[12]],28,FALSE),List!$A$2:$B$5,2,FALSE)),"",VLOOKUP(VLOOKUP(C79,Table1[[Practice no.]:[12]],28,FALSE),List!$A$2:$B$5,2,FALSE)))</f>
        <v/>
      </c>
      <c r="O79" s="69" t="str">
        <f>IF(C79="","",IF(ISERROR(VLOOKUP(VLOOKUP(C79,Table1[[Practice no.]:[12]],29,FALSE),List!$A$2:$B$5,2,FALSE)),"",VLOOKUP(VLOOKUP(C79,Table1[[Practice no.]:[12]],29,FALSE),List!$A$2:$B$5,2,FALSE)))</f>
        <v/>
      </c>
      <c r="P79" s="69" t="str">
        <f>IF(C79="","",IF(ISERROR(VLOOKUP(VLOOKUP(C79,Table1[[Practice no.]:[12]],30,FALSE),List!$A$2:$B$5,2,FALSE)),"",VLOOKUP(VLOOKUP(C79,Table1[[Practice no.]:[12]],30,FALSE),List!$A$2:$B$5,2,FALSE)))</f>
        <v/>
      </c>
      <c r="Q79" s="77" t="str">
        <f>IF(C79="","",IF(ISERROR(VLOOKUP(VLOOKUP(C79,Table1[[Practice no.]:[12]],31,FALSE),List!$A$2:$B$5,2,FALSE)),"",VLOOKUP(VLOOKUP(C79,Table1[[Practice no.]:[12]],31,FALSE),List!$A$2:$B$5,2,FALSE)))</f>
        <v/>
      </c>
      <c r="R79" s="55" t="str">
        <f>IF(C79="","",IF(ISERROR(VLOOKUP(VLOOKUP(C79,Table1[[Practice no.]:[12]],32,FALSE),List!$A$2:$B$5,2,FALSE)),"",VLOOKUP(VLOOKUP(C79,Table1[[Practice no.]:[12]],32,FALSE),List!$A$2:$B$5,2,FALSE)))</f>
        <v/>
      </c>
      <c r="S79" s="55" t="str">
        <f>IF(C79="","",IF(ISERROR(VLOOKUP(VLOOKUP(C79,Table1[[Practice no.]:[12]],33,FALSE),List!$A$2:$B$5,2,FALSE)),"",VLOOKUP(VLOOKUP(C79,Table1[[Practice no.]:[12]],33,FALSE),List!$A$2:$B$5,2,FALSE)))</f>
        <v/>
      </c>
      <c r="T79" s="55" t="str">
        <f>IF(C79="","",IF(ISERROR(VLOOKUP(VLOOKUP(C79,Table1[[Practice no.]:[12]],34,FALSE),List!$A$2:$B$5,2,FALSE)),"",VLOOKUP(VLOOKUP(C79,Table1[[Practice no.]:[12]],34,FALSE),List!$A$2:$B$5,2,FALSE)))</f>
        <v/>
      </c>
      <c r="U79" s="55" t="str">
        <f>IF(C79="","",IF(ISERROR(VLOOKUP(VLOOKUP(C79,Table1[[Practice no.]:[12]],35,FALSE),List!$A$2:$B$5,2,FALSE)),"",VLOOKUP(VLOOKUP(C79,Table1[[Practice no.]:[12]],35,FALSE),List!$A$2:$B$5,2,FALSE)))</f>
        <v/>
      </c>
      <c r="V79" s="55" t="str">
        <f>IF(C79="","",IF(ISERROR(VLOOKUP(VLOOKUP(C79,Table1[[Practice no.]:[12]],36,FALSE),List!$A$2:$B$5,2,FALSE)),"",VLOOKUP(VLOOKUP(C79,Table1[[Practice no.]:[12]],36,FALSE),List!$A$2:$B$5,2,FALSE)))</f>
        <v/>
      </c>
      <c r="W79" s="55" t="str">
        <f>IF(C79="","",IF(ISERROR(VLOOKUP(VLOOKUP(C79,Table1[[Practice no.]:[12]],37,FALSE),List!$A$2:$B$5,2,FALSE)),"",VLOOKUP(VLOOKUP(C79,Table1[[Practice no.]:[12]],37,FALSE),List!$A$2:$B$5,2,FALSE)))</f>
        <v/>
      </c>
      <c r="X79" s="55" t="str">
        <f>IF(C79="","",IF(ISERROR(VLOOKUP(VLOOKUP(C79,Table1[[Practice no.]:[12]],38,FALSE),List!$A$2:$B$5,2,FALSE)),"",VLOOKUP(VLOOKUP(C79,Table1[[Practice no.]:[12]],38,FALSE),List!$A$2:$B$5,2,FALSE)))</f>
        <v/>
      </c>
      <c r="Y79" s="55" t="str">
        <f>IF(C79="","",IF(ISERROR(VLOOKUP(VLOOKUP(C79,Table1[[Practice no.]:[12]],39,FALSE),List!$A$2:$B$5,2,FALSE)),"",VLOOKUP(VLOOKUP(C79,Table1[[Practice no.]:[12]],39,FALSE),List!$A$2:$B$5,2,FALSE)))</f>
        <v/>
      </c>
      <c r="Z79" s="55" t="str">
        <f>IF(C79="","",IF(ISERROR(VLOOKUP(VLOOKUP(C79,Table1[[Practice no.]:[12]],40,FALSE),List!$A$2:$B$5,2,FALSE)),"",VLOOKUP(VLOOKUP(C79,Table1[[Practice no.]:[12]],40,FALSE),List!$A$2:$B$5,2,FALSE)))</f>
        <v/>
      </c>
      <c r="AA79" s="55" t="str">
        <f>IF(C79="","",IF(ISERROR(VLOOKUP(VLOOKUP(C79,Table1[[Practice no.]:[12]],41,FALSE),List!$A$2:$B$5,2,FALSE)),"",VLOOKUP(VLOOKUP(C79,Table1[[Practice no.]:[12]],41,FALSE),List!$A$2:$B$5,2,FALSE)))</f>
        <v/>
      </c>
      <c r="AB79" s="55" t="str">
        <f>IF(C79="","",IF(ISERROR(VLOOKUP(VLOOKUP(C79,Table1[[Practice no.]:[12]],42,FALSE),List!$A$2:$B$5,2,FALSE)),"",VLOOKUP(VLOOKUP(C79,Table1[[Practice no.]:[12]],42,FALSE),List!$A$2:$B$5,2,FALSE)))</f>
        <v/>
      </c>
      <c r="AD79" s="63"/>
      <c r="AE79" s="63"/>
      <c r="AF79" s="63"/>
      <c r="AG79" s="63"/>
      <c r="AH79" s="63"/>
      <c r="AI79" s="63"/>
      <c r="AJ79" s="63"/>
      <c r="AK79" s="63"/>
      <c r="AL79" s="63"/>
      <c r="AM79" s="63"/>
      <c r="AN79" s="64"/>
    </row>
    <row r="80" spans="1:40" ht="40.35" customHeight="1">
      <c r="A80" s="218"/>
      <c r="B80" s="218"/>
      <c r="C80" s="220"/>
      <c r="D80" s="219" t="str">
        <f>IF(C80="","",HYPERLINK("#'" &amp; C80 &amp; "'!A1",VLOOKUP(C80,Table1[[Practice no.]:[Pracitce Name]],2,FALSE)))</f>
        <v/>
      </c>
      <c r="E80" s="65" t="str">
        <f>IF(C80="","",IF(ISERROR(VLOOKUP(VLOOKUP(C80,Table1[[Practice no.]:[12]],19,FALSE),List!$A$2:$B$5,2,FALSE)),"",VLOOKUP(VLOOKUP(C80,Table1[[Practice no.]:[12]],19,FALSE),List!$A$2:$B$5,2,FALSE)))</f>
        <v/>
      </c>
      <c r="F80" s="66" t="str">
        <f>IF(C80="","",IF(ISERROR(VLOOKUP(VLOOKUP(C80,Table1[[Practice no.]:[12]],20,FALSE),List!$A$2:$B$5,2,FALSE)),"",VLOOKUP(VLOOKUP(C80,Table1[[Practice no.]:[12]],20,FALSE),List!$A$2:$B$5,2,FALSE)))</f>
        <v/>
      </c>
      <c r="G80" s="66" t="str">
        <f>IF(C80="","",IF(ISERROR(VLOOKUP(VLOOKUP(C80,Table1[[Practice no.]:[12]],21,FALSE),List!$A$2:$B$5,2,FALSE)),"",VLOOKUP(VLOOKUP(C80,Table1[[Practice no.]:[12]],21,FALSE),List!$A$2:$B$5,2,FALSE)))</f>
        <v/>
      </c>
      <c r="H80" s="67" t="str">
        <f>IF(C80="","",IF(ISERROR(VLOOKUP(VLOOKUP(C80,Table1[[Practice no.]:[12]],22,FALSE),List!$A$2:$B$5,2,FALSE)),"",VLOOKUP(VLOOKUP(C80,Table1[[Practice no.]:[12]],22,FALSE),List!$A$2:$B$5,2,FALSE)))</f>
        <v/>
      </c>
      <c r="I80" s="67" t="str">
        <f>IF(C80="","",IF(ISERROR(VLOOKUP(VLOOKUP(C80,Table1[[Practice no.]:[12]],23,FALSE),List!$A$2:$B$5,2,FALSE)),"",VLOOKUP(VLOOKUP(C80,Table1[[Practice no.]:[12]],23,FALSE),List!$A$2:$B$5,2,FALSE)))</f>
        <v/>
      </c>
      <c r="J80" s="67" t="str">
        <f>IF(C80="","",IF(ISERROR(VLOOKUP(VLOOKUP(C80,Table1[[Practice no.]:[12]],24,FALSE),List!$A$2:$B$5,2,FALSE)),"",VLOOKUP(VLOOKUP(C80,Table1[[Practice no.]:[12]],24,FALSE),List!$A$2:$B$5,2,FALSE)))</f>
        <v/>
      </c>
      <c r="K80" s="68" t="str">
        <f>IF(C80="","",IF(ISERROR(VLOOKUP(VLOOKUP(C80,Table1[[Practice no.]:[12]],25,FALSE),List!$A$2:$B$5,2,FALSE)),"",VLOOKUP(VLOOKUP(C80,Table1[[Practice no.]:[12]],25,FALSE),List!$A$2:$B$5,2,FALSE)))</f>
        <v/>
      </c>
      <c r="L80" s="68" t="str">
        <f>IF(C80="","",IF(ISERROR(VLOOKUP(VLOOKUP(C80,Table1[[Practice no.]:[12]],26,FALSE),List!$A$2:$B$5,2,FALSE)),"",VLOOKUP(VLOOKUP(C80,Table1[[Practice no.]:[12]],26,FALSE),List!$A$2:$B$5,2,FALSE)))</f>
        <v/>
      </c>
      <c r="M80" s="68" t="str">
        <f>IF(C80="","",IF(ISERROR(VLOOKUP(VLOOKUP(C80,Table1[[Practice no.]:[12]],27,FALSE),List!$A$2:$B$5,2,FALSE)),"",VLOOKUP(VLOOKUP(C80,Table1[[Practice no.]:[12]],27,FALSE),List!$A$2:$B$5,2,FALSE)))</f>
        <v/>
      </c>
      <c r="N80" s="69" t="str">
        <f>IF(C80="","",IF(ISERROR(VLOOKUP(VLOOKUP(C80,Table1[[Practice no.]:[12]],28,FALSE),List!$A$2:$B$5,2,FALSE)),"",VLOOKUP(VLOOKUP(C80,Table1[[Practice no.]:[12]],28,FALSE),List!$A$2:$B$5,2,FALSE)))</f>
        <v/>
      </c>
      <c r="O80" s="69" t="str">
        <f>IF(C80="","",IF(ISERROR(VLOOKUP(VLOOKUP(C80,Table1[[Practice no.]:[12]],29,FALSE),List!$A$2:$B$5,2,FALSE)),"",VLOOKUP(VLOOKUP(C80,Table1[[Practice no.]:[12]],29,FALSE),List!$A$2:$B$5,2,FALSE)))</f>
        <v/>
      </c>
      <c r="P80" s="69" t="str">
        <f>IF(C80="","",IF(ISERROR(VLOOKUP(VLOOKUP(C80,Table1[[Practice no.]:[12]],30,FALSE),List!$A$2:$B$5,2,FALSE)),"",VLOOKUP(VLOOKUP(C80,Table1[[Practice no.]:[12]],30,FALSE),List!$A$2:$B$5,2,FALSE)))</f>
        <v/>
      </c>
      <c r="Q80" s="77" t="str">
        <f>IF(C80="","",IF(ISERROR(VLOOKUP(VLOOKUP(C80,Table1[[Practice no.]:[12]],31,FALSE),List!$A$2:$B$5,2,FALSE)),"",VLOOKUP(VLOOKUP(C80,Table1[[Practice no.]:[12]],31,FALSE),List!$A$2:$B$5,2,FALSE)))</f>
        <v/>
      </c>
      <c r="R80" s="55" t="str">
        <f>IF(C80="","",IF(ISERROR(VLOOKUP(VLOOKUP(C80,Table1[[Practice no.]:[12]],32,FALSE),List!$A$2:$B$5,2,FALSE)),"",VLOOKUP(VLOOKUP(C80,Table1[[Practice no.]:[12]],32,FALSE),List!$A$2:$B$5,2,FALSE)))</f>
        <v/>
      </c>
      <c r="S80" s="55" t="str">
        <f>IF(C80="","",IF(ISERROR(VLOOKUP(VLOOKUP(C80,Table1[[Practice no.]:[12]],33,FALSE),List!$A$2:$B$5,2,FALSE)),"",VLOOKUP(VLOOKUP(C80,Table1[[Practice no.]:[12]],33,FALSE),List!$A$2:$B$5,2,FALSE)))</f>
        <v/>
      </c>
      <c r="T80" s="55" t="str">
        <f>IF(C80="","",IF(ISERROR(VLOOKUP(VLOOKUP(C80,Table1[[Practice no.]:[12]],34,FALSE),List!$A$2:$B$5,2,FALSE)),"",VLOOKUP(VLOOKUP(C80,Table1[[Practice no.]:[12]],34,FALSE),List!$A$2:$B$5,2,FALSE)))</f>
        <v/>
      </c>
      <c r="U80" s="55" t="str">
        <f>IF(C80="","",IF(ISERROR(VLOOKUP(VLOOKUP(C80,Table1[[Practice no.]:[12]],35,FALSE),List!$A$2:$B$5,2,FALSE)),"",VLOOKUP(VLOOKUP(C80,Table1[[Practice no.]:[12]],35,FALSE),List!$A$2:$B$5,2,FALSE)))</f>
        <v/>
      </c>
      <c r="V80" s="55" t="str">
        <f>IF(C80="","",IF(ISERROR(VLOOKUP(VLOOKUP(C80,Table1[[Practice no.]:[12]],36,FALSE),List!$A$2:$B$5,2,FALSE)),"",VLOOKUP(VLOOKUP(C80,Table1[[Practice no.]:[12]],36,FALSE),List!$A$2:$B$5,2,FALSE)))</f>
        <v/>
      </c>
      <c r="W80" s="55" t="str">
        <f>IF(C80="","",IF(ISERROR(VLOOKUP(VLOOKUP(C80,Table1[[Practice no.]:[12]],37,FALSE),List!$A$2:$B$5,2,FALSE)),"",VLOOKUP(VLOOKUP(C80,Table1[[Practice no.]:[12]],37,FALSE),List!$A$2:$B$5,2,FALSE)))</f>
        <v/>
      </c>
      <c r="X80" s="55" t="str">
        <f>IF(C80="","",IF(ISERROR(VLOOKUP(VLOOKUP(C80,Table1[[Practice no.]:[12]],38,FALSE),List!$A$2:$B$5,2,FALSE)),"",VLOOKUP(VLOOKUP(C80,Table1[[Practice no.]:[12]],38,FALSE),List!$A$2:$B$5,2,FALSE)))</f>
        <v/>
      </c>
      <c r="Y80" s="55" t="str">
        <f>IF(C80="","",IF(ISERROR(VLOOKUP(VLOOKUP(C80,Table1[[Practice no.]:[12]],39,FALSE),List!$A$2:$B$5,2,FALSE)),"",VLOOKUP(VLOOKUP(C80,Table1[[Practice no.]:[12]],39,FALSE),List!$A$2:$B$5,2,FALSE)))</f>
        <v/>
      </c>
      <c r="Z80" s="55" t="str">
        <f>IF(C80="","",IF(ISERROR(VLOOKUP(VLOOKUP(C80,Table1[[Practice no.]:[12]],40,FALSE),List!$A$2:$B$5,2,FALSE)),"",VLOOKUP(VLOOKUP(C80,Table1[[Practice no.]:[12]],40,FALSE),List!$A$2:$B$5,2,FALSE)))</f>
        <v/>
      </c>
      <c r="AA80" s="55" t="str">
        <f>IF(C80="","",IF(ISERROR(VLOOKUP(VLOOKUP(C80,Table1[[Practice no.]:[12]],41,FALSE),List!$A$2:$B$5,2,FALSE)),"",VLOOKUP(VLOOKUP(C80,Table1[[Practice no.]:[12]],41,FALSE),List!$A$2:$B$5,2,FALSE)))</f>
        <v/>
      </c>
      <c r="AB80" s="55" t="str">
        <f>IF(C80="","",IF(ISERROR(VLOOKUP(VLOOKUP(C80,Table1[[Practice no.]:[12]],42,FALSE),List!$A$2:$B$5,2,FALSE)),"",VLOOKUP(VLOOKUP(C80,Table1[[Practice no.]:[12]],42,FALSE),List!$A$2:$B$5,2,FALSE)))</f>
        <v/>
      </c>
      <c r="AD80" s="63"/>
      <c r="AE80" s="63"/>
      <c r="AF80" s="63"/>
      <c r="AG80" s="63"/>
      <c r="AH80" s="63"/>
      <c r="AI80" s="63"/>
      <c r="AJ80" s="63"/>
      <c r="AK80" s="63"/>
      <c r="AL80" s="63"/>
      <c r="AM80" s="63"/>
      <c r="AN80" s="64"/>
    </row>
    <row r="81" spans="1:40" ht="40.35" customHeight="1">
      <c r="A81" s="218"/>
      <c r="B81" s="218"/>
      <c r="C81" s="220"/>
      <c r="D81" s="219" t="str">
        <f>IF(C81="","",HYPERLINK("#'" &amp; C81 &amp; "'!A1",VLOOKUP(C81,Table1[[Practice no.]:[Pracitce Name]],2,FALSE)))</f>
        <v/>
      </c>
      <c r="E81" s="65" t="str">
        <f>IF(C81="","",IF(ISERROR(VLOOKUP(VLOOKUP(C81,Table1[[Practice no.]:[12]],19,FALSE),List!$A$2:$B$5,2,FALSE)),"",VLOOKUP(VLOOKUP(C81,Table1[[Practice no.]:[12]],19,FALSE),List!$A$2:$B$5,2,FALSE)))</f>
        <v/>
      </c>
      <c r="F81" s="66" t="str">
        <f>IF(C81="","",IF(ISERROR(VLOOKUP(VLOOKUP(C81,Table1[[Practice no.]:[12]],20,FALSE),List!$A$2:$B$5,2,FALSE)),"",VLOOKUP(VLOOKUP(C81,Table1[[Practice no.]:[12]],20,FALSE),List!$A$2:$B$5,2,FALSE)))</f>
        <v/>
      </c>
      <c r="G81" s="66" t="str">
        <f>IF(C81="","",IF(ISERROR(VLOOKUP(VLOOKUP(C81,Table1[[Practice no.]:[12]],21,FALSE),List!$A$2:$B$5,2,FALSE)),"",VLOOKUP(VLOOKUP(C81,Table1[[Practice no.]:[12]],21,FALSE),List!$A$2:$B$5,2,FALSE)))</f>
        <v/>
      </c>
      <c r="H81" s="67" t="str">
        <f>IF(C81="","",IF(ISERROR(VLOOKUP(VLOOKUP(C81,Table1[[Practice no.]:[12]],22,FALSE),List!$A$2:$B$5,2,FALSE)),"",VLOOKUP(VLOOKUP(C81,Table1[[Practice no.]:[12]],22,FALSE),List!$A$2:$B$5,2,FALSE)))</f>
        <v/>
      </c>
      <c r="I81" s="67" t="str">
        <f>IF(C81="","",IF(ISERROR(VLOOKUP(VLOOKUP(C81,Table1[[Practice no.]:[12]],23,FALSE),List!$A$2:$B$5,2,FALSE)),"",VLOOKUP(VLOOKUP(C81,Table1[[Practice no.]:[12]],23,FALSE),List!$A$2:$B$5,2,FALSE)))</f>
        <v/>
      </c>
      <c r="J81" s="67" t="str">
        <f>IF(C81="","",IF(ISERROR(VLOOKUP(VLOOKUP(C81,Table1[[Practice no.]:[12]],24,FALSE),List!$A$2:$B$5,2,FALSE)),"",VLOOKUP(VLOOKUP(C81,Table1[[Practice no.]:[12]],24,FALSE),List!$A$2:$B$5,2,FALSE)))</f>
        <v/>
      </c>
      <c r="K81" s="68" t="str">
        <f>IF(C81="","",IF(ISERROR(VLOOKUP(VLOOKUP(C81,Table1[[Practice no.]:[12]],25,FALSE),List!$A$2:$B$5,2,FALSE)),"",VLOOKUP(VLOOKUP(C81,Table1[[Practice no.]:[12]],25,FALSE),List!$A$2:$B$5,2,FALSE)))</f>
        <v/>
      </c>
      <c r="L81" s="68" t="str">
        <f>IF(C81="","",IF(ISERROR(VLOOKUP(VLOOKUP(C81,Table1[[Practice no.]:[12]],26,FALSE),List!$A$2:$B$5,2,FALSE)),"",VLOOKUP(VLOOKUP(C81,Table1[[Practice no.]:[12]],26,FALSE),List!$A$2:$B$5,2,FALSE)))</f>
        <v/>
      </c>
      <c r="M81" s="68" t="str">
        <f>IF(C81="","",IF(ISERROR(VLOOKUP(VLOOKUP(C81,Table1[[Practice no.]:[12]],27,FALSE),List!$A$2:$B$5,2,FALSE)),"",VLOOKUP(VLOOKUP(C81,Table1[[Practice no.]:[12]],27,FALSE),List!$A$2:$B$5,2,FALSE)))</f>
        <v/>
      </c>
      <c r="N81" s="69" t="str">
        <f>IF(C81="","",IF(ISERROR(VLOOKUP(VLOOKUP(C81,Table1[[Practice no.]:[12]],28,FALSE),List!$A$2:$B$5,2,FALSE)),"",VLOOKUP(VLOOKUP(C81,Table1[[Practice no.]:[12]],28,FALSE),List!$A$2:$B$5,2,FALSE)))</f>
        <v/>
      </c>
      <c r="O81" s="69" t="str">
        <f>IF(C81="","",IF(ISERROR(VLOOKUP(VLOOKUP(C81,Table1[[Practice no.]:[12]],29,FALSE),List!$A$2:$B$5,2,FALSE)),"",VLOOKUP(VLOOKUP(C81,Table1[[Practice no.]:[12]],29,FALSE),List!$A$2:$B$5,2,FALSE)))</f>
        <v/>
      </c>
      <c r="P81" s="69" t="str">
        <f>IF(C81="","",IF(ISERROR(VLOOKUP(VLOOKUP(C81,Table1[[Practice no.]:[12]],30,FALSE),List!$A$2:$B$5,2,FALSE)),"",VLOOKUP(VLOOKUP(C81,Table1[[Practice no.]:[12]],30,FALSE),List!$A$2:$B$5,2,FALSE)))</f>
        <v/>
      </c>
      <c r="Q81" s="77" t="str">
        <f>IF(C81="","",IF(ISERROR(VLOOKUP(VLOOKUP(C81,Table1[[Practice no.]:[12]],31,FALSE),List!$A$2:$B$5,2,FALSE)),"",VLOOKUP(VLOOKUP(C81,Table1[[Practice no.]:[12]],31,FALSE),List!$A$2:$B$5,2,FALSE)))</f>
        <v/>
      </c>
      <c r="R81" s="55" t="str">
        <f>IF(C81="","",IF(ISERROR(VLOOKUP(VLOOKUP(C81,Table1[[Practice no.]:[12]],32,FALSE),List!$A$2:$B$5,2,FALSE)),"",VLOOKUP(VLOOKUP(C81,Table1[[Practice no.]:[12]],32,FALSE),List!$A$2:$B$5,2,FALSE)))</f>
        <v/>
      </c>
      <c r="S81" s="55" t="str">
        <f>IF(C81="","",IF(ISERROR(VLOOKUP(VLOOKUP(C81,Table1[[Practice no.]:[12]],33,FALSE),List!$A$2:$B$5,2,FALSE)),"",VLOOKUP(VLOOKUP(C81,Table1[[Practice no.]:[12]],33,FALSE),List!$A$2:$B$5,2,FALSE)))</f>
        <v/>
      </c>
      <c r="T81" s="55" t="str">
        <f>IF(C81="","",IF(ISERROR(VLOOKUP(VLOOKUP(C81,Table1[[Practice no.]:[12]],34,FALSE),List!$A$2:$B$5,2,FALSE)),"",VLOOKUP(VLOOKUP(C81,Table1[[Practice no.]:[12]],34,FALSE),List!$A$2:$B$5,2,FALSE)))</f>
        <v/>
      </c>
      <c r="U81" s="55" t="str">
        <f>IF(C81="","",IF(ISERROR(VLOOKUP(VLOOKUP(C81,Table1[[Practice no.]:[12]],35,FALSE),List!$A$2:$B$5,2,FALSE)),"",VLOOKUP(VLOOKUP(C81,Table1[[Practice no.]:[12]],35,FALSE),List!$A$2:$B$5,2,FALSE)))</f>
        <v/>
      </c>
      <c r="V81" s="55" t="str">
        <f>IF(C81="","",IF(ISERROR(VLOOKUP(VLOOKUP(C81,Table1[[Practice no.]:[12]],36,FALSE),List!$A$2:$B$5,2,FALSE)),"",VLOOKUP(VLOOKUP(C81,Table1[[Practice no.]:[12]],36,FALSE),List!$A$2:$B$5,2,FALSE)))</f>
        <v/>
      </c>
      <c r="W81" s="55" t="str">
        <f>IF(C81="","",IF(ISERROR(VLOOKUP(VLOOKUP(C81,Table1[[Practice no.]:[12]],37,FALSE),List!$A$2:$B$5,2,FALSE)),"",VLOOKUP(VLOOKUP(C81,Table1[[Practice no.]:[12]],37,FALSE),List!$A$2:$B$5,2,FALSE)))</f>
        <v/>
      </c>
      <c r="X81" s="55" t="str">
        <f>IF(C81="","",IF(ISERROR(VLOOKUP(VLOOKUP(C81,Table1[[Practice no.]:[12]],38,FALSE),List!$A$2:$B$5,2,FALSE)),"",VLOOKUP(VLOOKUP(C81,Table1[[Practice no.]:[12]],38,FALSE),List!$A$2:$B$5,2,FALSE)))</f>
        <v/>
      </c>
      <c r="Y81" s="55" t="str">
        <f>IF(C81="","",IF(ISERROR(VLOOKUP(VLOOKUP(C81,Table1[[Practice no.]:[12]],39,FALSE),List!$A$2:$B$5,2,FALSE)),"",VLOOKUP(VLOOKUP(C81,Table1[[Practice no.]:[12]],39,FALSE),List!$A$2:$B$5,2,FALSE)))</f>
        <v/>
      </c>
      <c r="Z81" s="55" t="str">
        <f>IF(C81="","",IF(ISERROR(VLOOKUP(VLOOKUP(C81,Table1[[Practice no.]:[12]],40,FALSE),List!$A$2:$B$5,2,FALSE)),"",VLOOKUP(VLOOKUP(C81,Table1[[Practice no.]:[12]],40,FALSE),List!$A$2:$B$5,2,FALSE)))</f>
        <v/>
      </c>
      <c r="AA81" s="55" t="str">
        <f>IF(C81="","",IF(ISERROR(VLOOKUP(VLOOKUP(C81,Table1[[Practice no.]:[12]],41,FALSE),List!$A$2:$B$5,2,FALSE)),"",VLOOKUP(VLOOKUP(C81,Table1[[Practice no.]:[12]],41,FALSE),List!$A$2:$B$5,2,FALSE)))</f>
        <v/>
      </c>
      <c r="AB81" s="55" t="str">
        <f>IF(C81="","",IF(ISERROR(VLOOKUP(VLOOKUP(C81,Table1[[Practice no.]:[12]],42,FALSE),List!$A$2:$B$5,2,FALSE)),"",VLOOKUP(VLOOKUP(C81,Table1[[Practice no.]:[12]],42,FALSE),List!$A$2:$B$5,2,FALSE)))</f>
        <v/>
      </c>
      <c r="AD81" s="63"/>
      <c r="AE81" s="63"/>
      <c r="AF81" s="63"/>
      <c r="AG81" s="63"/>
      <c r="AH81" s="63"/>
      <c r="AI81" s="63"/>
      <c r="AJ81" s="63"/>
      <c r="AK81" s="63"/>
      <c r="AL81" s="63"/>
      <c r="AM81" s="63"/>
      <c r="AN81" s="64"/>
    </row>
    <row r="82" spans="1:40" ht="40.35" customHeight="1">
      <c r="A82" s="218"/>
      <c r="B82" s="218"/>
      <c r="C82" s="220"/>
      <c r="D82" s="219" t="str">
        <f>IF(C82="","",HYPERLINK("#'" &amp; C82 &amp; "'!A1",VLOOKUP(C82,Table1[[Practice no.]:[Pracitce Name]],2,FALSE)))</f>
        <v/>
      </c>
      <c r="E82" s="65" t="str">
        <f>IF(C82="","",IF(ISERROR(VLOOKUP(VLOOKUP(C82,Table1[[Practice no.]:[12]],19,FALSE),List!$A$2:$B$5,2,FALSE)),"",VLOOKUP(VLOOKUP(C82,Table1[[Practice no.]:[12]],19,FALSE),List!$A$2:$B$5,2,FALSE)))</f>
        <v/>
      </c>
      <c r="F82" s="66" t="str">
        <f>IF(C82="","",IF(ISERROR(VLOOKUP(VLOOKUP(C82,Table1[[Practice no.]:[12]],20,FALSE),List!$A$2:$B$5,2,FALSE)),"",VLOOKUP(VLOOKUP(C82,Table1[[Practice no.]:[12]],20,FALSE),List!$A$2:$B$5,2,FALSE)))</f>
        <v/>
      </c>
      <c r="G82" s="66" t="str">
        <f>IF(C82="","",IF(ISERROR(VLOOKUP(VLOOKUP(C82,Table1[[Practice no.]:[12]],21,FALSE),List!$A$2:$B$5,2,FALSE)),"",VLOOKUP(VLOOKUP(C82,Table1[[Practice no.]:[12]],21,FALSE),List!$A$2:$B$5,2,FALSE)))</f>
        <v/>
      </c>
      <c r="H82" s="67" t="str">
        <f>IF(C82="","",IF(ISERROR(VLOOKUP(VLOOKUP(C82,Table1[[Practice no.]:[12]],22,FALSE),List!$A$2:$B$5,2,FALSE)),"",VLOOKUP(VLOOKUP(C82,Table1[[Practice no.]:[12]],22,FALSE),List!$A$2:$B$5,2,FALSE)))</f>
        <v/>
      </c>
      <c r="I82" s="67" t="str">
        <f>IF(C82="","",IF(ISERROR(VLOOKUP(VLOOKUP(C82,Table1[[Practice no.]:[12]],23,FALSE),List!$A$2:$B$5,2,FALSE)),"",VLOOKUP(VLOOKUP(C82,Table1[[Practice no.]:[12]],23,FALSE),List!$A$2:$B$5,2,FALSE)))</f>
        <v/>
      </c>
      <c r="J82" s="67" t="str">
        <f>IF(C82="","",IF(ISERROR(VLOOKUP(VLOOKUP(C82,Table1[[Practice no.]:[12]],24,FALSE),List!$A$2:$B$5,2,FALSE)),"",VLOOKUP(VLOOKUP(C82,Table1[[Practice no.]:[12]],24,FALSE),List!$A$2:$B$5,2,FALSE)))</f>
        <v/>
      </c>
      <c r="K82" s="68" t="str">
        <f>IF(C82="","",IF(ISERROR(VLOOKUP(VLOOKUP(C82,Table1[[Practice no.]:[12]],25,FALSE),List!$A$2:$B$5,2,FALSE)),"",VLOOKUP(VLOOKUP(C82,Table1[[Practice no.]:[12]],25,FALSE),List!$A$2:$B$5,2,FALSE)))</f>
        <v/>
      </c>
      <c r="L82" s="68" t="str">
        <f>IF(C82="","",IF(ISERROR(VLOOKUP(VLOOKUP(C82,Table1[[Practice no.]:[12]],26,FALSE),List!$A$2:$B$5,2,FALSE)),"",VLOOKUP(VLOOKUP(C82,Table1[[Practice no.]:[12]],26,FALSE),List!$A$2:$B$5,2,FALSE)))</f>
        <v/>
      </c>
      <c r="M82" s="68" t="str">
        <f>IF(C82="","",IF(ISERROR(VLOOKUP(VLOOKUP(C82,Table1[[Practice no.]:[12]],27,FALSE),List!$A$2:$B$5,2,FALSE)),"",VLOOKUP(VLOOKUP(C82,Table1[[Practice no.]:[12]],27,FALSE),List!$A$2:$B$5,2,FALSE)))</f>
        <v/>
      </c>
      <c r="N82" s="69" t="str">
        <f>IF(C82="","",IF(ISERROR(VLOOKUP(VLOOKUP(C82,Table1[[Practice no.]:[12]],28,FALSE),List!$A$2:$B$5,2,FALSE)),"",VLOOKUP(VLOOKUP(C82,Table1[[Practice no.]:[12]],28,FALSE),List!$A$2:$B$5,2,FALSE)))</f>
        <v/>
      </c>
      <c r="O82" s="69" t="str">
        <f>IF(C82="","",IF(ISERROR(VLOOKUP(VLOOKUP(C82,Table1[[Practice no.]:[12]],29,FALSE),List!$A$2:$B$5,2,FALSE)),"",VLOOKUP(VLOOKUP(C82,Table1[[Practice no.]:[12]],29,FALSE),List!$A$2:$B$5,2,FALSE)))</f>
        <v/>
      </c>
      <c r="P82" s="69" t="str">
        <f>IF(C82="","",IF(ISERROR(VLOOKUP(VLOOKUP(C82,Table1[[Practice no.]:[12]],30,FALSE),List!$A$2:$B$5,2,FALSE)),"",VLOOKUP(VLOOKUP(C82,Table1[[Practice no.]:[12]],30,FALSE),List!$A$2:$B$5,2,FALSE)))</f>
        <v/>
      </c>
      <c r="Q82" s="77" t="str">
        <f>IF(C82="","",IF(ISERROR(VLOOKUP(VLOOKUP(C82,Table1[[Practice no.]:[12]],31,FALSE),List!$A$2:$B$5,2,FALSE)),"",VLOOKUP(VLOOKUP(C82,Table1[[Practice no.]:[12]],31,FALSE),List!$A$2:$B$5,2,FALSE)))</f>
        <v/>
      </c>
      <c r="R82" s="55" t="str">
        <f>IF(C82="","",IF(ISERROR(VLOOKUP(VLOOKUP(C82,Table1[[Practice no.]:[12]],32,FALSE),List!$A$2:$B$5,2,FALSE)),"",VLOOKUP(VLOOKUP(C82,Table1[[Practice no.]:[12]],32,FALSE),List!$A$2:$B$5,2,FALSE)))</f>
        <v/>
      </c>
      <c r="S82" s="55" t="str">
        <f>IF(C82="","",IF(ISERROR(VLOOKUP(VLOOKUP(C82,Table1[[Practice no.]:[12]],33,FALSE),List!$A$2:$B$5,2,FALSE)),"",VLOOKUP(VLOOKUP(C82,Table1[[Practice no.]:[12]],33,FALSE),List!$A$2:$B$5,2,FALSE)))</f>
        <v/>
      </c>
      <c r="T82" s="55" t="str">
        <f>IF(C82="","",IF(ISERROR(VLOOKUP(VLOOKUP(C82,Table1[[Practice no.]:[12]],34,FALSE),List!$A$2:$B$5,2,FALSE)),"",VLOOKUP(VLOOKUP(C82,Table1[[Practice no.]:[12]],34,FALSE),List!$A$2:$B$5,2,FALSE)))</f>
        <v/>
      </c>
      <c r="U82" s="55" t="str">
        <f>IF(C82="","",IF(ISERROR(VLOOKUP(VLOOKUP(C82,Table1[[Practice no.]:[12]],35,FALSE),List!$A$2:$B$5,2,FALSE)),"",VLOOKUP(VLOOKUP(C82,Table1[[Practice no.]:[12]],35,FALSE),List!$A$2:$B$5,2,FALSE)))</f>
        <v/>
      </c>
      <c r="V82" s="55" t="str">
        <f>IF(C82="","",IF(ISERROR(VLOOKUP(VLOOKUP(C82,Table1[[Practice no.]:[12]],36,FALSE),List!$A$2:$B$5,2,FALSE)),"",VLOOKUP(VLOOKUP(C82,Table1[[Practice no.]:[12]],36,FALSE),List!$A$2:$B$5,2,FALSE)))</f>
        <v/>
      </c>
      <c r="W82" s="55" t="str">
        <f>IF(C82="","",IF(ISERROR(VLOOKUP(VLOOKUP(C82,Table1[[Practice no.]:[12]],37,FALSE),List!$A$2:$B$5,2,FALSE)),"",VLOOKUP(VLOOKUP(C82,Table1[[Practice no.]:[12]],37,FALSE),List!$A$2:$B$5,2,FALSE)))</f>
        <v/>
      </c>
      <c r="X82" s="55" t="str">
        <f>IF(C82="","",IF(ISERROR(VLOOKUP(VLOOKUP(C82,Table1[[Practice no.]:[12]],38,FALSE),List!$A$2:$B$5,2,FALSE)),"",VLOOKUP(VLOOKUP(C82,Table1[[Practice no.]:[12]],38,FALSE),List!$A$2:$B$5,2,FALSE)))</f>
        <v/>
      </c>
      <c r="Y82" s="55" t="str">
        <f>IF(C82="","",IF(ISERROR(VLOOKUP(VLOOKUP(C82,Table1[[Practice no.]:[12]],39,FALSE),List!$A$2:$B$5,2,FALSE)),"",VLOOKUP(VLOOKUP(C82,Table1[[Practice no.]:[12]],39,FALSE),List!$A$2:$B$5,2,FALSE)))</f>
        <v/>
      </c>
      <c r="Z82" s="55" t="str">
        <f>IF(C82="","",IF(ISERROR(VLOOKUP(VLOOKUP(C82,Table1[[Practice no.]:[12]],40,FALSE),List!$A$2:$B$5,2,FALSE)),"",VLOOKUP(VLOOKUP(C82,Table1[[Practice no.]:[12]],40,FALSE),List!$A$2:$B$5,2,FALSE)))</f>
        <v/>
      </c>
      <c r="AA82" s="55" t="str">
        <f>IF(C82="","",IF(ISERROR(VLOOKUP(VLOOKUP(C82,Table1[[Practice no.]:[12]],41,FALSE),List!$A$2:$B$5,2,FALSE)),"",VLOOKUP(VLOOKUP(C82,Table1[[Practice no.]:[12]],41,FALSE),List!$A$2:$B$5,2,FALSE)))</f>
        <v/>
      </c>
      <c r="AB82" s="55" t="str">
        <f>IF(C82="","",IF(ISERROR(VLOOKUP(VLOOKUP(C82,Table1[[Practice no.]:[12]],42,FALSE),List!$A$2:$B$5,2,FALSE)),"",VLOOKUP(VLOOKUP(C82,Table1[[Practice no.]:[12]],42,FALSE),List!$A$2:$B$5,2,FALSE)))</f>
        <v/>
      </c>
      <c r="AD82" s="63"/>
      <c r="AE82" s="63"/>
      <c r="AF82" s="63"/>
      <c r="AG82" s="63"/>
      <c r="AH82" s="63"/>
      <c r="AI82" s="63"/>
      <c r="AJ82" s="63"/>
      <c r="AK82" s="63"/>
      <c r="AL82" s="63"/>
      <c r="AM82" s="63"/>
      <c r="AN82" s="64"/>
    </row>
    <row r="83" spans="1:40" ht="40.35" customHeight="1">
      <c r="A83" s="218"/>
      <c r="B83" s="218"/>
      <c r="C83" s="220"/>
      <c r="D83" s="219" t="str">
        <f>IF(C83="","",HYPERLINK("#'" &amp; C83 &amp; "'!A1",VLOOKUP(C83,Table1[[Practice no.]:[Pracitce Name]],2,FALSE)))</f>
        <v/>
      </c>
      <c r="E83" s="65" t="str">
        <f>IF(C83="","",IF(ISERROR(VLOOKUP(VLOOKUP(C83,Table1[[Practice no.]:[12]],19,FALSE),List!$A$2:$B$5,2,FALSE)),"",VLOOKUP(VLOOKUP(C83,Table1[[Practice no.]:[12]],19,FALSE),List!$A$2:$B$5,2,FALSE)))</f>
        <v/>
      </c>
      <c r="F83" s="66" t="str">
        <f>IF(C83="","",IF(ISERROR(VLOOKUP(VLOOKUP(C83,Table1[[Practice no.]:[12]],20,FALSE),List!$A$2:$B$5,2,FALSE)),"",VLOOKUP(VLOOKUP(C83,Table1[[Practice no.]:[12]],20,FALSE),List!$A$2:$B$5,2,FALSE)))</f>
        <v/>
      </c>
      <c r="G83" s="66" t="str">
        <f>IF(C83="","",IF(ISERROR(VLOOKUP(VLOOKUP(C83,Table1[[Practice no.]:[12]],21,FALSE),List!$A$2:$B$5,2,FALSE)),"",VLOOKUP(VLOOKUP(C83,Table1[[Practice no.]:[12]],21,FALSE),List!$A$2:$B$5,2,FALSE)))</f>
        <v/>
      </c>
      <c r="H83" s="67" t="str">
        <f>IF(C83="","",IF(ISERROR(VLOOKUP(VLOOKUP(C83,Table1[[Practice no.]:[12]],22,FALSE),List!$A$2:$B$5,2,FALSE)),"",VLOOKUP(VLOOKUP(C83,Table1[[Practice no.]:[12]],22,FALSE),List!$A$2:$B$5,2,FALSE)))</f>
        <v/>
      </c>
      <c r="I83" s="67" t="str">
        <f>IF(C83="","",IF(ISERROR(VLOOKUP(VLOOKUP(C83,Table1[[Practice no.]:[12]],23,FALSE),List!$A$2:$B$5,2,FALSE)),"",VLOOKUP(VLOOKUP(C83,Table1[[Practice no.]:[12]],23,FALSE),List!$A$2:$B$5,2,FALSE)))</f>
        <v/>
      </c>
      <c r="J83" s="67" t="str">
        <f>IF(C83="","",IF(ISERROR(VLOOKUP(VLOOKUP(C83,Table1[[Practice no.]:[12]],24,FALSE),List!$A$2:$B$5,2,FALSE)),"",VLOOKUP(VLOOKUP(C83,Table1[[Practice no.]:[12]],24,FALSE),List!$A$2:$B$5,2,FALSE)))</f>
        <v/>
      </c>
      <c r="K83" s="68" t="str">
        <f>IF(C83="","",IF(ISERROR(VLOOKUP(VLOOKUP(C83,Table1[[Practice no.]:[12]],25,FALSE),List!$A$2:$B$5,2,FALSE)),"",VLOOKUP(VLOOKUP(C83,Table1[[Practice no.]:[12]],25,FALSE),List!$A$2:$B$5,2,FALSE)))</f>
        <v/>
      </c>
      <c r="L83" s="68" t="str">
        <f>IF(C83="","",IF(ISERROR(VLOOKUP(VLOOKUP(C83,Table1[[Practice no.]:[12]],26,FALSE),List!$A$2:$B$5,2,FALSE)),"",VLOOKUP(VLOOKUP(C83,Table1[[Practice no.]:[12]],26,FALSE),List!$A$2:$B$5,2,FALSE)))</f>
        <v/>
      </c>
      <c r="M83" s="68" t="str">
        <f>IF(C83="","",IF(ISERROR(VLOOKUP(VLOOKUP(C83,Table1[[Practice no.]:[12]],27,FALSE),List!$A$2:$B$5,2,FALSE)),"",VLOOKUP(VLOOKUP(C83,Table1[[Practice no.]:[12]],27,FALSE),List!$A$2:$B$5,2,FALSE)))</f>
        <v/>
      </c>
      <c r="N83" s="69" t="str">
        <f>IF(C83="","",IF(ISERROR(VLOOKUP(VLOOKUP(C83,Table1[[Practice no.]:[12]],28,FALSE),List!$A$2:$B$5,2,FALSE)),"",VLOOKUP(VLOOKUP(C83,Table1[[Practice no.]:[12]],28,FALSE),List!$A$2:$B$5,2,FALSE)))</f>
        <v/>
      </c>
      <c r="O83" s="69" t="str">
        <f>IF(C83="","",IF(ISERROR(VLOOKUP(VLOOKUP(C83,Table1[[Practice no.]:[12]],29,FALSE),List!$A$2:$B$5,2,FALSE)),"",VLOOKUP(VLOOKUP(C83,Table1[[Practice no.]:[12]],29,FALSE),List!$A$2:$B$5,2,FALSE)))</f>
        <v/>
      </c>
      <c r="P83" s="69" t="str">
        <f>IF(C83="","",IF(ISERROR(VLOOKUP(VLOOKUP(C83,Table1[[Practice no.]:[12]],30,FALSE),List!$A$2:$B$5,2,FALSE)),"",VLOOKUP(VLOOKUP(C83,Table1[[Practice no.]:[12]],30,FALSE),List!$A$2:$B$5,2,FALSE)))</f>
        <v/>
      </c>
      <c r="Q83" s="77" t="str">
        <f>IF(C83="","",IF(ISERROR(VLOOKUP(VLOOKUP(C83,Table1[[Practice no.]:[12]],31,FALSE),List!$A$2:$B$5,2,FALSE)),"",VLOOKUP(VLOOKUP(C83,Table1[[Practice no.]:[12]],31,FALSE),List!$A$2:$B$5,2,FALSE)))</f>
        <v/>
      </c>
      <c r="R83" s="55" t="str">
        <f>IF(C83="","",IF(ISERROR(VLOOKUP(VLOOKUP(C83,Table1[[Practice no.]:[12]],32,FALSE),List!$A$2:$B$5,2,FALSE)),"",VLOOKUP(VLOOKUP(C83,Table1[[Practice no.]:[12]],32,FALSE),List!$A$2:$B$5,2,FALSE)))</f>
        <v/>
      </c>
      <c r="S83" s="55" t="str">
        <f>IF(C83="","",IF(ISERROR(VLOOKUP(VLOOKUP(C83,Table1[[Practice no.]:[12]],33,FALSE),List!$A$2:$B$5,2,FALSE)),"",VLOOKUP(VLOOKUP(C83,Table1[[Practice no.]:[12]],33,FALSE),List!$A$2:$B$5,2,FALSE)))</f>
        <v/>
      </c>
      <c r="T83" s="55" t="str">
        <f>IF(C83="","",IF(ISERROR(VLOOKUP(VLOOKUP(C83,Table1[[Practice no.]:[12]],34,FALSE),List!$A$2:$B$5,2,FALSE)),"",VLOOKUP(VLOOKUP(C83,Table1[[Practice no.]:[12]],34,FALSE),List!$A$2:$B$5,2,FALSE)))</f>
        <v/>
      </c>
      <c r="U83" s="55" t="str">
        <f>IF(C83="","",IF(ISERROR(VLOOKUP(VLOOKUP(C83,Table1[[Practice no.]:[12]],35,FALSE),List!$A$2:$B$5,2,FALSE)),"",VLOOKUP(VLOOKUP(C83,Table1[[Practice no.]:[12]],35,FALSE),List!$A$2:$B$5,2,FALSE)))</f>
        <v/>
      </c>
      <c r="V83" s="55" t="str">
        <f>IF(C83="","",IF(ISERROR(VLOOKUP(VLOOKUP(C83,Table1[[Practice no.]:[12]],36,FALSE),List!$A$2:$B$5,2,FALSE)),"",VLOOKUP(VLOOKUP(C83,Table1[[Practice no.]:[12]],36,FALSE),List!$A$2:$B$5,2,FALSE)))</f>
        <v/>
      </c>
      <c r="W83" s="55" t="str">
        <f>IF(C83="","",IF(ISERROR(VLOOKUP(VLOOKUP(C83,Table1[[Practice no.]:[12]],37,FALSE),List!$A$2:$B$5,2,FALSE)),"",VLOOKUP(VLOOKUP(C83,Table1[[Practice no.]:[12]],37,FALSE),List!$A$2:$B$5,2,FALSE)))</f>
        <v/>
      </c>
      <c r="X83" s="55" t="str">
        <f>IF(C83="","",IF(ISERROR(VLOOKUP(VLOOKUP(C83,Table1[[Practice no.]:[12]],38,FALSE),List!$A$2:$B$5,2,FALSE)),"",VLOOKUP(VLOOKUP(C83,Table1[[Practice no.]:[12]],38,FALSE),List!$A$2:$B$5,2,FALSE)))</f>
        <v/>
      </c>
      <c r="Y83" s="55" t="str">
        <f>IF(C83="","",IF(ISERROR(VLOOKUP(VLOOKUP(C83,Table1[[Practice no.]:[12]],39,FALSE),List!$A$2:$B$5,2,FALSE)),"",VLOOKUP(VLOOKUP(C83,Table1[[Practice no.]:[12]],39,FALSE),List!$A$2:$B$5,2,FALSE)))</f>
        <v/>
      </c>
      <c r="Z83" s="55" t="str">
        <f>IF(C83="","",IF(ISERROR(VLOOKUP(VLOOKUP(C83,Table1[[Practice no.]:[12]],40,FALSE),List!$A$2:$B$5,2,FALSE)),"",VLOOKUP(VLOOKUP(C83,Table1[[Practice no.]:[12]],40,FALSE),List!$A$2:$B$5,2,FALSE)))</f>
        <v/>
      </c>
      <c r="AA83" s="55" t="str">
        <f>IF(C83="","",IF(ISERROR(VLOOKUP(VLOOKUP(C83,Table1[[Practice no.]:[12]],41,FALSE),List!$A$2:$B$5,2,FALSE)),"",VLOOKUP(VLOOKUP(C83,Table1[[Practice no.]:[12]],41,FALSE),List!$A$2:$B$5,2,FALSE)))</f>
        <v/>
      </c>
      <c r="AB83" s="55" t="str">
        <f>IF(C83="","",IF(ISERROR(VLOOKUP(VLOOKUP(C83,Table1[[Practice no.]:[12]],42,FALSE),List!$A$2:$B$5,2,FALSE)),"",VLOOKUP(VLOOKUP(C83,Table1[[Practice no.]:[12]],42,FALSE),List!$A$2:$B$5,2,FALSE)))</f>
        <v/>
      </c>
      <c r="AD83" s="63"/>
      <c r="AE83" s="63"/>
      <c r="AF83" s="63"/>
      <c r="AG83" s="63"/>
      <c r="AH83" s="63"/>
      <c r="AI83" s="63"/>
      <c r="AJ83" s="63"/>
      <c r="AK83" s="63"/>
      <c r="AL83" s="63"/>
      <c r="AM83" s="63"/>
      <c r="AN83" s="64"/>
    </row>
    <row r="84" spans="1:40" ht="40.35" customHeight="1">
      <c r="A84" s="218"/>
      <c r="B84" s="218"/>
      <c r="C84" s="220"/>
      <c r="D84" s="219" t="str">
        <f>IF(C84="","",HYPERLINK("#'" &amp; C84 &amp; "'!A1",VLOOKUP(C84,Table1[[Practice no.]:[Pracitce Name]],2,FALSE)))</f>
        <v/>
      </c>
      <c r="E84" s="65" t="str">
        <f>IF(C84="","",IF(ISERROR(VLOOKUP(VLOOKUP(C84,Table1[[Practice no.]:[12]],19,FALSE),List!$A$2:$B$5,2,FALSE)),"",VLOOKUP(VLOOKUP(C84,Table1[[Practice no.]:[12]],19,FALSE),List!$A$2:$B$5,2,FALSE)))</f>
        <v/>
      </c>
      <c r="F84" s="66" t="str">
        <f>IF(C84="","",IF(ISERROR(VLOOKUP(VLOOKUP(C84,Table1[[Practice no.]:[12]],20,FALSE),List!$A$2:$B$5,2,FALSE)),"",VLOOKUP(VLOOKUP(C84,Table1[[Practice no.]:[12]],20,FALSE),List!$A$2:$B$5,2,FALSE)))</f>
        <v/>
      </c>
      <c r="G84" s="66" t="str">
        <f>IF(C84="","",IF(ISERROR(VLOOKUP(VLOOKUP(C84,Table1[[Practice no.]:[12]],21,FALSE),List!$A$2:$B$5,2,FALSE)),"",VLOOKUP(VLOOKUP(C84,Table1[[Practice no.]:[12]],21,FALSE),List!$A$2:$B$5,2,FALSE)))</f>
        <v/>
      </c>
      <c r="H84" s="67" t="str">
        <f>IF(C84="","",IF(ISERROR(VLOOKUP(VLOOKUP(C84,Table1[[Practice no.]:[12]],22,FALSE),List!$A$2:$B$5,2,FALSE)),"",VLOOKUP(VLOOKUP(C84,Table1[[Practice no.]:[12]],22,FALSE),List!$A$2:$B$5,2,FALSE)))</f>
        <v/>
      </c>
      <c r="I84" s="67" t="str">
        <f>IF(C84="","",IF(ISERROR(VLOOKUP(VLOOKUP(C84,Table1[[Practice no.]:[12]],23,FALSE),List!$A$2:$B$5,2,FALSE)),"",VLOOKUP(VLOOKUP(C84,Table1[[Practice no.]:[12]],23,FALSE),List!$A$2:$B$5,2,FALSE)))</f>
        <v/>
      </c>
      <c r="J84" s="67" t="str">
        <f>IF(C84="","",IF(ISERROR(VLOOKUP(VLOOKUP(C84,Table1[[Practice no.]:[12]],24,FALSE),List!$A$2:$B$5,2,FALSE)),"",VLOOKUP(VLOOKUP(C84,Table1[[Practice no.]:[12]],24,FALSE),List!$A$2:$B$5,2,FALSE)))</f>
        <v/>
      </c>
      <c r="K84" s="68" t="str">
        <f>IF(C84="","",IF(ISERROR(VLOOKUP(VLOOKUP(C84,Table1[[Practice no.]:[12]],25,FALSE),List!$A$2:$B$5,2,FALSE)),"",VLOOKUP(VLOOKUP(C84,Table1[[Practice no.]:[12]],25,FALSE),List!$A$2:$B$5,2,FALSE)))</f>
        <v/>
      </c>
      <c r="L84" s="68" t="str">
        <f>IF(C84="","",IF(ISERROR(VLOOKUP(VLOOKUP(C84,Table1[[Practice no.]:[12]],26,FALSE),List!$A$2:$B$5,2,FALSE)),"",VLOOKUP(VLOOKUP(C84,Table1[[Practice no.]:[12]],26,FALSE),List!$A$2:$B$5,2,FALSE)))</f>
        <v/>
      </c>
      <c r="M84" s="68" t="str">
        <f>IF(C84="","",IF(ISERROR(VLOOKUP(VLOOKUP(C84,Table1[[Practice no.]:[12]],27,FALSE),List!$A$2:$B$5,2,FALSE)),"",VLOOKUP(VLOOKUP(C84,Table1[[Practice no.]:[12]],27,FALSE),List!$A$2:$B$5,2,FALSE)))</f>
        <v/>
      </c>
      <c r="N84" s="69" t="str">
        <f>IF(C84="","",IF(ISERROR(VLOOKUP(VLOOKUP(C84,Table1[[Practice no.]:[12]],28,FALSE),List!$A$2:$B$5,2,FALSE)),"",VLOOKUP(VLOOKUP(C84,Table1[[Practice no.]:[12]],28,FALSE),List!$A$2:$B$5,2,FALSE)))</f>
        <v/>
      </c>
      <c r="O84" s="69" t="str">
        <f>IF(C84="","",IF(ISERROR(VLOOKUP(VLOOKUP(C84,Table1[[Practice no.]:[12]],29,FALSE),List!$A$2:$B$5,2,FALSE)),"",VLOOKUP(VLOOKUP(C84,Table1[[Practice no.]:[12]],29,FALSE),List!$A$2:$B$5,2,FALSE)))</f>
        <v/>
      </c>
      <c r="P84" s="69" t="str">
        <f>IF(C84="","",IF(ISERROR(VLOOKUP(VLOOKUP(C84,Table1[[Practice no.]:[12]],30,FALSE),List!$A$2:$B$5,2,FALSE)),"",VLOOKUP(VLOOKUP(C84,Table1[[Practice no.]:[12]],30,FALSE),List!$A$2:$B$5,2,FALSE)))</f>
        <v/>
      </c>
      <c r="Q84" s="77" t="str">
        <f>IF(C84="","",IF(ISERROR(VLOOKUP(VLOOKUP(C84,Table1[[Practice no.]:[12]],31,FALSE),List!$A$2:$B$5,2,FALSE)),"",VLOOKUP(VLOOKUP(C84,Table1[[Practice no.]:[12]],31,FALSE),List!$A$2:$B$5,2,FALSE)))</f>
        <v/>
      </c>
      <c r="R84" s="55" t="str">
        <f>IF(C84="","",IF(ISERROR(VLOOKUP(VLOOKUP(C84,Table1[[Practice no.]:[12]],32,FALSE),List!$A$2:$B$5,2,FALSE)),"",VLOOKUP(VLOOKUP(C84,Table1[[Practice no.]:[12]],32,FALSE),List!$A$2:$B$5,2,FALSE)))</f>
        <v/>
      </c>
      <c r="S84" s="55" t="str">
        <f>IF(C84="","",IF(ISERROR(VLOOKUP(VLOOKUP(C84,Table1[[Practice no.]:[12]],33,FALSE),List!$A$2:$B$5,2,FALSE)),"",VLOOKUP(VLOOKUP(C84,Table1[[Practice no.]:[12]],33,FALSE),List!$A$2:$B$5,2,FALSE)))</f>
        <v/>
      </c>
      <c r="T84" s="55" t="str">
        <f>IF(C84="","",IF(ISERROR(VLOOKUP(VLOOKUP(C84,Table1[[Practice no.]:[12]],34,FALSE),List!$A$2:$B$5,2,FALSE)),"",VLOOKUP(VLOOKUP(C84,Table1[[Practice no.]:[12]],34,FALSE),List!$A$2:$B$5,2,FALSE)))</f>
        <v/>
      </c>
      <c r="U84" s="55" t="str">
        <f>IF(C84="","",IF(ISERROR(VLOOKUP(VLOOKUP(C84,Table1[[Practice no.]:[12]],35,FALSE),List!$A$2:$B$5,2,FALSE)),"",VLOOKUP(VLOOKUP(C84,Table1[[Practice no.]:[12]],35,FALSE),List!$A$2:$B$5,2,FALSE)))</f>
        <v/>
      </c>
      <c r="V84" s="55" t="str">
        <f>IF(C84="","",IF(ISERROR(VLOOKUP(VLOOKUP(C84,Table1[[Practice no.]:[12]],36,FALSE),List!$A$2:$B$5,2,FALSE)),"",VLOOKUP(VLOOKUP(C84,Table1[[Practice no.]:[12]],36,FALSE),List!$A$2:$B$5,2,FALSE)))</f>
        <v/>
      </c>
      <c r="W84" s="55" t="str">
        <f>IF(C84="","",IF(ISERROR(VLOOKUP(VLOOKUP(C84,Table1[[Practice no.]:[12]],37,FALSE),List!$A$2:$B$5,2,FALSE)),"",VLOOKUP(VLOOKUP(C84,Table1[[Practice no.]:[12]],37,FALSE),List!$A$2:$B$5,2,FALSE)))</f>
        <v/>
      </c>
      <c r="X84" s="55" t="str">
        <f>IF(C84="","",IF(ISERROR(VLOOKUP(VLOOKUP(C84,Table1[[Practice no.]:[12]],38,FALSE),List!$A$2:$B$5,2,FALSE)),"",VLOOKUP(VLOOKUP(C84,Table1[[Practice no.]:[12]],38,FALSE),List!$A$2:$B$5,2,FALSE)))</f>
        <v/>
      </c>
      <c r="Y84" s="55" t="str">
        <f>IF(C84="","",IF(ISERROR(VLOOKUP(VLOOKUP(C84,Table1[[Practice no.]:[12]],39,FALSE),List!$A$2:$B$5,2,FALSE)),"",VLOOKUP(VLOOKUP(C84,Table1[[Practice no.]:[12]],39,FALSE),List!$A$2:$B$5,2,FALSE)))</f>
        <v/>
      </c>
      <c r="Z84" s="55" t="str">
        <f>IF(C84="","",IF(ISERROR(VLOOKUP(VLOOKUP(C84,Table1[[Practice no.]:[12]],40,FALSE),List!$A$2:$B$5,2,FALSE)),"",VLOOKUP(VLOOKUP(C84,Table1[[Practice no.]:[12]],40,FALSE),List!$A$2:$B$5,2,FALSE)))</f>
        <v/>
      </c>
      <c r="AA84" s="55" t="str">
        <f>IF(C84="","",IF(ISERROR(VLOOKUP(VLOOKUP(C84,Table1[[Practice no.]:[12]],41,FALSE),List!$A$2:$B$5,2,FALSE)),"",VLOOKUP(VLOOKUP(C84,Table1[[Practice no.]:[12]],41,FALSE),List!$A$2:$B$5,2,FALSE)))</f>
        <v/>
      </c>
      <c r="AB84" s="55" t="str">
        <f>IF(C84="","",IF(ISERROR(VLOOKUP(VLOOKUP(C84,Table1[[Practice no.]:[12]],42,FALSE),List!$A$2:$B$5,2,FALSE)),"",VLOOKUP(VLOOKUP(C84,Table1[[Practice no.]:[12]],42,FALSE),List!$A$2:$B$5,2,FALSE)))</f>
        <v/>
      </c>
      <c r="AD84" s="63"/>
      <c r="AE84" s="63"/>
      <c r="AF84" s="63"/>
      <c r="AG84" s="63"/>
      <c r="AH84" s="63"/>
      <c r="AI84" s="63"/>
      <c r="AJ84" s="63"/>
      <c r="AK84" s="63"/>
      <c r="AL84" s="63"/>
      <c r="AM84" s="63"/>
      <c r="AN84" s="64"/>
    </row>
    <row r="85" spans="1:40" ht="40.35" customHeight="1">
      <c r="A85" s="218"/>
      <c r="B85" s="218"/>
      <c r="C85" s="220"/>
      <c r="D85" s="219" t="str">
        <f>IF(C85="","",HYPERLINK("#'" &amp; C85 &amp; "'!A1",VLOOKUP(C85,Table1[[Practice no.]:[Pracitce Name]],2,FALSE)))</f>
        <v/>
      </c>
      <c r="E85" s="65" t="str">
        <f>IF(C85="","",IF(ISERROR(VLOOKUP(VLOOKUP(C85,Table1[[Practice no.]:[12]],19,FALSE),List!$A$2:$B$5,2,FALSE)),"",VLOOKUP(VLOOKUP(C85,Table1[[Practice no.]:[12]],19,FALSE),List!$A$2:$B$5,2,FALSE)))</f>
        <v/>
      </c>
      <c r="F85" s="66" t="str">
        <f>IF(C85="","",IF(ISERROR(VLOOKUP(VLOOKUP(C85,Table1[[Practice no.]:[12]],20,FALSE),List!$A$2:$B$5,2,FALSE)),"",VLOOKUP(VLOOKUP(C85,Table1[[Practice no.]:[12]],20,FALSE),List!$A$2:$B$5,2,FALSE)))</f>
        <v/>
      </c>
      <c r="G85" s="66" t="str">
        <f>IF(C85="","",IF(ISERROR(VLOOKUP(VLOOKUP(C85,Table1[[Practice no.]:[12]],21,FALSE),List!$A$2:$B$5,2,FALSE)),"",VLOOKUP(VLOOKUP(C85,Table1[[Practice no.]:[12]],21,FALSE),List!$A$2:$B$5,2,FALSE)))</f>
        <v/>
      </c>
      <c r="H85" s="67" t="str">
        <f>IF(C85="","",IF(ISERROR(VLOOKUP(VLOOKUP(C85,Table1[[Practice no.]:[12]],22,FALSE),List!$A$2:$B$5,2,FALSE)),"",VLOOKUP(VLOOKUP(C85,Table1[[Practice no.]:[12]],22,FALSE),List!$A$2:$B$5,2,FALSE)))</f>
        <v/>
      </c>
      <c r="I85" s="67" t="str">
        <f>IF(C85="","",IF(ISERROR(VLOOKUP(VLOOKUP(C85,Table1[[Practice no.]:[12]],23,FALSE),List!$A$2:$B$5,2,FALSE)),"",VLOOKUP(VLOOKUP(C85,Table1[[Practice no.]:[12]],23,FALSE),List!$A$2:$B$5,2,FALSE)))</f>
        <v/>
      </c>
      <c r="J85" s="67" t="str">
        <f>IF(C85="","",IF(ISERROR(VLOOKUP(VLOOKUP(C85,Table1[[Practice no.]:[12]],24,FALSE),List!$A$2:$B$5,2,FALSE)),"",VLOOKUP(VLOOKUP(C85,Table1[[Practice no.]:[12]],24,FALSE),List!$A$2:$B$5,2,FALSE)))</f>
        <v/>
      </c>
      <c r="K85" s="68" t="str">
        <f>IF(C85="","",IF(ISERROR(VLOOKUP(VLOOKUP(C85,Table1[[Practice no.]:[12]],25,FALSE),List!$A$2:$B$5,2,FALSE)),"",VLOOKUP(VLOOKUP(C85,Table1[[Practice no.]:[12]],25,FALSE),List!$A$2:$B$5,2,FALSE)))</f>
        <v/>
      </c>
      <c r="L85" s="68" t="str">
        <f>IF(C85="","",IF(ISERROR(VLOOKUP(VLOOKUP(C85,Table1[[Practice no.]:[12]],26,FALSE),List!$A$2:$B$5,2,FALSE)),"",VLOOKUP(VLOOKUP(C85,Table1[[Practice no.]:[12]],26,FALSE),List!$A$2:$B$5,2,FALSE)))</f>
        <v/>
      </c>
      <c r="M85" s="68" t="str">
        <f>IF(C85="","",IF(ISERROR(VLOOKUP(VLOOKUP(C85,Table1[[Practice no.]:[12]],27,FALSE),List!$A$2:$B$5,2,FALSE)),"",VLOOKUP(VLOOKUP(C85,Table1[[Practice no.]:[12]],27,FALSE),List!$A$2:$B$5,2,FALSE)))</f>
        <v/>
      </c>
      <c r="N85" s="69" t="str">
        <f>IF(C85="","",IF(ISERROR(VLOOKUP(VLOOKUP(C85,Table1[[Practice no.]:[12]],28,FALSE),List!$A$2:$B$5,2,FALSE)),"",VLOOKUP(VLOOKUP(C85,Table1[[Practice no.]:[12]],28,FALSE),List!$A$2:$B$5,2,FALSE)))</f>
        <v/>
      </c>
      <c r="O85" s="69" t="str">
        <f>IF(C85="","",IF(ISERROR(VLOOKUP(VLOOKUP(C85,Table1[[Practice no.]:[12]],29,FALSE),List!$A$2:$B$5,2,FALSE)),"",VLOOKUP(VLOOKUP(C85,Table1[[Practice no.]:[12]],29,FALSE),List!$A$2:$B$5,2,FALSE)))</f>
        <v/>
      </c>
      <c r="P85" s="69" t="str">
        <f>IF(C85="","",IF(ISERROR(VLOOKUP(VLOOKUP(C85,Table1[[Practice no.]:[12]],30,FALSE),List!$A$2:$B$5,2,FALSE)),"",VLOOKUP(VLOOKUP(C85,Table1[[Practice no.]:[12]],30,FALSE),List!$A$2:$B$5,2,FALSE)))</f>
        <v/>
      </c>
      <c r="Q85" s="77" t="str">
        <f>IF(C85="","",IF(ISERROR(VLOOKUP(VLOOKUP(C85,Table1[[Practice no.]:[12]],31,FALSE),List!$A$2:$B$5,2,FALSE)),"",VLOOKUP(VLOOKUP(C85,Table1[[Practice no.]:[12]],31,FALSE),List!$A$2:$B$5,2,FALSE)))</f>
        <v/>
      </c>
      <c r="R85" s="55" t="str">
        <f>IF(C85="","",IF(ISERROR(VLOOKUP(VLOOKUP(C85,Table1[[Practice no.]:[12]],32,FALSE),List!$A$2:$B$5,2,FALSE)),"",VLOOKUP(VLOOKUP(C85,Table1[[Practice no.]:[12]],32,FALSE),List!$A$2:$B$5,2,FALSE)))</f>
        <v/>
      </c>
      <c r="S85" s="55" t="str">
        <f>IF(C85="","",IF(ISERROR(VLOOKUP(VLOOKUP(C85,Table1[[Practice no.]:[12]],33,FALSE),List!$A$2:$B$5,2,FALSE)),"",VLOOKUP(VLOOKUP(C85,Table1[[Practice no.]:[12]],33,FALSE),List!$A$2:$B$5,2,FALSE)))</f>
        <v/>
      </c>
      <c r="T85" s="55" t="str">
        <f>IF(C85="","",IF(ISERROR(VLOOKUP(VLOOKUP(C85,Table1[[Practice no.]:[12]],34,FALSE),List!$A$2:$B$5,2,FALSE)),"",VLOOKUP(VLOOKUP(C85,Table1[[Practice no.]:[12]],34,FALSE),List!$A$2:$B$5,2,FALSE)))</f>
        <v/>
      </c>
      <c r="U85" s="55" t="str">
        <f>IF(C85="","",IF(ISERROR(VLOOKUP(VLOOKUP(C85,Table1[[Practice no.]:[12]],35,FALSE),List!$A$2:$B$5,2,FALSE)),"",VLOOKUP(VLOOKUP(C85,Table1[[Practice no.]:[12]],35,FALSE),List!$A$2:$B$5,2,FALSE)))</f>
        <v/>
      </c>
      <c r="V85" s="55" t="str">
        <f>IF(C85="","",IF(ISERROR(VLOOKUP(VLOOKUP(C85,Table1[[Practice no.]:[12]],36,FALSE),List!$A$2:$B$5,2,FALSE)),"",VLOOKUP(VLOOKUP(C85,Table1[[Practice no.]:[12]],36,FALSE),List!$A$2:$B$5,2,FALSE)))</f>
        <v/>
      </c>
      <c r="W85" s="55" t="str">
        <f>IF(C85="","",IF(ISERROR(VLOOKUP(VLOOKUP(C85,Table1[[Practice no.]:[12]],37,FALSE),List!$A$2:$B$5,2,FALSE)),"",VLOOKUP(VLOOKUP(C85,Table1[[Practice no.]:[12]],37,FALSE),List!$A$2:$B$5,2,FALSE)))</f>
        <v/>
      </c>
      <c r="X85" s="55" t="str">
        <f>IF(C85="","",IF(ISERROR(VLOOKUP(VLOOKUP(C85,Table1[[Practice no.]:[12]],38,FALSE),List!$A$2:$B$5,2,FALSE)),"",VLOOKUP(VLOOKUP(C85,Table1[[Practice no.]:[12]],38,FALSE),List!$A$2:$B$5,2,FALSE)))</f>
        <v/>
      </c>
      <c r="Y85" s="55" t="str">
        <f>IF(C85="","",IF(ISERROR(VLOOKUP(VLOOKUP(C85,Table1[[Practice no.]:[12]],39,FALSE),List!$A$2:$B$5,2,FALSE)),"",VLOOKUP(VLOOKUP(C85,Table1[[Practice no.]:[12]],39,FALSE),List!$A$2:$B$5,2,FALSE)))</f>
        <v/>
      </c>
      <c r="Z85" s="55" t="str">
        <f>IF(C85="","",IF(ISERROR(VLOOKUP(VLOOKUP(C85,Table1[[Practice no.]:[12]],40,FALSE),List!$A$2:$B$5,2,FALSE)),"",VLOOKUP(VLOOKUP(C85,Table1[[Practice no.]:[12]],40,FALSE),List!$A$2:$B$5,2,FALSE)))</f>
        <v/>
      </c>
      <c r="AA85" s="55" t="str">
        <f>IF(C85="","",IF(ISERROR(VLOOKUP(VLOOKUP(C85,Table1[[Practice no.]:[12]],41,FALSE),List!$A$2:$B$5,2,FALSE)),"",VLOOKUP(VLOOKUP(C85,Table1[[Practice no.]:[12]],41,FALSE),List!$A$2:$B$5,2,FALSE)))</f>
        <v/>
      </c>
      <c r="AB85" s="55" t="str">
        <f>IF(C85="","",IF(ISERROR(VLOOKUP(VLOOKUP(C85,Table1[[Practice no.]:[12]],42,FALSE),List!$A$2:$B$5,2,FALSE)),"",VLOOKUP(VLOOKUP(C85,Table1[[Practice no.]:[12]],42,FALSE),List!$A$2:$B$5,2,FALSE)))</f>
        <v/>
      </c>
      <c r="AD85" s="63"/>
      <c r="AE85" s="63"/>
      <c r="AF85" s="63"/>
      <c r="AG85" s="63"/>
      <c r="AH85" s="63"/>
      <c r="AI85" s="63"/>
      <c r="AJ85" s="63"/>
      <c r="AK85" s="63"/>
      <c r="AL85" s="63"/>
      <c r="AM85" s="63"/>
      <c r="AN85" s="64"/>
    </row>
    <row r="86" spans="1:40" ht="40.35" customHeight="1">
      <c r="A86" s="218"/>
      <c r="B86" s="218"/>
      <c r="C86" s="220"/>
      <c r="D86" s="219" t="str">
        <f>IF(C86="","",HYPERLINK("#'" &amp; C86 &amp; "'!A1",VLOOKUP(C86,Table1[[Practice no.]:[Pracitce Name]],2,FALSE)))</f>
        <v/>
      </c>
      <c r="E86" s="65" t="str">
        <f>IF(C86="","",IF(ISERROR(VLOOKUP(VLOOKUP(C86,Table1[[Practice no.]:[12]],19,FALSE),List!$A$2:$B$5,2,FALSE)),"",VLOOKUP(VLOOKUP(C86,Table1[[Practice no.]:[12]],19,FALSE),List!$A$2:$B$5,2,FALSE)))</f>
        <v/>
      </c>
      <c r="F86" s="66" t="str">
        <f>IF(C86="","",IF(ISERROR(VLOOKUP(VLOOKUP(C86,Table1[[Practice no.]:[12]],20,FALSE),List!$A$2:$B$5,2,FALSE)),"",VLOOKUP(VLOOKUP(C86,Table1[[Practice no.]:[12]],20,FALSE),List!$A$2:$B$5,2,FALSE)))</f>
        <v/>
      </c>
      <c r="G86" s="66" t="str">
        <f>IF(C86="","",IF(ISERROR(VLOOKUP(VLOOKUP(C86,Table1[[Practice no.]:[12]],21,FALSE),List!$A$2:$B$5,2,FALSE)),"",VLOOKUP(VLOOKUP(C86,Table1[[Practice no.]:[12]],21,FALSE),List!$A$2:$B$5,2,FALSE)))</f>
        <v/>
      </c>
      <c r="H86" s="67" t="str">
        <f>IF(C86="","",IF(ISERROR(VLOOKUP(VLOOKUP(C86,Table1[[Practice no.]:[12]],22,FALSE),List!$A$2:$B$5,2,FALSE)),"",VLOOKUP(VLOOKUP(C86,Table1[[Practice no.]:[12]],22,FALSE),List!$A$2:$B$5,2,FALSE)))</f>
        <v/>
      </c>
      <c r="I86" s="67" t="str">
        <f>IF(C86="","",IF(ISERROR(VLOOKUP(VLOOKUP(C86,Table1[[Practice no.]:[12]],23,FALSE),List!$A$2:$B$5,2,FALSE)),"",VLOOKUP(VLOOKUP(C86,Table1[[Practice no.]:[12]],23,FALSE),List!$A$2:$B$5,2,FALSE)))</f>
        <v/>
      </c>
      <c r="J86" s="67" t="str">
        <f>IF(C86="","",IF(ISERROR(VLOOKUP(VLOOKUP(C86,Table1[[Practice no.]:[12]],24,FALSE),List!$A$2:$B$5,2,FALSE)),"",VLOOKUP(VLOOKUP(C86,Table1[[Practice no.]:[12]],24,FALSE),List!$A$2:$B$5,2,FALSE)))</f>
        <v/>
      </c>
      <c r="K86" s="68" t="str">
        <f>IF(C86="","",IF(ISERROR(VLOOKUP(VLOOKUP(C86,Table1[[Practice no.]:[12]],25,FALSE),List!$A$2:$B$5,2,FALSE)),"",VLOOKUP(VLOOKUP(C86,Table1[[Practice no.]:[12]],25,FALSE),List!$A$2:$B$5,2,FALSE)))</f>
        <v/>
      </c>
      <c r="L86" s="68" t="str">
        <f>IF(C86="","",IF(ISERROR(VLOOKUP(VLOOKUP(C86,Table1[[Practice no.]:[12]],26,FALSE),List!$A$2:$B$5,2,FALSE)),"",VLOOKUP(VLOOKUP(C86,Table1[[Practice no.]:[12]],26,FALSE),List!$A$2:$B$5,2,FALSE)))</f>
        <v/>
      </c>
      <c r="M86" s="68" t="str">
        <f>IF(C86="","",IF(ISERROR(VLOOKUP(VLOOKUP(C86,Table1[[Practice no.]:[12]],27,FALSE),List!$A$2:$B$5,2,FALSE)),"",VLOOKUP(VLOOKUP(C86,Table1[[Practice no.]:[12]],27,FALSE),List!$A$2:$B$5,2,FALSE)))</f>
        <v/>
      </c>
      <c r="N86" s="69" t="str">
        <f>IF(C86="","",IF(ISERROR(VLOOKUP(VLOOKUP(C86,Table1[[Practice no.]:[12]],28,FALSE),List!$A$2:$B$5,2,FALSE)),"",VLOOKUP(VLOOKUP(C86,Table1[[Practice no.]:[12]],28,FALSE),List!$A$2:$B$5,2,FALSE)))</f>
        <v/>
      </c>
      <c r="O86" s="69" t="str">
        <f>IF(C86="","",IF(ISERROR(VLOOKUP(VLOOKUP(C86,Table1[[Practice no.]:[12]],29,FALSE),List!$A$2:$B$5,2,FALSE)),"",VLOOKUP(VLOOKUP(C86,Table1[[Practice no.]:[12]],29,FALSE),List!$A$2:$B$5,2,FALSE)))</f>
        <v/>
      </c>
      <c r="P86" s="69" t="str">
        <f>IF(C86="","",IF(ISERROR(VLOOKUP(VLOOKUP(C86,Table1[[Practice no.]:[12]],30,FALSE),List!$A$2:$B$5,2,FALSE)),"",VLOOKUP(VLOOKUP(C86,Table1[[Practice no.]:[12]],30,FALSE),List!$A$2:$B$5,2,FALSE)))</f>
        <v/>
      </c>
      <c r="Q86" s="77" t="str">
        <f>IF(C86="","",IF(ISERROR(VLOOKUP(VLOOKUP(C86,Table1[[Practice no.]:[12]],31,FALSE),List!$A$2:$B$5,2,FALSE)),"",VLOOKUP(VLOOKUP(C86,Table1[[Practice no.]:[12]],31,FALSE),List!$A$2:$B$5,2,FALSE)))</f>
        <v/>
      </c>
      <c r="R86" s="55" t="str">
        <f>IF(C86="","",IF(ISERROR(VLOOKUP(VLOOKUP(C86,Table1[[Practice no.]:[12]],32,FALSE),List!$A$2:$B$5,2,FALSE)),"",VLOOKUP(VLOOKUP(C86,Table1[[Practice no.]:[12]],32,FALSE),List!$A$2:$B$5,2,FALSE)))</f>
        <v/>
      </c>
      <c r="S86" s="55" t="str">
        <f>IF(C86="","",IF(ISERROR(VLOOKUP(VLOOKUP(C86,Table1[[Practice no.]:[12]],33,FALSE),List!$A$2:$B$5,2,FALSE)),"",VLOOKUP(VLOOKUP(C86,Table1[[Practice no.]:[12]],33,FALSE),List!$A$2:$B$5,2,FALSE)))</f>
        <v/>
      </c>
      <c r="T86" s="55" t="str">
        <f>IF(C86="","",IF(ISERROR(VLOOKUP(VLOOKUP(C86,Table1[[Practice no.]:[12]],34,FALSE),List!$A$2:$B$5,2,FALSE)),"",VLOOKUP(VLOOKUP(C86,Table1[[Practice no.]:[12]],34,FALSE),List!$A$2:$B$5,2,FALSE)))</f>
        <v/>
      </c>
      <c r="U86" s="55" t="str">
        <f>IF(C86="","",IF(ISERROR(VLOOKUP(VLOOKUP(C86,Table1[[Practice no.]:[12]],35,FALSE),List!$A$2:$B$5,2,FALSE)),"",VLOOKUP(VLOOKUP(C86,Table1[[Practice no.]:[12]],35,FALSE),List!$A$2:$B$5,2,FALSE)))</f>
        <v/>
      </c>
      <c r="V86" s="55" t="str">
        <f>IF(C86="","",IF(ISERROR(VLOOKUP(VLOOKUP(C86,Table1[[Practice no.]:[12]],36,FALSE),List!$A$2:$B$5,2,FALSE)),"",VLOOKUP(VLOOKUP(C86,Table1[[Practice no.]:[12]],36,FALSE),List!$A$2:$B$5,2,FALSE)))</f>
        <v/>
      </c>
      <c r="W86" s="55" t="str">
        <f>IF(C86="","",IF(ISERROR(VLOOKUP(VLOOKUP(C86,Table1[[Practice no.]:[12]],37,FALSE),List!$A$2:$B$5,2,FALSE)),"",VLOOKUP(VLOOKUP(C86,Table1[[Practice no.]:[12]],37,FALSE),List!$A$2:$B$5,2,FALSE)))</f>
        <v/>
      </c>
      <c r="X86" s="55" t="str">
        <f>IF(C86="","",IF(ISERROR(VLOOKUP(VLOOKUP(C86,Table1[[Practice no.]:[12]],38,FALSE),List!$A$2:$B$5,2,FALSE)),"",VLOOKUP(VLOOKUP(C86,Table1[[Practice no.]:[12]],38,FALSE),List!$A$2:$B$5,2,FALSE)))</f>
        <v/>
      </c>
      <c r="Y86" s="55" t="str">
        <f>IF(C86="","",IF(ISERROR(VLOOKUP(VLOOKUP(C86,Table1[[Practice no.]:[12]],39,FALSE),List!$A$2:$B$5,2,FALSE)),"",VLOOKUP(VLOOKUP(C86,Table1[[Practice no.]:[12]],39,FALSE),List!$A$2:$B$5,2,FALSE)))</f>
        <v/>
      </c>
      <c r="Z86" s="55" t="str">
        <f>IF(C86="","",IF(ISERROR(VLOOKUP(VLOOKUP(C86,Table1[[Practice no.]:[12]],40,FALSE),List!$A$2:$B$5,2,FALSE)),"",VLOOKUP(VLOOKUP(C86,Table1[[Practice no.]:[12]],40,FALSE),List!$A$2:$B$5,2,FALSE)))</f>
        <v/>
      </c>
      <c r="AA86" s="55" t="str">
        <f>IF(C86="","",IF(ISERROR(VLOOKUP(VLOOKUP(C86,Table1[[Practice no.]:[12]],41,FALSE),List!$A$2:$B$5,2,FALSE)),"",VLOOKUP(VLOOKUP(C86,Table1[[Practice no.]:[12]],41,FALSE),List!$A$2:$B$5,2,FALSE)))</f>
        <v/>
      </c>
      <c r="AB86" s="55" t="str">
        <f>IF(C86="","",IF(ISERROR(VLOOKUP(VLOOKUP(C86,Table1[[Practice no.]:[12]],42,FALSE),List!$A$2:$B$5,2,FALSE)),"",VLOOKUP(VLOOKUP(C86,Table1[[Practice no.]:[12]],42,FALSE),List!$A$2:$B$5,2,FALSE)))</f>
        <v/>
      </c>
      <c r="AD86" s="63"/>
      <c r="AE86" s="63"/>
      <c r="AF86" s="63"/>
      <c r="AG86" s="63"/>
      <c r="AH86" s="63"/>
      <c r="AI86" s="63"/>
      <c r="AJ86" s="63"/>
      <c r="AK86" s="63"/>
      <c r="AL86" s="63"/>
      <c r="AM86" s="63"/>
      <c r="AN86" s="64"/>
    </row>
    <row r="87" spans="1:40" ht="40.35" customHeight="1">
      <c r="A87" s="218"/>
      <c r="B87" s="218"/>
      <c r="C87" s="220"/>
      <c r="D87" s="219" t="str">
        <f>IF(C87="","",HYPERLINK("#'" &amp; C87 &amp; "'!A1",VLOOKUP(C87,Table1[[Practice no.]:[Pracitce Name]],2,FALSE)))</f>
        <v/>
      </c>
      <c r="E87" s="65" t="str">
        <f>IF(C87="","",IF(ISERROR(VLOOKUP(VLOOKUP(C87,Table1[[Practice no.]:[12]],19,FALSE),List!$A$2:$B$5,2,FALSE)),"",VLOOKUP(VLOOKUP(C87,Table1[[Practice no.]:[12]],19,FALSE),List!$A$2:$B$5,2,FALSE)))</f>
        <v/>
      </c>
      <c r="F87" s="66" t="str">
        <f>IF(C87="","",IF(ISERROR(VLOOKUP(VLOOKUP(C87,Table1[[Practice no.]:[12]],20,FALSE),List!$A$2:$B$5,2,FALSE)),"",VLOOKUP(VLOOKUP(C87,Table1[[Practice no.]:[12]],20,FALSE),List!$A$2:$B$5,2,FALSE)))</f>
        <v/>
      </c>
      <c r="G87" s="66" t="str">
        <f>IF(C87="","",IF(ISERROR(VLOOKUP(VLOOKUP(C87,Table1[[Practice no.]:[12]],21,FALSE),List!$A$2:$B$5,2,FALSE)),"",VLOOKUP(VLOOKUP(C87,Table1[[Practice no.]:[12]],21,FALSE),List!$A$2:$B$5,2,FALSE)))</f>
        <v/>
      </c>
      <c r="H87" s="67" t="str">
        <f>IF(C87="","",IF(ISERROR(VLOOKUP(VLOOKUP(C87,Table1[[Practice no.]:[12]],22,FALSE),List!$A$2:$B$5,2,FALSE)),"",VLOOKUP(VLOOKUP(C87,Table1[[Practice no.]:[12]],22,FALSE),List!$A$2:$B$5,2,FALSE)))</f>
        <v/>
      </c>
      <c r="I87" s="67" t="str">
        <f>IF(C87="","",IF(ISERROR(VLOOKUP(VLOOKUP(C87,Table1[[Practice no.]:[12]],23,FALSE),List!$A$2:$B$5,2,FALSE)),"",VLOOKUP(VLOOKUP(C87,Table1[[Practice no.]:[12]],23,FALSE),List!$A$2:$B$5,2,FALSE)))</f>
        <v/>
      </c>
      <c r="J87" s="67" t="str">
        <f>IF(C87="","",IF(ISERROR(VLOOKUP(VLOOKUP(C87,Table1[[Practice no.]:[12]],24,FALSE),List!$A$2:$B$5,2,FALSE)),"",VLOOKUP(VLOOKUP(C87,Table1[[Practice no.]:[12]],24,FALSE),List!$A$2:$B$5,2,FALSE)))</f>
        <v/>
      </c>
      <c r="K87" s="68" t="str">
        <f>IF(C87="","",IF(ISERROR(VLOOKUP(VLOOKUP(C87,Table1[[Practice no.]:[12]],25,FALSE),List!$A$2:$B$5,2,FALSE)),"",VLOOKUP(VLOOKUP(C87,Table1[[Practice no.]:[12]],25,FALSE),List!$A$2:$B$5,2,FALSE)))</f>
        <v/>
      </c>
      <c r="L87" s="68" t="str">
        <f>IF(C87="","",IF(ISERROR(VLOOKUP(VLOOKUP(C87,Table1[[Practice no.]:[12]],26,FALSE),List!$A$2:$B$5,2,FALSE)),"",VLOOKUP(VLOOKUP(C87,Table1[[Practice no.]:[12]],26,FALSE),List!$A$2:$B$5,2,FALSE)))</f>
        <v/>
      </c>
      <c r="M87" s="68" t="str">
        <f>IF(C87="","",IF(ISERROR(VLOOKUP(VLOOKUP(C87,Table1[[Practice no.]:[12]],27,FALSE),List!$A$2:$B$5,2,FALSE)),"",VLOOKUP(VLOOKUP(C87,Table1[[Practice no.]:[12]],27,FALSE),List!$A$2:$B$5,2,FALSE)))</f>
        <v/>
      </c>
      <c r="N87" s="69" t="str">
        <f>IF(C87="","",IF(ISERROR(VLOOKUP(VLOOKUP(C87,Table1[[Practice no.]:[12]],28,FALSE),List!$A$2:$B$5,2,FALSE)),"",VLOOKUP(VLOOKUP(C87,Table1[[Practice no.]:[12]],28,FALSE),List!$A$2:$B$5,2,FALSE)))</f>
        <v/>
      </c>
      <c r="O87" s="69" t="str">
        <f>IF(C87="","",IF(ISERROR(VLOOKUP(VLOOKUP(C87,Table1[[Practice no.]:[12]],29,FALSE),List!$A$2:$B$5,2,FALSE)),"",VLOOKUP(VLOOKUP(C87,Table1[[Practice no.]:[12]],29,FALSE),List!$A$2:$B$5,2,FALSE)))</f>
        <v/>
      </c>
      <c r="P87" s="69" t="str">
        <f>IF(C87="","",IF(ISERROR(VLOOKUP(VLOOKUP(C87,Table1[[Practice no.]:[12]],30,FALSE),List!$A$2:$B$5,2,FALSE)),"",VLOOKUP(VLOOKUP(C87,Table1[[Practice no.]:[12]],30,FALSE),List!$A$2:$B$5,2,FALSE)))</f>
        <v/>
      </c>
      <c r="Q87" s="77" t="str">
        <f>IF(C87="","",IF(ISERROR(VLOOKUP(VLOOKUP(C87,Table1[[Practice no.]:[12]],31,FALSE),List!$A$2:$B$5,2,FALSE)),"",VLOOKUP(VLOOKUP(C87,Table1[[Practice no.]:[12]],31,FALSE),List!$A$2:$B$5,2,FALSE)))</f>
        <v/>
      </c>
      <c r="R87" s="55" t="str">
        <f>IF(C87="","",IF(ISERROR(VLOOKUP(VLOOKUP(C87,Table1[[Practice no.]:[12]],32,FALSE),List!$A$2:$B$5,2,FALSE)),"",VLOOKUP(VLOOKUP(C87,Table1[[Practice no.]:[12]],32,FALSE),List!$A$2:$B$5,2,FALSE)))</f>
        <v/>
      </c>
      <c r="S87" s="55" t="str">
        <f>IF(C87="","",IF(ISERROR(VLOOKUP(VLOOKUP(C87,Table1[[Practice no.]:[12]],33,FALSE),List!$A$2:$B$5,2,FALSE)),"",VLOOKUP(VLOOKUP(C87,Table1[[Practice no.]:[12]],33,FALSE),List!$A$2:$B$5,2,FALSE)))</f>
        <v/>
      </c>
      <c r="T87" s="55" t="str">
        <f>IF(C87="","",IF(ISERROR(VLOOKUP(VLOOKUP(C87,Table1[[Practice no.]:[12]],34,FALSE),List!$A$2:$B$5,2,FALSE)),"",VLOOKUP(VLOOKUP(C87,Table1[[Practice no.]:[12]],34,FALSE),List!$A$2:$B$5,2,FALSE)))</f>
        <v/>
      </c>
      <c r="U87" s="55" t="str">
        <f>IF(C87="","",IF(ISERROR(VLOOKUP(VLOOKUP(C87,Table1[[Practice no.]:[12]],35,FALSE),List!$A$2:$B$5,2,FALSE)),"",VLOOKUP(VLOOKUP(C87,Table1[[Practice no.]:[12]],35,FALSE),List!$A$2:$B$5,2,FALSE)))</f>
        <v/>
      </c>
      <c r="V87" s="55" t="str">
        <f>IF(C87="","",IF(ISERROR(VLOOKUP(VLOOKUP(C87,Table1[[Practice no.]:[12]],36,FALSE),List!$A$2:$B$5,2,FALSE)),"",VLOOKUP(VLOOKUP(C87,Table1[[Practice no.]:[12]],36,FALSE),List!$A$2:$B$5,2,FALSE)))</f>
        <v/>
      </c>
      <c r="W87" s="55" t="str">
        <f>IF(C87="","",IF(ISERROR(VLOOKUP(VLOOKUP(C87,Table1[[Practice no.]:[12]],37,FALSE),List!$A$2:$B$5,2,FALSE)),"",VLOOKUP(VLOOKUP(C87,Table1[[Practice no.]:[12]],37,FALSE),List!$A$2:$B$5,2,FALSE)))</f>
        <v/>
      </c>
      <c r="X87" s="55" t="str">
        <f>IF(C87="","",IF(ISERROR(VLOOKUP(VLOOKUP(C87,Table1[[Practice no.]:[12]],38,FALSE),List!$A$2:$B$5,2,FALSE)),"",VLOOKUP(VLOOKUP(C87,Table1[[Practice no.]:[12]],38,FALSE),List!$A$2:$B$5,2,FALSE)))</f>
        <v/>
      </c>
      <c r="Y87" s="55" t="str">
        <f>IF(C87="","",IF(ISERROR(VLOOKUP(VLOOKUP(C87,Table1[[Practice no.]:[12]],39,FALSE),List!$A$2:$B$5,2,FALSE)),"",VLOOKUP(VLOOKUP(C87,Table1[[Practice no.]:[12]],39,FALSE),List!$A$2:$B$5,2,FALSE)))</f>
        <v/>
      </c>
      <c r="Z87" s="55" t="str">
        <f>IF(C87="","",IF(ISERROR(VLOOKUP(VLOOKUP(C87,Table1[[Practice no.]:[12]],40,FALSE),List!$A$2:$B$5,2,FALSE)),"",VLOOKUP(VLOOKUP(C87,Table1[[Practice no.]:[12]],40,FALSE),List!$A$2:$B$5,2,FALSE)))</f>
        <v/>
      </c>
      <c r="AA87" s="55" t="str">
        <f>IF(C87="","",IF(ISERROR(VLOOKUP(VLOOKUP(C87,Table1[[Practice no.]:[12]],41,FALSE),List!$A$2:$B$5,2,FALSE)),"",VLOOKUP(VLOOKUP(C87,Table1[[Practice no.]:[12]],41,FALSE),List!$A$2:$B$5,2,FALSE)))</f>
        <v/>
      </c>
      <c r="AB87" s="55" t="str">
        <f>IF(C87="","",IF(ISERROR(VLOOKUP(VLOOKUP(C87,Table1[[Practice no.]:[12]],42,FALSE),List!$A$2:$B$5,2,FALSE)),"",VLOOKUP(VLOOKUP(C87,Table1[[Practice no.]:[12]],42,FALSE),List!$A$2:$B$5,2,FALSE)))</f>
        <v/>
      </c>
      <c r="AD87" s="63"/>
      <c r="AE87" s="63"/>
      <c r="AF87" s="63"/>
      <c r="AG87" s="63"/>
      <c r="AH87" s="63"/>
      <c r="AI87" s="63"/>
      <c r="AJ87" s="63"/>
      <c r="AK87" s="63"/>
      <c r="AL87" s="63"/>
      <c r="AM87" s="63"/>
      <c r="AN87" s="64"/>
    </row>
    <row r="88" spans="1:40" ht="40.35" customHeight="1">
      <c r="A88" s="218"/>
      <c r="B88" s="218"/>
      <c r="C88" s="220"/>
      <c r="D88" s="219" t="str">
        <f>IF(C88="","",HYPERLINK("#'" &amp; C88 &amp; "'!A1",VLOOKUP(C88,Table1[[Practice no.]:[Pracitce Name]],2,FALSE)))</f>
        <v/>
      </c>
      <c r="E88" s="65" t="str">
        <f>IF(C88="","",IF(ISERROR(VLOOKUP(VLOOKUP(C88,Table1[[Practice no.]:[12]],19,FALSE),List!$A$2:$B$5,2,FALSE)),"",VLOOKUP(VLOOKUP(C88,Table1[[Practice no.]:[12]],19,FALSE),List!$A$2:$B$5,2,FALSE)))</f>
        <v/>
      </c>
      <c r="F88" s="66" t="str">
        <f>IF(C88="","",IF(ISERROR(VLOOKUP(VLOOKUP(C88,Table1[[Practice no.]:[12]],20,FALSE),List!$A$2:$B$5,2,FALSE)),"",VLOOKUP(VLOOKUP(C88,Table1[[Practice no.]:[12]],20,FALSE),List!$A$2:$B$5,2,FALSE)))</f>
        <v/>
      </c>
      <c r="G88" s="66" t="str">
        <f>IF(C88="","",IF(ISERROR(VLOOKUP(VLOOKUP(C88,Table1[[Practice no.]:[12]],21,FALSE),List!$A$2:$B$5,2,FALSE)),"",VLOOKUP(VLOOKUP(C88,Table1[[Practice no.]:[12]],21,FALSE),List!$A$2:$B$5,2,FALSE)))</f>
        <v/>
      </c>
      <c r="H88" s="67" t="str">
        <f>IF(C88="","",IF(ISERROR(VLOOKUP(VLOOKUP(C88,Table1[[Practice no.]:[12]],22,FALSE),List!$A$2:$B$5,2,FALSE)),"",VLOOKUP(VLOOKUP(C88,Table1[[Practice no.]:[12]],22,FALSE),List!$A$2:$B$5,2,FALSE)))</f>
        <v/>
      </c>
      <c r="I88" s="67" t="str">
        <f>IF(C88="","",IF(ISERROR(VLOOKUP(VLOOKUP(C88,Table1[[Practice no.]:[12]],23,FALSE),List!$A$2:$B$5,2,FALSE)),"",VLOOKUP(VLOOKUP(C88,Table1[[Practice no.]:[12]],23,FALSE),List!$A$2:$B$5,2,FALSE)))</f>
        <v/>
      </c>
      <c r="J88" s="67" t="str">
        <f>IF(C88="","",IF(ISERROR(VLOOKUP(VLOOKUP(C88,Table1[[Practice no.]:[12]],24,FALSE),List!$A$2:$B$5,2,FALSE)),"",VLOOKUP(VLOOKUP(C88,Table1[[Practice no.]:[12]],24,FALSE),List!$A$2:$B$5,2,FALSE)))</f>
        <v/>
      </c>
      <c r="K88" s="68" t="str">
        <f>IF(C88="","",IF(ISERROR(VLOOKUP(VLOOKUP(C88,Table1[[Practice no.]:[12]],25,FALSE),List!$A$2:$B$5,2,FALSE)),"",VLOOKUP(VLOOKUP(C88,Table1[[Practice no.]:[12]],25,FALSE),List!$A$2:$B$5,2,FALSE)))</f>
        <v/>
      </c>
      <c r="L88" s="68" t="str">
        <f>IF(C88="","",IF(ISERROR(VLOOKUP(VLOOKUP(C88,Table1[[Practice no.]:[12]],26,FALSE),List!$A$2:$B$5,2,FALSE)),"",VLOOKUP(VLOOKUP(C88,Table1[[Practice no.]:[12]],26,FALSE),List!$A$2:$B$5,2,FALSE)))</f>
        <v/>
      </c>
      <c r="M88" s="68" t="str">
        <f>IF(C88="","",IF(ISERROR(VLOOKUP(VLOOKUP(C88,Table1[[Practice no.]:[12]],27,FALSE),List!$A$2:$B$5,2,FALSE)),"",VLOOKUP(VLOOKUP(C88,Table1[[Practice no.]:[12]],27,FALSE),List!$A$2:$B$5,2,FALSE)))</f>
        <v/>
      </c>
      <c r="N88" s="69" t="str">
        <f>IF(C88="","",IF(ISERROR(VLOOKUP(VLOOKUP(C88,Table1[[Practice no.]:[12]],28,FALSE),List!$A$2:$B$5,2,FALSE)),"",VLOOKUP(VLOOKUP(C88,Table1[[Practice no.]:[12]],28,FALSE),List!$A$2:$B$5,2,FALSE)))</f>
        <v/>
      </c>
      <c r="O88" s="69" t="str">
        <f>IF(C88="","",IF(ISERROR(VLOOKUP(VLOOKUP(C88,Table1[[Practice no.]:[12]],29,FALSE),List!$A$2:$B$5,2,FALSE)),"",VLOOKUP(VLOOKUP(C88,Table1[[Practice no.]:[12]],29,FALSE),List!$A$2:$B$5,2,FALSE)))</f>
        <v/>
      </c>
      <c r="P88" s="69" t="str">
        <f>IF(C88="","",IF(ISERROR(VLOOKUP(VLOOKUP(C88,Table1[[Practice no.]:[12]],30,FALSE),List!$A$2:$B$5,2,FALSE)),"",VLOOKUP(VLOOKUP(C88,Table1[[Practice no.]:[12]],30,FALSE),List!$A$2:$B$5,2,FALSE)))</f>
        <v/>
      </c>
      <c r="Q88" s="77" t="str">
        <f>IF(C88="","",IF(ISERROR(VLOOKUP(VLOOKUP(C88,Table1[[Practice no.]:[12]],31,FALSE),List!$A$2:$B$5,2,FALSE)),"",VLOOKUP(VLOOKUP(C88,Table1[[Practice no.]:[12]],31,FALSE),List!$A$2:$B$5,2,FALSE)))</f>
        <v/>
      </c>
      <c r="R88" s="55" t="str">
        <f>IF(C88="","",IF(ISERROR(VLOOKUP(VLOOKUP(C88,Table1[[Practice no.]:[12]],32,FALSE),List!$A$2:$B$5,2,FALSE)),"",VLOOKUP(VLOOKUP(C88,Table1[[Practice no.]:[12]],32,FALSE),List!$A$2:$B$5,2,FALSE)))</f>
        <v/>
      </c>
      <c r="S88" s="55" t="str">
        <f>IF(C88="","",IF(ISERROR(VLOOKUP(VLOOKUP(C88,Table1[[Practice no.]:[12]],33,FALSE),List!$A$2:$B$5,2,FALSE)),"",VLOOKUP(VLOOKUP(C88,Table1[[Practice no.]:[12]],33,FALSE),List!$A$2:$B$5,2,FALSE)))</f>
        <v/>
      </c>
      <c r="T88" s="55" t="str">
        <f>IF(C88="","",IF(ISERROR(VLOOKUP(VLOOKUP(C88,Table1[[Practice no.]:[12]],34,FALSE),List!$A$2:$B$5,2,FALSE)),"",VLOOKUP(VLOOKUP(C88,Table1[[Practice no.]:[12]],34,FALSE),List!$A$2:$B$5,2,FALSE)))</f>
        <v/>
      </c>
      <c r="U88" s="55" t="str">
        <f>IF(C88="","",IF(ISERROR(VLOOKUP(VLOOKUP(C88,Table1[[Practice no.]:[12]],35,FALSE),List!$A$2:$B$5,2,FALSE)),"",VLOOKUP(VLOOKUP(C88,Table1[[Practice no.]:[12]],35,FALSE),List!$A$2:$B$5,2,FALSE)))</f>
        <v/>
      </c>
      <c r="V88" s="55" t="str">
        <f>IF(C88="","",IF(ISERROR(VLOOKUP(VLOOKUP(C88,Table1[[Practice no.]:[12]],36,FALSE),List!$A$2:$B$5,2,FALSE)),"",VLOOKUP(VLOOKUP(C88,Table1[[Practice no.]:[12]],36,FALSE),List!$A$2:$B$5,2,FALSE)))</f>
        <v/>
      </c>
      <c r="W88" s="55" t="str">
        <f>IF(C88="","",IF(ISERROR(VLOOKUP(VLOOKUP(C88,Table1[[Practice no.]:[12]],37,FALSE),List!$A$2:$B$5,2,FALSE)),"",VLOOKUP(VLOOKUP(C88,Table1[[Practice no.]:[12]],37,FALSE),List!$A$2:$B$5,2,FALSE)))</f>
        <v/>
      </c>
      <c r="X88" s="55" t="str">
        <f>IF(C88="","",IF(ISERROR(VLOOKUP(VLOOKUP(C88,Table1[[Practice no.]:[12]],38,FALSE),List!$A$2:$B$5,2,FALSE)),"",VLOOKUP(VLOOKUP(C88,Table1[[Practice no.]:[12]],38,FALSE),List!$A$2:$B$5,2,FALSE)))</f>
        <v/>
      </c>
      <c r="Y88" s="55" t="str">
        <f>IF(C88="","",IF(ISERROR(VLOOKUP(VLOOKUP(C88,Table1[[Practice no.]:[12]],39,FALSE),List!$A$2:$B$5,2,FALSE)),"",VLOOKUP(VLOOKUP(C88,Table1[[Practice no.]:[12]],39,FALSE),List!$A$2:$B$5,2,FALSE)))</f>
        <v/>
      </c>
      <c r="Z88" s="55" t="str">
        <f>IF(C88="","",IF(ISERROR(VLOOKUP(VLOOKUP(C88,Table1[[Practice no.]:[12]],40,FALSE),List!$A$2:$B$5,2,FALSE)),"",VLOOKUP(VLOOKUP(C88,Table1[[Practice no.]:[12]],40,FALSE),List!$A$2:$B$5,2,FALSE)))</f>
        <v/>
      </c>
      <c r="AA88" s="55" t="str">
        <f>IF(C88="","",IF(ISERROR(VLOOKUP(VLOOKUP(C88,Table1[[Practice no.]:[12]],41,FALSE),List!$A$2:$B$5,2,FALSE)),"",VLOOKUP(VLOOKUP(C88,Table1[[Practice no.]:[12]],41,FALSE),List!$A$2:$B$5,2,FALSE)))</f>
        <v/>
      </c>
      <c r="AB88" s="55" t="str">
        <f>IF(C88="","",IF(ISERROR(VLOOKUP(VLOOKUP(C88,Table1[[Practice no.]:[12]],42,FALSE),List!$A$2:$B$5,2,FALSE)),"",VLOOKUP(VLOOKUP(C88,Table1[[Practice no.]:[12]],42,FALSE),List!$A$2:$B$5,2,FALSE)))</f>
        <v/>
      </c>
      <c r="AD88" s="63"/>
      <c r="AE88" s="63"/>
      <c r="AF88" s="63"/>
      <c r="AG88" s="63"/>
      <c r="AH88" s="63"/>
      <c r="AI88" s="63"/>
      <c r="AJ88" s="63"/>
      <c r="AK88" s="63"/>
      <c r="AL88" s="63"/>
      <c r="AM88" s="63"/>
      <c r="AN88" s="64"/>
    </row>
    <row r="89" spans="1:40" ht="40.35" customHeight="1">
      <c r="A89" s="218"/>
      <c r="B89" s="218"/>
      <c r="C89" s="220"/>
      <c r="D89" s="219" t="str">
        <f>IF(C89="","",HYPERLINK("#'" &amp; C89 &amp; "'!A1",VLOOKUP(C89,Table1[[Practice no.]:[Pracitce Name]],2,FALSE)))</f>
        <v/>
      </c>
      <c r="E89" s="65" t="str">
        <f>IF(C89="","",IF(ISERROR(VLOOKUP(VLOOKUP(C89,Table1[[Practice no.]:[12]],19,FALSE),List!$A$2:$B$5,2,FALSE)),"",VLOOKUP(VLOOKUP(C89,Table1[[Practice no.]:[12]],19,FALSE),List!$A$2:$B$5,2,FALSE)))</f>
        <v/>
      </c>
      <c r="F89" s="66" t="str">
        <f>IF(C89="","",IF(ISERROR(VLOOKUP(VLOOKUP(C89,Table1[[Practice no.]:[12]],20,FALSE),List!$A$2:$B$5,2,FALSE)),"",VLOOKUP(VLOOKUP(C89,Table1[[Practice no.]:[12]],20,FALSE),List!$A$2:$B$5,2,FALSE)))</f>
        <v/>
      </c>
      <c r="G89" s="66" t="str">
        <f>IF(C89="","",IF(ISERROR(VLOOKUP(VLOOKUP(C89,Table1[[Practice no.]:[12]],21,FALSE),List!$A$2:$B$5,2,FALSE)),"",VLOOKUP(VLOOKUP(C89,Table1[[Practice no.]:[12]],21,FALSE),List!$A$2:$B$5,2,FALSE)))</f>
        <v/>
      </c>
      <c r="H89" s="67" t="str">
        <f>IF(C89="","",IF(ISERROR(VLOOKUP(VLOOKUP(C89,Table1[[Practice no.]:[12]],22,FALSE),List!$A$2:$B$5,2,FALSE)),"",VLOOKUP(VLOOKUP(C89,Table1[[Practice no.]:[12]],22,FALSE),List!$A$2:$B$5,2,FALSE)))</f>
        <v/>
      </c>
      <c r="I89" s="67" t="str">
        <f>IF(C89="","",IF(ISERROR(VLOOKUP(VLOOKUP(C89,Table1[[Practice no.]:[12]],23,FALSE),List!$A$2:$B$5,2,FALSE)),"",VLOOKUP(VLOOKUP(C89,Table1[[Practice no.]:[12]],23,FALSE),List!$A$2:$B$5,2,FALSE)))</f>
        <v/>
      </c>
      <c r="J89" s="67" t="str">
        <f>IF(C89="","",IF(ISERROR(VLOOKUP(VLOOKUP(C89,Table1[[Practice no.]:[12]],24,FALSE),List!$A$2:$B$5,2,FALSE)),"",VLOOKUP(VLOOKUP(C89,Table1[[Practice no.]:[12]],24,FALSE),List!$A$2:$B$5,2,FALSE)))</f>
        <v/>
      </c>
      <c r="K89" s="68" t="str">
        <f>IF(C89="","",IF(ISERROR(VLOOKUP(VLOOKUP(C89,Table1[[Practice no.]:[12]],25,FALSE),List!$A$2:$B$5,2,FALSE)),"",VLOOKUP(VLOOKUP(C89,Table1[[Practice no.]:[12]],25,FALSE),List!$A$2:$B$5,2,FALSE)))</f>
        <v/>
      </c>
      <c r="L89" s="68" t="str">
        <f>IF(C89="","",IF(ISERROR(VLOOKUP(VLOOKUP(C89,Table1[[Practice no.]:[12]],26,FALSE),List!$A$2:$B$5,2,FALSE)),"",VLOOKUP(VLOOKUP(C89,Table1[[Practice no.]:[12]],26,FALSE),List!$A$2:$B$5,2,FALSE)))</f>
        <v/>
      </c>
      <c r="M89" s="68" t="str">
        <f>IF(C89="","",IF(ISERROR(VLOOKUP(VLOOKUP(C89,Table1[[Practice no.]:[12]],27,FALSE),List!$A$2:$B$5,2,FALSE)),"",VLOOKUP(VLOOKUP(C89,Table1[[Practice no.]:[12]],27,FALSE),List!$A$2:$B$5,2,FALSE)))</f>
        <v/>
      </c>
      <c r="N89" s="69" t="str">
        <f>IF(C89="","",IF(ISERROR(VLOOKUP(VLOOKUP(C89,Table1[[Practice no.]:[12]],28,FALSE),List!$A$2:$B$5,2,FALSE)),"",VLOOKUP(VLOOKUP(C89,Table1[[Practice no.]:[12]],28,FALSE),List!$A$2:$B$5,2,FALSE)))</f>
        <v/>
      </c>
      <c r="O89" s="69" t="str">
        <f>IF(C89="","",IF(ISERROR(VLOOKUP(VLOOKUP(C89,Table1[[Practice no.]:[12]],29,FALSE),List!$A$2:$B$5,2,FALSE)),"",VLOOKUP(VLOOKUP(C89,Table1[[Practice no.]:[12]],29,FALSE),List!$A$2:$B$5,2,FALSE)))</f>
        <v/>
      </c>
      <c r="P89" s="69" t="str">
        <f>IF(C89="","",IF(ISERROR(VLOOKUP(VLOOKUP(C89,Table1[[Practice no.]:[12]],30,FALSE),List!$A$2:$B$5,2,FALSE)),"",VLOOKUP(VLOOKUP(C89,Table1[[Practice no.]:[12]],30,FALSE),List!$A$2:$B$5,2,FALSE)))</f>
        <v/>
      </c>
      <c r="Q89" s="77" t="str">
        <f>IF(C89="","",IF(ISERROR(VLOOKUP(VLOOKUP(C89,Table1[[Practice no.]:[12]],31,FALSE),List!$A$2:$B$5,2,FALSE)),"",VLOOKUP(VLOOKUP(C89,Table1[[Practice no.]:[12]],31,FALSE),List!$A$2:$B$5,2,FALSE)))</f>
        <v/>
      </c>
      <c r="R89" s="55" t="str">
        <f>IF(C89="","",IF(ISERROR(VLOOKUP(VLOOKUP(C89,Table1[[Practice no.]:[12]],32,FALSE),List!$A$2:$B$5,2,FALSE)),"",VLOOKUP(VLOOKUP(C89,Table1[[Practice no.]:[12]],32,FALSE),List!$A$2:$B$5,2,FALSE)))</f>
        <v/>
      </c>
      <c r="S89" s="55" t="str">
        <f>IF(C89="","",IF(ISERROR(VLOOKUP(VLOOKUP(C89,Table1[[Practice no.]:[12]],33,FALSE),List!$A$2:$B$5,2,FALSE)),"",VLOOKUP(VLOOKUP(C89,Table1[[Practice no.]:[12]],33,FALSE),List!$A$2:$B$5,2,FALSE)))</f>
        <v/>
      </c>
      <c r="T89" s="55" t="str">
        <f>IF(C89="","",IF(ISERROR(VLOOKUP(VLOOKUP(C89,Table1[[Practice no.]:[12]],34,FALSE),List!$A$2:$B$5,2,FALSE)),"",VLOOKUP(VLOOKUP(C89,Table1[[Practice no.]:[12]],34,FALSE),List!$A$2:$B$5,2,FALSE)))</f>
        <v/>
      </c>
      <c r="U89" s="55" t="str">
        <f>IF(C89="","",IF(ISERROR(VLOOKUP(VLOOKUP(C89,Table1[[Practice no.]:[12]],35,FALSE),List!$A$2:$B$5,2,FALSE)),"",VLOOKUP(VLOOKUP(C89,Table1[[Practice no.]:[12]],35,FALSE),List!$A$2:$B$5,2,FALSE)))</f>
        <v/>
      </c>
      <c r="V89" s="55" t="str">
        <f>IF(C89="","",IF(ISERROR(VLOOKUP(VLOOKUP(C89,Table1[[Practice no.]:[12]],36,FALSE),List!$A$2:$B$5,2,FALSE)),"",VLOOKUP(VLOOKUP(C89,Table1[[Practice no.]:[12]],36,FALSE),List!$A$2:$B$5,2,FALSE)))</f>
        <v/>
      </c>
      <c r="W89" s="55" t="str">
        <f>IF(C89="","",IF(ISERROR(VLOOKUP(VLOOKUP(C89,Table1[[Practice no.]:[12]],37,FALSE),List!$A$2:$B$5,2,FALSE)),"",VLOOKUP(VLOOKUP(C89,Table1[[Practice no.]:[12]],37,FALSE),List!$A$2:$B$5,2,FALSE)))</f>
        <v/>
      </c>
      <c r="X89" s="55" t="str">
        <f>IF(C89="","",IF(ISERROR(VLOOKUP(VLOOKUP(C89,Table1[[Practice no.]:[12]],38,FALSE),List!$A$2:$B$5,2,FALSE)),"",VLOOKUP(VLOOKUP(C89,Table1[[Practice no.]:[12]],38,FALSE),List!$A$2:$B$5,2,FALSE)))</f>
        <v/>
      </c>
      <c r="Y89" s="55" t="str">
        <f>IF(C89="","",IF(ISERROR(VLOOKUP(VLOOKUP(C89,Table1[[Practice no.]:[12]],39,FALSE),List!$A$2:$B$5,2,FALSE)),"",VLOOKUP(VLOOKUP(C89,Table1[[Practice no.]:[12]],39,FALSE),List!$A$2:$B$5,2,FALSE)))</f>
        <v/>
      </c>
      <c r="Z89" s="55" t="str">
        <f>IF(C89="","",IF(ISERROR(VLOOKUP(VLOOKUP(C89,Table1[[Practice no.]:[12]],40,FALSE),List!$A$2:$B$5,2,FALSE)),"",VLOOKUP(VLOOKUP(C89,Table1[[Practice no.]:[12]],40,FALSE),List!$A$2:$B$5,2,FALSE)))</f>
        <v/>
      </c>
      <c r="AA89" s="55" t="str">
        <f>IF(C89="","",IF(ISERROR(VLOOKUP(VLOOKUP(C89,Table1[[Practice no.]:[12]],41,FALSE),List!$A$2:$B$5,2,FALSE)),"",VLOOKUP(VLOOKUP(C89,Table1[[Practice no.]:[12]],41,FALSE),List!$A$2:$B$5,2,FALSE)))</f>
        <v/>
      </c>
      <c r="AB89" s="55" t="str">
        <f>IF(C89="","",IF(ISERROR(VLOOKUP(VLOOKUP(C89,Table1[[Practice no.]:[12]],42,FALSE),List!$A$2:$B$5,2,FALSE)),"",VLOOKUP(VLOOKUP(C89,Table1[[Practice no.]:[12]],42,FALSE),List!$A$2:$B$5,2,FALSE)))</f>
        <v/>
      </c>
      <c r="AD89" s="63"/>
      <c r="AE89" s="63"/>
      <c r="AF89" s="63"/>
      <c r="AG89" s="63"/>
      <c r="AH89" s="63"/>
      <c r="AI89" s="63"/>
      <c r="AJ89" s="63"/>
      <c r="AK89" s="63"/>
      <c r="AL89" s="63"/>
      <c r="AM89" s="63"/>
      <c r="AN89" s="64"/>
    </row>
    <row r="90" spans="1:40" ht="40.35" customHeight="1">
      <c r="A90" s="218"/>
      <c r="B90" s="218"/>
      <c r="C90" s="220"/>
      <c r="D90" s="219" t="str">
        <f>IF(C90="","",HYPERLINK("#'" &amp; C90 &amp; "'!A1",VLOOKUP(C90,Table1[[Practice no.]:[Pracitce Name]],2,FALSE)))</f>
        <v/>
      </c>
      <c r="E90" s="65" t="str">
        <f>IF(C90="","",IF(ISERROR(VLOOKUP(VLOOKUP(C90,Table1[[Practice no.]:[12]],19,FALSE),List!$A$2:$B$5,2,FALSE)),"",VLOOKUP(VLOOKUP(C90,Table1[[Practice no.]:[12]],19,FALSE),List!$A$2:$B$5,2,FALSE)))</f>
        <v/>
      </c>
      <c r="F90" s="66" t="str">
        <f>IF(C90="","",IF(ISERROR(VLOOKUP(VLOOKUP(C90,Table1[[Practice no.]:[12]],20,FALSE),List!$A$2:$B$5,2,FALSE)),"",VLOOKUP(VLOOKUP(C90,Table1[[Practice no.]:[12]],20,FALSE),List!$A$2:$B$5,2,FALSE)))</f>
        <v/>
      </c>
      <c r="G90" s="66" t="str">
        <f>IF(C90="","",IF(ISERROR(VLOOKUP(VLOOKUP(C90,Table1[[Practice no.]:[12]],21,FALSE),List!$A$2:$B$5,2,FALSE)),"",VLOOKUP(VLOOKUP(C90,Table1[[Practice no.]:[12]],21,FALSE),List!$A$2:$B$5,2,FALSE)))</f>
        <v/>
      </c>
      <c r="H90" s="67" t="str">
        <f>IF(C90="","",IF(ISERROR(VLOOKUP(VLOOKUP(C90,Table1[[Practice no.]:[12]],22,FALSE),List!$A$2:$B$5,2,FALSE)),"",VLOOKUP(VLOOKUP(C90,Table1[[Practice no.]:[12]],22,FALSE),List!$A$2:$B$5,2,FALSE)))</f>
        <v/>
      </c>
      <c r="I90" s="67" t="str">
        <f>IF(C90="","",IF(ISERROR(VLOOKUP(VLOOKUP(C90,Table1[[Practice no.]:[12]],23,FALSE),List!$A$2:$B$5,2,FALSE)),"",VLOOKUP(VLOOKUP(C90,Table1[[Practice no.]:[12]],23,FALSE),List!$A$2:$B$5,2,FALSE)))</f>
        <v/>
      </c>
      <c r="J90" s="67" t="str">
        <f>IF(C90="","",IF(ISERROR(VLOOKUP(VLOOKUP(C90,Table1[[Practice no.]:[12]],24,FALSE),List!$A$2:$B$5,2,FALSE)),"",VLOOKUP(VLOOKUP(C90,Table1[[Practice no.]:[12]],24,FALSE),List!$A$2:$B$5,2,FALSE)))</f>
        <v/>
      </c>
      <c r="K90" s="68" t="str">
        <f>IF(C90="","",IF(ISERROR(VLOOKUP(VLOOKUP(C90,Table1[[Practice no.]:[12]],25,FALSE),List!$A$2:$B$5,2,FALSE)),"",VLOOKUP(VLOOKUP(C90,Table1[[Practice no.]:[12]],25,FALSE),List!$A$2:$B$5,2,FALSE)))</f>
        <v/>
      </c>
      <c r="L90" s="68" t="str">
        <f>IF(C90="","",IF(ISERROR(VLOOKUP(VLOOKUP(C90,Table1[[Practice no.]:[12]],26,FALSE),List!$A$2:$B$5,2,FALSE)),"",VLOOKUP(VLOOKUP(C90,Table1[[Practice no.]:[12]],26,FALSE),List!$A$2:$B$5,2,FALSE)))</f>
        <v/>
      </c>
      <c r="M90" s="68" t="str">
        <f>IF(C90="","",IF(ISERROR(VLOOKUP(VLOOKUP(C90,Table1[[Practice no.]:[12]],27,FALSE),List!$A$2:$B$5,2,FALSE)),"",VLOOKUP(VLOOKUP(C90,Table1[[Practice no.]:[12]],27,FALSE),List!$A$2:$B$5,2,FALSE)))</f>
        <v/>
      </c>
      <c r="N90" s="69" t="str">
        <f>IF(C90="","",IF(ISERROR(VLOOKUP(VLOOKUP(C90,Table1[[Practice no.]:[12]],28,FALSE),List!$A$2:$B$5,2,FALSE)),"",VLOOKUP(VLOOKUP(C90,Table1[[Practice no.]:[12]],28,FALSE),List!$A$2:$B$5,2,FALSE)))</f>
        <v/>
      </c>
      <c r="O90" s="69" t="str">
        <f>IF(C90="","",IF(ISERROR(VLOOKUP(VLOOKUP(C90,Table1[[Practice no.]:[12]],29,FALSE),List!$A$2:$B$5,2,FALSE)),"",VLOOKUP(VLOOKUP(C90,Table1[[Practice no.]:[12]],29,FALSE),List!$A$2:$B$5,2,FALSE)))</f>
        <v/>
      </c>
      <c r="P90" s="69" t="str">
        <f>IF(C90="","",IF(ISERROR(VLOOKUP(VLOOKUP(C90,Table1[[Practice no.]:[12]],30,FALSE),List!$A$2:$B$5,2,FALSE)),"",VLOOKUP(VLOOKUP(C90,Table1[[Practice no.]:[12]],30,FALSE),List!$A$2:$B$5,2,FALSE)))</f>
        <v/>
      </c>
      <c r="Q90" s="77" t="str">
        <f>IF(C90="","",IF(ISERROR(VLOOKUP(VLOOKUP(C90,Table1[[Practice no.]:[12]],31,FALSE),List!$A$2:$B$5,2,FALSE)),"",VLOOKUP(VLOOKUP(C90,Table1[[Practice no.]:[12]],31,FALSE),List!$A$2:$B$5,2,FALSE)))</f>
        <v/>
      </c>
      <c r="R90" s="55" t="str">
        <f>IF(C90="","",IF(ISERROR(VLOOKUP(VLOOKUP(C90,Table1[[Practice no.]:[12]],32,FALSE),List!$A$2:$B$5,2,FALSE)),"",VLOOKUP(VLOOKUP(C90,Table1[[Practice no.]:[12]],32,FALSE),List!$A$2:$B$5,2,FALSE)))</f>
        <v/>
      </c>
      <c r="S90" s="55" t="str">
        <f>IF(C90="","",IF(ISERROR(VLOOKUP(VLOOKUP(C90,Table1[[Practice no.]:[12]],33,FALSE),List!$A$2:$B$5,2,FALSE)),"",VLOOKUP(VLOOKUP(C90,Table1[[Practice no.]:[12]],33,FALSE),List!$A$2:$B$5,2,FALSE)))</f>
        <v/>
      </c>
      <c r="T90" s="55" t="str">
        <f>IF(C90="","",IF(ISERROR(VLOOKUP(VLOOKUP(C90,Table1[[Practice no.]:[12]],34,FALSE),List!$A$2:$B$5,2,FALSE)),"",VLOOKUP(VLOOKUP(C90,Table1[[Practice no.]:[12]],34,FALSE),List!$A$2:$B$5,2,FALSE)))</f>
        <v/>
      </c>
      <c r="U90" s="55" t="str">
        <f>IF(C90="","",IF(ISERROR(VLOOKUP(VLOOKUP(C90,Table1[[Practice no.]:[12]],35,FALSE),List!$A$2:$B$5,2,FALSE)),"",VLOOKUP(VLOOKUP(C90,Table1[[Practice no.]:[12]],35,FALSE),List!$A$2:$B$5,2,FALSE)))</f>
        <v/>
      </c>
      <c r="V90" s="55" t="str">
        <f>IF(C90="","",IF(ISERROR(VLOOKUP(VLOOKUP(C90,Table1[[Practice no.]:[12]],36,FALSE),List!$A$2:$B$5,2,FALSE)),"",VLOOKUP(VLOOKUP(C90,Table1[[Practice no.]:[12]],36,FALSE),List!$A$2:$B$5,2,FALSE)))</f>
        <v/>
      </c>
      <c r="W90" s="55" t="str">
        <f>IF(C90="","",IF(ISERROR(VLOOKUP(VLOOKUP(C90,Table1[[Practice no.]:[12]],37,FALSE),List!$A$2:$B$5,2,FALSE)),"",VLOOKUP(VLOOKUP(C90,Table1[[Practice no.]:[12]],37,FALSE),List!$A$2:$B$5,2,FALSE)))</f>
        <v/>
      </c>
      <c r="X90" s="55" t="str">
        <f>IF(C90="","",IF(ISERROR(VLOOKUP(VLOOKUP(C90,Table1[[Practice no.]:[12]],38,FALSE),List!$A$2:$B$5,2,FALSE)),"",VLOOKUP(VLOOKUP(C90,Table1[[Practice no.]:[12]],38,FALSE),List!$A$2:$B$5,2,FALSE)))</f>
        <v/>
      </c>
      <c r="Y90" s="55" t="str">
        <f>IF(C90="","",IF(ISERROR(VLOOKUP(VLOOKUP(C90,Table1[[Practice no.]:[12]],39,FALSE),List!$A$2:$B$5,2,FALSE)),"",VLOOKUP(VLOOKUP(C90,Table1[[Practice no.]:[12]],39,FALSE),List!$A$2:$B$5,2,FALSE)))</f>
        <v/>
      </c>
      <c r="Z90" s="55" t="str">
        <f>IF(C90="","",IF(ISERROR(VLOOKUP(VLOOKUP(C90,Table1[[Practice no.]:[12]],40,FALSE),List!$A$2:$B$5,2,FALSE)),"",VLOOKUP(VLOOKUP(C90,Table1[[Practice no.]:[12]],40,FALSE),List!$A$2:$B$5,2,FALSE)))</f>
        <v/>
      </c>
      <c r="AA90" s="55" t="str">
        <f>IF(C90="","",IF(ISERROR(VLOOKUP(VLOOKUP(C90,Table1[[Practice no.]:[12]],41,FALSE),List!$A$2:$B$5,2,FALSE)),"",VLOOKUP(VLOOKUP(C90,Table1[[Practice no.]:[12]],41,FALSE),List!$A$2:$B$5,2,FALSE)))</f>
        <v/>
      </c>
      <c r="AB90" s="55" t="str">
        <f>IF(C90="","",IF(ISERROR(VLOOKUP(VLOOKUP(C90,Table1[[Practice no.]:[12]],42,FALSE),List!$A$2:$B$5,2,FALSE)),"",VLOOKUP(VLOOKUP(C90,Table1[[Practice no.]:[12]],42,FALSE),List!$A$2:$B$5,2,FALSE)))</f>
        <v/>
      </c>
      <c r="AD90" s="63"/>
      <c r="AE90" s="63"/>
      <c r="AF90" s="63"/>
      <c r="AG90" s="63"/>
      <c r="AH90" s="63"/>
      <c r="AI90" s="63"/>
      <c r="AJ90" s="63"/>
      <c r="AK90" s="63"/>
      <c r="AL90" s="63"/>
      <c r="AM90" s="63"/>
      <c r="AN90" s="64"/>
    </row>
    <row r="91" spans="1:40" ht="40.35" customHeight="1">
      <c r="A91" s="218"/>
      <c r="B91" s="218"/>
      <c r="C91" s="220"/>
      <c r="D91" s="219" t="str">
        <f>IF(C91="","",HYPERLINK("#'" &amp; C91 &amp; "'!A1",VLOOKUP(C91,Table1[[Practice no.]:[Pracitce Name]],2,FALSE)))</f>
        <v/>
      </c>
      <c r="E91" s="65" t="str">
        <f>IF(C91="","",IF(ISERROR(VLOOKUP(VLOOKUP(C91,Table1[[Practice no.]:[12]],19,FALSE),List!$A$2:$B$5,2,FALSE)),"",VLOOKUP(VLOOKUP(C91,Table1[[Practice no.]:[12]],19,FALSE),List!$A$2:$B$5,2,FALSE)))</f>
        <v/>
      </c>
      <c r="F91" s="66" t="str">
        <f>IF(C91="","",IF(ISERROR(VLOOKUP(VLOOKUP(C91,Table1[[Practice no.]:[12]],20,FALSE),List!$A$2:$B$5,2,FALSE)),"",VLOOKUP(VLOOKUP(C91,Table1[[Practice no.]:[12]],20,FALSE),List!$A$2:$B$5,2,FALSE)))</f>
        <v/>
      </c>
      <c r="G91" s="66" t="str">
        <f>IF(C91="","",IF(ISERROR(VLOOKUP(VLOOKUP(C91,Table1[[Practice no.]:[12]],21,FALSE),List!$A$2:$B$5,2,FALSE)),"",VLOOKUP(VLOOKUP(C91,Table1[[Practice no.]:[12]],21,FALSE),List!$A$2:$B$5,2,FALSE)))</f>
        <v/>
      </c>
      <c r="H91" s="67" t="str">
        <f>IF(C91="","",IF(ISERROR(VLOOKUP(VLOOKUP(C91,Table1[[Practice no.]:[12]],22,FALSE),List!$A$2:$B$5,2,FALSE)),"",VLOOKUP(VLOOKUP(C91,Table1[[Practice no.]:[12]],22,FALSE),List!$A$2:$B$5,2,FALSE)))</f>
        <v/>
      </c>
      <c r="I91" s="67" t="str">
        <f>IF(C91="","",IF(ISERROR(VLOOKUP(VLOOKUP(C91,Table1[[Practice no.]:[12]],23,FALSE),List!$A$2:$B$5,2,FALSE)),"",VLOOKUP(VLOOKUP(C91,Table1[[Practice no.]:[12]],23,FALSE),List!$A$2:$B$5,2,FALSE)))</f>
        <v/>
      </c>
      <c r="J91" s="67" t="str">
        <f>IF(C91="","",IF(ISERROR(VLOOKUP(VLOOKUP(C91,Table1[[Practice no.]:[12]],24,FALSE),List!$A$2:$B$5,2,FALSE)),"",VLOOKUP(VLOOKUP(C91,Table1[[Practice no.]:[12]],24,FALSE),List!$A$2:$B$5,2,FALSE)))</f>
        <v/>
      </c>
      <c r="K91" s="68" t="str">
        <f>IF(C91="","",IF(ISERROR(VLOOKUP(VLOOKUP(C91,Table1[[Practice no.]:[12]],25,FALSE),List!$A$2:$B$5,2,FALSE)),"",VLOOKUP(VLOOKUP(C91,Table1[[Practice no.]:[12]],25,FALSE),List!$A$2:$B$5,2,FALSE)))</f>
        <v/>
      </c>
      <c r="L91" s="68" t="str">
        <f>IF(C91="","",IF(ISERROR(VLOOKUP(VLOOKUP(C91,Table1[[Practice no.]:[12]],26,FALSE),List!$A$2:$B$5,2,FALSE)),"",VLOOKUP(VLOOKUP(C91,Table1[[Practice no.]:[12]],26,FALSE),List!$A$2:$B$5,2,FALSE)))</f>
        <v/>
      </c>
      <c r="M91" s="68" t="str">
        <f>IF(C91="","",IF(ISERROR(VLOOKUP(VLOOKUP(C91,Table1[[Practice no.]:[12]],27,FALSE),List!$A$2:$B$5,2,FALSE)),"",VLOOKUP(VLOOKUP(C91,Table1[[Practice no.]:[12]],27,FALSE),List!$A$2:$B$5,2,FALSE)))</f>
        <v/>
      </c>
      <c r="N91" s="69" t="str">
        <f>IF(C91="","",IF(ISERROR(VLOOKUP(VLOOKUP(C91,Table1[[Practice no.]:[12]],28,FALSE),List!$A$2:$B$5,2,FALSE)),"",VLOOKUP(VLOOKUP(C91,Table1[[Practice no.]:[12]],28,FALSE),List!$A$2:$B$5,2,FALSE)))</f>
        <v/>
      </c>
      <c r="O91" s="69" t="str">
        <f>IF(C91="","",IF(ISERROR(VLOOKUP(VLOOKUP(C91,Table1[[Practice no.]:[12]],29,FALSE),List!$A$2:$B$5,2,FALSE)),"",VLOOKUP(VLOOKUP(C91,Table1[[Practice no.]:[12]],29,FALSE),List!$A$2:$B$5,2,FALSE)))</f>
        <v/>
      </c>
      <c r="P91" s="69" t="str">
        <f>IF(C91="","",IF(ISERROR(VLOOKUP(VLOOKUP(C91,Table1[[Practice no.]:[12]],30,FALSE),List!$A$2:$B$5,2,FALSE)),"",VLOOKUP(VLOOKUP(C91,Table1[[Practice no.]:[12]],30,FALSE),List!$A$2:$B$5,2,FALSE)))</f>
        <v/>
      </c>
      <c r="Q91" s="77" t="str">
        <f>IF(C91="","",IF(ISERROR(VLOOKUP(VLOOKUP(C91,Table1[[Practice no.]:[12]],31,FALSE),List!$A$2:$B$5,2,FALSE)),"",VLOOKUP(VLOOKUP(C91,Table1[[Practice no.]:[12]],31,FALSE),List!$A$2:$B$5,2,FALSE)))</f>
        <v/>
      </c>
      <c r="R91" s="55" t="str">
        <f>IF(C91="","",IF(ISERROR(VLOOKUP(VLOOKUP(C91,Table1[[Practice no.]:[12]],32,FALSE),List!$A$2:$B$5,2,FALSE)),"",VLOOKUP(VLOOKUP(C91,Table1[[Practice no.]:[12]],32,FALSE),List!$A$2:$B$5,2,FALSE)))</f>
        <v/>
      </c>
      <c r="S91" s="55" t="str">
        <f>IF(C91="","",IF(ISERROR(VLOOKUP(VLOOKUP(C91,Table1[[Practice no.]:[12]],33,FALSE),List!$A$2:$B$5,2,FALSE)),"",VLOOKUP(VLOOKUP(C91,Table1[[Practice no.]:[12]],33,FALSE),List!$A$2:$B$5,2,FALSE)))</f>
        <v/>
      </c>
      <c r="T91" s="55" t="str">
        <f>IF(C91="","",IF(ISERROR(VLOOKUP(VLOOKUP(C91,Table1[[Practice no.]:[12]],34,FALSE),List!$A$2:$B$5,2,FALSE)),"",VLOOKUP(VLOOKUP(C91,Table1[[Practice no.]:[12]],34,FALSE),List!$A$2:$B$5,2,FALSE)))</f>
        <v/>
      </c>
      <c r="U91" s="55" t="str">
        <f>IF(C91="","",IF(ISERROR(VLOOKUP(VLOOKUP(C91,Table1[[Practice no.]:[12]],35,FALSE),List!$A$2:$B$5,2,FALSE)),"",VLOOKUP(VLOOKUP(C91,Table1[[Practice no.]:[12]],35,FALSE),List!$A$2:$B$5,2,FALSE)))</f>
        <v/>
      </c>
      <c r="V91" s="55" t="str">
        <f>IF(C91="","",IF(ISERROR(VLOOKUP(VLOOKUP(C91,Table1[[Practice no.]:[12]],36,FALSE),List!$A$2:$B$5,2,FALSE)),"",VLOOKUP(VLOOKUP(C91,Table1[[Practice no.]:[12]],36,FALSE),List!$A$2:$B$5,2,FALSE)))</f>
        <v/>
      </c>
      <c r="W91" s="55" t="str">
        <f>IF(C91="","",IF(ISERROR(VLOOKUP(VLOOKUP(C91,Table1[[Practice no.]:[12]],37,FALSE),List!$A$2:$B$5,2,FALSE)),"",VLOOKUP(VLOOKUP(C91,Table1[[Practice no.]:[12]],37,FALSE),List!$A$2:$B$5,2,FALSE)))</f>
        <v/>
      </c>
      <c r="X91" s="55" t="str">
        <f>IF(C91="","",IF(ISERROR(VLOOKUP(VLOOKUP(C91,Table1[[Practice no.]:[12]],38,FALSE),List!$A$2:$B$5,2,FALSE)),"",VLOOKUP(VLOOKUP(C91,Table1[[Practice no.]:[12]],38,FALSE),List!$A$2:$B$5,2,FALSE)))</f>
        <v/>
      </c>
      <c r="Y91" s="55" t="str">
        <f>IF(C91="","",IF(ISERROR(VLOOKUP(VLOOKUP(C91,Table1[[Practice no.]:[12]],39,FALSE),List!$A$2:$B$5,2,FALSE)),"",VLOOKUP(VLOOKUP(C91,Table1[[Practice no.]:[12]],39,FALSE),List!$A$2:$B$5,2,FALSE)))</f>
        <v/>
      </c>
      <c r="Z91" s="55" t="str">
        <f>IF(C91="","",IF(ISERROR(VLOOKUP(VLOOKUP(C91,Table1[[Practice no.]:[12]],40,FALSE),List!$A$2:$B$5,2,FALSE)),"",VLOOKUP(VLOOKUP(C91,Table1[[Practice no.]:[12]],40,FALSE),List!$A$2:$B$5,2,FALSE)))</f>
        <v/>
      </c>
      <c r="AA91" s="55" t="str">
        <f>IF(C91="","",IF(ISERROR(VLOOKUP(VLOOKUP(C91,Table1[[Practice no.]:[12]],41,FALSE),List!$A$2:$B$5,2,FALSE)),"",VLOOKUP(VLOOKUP(C91,Table1[[Practice no.]:[12]],41,FALSE),List!$A$2:$B$5,2,FALSE)))</f>
        <v/>
      </c>
      <c r="AB91" s="55" t="str">
        <f>IF(C91="","",IF(ISERROR(VLOOKUP(VLOOKUP(C91,Table1[[Practice no.]:[12]],42,FALSE),List!$A$2:$B$5,2,FALSE)),"",VLOOKUP(VLOOKUP(C91,Table1[[Practice no.]:[12]],42,FALSE),List!$A$2:$B$5,2,FALSE)))</f>
        <v/>
      </c>
      <c r="AD91" s="63"/>
      <c r="AE91" s="63"/>
      <c r="AF91" s="63"/>
      <c r="AG91" s="63"/>
      <c r="AH91" s="63"/>
      <c r="AI91" s="63"/>
      <c r="AJ91" s="63"/>
      <c r="AK91" s="63"/>
      <c r="AL91" s="63"/>
      <c r="AM91" s="63"/>
      <c r="AN91" s="64"/>
    </row>
    <row r="92" spans="1:40" ht="40.35" customHeight="1">
      <c r="A92" s="218"/>
      <c r="B92" s="218"/>
      <c r="C92" s="220"/>
      <c r="D92" s="219" t="str">
        <f>IF(C92="","",HYPERLINK("#'" &amp; C92 &amp; "'!A1",VLOOKUP(C92,Table1[[Practice no.]:[Pracitce Name]],2,FALSE)))</f>
        <v/>
      </c>
      <c r="E92" s="65" t="str">
        <f>IF(C92="","",IF(ISERROR(VLOOKUP(VLOOKUP(C92,Table1[[Practice no.]:[12]],19,FALSE),List!$A$2:$B$5,2,FALSE)),"",VLOOKUP(VLOOKUP(C92,Table1[[Practice no.]:[12]],19,FALSE),List!$A$2:$B$5,2,FALSE)))</f>
        <v/>
      </c>
      <c r="F92" s="66" t="str">
        <f>IF(C92="","",IF(ISERROR(VLOOKUP(VLOOKUP(C92,Table1[[Practice no.]:[12]],20,FALSE),List!$A$2:$B$5,2,FALSE)),"",VLOOKUP(VLOOKUP(C92,Table1[[Practice no.]:[12]],20,FALSE),List!$A$2:$B$5,2,FALSE)))</f>
        <v/>
      </c>
      <c r="G92" s="66" t="str">
        <f>IF(C92="","",IF(ISERROR(VLOOKUP(VLOOKUP(C92,Table1[[Practice no.]:[12]],21,FALSE),List!$A$2:$B$5,2,FALSE)),"",VLOOKUP(VLOOKUP(C92,Table1[[Practice no.]:[12]],21,FALSE),List!$A$2:$B$5,2,FALSE)))</f>
        <v/>
      </c>
      <c r="H92" s="67" t="str">
        <f>IF(C92="","",IF(ISERROR(VLOOKUP(VLOOKUP(C92,Table1[[Practice no.]:[12]],22,FALSE),List!$A$2:$B$5,2,FALSE)),"",VLOOKUP(VLOOKUP(C92,Table1[[Practice no.]:[12]],22,FALSE),List!$A$2:$B$5,2,FALSE)))</f>
        <v/>
      </c>
      <c r="I92" s="67" t="str">
        <f>IF(C92="","",IF(ISERROR(VLOOKUP(VLOOKUP(C92,Table1[[Practice no.]:[12]],23,FALSE),List!$A$2:$B$5,2,FALSE)),"",VLOOKUP(VLOOKUP(C92,Table1[[Practice no.]:[12]],23,FALSE),List!$A$2:$B$5,2,FALSE)))</f>
        <v/>
      </c>
      <c r="J92" s="67" t="str">
        <f>IF(C92="","",IF(ISERROR(VLOOKUP(VLOOKUP(C92,Table1[[Practice no.]:[12]],24,FALSE),List!$A$2:$B$5,2,FALSE)),"",VLOOKUP(VLOOKUP(C92,Table1[[Practice no.]:[12]],24,FALSE),List!$A$2:$B$5,2,FALSE)))</f>
        <v/>
      </c>
      <c r="K92" s="68" t="str">
        <f>IF(C92="","",IF(ISERROR(VLOOKUP(VLOOKUP(C92,Table1[[Practice no.]:[12]],25,FALSE),List!$A$2:$B$5,2,FALSE)),"",VLOOKUP(VLOOKUP(C92,Table1[[Practice no.]:[12]],25,FALSE),List!$A$2:$B$5,2,FALSE)))</f>
        <v/>
      </c>
      <c r="L92" s="68" t="str">
        <f>IF(C92="","",IF(ISERROR(VLOOKUP(VLOOKUP(C92,Table1[[Practice no.]:[12]],26,FALSE),List!$A$2:$B$5,2,FALSE)),"",VLOOKUP(VLOOKUP(C92,Table1[[Practice no.]:[12]],26,FALSE),List!$A$2:$B$5,2,FALSE)))</f>
        <v/>
      </c>
      <c r="M92" s="68" t="str">
        <f>IF(C92="","",IF(ISERROR(VLOOKUP(VLOOKUP(C92,Table1[[Practice no.]:[12]],27,FALSE),List!$A$2:$B$5,2,FALSE)),"",VLOOKUP(VLOOKUP(C92,Table1[[Practice no.]:[12]],27,FALSE),List!$A$2:$B$5,2,FALSE)))</f>
        <v/>
      </c>
      <c r="N92" s="69" t="str">
        <f>IF(C92="","",IF(ISERROR(VLOOKUP(VLOOKUP(C92,Table1[[Practice no.]:[12]],28,FALSE),List!$A$2:$B$5,2,FALSE)),"",VLOOKUP(VLOOKUP(C92,Table1[[Practice no.]:[12]],28,FALSE),List!$A$2:$B$5,2,FALSE)))</f>
        <v/>
      </c>
      <c r="O92" s="69" t="str">
        <f>IF(C92="","",IF(ISERROR(VLOOKUP(VLOOKUP(C92,Table1[[Practice no.]:[12]],29,FALSE),List!$A$2:$B$5,2,FALSE)),"",VLOOKUP(VLOOKUP(C92,Table1[[Practice no.]:[12]],29,FALSE),List!$A$2:$B$5,2,FALSE)))</f>
        <v/>
      </c>
      <c r="P92" s="69" t="str">
        <f>IF(C92="","",IF(ISERROR(VLOOKUP(VLOOKUP(C92,Table1[[Practice no.]:[12]],30,FALSE),List!$A$2:$B$5,2,FALSE)),"",VLOOKUP(VLOOKUP(C92,Table1[[Practice no.]:[12]],30,FALSE),List!$A$2:$B$5,2,FALSE)))</f>
        <v/>
      </c>
      <c r="Q92" s="77" t="str">
        <f>IF(C92="","",IF(ISERROR(VLOOKUP(VLOOKUP(C92,Table1[[Practice no.]:[12]],31,FALSE),List!$A$2:$B$5,2,FALSE)),"",VLOOKUP(VLOOKUP(C92,Table1[[Practice no.]:[12]],31,FALSE),List!$A$2:$B$5,2,FALSE)))</f>
        <v/>
      </c>
      <c r="R92" s="55" t="str">
        <f>IF(C92="","",IF(ISERROR(VLOOKUP(VLOOKUP(C92,Table1[[Practice no.]:[12]],32,FALSE),List!$A$2:$B$5,2,FALSE)),"",VLOOKUP(VLOOKUP(C92,Table1[[Practice no.]:[12]],32,FALSE),List!$A$2:$B$5,2,FALSE)))</f>
        <v/>
      </c>
      <c r="S92" s="55" t="str">
        <f>IF(C92="","",IF(ISERROR(VLOOKUP(VLOOKUP(C92,Table1[[Practice no.]:[12]],33,FALSE),List!$A$2:$B$5,2,FALSE)),"",VLOOKUP(VLOOKUP(C92,Table1[[Practice no.]:[12]],33,FALSE),List!$A$2:$B$5,2,FALSE)))</f>
        <v/>
      </c>
      <c r="T92" s="55" t="str">
        <f>IF(C92="","",IF(ISERROR(VLOOKUP(VLOOKUP(C92,Table1[[Practice no.]:[12]],34,FALSE),List!$A$2:$B$5,2,FALSE)),"",VLOOKUP(VLOOKUP(C92,Table1[[Practice no.]:[12]],34,FALSE),List!$A$2:$B$5,2,FALSE)))</f>
        <v/>
      </c>
      <c r="U92" s="55" t="str">
        <f>IF(C92="","",IF(ISERROR(VLOOKUP(VLOOKUP(C92,Table1[[Practice no.]:[12]],35,FALSE),List!$A$2:$B$5,2,FALSE)),"",VLOOKUP(VLOOKUP(C92,Table1[[Practice no.]:[12]],35,FALSE),List!$A$2:$B$5,2,FALSE)))</f>
        <v/>
      </c>
      <c r="V92" s="55" t="str">
        <f>IF(C92="","",IF(ISERROR(VLOOKUP(VLOOKUP(C92,Table1[[Practice no.]:[12]],36,FALSE),List!$A$2:$B$5,2,FALSE)),"",VLOOKUP(VLOOKUP(C92,Table1[[Practice no.]:[12]],36,FALSE),List!$A$2:$B$5,2,FALSE)))</f>
        <v/>
      </c>
      <c r="W92" s="55" t="str">
        <f>IF(C92="","",IF(ISERROR(VLOOKUP(VLOOKUP(C92,Table1[[Practice no.]:[12]],37,FALSE),List!$A$2:$B$5,2,FALSE)),"",VLOOKUP(VLOOKUP(C92,Table1[[Practice no.]:[12]],37,FALSE),List!$A$2:$B$5,2,FALSE)))</f>
        <v/>
      </c>
      <c r="X92" s="55" t="str">
        <f>IF(C92="","",IF(ISERROR(VLOOKUP(VLOOKUP(C92,Table1[[Practice no.]:[12]],38,FALSE),List!$A$2:$B$5,2,FALSE)),"",VLOOKUP(VLOOKUP(C92,Table1[[Practice no.]:[12]],38,FALSE),List!$A$2:$B$5,2,FALSE)))</f>
        <v/>
      </c>
      <c r="Y92" s="55" t="str">
        <f>IF(C92="","",IF(ISERROR(VLOOKUP(VLOOKUP(C92,Table1[[Practice no.]:[12]],39,FALSE),List!$A$2:$B$5,2,FALSE)),"",VLOOKUP(VLOOKUP(C92,Table1[[Practice no.]:[12]],39,FALSE),List!$A$2:$B$5,2,FALSE)))</f>
        <v/>
      </c>
      <c r="Z92" s="55" t="str">
        <f>IF(C92="","",IF(ISERROR(VLOOKUP(VLOOKUP(C92,Table1[[Practice no.]:[12]],40,FALSE),List!$A$2:$B$5,2,FALSE)),"",VLOOKUP(VLOOKUP(C92,Table1[[Practice no.]:[12]],40,FALSE),List!$A$2:$B$5,2,FALSE)))</f>
        <v/>
      </c>
      <c r="AA92" s="55" t="str">
        <f>IF(C92="","",IF(ISERROR(VLOOKUP(VLOOKUP(C92,Table1[[Practice no.]:[12]],41,FALSE),List!$A$2:$B$5,2,FALSE)),"",VLOOKUP(VLOOKUP(C92,Table1[[Practice no.]:[12]],41,FALSE),List!$A$2:$B$5,2,FALSE)))</f>
        <v/>
      </c>
      <c r="AB92" s="55" t="str">
        <f>IF(C92="","",IF(ISERROR(VLOOKUP(VLOOKUP(C92,Table1[[Practice no.]:[12]],42,FALSE),List!$A$2:$B$5,2,FALSE)),"",VLOOKUP(VLOOKUP(C92,Table1[[Practice no.]:[12]],42,FALSE),List!$A$2:$B$5,2,FALSE)))</f>
        <v/>
      </c>
      <c r="AD92" s="63"/>
      <c r="AE92" s="63"/>
      <c r="AF92" s="63"/>
      <c r="AG92" s="63"/>
      <c r="AH92" s="63"/>
      <c r="AI92" s="63"/>
      <c r="AJ92" s="63"/>
      <c r="AK92" s="63"/>
      <c r="AL92" s="63"/>
      <c r="AM92" s="63"/>
      <c r="AN92" s="64"/>
    </row>
    <row r="93" spans="1:40" ht="40.35" customHeight="1">
      <c r="A93" s="218"/>
      <c r="B93" s="218"/>
      <c r="C93" s="220"/>
      <c r="D93" s="219" t="str">
        <f>IF(C93="","",HYPERLINK("#'" &amp; C93 &amp; "'!A1",VLOOKUP(C93,Table1[[Practice no.]:[Pracitce Name]],2,FALSE)))</f>
        <v/>
      </c>
      <c r="E93" s="65" t="str">
        <f>IF(C93="","",IF(ISERROR(VLOOKUP(VLOOKUP(C93,Table1[[Practice no.]:[12]],19,FALSE),List!$A$2:$B$5,2,FALSE)),"",VLOOKUP(VLOOKUP(C93,Table1[[Practice no.]:[12]],19,FALSE),List!$A$2:$B$5,2,FALSE)))</f>
        <v/>
      </c>
      <c r="F93" s="66" t="str">
        <f>IF(C93="","",IF(ISERROR(VLOOKUP(VLOOKUP(C93,Table1[[Practice no.]:[12]],20,FALSE),List!$A$2:$B$5,2,FALSE)),"",VLOOKUP(VLOOKUP(C93,Table1[[Practice no.]:[12]],20,FALSE),List!$A$2:$B$5,2,FALSE)))</f>
        <v/>
      </c>
      <c r="G93" s="66" t="str">
        <f>IF(C93="","",IF(ISERROR(VLOOKUP(VLOOKUP(C93,Table1[[Practice no.]:[12]],21,FALSE),List!$A$2:$B$5,2,FALSE)),"",VLOOKUP(VLOOKUP(C93,Table1[[Practice no.]:[12]],21,FALSE),List!$A$2:$B$5,2,FALSE)))</f>
        <v/>
      </c>
      <c r="H93" s="67" t="str">
        <f>IF(C93="","",IF(ISERROR(VLOOKUP(VLOOKUP(C93,Table1[[Practice no.]:[12]],22,FALSE),List!$A$2:$B$5,2,FALSE)),"",VLOOKUP(VLOOKUP(C93,Table1[[Practice no.]:[12]],22,FALSE),List!$A$2:$B$5,2,FALSE)))</f>
        <v/>
      </c>
      <c r="I93" s="67" t="str">
        <f>IF(C93="","",IF(ISERROR(VLOOKUP(VLOOKUP(C93,Table1[[Practice no.]:[12]],23,FALSE),List!$A$2:$B$5,2,FALSE)),"",VLOOKUP(VLOOKUP(C93,Table1[[Practice no.]:[12]],23,FALSE),List!$A$2:$B$5,2,FALSE)))</f>
        <v/>
      </c>
      <c r="J93" s="67" t="str">
        <f>IF(C93="","",IF(ISERROR(VLOOKUP(VLOOKUP(C93,Table1[[Practice no.]:[12]],24,FALSE),List!$A$2:$B$5,2,FALSE)),"",VLOOKUP(VLOOKUP(C93,Table1[[Practice no.]:[12]],24,FALSE),List!$A$2:$B$5,2,FALSE)))</f>
        <v/>
      </c>
      <c r="K93" s="68" t="str">
        <f>IF(C93="","",IF(ISERROR(VLOOKUP(VLOOKUP(C93,Table1[[Practice no.]:[12]],25,FALSE),List!$A$2:$B$5,2,FALSE)),"",VLOOKUP(VLOOKUP(C93,Table1[[Practice no.]:[12]],25,FALSE),List!$A$2:$B$5,2,FALSE)))</f>
        <v/>
      </c>
      <c r="L93" s="68" t="str">
        <f>IF(C93="","",IF(ISERROR(VLOOKUP(VLOOKUP(C93,Table1[[Practice no.]:[12]],26,FALSE),List!$A$2:$B$5,2,FALSE)),"",VLOOKUP(VLOOKUP(C93,Table1[[Practice no.]:[12]],26,FALSE),List!$A$2:$B$5,2,FALSE)))</f>
        <v/>
      </c>
      <c r="M93" s="68" t="str">
        <f>IF(C93="","",IF(ISERROR(VLOOKUP(VLOOKUP(C93,Table1[[Practice no.]:[12]],27,FALSE),List!$A$2:$B$5,2,FALSE)),"",VLOOKUP(VLOOKUP(C93,Table1[[Practice no.]:[12]],27,FALSE),List!$A$2:$B$5,2,FALSE)))</f>
        <v/>
      </c>
      <c r="N93" s="69" t="str">
        <f>IF(C93="","",IF(ISERROR(VLOOKUP(VLOOKUP(C93,Table1[[Practice no.]:[12]],28,FALSE),List!$A$2:$B$5,2,FALSE)),"",VLOOKUP(VLOOKUP(C93,Table1[[Practice no.]:[12]],28,FALSE),List!$A$2:$B$5,2,FALSE)))</f>
        <v/>
      </c>
      <c r="O93" s="69" t="str">
        <f>IF(C93="","",IF(ISERROR(VLOOKUP(VLOOKUP(C93,Table1[[Practice no.]:[12]],29,FALSE),List!$A$2:$B$5,2,FALSE)),"",VLOOKUP(VLOOKUP(C93,Table1[[Practice no.]:[12]],29,FALSE),List!$A$2:$B$5,2,FALSE)))</f>
        <v/>
      </c>
      <c r="P93" s="69" t="str">
        <f>IF(C93="","",IF(ISERROR(VLOOKUP(VLOOKUP(C93,Table1[[Practice no.]:[12]],30,FALSE),List!$A$2:$B$5,2,FALSE)),"",VLOOKUP(VLOOKUP(C93,Table1[[Practice no.]:[12]],30,FALSE),List!$A$2:$B$5,2,FALSE)))</f>
        <v/>
      </c>
      <c r="Q93" s="77" t="str">
        <f>IF(C93="","",IF(ISERROR(VLOOKUP(VLOOKUP(C93,Table1[[Practice no.]:[12]],31,FALSE),List!$A$2:$B$5,2,FALSE)),"",VLOOKUP(VLOOKUP(C93,Table1[[Practice no.]:[12]],31,FALSE),List!$A$2:$B$5,2,FALSE)))</f>
        <v/>
      </c>
      <c r="R93" s="55" t="str">
        <f>IF(C93="","",IF(ISERROR(VLOOKUP(VLOOKUP(C93,Table1[[Practice no.]:[12]],32,FALSE),List!$A$2:$B$5,2,FALSE)),"",VLOOKUP(VLOOKUP(C93,Table1[[Practice no.]:[12]],32,FALSE),List!$A$2:$B$5,2,FALSE)))</f>
        <v/>
      </c>
      <c r="S93" s="55" t="str">
        <f>IF(C93="","",IF(ISERROR(VLOOKUP(VLOOKUP(C93,Table1[[Practice no.]:[12]],33,FALSE),List!$A$2:$B$5,2,FALSE)),"",VLOOKUP(VLOOKUP(C93,Table1[[Practice no.]:[12]],33,FALSE),List!$A$2:$B$5,2,FALSE)))</f>
        <v/>
      </c>
      <c r="T93" s="55" t="str">
        <f>IF(C93="","",IF(ISERROR(VLOOKUP(VLOOKUP(C93,Table1[[Practice no.]:[12]],34,FALSE),List!$A$2:$B$5,2,FALSE)),"",VLOOKUP(VLOOKUP(C93,Table1[[Practice no.]:[12]],34,FALSE),List!$A$2:$B$5,2,FALSE)))</f>
        <v/>
      </c>
      <c r="U93" s="55" t="str">
        <f>IF(C93="","",IF(ISERROR(VLOOKUP(VLOOKUP(C93,Table1[[Practice no.]:[12]],35,FALSE),List!$A$2:$B$5,2,FALSE)),"",VLOOKUP(VLOOKUP(C93,Table1[[Practice no.]:[12]],35,FALSE),List!$A$2:$B$5,2,FALSE)))</f>
        <v/>
      </c>
      <c r="V93" s="55" t="str">
        <f>IF(C93="","",IF(ISERROR(VLOOKUP(VLOOKUP(C93,Table1[[Practice no.]:[12]],36,FALSE),List!$A$2:$B$5,2,FALSE)),"",VLOOKUP(VLOOKUP(C93,Table1[[Practice no.]:[12]],36,FALSE),List!$A$2:$B$5,2,FALSE)))</f>
        <v/>
      </c>
      <c r="W93" s="55" t="str">
        <f>IF(C93="","",IF(ISERROR(VLOOKUP(VLOOKUP(C93,Table1[[Practice no.]:[12]],37,FALSE),List!$A$2:$B$5,2,FALSE)),"",VLOOKUP(VLOOKUP(C93,Table1[[Practice no.]:[12]],37,FALSE),List!$A$2:$B$5,2,FALSE)))</f>
        <v/>
      </c>
      <c r="X93" s="55" t="str">
        <f>IF(C93="","",IF(ISERROR(VLOOKUP(VLOOKUP(C93,Table1[[Practice no.]:[12]],38,FALSE),List!$A$2:$B$5,2,FALSE)),"",VLOOKUP(VLOOKUP(C93,Table1[[Practice no.]:[12]],38,FALSE),List!$A$2:$B$5,2,FALSE)))</f>
        <v/>
      </c>
      <c r="Y93" s="55" t="str">
        <f>IF(C93="","",IF(ISERROR(VLOOKUP(VLOOKUP(C93,Table1[[Practice no.]:[12]],39,FALSE),List!$A$2:$B$5,2,FALSE)),"",VLOOKUP(VLOOKUP(C93,Table1[[Practice no.]:[12]],39,FALSE),List!$A$2:$B$5,2,FALSE)))</f>
        <v/>
      </c>
      <c r="Z93" s="55" t="str">
        <f>IF(C93="","",IF(ISERROR(VLOOKUP(VLOOKUP(C93,Table1[[Practice no.]:[12]],40,FALSE),List!$A$2:$B$5,2,FALSE)),"",VLOOKUP(VLOOKUP(C93,Table1[[Practice no.]:[12]],40,FALSE),List!$A$2:$B$5,2,FALSE)))</f>
        <v/>
      </c>
      <c r="AA93" s="55" t="str">
        <f>IF(C93="","",IF(ISERROR(VLOOKUP(VLOOKUP(C93,Table1[[Practice no.]:[12]],41,FALSE),List!$A$2:$B$5,2,FALSE)),"",VLOOKUP(VLOOKUP(C93,Table1[[Practice no.]:[12]],41,FALSE),List!$A$2:$B$5,2,FALSE)))</f>
        <v/>
      </c>
      <c r="AB93" s="55" t="str">
        <f>IF(C93="","",IF(ISERROR(VLOOKUP(VLOOKUP(C93,Table1[[Practice no.]:[12]],42,FALSE),List!$A$2:$B$5,2,FALSE)),"",VLOOKUP(VLOOKUP(C93,Table1[[Practice no.]:[12]],42,FALSE),List!$A$2:$B$5,2,FALSE)))</f>
        <v/>
      </c>
      <c r="AD93" s="63"/>
      <c r="AE93" s="63"/>
      <c r="AF93" s="63"/>
      <c r="AG93" s="63"/>
      <c r="AH93" s="63"/>
      <c r="AI93" s="63"/>
      <c r="AJ93" s="63"/>
      <c r="AK93" s="63"/>
      <c r="AL93" s="63"/>
      <c r="AM93" s="63"/>
      <c r="AN93" s="64"/>
    </row>
    <row r="94" spans="1:40" ht="40.35" customHeight="1">
      <c r="A94" s="218"/>
      <c r="B94" s="218"/>
      <c r="C94" s="220"/>
      <c r="D94" s="219" t="str">
        <f>IF(C94="","",HYPERLINK("#'" &amp; C94 &amp; "'!A1",VLOOKUP(C94,Table1[[Practice no.]:[Pracitce Name]],2,FALSE)))</f>
        <v/>
      </c>
      <c r="E94" s="65" t="str">
        <f>IF(C94="","",IF(ISERROR(VLOOKUP(VLOOKUP(C94,Table1[[Practice no.]:[12]],19,FALSE),List!$A$2:$B$5,2,FALSE)),"",VLOOKUP(VLOOKUP(C94,Table1[[Practice no.]:[12]],19,FALSE),List!$A$2:$B$5,2,FALSE)))</f>
        <v/>
      </c>
      <c r="F94" s="66" t="str">
        <f>IF(C94="","",IF(ISERROR(VLOOKUP(VLOOKUP(C94,Table1[[Practice no.]:[12]],20,FALSE),List!$A$2:$B$5,2,FALSE)),"",VLOOKUP(VLOOKUP(C94,Table1[[Practice no.]:[12]],20,FALSE),List!$A$2:$B$5,2,FALSE)))</f>
        <v/>
      </c>
      <c r="G94" s="66" t="str">
        <f>IF(C94="","",IF(ISERROR(VLOOKUP(VLOOKUP(C94,Table1[[Practice no.]:[12]],21,FALSE),List!$A$2:$B$5,2,FALSE)),"",VLOOKUP(VLOOKUP(C94,Table1[[Practice no.]:[12]],21,FALSE),List!$A$2:$B$5,2,FALSE)))</f>
        <v/>
      </c>
      <c r="H94" s="67" t="str">
        <f>IF(C94="","",IF(ISERROR(VLOOKUP(VLOOKUP(C94,Table1[[Practice no.]:[12]],22,FALSE),List!$A$2:$B$5,2,FALSE)),"",VLOOKUP(VLOOKUP(C94,Table1[[Practice no.]:[12]],22,FALSE),List!$A$2:$B$5,2,FALSE)))</f>
        <v/>
      </c>
      <c r="I94" s="67" t="str">
        <f>IF(C94="","",IF(ISERROR(VLOOKUP(VLOOKUP(C94,Table1[[Practice no.]:[12]],23,FALSE),List!$A$2:$B$5,2,FALSE)),"",VLOOKUP(VLOOKUP(C94,Table1[[Practice no.]:[12]],23,FALSE),List!$A$2:$B$5,2,FALSE)))</f>
        <v/>
      </c>
      <c r="J94" s="67" t="str">
        <f>IF(C94="","",IF(ISERROR(VLOOKUP(VLOOKUP(C94,Table1[[Practice no.]:[12]],24,FALSE),List!$A$2:$B$5,2,FALSE)),"",VLOOKUP(VLOOKUP(C94,Table1[[Practice no.]:[12]],24,FALSE),List!$A$2:$B$5,2,FALSE)))</f>
        <v/>
      </c>
      <c r="K94" s="68" t="str">
        <f>IF(C94="","",IF(ISERROR(VLOOKUP(VLOOKUP(C94,Table1[[Practice no.]:[12]],25,FALSE),List!$A$2:$B$5,2,FALSE)),"",VLOOKUP(VLOOKUP(C94,Table1[[Practice no.]:[12]],25,FALSE),List!$A$2:$B$5,2,FALSE)))</f>
        <v/>
      </c>
      <c r="L94" s="68" t="str">
        <f>IF(C94="","",IF(ISERROR(VLOOKUP(VLOOKUP(C94,Table1[[Practice no.]:[12]],26,FALSE),List!$A$2:$B$5,2,FALSE)),"",VLOOKUP(VLOOKUP(C94,Table1[[Practice no.]:[12]],26,FALSE),List!$A$2:$B$5,2,FALSE)))</f>
        <v/>
      </c>
      <c r="M94" s="68" t="str">
        <f>IF(C94="","",IF(ISERROR(VLOOKUP(VLOOKUP(C94,Table1[[Practice no.]:[12]],27,FALSE),List!$A$2:$B$5,2,FALSE)),"",VLOOKUP(VLOOKUP(C94,Table1[[Practice no.]:[12]],27,FALSE),List!$A$2:$B$5,2,FALSE)))</f>
        <v/>
      </c>
      <c r="N94" s="69" t="str">
        <f>IF(C94="","",IF(ISERROR(VLOOKUP(VLOOKUP(C94,Table1[[Practice no.]:[12]],28,FALSE),List!$A$2:$B$5,2,FALSE)),"",VLOOKUP(VLOOKUP(C94,Table1[[Practice no.]:[12]],28,FALSE),List!$A$2:$B$5,2,FALSE)))</f>
        <v/>
      </c>
      <c r="O94" s="69" t="str">
        <f>IF(C94="","",IF(ISERROR(VLOOKUP(VLOOKUP(C94,Table1[[Practice no.]:[12]],29,FALSE),List!$A$2:$B$5,2,FALSE)),"",VLOOKUP(VLOOKUP(C94,Table1[[Practice no.]:[12]],29,FALSE),List!$A$2:$B$5,2,FALSE)))</f>
        <v/>
      </c>
      <c r="P94" s="69" t="str">
        <f>IF(C94="","",IF(ISERROR(VLOOKUP(VLOOKUP(C94,Table1[[Practice no.]:[12]],30,FALSE),List!$A$2:$B$5,2,FALSE)),"",VLOOKUP(VLOOKUP(C94,Table1[[Practice no.]:[12]],30,FALSE),List!$A$2:$B$5,2,FALSE)))</f>
        <v/>
      </c>
      <c r="Q94" s="77" t="str">
        <f>IF(C94="","",IF(ISERROR(VLOOKUP(VLOOKUP(C94,Table1[[Practice no.]:[12]],31,FALSE),List!$A$2:$B$5,2,FALSE)),"",VLOOKUP(VLOOKUP(C94,Table1[[Practice no.]:[12]],31,FALSE),List!$A$2:$B$5,2,FALSE)))</f>
        <v/>
      </c>
      <c r="R94" s="55" t="str">
        <f>IF(C94="","",IF(ISERROR(VLOOKUP(VLOOKUP(C94,Table1[[Practice no.]:[12]],32,FALSE),List!$A$2:$B$5,2,FALSE)),"",VLOOKUP(VLOOKUP(C94,Table1[[Practice no.]:[12]],32,FALSE),List!$A$2:$B$5,2,FALSE)))</f>
        <v/>
      </c>
      <c r="S94" s="55" t="str">
        <f>IF(C94="","",IF(ISERROR(VLOOKUP(VLOOKUP(C94,Table1[[Practice no.]:[12]],33,FALSE),List!$A$2:$B$5,2,FALSE)),"",VLOOKUP(VLOOKUP(C94,Table1[[Practice no.]:[12]],33,FALSE),List!$A$2:$B$5,2,FALSE)))</f>
        <v/>
      </c>
      <c r="T94" s="55" t="str">
        <f>IF(C94="","",IF(ISERROR(VLOOKUP(VLOOKUP(C94,Table1[[Practice no.]:[12]],34,FALSE),List!$A$2:$B$5,2,FALSE)),"",VLOOKUP(VLOOKUP(C94,Table1[[Practice no.]:[12]],34,FALSE),List!$A$2:$B$5,2,FALSE)))</f>
        <v/>
      </c>
      <c r="U94" s="55" t="str">
        <f>IF(C94="","",IF(ISERROR(VLOOKUP(VLOOKUP(C94,Table1[[Practice no.]:[12]],35,FALSE),List!$A$2:$B$5,2,FALSE)),"",VLOOKUP(VLOOKUP(C94,Table1[[Practice no.]:[12]],35,FALSE),List!$A$2:$B$5,2,FALSE)))</f>
        <v/>
      </c>
      <c r="V94" s="55" t="str">
        <f>IF(C94="","",IF(ISERROR(VLOOKUP(VLOOKUP(C94,Table1[[Practice no.]:[12]],36,FALSE),List!$A$2:$B$5,2,FALSE)),"",VLOOKUP(VLOOKUP(C94,Table1[[Practice no.]:[12]],36,FALSE),List!$A$2:$B$5,2,FALSE)))</f>
        <v/>
      </c>
      <c r="W94" s="55" t="str">
        <f>IF(C94="","",IF(ISERROR(VLOOKUP(VLOOKUP(C94,Table1[[Practice no.]:[12]],37,FALSE),List!$A$2:$B$5,2,FALSE)),"",VLOOKUP(VLOOKUP(C94,Table1[[Practice no.]:[12]],37,FALSE),List!$A$2:$B$5,2,FALSE)))</f>
        <v/>
      </c>
      <c r="X94" s="55" t="str">
        <f>IF(C94="","",IF(ISERROR(VLOOKUP(VLOOKUP(C94,Table1[[Practice no.]:[12]],38,FALSE),List!$A$2:$B$5,2,FALSE)),"",VLOOKUP(VLOOKUP(C94,Table1[[Practice no.]:[12]],38,FALSE),List!$A$2:$B$5,2,FALSE)))</f>
        <v/>
      </c>
      <c r="Y94" s="55" t="str">
        <f>IF(C94="","",IF(ISERROR(VLOOKUP(VLOOKUP(C94,Table1[[Practice no.]:[12]],39,FALSE),List!$A$2:$B$5,2,FALSE)),"",VLOOKUP(VLOOKUP(C94,Table1[[Practice no.]:[12]],39,FALSE),List!$A$2:$B$5,2,FALSE)))</f>
        <v/>
      </c>
      <c r="Z94" s="55" t="str">
        <f>IF(C94="","",IF(ISERROR(VLOOKUP(VLOOKUP(C94,Table1[[Practice no.]:[12]],40,FALSE),List!$A$2:$B$5,2,FALSE)),"",VLOOKUP(VLOOKUP(C94,Table1[[Practice no.]:[12]],40,FALSE),List!$A$2:$B$5,2,FALSE)))</f>
        <v/>
      </c>
      <c r="AA94" s="55" t="str">
        <f>IF(C94="","",IF(ISERROR(VLOOKUP(VLOOKUP(C94,Table1[[Practice no.]:[12]],41,FALSE),List!$A$2:$B$5,2,FALSE)),"",VLOOKUP(VLOOKUP(C94,Table1[[Practice no.]:[12]],41,FALSE),List!$A$2:$B$5,2,FALSE)))</f>
        <v/>
      </c>
      <c r="AB94" s="55" t="str">
        <f>IF(C94="","",IF(ISERROR(VLOOKUP(VLOOKUP(C94,Table1[[Practice no.]:[12]],42,FALSE),List!$A$2:$B$5,2,FALSE)),"",VLOOKUP(VLOOKUP(C94,Table1[[Practice no.]:[12]],42,FALSE),List!$A$2:$B$5,2,FALSE)))</f>
        <v/>
      </c>
      <c r="AD94" s="63"/>
      <c r="AE94" s="63"/>
      <c r="AF94" s="63"/>
      <c r="AG94" s="63"/>
      <c r="AH94" s="63"/>
      <c r="AI94" s="63"/>
      <c r="AJ94" s="63"/>
      <c r="AK94" s="63"/>
      <c r="AL94" s="63"/>
      <c r="AM94" s="63"/>
      <c r="AN94" s="64"/>
    </row>
    <row r="95" spans="1:40" ht="40.35" customHeight="1">
      <c r="A95" s="218"/>
      <c r="B95" s="218"/>
      <c r="C95" s="220"/>
      <c r="D95" s="219" t="str">
        <f>IF(C95="","",HYPERLINK("#'" &amp; C95 &amp; "'!A1",VLOOKUP(C95,Table1[[Practice no.]:[Pracitce Name]],2,FALSE)))</f>
        <v/>
      </c>
      <c r="E95" s="65" t="str">
        <f>IF(C95="","",IF(ISERROR(VLOOKUP(VLOOKUP(C95,Table1[[Practice no.]:[12]],19,FALSE),List!$A$2:$B$5,2,FALSE)),"",VLOOKUP(VLOOKUP(C95,Table1[[Practice no.]:[12]],19,FALSE),List!$A$2:$B$5,2,FALSE)))</f>
        <v/>
      </c>
      <c r="F95" s="66" t="str">
        <f>IF(C95="","",IF(ISERROR(VLOOKUP(VLOOKUP(C95,Table1[[Practice no.]:[12]],20,FALSE),List!$A$2:$B$5,2,FALSE)),"",VLOOKUP(VLOOKUP(C95,Table1[[Practice no.]:[12]],20,FALSE),List!$A$2:$B$5,2,FALSE)))</f>
        <v/>
      </c>
      <c r="G95" s="66" t="str">
        <f>IF(C95="","",IF(ISERROR(VLOOKUP(VLOOKUP(C95,Table1[[Practice no.]:[12]],21,FALSE),List!$A$2:$B$5,2,FALSE)),"",VLOOKUP(VLOOKUP(C95,Table1[[Practice no.]:[12]],21,FALSE),List!$A$2:$B$5,2,FALSE)))</f>
        <v/>
      </c>
      <c r="H95" s="67" t="str">
        <f>IF(C95="","",IF(ISERROR(VLOOKUP(VLOOKUP(C95,Table1[[Practice no.]:[12]],22,FALSE),List!$A$2:$B$5,2,FALSE)),"",VLOOKUP(VLOOKUP(C95,Table1[[Practice no.]:[12]],22,FALSE),List!$A$2:$B$5,2,FALSE)))</f>
        <v/>
      </c>
      <c r="I95" s="67" t="str">
        <f>IF(C95="","",IF(ISERROR(VLOOKUP(VLOOKUP(C95,Table1[[Practice no.]:[12]],23,FALSE),List!$A$2:$B$5,2,FALSE)),"",VLOOKUP(VLOOKUP(C95,Table1[[Practice no.]:[12]],23,FALSE),List!$A$2:$B$5,2,FALSE)))</f>
        <v/>
      </c>
      <c r="J95" s="67" t="str">
        <f>IF(C95="","",IF(ISERROR(VLOOKUP(VLOOKUP(C95,Table1[[Practice no.]:[12]],24,FALSE),List!$A$2:$B$5,2,FALSE)),"",VLOOKUP(VLOOKUP(C95,Table1[[Practice no.]:[12]],24,FALSE),List!$A$2:$B$5,2,FALSE)))</f>
        <v/>
      </c>
      <c r="K95" s="68" t="str">
        <f>IF(C95="","",IF(ISERROR(VLOOKUP(VLOOKUP(C95,Table1[[Practice no.]:[12]],25,FALSE),List!$A$2:$B$5,2,FALSE)),"",VLOOKUP(VLOOKUP(C95,Table1[[Practice no.]:[12]],25,FALSE),List!$A$2:$B$5,2,FALSE)))</f>
        <v/>
      </c>
      <c r="L95" s="68" t="str">
        <f>IF(C95="","",IF(ISERROR(VLOOKUP(VLOOKUP(C95,Table1[[Practice no.]:[12]],26,FALSE),List!$A$2:$B$5,2,FALSE)),"",VLOOKUP(VLOOKUP(C95,Table1[[Practice no.]:[12]],26,FALSE),List!$A$2:$B$5,2,FALSE)))</f>
        <v/>
      </c>
      <c r="M95" s="68" t="str">
        <f>IF(C95="","",IF(ISERROR(VLOOKUP(VLOOKUP(C95,Table1[[Practice no.]:[12]],27,FALSE),List!$A$2:$B$5,2,FALSE)),"",VLOOKUP(VLOOKUP(C95,Table1[[Practice no.]:[12]],27,FALSE),List!$A$2:$B$5,2,FALSE)))</f>
        <v/>
      </c>
      <c r="N95" s="69" t="str">
        <f>IF(C95="","",IF(ISERROR(VLOOKUP(VLOOKUP(C95,Table1[[Practice no.]:[12]],28,FALSE),List!$A$2:$B$5,2,FALSE)),"",VLOOKUP(VLOOKUP(C95,Table1[[Practice no.]:[12]],28,FALSE),List!$A$2:$B$5,2,FALSE)))</f>
        <v/>
      </c>
      <c r="O95" s="69" t="str">
        <f>IF(C95="","",IF(ISERROR(VLOOKUP(VLOOKUP(C95,Table1[[Practice no.]:[12]],29,FALSE),List!$A$2:$B$5,2,FALSE)),"",VLOOKUP(VLOOKUP(C95,Table1[[Practice no.]:[12]],29,FALSE),List!$A$2:$B$5,2,FALSE)))</f>
        <v/>
      </c>
      <c r="P95" s="69" t="str">
        <f>IF(C95="","",IF(ISERROR(VLOOKUP(VLOOKUP(C95,Table1[[Practice no.]:[12]],30,FALSE),List!$A$2:$B$5,2,FALSE)),"",VLOOKUP(VLOOKUP(C95,Table1[[Practice no.]:[12]],30,FALSE),List!$A$2:$B$5,2,FALSE)))</f>
        <v/>
      </c>
      <c r="Q95" s="77" t="str">
        <f>IF(C95="","",IF(ISERROR(VLOOKUP(VLOOKUP(C95,Table1[[Practice no.]:[12]],31,FALSE),List!$A$2:$B$5,2,FALSE)),"",VLOOKUP(VLOOKUP(C95,Table1[[Practice no.]:[12]],31,FALSE),List!$A$2:$B$5,2,FALSE)))</f>
        <v/>
      </c>
      <c r="R95" s="55" t="str">
        <f>IF(C95="","",IF(ISERROR(VLOOKUP(VLOOKUP(C95,Table1[[Practice no.]:[12]],32,FALSE),List!$A$2:$B$5,2,FALSE)),"",VLOOKUP(VLOOKUP(C95,Table1[[Practice no.]:[12]],32,FALSE),List!$A$2:$B$5,2,FALSE)))</f>
        <v/>
      </c>
      <c r="S95" s="55" t="str">
        <f>IF(C95="","",IF(ISERROR(VLOOKUP(VLOOKUP(C95,Table1[[Practice no.]:[12]],33,FALSE),List!$A$2:$B$5,2,FALSE)),"",VLOOKUP(VLOOKUP(C95,Table1[[Practice no.]:[12]],33,FALSE),List!$A$2:$B$5,2,FALSE)))</f>
        <v/>
      </c>
      <c r="T95" s="55" t="str">
        <f>IF(C95="","",IF(ISERROR(VLOOKUP(VLOOKUP(C95,Table1[[Practice no.]:[12]],34,FALSE),List!$A$2:$B$5,2,FALSE)),"",VLOOKUP(VLOOKUP(C95,Table1[[Practice no.]:[12]],34,FALSE),List!$A$2:$B$5,2,FALSE)))</f>
        <v/>
      </c>
      <c r="U95" s="55" t="str">
        <f>IF(C95="","",IF(ISERROR(VLOOKUP(VLOOKUP(C95,Table1[[Practice no.]:[12]],35,FALSE),List!$A$2:$B$5,2,FALSE)),"",VLOOKUP(VLOOKUP(C95,Table1[[Practice no.]:[12]],35,FALSE),List!$A$2:$B$5,2,FALSE)))</f>
        <v/>
      </c>
      <c r="V95" s="55" t="str">
        <f>IF(C95="","",IF(ISERROR(VLOOKUP(VLOOKUP(C95,Table1[[Practice no.]:[12]],36,FALSE),List!$A$2:$B$5,2,FALSE)),"",VLOOKUP(VLOOKUP(C95,Table1[[Practice no.]:[12]],36,FALSE),List!$A$2:$B$5,2,FALSE)))</f>
        <v/>
      </c>
      <c r="W95" s="55" t="str">
        <f>IF(C95="","",IF(ISERROR(VLOOKUP(VLOOKUP(C95,Table1[[Practice no.]:[12]],37,FALSE),List!$A$2:$B$5,2,FALSE)),"",VLOOKUP(VLOOKUP(C95,Table1[[Practice no.]:[12]],37,FALSE),List!$A$2:$B$5,2,FALSE)))</f>
        <v/>
      </c>
      <c r="X95" s="55" t="str">
        <f>IF(C95="","",IF(ISERROR(VLOOKUP(VLOOKUP(C95,Table1[[Practice no.]:[12]],38,FALSE),List!$A$2:$B$5,2,FALSE)),"",VLOOKUP(VLOOKUP(C95,Table1[[Practice no.]:[12]],38,FALSE),List!$A$2:$B$5,2,FALSE)))</f>
        <v/>
      </c>
      <c r="Y95" s="55" t="str">
        <f>IF(C95="","",IF(ISERROR(VLOOKUP(VLOOKUP(C95,Table1[[Practice no.]:[12]],39,FALSE),List!$A$2:$B$5,2,FALSE)),"",VLOOKUP(VLOOKUP(C95,Table1[[Practice no.]:[12]],39,FALSE),List!$A$2:$B$5,2,FALSE)))</f>
        <v/>
      </c>
      <c r="Z95" s="55" t="str">
        <f>IF(C95="","",IF(ISERROR(VLOOKUP(VLOOKUP(C95,Table1[[Practice no.]:[12]],40,FALSE),List!$A$2:$B$5,2,FALSE)),"",VLOOKUP(VLOOKUP(C95,Table1[[Practice no.]:[12]],40,FALSE),List!$A$2:$B$5,2,FALSE)))</f>
        <v/>
      </c>
      <c r="AA95" s="55" t="str">
        <f>IF(C95="","",IF(ISERROR(VLOOKUP(VLOOKUP(C95,Table1[[Practice no.]:[12]],41,FALSE),List!$A$2:$B$5,2,FALSE)),"",VLOOKUP(VLOOKUP(C95,Table1[[Practice no.]:[12]],41,FALSE),List!$A$2:$B$5,2,FALSE)))</f>
        <v/>
      </c>
      <c r="AB95" s="55" t="str">
        <f>IF(C95="","",IF(ISERROR(VLOOKUP(VLOOKUP(C95,Table1[[Practice no.]:[12]],42,FALSE),List!$A$2:$B$5,2,FALSE)),"",VLOOKUP(VLOOKUP(C95,Table1[[Practice no.]:[12]],42,FALSE),List!$A$2:$B$5,2,FALSE)))</f>
        <v/>
      </c>
      <c r="AD95" s="63"/>
      <c r="AE95" s="63"/>
      <c r="AF95" s="63"/>
      <c r="AG95" s="63"/>
      <c r="AH95" s="63"/>
      <c r="AI95" s="63"/>
      <c r="AJ95" s="63"/>
      <c r="AK95" s="63"/>
      <c r="AL95" s="63"/>
      <c r="AM95" s="63"/>
      <c r="AN95" s="64"/>
    </row>
    <row r="96" spans="1:40" ht="40.35" customHeight="1">
      <c r="A96" s="218"/>
      <c r="B96" s="218"/>
      <c r="C96" s="220"/>
      <c r="D96" s="219" t="str">
        <f>IF(C96="","",HYPERLINK("#'" &amp; C96 &amp; "'!A1",VLOOKUP(C96,Table1[[Practice no.]:[Pracitce Name]],2,FALSE)))</f>
        <v/>
      </c>
      <c r="E96" s="65" t="str">
        <f>IF(C96="","",IF(ISERROR(VLOOKUP(VLOOKUP(C96,Table1[[Practice no.]:[12]],19,FALSE),List!$A$2:$B$5,2,FALSE)),"",VLOOKUP(VLOOKUP(C96,Table1[[Practice no.]:[12]],19,FALSE),List!$A$2:$B$5,2,FALSE)))</f>
        <v/>
      </c>
      <c r="F96" s="66" t="str">
        <f>IF(C96="","",IF(ISERROR(VLOOKUP(VLOOKUP(C96,Table1[[Practice no.]:[12]],20,FALSE),List!$A$2:$B$5,2,FALSE)),"",VLOOKUP(VLOOKUP(C96,Table1[[Practice no.]:[12]],20,FALSE),List!$A$2:$B$5,2,FALSE)))</f>
        <v/>
      </c>
      <c r="G96" s="66" t="str">
        <f>IF(C96="","",IF(ISERROR(VLOOKUP(VLOOKUP(C96,Table1[[Practice no.]:[12]],21,FALSE),List!$A$2:$B$5,2,FALSE)),"",VLOOKUP(VLOOKUP(C96,Table1[[Practice no.]:[12]],21,FALSE),List!$A$2:$B$5,2,FALSE)))</f>
        <v/>
      </c>
      <c r="H96" s="67" t="str">
        <f>IF(C96="","",IF(ISERROR(VLOOKUP(VLOOKUP(C96,Table1[[Practice no.]:[12]],22,FALSE),List!$A$2:$B$5,2,FALSE)),"",VLOOKUP(VLOOKUP(C96,Table1[[Practice no.]:[12]],22,FALSE),List!$A$2:$B$5,2,FALSE)))</f>
        <v/>
      </c>
      <c r="I96" s="67" t="str">
        <f>IF(C96="","",IF(ISERROR(VLOOKUP(VLOOKUP(C96,Table1[[Practice no.]:[12]],23,FALSE),List!$A$2:$B$5,2,FALSE)),"",VLOOKUP(VLOOKUP(C96,Table1[[Practice no.]:[12]],23,FALSE),List!$A$2:$B$5,2,FALSE)))</f>
        <v/>
      </c>
      <c r="J96" s="67" t="str">
        <f>IF(C96="","",IF(ISERROR(VLOOKUP(VLOOKUP(C96,Table1[[Practice no.]:[12]],24,FALSE),List!$A$2:$B$5,2,FALSE)),"",VLOOKUP(VLOOKUP(C96,Table1[[Practice no.]:[12]],24,FALSE),List!$A$2:$B$5,2,FALSE)))</f>
        <v/>
      </c>
      <c r="K96" s="68" t="str">
        <f>IF(C96="","",IF(ISERROR(VLOOKUP(VLOOKUP(C96,Table1[[Practice no.]:[12]],25,FALSE),List!$A$2:$B$5,2,FALSE)),"",VLOOKUP(VLOOKUP(C96,Table1[[Practice no.]:[12]],25,FALSE),List!$A$2:$B$5,2,FALSE)))</f>
        <v/>
      </c>
      <c r="L96" s="68" t="str">
        <f>IF(C96="","",IF(ISERROR(VLOOKUP(VLOOKUP(C96,Table1[[Practice no.]:[12]],26,FALSE),List!$A$2:$B$5,2,FALSE)),"",VLOOKUP(VLOOKUP(C96,Table1[[Practice no.]:[12]],26,FALSE),List!$A$2:$B$5,2,FALSE)))</f>
        <v/>
      </c>
      <c r="M96" s="68" t="str">
        <f>IF(C96="","",IF(ISERROR(VLOOKUP(VLOOKUP(C96,Table1[[Practice no.]:[12]],27,FALSE),List!$A$2:$B$5,2,FALSE)),"",VLOOKUP(VLOOKUP(C96,Table1[[Practice no.]:[12]],27,FALSE),List!$A$2:$B$5,2,FALSE)))</f>
        <v/>
      </c>
      <c r="N96" s="69" t="str">
        <f>IF(C96="","",IF(ISERROR(VLOOKUP(VLOOKUP(C96,Table1[[Practice no.]:[12]],28,FALSE),List!$A$2:$B$5,2,FALSE)),"",VLOOKUP(VLOOKUP(C96,Table1[[Practice no.]:[12]],28,FALSE),List!$A$2:$B$5,2,FALSE)))</f>
        <v/>
      </c>
      <c r="O96" s="69" t="str">
        <f>IF(C96="","",IF(ISERROR(VLOOKUP(VLOOKUP(C96,Table1[[Practice no.]:[12]],29,FALSE),List!$A$2:$B$5,2,FALSE)),"",VLOOKUP(VLOOKUP(C96,Table1[[Practice no.]:[12]],29,FALSE),List!$A$2:$B$5,2,FALSE)))</f>
        <v/>
      </c>
      <c r="P96" s="69" t="str">
        <f>IF(C96="","",IF(ISERROR(VLOOKUP(VLOOKUP(C96,Table1[[Practice no.]:[12]],30,FALSE),List!$A$2:$B$5,2,FALSE)),"",VLOOKUP(VLOOKUP(C96,Table1[[Practice no.]:[12]],30,FALSE),List!$A$2:$B$5,2,FALSE)))</f>
        <v/>
      </c>
      <c r="Q96" s="77" t="str">
        <f>IF(C96="","",IF(ISERROR(VLOOKUP(VLOOKUP(C96,Table1[[Practice no.]:[12]],31,FALSE),List!$A$2:$B$5,2,FALSE)),"",VLOOKUP(VLOOKUP(C96,Table1[[Practice no.]:[12]],31,FALSE),List!$A$2:$B$5,2,FALSE)))</f>
        <v/>
      </c>
      <c r="R96" s="55" t="str">
        <f>IF(C96="","",IF(ISERROR(VLOOKUP(VLOOKUP(C96,Table1[[Practice no.]:[12]],32,FALSE),List!$A$2:$B$5,2,FALSE)),"",VLOOKUP(VLOOKUP(C96,Table1[[Practice no.]:[12]],32,FALSE),List!$A$2:$B$5,2,FALSE)))</f>
        <v/>
      </c>
      <c r="S96" s="55" t="str">
        <f>IF(C96="","",IF(ISERROR(VLOOKUP(VLOOKUP(C96,Table1[[Practice no.]:[12]],33,FALSE),List!$A$2:$B$5,2,FALSE)),"",VLOOKUP(VLOOKUP(C96,Table1[[Practice no.]:[12]],33,FALSE),List!$A$2:$B$5,2,FALSE)))</f>
        <v/>
      </c>
      <c r="T96" s="55" t="str">
        <f>IF(C96="","",IF(ISERROR(VLOOKUP(VLOOKUP(C96,Table1[[Practice no.]:[12]],34,FALSE),List!$A$2:$B$5,2,FALSE)),"",VLOOKUP(VLOOKUP(C96,Table1[[Practice no.]:[12]],34,FALSE),List!$A$2:$B$5,2,FALSE)))</f>
        <v/>
      </c>
      <c r="U96" s="55" t="str">
        <f>IF(C96="","",IF(ISERROR(VLOOKUP(VLOOKUP(C96,Table1[[Practice no.]:[12]],35,FALSE),List!$A$2:$B$5,2,FALSE)),"",VLOOKUP(VLOOKUP(C96,Table1[[Practice no.]:[12]],35,FALSE),List!$A$2:$B$5,2,FALSE)))</f>
        <v/>
      </c>
      <c r="V96" s="55" t="str">
        <f>IF(C96="","",IF(ISERROR(VLOOKUP(VLOOKUP(C96,Table1[[Practice no.]:[12]],36,FALSE),List!$A$2:$B$5,2,FALSE)),"",VLOOKUP(VLOOKUP(C96,Table1[[Practice no.]:[12]],36,FALSE),List!$A$2:$B$5,2,FALSE)))</f>
        <v/>
      </c>
      <c r="W96" s="55" t="str">
        <f>IF(C96="","",IF(ISERROR(VLOOKUP(VLOOKUP(C96,Table1[[Practice no.]:[12]],37,FALSE),List!$A$2:$B$5,2,FALSE)),"",VLOOKUP(VLOOKUP(C96,Table1[[Practice no.]:[12]],37,FALSE),List!$A$2:$B$5,2,FALSE)))</f>
        <v/>
      </c>
      <c r="X96" s="55" t="str">
        <f>IF(C96="","",IF(ISERROR(VLOOKUP(VLOOKUP(C96,Table1[[Practice no.]:[12]],38,FALSE),List!$A$2:$B$5,2,FALSE)),"",VLOOKUP(VLOOKUP(C96,Table1[[Practice no.]:[12]],38,FALSE),List!$A$2:$B$5,2,FALSE)))</f>
        <v/>
      </c>
      <c r="Y96" s="55" t="str">
        <f>IF(C96="","",IF(ISERROR(VLOOKUP(VLOOKUP(C96,Table1[[Practice no.]:[12]],39,FALSE),List!$A$2:$B$5,2,FALSE)),"",VLOOKUP(VLOOKUP(C96,Table1[[Practice no.]:[12]],39,FALSE),List!$A$2:$B$5,2,FALSE)))</f>
        <v/>
      </c>
      <c r="Z96" s="55" t="str">
        <f>IF(C96="","",IF(ISERROR(VLOOKUP(VLOOKUP(C96,Table1[[Practice no.]:[12]],40,FALSE),List!$A$2:$B$5,2,FALSE)),"",VLOOKUP(VLOOKUP(C96,Table1[[Practice no.]:[12]],40,FALSE),List!$A$2:$B$5,2,FALSE)))</f>
        <v/>
      </c>
      <c r="AA96" s="55" t="str">
        <f>IF(C96="","",IF(ISERROR(VLOOKUP(VLOOKUP(C96,Table1[[Practice no.]:[12]],41,FALSE),List!$A$2:$B$5,2,FALSE)),"",VLOOKUP(VLOOKUP(C96,Table1[[Practice no.]:[12]],41,FALSE),List!$A$2:$B$5,2,FALSE)))</f>
        <v/>
      </c>
      <c r="AB96" s="55" t="str">
        <f>IF(C96="","",IF(ISERROR(VLOOKUP(VLOOKUP(C96,Table1[[Practice no.]:[12]],42,FALSE),List!$A$2:$B$5,2,FALSE)),"",VLOOKUP(VLOOKUP(C96,Table1[[Practice no.]:[12]],42,FALSE),List!$A$2:$B$5,2,FALSE)))</f>
        <v/>
      </c>
      <c r="AD96" s="63"/>
      <c r="AE96" s="63"/>
      <c r="AF96" s="63"/>
      <c r="AG96" s="63"/>
      <c r="AH96" s="63"/>
      <c r="AI96" s="63"/>
      <c r="AJ96" s="63"/>
      <c r="AK96" s="63"/>
      <c r="AL96" s="63"/>
      <c r="AM96" s="63"/>
      <c r="AN96" s="64"/>
    </row>
    <row r="97" spans="1:40" ht="40.35" customHeight="1">
      <c r="A97" s="218"/>
      <c r="B97" s="218"/>
      <c r="C97" s="220"/>
      <c r="D97" s="219" t="str">
        <f>IF(C97="","",HYPERLINK("#'" &amp; C97 &amp; "'!A1",VLOOKUP(C97,Table1[[Practice no.]:[Pracitce Name]],2,FALSE)))</f>
        <v/>
      </c>
      <c r="E97" s="65" t="str">
        <f>IF(C97="","",IF(ISERROR(VLOOKUP(VLOOKUP(C97,Table1[[Practice no.]:[12]],19,FALSE),List!$A$2:$B$5,2,FALSE)),"",VLOOKUP(VLOOKUP(C97,Table1[[Practice no.]:[12]],19,FALSE),List!$A$2:$B$5,2,FALSE)))</f>
        <v/>
      </c>
      <c r="F97" s="66" t="str">
        <f>IF(C97="","",IF(ISERROR(VLOOKUP(VLOOKUP(C97,Table1[[Practice no.]:[12]],20,FALSE),List!$A$2:$B$5,2,FALSE)),"",VLOOKUP(VLOOKUP(C97,Table1[[Practice no.]:[12]],20,FALSE),List!$A$2:$B$5,2,FALSE)))</f>
        <v/>
      </c>
      <c r="G97" s="66" t="str">
        <f>IF(C97="","",IF(ISERROR(VLOOKUP(VLOOKUP(C97,Table1[[Practice no.]:[12]],21,FALSE),List!$A$2:$B$5,2,FALSE)),"",VLOOKUP(VLOOKUP(C97,Table1[[Practice no.]:[12]],21,FALSE),List!$A$2:$B$5,2,FALSE)))</f>
        <v/>
      </c>
      <c r="H97" s="67" t="str">
        <f>IF(C97="","",IF(ISERROR(VLOOKUP(VLOOKUP(C97,Table1[[Practice no.]:[12]],22,FALSE),List!$A$2:$B$5,2,FALSE)),"",VLOOKUP(VLOOKUP(C97,Table1[[Practice no.]:[12]],22,FALSE),List!$A$2:$B$5,2,FALSE)))</f>
        <v/>
      </c>
      <c r="I97" s="67" t="str">
        <f>IF(C97="","",IF(ISERROR(VLOOKUP(VLOOKUP(C97,Table1[[Practice no.]:[12]],23,FALSE),List!$A$2:$B$5,2,FALSE)),"",VLOOKUP(VLOOKUP(C97,Table1[[Practice no.]:[12]],23,FALSE),List!$A$2:$B$5,2,FALSE)))</f>
        <v/>
      </c>
      <c r="J97" s="67" t="str">
        <f>IF(C97="","",IF(ISERROR(VLOOKUP(VLOOKUP(C97,Table1[[Practice no.]:[12]],24,FALSE),List!$A$2:$B$5,2,FALSE)),"",VLOOKUP(VLOOKUP(C97,Table1[[Practice no.]:[12]],24,FALSE),List!$A$2:$B$5,2,FALSE)))</f>
        <v/>
      </c>
      <c r="K97" s="68" t="str">
        <f>IF(C97="","",IF(ISERROR(VLOOKUP(VLOOKUP(C97,Table1[[Practice no.]:[12]],25,FALSE),List!$A$2:$B$5,2,FALSE)),"",VLOOKUP(VLOOKUP(C97,Table1[[Practice no.]:[12]],25,FALSE),List!$A$2:$B$5,2,FALSE)))</f>
        <v/>
      </c>
      <c r="L97" s="68" t="str">
        <f>IF(C97="","",IF(ISERROR(VLOOKUP(VLOOKUP(C97,Table1[[Practice no.]:[12]],26,FALSE),List!$A$2:$B$5,2,FALSE)),"",VLOOKUP(VLOOKUP(C97,Table1[[Practice no.]:[12]],26,FALSE),List!$A$2:$B$5,2,FALSE)))</f>
        <v/>
      </c>
      <c r="M97" s="68" t="str">
        <f>IF(C97="","",IF(ISERROR(VLOOKUP(VLOOKUP(C97,Table1[[Practice no.]:[12]],27,FALSE),List!$A$2:$B$5,2,FALSE)),"",VLOOKUP(VLOOKUP(C97,Table1[[Practice no.]:[12]],27,FALSE),List!$A$2:$B$5,2,FALSE)))</f>
        <v/>
      </c>
      <c r="N97" s="69" t="str">
        <f>IF(C97="","",IF(ISERROR(VLOOKUP(VLOOKUP(C97,Table1[[Practice no.]:[12]],28,FALSE),List!$A$2:$B$5,2,FALSE)),"",VLOOKUP(VLOOKUP(C97,Table1[[Practice no.]:[12]],28,FALSE),List!$A$2:$B$5,2,FALSE)))</f>
        <v/>
      </c>
      <c r="O97" s="69" t="str">
        <f>IF(C97="","",IF(ISERROR(VLOOKUP(VLOOKUP(C97,Table1[[Practice no.]:[12]],29,FALSE),List!$A$2:$B$5,2,FALSE)),"",VLOOKUP(VLOOKUP(C97,Table1[[Practice no.]:[12]],29,FALSE),List!$A$2:$B$5,2,FALSE)))</f>
        <v/>
      </c>
      <c r="P97" s="69" t="str">
        <f>IF(C97="","",IF(ISERROR(VLOOKUP(VLOOKUP(C97,Table1[[Practice no.]:[12]],30,FALSE),List!$A$2:$B$5,2,FALSE)),"",VLOOKUP(VLOOKUP(C97,Table1[[Practice no.]:[12]],30,FALSE),List!$A$2:$B$5,2,FALSE)))</f>
        <v/>
      </c>
      <c r="Q97" s="77" t="str">
        <f>IF(C97="","",IF(ISERROR(VLOOKUP(VLOOKUP(C97,Table1[[Practice no.]:[12]],31,FALSE),List!$A$2:$B$5,2,FALSE)),"",VLOOKUP(VLOOKUP(C97,Table1[[Practice no.]:[12]],31,FALSE),List!$A$2:$B$5,2,FALSE)))</f>
        <v/>
      </c>
      <c r="R97" s="55" t="str">
        <f>IF(C97="","",IF(ISERROR(VLOOKUP(VLOOKUP(C97,Table1[[Practice no.]:[12]],32,FALSE),List!$A$2:$B$5,2,FALSE)),"",VLOOKUP(VLOOKUP(C97,Table1[[Practice no.]:[12]],32,FALSE),List!$A$2:$B$5,2,FALSE)))</f>
        <v/>
      </c>
      <c r="S97" s="55" t="str">
        <f>IF(C97="","",IF(ISERROR(VLOOKUP(VLOOKUP(C97,Table1[[Practice no.]:[12]],33,FALSE),List!$A$2:$B$5,2,FALSE)),"",VLOOKUP(VLOOKUP(C97,Table1[[Practice no.]:[12]],33,FALSE),List!$A$2:$B$5,2,FALSE)))</f>
        <v/>
      </c>
      <c r="T97" s="55" t="str">
        <f>IF(C97="","",IF(ISERROR(VLOOKUP(VLOOKUP(C97,Table1[[Practice no.]:[12]],34,FALSE),List!$A$2:$B$5,2,FALSE)),"",VLOOKUP(VLOOKUP(C97,Table1[[Practice no.]:[12]],34,FALSE),List!$A$2:$B$5,2,FALSE)))</f>
        <v/>
      </c>
      <c r="U97" s="55" t="str">
        <f>IF(C97="","",IF(ISERROR(VLOOKUP(VLOOKUP(C97,Table1[[Practice no.]:[12]],35,FALSE),List!$A$2:$B$5,2,FALSE)),"",VLOOKUP(VLOOKUP(C97,Table1[[Practice no.]:[12]],35,FALSE),List!$A$2:$B$5,2,FALSE)))</f>
        <v/>
      </c>
      <c r="V97" s="55" t="str">
        <f>IF(C97="","",IF(ISERROR(VLOOKUP(VLOOKUP(C97,Table1[[Practice no.]:[12]],36,FALSE),List!$A$2:$B$5,2,FALSE)),"",VLOOKUP(VLOOKUP(C97,Table1[[Practice no.]:[12]],36,FALSE),List!$A$2:$B$5,2,FALSE)))</f>
        <v/>
      </c>
      <c r="W97" s="55" t="str">
        <f>IF(C97="","",IF(ISERROR(VLOOKUP(VLOOKUP(C97,Table1[[Practice no.]:[12]],37,FALSE),List!$A$2:$B$5,2,FALSE)),"",VLOOKUP(VLOOKUP(C97,Table1[[Practice no.]:[12]],37,FALSE),List!$A$2:$B$5,2,FALSE)))</f>
        <v/>
      </c>
      <c r="X97" s="55" t="str">
        <f>IF(C97="","",IF(ISERROR(VLOOKUP(VLOOKUP(C97,Table1[[Practice no.]:[12]],38,FALSE),List!$A$2:$B$5,2,FALSE)),"",VLOOKUP(VLOOKUP(C97,Table1[[Practice no.]:[12]],38,FALSE),List!$A$2:$B$5,2,FALSE)))</f>
        <v/>
      </c>
      <c r="Y97" s="55" t="str">
        <f>IF(C97="","",IF(ISERROR(VLOOKUP(VLOOKUP(C97,Table1[[Practice no.]:[12]],39,FALSE),List!$A$2:$B$5,2,FALSE)),"",VLOOKUP(VLOOKUP(C97,Table1[[Practice no.]:[12]],39,FALSE),List!$A$2:$B$5,2,FALSE)))</f>
        <v/>
      </c>
      <c r="Z97" s="55" t="str">
        <f>IF(C97="","",IF(ISERROR(VLOOKUP(VLOOKUP(C97,Table1[[Practice no.]:[12]],40,FALSE),List!$A$2:$B$5,2,FALSE)),"",VLOOKUP(VLOOKUP(C97,Table1[[Practice no.]:[12]],40,FALSE),List!$A$2:$B$5,2,FALSE)))</f>
        <v/>
      </c>
      <c r="AA97" s="55" t="str">
        <f>IF(C97="","",IF(ISERROR(VLOOKUP(VLOOKUP(C97,Table1[[Practice no.]:[12]],41,FALSE),List!$A$2:$B$5,2,FALSE)),"",VLOOKUP(VLOOKUP(C97,Table1[[Practice no.]:[12]],41,FALSE),List!$A$2:$B$5,2,FALSE)))</f>
        <v/>
      </c>
      <c r="AB97" s="55" t="str">
        <f>IF(C97="","",IF(ISERROR(VLOOKUP(VLOOKUP(C97,Table1[[Practice no.]:[12]],42,FALSE),List!$A$2:$B$5,2,FALSE)),"",VLOOKUP(VLOOKUP(C97,Table1[[Practice no.]:[12]],42,FALSE),List!$A$2:$B$5,2,FALSE)))</f>
        <v/>
      </c>
      <c r="AD97" s="63"/>
      <c r="AE97" s="63"/>
      <c r="AF97" s="63"/>
      <c r="AG97" s="63"/>
      <c r="AH97" s="63"/>
      <c r="AI97" s="63"/>
      <c r="AJ97" s="63"/>
      <c r="AK97" s="63"/>
      <c r="AL97" s="63"/>
      <c r="AM97" s="63"/>
      <c r="AN97" s="64"/>
    </row>
    <row r="98" spans="1:40" ht="40.35" customHeight="1">
      <c r="A98" s="218"/>
      <c r="B98" s="218"/>
      <c r="C98" s="220"/>
      <c r="D98" s="219" t="str">
        <f>IF(C98="","",HYPERLINK("#'" &amp; C98 &amp; "'!A1",VLOOKUP(C98,Table1[[Practice no.]:[Pracitce Name]],2,FALSE)))</f>
        <v/>
      </c>
      <c r="E98" s="65" t="str">
        <f>IF(C98="","",IF(ISERROR(VLOOKUP(VLOOKUP(C98,Table1[[Practice no.]:[12]],19,FALSE),List!$A$2:$B$5,2,FALSE)),"",VLOOKUP(VLOOKUP(C98,Table1[[Practice no.]:[12]],19,FALSE),List!$A$2:$B$5,2,FALSE)))</f>
        <v/>
      </c>
      <c r="F98" s="66" t="str">
        <f>IF(C98="","",IF(ISERROR(VLOOKUP(VLOOKUP(C98,Table1[[Practice no.]:[12]],20,FALSE),List!$A$2:$B$5,2,FALSE)),"",VLOOKUP(VLOOKUP(C98,Table1[[Practice no.]:[12]],20,FALSE),List!$A$2:$B$5,2,FALSE)))</f>
        <v/>
      </c>
      <c r="G98" s="66" t="str">
        <f>IF(C98="","",IF(ISERROR(VLOOKUP(VLOOKUP(C98,Table1[[Practice no.]:[12]],21,FALSE),List!$A$2:$B$5,2,FALSE)),"",VLOOKUP(VLOOKUP(C98,Table1[[Practice no.]:[12]],21,FALSE),List!$A$2:$B$5,2,FALSE)))</f>
        <v/>
      </c>
      <c r="H98" s="67" t="str">
        <f>IF(C98="","",IF(ISERROR(VLOOKUP(VLOOKUP(C98,Table1[[Practice no.]:[12]],22,FALSE),List!$A$2:$B$5,2,FALSE)),"",VLOOKUP(VLOOKUP(C98,Table1[[Practice no.]:[12]],22,FALSE),List!$A$2:$B$5,2,FALSE)))</f>
        <v/>
      </c>
      <c r="I98" s="67" t="str">
        <f>IF(C98="","",IF(ISERROR(VLOOKUP(VLOOKUP(C98,Table1[[Practice no.]:[12]],23,FALSE),List!$A$2:$B$5,2,FALSE)),"",VLOOKUP(VLOOKUP(C98,Table1[[Practice no.]:[12]],23,FALSE),List!$A$2:$B$5,2,FALSE)))</f>
        <v/>
      </c>
      <c r="J98" s="67" t="str">
        <f>IF(C98="","",IF(ISERROR(VLOOKUP(VLOOKUP(C98,Table1[[Practice no.]:[12]],24,FALSE),List!$A$2:$B$5,2,FALSE)),"",VLOOKUP(VLOOKUP(C98,Table1[[Practice no.]:[12]],24,FALSE),List!$A$2:$B$5,2,FALSE)))</f>
        <v/>
      </c>
      <c r="K98" s="68" t="str">
        <f>IF(C98="","",IF(ISERROR(VLOOKUP(VLOOKUP(C98,Table1[[Practice no.]:[12]],25,FALSE),List!$A$2:$B$5,2,FALSE)),"",VLOOKUP(VLOOKUP(C98,Table1[[Practice no.]:[12]],25,FALSE),List!$A$2:$B$5,2,FALSE)))</f>
        <v/>
      </c>
      <c r="L98" s="68" t="str">
        <f>IF(C98="","",IF(ISERROR(VLOOKUP(VLOOKUP(C98,Table1[[Practice no.]:[12]],26,FALSE),List!$A$2:$B$5,2,FALSE)),"",VLOOKUP(VLOOKUP(C98,Table1[[Practice no.]:[12]],26,FALSE),List!$A$2:$B$5,2,FALSE)))</f>
        <v/>
      </c>
      <c r="M98" s="68" t="str">
        <f>IF(C98="","",IF(ISERROR(VLOOKUP(VLOOKUP(C98,Table1[[Practice no.]:[12]],27,FALSE),List!$A$2:$B$5,2,FALSE)),"",VLOOKUP(VLOOKUP(C98,Table1[[Practice no.]:[12]],27,FALSE),List!$A$2:$B$5,2,FALSE)))</f>
        <v/>
      </c>
      <c r="N98" s="69" t="str">
        <f>IF(C98="","",IF(ISERROR(VLOOKUP(VLOOKUP(C98,Table1[[Practice no.]:[12]],28,FALSE),List!$A$2:$B$5,2,FALSE)),"",VLOOKUP(VLOOKUP(C98,Table1[[Practice no.]:[12]],28,FALSE),List!$A$2:$B$5,2,FALSE)))</f>
        <v/>
      </c>
      <c r="O98" s="69" t="str">
        <f>IF(C98="","",IF(ISERROR(VLOOKUP(VLOOKUP(C98,Table1[[Practice no.]:[12]],29,FALSE),List!$A$2:$B$5,2,FALSE)),"",VLOOKUP(VLOOKUP(C98,Table1[[Practice no.]:[12]],29,FALSE),List!$A$2:$B$5,2,FALSE)))</f>
        <v/>
      </c>
      <c r="P98" s="69" t="str">
        <f>IF(C98="","",IF(ISERROR(VLOOKUP(VLOOKUP(C98,Table1[[Practice no.]:[12]],30,FALSE),List!$A$2:$B$5,2,FALSE)),"",VLOOKUP(VLOOKUP(C98,Table1[[Practice no.]:[12]],30,FALSE),List!$A$2:$B$5,2,FALSE)))</f>
        <v/>
      </c>
      <c r="Q98" s="77" t="str">
        <f>IF(C98="","",IF(ISERROR(VLOOKUP(VLOOKUP(C98,Table1[[Practice no.]:[12]],31,FALSE),List!$A$2:$B$5,2,FALSE)),"",VLOOKUP(VLOOKUP(C98,Table1[[Practice no.]:[12]],31,FALSE),List!$A$2:$B$5,2,FALSE)))</f>
        <v/>
      </c>
      <c r="R98" s="55" t="str">
        <f>IF(C98="","",IF(ISERROR(VLOOKUP(VLOOKUP(C98,Table1[[Practice no.]:[12]],32,FALSE),List!$A$2:$B$5,2,FALSE)),"",VLOOKUP(VLOOKUP(C98,Table1[[Practice no.]:[12]],32,FALSE),List!$A$2:$B$5,2,FALSE)))</f>
        <v/>
      </c>
      <c r="S98" s="55" t="str">
        <f>IF(C98="","",IF(ISERROR(VLOOKUP(VLOOKUP(C98,Table1[[Practice no.]:[12]],33,FALSE),List!$A$2:$B$5,2,FALSE)),"",VLOOKUP(VLOOKUP(C98,Table1[[Practice no.]:[12]],33,FALSE),List!$A$2:$B$5,2,FALSE)))</f>
        <v/>
      </c>
      <c r="T98" s="55" t="str">
        <f>IF(C98="","",IF(ISERROR(VLOOKUP(VLOOKUP(C98,Table1[[Practice no.]:[12]],34,FALSE),List!$A$2:$B$5,2,FALSE)),"",VLOOKUP(VLOOKUP(C98,Table1[[Practice no.]:[12]],34,FALSE),List!$A$2:$B$5,2,FALSE)))</f>
        <v/>
      </c>
      <c r="U98" s="55" t="str">
        <f>IF(C98="","",IF(ISERROR(VLOOKUP(VLOOKUP(C98,Table1[[Practice no.]:[12]],35,FALSE),List!$A$2:$B$5,2,FALSE)),"",VLOOKUP(VLOOKUP(C98,Table1[[Practice no.]:[12]],35,FALSE),List!$A$2:$B$5,2,FALSE)))</f>
        <v/>
      </c>
      <c r="V98" s="55" t="str">
        <f>IF(C98="","",IF(ISERROR(VLOOKUP(VLOOKUP(C98,Table1[[Practice no.]:[12]],36,FALSE),List!$A$2:$B$5,2,FALSE)),"",VLOOKUP(VLOOKUP(C98,Table1[[Practice no.]:[12]],36,FALSE),List!$A$2:$B$5,2,FALSE)))</f>
        <v/>
      </c>
      <c r="W98" s="55" t="str">
        <f>IF(C98="","",IF(ISERROR(VLOOKUP(VLOOKUP(C98,Table1[[Practice no.]:[12]],37,FALSE),List!$A$2:$B$5,2,FALSE)),"",VLOOKUP(VLOOKUP(C98,Table1[[Practice no.]:[12]],37,FALSE),List!$A$2:$B$5,2,FALSE)))</f>
        <v/>
      </c>
      <c r="X98" s="55" t="str">
        <f>IF(C98="","",IF(ISERROR(VLOOKUP(VLOOKUP(C98,Table1[[Practice no.]:[12]],38,FALSE),List!$A$2:$B$5,2,FALSE)),"",VLOOKUP(VLOOKUP(C98,Table1[[Practice no.]:[12]],38,FALSE),List!$A$2:$B$5,2,FALSE)))</f>
        <v/>
      </c>
      <c r="Y98" s="55" t="str">
        <f>IF(C98="","",IF(ISERROR(VLOOKUP(VLOOKUP(C98,Table1[[Practice no.]:[12]],39,FALSE),List!$A$2:$B$5,2,FALSE)),"",VLOOKUP(VLOOKUP(C98,Table1[[Practice no.]:[12]],39,FALSE),List!$A$2:$B$5,2,FALSE)))</f>
        <v/>
      </c>
      <c r="Z98" s="55" t="str">
        <f>IF(C98="","",IF(ISERROR(VLOOKUP(VLOOKUP(C98,Table1[[Practice no.]:[12]],40,FALSE),List!$A$2:$B$5,2,FALSE)),"",VLOOKUP(VLOOKUP(C98,Table1[[Practice no.]:[12]],40,FALSE),List!$A$2:$B$5,2,FALSE)))</f>
        <v/>
      </c>
      <c r="AA98" s="55" t="str">
        <f>IF(C98="","",IF(ISERROR(VLOOKUP(VLOOKUP(C98,Table1[[Practice no.]:[12]],41,FALSE),List!$A$2:$B$5,2,FALSE)),"",VLOOKUP(VLOOKUP(C98,Table1[[Practice no.]:[12]],41,FALSE),List!$A$2:$B$5,2,FALSE)))</f>
        <v/>
      </c>
      <c r="AB98" s="55" t="str">
        <f>IF(C98="","",IF(ISERROR(VLOOKUP(VLOOKUP(C98,Table1[[Practice no.]:[12]],42,FALSE),List!$A$2:$B$5,2,FALSE)),"",VLOOKUP(VLOOKUP(C98,Table1[[Practice no.]:[12]],42,FALSE),List!$A$2:$B$5,2,FALSE)))</f>
        <v/>
      </c>
      <c r="AD98" s="63"/>
      <c r="AE98" s="63"/>
      <c r="AF98" s="63"/>
      <c r="AG98" s="63"/>
      <c r="AH98" s="63"/>
      <c r="AI98" s="63"/>
      <c r="AJ98" s="63"/>
      <c r="AK98" s="63"/>
      <c r="AL98" s="63"/>
      <c r="AM98" s="63"/>
      <c r="AN98" s="64"/>
    </row>
    <row r="99" spans="1:40" ht="40.35" customHeight="1">
      <c r="A99" s="218"/>
      <c r="B99" s="218"/>
      <c r="C99" s="220"/>
      <c r="D99" s="219" t="str">
        <f>IF(C99="","",HYPERLINK("#'" &amp; C99 &amp; "'!A1",VLOOKUP(C99,Table1[[Practice no.]:[Pracitce Name]],2,FALSE)))</f>
        <v/>
      </c>
      <c r="E99" s="65" t="str">
        <f>IF(C99="","",IF(ISERROR(VLOOKUP(VLOOKUP(C99,Table1[[Practice no.]:[12]],19,FALSE),List!$A$2:$B$5,2,FALSE)),"",VLOOKUP(VLOOKUP(C99,Table1[[Practice no.]:[12]],19,FALSE),List!$A$2:$B$5,2,FALSE)))</f>
        <v/>
      </c>
      <c r="F99" s="66" t="str">
        <f>IF(C99="","",IF(ISERROR(VLOOKUP(VLOOKUP(C99,Table1[[Practice no.]:[12]],20,FALSE),List!$A$2:$B$5,2,FALSE)),"",VLOOKUP(VLOOKUP(C99,Table1[[Practice no.]:[12]],20,FALSE),List!$A$2:$B$5,2,FALSE)))</f>
        <v/>
      </c>
      <c r="G99" s="66" t="str">
        <f>IF(C99="","",IF(ISERROR(VLOOKUP(VLOOKUP(C99,Table1[[Practice no.]:[12]],21,FALSE),List!$A$2:$B$5,2,FALSE)),"",VLOOKUP(VLOOKUP(C99,Table1[[Practice no.]:[12]],21,FALSE),List!$A$2:$B$5,2,FALSE)))</f>
        <v/>
      </c>
      <c r="H99" s="67" t="str">
        <f>IF(C99="","",IF(ISERROR(VLOOKUP(VLOOKUP(C99,Table1[[Practice no.]:[12]],22,FALSE),List!$A$2:$B$5,2,FALSE)),"",VLOOKUP(VLOOKUP(C99,Table1[[Practice no.]:[12]],22,FALSE),List!$A$2:$B$5,2,FALSE)))</f>
        <v/>
      </c>
      <c r="I99" s="67" t="str">
        <f>IF(C99="","",IF(ISERROR(VLOOKUP(VLOOKUP(C99,Table1[[Practice no.]:[12]],23,FALSE),List!$A$2:$B$5,2,FALSE)),"",VLOOKUP(VLOOKUP(C99,Table1[[Practice no.]:[12]],23,FALSE),List!$A$2:$B$5,2,FALSE)))</f>
        <v/>
      </c>
      <c r="J99" s="67" t="str">
        <f>IF(C99="","",IF(ISERROR(VLOOKUP(VLOOKUP(C99,Table1[[Practice no.]:[12]],24,FALSE),List!$A$2:$B$5,2,FALSE)),"",VLOOKUP(VLOOKUP(C99,Table1[[Practice no.]:[12]],24,FALSE),List!$A$2:$B$5,2,FALSE)))</f>
        <v/>
      </c>
      <c r="K99" s="68" t="str">
        <f>IF(C99="","",IF(ISERROR(VLOOKUP(VLOOKUP(C99,Table1[[Practice no.]:[12]],25,FALSE),List!$A$2:$B$5,2,FALSE)),"",VLOOKUP(VLOOKUP(C99,Table1[[Practice no.]:[12]],25,FALSE),List!$A$2:$B$5,2,FALSE)))</f>
        <v/>
      </c>
      <c r="L99" s="68" t="str">
        <f>IF(C99="","",IF(ISERROR(VLOOKUP(VLOOKUP(C99,Table1[[Practice no.]:[12]],26,FALSE),List!$A$2:$B$5,2,FALSE)),"",VLOOKUP(VLOOKUP(C99,Table1[[Practice no.]:[12]],26,FALSE),List!$A$2:$B$5,2,FALSE)))</f>
        <v/>
      </c>
      <c r="M99" s="68" t="str">
        <f>IF(C99="","",IF(ISERROR(VLOOKUP(VLOOKUP(C99,Table1[[Practice no.]:[12]],27,FALSE),List!$A$2:$B$5,2,FALSE)),"",VLOOKUP(VLOOKUP(C99,Table1[[Practice no.]:[12]],27,FALSE),List!$A$2:$B$5,2,FALSE)))</f>
        <v/>
      </c>
      <c r="N99" s="69" t="str">
        <f>IF(C99="","",IF(ISERROR(VLOOKUP(VLOOKUP(C99,Table1[[Practice no.]:[12]],28,FALSE),List!$A$2:$B$5,2,FALSE)),"",VLOOKUP(VLOOKUP(C99,Table1[[Practice no.]:[12]],28,FALSE),List!$A$2:$B$5,2,FALSE)))</f>
        <v/>
      </c>
      <c r="O99" s="69" t="str">
        <f>IF(C99="","",IF(ISERROR(VLOOKUP(VLOOKUP(C99,Table1[[Practice no.]:[12]],29,FALSE),List!$A$2:$B$5,2,FALSE)),"",VLOOKUP(VLOOKUP(C99,Table1[[Practice no.]:[12]],29,FALSE),List!$A$2:$B$5,2,FALSE)))</f>
        <v/>
      </c>
      <c r="P99" s="69" t="str">
        <f>IF(C99="","",IF(ISERROR(VLOOKUP(VLOOKUP(C99,Table1[[Practice no.]:[12]],30,FALSE),List!$A$2:$B$5,2,FALSE)),"",VLOOKUP(VLOOKUP(C99,Table1[[Practice no.]:[12]],30,FALSE),List!$A$2:$B$5,2,FALSE)))</f>
        <v/>
      </c>
      <c r="Q99" s="77" t="str">
        <f>IF(C99="","",IF(ISERROR(VLOOKUP(VLOOKUP(C99,Table1[[Practice no.]:[12]],31,FALSE),List!$A$2:$B$5,2,FALSE)),"",VLOOKUP(VLOOKUP(C99,Table1[[Practice no.]:[12]],31,FALSE),List!$A$2:$B$5,2,FALSE)))</f>
        <v/>
      </c>
      <c r="R99" s="55" t="str">
        <f>IF(C99="","",IF(ISERROR(VLOOKUP(VLOOKUP(C99,Table1[[Practice no.]:[12]],32,FALSE),List!$A$2:$B$5,2,FALSE)),"",VLOOKUP(VLOOKUP(C99,Table1[[Practice no.]:[12]],32,FALSE),List!$A$2:$B$5,2,FALSE)))</f>
        <v/>
      </c>
      <c r="S99" s="55" t="str">
        <f>IF(C99="","",IF(ISERROR(VLOOKUP(VLOOKUP(C99,Table1[[Practice no.]:[12]],33,FALSE),List!$A$2:$B$5,2,FALSE)),"",VLOOKUP(VLOOKUP(C99,Table1[[Practice no.]:[12]],33,FALSE),List!$A$2:$B$5,2,FALSE)))</f>
        <v/>
      </c>
      <c r="T99" s="55" t="str">
        <f>IF(C99="","",IF(ISERROR(VLOOKUP(VLOOKUP(C99,Table1[[Practice no.]:[12]],34,FALSE),List!$A$2:$B$5,2,FALSE)),"",VLOOKUP(VLOOKUP(C99,Table1[[Practice no.]:[12]],34,FALSE),List!$A$2:$B$5,2,FALSE)))</f>
        <v/>
      </c>
      <c r="U99" s="55" t="str">
        <f>IF(C99="","",IF(ISERROR(VLOOKUP(VLOOKUP(C99,Table1[[Practice no.]:[12]],35,FALSE),List!$A$2:$B$5,2,FALSE)),"",VLOOKUP(VLOOKUP(C99,Table1[[Practice no.]:[12]],35,FALSE),List!$A$2:$B$5,2,FALSE)))</f>
        <v/>
      </c>
      <c r="V99" s="55" t="str">
        <f>IF(C99="","",IF(ISERROR(VLOOKUP(VLOOKUP(C99,Table1[[Practice no.]:[12]],36,FALSE),List!$A$2:$B$5,2,FALSE)),"",VLOOKUP(VLOOKUP(C99,Table1[[Practice no.]:[12]],36,FALSE),List!$A$2:$B$5,2,FALSE)))</f>
        <v/>
      </c>
      <c r="W99" s="55" t="str">
        <f>IF(C99="","",IF(ISERROR(VLOOKUP(VLOOKUP(C99,Table1[[Practice no.]:[12]],37,FALSE),List!$A$2:$B$5,2,FALSE)),"",VLOOKUP(VLOOKUP(C99,Table1[[Practice no.]:[12]],37,FALSE),List!$A$2:$B$5,2,FALSE)))</f>
        <v/>
      </c>
      <c r="X99" s="55" t="str">
        <f>IF(C99="","",IF(ISERROR(VLOOKUP(VLOOKUP(C99,Table1[[Practice no.]:[12]],38,FALSE),List!$A$2:$B$5,2,FALSE)),"",VLOOKUP(VLOOKUP(C99,Table1[[Practice no.]:[12]],38,FALSE),List!$A$2:$B$5,2,FALSE)))</f>
        <v/>
      </c>
      <c r="Y99" s="55" t="str">
        <f>IF(C99="","",IF(ISERROR(VLOOKUP(VLOOKUP(C99,Table1[[Practice no.]:[12]],39,FALSE),List!$A$2:$B$5,2,FALSE)),"",VLOOKUP(VLOOKUP(C99,Table1[[Practice no.]:[12]],39,FALSE),List!$A$2:$B$5,2,FALSE)))</f>
        <v/>
      </c>
      <c r="Z99" s="55" t="str">
        <f>IF(C99="","",IF(ISERROR(VLOOKUP(VLOOKUP(C99,Table1[[Practice no.]:[12]],40,FALSE),List!$A$2:$B$5,2,FALSE)),"",VLOOKUP(VLOOKUP(C99,Table1[[Practice no.]:[12]],40,FALSE),List!$A$2:$B$5,2,FALSE)))</f>
        <v/>
      </c>
      <c r="AA99" s="55" t="str">
        <f>IF(C99="","",IF(ISERROR(VLOOKUP(VLOOKUP(C99,Table1[[Practice no.]:[12]],41,FALSE),List!$A$2:$B$5,2,FALSE)),"",VLOOKUP(VLOOKUP(C99,Table1[[Practice no.]:[12]],41,FALSE),List!$A$2:$B$5,2,FALSE)))</f>
        <v/>
      </c>
      <c r="AB99" s="55" t="str">
        <f>IF(C99="","",IF(ISERROR(VLOOKUP(VLOOKUP(C99,Table1[[Practice no.]:[12]],42,FALSE),List!$A$2:$B$5,2,FALSE)),"",VLOOKUP(VLOOKUP(C99,Table1[[Practice no.]:[12]],42,FALSE),List!$A$2:$B$5,2,FALSE)))</f>
        <v/>
      </c>
      <c r="AD99" s="63"/>
      <c r="AE99" s="63"/>
      <c r="AF99" s="63"/>
      <c r="AG99" s="63"/>
      <c r="AH99" s="63"/>
      <c r="AI99" s="63"/>
      <c r="AJ99" s="63"/>
      <c r="AK99" s="63"/>
      <c r="AL99" s="63"/>
      <c r="AM99" s="63"/>
      <c r="AN99" s="64"/>
    </row>
    <row r="100" spans="1:40" ht="40.35" customHeight="1">
      <c r="A100" s="218"/>
      <c r="B100" s="218"/>
      <c r="C100" s="220"/>
      <c r="D100" s="219" t="str">
        <f>IF(C100="","",HYPERLINK("#'" &amp; C100 &amp; "'!A1",VLOOKUP(C100,Table1[[Practice no.]:[Pracitce Name]],2,FALSE)))</f>
        <v/>
      </c>
      <c r="E100" s="65" t="str">
        <f>IF(C100="","",IF(ISERROR(VLOOKUP(VLOOKUP(C100,Table1[[Practice no.]:[12]],19,FALSE),List!$A$2:$B$5,2,FALSE)),"",VLOOKUP(VLOOKUP(C100,Table1[[Practice no.]:[12]],19,FALSE),List!$A$2:$B$5,2,FALSE)))</f>
        <v/>
      </c>
      <c r="F100" s="66" t="str">
        <f>IF(C100="","",IF(ISERROR(VLOOKUP(VLOOKUP(C100,Table1[[Practice no.]:[12]],20,FALSE),List!$A$2:$B$5,2,FALSE)),"",VLOOKUP(VLOOKUP(C100,Table1[[Practice no.]:[12]],20,FALSE),List!$A$2:$B$5,2,FALSE)))</f>
        <v/>
      </c>
      <c r="G100" s="66" t="str">
        <f>IF(C100="","",IF(ISERROR(VLOOKUP(VLOOKUP(C100,Table1[[Practice no.]:[12]],21,FALSE),List!$A$2:$B$5,2,FALSE)),"",VLOOKUP(VLOOKUP(C100,Table1[[Practice no.]:[12]],21,FALSE),List!$A$2:$B$5,2,FALSE)))</f>
        <v/>
      </c>
      <c r="H100" s="67" t="str">
        <f>IF(C100="","",IF(ISERROR(VLOOKUP(VLOOKUP(C100,Table1[[Practice no.]:[12]],22,FALSE),List!$A$2:$B$5,2,FALSE)),"",VLOOKUP(VLOOKUP(C100,Table1[[Practice no.]:[12]],22,FALSE),List!$A$2:$B$5,2,FALSE)))</f>
        <v/>
      </c>
      <c r="I100" s="67" t="str">
        <f>IF(C100="","",IF(ISERROR(VLOOKUP(VLOOKUP(C100,Table1[[Practice no.]:[12]],23,FALSE),List!$A$2:$B$5,2,FALSE)),"",VLOOKUP(VLOOKUP(C100,Table1[[Practice no.]:[12]],23,FALSE),List!$A$2:$B$5,2,FALSE)))</f>
        <v/>
      </c>
      <c r="J100" s="67" t="str">
        <f>IF(C100="","",IF(ISERROR(VLOOKUP(VLOOKUP(C100,Table1[[Practice no.]:[12]],24,FALSE),List!$A$2:$B$5,2,FALSE)),"",VLOOKUP(VLOOKUP(C100,Table1[[Practice no.]:[12]],24,FALSE),List!$A$2:$B$5,2,FALSE)))</f>
        <v/>
      </c>
      <c r="K100" s="68" t="str">
        <f>IF(C100="","",IF(ISERROR(VLOOKUP(VLOOKUP(C100,Table1[[Practice no.]:[12]],25,FALSE),List!$A$2:$B$5,2,FALSE)),"",VLOOKUP(VLOOKUP(C100,Table1[[Practice no.]:[12]],25,FALSE),List!$A$2:$B$5,2,FALSE)))</f>
        <v/>
      </c>
      <c r="L100" s="68" t="str">
        <f>IF(C100="","",IF(ISERROR(VLOOKUP(VLOOKUP(C100,Table1[[Practice no.]:[12]],26,FALSE),List!$A$2:$B$5,2,FALSE)),"",VLOOKUP(VLOOKUP(C100,Table1[[Practice no.]:[12]],26,FALSE),List!$A$2:$B$5,2,FALSE)))</f>
        <v/>
      </c>
      <c r="M100" s="68" t="str">
        <f>IF(C100="","",IF(ISERROR(VLOOKUP(VLOOKUP(C100,Table1[[Practice no.]:[12]],27,FALSE),List!$A$2:$B$5,2,FALSE)),"",VLOOKUP(VLOOKUP(C100,Table1[[Practice no.]:[12]],27,FALSE),List!$A$2:$B$5,2,FALSE)))</f>
        <v/>
      </c>
      <c r="N100" s="69" t="str">
        <f>IF(C100="","",IF(ISERROR(VLOOKUP(VLOOKUP(C100,Table1[[Practice no.]:[12]],28,FALSE),List!$A$2:$B$5,2,FALSE)),"",VLOOKUP(VLOOKUP(C100,Table1[[Practice no.]:[12]],28,FALSE),List!$A$2:$B$5,2,FALSE)))</f>
        <v/>
      </c>
      <c r="O100" s="69" t="str">
        <f>IF(C100="","",IF(ISERROR(VLOOKUP(VLOOKUP(C100,Table1[[Practice no.]:[12]],29,FALSE),List!$A$2:$B$5,2,FALSE)),"",VLOOKUP(VLOOKUP(C100,Table1[[Practice no.]:[12]],29,FALSE),List!$A$2:$B$5,2,FALSE)))</f>
        <v/>
      </c>
      <c r="P100" s="69" t="str">
        <f>IF(C100="","",IF(ISERROR(VLOOKUP(VLOOKUP(C100,Table1[[Practice no.]:[12]],30,FALSE),List!$A$2:$B$5,2,FALSE)),"",VLOOKUP(VLOOKUP(C100,Table1[[Practice no.]:[12]],30,FALSE),List!$A$2:$B$5,2,FALSE)))</f>
        <v/>
      </c>
      <c r="Q100" s="77" t="str">
        <f>IF(C100="","",IF(ISERROR(VLOOKUP(VLOOKUP(C100,Table1[[Practice no.]:[12]],31,FALSE),List!$A$2:$B$5,2,FALSE)),"",VLOOKUP(VLOOKUP(C100,Table1[[Practice no.]:[12]],31,FALSE),List!$A$2:$B$5,2,FALSE)))</f>
        <v/>
      </c>
      <c r="R100" s="55" t="str">
        <f>IF(C100="","",IF(ISERROR(VLOOKUP(VLOOKUP(C100,Table1[[Practice no.]:[12]],32,FALSE),List!$A$2:$B$5,2,FALSE)),"",VLOOKUP(VLOOKUP(C100,Table1[[Practice no.]:[12]],32,FALSE),List!$A$2:$B$5,2,FALSE)))</f>
        <v/>
      </c>
      <c r="S100" s="55" t="str">
        <f>IF(C100="","",IF(ISERROR(VLOOKUP(VLOOKUP(C100,Table1[[Practice no.]:[12]],33,FALSE),List!$A$2:$B$5,2,FALSE)),"",VLOOKUP(VLOOKUP(C100,Table1[[Practice no.]:[12]],33,FALSE),List!$A$2:$B$5,2,FALSE)))</f>
        <v/>
      </c>
      <c r="T100" s="55" t="str">
        <f>IF(C100="","",IF(ISERROR(VLOOKUP(VLOOKUP(C100,Table1[[Practice no.]:[12]],34,FALSE),List!$A$2:$B$5,2,FALSE)),"",VLOOKUP(VLOOKUP(C100,Table1[[Practice no.]:[12]],34,FALSE),List!$A$2:$B$5,2,FALSE)))</f>
        <v/>
      </c>
      <c r="U100" s="55" t="str">
        <f>IF(C100="","",IF(ISERROR(VLOOKUP(VLOOKUP(C100,Table1[[Practice no.]:[12]],35,FALSE),List!$A$2:$B$5,2,FALSE)),"",VLOOKUP(VLOOKUP(C100,Table1[[Practice no.]:[12]],35,FALSE),List!$A$2:$B$5,2,FALSE)))</f>
        <v/>
      </c>
      <c r="V100" s="55" t="str">
        <f>IF(C100="","",IF(ISERROR(VLOOKUP(VLOOKUP(C100,Table1[[Practice no.]:[12]],36,FALSE),List!$A$2:$B$5,2,FALSE)),"",VLOOKUP(VLOOKUP(C100,Table1[[Practice no.]:[12]],36,FALSE),List!$A$2:$B$5,2,FALSE)))</f>
        <v/>
      </c>
      <c r="W100" s="55" t="str">
        <f>IF(C100="","",IF(ISERROR(VLOOKUP(VLOOKUP(C100,Table1[[Practice no.]:[12]],37,FALSE),List!$A$2:$B$5,2,FALSE)),"",VLOOKUP(VLOOKUP(C100,Table1[[Practice no.]:[12]],37,FALSE),List!$A$2:$B$5,2,FALSE)))</f>
        <v/>
      </c>
      <c r="X100" s="55" t="str">
        <f>IF(C100="","",IF(ISERROR(VLOOKUP(VLOOKUP(C100,Table1[[Practice no.]:[12]],38,FALSE),List!$A$2:$B$5,2,FALSE)),"",VLOOKUP(VLOOKUP(C100,Table1[[Practice no.]:[12]],38,FALSE),List!$A$2:$B$5,2,FALSE)))</f>
        <v/>
      </c>
      <c r="Y100" s="55" t="str">
        <f>IF(C100="","",IF(ISERROR(VLOOKUP(VLOOKUP(C100,Table1[[Practice no.]:[12]],39,FALSE),List!$A$2:$B$5,2,FALSE)),"",VLOOKUP(VLOOKUP(C100,Table1[[Practice no.]:[12]],39,FALSE),List!$A$2:$B$5,2,FALSE)))</f>
        <v/>
      </c>
      <c r="Z100" s="55" t="str">
        <f>IF(C100="","",IF(ISERROR(VLOOKUP(VLOOKUP(C100,Table1[[Practice no.]:[12]],40,FALSE),List!$A$2:$B$5,2,FALSE)),"",VLOOKUP(VLOOKUP(C100,Table1[[Practice no.]:[12]],40,FALSE),List!$A$2:$B$5,2,FALSE)))</f>
        <v/>
      </c>
      <c r="AA100" s="55" t="str">
        <f>IF(C100="","",IF(ISERROR(VLOOKUP(VLOOKUP(C100,Table1[[Practice no.]:[12]],41,FALSE),List!$A$2:$B$5,2,FALSE)),"",VLOOKUP(VLOOKUP(C100,Table1[[Practice no.]:[12]],41,FALSE),List!$A$2:$B$5,2,FALSE)))</f>
        <v/>
      </c>
      <c r="AB100" s="55" t="str">
        <f>IF(C100="","",IF(ISERROR(VLOOKUP(VLOOKUP(C100,Table1[[Practice no.]:[12]],42,FALSE),List!$A$2:$B$5,2,FALSE)),"",VLOOKUP(VLOOKUP(C100,Table1[[Practice no.]:[12]],42,FALSE),List!$A$2:$B$5,2,FALSE)))</f>
        <v/>
      </c>
      <c r="AD100" s="63"/>
      <c r="AE100" s="63"/>
      <c r="AF100" s="63"/>
      <c r="AG100" s="63"/>
      <c r="AH100" s="63"/>
      <c r="AI100" s="63"/>
      <c r="AJ100" s="63"/>
      <c r="AK100" s="63"/>
      <c r="AL100" s="63"/>
      <c r="AM100" s="63"/>
      <c r="AN100" s="64"/>
    </row>
    <row r="101" spans="1:40" ht="40.35" customHeight="1">
      <c r="A101" s="218"/>
      <c r="B101" s="218"/>
      <c r="C101" s="220"/>
      <c r="D101" s="219" t="str">
        <f>IF(C101="","",HYPERLINK("#'" &amp; C101 &amp; "'!A1",VLOOKUP(C101,Table1[[Practice no.]:[Pracitce Name]],2,FALSE)))</f>
        <v/>
      </c>
      <c r="E101" s="65" t="str">
        <f>IF(C101="","",IF(ISERROR(VLOOKUP(VLOOKUP(C101,Table1[[Practice no.]:[12]],19,FALSE),List!$A$2:$B$5,2,FALSE)),"",VLOOKUP(VLOOKUP(C101,Table1[[Practice no.]:[12]],19,FALSE),List!$A$2:$B$5,2,FALSE)))</f>
        <v/>
      </c>
      <c r="F101" s="66" t="str">
        <f>IF(C101="","",IF(ISERROR(VLOOKUP(VLOOKUP(C101,Table1[[Practice no.]:[12]],20,FALSE),List!$A$2:$B$5,2,FALSE)),"",VLOOKUP(VLOOKUP(C101,Table1[[Practice no.]:[12]],20,FALSE),List!$A$2:$B$5,2,FALSE)))</f>
        <v/>
      </c>
      <c r="G101" s="66" t="str">
        <f>IF(C101="","",IF(ISERROR(VLOOKUP(VLOOKUP(C101,Table1[[Practice no.]:[12]],21,FALSE),List!$A$2:$B$5,2,FALSE)),"",VLOOKUP(VLOOKUP(C101,Table1[[Practice no.]:[12]],21,FALSE),List!$A$2:$B$5,2,FALSE)))</f>
        <v/>
      </c>
      <c r="H101" s="67" t="str">
        <f>IF(C101="","",IF(ISERROR(VLOOKUP(VLOOKUP(C101,Table1[[Practice no.]:[12]],22,FALSE),List!$A$2:$B$5,2,FALSE)),"",VLOOKUP(VLOOKUP(C101,Table1[[Practice no.]:[12]],22,FALSE),List!$A$2:$B$5,2,FALSE)))</f>
        <v/>
      </c>
      <c r="I101" s="67" t="str">
        <f>IF(C101="","",IF(ISERROR(VLOOKUP(VLOOKUP(C101,Table1[[Practice no.]:[12]],23,FALSE),List!$A$2:$B$5,2,FALSE)),"",VLOOKUP(VLOOKUP(C101,Table1[[Practice no.]:[12]],23,FALSE),List!$A$2:$B$5,2,FALSE)))</f>
        <v/>
      </c>
      <c r="J101" s="67" t="str">
        <f>IF(C101="","",IF(ISERROR(VLOOKUP(VLOOKUP(C101,Table1[[Practice no.]:[12]],24,FALSE),List!$A$2:$B$5,2,FALSE)),"",VLOOKUP(VLOOKUP(C101,Table1[[Practice no.]:[12]],24,FALSE),List!$A$2:$B$5,2,FALSE)))</f>
        <v/>
      </c>
      <c r="K101" s="68" t="str">
        <f>IF(C101="","",IF(ISERROR(VLOOKUP(VLOOKUP(C101,Table1[[Practice no.]:[12]],25,FALSE),List!$A$2:$B$5,2,FALSE)),"",VLOOKUP(VLOOKUP(C101,Table1[[Practice no.]:[12]],25,FALSE),List!$A$2:$B$5,2,FALSE)))</f>
        <v/>
      </c>
      <c r="L101" s="68" t="str">
        <f>IF(C101="","",IF(ISERROR(VLOOKUP(VLOOKUP(C101,Table1[[Practice no.]:[12]],26,FALSE),List!$A$2:$B$5,2,FALSE)),"",VLOOKUP(VLOOKUP(C101,Table1[[Practice no.]:[12]],26,FALSE),List!$A$2:$B$5,2,FALSE)))</f>
        <v/>
      </c>
      <c r="M101" s="68" t="str">
        <f>IF(C101="","",IF(ISERROR(VLOOKUP(VLOOKUP(C101,Table1[[Practice no.]:[12]],27,FALSE),List!$A$2:$B$5,2,FALSE)),"",VLOOKUP(VLOOKUP(C101,Table1[[Practice no.]:[12]],27,FALSE),List!$A$2:$B$5,2,FALSE)))</f>
        <v/>
      </c>
      <c r="N101" s="69" t="str">
        <f>IF(C101="","",IF(ISERROR(VLOOKUP(VLOOKUP(C101,Table1[[Practice no.]:[12]],28,FALSE),List!$A$2:$B$5,2,FALSE)),"",VLOOKUP(VLOOKUP(C101,Table1[[Practice no.]:[12]],28,FALSE),List!$A$2:$B$5,2,FALSE)))</f>
        <v/>
      </c>
      <c r="O101" s="69" t="str">
        <f>IF(C101="","",IF(ISERROR(VLOOKUP(VLOOKUP(C101,Table1[[Practice no.]:[12]],29,FALSE),List!$A$2:$B$5,2,FALSE)),"",VLOOKUP(VLOOKUP(C101,Table1[[Practice no.]:[12]],29,FALSE),List!$A$2:$B$5,2,FALSE)))</f>
        <v/>
      </c>
      <c r="P101" s="69" t="str">
        <f>IF(C101="","",IF(ISERROR(VLOOKUP(VLOOKUP(C101,Table1[[Practice no.]:[12]],30,FALSE),List!$A$2:$B$5,2,FALSE)),"",VLOOKUP(VLOOKUP(C101,Table1[[Practice no.]:[12]],30,FALSE),List!$A$2:$B$5,2,FALSE)))</f>
        <v/>
      </c>
      <c r="Q101" s="77" t="str">
        <f>IF(C101="","",IF(ISERROR(VLOOKUP(VLOOKUP(C101,Table1[[Practice no.]:[12]],31,FALSE),List!$A$2:$B$5,2,FALSE)),"",VLOOKUP(VLOOKUP(C101,Table1[[Practice no.]:[12]],31,FALSE),List!$A$2:$B$5,2,FALSE)))</f>
        <v/>
      </c>
      <c r="R101" s="55" t="str">
        <f>IF(C101="","",IF(ISERROR(VLOOKUP(VLOOKUP(C101,Table1[[Practice no.]:[12]],32,FALSE),List!$A$2:$B$5,2,FALSE)),"",VLOOKUP(VLOOKUP(C101,Table1[[Practice no.]:[12]],32,FALSE),List!$A$2:$B$5,2,FALSE)))</f>
        <v/>
      </c>
      <c r="S101" s="55" t="str">
        <f>IF(C101="","",IF(ISERROR(VLOOKUP(VLOOKUP(C101,Table1[[Practice no.]:[12]],33,FALSE),List!$A$2:$B$5,2,FALSE)),"",VLOOKUP(VLOOKUP(C101,Table1[[Practice no.]:[12]],33,FALSE),List!$A$2:$B$5,2,FALSE)))</f>
        <v/>
      </c>
      <c r="T101" s="55" t="str">
        <f>IF(C101="","",IF(ISERROR(VLOOKUP(VLOOKUP(C101,Table1[[Practice no.]:[12]],34,FALSE),List!$A$2:$B$5,2,FALSE)),"",VLOOKUP(VLOOKUP(C101,Table1[[Practice no.]:[12]],34,FALSE),List!$A$2:$B$5,2,FALSE)))</f>
        <v/>
      </c>
      <c r="U101" s="55" t="str">
        <f>IF(C101="","",IF(ISERROR(VLOOKUP(VLOOKUP(C101,Table1[[Practice no.]:[12]],35,FALSE),List!$A$2:$B$5,2,FALSE)),"",VLOOKUP(VLOOKUP(C101,Table1[[Practice no.]:[12]],35,FALSE),List!$A$2:$B$5,2,FALSE)))</f>
        <v/>
      </c>
      <c r="V101" s="55" t="str">
        <f>IF(C101="","",IF(ISERROR(VLOOKUP(VLOOKUP(C101,Table1[[Practice no.]:[12]],36,FALSE),List!$A$2:$B$5,2,FALSE)),"",VLOOKUP(VLOOKUP(C101,Table1[[Practice no.]:[12]],36,FALSE),List!$A$2:$B$5,2,FALSE)))</f>
        <v/>
      </c>
      <c r="W101" s="55" t="str">
        <f>IF(C101="","",IF(ISERROR(VLOOKUP(VLOOKUP(C101,Table1[[Practice no.]:[12]],37,FALSE),List!$A$2:$B$5,2,FALSE)),"",VLOOKUP(VLOOKUP(C101,Table1[[Practice no.]:[12]],37,FALSE),List!$A$2:$B$5,2,FALSE)))</f>
        <v/>
      </c>
      <c r="X101" s="55" t="str">
        <f>IF(C101="","",IF(ISERROR(VLOOKUP(VLOOKUP(C101,Table1[[Practice no.]:[12]],38,FALSE),List!$A$2:$B$5,2,FALSE)),"",VLOOKUP(VLOOKUP(C101,Table1[[Practice no.]:[12]],38,FALSE),List!$A$2:$B$5,2,FALSE)))</f>
        <v/>
      </c>
      <c r="Y101" s="55" t="str">
        <f>IF(C101="","",IF(ISERROR(VLOOKUP(VLOOKUP(C101,Table1[[Practice no.]:[12]],39,FALSE),List!$A$2:$B$5,2,FALSE)),"",VLOOKUP(VLOOKUP(C101,Table1[[Practice no.]:[12]],39,FALSE),List!$A$2:$B$5,2,FALSE)))</f>
        <v/>
      </c>
      <c r="Z101" s="55" t="str">
        <f>IF(C101="","",IF(ISERROR(VLOOKUP(VLOOKUP(C101,Table1[[Practice no.]:[12]],40,FALSE),List!$A$2:$B$5,2,FALSE)),"",VLOOKUP(VLOOKUP(C101,Table1[[Practice no.]:[12]],40,FALSE),List!$A$2:$B$5,2,FALSE)))</f>
        <v/>
      </c>
      <c r="AA101" s="55" t="str">
        <f>IF(C101="","",IF(ISERROR(VLOOKUP(VLOOKUP(C101,Table1[[Practice no.]:[12]],41,FALSE),List!$A$2:$B$5,2,FALSE)),"",VLOOKUP(VLOOKUP(C101,Table1[[Practice no.]:[12]],41,FALSE),List!$A$2:$B$5,2,FALSE)))</f>
        <v/>
      </c>
      <c r="AB101" s="55" t="str">
        <f>IF(C101="","",IF(ISERROR(VLOOKUP(VLOOKUP(C101,Table1[[Practice no.]:[12]],42,FALSE),List!$A$2:$B$5,2,FALSE)),"",VLOOKUP(VLOOKUP(C101,Table1[[Practice no.]:[12]],42,FALSE),List!$A$2:$B$5,2,FALSE)))</f>
        <v/>
      </c>
      <c r="AD101" s="63"/>
      <c r="AE101" s="63"/>
      <c r="AF101" s="63"/>
      <c r="AG101" s="63"/>
      <c r="AH101" s="63"/>
      <c r="AI101" s="63"/>
      <c r="AJ101" s="63"/>
      <c r="AK101" s="63"/>
      <c r="AL101" s="63"/>
      <c r="AM101" s="63"/>
      <c r="AN101" s="64"/>
    </row>
    <row r="102" spans="1:40" ht="40.35" customHeight="1">
      <c r="A102" s="218"/>
      <c r="B102" s="218"/>
      <c r="C102" s="220"/>
      <c r="D102" s="219" t="str">
        <f>IF(C102="","",HYPERLINK("#'" &amp; C102 &amp; "'!A1",VLOOKUP(C102,Table1[[Practice no.]:[Pracitce Name]],2,FALSE)))</f>
        <v/>
      </c>
      <c r="E102" s="65" t="str">
        <f>IF(C102="","",IF(ISERROR(VLOOKUP(VLOOKUP(C102,Table1[[Practice no.]:[12]],19,FALSE),List!$A$2:$B$5,2,FALSE)),"",VLOOKUP(VLOOKUP(C102,Table1[[Practice no.]:[12]],19,FALSE),List!$A$2:$B$5,2,FALSE)))</f>
        <v/>
      </c>
      <c r="F102" s="66" t="str">
        <f>IF(C102="","",IF(ISERROR(VLOOKUP(VLOOKUP(C102,Table1[[Practice no.]:[12]],20,FALSE),List!$A$2:$B$5,2,FALSE)),"",VLOOKUP(VLOOKUP(C102,Table1[[Practice no.]:[12]],20,FALSE),List!$A$2:$B$5,2,FALSE)))</f>
        <v/>
      </c>
      <c r="G102" s="66" t="str">
        <f>IF(C102="","",IF(ISERROR(VLOOKUP(VLOOKUP(C102,Table1[[Practice no.]:[12]],21,FALSE),List!$A$2:$B$5,2,FALSE)),"",VLOOKUP(VLOOKUP(C102,Table1[[Practice no.]:[12]],21,FALSE),List!$A$2:$B$5,2,FALSE)))</f>
        <v/>
      </c>
      <c r="H102" s="67" t="str">
        <f>IF(C102="","",IF(ISERROR(VLOOKUP(VLOOKUP(C102,Table1[[Practice no.]:[12]],22,FALSE),List!$A$2:$B$5,2,FALSE)),"",VLOOKUP(VLOOKUP(C102,Table1[[Practice no.]:[12]],22,FALSE),List!$A$2:$B$5,2,FALSE)))</f>
        <v/>
      </c>
      <c r="I102" s="67" t="str">
        <f>IF(C102="","",IF(ISERROR(VLOOKUP(VLOOKUP(C102,Table1[[Practice no.]:[12]],23,FALSE),List!$A$2:$B$5,2,FALSE)),"",VLOOKUP(VLOOKUP(C102,Table1[[Practice no.]:[12]],23,FALSE),List!$A$2:$B$5,2,FALSE)))</f>
        <v/>
      </c>
      <c r="J102" s="67" t="str">
        <f>IF(C102="","",IF(ISERROR(VLOOKUP(VLOOKUP(C102,Table1[[Practice no.]:[12]],24,FALSE),List!$A$2:$B$5,2,FALSE)),"",VLOOKUP(VLOOKUP(C102,Table1[[Practice no.]:[12]],24,FALSE),List!$A$2:$B$5,2,FALSE)))</f>
        <v/>
      </c>
      <c r="K102" s="68" t="str">
        <f>IF(C102="","",IF(ISERROR(VLOOKUP(VLOOKUP(C102,Table1[[Practice no.]:[12]],25,FALSE),List!$A$2:$B$5,2,FALSE)),"",VLOOKUP(VLOOKUP(C102,Table1[[Practice no.]:[12]],25,FALSE),List!$A$2:$B$5,2,FALSE)))</f>
        <v/>
      </c>
      <c r="L102" s="68" t="str">
        <f>IF(C102="","",IF(ISERROR(VLOOKUP(VLOOKUP(C102,Table1[[Practice no.]:[12]],26,FALSE),List!$A$2:$B$5,2,FALSE)),"",VLOOKUP(VLOOKUP(C102,Table1[[Practice no.]:[12]],26,FALSE),List!$A$2:$B$5,2,FALSE)))</f>
        <v/>
      </c>
      <c r="M102" s="68" t="str">
        <f>IF(C102="","",IF(ISERROR(VLOOKUP(VLOOKUP(C102,Table1[[Practice no.]:[12]],27,FALSE),List!$A$2:$B$5,2,FALSE)),"",VLOOKUP(VLOOKUP(C102,Table1[[Practice no.]:[12]],27,FALSE),List!$A$2:$B$5,2,FALSE)))</f>
        <v/>
      </c>
      <c r="N102" s="69" t="str">
        <f>IF(C102="","",IF(ISERROR(VLOOKUP(VLOOKUP(C102,Table1[[Practice no.]:[12]],28,FALSE),List!$A$2:$B$5,2,FALSE)),"",VLOOKUP(VLOOKUP(C102,Table1[[Practice no.]:[12]],28,FALSE),List!$A$2:$B$5,2,FALSE)))</f>
        <v/>
      </c>
      <c r="O102" s="69" t="str">
        <f>IF(C102="","",IF(ISERROR(VLOOKUP(VLOOKUP(C102,Table1[[Practice no.]:[12]],29,FALSE),List!$A$2:$B$5,2,FALSE)),"",VLOOKUP(VLOOKUP(C102,Table1[[Practice no.]:[12]],29,FALSE),List!$A$2:$B$5,2,FALSE)))</f>
        <v/>
      </c>
      <c r="P102" s="69" t="str">
        <f>IF(C102="","",IF(ISERROR(VLOOKUP(VLOOKUP(C102,Table1[[Practice no.]:[12]],30,FALSE),List!$A$2:$B$5,2,FALSE)),"",VLOOKUP(VLOOKUP(C102,Table1[[Practice no.]:[12]],30,FALSE),List!$A$2:$B$5,2,FALSE)))</f>
        <v/>
      </c>
      <c r="Q102" s="77" t="str">
        <f>IF(C102="","",IF(ISERROR(VLOOKUP(VLOOKUP(C102,Table1[[Practice no.]:[12]],31,FALSE),List!$A$2:$B$5,2,FALSE)),"",VLOOKUP(VLOOKUP(C102,Table1[[Practice no.]:[12]],31,FALSE),List!$A$2:$B$5,2,FALSE)))</f>
        <v/>
      </c>
      <c r="R102" s="55" t="str">
        <f>IF(C102="","",IF(ISERROR(VLOOKUP(VLOOKUP(C102,Table1[[Practice no.]:[12]],32,FALSE),List!$A$2:$B$5,2,FALSE)),"",VLOOKUP(VLOOKUP(C102,Table1[[Practice no.]:[12]],32,FALSE),List!$A$2:$B$5,2,FALSE)))</f>
        <v/>
      </c>
      <c r="S102" s="55" t="str">
        <f>IF(C102="","",IF(ISERROR(VLOOKUP(VLOOKUP(C102,Table1[[Practice no.]:[12]],33,FALSE),List!$A$2:$B$5,2,FALSE)),"",VLOOKUP(VLOOKUP(C102,Table1[[Practice no.]:[12]],33,FALSE),List!$A$2:$B$5,2,FALSE)))</f>
        <v/>
      </c>
      <c r="T102" s="55" t="str">
        <f>IF(C102="","",IF(ISERROR(VLOOKUP(VLOOKUP(C102,Table1[[Practice no.]:[12]],34,FALSE),List!$A$2:$B$5,2,FALSE)),"",VLOOKUP(VLOOKUP(C102,Table1[[Practice no.]:[12]],34,FALSE),List!$A$2:$B$5,2,FALSE)))</f>
        <v/>
      </c>
      <c r="U102" s="55" t="str">
        <f>IF(C102="","",IF(ISERROR(VLOOKUP(VLOOKUP(C102,Table1[[Practice no.]:[12]],35,FALSE),List!$A$2:$B$5,2,FALSE)),"",VLOOKUP(VLOOKUP(C102,Table1[[Practice no.]:[12]],35,FALSE),List!$A$2:$B$5,2,FALSE)))</f>
        <v/>
      </c>
      <c r="V102" s="55" t="str">
        <f>IF(C102="","",IF(ISERROR(VLOOKUP(VLOOKUP(C102,Table1[[Practice no.]:[12]],36,FALSE),List!$A$2:$B$5,2,FALSE)),"",VLOOKUP(VLOOKUP(C102,Table1[[Practice no.]:[12]],36,FALSE),List!$A$2:$B$5,2,FALSE)))</f>
        <v/>
      </c>
      <c r="W102" s="55" t="str">
        <f>IF(C102="","",IF(ISERROR(VLOOKUP(VLOOKUP(C102,Table1[[Practice no.]:[12]],37,FALSE),List!$A$2:$B$5,2,FALSE)),"",VLOOKUP(VLOOKUP(C102,Table1[[Practice no.]:[12]],37,FALSE),List!$A$2:$B$5,2,FALSE)))</f>
        <v/>
      </c>
      <c r="X102" s="55" t="str">
        <f>IF(C102="","",IF(ISERROR(VLOOKUP(VLOOKUP(C102,Table1[[Practice no.]:[12]],38,FALSE),List!$A$2:$B$5,2,FALSE)),"",VLOOKUP(VLOOKUP(C102,Table1[[Practice no.]:[12]],38,FALSE),List!$A$2:$B$5,2,FALSE)))</f>
        <v/>
      </c>
      <c r="Y102" s="55" t="str">
        <f>IF(C102="","",IF(ISERROR(VLOOKUP(VLOOKUP(C102,Table1[[Practice no.]:[12]],39,FALSE),List!$A$2:$B$5,2,FALSE)),"",VLOOKUP(VLOOKUP(C102,Table1[[Practice no.]:[12]],39,FALSE),List!$A$2:$B$5,2,FALSE)))</f>
        <v/>
      </c>
      <c r="Z102" s="55" t="str">
        <f>IF(C102="","",IF(ISERROR(VLOOKUP(VLOOKUP(C102,Table1[[Practice no.]:[12]],40,FALSE),List!$A$2:$B$5,2,FALSE)),"",VLOOKUP(VLOOKUP(C102,Table1[[Practice no.]:[12]],40,FALSE),List!$A$2:$B$5,2,FALSE)))</f>
        <v/>
      </c>
      <c r="AA102" s="55" t="str">
        <f>IF(C102="","",IF(ISERROR(VLOOKUP(VLOOKUP(C102,Table1[[Practice no.]:[12]],41,FALSE),List!$A$2:$B$5,2,FALSE)),"",VLOOKUP(VLOOKUP(C102,Table1[[Practice no.]:[12]],41,FALSE),List!$A$2:$B$5,2,FALSE)))</f>
        <v/>
      </c>
      <c r="AB102" s="55" t="str">
        <f>IF(C102="","",IF(ISERROR(VLOOKUP(VLOOKUP(C102,Table1[[Practice no.]:[12]],42,FALSE),List!$A$2:$B$5,2,FALSE)),"",VLOOKUP(VLOOKUP(C102,Table1[[Practice no.]:[12]],42,FALSE),List!$A$2:$B$5,2,FALSE)))</f>
        <v/>
      </c>
      <c r="AD102" s="63"/>
      <c r="AE102" s="63"/>
      <c r="AF102" s="63"/>
      <c r="AG102" s="63"/>
      <c r="AH102" s="63"/>
      <c r="AI102" s="63"/>
      <c r="AJ102" s="63"/>
      <c r="AK102" s="63"/>
      <c r="AL102" s="63"/>
      <c r="AM102" s="63"/>
      <c r="AN102" s="64"/>
    </row>
    <row r="103" spans="1:40" ht="40.35" customHeight="1">
      <c r="A103" s="218"/>
      <c r="B103" s="218"/>
      <c r="C103" s="220"/>
      <c r="D103" s="219" t="str">
        <f>IF(C103="","",HYPERLINK("#'" &amp; C103 &amp; "'!A1",VLOOKUP(C103,Table1[[Practice no.]:[Pracitce Name]],2,FALSE)))</f>
        <v/>
      </c>
      <c r="E103" s="65" t="str">
        <f>IF(C103="","",IF(ISERROR(VLOOKUP(VLOOKUP(C103,Table1[[Practice no.]:[12]],19,FALSE),List!$A$2:$B$5,2,FALSE)),"",VLOOKUP(VLOOKUP(C103,Table1[[Practice no.]:[12]],19,FALSE),List!$A$2:$B$5,2,FALSE)))</f>
        <v/>
      </c>
      <c r="F103" s="66" t="str">
        <f>IF(C103="","",IF(ISERROR(VLOOKUP(VLOOKUP(C103,Table1[[Practice no.]:[12]],20,FALSE),List!$A$2:$B$5,2,FALSE)),"",VLOOKUP(VLOOKUP(C103,Table1[[Practice no.]:[12]],20,FALSE),List!$A$2:$B$5,2,FALSE)))</f>
        <v/>
      </c>
      <c r="G103" s="66" t="str">
        <f>IF(C103="","",IF(ISERROR(VLOOKUP(VLOOKUP(C103,Table1[[Practice no.]:[12]],21,FALSE),List!$A$2:$B$5,2,FALSE)),"",VLOOKUP(VLOOKUP(C103,Table1[[Practice no.]:[12]],21,FALSE),List!$A$2:$B$5,2,FALSE)))</f>
        <v/>
      </c>
      <c r="H103" s="67" t="str">
        <f>IF(C103="","",IF(ISERROR(VLOOKUP(VLOOKUP(C103,Table1[[Practice no.]:[12]],22,FALSE),List!$A$2:$B$5,2,FALSE)),"",VLOOKUP(VLOOKUP(C103,Table1[[Practice no.]:[12]],22,FALSE),List!$A$2:$B$5,2,FALSE)))</f>
        <v/>
      </c>
      <c r="I103" s="67" t="str">
        <f>IF(C103="","",IF(ISERROR(VLOOKUP(VLOOKUP(C103,Table1[[Practice no.]:[12]],23,FALSE),List!$A$2:$B$5,2,FALSE)),"",VLOOKUP(VLOOKUP(C103,Table1[[Practice no.]:[12]],23,FALSE),List!$A$2:$B$5,2,FALSE)))</f>
        <v/>
      </c>
      <c r="J103" s="67" t="str">
        <f>IF(C103="","",IF(ISERROR(VLOOKUP(VLOOKUP(C103,Table1[[Practice no.]:[12]],24,FALSE),List!$A$2:$B$5,2,FALSE)),"",VLOOKUP(VLOOKUP(C103,Table1[[Practice no.]:[12]],24,FALSE),List!$A$2:$B$5,2,FALSE)))</f>
        <v/>
      </c>
      <c r="K103" s="68" t="str">
        <f>IF(C103="","",IF(ISERROR(VLOOKUP(VLOOKUP(C103,Table1[[Practice no.]:[12]],25,FALSE),List!$A$2:$B$5,2,FALSE)),"",VLOOKUP(VLOOKUP(C103,Table1[[Practice no.]:[12]],25,FALSE),List!$A$2:$B$5,2,FALSE)))</f>
        <v/>
      </c>
      <c r="L103" s="68" t="str">
        <f>IF(C103="","",IF(ISERROR(VLOOKUP(VLOOKUP(C103,Table1[[Practice no.]:[12]],26,FALSE),List!$A$2:$B$5,2,FALSE)),"",VLOOKUP(VLOOKUP(C103,Table1[[Practice no.]:[12]],26,FALSE),List!$A$2:$B$5,2,FALSE)))</f>
        <v/>
      </c>
      <c r="M103" s="68" t="str">
        <f>IF(C103="","",IF(ISERROR(VLOOKUP(VLOOKUP(C103,Table1[[Practice no.]:[12]],27,FALSE),List!$A$2:$B$5,2,FALSE)),"",VLOOKUP(VLOOKUP(C103,Table1[[Practice no.]:[12]],27,FALSE),List!$A$2:$B$5,2,FALSE)))</f>
        <v/>
      </c>
      <c r="N103" s="69" t="str">
        <f>IF(C103="","",IF(ISERROR(VLOOKUP(VLOOKUP(C103,Table1[[Practice no.]:[12]],28,FALSE),List!$A$2:$B$5,2,FALSE)),"",VLOOKUP(VLOOKUP(C103,Table1[[Practice no.]:[12]],28,FALSE),List!$A$2:$B$5,2,FALSE)))</f>
        <v/>
      </c>
      <c r="O103" s="69" t="str">
        <f>IF(C103="","",IF(ISERROR(VLOOKUP(VLOOKUP(C103,Table1[[Practice no.]:[12]],29,FALSE),List!$A$2:$B$5,2,FALSE)),"",VLOOKUP(VLOOKUP(C103,Table1[[Practice no.]:[12]],29,FALSE),List!$A$2:$B$5,2,FALSE)))</f>
        <v/>
      </c>
      <c r="P103" s="69" t="str">
        <f>IF(C103="","",IF(ISERROR(VLOOKUP(VLOOKUP(C103,Table1[[Practice no.]:[12]],30,FALSE),List!$A$2:$B$5,2,FALSE)),"",VLOOKUP(VLOOKUP(C103,Table1[[Practice no.]:[12]],30,FALSE),List!$A$2:$B$5,2,FALSE)))</f>
        <v/>
      </c>
      <c r="Q103" s="77" t="str">
        <f>IF(C103="","",IF(ISERROR(VLOOKUP(VLOOKUP(C103,Table1[[Practice no.]:[12]],31,FALSE),List!$A$2:$B$5,2,FALSE)),"",VLOOKUP(VLOOKUP(C103,Table1[[Practice no.]:[12]],31,FALSE),List!$A$2:$B$5,2,FALSE)))</f>
        <v/>
      </c>
      <c r="R103" s="55" t="str">
        <f>IF(C103="","",IF(ISERROR(VLOOKUP(VLOOKUP(C103,Table1[[Practice no.]:[12]],32,FALSE),List!$A$2:$B$5,2,FALSE)),"",VLOOKUP(VLOOKUP(C103,Table1[[Practice no.]:[12]],32,FALSE),List!$A$2:$B$5,2,FALSE)))</f>
        <v/>
      </c>
      <c r="S103" s="55" t="str">
        <f>IF(C103="","",IF(ISERROR(VLOOKUP(VLOOKUP(C103,Table1[[Practice no.]:[12]],33,FALSE),List!$A$2:$B$5,2,FALSE)),"",VLOOKUP(VLOOKUP(C103,Table1[[Practice no.]:[12]],33,FALSE),List!$A$2:$B$5,2,FALSE)))</f>
        <v/>
      </c>
      <c r="T103" s="55" t="str">
        <f>IF(C103="","",IF(ISERROR(VLOOKUP(VLOOKUP(C103,Table1[[Practice no.]:[12]],34,FALSE),List!$A$2:$B$5,2,FALSE)),"",VLOOKUP(VLOOKUP(C103,Table1[[Practice no.]:[12]],34,FALSE),List!$A$2:$B$5,2,FALSE)))</f>
        <v/>
      </c>
      <c r="U103" s="55" t="str">
        <f>IF(C103="","",IF(ISERROR(VLOOKUP(VLOOKUP(C103,Table1[[Practice no.]:[12]],35,FALSE),List!$A$2:$B$5,2,FALSE)),"",VLOOKUP(VLOOKUP(C103,Table1[[Practice no.]:[12]],35,FALSE),List!$A$2:$B$5,2,FALSE)))</f>
        <v/>
      </c>
      <c r="V103" s="55" t="str">
        <f>IF(C103="","",IF(ISERROR(VLOOKUP(VLOOKUP(C103,Table1[[Practice no.]:[12]],36,FALSE),List!$A$2:$B$5,2,FALSE)),"",VLOOKUP(VLOOKUP(C103,Table1[[Practice no.]:[12]],36,FALSE),List!$A$2:$B$5,2,FALSE)))</f>
        <v/>
      </c>
      <c r="W103" s="55" t="str">
        <f>IF(C103="","",IF(ISERROR(VLOOKUP(VLOOKUP(C103,Table1[[Practice no.]:[12]],37,FALSE),List!$A$2:$B$5,2,FALSE)),"",VLOOKUP(VLOOKUP(C103,Table1[[Practice no.]:[12]],37,FALSE),List!$A$2:$B$5,2,FALSE)))</f>
        <v/>
      </c>
      <c r="X103" s="55" t="str">
        <f>IF(C103="","",IF(ISERROR(VLOOKUP(VLOOKUP(C103,Table1[[Practice no.]:[12]],38,FALSE),List!$A$2:$B$5,2,FALSE)),"",VLOOKUP(VLOOKUP(C103,Table1[[Practice no.]:[12]],38,FALSE),List!$A$2:$B$5,2,FALSE)))</f>
        <v/>
      </c>
      <c r="Y103" s="55" t="str">
        <f>IF(C103="","",IF(ISERROR(VLOOKUP(VLOOKUP(C103,Table1[[Practice no.]:[12]],39,FALSE),List!$A$2:$B$5,2,FALSE)),"",VLOOKUP(VLOOKUP(C103,Table1[[Practice no.]:[12]],39,FALSE),List!$A$2:$B$5,2,FALSE)))</f>
        <v/>
      </c>
      <c r="Z103" s="55" t="str">
        <f>IF(C103="","",IF(ISERROR(VLOOKUP(VLOOKUP(C103,Table1[[Practice no.]:[12]],40,FALSE),List!$A$2:$B$5,2,FALSE)),"",VLOOKUP(VLOOKUP(C103,Table1[[Practice no.]:[12]],40,FALSE),List!$A$2:$B$5,2,FALSE)))</f>
        <v/>
      </c>
      <c r="AA103" s="55" t="str">
        <f>IF(C103="","",IF(ISERROR(VLOOKUP(VLOOKUP(C103,Table1[[Practice no.]:[12]],41,FALSE),List!$A$2:$B$5,2,FALSE)),"",VLOOKUP(VLOOKUP(C103,Table1[[Practice no.]:[12]],41,FALSE),List!$A$2:$B$5,2,FALSE)))</f>
        <v/>
      </c>
      <c r="AB103" s="55" t="str">
        <f>IF(C103="","",IF(ISERROR(VLOOKUP(VLOOKUP(C103,Table1[[Practice no.]:[12]],42,FALSE),List!$A$2:$B$5,2,FALSE)),"",VLOOKUP(VLOOKUP(C103,Table1[[Practice no.]:[12]],42,FALSE),List!$A$2:$B$5,2,FALSE)))</f>
        <v/>
      </c>
      <c r="AD103" s="63"/>
      <c r="AE103" s="63"/>
      <c r="AF103" s="63"/>
      <c r="AG103" s="63"/>
      <c r="AH103" s="63"/>
      <c r="AI103" s="63"/>
      <c r="AJ103" s="63"/>
      <c r="AK103" s="63"/>
      <c r="AL103" s="63"/>
      <c r="AM103" s="63"/>
      <c r="AN103" s="64"/>
    </row>
    <row r="104" spans="1:40" ht="40.35" customHeight="1">
      <c r="A104" s="218"/>
      <c r="B104" s="218"/>
      <c r="C104" s="220"/>
      <c r="D104" s="219" t="str">
        <f>IF(C104="","",HYPERLINK("#'" &amp; C104 &amp; "'!A1",VLOOKUP(C104,Table1[[Practice no.]:[Pracitce Name]],2,FALSE)))</f>
        <v/>
      </c>
      <c r="E104" s="65" t="str">
        <f>IF(C104="","",IF(ISERROR(VLOOKUP(VLOOKUP(C104,Table1[[Practice no.]:[12]],19,FALSE),List!$A$2:$B$5,2,FALSE)),"",VLOOKUP(VLOOKUP(C104,Table1[[Practice no.]:[12]],19,FALSE),List!$A$2:$B$5,2,FALSE)))</f>
        <v/>
      </c>
      <c r="F104" s="66" t="str">
        <f>IF(C104="","",IF(ISERROR(VLOOKUP(VLOOKUP(C104,Table1[[Practice no.]:[12]],20,FALSE),List!$A$2:$B$5,2,FALSE)),"",VLOOKUP(VLOOKUP(C104,Table1[[Practice no.]:[12]],20,FALSE),List!$A$2:$B$5,2,FALSE)))</f>
        <v/>
      </c>
      <c r="G104" s="66" t="str">
        <f>IF(C104="","",IF(ISERROR(VLOOKUP(VLOOKUP(C104,Table1[[Practice no.]:[12]],21,FALSE),List!$A$2:$B$5,2,FALSE)),"",VLOOKUP(VLOOKUP(C104,Table1[[Practice no.]:[12]],21,FALSE),List!$A$2:$B$5,2,FALSE)))</f>
        <v/>
      </c>
      <c r="H104" s="67" t="str">
        <f>IF(C104="","",IF(ISERROR(VLOOKUP(VLOOKUP(C104,Table1[[Practice no.]:[12]],22,FALSE),List!$A$2:$B$5,2,FALSE)),"",VLOOKUP(VLOOKUP(C104,Table1[[Practice no.]:[12]],22,FALSE),List!$A$2:$B$5,2,FALSE)))</f>
        <v/>
      </c>
      <c r="I104" s="67" t="str">
        <f>IF(C104="","",IF(ISERROR(VLOOKUP(VLOOKUP(C104,Table1[[Practice no.]:[12]],23,FALSE),List!$A$2:$B$5,2,FALSE)),"",VLOOKUP(VLOOKUP(C104,Table1[[Practice no.]:[12]],23,FALSE),List!$A$2:$B$5,2,FALSE)))</f>
        <v/>
      </c>
      <c r="J104" s="67" t="str">
        <f>IF(C104="","",IF(ISERROR(VLOOKUP(VLOOKUP(C104,Table1[[Practice no.]:[12]],24,FALSE),List!$A$2:$B$5,2,FALSE)),"",VLOOKUP(VLOOKUP(C104,Table1[[Practice no.]:[12]],24,FALSE),List!$A$2:$B$5,2,FALSE)))</f>
        <v/>
      </c>
      <c r="K104" s="68" t="str">
        <f>IF(C104="","",IF(ISERROR(VLOOKUP(VLOOKUP(C104,Table1[[Practice no.]:[12]],25,FALSE),List!$A$2:$B$5,2,FALSE)),"",VLOOKUP(VLOOKUP(C104,Table1[[Practice no.]:[12]],25,FALSE),List!$A$2:$B$5,2,FALSE)))</f>
        <v/>
      </c>
      <c r="L104" s="68" t="str">
        <f>IF(C104="","",IF(ISERROR(VLOOKUP(VLOOKUP(C104,Table1[[Practice no.]:[12]],26,FALSE),List!$A$2:$B$5,2,FALSE)),"",VLOOKUP(VLOOKUP(C104,Table1[[Practice no.]:[12]],26,FALSE),List!$A$2:$B$5,2,FALSE)))</f>
        <v/>
      </c>
      <c r="M104" s="68" t="str">
        <f>IF(C104="","",IF(ISERROR(VLOOKUP(VLOOKUP(C104,Table1[[Practice no.]:[12]],27,FALSE),List!$A$2:$B$5,2,FALSE)),"",VLOOKUP(VLOOKUP(C104,Table1[[Practice no.]:[12]],27,FALSE),List!$A$2:$B$5,2,FALSE)))</f>
        <v/>
      </c>
      <c r="N104" s="69" t="str">
        <f>IF(C104="","",IF(ISERROR(VLOOKUP(VLOOKUP(C104,Table1[[Practice no.]:[12]],28,FALSE),List!$A$2:$B$5,2,FALSE)),"",VLOOKUP(VLOOKUP(C104,Table1[[Practice no.]:[12]],28,FALSE),List!$A$2:$B$5,2,FALSE)))</f>
        <v/>
      </c>
      <c r="O104" s="69" t="str">
        <f>IF(C104="","",IF(ISERROR(VLOOKUP(VLOOKUP(C104,Table1[[Practice no.]:[12]],29,FALSE),List!$A$2:$B$5,2,FALSE)),"",VLOOKUP(VLOOKUP(C104,Table1[[Practice no.]:[12]],29,FALSE),List!$A$2:$B$5,2,FALSE)))</f>
        <v/>
      </c>
      <c r="P104" s="69" t="str">
        <f>IF(C104="","",IF(ISERROR(VLOOKUP(VLOOKUP(C104,Table1[[Practice no.]:[12]],30,FALSE),List!$A$2:$B$5,2,FALSE)),"",VLOOKUP(VLOOKUP(C104,Table1[[Practice no.]:[12]],30,FALSE),List!$A$2:$B$5,2,FALSE)))</f>
        <v/>
      </c>
      <c r="Q104" s="77" t="str">
        <f>IF(C104="","",IF(ISERROR(VLOOKUP(VLOOKUP(C104,Table1[[Practice no.]:[12]],31,FALSE),List!$A$2:$B$5,2,FALSE)),"",VLOOKUP(VLOOKUP(C104,Table1[[Practice no.]:[12]],31,FALSE),List!$A$2:$B$5,2,FALSE)))</f>
        <v/>
      </c>
      <c r="R104" s="55" t="str">
        <f>IF(C104="","",IF(ISERROR(VLOOKUP(VLOOKUP(C104,Table1[[Practice no.]:[12]],32,FALSE),List!$A$2:$B$5,2,FALSE)),"",VLOOKUP(VLOOKUP(C104,Table1[[Practice no.]:[12]],32,FALSE),List!$A$2:$B$5,2,FALSE)))</f>
        <v/>
      </c>
      <c r="S104" s="55" t="str">
        <f>IF(C104="","",IF(ISERROR(VLOOKUP(VLOOKUP(C104,Table1[[Practice no.]:[12]],33,FALSE),List!$A$2:$B$5,2,FALSE)),"",VLOOKUP(VLOOKUP(C104,Table1[[Practice no.]:[12]],33,FALSE),List!$A$2:$B$5,2,FALSE)))</f>
        <v/>
      </c>
      <c r="T104" s="55" t="str">
        <f>IF(C104="","",IF(ISERROR(VLOOKUP(VLOOKUP(C104,Table1[[Practice no.]:[12]],34,FALSE),List!$A$2:$B$5,2,FALSE)),"",VLOOKUP(VLOOKUP(C104,Table1[[Practice no.]:[12]],34,FALSE),List!$A$2:$B$5,2,FALSE)))</f>
        <v/>
      </c>
      <c r="U104" s="55" t="str">
        <f>IF(C104="","",IF(ISERROR(VLOOKUP(VLOOKUP(C104,Table1[[Practice no.]:[12]],35,FALSE),List!$A$2:$B$5,2,FALSE)),"",VLOOKUP(VLOOKUP(C104,Table1[[Practice no.]:[12]],35,FALSE),List!$A$2:$B$5,2,FALSE)))</f>
        <v/>
      </c>
      <c r="V104" s="55" t="str">
        <f>IF(C104="","",IF(ISERROR(VLOOKUP(VLOOKUP(C104,Table1[[Practice no.]:[12]],36,FALSE),List!$A$2:$B$5,2,FALSE)),"",VLOOKUP(VLOOKUP(C104,Table1[[Practice no.]:[12]],36,FALSE),List!$A$2:$B$5,2,FALSE)))</f>
        <v/>
      </c>
      <c r="W104" s="55" t="str">
        <f>IF(C104="","",IF(ISERROR(VLOOKUP(VLOOKUP(C104,Table1[[Practice no.]:[12]],37,FALSE),List!$A$2:$B$5,2,FALSE)),"",VLOOKUP(VLOOKUP(C104,Table1[[Practice no.]:[12]],37,FALSE),List!$A$2:$B$5,2,FALSE)))</f>
        <v/>
      </c>
      <c r="X104" s="55" t="str">
        <f>IF(C104="","",IF(ISERROR(VLOOKUP(VLOOKUP(C104,Table1[[Practice no.]:[12]],38,FALSE),List!$A$2:$B$5,2,FALSE)),"",VLOOKUP(VLOOKUP(C104,Table1[[Practice no.]:[12]],38,FALSE),List!$A$2:$B$5,2,FALSE)))</f>
        <v/>
      </c>
      <c r="Y104" s="55" t="str">
        <f>IF(C104="","",IF(ISERROR(VLOOKUP(VLOOKUP(C104,Table1[[Practice no.]:[12]],39,FALSE),List!$A$2:$B$5,2,FALSE)),"",VLOOKUP(VLOOKUP(C104,Table1[[Practice no.]:[12]],39,FALSE),List!$A$2:$B$5,2,FALSE)))</f>
        <v/>
      </c>
      <c r="Z104" s="55" t="str">
        <f>IF(C104="","",IF(ISERROR(VLOOKUP(VLOOKUP(C104,Table1[[Practice no.]:[12]],40,FALSE),List!$A$2:$B$5,2,FALSE)),"",VLOOKUP(VLOOKUP(C104,Table1[[Practice no.]:[12]],40,FALSE),List!$A$2:$B$5,2,FALSE)))</f>
        <v/>
      </c>
      <c r="AA104" s="55" t="str">
        <f>IF(C104="","",IF(ISERROR(VLOOKUP(VLOOKUP(C104,Table1[[Practice no.]:[12]],41,FALSE),List!$A$2:$B$5,2,FALSE)),"",VLOOKUP(VLOOKUP(C104,Table1[[Practice no.]:[12]],41,FALSE),List!$A$2:$B$5,2,FALSE)))</f>
        <v/>
      </c>
      <c r="AB104" s="55" t="str">
        <f>IF(C104="","",IF(ISERROR(VLOOKUP(VLOOKUP(C104,Table1[[Practice no.]:[12]],42,FALSE),List!$A$2:$B$5,2,FALSE)),"",VLOOKUP(VLOOKUP(C104,Table1[[Practice no.]:[12]],42,FALSE),List!$A$2:$B$5,2,FALSE)))</f>
        <v/>
      </c>
      <c r="AD104" s="63"/>
      <c r="AE104" s="63"/>
      <c r="AF104" s="63"/>
      <c r="AG104" s="63"/>
      <c r="AH104" s="63"/>
      <c r="AI104" s="63"/>
      <c r="AJ104" s="63"/>
      <c r="AK104" s="63"/>
      <c r="AL104" s="63"/>
      <c r="AM104" s="63"/>
      <c r="AN104" s="64"/>
    </row>
    <row r="105" spans="1:40" ht="40.35" customHeight="1">
      <c r="A105" s="218"/>
      <c r="B105" s="218"/>
      <c r="C105" s="220"/>
      <c r="D105" s="219" t="str">
        <f>IF(C105="","",HYPERLINK("#'" &amp; C105 &amp; "'!A1",VLOOKUP(C105,Table1[[Practice no.]:[Pracitce Name]],2,FALSE)))</f>
        <v/>
      </c>
      <c r="E105" s="65" t="str">
        <f>IF(C105="","",IF(ISERROR(VLOOKUP(VLOOKUP(C105,Table1[[Practice no.]:[12]],19,FALSE),List!$A$2:$B$5,2,FALSE)),"",VLOOKUP(VLOOKUP(C105,Table1[[Practice no.]:[12]],19,FALSE),List!$A$2:$B$5,2,FALSE)))</f>
        <v/>
      </c>
      <c r="F105" s="66" t="str">
        <f>IF(C105="","",IF(ISERROR(VLOOKUP(VLOOKUP(C105,Table1[[Practice no.]:[12]],20,FALSE),List!$A$2:$B$5,2,FALSE)),"",VLOOKUP(VLOOKUP(C105,Table1[[Practice no.]:[12]],20,FALSE),List!$A$2:$B$5,2,FALSE)))</f>
        <v/>
      </c>
      <c r="G105" s="66" t="str">
        <f>IF(C105="","",IF(ISERROR(VLOOKUP(VLOOKUP(C105,Table1[[Practice no.]:[12]],21,FALSE),List!$A$2:$B$5,2,FALSE)),"",VLOOKUP(VLOOKUP(C105,Table1[[Practice no.]:[12]],21,FALSE),List!$A$2:$B$5,2,FALSE)))</f>
        <v/>
      </c>
      <c r="H105" s="67" t="str">
        <f>IF(C105="","",IF(ISERROR(VLOOKUP(VLOOKUP(C105,Table1[[Practice no.]:[12]],22,FALSE),List!$A$2:$B$5,2,FALSE)),"",VLOOKUP(VLOOKUP(C105,Table1[[Practice no.]:[12]],22,FALSE),List!$A$2:$B$5,2,FALSE)))</f>
        <v/>
      </c>
      <c r="I105" s="67" t="str">
        <f>IF(C105="","",IF(ISERROR(VLOOKUP(VLOOKUP(C105,Table1[[Practice no.]:[12]],23,FALSE),List!$A$2:$B$5,2,FALSE)),"",VLOOKUP(VLOOKUP(C105,Table1[[Practice no.]:[12]],23,FALSE),List!$A$2:$B$5,2,FALSE)))</f>
        <v/>
      </c>
      <c r="J105" s="67" t="str">
        <f>IF(C105="","",IF(ISERROR(VLOOKUP(VLOOKUP(C105,Table1[[Practice no.]:[12]],24,FALSE),List!$A$2:$B$5,2,FALSE)),"",VLOOKUP(VLOOKUP(C105,Table1[[Practice no.]:[12]],24,FALSE),List!$A$2:$B$5,2,FALSE)))</f>
        <v/>
      </c>
      <c r="K105" s="68" t="str">
        <f>IF(C105="","",IF(ISERROR(VLOOKUP(VLOOKUP(C105,Table1[[Practice no.]:[12]],25,FALSE),List!$A$2:$B$5,2,FALSE)),"",VLOOKUP(VLOOKUP(C105,Table1[[Practice no.]:[12]],25,FALSE),List!$A$2:$B$5,2,FALSE)))</f>
        <v/>
      </c>
      <c r="L105" s="68" t="str">
        <f>IF(C105="","",IF(ISERROR(VLOOKUP(VLOOKUP(C105,Table1[[Practice no.]:[12]],26,FALSE),List!$A$2:$B$5,2,FALSE)),"",VLOOKUP(VLOOKUP(C105,Table1[[Practice no.]:[12]],26,FALSE),List!$A$2:$B$5,2,FALSE)))</f>
        <v/>
      </c>
      <c r="M105" s="68" t="str">
        <f>IF(C105="","",IF(ISERROR(VLOOKUP(VLOOKUP(C105,Table1[[Practice no.]:[12]],27,FALSE),List!$A$2:$B$5,2,FALSE)),"",VLOOKUP(VLOOKUP(C105,Table1[[Practice no.]:[12]],27,FALSE),List!$A$2:$B$5,2,FALSE)))</f>
        <v/>
      </c>
      <c r="N105" s="69" t="str">
        <f>IF(C105="","",IF(ISERROR(VLOOKUP(VLOOKUP(C105,Table1[[Practice no.]:[12]],28,FALSE),List!$A$2:$B$5,2,FALSE)),"",VLOOKUP(VLOOKUP(C105,Table1[[Practice no.]:[12]],28,FALSE),List!$A$2:$B$5,2,FALSE)))</f>
        <v/>
      </c>
      <c r="O105" s="69" t="str">
        <f>IF(C105="","",IF(ISERROR(VLOOKUP(VLOOKUP(C105,Table1[[Practice no.]:[12]],29,FALSE),List!$A$2:$B$5,2,FALSE)),"",VLOOKUP(VLOOKUP(C105,Table1[[Practice no.]:[12]],29,FALSE),List!$A$2:$B$5,2,FALSE)))</f>
        <v/>
      </c>
      <c r="P105" s="69" t="str">
        <f>IF(C105="","",IF(ISERROR(VLOOKUP(VLOOKUP(C105,Table1[[Practice no.]:[12]],30,FALSE),List!$A$2:$B$5,2,FALSE)),"",VLOOKUP(VLOOKUP(C105,Table1[[Practice no.]:[12]],30,FALSE),List!$A$2:$B$5,2,FALSE)))</f>
        <v/>
      </c>
      <c r="Q105" s="77" t="str">
        <f>IF(C105="","",IF(ISERROR(VLOOKUP(VLOOKUP(C105,Table1[[Practice no.]:[12]],31,FALSE),List!$A$2:$B$5,2,FALSE)),"",VLOOKUP(VLOOKUP(C105,Table1[[Practice no.]:[12]],31,FALSE),List!$A$2:$B$5,2,FALSE)))</f>
        <v/>
      </c>
      <c r="R105" s="55" t="str">
        <f>IF(C105="","",IF(ISERROR(VLOOKUP(VLOOKUP(C105,Table1[[Practice no.]:[12]],32,FALSE),List!$A$2:$B$5,2,FALSE)),"",VLOOKUP(VLOOKUP(C105,Table1[[Practice no.]:[12]],32,FALSE),List!$A$2:$B$5,2,FALSE)))</f>
        <v/>
      </c>
      <c r="S105" s="55" t="str">
        <f>IF(C105="","",IF(ISERROR(VLOOKUP(VLOOKUP(C105,Table1[[Practice no.]:[12]],33,FALSE),List!$A$2:$B$5,2,FALSE)),"",VLOOKUP(VLOOKUP(C105,Table1[[Practice no.]:[12]],33,FALSE),List!$A$2:$B$5,2,FALSE)))</f>
        <v/>
      </c>
      <c r="T105" s="55" t="str">
        <f>IF(C105="","",IF(ISERROR(VLOOKUP(VLOOKUP(C105,Table1[[Practice no.]:[12]],34,FALSE),List!$A$2:$B$5,2,FALSE)),"",VLOOKUP(VLOOKUP(C105,Table1[[Practice no.]:[12]],34,FALSE),List!$A$2:$B$5,2,FALSE)))</f>
        <v/>
      </c>
      <c r="U105" s="55" t="str">
        <f>IF(C105="","",IF(ISERROR(VLOOKUP(VLOOKUP(C105,Table1[[Practice no.]:[12]],35,FALSE),List!$A$2:$B$5,2,FALSE)),"",VLOOKUP(VLOOKUP(C105,Table1[[Practice no.]:[12]],35,FALSE),List!$A$2:$B$5,2,FALSE)))</f>
        <v/>
      </c>
      <c r="V105" s="55" t="str">
        <f>IF(C105="","",IF(ISERROR(VLOOKUP(VLOOKUP(C105,Table1[[Practice no.]:[12]],36,FALSE),List!$A$2:$B$5,2,FALSE)),"",VLOOKUP(VLOOKUP(C105,Table1[[Practice no.]:[12]],36,FALSE),List!$A$2:$B$5,2,FALSE)))</f>
        <v/>
      </c>
      <c r="W105" s="55" t="str">
        <f>IF(C105="","",IF(ISERROR(VLOOKUP(VLOOKUP(C105,Table1[[Practice no.]:[12]],37,FALSE),List!$A$2:$B$5,2,FALSE)),"",VLOOKUP(VLOOKUP(C105,Table1[[Practice no.]:[12]],37,FALSE),List!$A$2:$B$5,2,FALSE)))</f>
        <v/>
      </c>
      <c r="X105" s="55" t="str">
        <f>IF(C105="","",IF(ISERROR(VLOOKUP(VLOOKUP(C105,Table1[[Practice no.]:[12]],38,FALSE),List!$A$2:$B$5,2,FALSE)),"",VLOOKUP(VLOOKUP(C105,Table1[[Practice no.]:[12]],38,FALSE),List!$A$2:$B$5,2,FALSE)))</f>
        <v/>
      </c>
      <c r="Y105" s="55" t="str">
        <f>IF(C105="","",IF(ISERROR(VLOOKUP(VLOOKUP(C105,Table1[[Practice no.]:[12]],39,FALSE),List!$A$2:$B$5,2,FALSE)),"",VLOOKUP(VLOOKUP(C105,Table1[[Practice no.]:[12]],39,FALSE),List!$A$2:$B$5,2,FALSE)))</f>
        <v/>
      </c>
      <c r="Z105" s="55" t="str">
        <f>IF(C105="","",IF(ISERROR(VLOOKUP(VLOOKUP(C105,Table1[[Practice no.]:[12]],40,FALSE),List!$A$2:$B$5,2,FALSE)),"",VLOOKUP(VLOOKUP(C105,Table1[[Practice no.]:[12]],40,FALSE),List!$A$2:$B$5,2,FALSE)))</f>
        <v/>
      </c>
      <c r="AA105" s="55" t="str">
        <f>IF(C105="","",IF(ISERROR(VLOOKUP(VLOOKUP(C105,Table1[[Practice no.]:[12]],41,FALSE),List!$A$2:$B$5,2,FALSE)),"",VLOOKUP(VLOOKUP(C105,Table1[[Practice no.]:[12]],41,FALSE),List!$A$2:$B$5,2,FALSE)))</f>
        <v/>
      </c>
      <c r="AB105" s="55" t="str">
        <f>IF(C105="","",IF(ISERROR(VLOOKUP(VLOOKUP(C105,Table1[[Practice no.]:[12]],42,FALSE),List!$A$2:$B$5,2,FALSE)),"",VLOOKUP(VLOOKUP(C105,Table1[[Practice no.]:[12]],42,FALSE),List!$A$2:$B$5,2,FALSE)))</f>
        <v/>
      </c>
      <c r="AD105" s="63"/>
      <c r="AE105" s="63"/>
      <c r="AF105" s="63"/>
      <c r="AG105" s="63"/>
      <c r="AH105" s="63"/>
      <c r="AI105" s="63"/>
      <c r="AJ105" s="63"/>
      <c r="AK105" s="63"/>
      <c r="AL105" s="63"/>
      <c r="AM105" s="63"/>
      <c r="AN105" s="64"/>
    </row>
    <row r="106" spans="1:40" ht="40.35" customHeight="1">
      <c r="A106" s="218"/>
      <c r="B106" s="218"/>
      <c r="C106" s="220"/>
      <c r="D106" s="219" t="str">
        <f>IF(C106="","",HYPERLINK("#'" &amp; C106 &amp; "'!A1",VLOOKUP(C106,Table1[[Practice no.]:[Pracitce Name]],2,FALSE)))</f>
        <v/>
      </c>
      <c r="E106" s="65" t="str">
        <f>IF(C106="","",IF(ISERROR(VLOOKUP(VLOOKUP(C106,Table1[[Practice no.]:[12]],19,FALSE),List!$A$2:$B$5,2,FALSE)),"",VLOOKUP(VLOOKUP(C106,Table1[[Practice no.]:[12]],19,FALSE),List!$A$2:$B$5,2,FALSE)))</f>
        <v/>
      </c>
      <c r="F106" s="66" t="str">
        <f>IF(C106="","",IF(ISERROR(VLOOKUP(VLOOKUP(C106,Table1[[Practice no.]:[12]],20,FALSE),List!$A$2:$B$5,2,FALSE)),"",VLOOKUP(VLOOKUP(C106,Table1[[Practice no.]:[12]],20,FALSE),List!$A$2:$B$5,2,FALSE)))</f>
        <v/>
      </c>
      <c r="G106" s="66" t="str">
        <f>IF(C106="","",IF(ISERROR(VLOOKUP(VLOOKUP(C106,Table1[[Practice no.]:[12]],21,FALSE),List!$A$2:$B$5,2,FALSE)),"",VLOOKUP(VLOOKUP(C106,Table1[[Practice no.]:[12]],21,FALSE),List!$A$2:$B$5,2,FALSE)))</f>
        <v/>
      </c>
      <c r="H106" s="67" t="str">
        <f>IF(C106="","",IF(ISERROR(VLOOKUP(VLOOKUP(C106,Table1[[Practice no.]:[12]],22,FALSE),List!$A$2:$B$5,2,FALSE)),"",VLOOKUP(VLOOKUP(C106,Table1[[Practice no.]:[12]],22,FALSE),List!$A$2:$B$5,2,FALSE)))</f>
        <v/>
      </c>
      <c r="I106" s="67" t="str">
        <f>IF(C106="","",IF(ISERROR(VLOOKUP(VLOOKUP(C106,Table1[[Practice no.]:[12]],23,FALSE),List!$A$2:$B$5,2,FALSE)),"",VLOOKUP(VLOOKUP(C106,Table1[[Practice no.]:[12]],23,FALSE),List!$A$2:$B$5,2,FALSE)))</f>
        <v/>
      </c>
      <c r="J106" s="67" t="str">
        <f>IF(C106="","",IF(ISERROR(VLOOKUP(VLOOKUP(C106,Table1[[Practice no.]:[12]],24,FALSE),List!$A$2:$B$5,2,FALSE)),"",VLOOKUP(VLOOKUP(C106,Table1[[Practice no.]:[12]],24,FALSE),List!$A$2:$B$5,2,FALSE)))</f>
        <v/>
      </c>
      <c r="K106" s="68" t="str">
        <f>IF(C106="","",IF(ISERROR(VLOOKUP(VLOOKUP(C106,Table1[[Practice no.]:[12]],25,FALSE),List!$A$2:$B$5,2,FALSE)),"",VLOOKUP(VLOOKUP(C106,Table1[[Practice no.]:[12]],25,FALSE),List!$A$2:$B$5,2,FALSE)))</f>
        <v/>
      </c>
      <c r="L106" s="68" t="str">
        <f>IF(C106="","",IF(ISERROR(VLOOKUP(VLOOKUP(C106,Table1[[Practice no.]:[12]],26,FALSE),List!$A$2:$B$5,2,FALSE)),"",VLOOKUP(VLOOKUP(C106,Table1[[Practice no.]:[12]],26,FALSE),List!$A$2:$B$5,2,FALSE)))</f>
        <v/>
      </c>
      <c r="M106" s="68" t="str">
        <f>IF(C106="","",IF(ISERROR(VLOOKUP(VLOOKUP(C106,Table1[[Practice no.]:[12]],27,FALSE),List!$A$2:$B$5,2,FALSE)),"",VLOOKUP(VLOOKUP(C106,Table1[[Practice no.]:[12]],27,FALSE),List!$A$2:$B$5,2,FALSE)))</f>
        <v/>
      </c>
      <c r="N106" s="69" t="str">
        <f>IF(C106="","",IF(ISERROR(VLOOKUP(VLOOKUP(C106,Table1[[Practice no.]:[12]],28,FALSE),List!$A$2:$B$5,2,FALSE)),"",VLOOKUP(VLOOKUP(C106,Table1[[Practice no.]:[12]],28,FALSE),List!$A$2:$B$5,2,FALSE)))</f>
        <v/>
      </c>
      <c r="O106" s="69" t="str">
        <f>IF(C106="","",IF(ISERROR(VLOOKUP(VLOOKUP(C106,Table1[[Practice no.]:[12]],29,FALSE),List!$A$2:$B$5,2,FALSE)),"",VLOOKUP(VLOOKUP(C106,Table1[[Practice no.]:[12]],29,FALSE),List!$A$2:$B$5,2,FALSE)))</f>
        <v/>
      </c>
      <c r="P106" s="69" t="str">
        <f>IF(C106="","",IF(ISERROR(VLOOKUP(VLOOKUP(C106,Table1[[Practice no.]:[12]],30,FALSE),List!$A$2:$B$5,2,FALSE)),"",VLOOKUP(VLOOKUP(C106,Table1[[Practice no.]:[12]],30,FALSE),List!$A$2:$B$5,2,FALSE)))</f>
        <v/>
      </c>
      <c r="Q106" s="77" t="str">
        <f>IF(C106="","",IF(ISERROR(VLOOKUP(VLOOKUP(C106,Table1[[Practice no.]:[12]],31,FALSE),List!$A$2:$B$5,2,FALSE)),"",VLOOKUP(VLOOKUP(C106,Table1[[Practice no.]:[12]],31,FALSE),List!$A$2:$B$5,2,FALSE)))</f>
        <v/>
      </c>
      <c r="R106" s="55" t="str">
        <f>IF(C106="","",IF(ISERROR(VLOOKUP(VLOOKUP(C106,Table1[[Practice no.]:[12]],32,FALSE),List!$A$2:$B$5,2,FALSE)),"",VLOOKUP(VLOOKUP(C106,Table1[[Practice no.]:[12]],32,FALSE),List!$A$2:$B$5,2,FALSE)))</f>
        <v/>
      </c>
      <c r="S106" s="55" t="str">
        <f>IF(C106="","",IF(ISERROR(VLOOKUP(VLOOKUP(C106,Table1[[Practice no.]:[12]],33,FALSE),List!$A$2:$B$5,2,FALSE)),"",VLOOKUP(VLOOKUP(C106,Table1[[Practice no.]:[12]],33,FALSE),List!$A$2:$B$5,2,FALSE)))</f>
        <v/>
      </c>
      <c r="T106" s="55" t="str">
        <f>IF(C106="","",IF(ISERROR(VLOOKUP(VLOOKUP(C106,Table1[[Practice no.]:[12]],34,FALSE),List!$A$2:$B$5,2,FALSE)),"",VLOOKUP(VLOOKUP(C106,Table1[[Practice no.]:[12]],34,FALSE),List!$A$2:$B$5,2,FALSE)))</f>
        <v/>
      </c>
      <c r="U106" s="55" t="str">
        <f>IF(C106="","",IF(ISERROR(VLOOKUP(VLOOKUP(C106,Table1[[Practice no.]:[12]],35,FALSE),List!$A$2:$B$5,2,FALSE)),"",VLOOKUP(VLOOKUP(C106,Table1[[Practice no.]:[12]],35,FALSE),List!$A$2:$B$5,2,FALSE)))</f>
        <v/>
      </c>
      <c r="V106" s="55" t="str">
        <f>IF(C106="","",IF(ISERROR(VLOOKUP(VLOOKUP(C106,Table1[[Practice no.]:[12]],36,FALSE),List!$A$2:$B$5,2,FALSE)),"",VLOOKUP(VLOOKUP(C106,Table1[[Practice no.]:[12]],36,FALSE),List!$A$2:$B$5,2,FALSE)))</f>
        <v/>
      </c>
      <c r="W106" s="55" t="str">
        <f>IF(C106="","",IF(ISERROR(VLOOKUP(VLOOKUP(C106,Table1[[Practice no.]:[12]],37,FALSE),List!$A$2:$B$5,2,FALSE)),"",VLOOKUP(VLOOKUP(C106,Table1[[Practice no.]:[12]],37,FALSE),List!$A$2:$B$5,2,FALSE)))</f>
        <v/>
      </c>
      <c r="X106" s="55" t="str">
        <f>IF(C106="","",IF(ISERROR(VLOOKUP(VLOOKUP(C106,Table1[[Practice no.]:[12]],38,FALSE),List!$A$2:$B$5,2,FALSE)),"",VLOOKUP(VLOOKUP(C106,Table1[[Practice no.]:[12]],38,FALSE),List!$A$2:$B$5,2,FALSE)))</f>
        <v/>
      </c>
      <c r="Y106" s="55" t="str">
        <f>IF(C106="","",IF(ISERROR(VLOOKUP(VLOOKUP(C106,Table1[[Practice no.]:[12]],39,FALSE),List!$A$2:$B$5,2,FALSE)),"",VLOOKUP(VLOOKUP(C106,Table1[[Practice no.]:[12]],39,FALSE),List!$A$2:$B$5,2,FALSE)))</f>
        <v/>
      </c>
      <c r="Z106" s="55" t="str">
        <f>IF(C106="","",IF(ISERROR(VLOOKUP(VLOOKUP(C106,Table1[[Practice no.]:[12]],40,FALSE),List!$A$2:$B$5,2,FALSE)),"",VLOOKUP(VLOOKUP(C106,Table1[[Practice no.]:[12]],40,FALSE),List!$A$2:$B$5,2,FALSE)))</f>
        <v/>
      </c>
      <c r="AA106" s="55" t="str">
        <f>IF(C106="","",IF(ISERROR(VLOOKUP(VLOOKUP(C106,Table1[[Practice no.]:[12]],41,FALSE),List!$A$2:$B$5,2,FALSE)),"",VLOOKUP(VLOOKUP(C106,Table1[[Practice no.]:[12]],41,FALSE),List!$A$2:$B$5,2,FALSE)))</f>
        <v/>
      </c>
      <c r="AB106" s="55" t="str">
        <f>IF(C106="","",IF(ISERROR(VLOOKUP(VLOOKUP(C106,Table1[[Practice no.]:[12]],42,FALSE),List!$A$2:$B$5,2,FALSE)),"",VLOOKUP(VLOOKUP(C106,Table1[[Practice no.]:[12]],42,FALSE),List!$A$2:$B$5,2,FALSE)))</f>
        <v/>
      </c>
      <c r="AD106" s="63"/>
      <c r="AE106" s="63"/>
      <c r="AF106" s="63"/>
      <c r="AG106" s="63"/>
      <c r="AH106" s="63"/>
      <c r="AI106" s="63"/>
      <c r="AJ106" s="63"/>
      <c r="AK106" s="63"/>
      <c r="AL106" s="63"/>
      <c r="AM106" s="63"/>
      <c r="AN106" s="64"/>
    </row>
    <row r="107" spans="1:40" ht="40.35" customHeight="1">
      <c r="A107" s="218"/>
      <c r="B107" s="218"/>
      <c r="C107" s="220"/>
      <c r="D107" s="219" t="str">
        <f>IF(C107="","",HYPERLINK("#'" &amp; C107 &amp; "'!A1",VLOOKUP(C107,Table1[[Practice no.]:[Pracitce Name]],2,FALSE)))</f>
        <v/>
      </c>
      <c r="E107" s="65" t="str">
        <f>IF(C107="","",IF(ISERROR(VLOOKUP(VLOOKUP(C107,Table1[[Practice no.]:[12]],19,FALSE),List!$A$2:$B$5,2,FALSE)),"",VLOOKUP(VLOOKUP(C107,Table1[[Practice no.]:[12]],19,FALSE),List!$A$2:$B$5,2,FALSE)))</f>
        <v/>
      </c>
      <c r="F107" s="66" t="str">
        <f>IF(C107="","",IF(ISERROR(VLOOKUP(VLOOKUP(C107,Table1[[Practice no.]:[12]],20,FALSE),List!$A$2:$B$5,2,FALSE)),"",VLOOKUP(VLOOKUP(C107,Table1[[Practice no.]:[12]],20,FALSE),List!$A$2:$B$5,2,FALSE)))</f>
        <v/>
      </c>
      <c r="G107" s="66" t="str">
        <f>IF(C107="","",IF(ISERROR(VLOOKUP(VLOOKUP(C107,Table1[[Practice no.]:[12]],21,FALSE),List!$A$2:$B$5,2,FALSE)),"",VLOOKUP(VLOOKUP(C107,Table1[[Practice no.]:[12]],21,FALSE),List!$A$2:$B$5,2,FALSE)))</f>
        <v/>
      </c>
      <c r="H107" s="67" t="str">
        <f>IF(C107="","",IF(ISERROR(VLOOKUP(VLOOKUP(C107,Table1[[Practice no.]:[12]],22,FALSE),List!$A$2:$B$5,2,FALSE)),"",VLOOKUP(VLOOKUP(C107,Table1[[Practice no.]:[12]],22,FALSE),List!$A$2:$B$5,2,FALSE)))</f>
        <v/>
      </c>
      <c r="I107" s="67" t="str">
        <f>IF(C107="","",IF(ISERROR(VLOOKUP(VLOOKUP(C107,Table1[[Practice no.]:[12]],23,FALSE),List!$A$2:$B$5,2,FALSE)),"",VLOOKUP(VLOOKUP(C107,Table1[[Practice no.]:[12]],23,FALSE),List!$A$2:$B$5,2,FALSE)))</f>
        <v/>
      </c>
      <c r="J107" s="67" t="str">
        <f>IF(C107="","",IF(ISERROR(VLOOKUP(VLOOKUP(C107,Table1[[Practice no.]:[12]],24,FALSE),List!$A$2:$B$5,2,FALSE)),"",VLOOKUP(VLOOKUP(C107,Table1[[Practice no.]:[12]],24,FALSE),List!$A$2:$B$5,2,FALSE)))</f>
        <v/>
      </c>
      <c r="K107" s="68" t="str">
        <f>IF(C107="","",IF(ISERROR(VLOOKUP(VLOOKUP(C107,Table1[[Practice no.]:[12]],25,FALSE),List!$A$2:$B$5,2,FALSE)),"",VLOOKUP(VLOOKUP(C107,Table1[[Practice no.]:[12]],25,FALSE),List!$A$2:$B$5,2,FALSE)))</f>
        <v/>
      </c>
      <c r="L107" s="68" t="str">
        <f>IF(C107="","",IF(ISERROR(VLOOKUP(VLOOKUP(C107,Table1[[Practice no.]:[12]],26,FALSE),List!$A$2:$B$5,2,FALSE)),"",VLOOKUP(VLOOKUP(C107,Table1[[Practice no.]:[12]],26,FALSE),List!$A$2:$B$5,2,FALSE)))</f>
        <v/>
      </c>
      <c r="M107" s="68" t="str">
        <f>IF(C107="","",IF(ISERROR(VLOOKUP(VLOOKUP(C107,Table1[[Practice no.]:[12]],27,FALSE),List!$A$2:$B$5,2,FALSE)),"",VLOOKUP(VLOOKUP(C107,Table1[[Practice no.]:[12]],27,FALSE),List!$A$2:$B$5,2,FALSE)))</f>
        <v/>
      </c>
      <c r="N107" s="69" t="str">
        <f>IF(C107="","",IF(ISERROR(VLOOKUP(VLOOKUP(C107,Table1[[Practice no.]:[12]],28,FALSE),List!$A$2:$B$5,2,FALSE)),"",VLOOKUP(VLOOKUP(C107,Table1[[Practice no.]:[12]],28,FALSE),List!$A$2:$B$5,2,FALSE)))</f>
        <v/>
      </c>
      <c r="O107" s="69" t="str">
        <f>IF(C107="","",IF(ISERROR(VLOOKUP(VLOOKUP(C107,Table1[[Practice no.]:[12]],29,FALSE),List!$A$2:$B$5,2,FALSE)),"",VLOOKUP(VLOOKUP(C107,Table1[[Practice no.]:[12]],29,FALSE),List!$A$2:$B$5,2,FALSE)))</f>
        <v/>
      </c>
      <c r="P107" s="69" t="str">
        <f>IF(C107="","",IF(ISERROR(VLOOKUP(VLOOKUP(C107,Table1[[Practice no.]:[12]],30,FALSE),List!$A$2:$B$5,2,FALSE)),"",VLOOKUP(VLOOKUP(C107,Table1[[Practice no.]:[12]],30,FALSE),List!$A$2:$B$5,2,FALSE)))</f>
        <v/>
      </c>
      <c r="Q107" s="77" t="str">
        <f>IF(C107="","",IF(ISERROR(VLOOKUP(VLOOKUP(C107,Table1[[Practice no.]:[12]],31,FALSE),List!$A$2:$B$5,2,FALSE)),"",VLOOKUP(VLOOKUP(C107,Table1[[Practice no.]:[12]],31,FALSE),List!$A$2:$B$5,2,FALSE)))</f>
        <v/>
      </c>
      <c r="R107" s="55" t="str">
        <f>IF(C107="","",IF(ISERROR(VLOOKUP(VLOOKUP(C107,Table1[[Practice no.]:[12]],32,FALSE),List!$A$2:$B$5,2,FALSE)),"",VLOOKUP(VLOOKUP(C107,Table1[[Practice no.]:[12]],32,FALSE),List!$A$2:$B$5,2,FALSE)))</f>
        <v/>
      </c>
      <c r="S107" s="55" t="str">
        <f>IF(C107="","",IF(ISERROR(VLOOKUP(VLOOKUP(C107,Table1[[Practice no.]:[12]],33,FALSE),List!$A$2:$B$5,2,FALSE)),"",VLOOKUP(VLOOKUP(C107,Table1[[Practice no.]:[12]],33,FALSE),List!$A$2:$B$5,2,FALSE)))</f>
        <v/>
      </c>
      <c r="T107" s="55" t="str">
        <f>IF(C107="","",IF(ISERROR(VLOOKUP(VLOOKUP(C107,Table1[[Practice no.]:[12]],34,FALSE),List!$A$2:$B$5,2,FALSE)),"",VLOOKUP(VLOOKUP(C107,Table1[[Practice no.]:[12]],34,FALSE),List!$A$2:$B$5,2,FALSE)))</f>
        <v/>
      </c>
      <c r="U107" s="55" t="str">
        <f>IF(C107="","",IF(ISERROR(VLOOKUP(VLOOKUP(C107,Table1[[Practice no.]:[12]],35,FALSE),List!$A$2:$B$5,2,FALSE)),"",VLOOKUP(VLOOKUP(C107,Table1[[Practice no.]:[12]],35,FALSE),List!$A$2:$B$5,2,FALSE)))</f>
        <v/>
      </c>
      <c r="V107" s="55" t="str">
        <f>IF(C107="","",IF(ISERROR(VLOOKUP(VLOOKUP(C107,Table1[[Practice no.]:[12]],36,FALSE),List!$A$2:$B$5,2,FALSE)),"",VLOOKUP(VLOOKUP(C107,Table1[[Practice no.]:[12]],36,FALSE),List!$A$2:$B$5,2,FALSE)))</f>
        <v/>
      </c>
      <c r="W107" s="55" t="str">
        <f>IF(C107="","",IF(ISERROR(VLOOKUP(VLOOKUP(C107,Table1[[Practice no.]:[12]],37,FALSE),List!$A$2:$B$5,2,FALSE)),"",VLOOKUP(VLOOKUP(C107,Table1[[Practice no.]:[12]],37,FALSE),List!$A$2:$B$5,2,FALSE)))</f>
        <v/>
      </c>
      <c r="X107" s="55" t="str">
        <f>IF(C107="","",IF(ISERROR(VLOOKUP(VLOOKUP(C107,Table1[[Practice no.]:[12]],38,FALSE),List!$A$2:$B$5,2,FALSE)),"",VLOOKUP(VLOOKUP(C107,Table1[[Practice no.]:[12]],38,FALSE),List!$A$2:$B$5,2,FALSE)))</f>
        <v/>
      </c>
      <c r="Y107" s="55" t="str">
        <f>IF(C107="","",IF(ISERROR(VLOOKUP(VLOOKUP(C107,Table1[[Practice no.]:[12]],39,FALSE),List!$A$2:$B$5,2,FALSE)),"",VLOOKUP(VLOOKUP(C107,Table1[[Practice no.]:[12]],39,FALSE),List!$A$2:$B$5,2,FALSE)))</f>
        <v/>
      </c>
      <c r="Z107" s="55" t="str">
        <f>IF(C107="","",IF(ISERROR(VLOOKUP(VLOOKUP(C107,Table1[[Practice no.]:[12]],40,FALSE),List!$A$2:$B$5,2,FALSE)),"",VLOOKUP(VLOOKUP(C107,Table1[[Practice no.]:[12]],40,FALSE),List!$A$2:$B$5,2,FALSE)))</f>
        <v/>
      </c>
      <c r="AA107" s="55" t="str">
        <f>IF(C107="","",IF(ISERROR(VLOOKUP(VLOOKUP(C107,Table1[[Practice no.]:[12]],41,FALSE),List!$A$2:$B$5,2,FALSE)),"",VLOOKUP(VLOOKUP(C107,Table1[[Practice no.]:[12]],41,FALSE),List!$A$2:$B$5,2,FALSE)))</f>
        <v/>
      </c>
      <c r="AB107" s="55" t="str">
        <f>IF(C107="","",IF(ISERROR(VLOOKUP(VLOOKUP(C107,Table1[[Practice no.]:[12]],42,FALSE),List!$A$2:$B$5,2,FALSE)),"",VLOOKUP(VLOOKUP(C107,Table1[[Practice no.]:[12]],42,FALSE),List!$A$2:$B$5,2,FALSE)))</f>
        <v/>
      </c>
      <c r="AD107" s="63"/>
      <c r="AE107" s="63"/>
      <c r="AF107" s="63"/>
      <c r="AG107" s="63"/>
      <c r="AH107" s="63"/>
      <c r="AI107" s="63"/>
      <c r="AJ107" s="63"/>
      <c r="AK107" s="63"/>
      <c r="AL107" s="63"/>
      <c r="AM107" s="63"/>
      <c r="AN107" s="64"/>
    </row>
    <row r="108" spans="1:40" ht="40.35" customHeight="1">
      <c r="A108" s="218"/>
      <c r="B108" s="218"/>
      <c r="C108" s="220"/>
      <c r="D108" s="219" t="str">
        <f>IF(C108="","",HYPERLINK("#'" &amp; C108 &amp; "'!A1",VLOOKUP(C108,Table1[[Practice no.]:[Pracitce Name]],2,FALSE)))</f>
        <v/>
      </c>
      <c r="E108" s="65" t="str">
        <f>IF(C108="","",IF(ISERROR(VLOOKUP(VLOOKUP(C108,Table1[[Practice no.]:[12]],19,FALSE),List!$A$2:$B$5,2,FALSE)),"",VLOOKUP(VLOOKUP(C108,Table1[[Practice no.]:[12]],19,FALSE),List!$A$2:$B$5,2,FALSE)))</f>
        <v/>
      </c>
      <c r="F108" s="66" t="str">
        <f>IF(C108="","",IF(ISERROR(VLOOKUP(VLOOKUP(C108,Table1[[Practice no.]:[12]],20,FALSE),List!$A$2:$B$5,2,FALSE)),"",VLOOKUP(VLOOKUP(C108,Table1[[Practice no.]:[12]],20,FALSE),List!$A$2:$B$5,2,FALSE)))</f>
        <v/>
      </c>
      <c r="G108" s="66" t="str">
        <f>IF(C108="","",IF(ISERROR(VLOOKUP(VLOOKUP(C108,Table1[[Practice no.]:[12]],21,FALSE),List!$A$2:$B$5,2,FALSE)),"",VLOOKUP(VLOOKUP(C108,Table1[[Practice no.]:[12]],21,FALSE),List!$A$2:$B$5,2,FALSE)))</f>
        <v/>
      </c>
      <c r="H108" s="67" t="str">
        <f>IF(C108="","",IF(ISERROR(VLOOKUP(VLOOKUP(C108,Table1[[Practice no.]:[12]],22,FALSE),List!$A$2:$B$5,2,FALSE)),"",VLOOKUP(VLOOKUP(C108,Table1[[Practice no.]:[12]],22,FALSE),List!$A$2:$B$5,2,FALSE)))</f>
        <v/>
      </c>
      <c r="I108" s="67" t="str">
        <f>IF(C108="","",IF(ISERROR(VLOOKUP(VLOOKUP(C108,Table1[[Practice no.]:[12]],23,FALSE),List!$A$2:$B$5,2,FALSE)),"",VLOOKUP(VLOOKUP(C108,Table1[[Practice no.]:[12]],23,FALSE),List!$A$2:$B$5,2,FALSE)))</f>
        <v/>
      </c>
      <c r="J108" s="67" t="str">
        <f>IF(C108="","",IF(ISERROR(VLOOKUP(VLOOKUP(C108,Table1[[Practice no.]:[12]],24,FALSE),List!$A$2:$B$5,2,FALSE)),"",VLOOKUP(VLOOKUP(C108,Table1[[Practice no.]:[12]],24,FALSE),List!$A$2:$B$5,2,FALSE)))</f>
        <v/>
      </c>
      <c r="K108" s="68" t="str">
        <f>IF(C108="","",IF(ISERROR(VLOOKUP(VLOOKUP(C108,Table1[[Practice no.]:[12]],25,FALSE),List!$A$2:$B$5,2,FALSE)),"",VLOOKUP(VLOOKUP(C108,Table1[[Practice no.]:[12]],25,FALSE),List!$A$2:$B$5,2,FALSE)))</f>
        <v/>
      </c>
      <c r="L108" s="68" t="str">
        <f>IF(C108="","",IF(ISERROR(VLOOKUP(VLOOKUP(C108,Table1[[Practice no.]:[12]],26,FALSE),List!$A$2:$B$5,2,FALSE)),"",VLOOKUP(VLOOKUP(C108,Table1[[Practice no.]:[12]],26,FALSE),List!$A$2:$B$5,2,FALSE)))</f>
        <v/>
      </c>
      <c r="M108" s="68" t="str">
        <f>IF(C108="","",IF(ISERROR(VLOOKUP(VLOOKUP(C108,Table1[[Practice no.]:[12]],27,FALSE),List!$A$2:$B$5,2,FALSE)),"",VLOOKUP(VLOOKUP(C108,Table1[[Practice no.]:[12]],27,FALSE),List!$A$2:$B$5,2,FALSE)))</f>
        <v/>
      </c>
      <c r="N108" s="69" t="str">
        <f>IF(C108="","",IF(ISERROR(VLOOKUP(VLOOKUP(C108,Table1[[Practice no.]:[12]],28,FALSE),List!$A$2:$B$5,2,FALSE)),"",VLOOKUP(VLOOKUP(C108,Table1[[Practice no.]:[12]],28,FALSE),List!$A$2:$B$5,2,FALSE)))</f>
        <v/>
      </c>
      <c r="O108" s="69" t="str">
        <f>IF(C108="","",IF(ISERROR(VLOOKUP(VLOOKUP(C108,Table1[[Practice no.]:[12]],29,FALSE),List!$A$2:$B$5,2,FALSE)),"",VLOOKUP(VLOOKUP(C108,Table1[[Practice no.]:[12]],29,FALSE),List!$A$2:$B$5,2,FALSE)))</f>
        <v/>
      </c>
      <c r="P108" s="69" t="str">
        <f>IF(C108="","",IF(ISERROR(VLOOKUP(VLOOKUP(C108,Table1[[Practice no.]:[12]],30,FALSE),List!$A$2:$B$5,2,FALSE)),"",VLOOKUP(VLOOKUP(C108,Table1[[Practice no.]:[12]],30,FALSE),List!$A$2:$B$5,2,FALSE)))</f>
        <v/>
      </c>
      <c r="Q108" s="77" t="str">
        <f>IF(C108="","",IF(ISERROR(VLOOKUP(VLOOKUP(C108,Table1[[Practice no.]:[12]],31,FALSE),List!$A$2:$B$5,2,FALSE)),"",VLOOKUP(VLOOKUP(C108,Table1[[Practice no.]:[12]],31,FALSE),List!$A$2:$B$5,2,FALSE)))</f>
        <v/>
      </c>
      <c r="R108" s="55" t="str">
        <f>IF(C108="","",IF(ISERROR(VLOOKUP(VLOOKUP(C108,Table1[[Practice no.]:[12]],32,FALSE),List!$A$2:$B$5,2,FALSE)),"",VLOOKUP(VLOOKUP(C108,Table1[[Practice no.]:[12]],32,FALSE),List!$A$2:$B$5,2,FALSE)))</f>
        <v/>
      </c>
      <c r="S108" s="55" t="str">
        <f>IF(C108="","",IF(ISERROR(VLOOKUP(VLOOKUP(C108,Table1[[Practice no.]:[12]],33,FALSE),List!$A$2:$B$5,2,FALSE)),"",VLOOKUP(VLOOKUP(C108,Table1[[Practice no.]:[12]],33,FALSE),List!$A$2:$B$5,2,FALSE)))</f>
        <v/>
      </c>
      <c r="T108" s="55" t="str">
        <f>IF(C108="","",IF(ISERROR(VLOOKUP(VLOOKUP(C108,Table1[[Practice no.]:[12]],34,FALSE),List!$A$2:$B$5,2,FALSE)),"",VLOOKUP(VLOOKUP(C108,Table1[[Practice no.]:[12]],34,FALSE),List!$A$2:$B$5,2,FALSE)))</f>
        <v/>
      </c>
      <c r="U108" s="55" t="str">
        <f>IF(C108="","",IF(ISERROR(VLOOKUP(VLOOKUP(C108,Table1[[Practice no.]:[12]],35,FALSE),List!$A$2:$B$5,2,FALSE)),"",VLOOKUP(VLOOKUP(C108,Table1[[Practice no.]:[12]],35,FALSE),List!$A$2:$B$5,2,FALSE)))</f>
        <v/>
      </c>
      <c r="V108" s="55" t="str">
        <f>IF(C108="","",IF(ISERROR(VLOOKUP(VLOOKUP(C108,Table1[[Practice no.]:[12]],36,FALSE),List!$A$2:$B$5,2,FALSE)),"",VLOOKUP(VLOOKUP(C108,Table1[[Practice no.]:[12]],36,FALSE),List!$A$2:$B$5,2,FALSE)))</f>
        <v/>
      </c>
      <c r="W108" s="55" t="str">
        <f>IF(C108="","",IF(ISERROR(VLOOKUP(VLOOKUP(C108,Table1[[Practice no.]:[12]],37,FALSE),List!$A$2:$B$5,2,FALSE)),"",VLOOKUP(VLOOKUP(C108,Table1[[Practice no.]:[12]],37,FALSE),List!$A$2:$B$5,2,FALSE)))</f>
        <v/>
      </c>
      <c r="X108" s="55" t="str">
        <f>IF(C108="","",IF(ISERROR(VLOOKUP(VLOOKUP(C108,Table1[[Practice no.]:[12]],38,FALSE),List!$A$2:$B$5,2,FALSE)),"",VLOOKUP(VLOOKUP(C108,Table1[[Practice no.]:[12]],38,FALSE),List!$A$2:$B$5,2,FALSE)))</f>
        <v/>
      </c>
      <c r="Y108" s="55" t="str">
        <f>IF(C108="","",IF(ISERROR(VLOOKUP(VLOOKUP(C108,Table1[[Practice no.]:[12]],39,FALSE),List!$A$2:$B$5,2,FALSE)),"",VLOOKUP(VLOOKUP(C108,Table1[[Practice no.]:[12]],39,FALSE),List!$A$2:$B$5,2,FALSE)))</f>
        <v/>
      </c>
      <c r="Z108" s="55" t="str">
        <f>IF(C108="","",IF(ISERROR(VLOOKUP(VLOOKUP(C108,Table1[[Practice no.]:[12]],40,FALSE),List!$A$2:$B$5,2,FALSE)),"",VLOOKUP(VLOOKUP(C108,Table1[[Practice no.]:[12]],40,FALSE),List!$A$2:$B$5,2,FALSE)))</f>
        <v/>
      </c>
      <c r="AA108" s="55" t="str">
        <f>IF(C108="","",IF(ISERROR(VLOOKUP(VLOOKUP(C108,Table1[[Practice no.]:[12]],41,FALSE),List!$A$2:$B$5,2,FALSE)),"",VLOOKUP(VLOOKUP(C108,Table1[[Practice no.]:[12]],41,FALSE),List!$A$2:$B$5,2,FALSE)))</f>
        <v/>
      </c>
      <c r="AB108" s="55" t="str">
        <f>IF(C108="","",IF(ISERROR(VLOOKUP(VLOOKUP(C108,Table1[[Practice no.]:[12]],42,FALSE),List!$A$2:$B$5,2,FALSE)),"",VLOOKUP(VLOOKUP(C108,Table1[[Practice no.]:[12]],42,FALSE),List!$A$2:$B$5,2,FALSE)))</f>
        <v/>
      </c>
      <c r="AD108" s="63"/>
      <c r="AE108" s="63"/>
      <c r="AF108" s="63"/>
      <c r="AG108" s="63"/>
      <c r="AH108" s="63"/>
      <c r="AI108" s="63"/>
      <c r="AJ108" s="63"/>
      <c r="AK108" s="63"/>
      <c r="AL108" s="63"/>
      <c r="AM108" s="63"/>
      <c r="AN108" s="64"/>
    </row>
    <row r="109" spans="1:40" ht="40.35" customHeight="1">
      <c r="A109" s="218"/>
      <c r="B109" s="218"/>
      <c r="C109" s="220"/>
      <c r="D109" s="219" t="str">
        <f>IF(C109="","",HYPERLINK("#'" &amp; C109 &amp; "'!A1",VLOOKUP(C109,Table1[[Practice no.]:[Pracitce Name]],2,FALSE)))</f>
        <v/>
      </c>
      <c r="E109" s="65" t="str">
        <f>IF(C109="","",IF(ISERROR(VLOOKUP(VLOOKUP(C109,Table1[[Practice no.]:[12]],19,FALSE),List!$A$2:$B$5,2,FALSE)),"",VLOOKUP(VLOOKUP(C109,Table1[[Practice no.]:[12]],19,FALSE),List!$A$2:$B$5,2,FALSE)))</f>
        <v/>
      </c>
      <c r="F109" s="66" t="str">
        <f>IF(C109="","",IF(ISERROR(VLOOKUP(VLOOKUP(C109,Table1[[Practice no.]:[12]],20,FALSE),List!$A$2:$B$5,2,FALSE)),"",VLOOKUP(VLOOKUP(C109,Table1[[Practice no.]:[12]],20,FALSE),List!$A$2:$B$5,2,FALSE)))</f>
        <v/>
      </c>
      <c r="G109" s="66" t="str">
        <f>IF(C109="","",IF(ISERROR(VLOOKUP(VLOOKUP(C109,Table1[[Practice no.]:[12]],21,FALSE),List!$A$2:$B$5,2,FALSE)),"",VLOOKUP(VLOOKUP(C109,Table1[[Practice no.]:[12]],21,FALSE),List!$A$2:$B$5,2,FALSE)))</f>
        <v/>
      </c>
      <c r="H109" s="67" t="str">
        <f>IF(C109="","",IF(ISERROR(VLOOKUP(VLOOKUP(C109,Table1[[Practice no.]:[12]],22,FALSE),List!$A$2:$B$5,2,FALSE)),"",VLOOKUP(VLOOKUP(C109,Table1[[Practice no.]:[12]],22,FALSE),List!$A$2:$B$5,2,FALSE)))</f>
        <v/>
      </c>
      <c r="I109" s="67" t="str">
        <f>IF(C109="","",IF(ISERROR(VLOOKUP(VLOOKUP(C109,Table1[[Practice no.]:[12]],23,FALSE),List!$A$2:$B$5,2,FALSE)),"",VLOOKUP(VLOOKUP(C109,Table1[[Practice no.]:[12]],23,FALSE),List!$A$2:$B$5,2,FALSE)))</f>
        <v/>
      </c>
      <c r="J109" s="67" t="str">
        <f>IF(C109="","",IF(ISERROR(VLOOKUP(VLOOKUP(C109,Table1[[Practice no.]:[12]],24,FALSE),List!$A$2:$B$5,2,FALSE)),"",VLOOKUP(VLOOKUP(C109,Table1[[Practice no.]:[12]],24,FALSE),List!$A$2:$B$5,2,FALSE)))</f>
        <v/>
      </c>
      <c r="K109" s="68" t="str">
        <f>IF(C109="","",IF(ISERROR(VLOOKUP(VLOOKUP(C109,Table1[[Practice no.]:[12]],25,FALSE),List!$A$2:$B$5,2,FALSE)),"",VLOOKUP(VLOOKUP(C109,Table1[[Practice no.]:[12]],25,FALSE),List!$A$2:$B$5,2,FALSE)))</f>
        <v/>
      </c>
      <c r="L109" s="68" t="str">
        <f>IF(C109="","",IF(ISERROR(VLOOKUP(VLOOKUP(C109,Table1[[Practice no.]:[12]],26,FALSE),List!$A$2:$B$5,2,FALSE)),"",VLOOKUP(VLOOKUP(C109,Table1[[Practice no.]:[12]],26,FALSE),List!$A$2:$B$5,2,FALSE)))</f>
        <v/>
      </c>
      <c r="M109" s="68" t="str">
        <f>IF(C109="","",IF(ISERROR(VLOOKUP(VLOOKUP(C109,Table1[[Practice no.]:[12]],27,FALSE),List!$A$2:$B$5,2,FALSE)),"",VLOOKUP(VLOOKUP(C109,Table1[[Practice no.]:[12]],27,FALSE),List!$A$2:$B$5,2,FALSE)))</f>
        <v/>
      </c>
      <c r="N109" s="69" t="str">
        <f>IF(C109="","",IF(ISERROR(VLOOKUP(VLOOKUP(C109,Table1[[Practice no.]:[12]],28,FALSE),List!$A$2:$B$5,2,FALSE)),"",VLOOKUP(VLOOKUP(C109,Table1[[Practice no.]:[12]],28,FALSE),List!$A$2:$B$5,2,FALSE)))</f>
        <v/>
      </c>
      <c r="O109" s="69" t="str">
        <f>IF(C109="","",IF(ISERROR(VLOOKUP(VLOOKUP(C109,Table1[[Practice no.]:[12]],29,FALSE),List!$A$2:$B$5,2,FALSE)),"",VLOOKUP(VLOOKUP(C109,Table1[[Practice no.]:[12]],29,FALSE),List!$A$2:$B$5,2,FALSE)))</f>
        <v/>
      </c>
      <c r="P109" s="69" t="str">
        <f>IF(C109="","",IF(ISERROR(VLOOKUP(VLOOKUP(C109,Table1[[Practice no.]:[12]],30,FALSE),List!$A$2:$B$5,2,FALSE)),"",VLOOKUP(VLOOKUP(C109,Table1[[Practice no.]:[12]],30,FALSE),List!$A$2:$B$5,2,FALSE)))</f>
        <v/>
      </c>
      <c r="Q109" s="77" t="str">
        <f>IF(C109="","",IF(ISERROR(VLOOKUP(VLOOKUP(C109,Table1[[Practice no.]:[12]],31,FALSE),List!$A$2:$B$5,2,FALSE)),"",VLOOKUP(VLOOKUP(C109,Table1[[Practice no.]:[12]],31,FALSE),List!$A$2:$B$5,2,FALSE)))</f>
        <v/>
      </c>
      <c r="R109" s="55" t="str">
        <f>IF(C109="","",IF(ISERROR(VLOOKUP(VLOOKUP(C109,Table1[[Practice no.]:[12]],32,FALSE),List!$A$2:$B$5,2,FALSE)),"",VLOOKUP(VLOOKUP(C109,Table1[[Practice no.]:[12]],32,FALSE),List!$A$2:$B$5,2,FALSE)))</f>
        <v/>
      </c>
      <c r="S109" s="55" t="str">
        <f>IF(C109="","",IF(ISERROR(VLOOKUP(VLOOKUP(C109,Table1[[Practice no.]:[12]],33,FALSE),List!$A$2:$B$5,2,FALSE)),"",VLOOKUP(VLOOKUP(C109,Table1[[Practice no.]:[12]],33,FALSE),List!$A$2:$B$5,2,FALSE)))</f>
        <v/>
      </c>
      <c r="T109" s="55" t="str">
        <f>IF(C109="","",IF(ISERROR(VLOOKUP(VLOOKUP(C109,Table1[[Practice no.]:[12]],34,FALSE),List!$A$2:$B$5,2,FALSE)),"",VLOOKUP(VLOOKUP(C109,Table1[[Practice no.]:[12]],34,FALSE),List!$A$2:$B$5,2,FALSE)))</f>
        <v/>
      </c>
      <c r="U109" s="55" t="str">
        <f>IF(C109="","",IF(ISERROR(VLOOKUP(VLOOKUP(C109,Table1[[Practice no.]:[12]],35,FALSE),List!$A$2:$B$5,2,FALSE)),"",VLOOKUP(VLOOKUP(C109,Table1[[Practice no.]:[12]],35,FALSE),List!$A$2:$B$5,2,FALSE)))</f>
        <v/>
      </c>
      <c r="V109" s="55" t="str">
        <f>IF(C109="","",IF(ISERROR(VLOOKUP(VLOOKUP(C109,Table1[[Practice no.]:[12]],36,FALSE),List!$A$2:$B$5,2,FALSE)),"",VLOOKUP(VLOOKUP(C109,Table1[[Practice no.]:[12]],36,FALSE),List!$A$2:$B$5,2,FALSE)))</f>
        <v/>
      </c>
      <c r="W109" s="55" t="str">
        <f>IF(C109="","",IF(ISERROR(VLOOKUP(VLOOKUP(C109,Table1[[Practice no.]:[12]],37,FALSE),List!$A$2:$B$5,2,FALSE)),"",VLOOKUP(VLOOKUP(C109,Table1[[Practice no.]:[12]],37,FALSE),List!$A$2:$B$5,2,FALSE)))</f>
        <v/>
      </c>
      <c r="X109" s="55" t="str">
        <f>IF(C109="","",IF(ISERROR(VLOOKUP(VLOOKUP(C109,Table1[[Practice no.]:[12]],38,FALSE),List!$A$2:$B$5,2,FALSE)),"",VLOOKUP(VLOOKUP(C109,Table1[[Practice no.]:[12]],38,FALSE),List!$A$2:$B$5,2,FALSE)))</f>
        <v/>
      </c>
      <c r="Y109" s="55" t="str">
        <f>IF(C109="","",IF(ISERROR(VLOOKUP(VLOOKUP(C109,Table1[[Practice no.]:[12]],39,FALSE),List!$A$2:$B$5,2,FALSE)),"",VLOOKUP(VLOOKUP(C109,Table1[[Practice no.]:[12]],39,FALSE),List!$A$2:$B$5,2,FALSE)))</f>
        <v/>
      </c>
      <c r="Z109" s="55" t="str">
        <f>IF(C109="","",IF(ISERROR(VLOOKUP(VLOOKUP(C109,Table1[[Practice no.]:[12]],40,FALSE),List!$A$2:$B$5,2,FALSE)),"",VLOOKUP(VLOOKUP(C109,Table1[[Practice no.]:[12]],40,FALSE),List!$A$2:$B$5,2,FALSE)))</f>
        <v/>
      </c>
      <c r="AA109" s="55" t="str">
        <f>IF(C109="","",IF(ISERROR(VLOOKUP(VLOOKUP(C109,Table1[[Practice no.]:[12]],41,FALSE),List!$A$2:$B$5,2,FALSE)),"",VLOOKUP(VLOOKUP(C109,Table1[[Practice no.]:[12]],41,FALSE),List!$A$2:$B$5,2,FALSE)))</f>
        <v/>
      </c>
      <c r="AB109" s="55" t="str">
        <f>IF(C109="","",IF(ISERROR(VLOOKUP(VLOOKUP(C109,Table1[[Practice no.]:[12]],42,FALSE),List!$A$2:$B$5,2,FALSE)),"",VLOOKUP(VLOOKUP(C109,Table1[[Practice no.]:[12]],42,FALSE),List!$A$2:$B$5,2,FALSE)))</f>
        <v/>
      </c>
      <c r="AD109" s="63"/>
      <c r="AE109" s="63"/>
      <c r="AF109" s="63"/>
      <c r="AG109" s="63"/>
      <c r="AH109" s="63"/>
      <c r="AI109" s="63"/>
      <c r="AJ109" s="63"/>
      <c r="AK109" s="63"/>
      <c r="AL109" s="63"/>
      <c r="AM109" s="63"/>
      <c r="AN109" s="64"/>
    </row>
    <row r="110" spans="1:40" ht="40.35" customHeight="1">
      <c r="A110" s="218"/>
      <c r="B110" s="218"/>
      <c r="C110" s="220"/>
      <c r="D110" s="219" t="str">
        <f>IF(C110="","",HYPERLINK("#'" &amp; C110 &amp; "'!A1",VLOOKUP(C110,Table1[[Practice no.]:[Pracitce Name]],2,FALSE)))</f>
        <v/>
      </c>
      <c r="E110" s="65" t="str">
        <f>IF(C110="","",IF(ISERROR(VLOOKUP(VLOOKUP(C110,Table1[[Practice no.]:[12]],19,FALSE),List!$A$2:$B$5,2,FALSE)),"",VLOOKUP(VLOOKUP(C110,Table1[[Practice no.]:[12]],19,FALSE),List!$A$2:$B$5,2,FALSE)))</f>
        <v/>
      </c>
      <c r="F110" s="66" t="str">
        <f>IF(C110="","",IF(ISERROR(VLOOKUP(VLOOKUP(C110,Table1[[Practice no.]:[12]],20,FALSE),List!$A$2:$B$5,2,FALSE)),"",VLOOKUP(VLOOKUP(C110,Table1[[Practice no.]:[12]],20,FALSE),List!$A$2:$B$5,2,FALSE)))</f>
        <v/>
      </c>
      <c r="G110" s="66" t="str">
        <f>IF(C110="","",IF(ISERROR(VLOOKUP(VLOOKUP(C110,Table1[[Practice no.]:[12]],21,FALSE),List!$A$2:$B$5,2,FALSE)),"",VLOOKUP(VLOOKUP(C110,Table1[[Practice no.]:[12]],21,FALSE),List!$A$2:$B$5,2,FALSE)))</f>
        <v/>
      </c>
      <c r="H110" s="67" t="str">
        <f>IF(C110="","",IF(ISERROR(VLOOKUP(VLOOKUP(C110,Table1[[Practice no.]:[12]],22,FALSE),List!$A$2:$B$5,2,FALSE)),"",VLOOKUP(VLOOKUP(C110,Table1[[Practice no.]:[12]],22,FALSE),List!$A$2:$B$5,2,FALSE)))</f>
        <v/>
      </c>
      <c r="I110" s="67" t="str">
        <f>IF(C110="","",IF(ISERROR(VLOOKUP(VLOOKUP(C110,Table1[[Practice no.]:[12]],23,FALSE),List!$A$2:$B$5,2,FALSE)),"",VLOOKUP(VLOOKUP(C110,Table1[[Practice no.]:[12]],23,FALSE),List!$A$2:$B$5,2,FALSE)))</f>
        <v/>
      </c>
      <c r="J110" s="67" t="str">
        <f>IF(C110="","",IF(ISERROR(VLOOKUP(VLOOKUP(C110,Table1[[Practice no.]:[12]],24,FALSE),List!$A$2:$B$5,2,FALSE)),"",VLOOKUP(VLOOKUP(C110,Table1[[Practice no.]:[12]],24,FALSE),List!$A$2:$B$5,2,FALSE)))</f>
        <v/>
      </c>
      <c r="K110" s="68" t="str">
        <f>IF(C110="","",IF(ISERROR(VLOOKUP(VLOOKUP(C110,Table1[[Practice no.]:[12]],25,FALSE),List!$A$2:$B$5,2,FALSE)),"",VLOOKUP(VLOOKUP(C110,Table1[[Practice no.]:[12]],25,FALSE),List!$A$2:$B$5,2,FALSE)))</f>
        <v/>
      </c>
      <c r="L110" s="68" t="str">
        <f>IF(C110="","",IF(ISERROR(VLOOKUP(VLOOKUP(C110,Table1[[Practice no.]:[12]],26,FALSE),List!$A$2:$B$5,2,FALSE)),"",VLOOKUP(VLOOKUP(C110,Table1[[Practice no.]:[12]],26,FALSE),List!$A$2:$B$5,2,FALSE)))</f>
        <v/>
      </c>
      <c r="M110" s="68" t="str">
        <f>IF(C110="","",IF(ISERROR(VLOOKUP(VLOOKUP(C110,Table1[[Practice no.]:[12]],27,FALSE),List!$A$2:$B$5,2,FALSE)),"",VLOOKUP(VLOOKUP(C110,Table1[[Practice no.]:[12]],27,FALSE),List!$A$2:$B$5,2,FALSE)))</f>
        <v/>
      </c>
      <c r="N110" s="69" t="str">
        <f>IF(C110="","",IF(ISERROR(VLOOKUP(VLOOKUP(C110,Table1[[Practice no.]:[12]],28,FALSE),List!$A$2:$B$5,2,FALSE)),"",VLOOKUP(VLOOKUP(C110,Table1[[Practice no.]:[12]],28,FALSE),List!$A$2:$B$5,2,FALSE)))</f>
        <v/>
      </c>
      <c r="O110" s="69" t="str">
        <f>IF(C110="","",IF(ISERROR(VLOOKUP(VLOOKUP(C110,Table1[[Practice no.]:[12]],29,FALSE),List!$A$2:$B$5,2,FALSE)),"",VLOOKUP(VLOOKUP(C110,Table1[[Practice no.]:[12]],29,FALSE),List!$A$2:$B$5,2,FALSE)))</f>
        <v/>
      </c>
      <c r="P110" s="69" t="str">
        <f>IF(C110="","",IF(ISERROR(VLOOKUP(VLOOKUP(C110,Table1[[Practice no.]:[12]],30,FALSE),List!$A$2:$B$5,2,FALSE)),"",VLOOKUP(VLOOKUP(C110,Table1[[Practice no.]:[12]],30,FALSE),List!$A$2:$B$5,2,FALSE)))</f>
        <v/>
      </c>
      <c r="Q110" s="77" t="str">
        <f>IF(C110="","",IF(ISERROR(VLOOKUP(VLOOKUP(C110,Table1[[Practice no.]:[12]],31,FALSE),List!$A$2:$B$5,2,FALSE)),"",VLOOKUP(VLOOKUP(C110,Table1[[Practice no.]:[12]],31,FALSE),List!$A$2:$B$5,2,FALSE)))</f>
        <v/>
      </c>
      <c r="R110" s="55" t="str">
        <f>IF(C110="","",IF(ISERROR(VLOOKUP(VLOOKUP(C110,Table1[[Practice no.]:[12]],32,FALSE),List!$A$2:$B$5,2,FALSE)),"",VLOOKUP(VLOOKUP(C110,Table1[[Practice no.]:[12]],32,FALSE),List!$A$2:$B$5,2,FALSE)))</f>
        <v/>
      </c>
      <c r="S110" s="55" t="str">
        <f>IF(C110="","",IF(ISERROR(VLOOKUP(VLOOKUP(C110,Table1[[Practice no.]:[12]],33,FALSE),List!$A$2:$B$5,2,FALSE)),"",VLOOKUP(VLOOKUP(C110,Table1[[Practice no.]:[12]],33,FALSE),List!$A$2:$B$5,2,FALSE)))</f>
        <v/>
      </c>
      <c r="T110" s="55" t="str">
        <f>IF(C110="","",IF(ISERROR(VLOOKUP(VLOOKUP(C110,Table1[[Practice no.]:[12]],34,FALSE),List!$A$2:$B$5,2,FALSE)),"",VLOOKUP(VLOOKUP(C110,Table1[[Practice no.]:[12]],34,FALSE),List!$A$2:$B$5,2,FALSE)))</f>
        <v/>
      </c>
      <c r="U110" s="55" t="str">
        <f>IF(C110="","",IF(ISERROR(VLOOKUP(VLOOKUP(C110,Table1[[Practice no.]:[12]],35,FALSE),List!$A$2:$B$5,2,FALSE)),"",VLOOKUP(VLOOKUP(C110,Table1[[Practice no.]:[12]],35,FALSE),List!$A$2:$B$5,2,FALSE)))</f>
        <v/>
      </c>
      <c r="V110" s="55" t="str">
        <f>IF(C110="","",IF(ISERROR(VLOOKUP(VLOOKUP(C110,Table1[[Practice no.]:[12]],36,FALSE),List!$A$2:$B$5,2,FALSE)),"",VLOOKUP(VLOOKUP(C110,Table1[[Practice no.]:[12]],36,FALSE),List!$A$2:$B$5,2,FALSE)))</f>
        <v/>
      </c>
      <c r="W110" s="55" t="str">
        <f>IF(C110="","",IF(ISERROR(VLOOKUP(VLOOKUP(C110,Table1[[Practice no.]:[12]],37,FALSE),List!$A$2:$B$5,2,FALSE)),"",VLOOKUP(VLOOKUP(C110,Table1[[Practice no.]:[12]],37,FALSE),List!$A$2:$B$5,2,FALSE)))</f>
        <v/>
      </c>
      <c r="X110" s="55" t="str">
        <f>IF(C110="","",IF(ISERROR(VLOOKUP(VLOOKUP(C110,Table1[[Practice no.]:[12]],38,FALSE),List!$A$2:$B$5,2,FALSE)),"",VLOOKUP(VLOOKUP(C110,Table1[[Practice no.]:[12]],38,FALSE),List!$A$2:$B$5,2,FALSE)))</f>
        <v/>
      </c>
      <c r="Y110" s="55" t="str">
        <f>IF(C110="","",IF(ISERROR(VLOOKUP(VLOOKUP(C110,Table1[[Practice no.]:[12]],39,FALSE),List!$A$2:$B$5,2,FALSE)),"",VLOOKUP(VLOOKUP(C110,Table1[[Practice no.]:[12]],39,FALSE),List!$A$2:$B$5,2,FALSE)))</f>
        <v/>
      </c>
      <c r="Z110" s="55" t="str">
        <f>IF(C110="","",IF(ISERROR(VLOOKUP(VLOOKUP(C110,Table1[[Practice no.]:[12]],40,FALSE),List!$A$2:$B$5,2,FALSE)),"",VLOOKUP(VLOOKUP(C110,Table1[[Practice no.]:[12]],40,FALSE),List!$A$2:$B$5,2,FALSE)))</f>
        <v/>
      </c>
      <c r="AA110" s="55" t="str">
        <f>IF(C110="","",IF(ISERROR(VLOOKUP(VLOOKUP(C110,Table1[[Practice no.]:[12]],41,FALSE),List!$A$2:$B$5,2,FALSE)),"",VLOOKUP(VLOOKUP(C110,Table1[[Practice no.]:[12]],41,FALSE),List!$A$2:$B$5,2,FALSE)))</f>
        <v/>
      </c>
      <c r="AB110" s="55" t="str">
        <f>IF(C110="","",IF(ISERROR(VLOOKUP(VLOOKUP(C110,Table1[[Practice no.]:[12]],42,FALSE),List!$A$2:$B$5,2,FALSE)),"",VLOOKUP(VLOOKUP(C110,Table1[[Practice no.]:[12]],42,FALSE),List!$A$2:$B$5,2,FALSE)))</f>
        <v/>
      </c>
      <c r="AD110" s="63"/>
      <c r="AE110" s="63"/>
      <c r="AF110" s="63"/>
      <c r="AG110" s="63"/>
      <c r="AH110" s="63"/>
      <c r="AI110" s="63"/>
      <c r="AJ110" s="63"/>
      <c r="AK110" s="63"/>
      <c r="AL110" s="63"/>
      <c r="AM110" s="63"/>
      <c r="AN110" s="64"/>
    </row>
    <row r="111" spans="1:40" ht="40.35" customHeight="1">
      <c r="A111" s="218"/>
      <c r="B111" s="218"/>
      <c r="C111" s="220"/>
      <c r="D111" s="219" t="str">
        <f>IF(C111="","",HYPERLINK("#'" &amp; C111 &amp; "'!A1",VLOOKUP(C111,Table1[[Practice no.]:[Pracitce Name]],2,FALSE)))</f>
        <v/>
      </c>
      <c r="E111" s="65" t="str">
        <f>IF(C111="","",IF(ISERROR(VLOOKUP(VLOOKUP(C111,Table1[[Practice no.]:[12]],19,FALSE),List!$A$2:$B$5,2,FALSE)),"",VLOOKUP(VLOOKUP(C111,Table1[[Practice no.]:[12]],19,FALSE),List!$A$2:$B$5,2,FALSE)))</f>
        <v/>
      </c>
      <c r="F111" s="66" t="str">
        <f>IF(C111="","",IF(ISERROR(VLOOKUP(VLOOKUP(C111,Table1[[Practice no.]:[12]],20,FALSE),List!$A$2:$B$5,2,FALSE)),"",VLOOKUP(VLOOKUP(C111,Table1[[Practice no.]:[12]],20,FALSE),List!$A$2:$B$5,2,FALSE)))</f>
        <v/>
      </c>
      <c r="G111" s="66" t="str">
        <f>IF(C111="","",IF(ISERROR(VLOOKUP(VLOOKUP(C111,Table1[[Practice no.]:[12]],21,FALSE),List!$A$2:$B$5,2,FALSE)),"",VLOOKUP(VLOOKUP(C111,Table1[[Practice no.]:[12]],21,FALSE),List!$A$2:$B$5,2,FALSE)))</f>
        <v/>
      </c>
      <c r="H111" s="67" t="str">
        <f>IF(C111="","",IF(ISERROR(VLOOKUP(VLOOKUP(C111,Table1[[Practice no.]:[12]],22,FALSE),List!$A$2:$B$5,2,FALSE)),"",VLOOKUP(VLOOKUP(C111,Table1[[Practice no.]:[12]],22,FALSE),List!$A$2:$B$5,2,FALSE)))</f>
        <v/>
      </c>
      <c r="I111" s="67" t="str">
        <f>IF(C111="","",IF(ISERROR(VLOOKUP(VLOOKUP(C111,Table1[[Practice no.]:[12]],23,FALSE),List!$A$2:$B$5,2,FALSE)),"",VLOOKUP(VLOOKUP(C111,Table1[[Practice no.]:[12]],23,FALSE),List!$A$2:$B$5,2,FALSE)))</f>
        <v/>
      </c>
      <c r="J111" s="67" t="str">
        <f>IF(C111="","",IF(ISERROR(VLOOKUP(VLOOKUP(C111,Table1[[Practice no.]:[12]],24,FALSE),List!$A$2:$B$5,2,FALSE)),"",VLOOKUP(VLOOKUP(C111,Table1[[Practice no.]:[12]],24,FALSE),List!$A$2:$B$5,2,FALSE)))</f>
        <v/>
      </c>
      <c r="K111" s="68" t="str">
        <f>IF(C111="","",IF(ISERROR(VLOOKUP(VLOOKUP(C111,Table1[[Practice no.]:[12]],25,FALSE),List!$A$2:$B$5,2,FALSE)),"",VLOOKUP(VLOOKUP(C111,Table1[[Practice no.]:[12]],25,FALSE),List!$A$2:$B$5,2,FALSE)))</f>
        <v/>
      </c>
      <c r="L111" s="68" t="str">
        <f>IF(C111="","",IF(ISERROR(VLOOKUP(VLOOKUP(C111,Table1[[Practice no.]:[12]],26,FALSE),List!$A$2:$B$5,2,FALSE)),"",VLOOKUP(VLOOKUP(C111,Table1[[Practice no.]:[12]],26,FALSE),List!$A$2:$B$5,2,FALSE)))</f>
        <v/>
      </c>
      <c r="M111" s="68" t="str">
        <f>IF(C111="","",IF(ISERROR(VLOOKUP(VLOOKUP(C111,Table1[[Practice no.]:[12]],27,FALSE),List!$A$2:$B$5,2,FALSE)),"",VLOOKUP(VLOOKUP(C111,Table1[[Practice no.]:[12]],27,FALSE),List!$A$2:$B$5,2,FALSE)))</f>
        <v/>
      </c>
      <c r="N111" s="69" t="str">
        <f>IF(C111="","",IF(ISERROR(VLOOKUP(VLOOKUP(C111,Table1[[Practice no.]:[12]],28,FALSE),List!$A$2:$B$5,2,FALSE)),"",VLOOKUP(VLOOKUP(C111,Table1[[Practice no.]:[12]],28,FALSE),List!$A$2:$B$5,2,FALSE)))</f>
        <v/>
      </c>
      <c r="O111" s="69" t="str">
        <f>IF(C111="","",IF(ISERROR(VLOOKUP(VLOOKUP(C111,Table1[[Practice no.]:[12]],29,FALSE),List!$A$2:$B$5,2,FALSE)),"",VLOOKUP(VLOOKUP(C111,Table1[[Practice no.]:[12]],29,FALSE),List!$A$2:$B$5,2,FALSE)))</f>
        <v/>
      </c>
      <c r="P111" s="69" t="str">
        <f>IF(C111="","",IF(ISERROR(VLOOKUP(VLOOKUP(C111,Table1[[Practice no.]:[12]],30,FALSE),List!$A$2:$B$5,2,FALSE)),"",VLOOKUP(VLOOKUP(C111,Table1[[Practice no.]:[12]],30,FALSE),List!$A$2:$B$5,2,FALSE)))</f>
        <v/>
      </c>
      <c r="Q111" s="77" t="str">
        <f>IF(C111="","",IF(ISERROR(VLOOKUP(VLOOKUP(C111,Table1[[Practice no.]:[12]],31,FALSE),List!$A$2:$B$5,2,FALSE)),"",VLOOKUP(VLOOKUP(C111,Table1[[Practice no.]:[12]],31,FALSE),List!$A$2:$B$5,2,FALSE)))</f>
        <v/>
      </c>
      <c r="R111" s="55" t="str">
        <f>IF(C111="","",IF(ISERROR(VLOOKUP(VLOOKUP(C111,Table1[[Practice no.]:[12]],32,FALSE),List!$A$2:$B$5,2,FALSE)),"",VLOOKUP(VLOOKUP(C111,Table1[[Practice no.]:[12]],32,FALSE),List!$A$2:$B$5,2,FALSE)))</f>
        <v/>
      </c>
      <c r="S111" s="55" t="str">
        <f>IF(C111="","",IF(ISERROR(VLOOKUP(VLOOKUP(C111,Table1[[Practice no.]:[12]],33,FALSE),List!$A$2:$B$5,2,FALSE)),"",VLOOKUP(VLOOKUP(C111,Table1[[Practice no.]:[12]],33,FALSE),List!$A$2:$B$5,2,FALSE)))</f>
        <v/>
      </c>
      <c r="T111" s="55" t="str">
        <f>IF(C111="","",IF(ISERROR(VLOOKUP(VLOOKUP(C111,Table1[[Practice no.]:[12]],34,FALSE),List!$A$2:$B$5,2,FALSE)),"",VLOOKUP(VLOOKUP(C111,Table1[[Practice no.]:[12]],34,FALSE),List!$A$2:$B$5,2,FALSE)))</f>
        <v/>
      </c>
      <c r="U111" s="55" t="str">
        <f>IF(C111="","",IF(ISERROR(VLOOKUP(VLOOKUP(C111,Table1[[Practice no.]:[12]],35,FALSE),List!$A$2:$B$5,2,FALSE)),"",VLOOKUP(VLOOKUP(C111,Table1[[Practice no.]:[12]],35,FALSE),List!$A$2:$B$5,2,FALSE)))</f>
        <v/>
      </c>
      <c r="V111" s="55" t="str">
        <f>IF(C111="","",IF(ISERROR(VLOOKUP(VLOOKUP(C111,Table1[[Practice no.]:[12]],36,FALSE),List!$A$2:$B$5,2,FALSE)),"",VLOOKUP(VLOOKUP(C111,Table1[[Practice no.]:[12]],36,FALSE),List!$A$2:$B$5,2,FALSE)))</f>
        <v/>
      </c>
      <c r="W111" s="55" t="str">
        <f>IF(C111="","",IF(ISERROR(VLOOKUP(VLOOKUP(C111,Table1[[Practice no.]:[12]],37,FALSE),List!$A$2:$B$5,2,FALSE)),"",VLOOKUP(VLOOKUP(C111,Table1[[Practice no.]:[12]],37,FALSE),List!$A$2:$B$5,2,FALSE)))</f>
        <v/>
      </c>
      <c r="X111" s="55" t="str">
        <f>IF(C111="","",IF(ISERROR(VLOOKUP(VLOOKUP(C111,Table1[[Practice no.]:[12]],38,FALSE),List!$A$2:$B$5,2,FALSE)),"",VLOOKUP(VLOOKUP(C111,Table1[[Practice no.]:[12]],38,FALSE),List!$A$2:$B$5,2,FALSE)))</f>
        <v/>
      </c>
      <c r="Y111" s="55" t="str">
        <f>IF(C111="","",IF(ISERROR(VLOOKUP(VLOOKUP(C111,Table1[[Practice no.]:[12]],39,FALSE),List!$A$2:$B$5,2,FALSE)),"",VLOOKUP(VLOOKUP(C111,Table1[[Practice no.]:[12]],39,FALSE),List!$A$2:$B$5,2,FALSE)))</f>
        <v/>
      </c>
      <c r="Z111" s="55" t="str">
        <f>IF(C111="","",IF(ISERROR(VLOOKUP(VLOOKUP(C111,Table1[[Practice no.]:[12]],40,FALSE),List!$A$2:$B$5,2,FALSE)),"",VLOOKUP(VLOOKUP(C111,Table1[[Practice no.]:[12]],40,FALSE),List!$A$2:$B$5,2,FALSE)))</f>
        <v/>
      </c>
      <c r="AA111" s="55" t="str">
        <f>IF(C111="","",IF(ISERROR(VLOOKUP(VLOOKUP(C111,Table1[[Practice no.]:[12]],41,FALSE),List!$A$2:$B$5,2,FALSE)),"",VLOOKUP(VLOOKUP(C111,Table1[[Practice no.]:[12]],41,FALSE),List!$A$2:$B$5,2,FALSE)))</f>
        <v/>
      </c>
      <c r="AB111" s="55" t="str">
        <f>IF(C111="","",IF(ISERROR(VLOOKUP(VLOOKUP(C111,Table1[[Practice no.]:[12]],42,FALSE),List!$A$2:$B$5,2,FALSE)),"",VLOOKUP(VLOOKUP(C111,Table1[[Practice no.]:[12]],42,FALSE),List!$A$2:$B$5,2,FALSE)))</f>
        <v/>
      </c>
      <c r="AD111" s="63"/>
      <c r="AE111" s="63"/>
      <c r="AF111" s="63"/>
      <c r="AG111" s="63"/>
      <c r="AH111" s="63"/>
      <c r="AI111" s="63"/>
      <c r="AJ111" s="63"/>
      <c r="AK111" s="63"/>
      <c r="AL111" s="63"/>
      <c r="AM111" s="63"/>
      <c r="AN111" s="64"/>
    </row>
    <row r="112" spans="1:40" ht="40.35" customHeight="1">
      <c r="A112" s="218"/>
      <c r="B112" s="218"/>
      <c r="C112" s="220"/>
      <c r="D112" s="219" t="str">
        <f>IF(C112="","",HYPERLINK("#'" &amp; C112 &amp; "'!A1",VLOOKUP(C112,Table1[[Practice no.]:[Pracitce Name]],2,FALSE)))</f>
        <v/>
      </c>
      <c r="E112" s="65" t="str">
        <f>IF(C112="","",IF(ISERROR(VLOOKUP(VLOOKUP(C112,Table1[[Practice no.]:[12]],19,FALSE),List!$A$2:$B$5,2,FALSE)),"",VLOOKUP(VLOOKUP(C112,Table1[[Practice no.]:[12]],19,FALSE),List!$A$2:$B$5,2,FALSE)))</f>
        <v/>
      </c>
      <c r="F112" s="66" t="str">
        <f>IF(C112="","",IF(ISERROR(VLOOKUP(VLOOKUP(C112,Table1[[Practice no.]:[12]],20,FALSE),List!$A$2:$B$5,2,FALSE)),"",VLOOKUP(VLOOKUP(C112,Table1[[Practice no.]:[12]],20,FALSE),List!$A$2:$B$5,2,FALSE)))</f>
        <v/>
      </c>
      <c r="G112" s="66" t="str">
        <f>IF(C112="","",IF(ISERROR(VLOOKUP(VLOOKUP(C112,Table1[[Practice no.]:[12]],21,FALSE),List!$A$2:$B$5,2,FALSE)),"",VLOOKUP(VLOOKUP(C112,Table1[[Practice no.]:[12]],21,FALSE),List!$A$2:$B$5,2,FALSE)))</f>
        <v/>
      </c>
      <c r="H112" s="67" t="str">
        <f>IF(C112="","",IF(ISERROR(VLOOKUP(VLOOKUP(C112,Table1[[Practice no.]:[12]],22,FALSE),List!$A$2:$B$5,2,FALSE)),"",VLOOKUP(VLOOKUP(C112,Table1[[Practice no.]:[12]],22,FALSE),List!$A$2:$B$5,2,FALSE)))</f>
        <v/>
      </c>
      <c r="I112" s="67" t="str">
        <f>IF(C112="","",IF(ISERROR(VLOOKUP(VLOOKUP(C112,Table1[[Practice no.]:[12]],23,FALSE),List!$A$2:$B$5,2,FALSE)),"",VLOOKUP(VLOOKUP(C112,Table1[[Practice no.]:[12]],23,FALSE),List!$A$2:$B$5,2,FALSE)))</f>
        <v/>
      </c>
      <c r="J112" s="67" t="str">
        <f>IF(C112="","",IF(ISERROR(VLOOKUP(VLOOKUP(C112,Table1[[Practice no.]:[12]],24,FALSE),List!$A$2:$B$5,2,FALSE)),"",VLOOKUP(VLOOKUP(C112,Table1[[Practice no.]:[12]],24,FALSE),List!$A$2:$B$5,2,FALSE)))</f>
        <v/>
      </c>
      <c r="K112" s="68" t="str">
        <f>IF(C112="","",IF(ISERROR(VLOOKUP(VLOOKUP(C112,Table1[[Practice no.]:[12]],25,FALSE),List!$A$2:$B$5,2,FALSE)),"",VLOOKUP(VLOOKUP(C112,Table1[[Practice no.]:[12]],25,FALSE),List!$A$2:$B$5,2,FALSE)))</f>
        <v/>
      </c>
      <c r="L112" s="68" t="str">
        <f>IF(C112="","",IF(ISERROR(VLOOKUP(VLOOKUP(C112,Table1[[Practice no.]:[12]],26,FALSE),List!$A$2:$B$5,2,FALSE)),"",VLOOKUP(VLOOKUP(C112,Table1[[Practice no.]:[12]],26,FALSE),List!$A$2:$B$5,2,FALSE)))</f>
        <v/>
      </c>
      <c r="M112" s="68" t="str">
        <f>IF(C112="","",IF(ISERROR(VLOOKUP(VLOOKUP(C112,Table1[[Practice no.]:[12]],27,FALSE),List!$A$2:$B$5,2,FALSE)),"",VLOOKUP(VLOOKUP(C112,Table1[[Practice no.]:[12]],27,FALSE),List!$A$2:$B$5,2,FALSE)))</f>
        <v/>
      </c>
      <c r="N112" s="69" t="str">
        <f>IF(C112="","",IF(ISERROR(VLOOKUP(VLOOKUP(C112,Table1[[Practice no.]:[12]],28,FALSE),List!$A$2:$B$5,2,FALSE)),"",VLOOKUP(VLOOKUP(C112,Table1[[Practice no.]:[12]],28,FALSE),List!$A$2:$B$5,2,FALSE)))</f>
        <v/>
      </c>
      <c r="O112" s="69" t="str">
        <f>IF(C112="","",IF(ISERROR(VLOOKUP(VLOOKUP(C112,Table1[[Practice no.]:[12]],29,FALSE),List!$A$2:$B$5,2,FALSE)),"",VLOOKUP(VLOOKUP(C112,Table1[[Practice no.]:[12]],29,FALSE),List!$A$2:$B$5,2,FALSE)))</f>
        <v/>
      </c>
      <c r="P112" s="69" t="str">
        <f>IF(C112="","",IF(ISERROR(VLOOKUP(VLOOKUP(C112,Table1[[Practice no.]:[12]],30,FALSE),List!$A$2:$B$5,2,FALSE)),"",VLOOKUP(VLOOKUP(C112,Table1[[Practice no.]:[12]],30,FALSE),List!$A$2:$B$5,2,FALSE)))</f>
        <v/>
      </c>
      <c r="Q112" s="77" t="str">
        <f>IF(C112="","",IF(ISERROR(VLOOKUP(VLOOKUP(C112,Table1[[Practice no.]:[12]],31,FALSE),List!$A$2:$B$5,2,FALSE)),"",VLOOKUP(VLOOKUP(C112,Table1[[Practice no.]:[12]],31,FALSE),List!$A$2:$B$5,2,FALSE)))</f>
        <v/>
      </c>
      <c r="R112" s="55" t="str">
        <f>IF(C112="","",IF(ISERROR(VLOOKUP(VLOOKUP(C112,Table1[[Practice no.]:[12]],32,FALSE),List!$A$2:$B$5,2,FALSE)),"",VLOOKUP(VLOOKUP(C112,Table1[[Practice no.]:[12]],32,FALSE),List!$A$2:$B$5,2,FALSE)))</f>
        <v/>
      </c>
      <c r="S112" s="55" t="str">
        <f>IF(C112="","",IF(ISERROR(VLOOKUP(VLOOKUP(C112,Table1[[Practice no.]:[12]],33,FALSE),List!$A$2:$B$5,2,FALSE)),"",VLOOKUP(VLOOKUP(C112,Table1[[Practice no.]:[12]],33,FALSE),List!$A$2:$B$5,2,FALSE)))</f>
        <v/>
      </c>
      <c r="T112" s="55" t="str">
        <f>IF(C112="","",IF(ISERROR(VLOOKUP(VLOOKUP(C112,Table1[[Practice no.]:[12]],34,FALSE),List!$A$2:$B$5,2,FALSE)),"",VLOOKUP(VLOOKUP(C112,Table1[[Practice no.]:[12]],34,FALSE),List!$A$2:$B$5,2,FALSE)))</f>
        <v/>
      </c>
      <c r="U112" s="55" t="str">
        <f>IF(C112="","",IF(ISERROR(VLOOKUP(VLOOKUP(C112,Table1[[Practice no.]:[12]],35,FALSE),List!$A$2:$B$5,2,FALSE)),"",VLOOKUP(VLOOKUP(C112,Table1[[Practice no.]:[12]],35,FALSE),List!$A$2:$B$5,2,FALSE)))</f>
        <v/>
      </c>
      <c r="V112" s="55" t="str">
        <f>IF(C112="","",IF(ISERROR(VLOOKUP(VLOOKUP(C112,Table1[[Practice no.]:[12]],36,FALSE),List!$A$2:$B$5,2,FALSE)),"",VLOOKUP(VLOOKUP(C112,Table1[[Practice no.]:[12]],36,FALSE),List!$A$2:$B$5,2,FALSE)))</f>
        <v/>
      </c>
      <c r="W112" s="55" t="str">
        <f>IF(C112="","",IF(ISERROR(VLOOKUP(VLOOKUP(C112,Table1[[Practice no.]:[12]],37,FALSE),List!$A$2:$B$5,2,FALSE)),"",VLOOKUP(VLOOKUP(C112,Table1[[Practice no.]:[12]],37,FALSE),List!$A$2:$B$5,2,FALSE)))</f>
        <v/>
      </c>
      <c r="X112" s="55" t="str">
        <f>IF(C112="","",IF(ISERROR(VLOOKUP(VLOOKUP(C112,Table1[[Practice no.]:[12]],38,FALSE),List!$A$2:$B$5,2,FALSE)),"",VLOOKUP(VLOOKUP(C112,Table1[[Practice no.]:[12]],38,FALSE),List!$A$2:$B$5,2,FALSE)))</f>
        <v/>
      </c>
      <c r="Y112" s="55" t="str">
        <f>IF(C112="","",IF(ISERROR(VLOOKUP(VLOOKUP(C112,Table1[[Practice no.]:[12]],39,FALSE),List!$A$2:$B$5,2,FALSE)),"",VLOOKUP(VLOOKUP(C112,Table1[[Practice no.]:[12]],39,FALSE),List!$A$2:$B$5,2,FALSE)))</f>
        <v/>
      </c>
      <c r="Z112" s="55" t="str">
        <f>IF(C112="","",IF(ISERROR(VLOOKUP(VLOOKUP(C112,Table1[[Practice no.]:[12]],40,FALSE),List!$A$2:$B$5,2,FALSE)),"",VLOOKUP(VLOOKUP(C112,Table1[[Practice no.]:[12]],40,FALSE),List!$A$2:$B$5,2,FALSE)))</f>
        <v/>
      </c>
      <c r="AA112" s="55" t="str">
        <f>IF(C112="","",IF(ISERROR(VLOOKUP(VLOOKUP(C112,Table1[[Practice no.]:[12]],41,FALSE),List!$A$2:$B$5,2,FALSE)),"",VLOOKUP(VLOOKUP(C112,Table1[[Practice no.]:[12]],41,FALSE),List!$A$2:$B$5,2,FALSE)))</f>
        <v/>
      </c>
      <c r="AB112" s="55" t="str">
        <f>IF(C112="","",IF(ISERROR(VLOOKUP(VLOOKUP(C112,Table1[[Practice no.]:[12]],42,FALSE),List!$A$2:$B$5,2,FALSE)),"",VLOOKUP(VLOOKUP(C112,Table1[[Practice no.]:[12]],42,FALSE),List!$A$2:$B$5,2,FALSE)))</f>
        <v/>
      </c>
      <c r="AD112" s="63"/>
      <c r="AE112" s="63"/>
      <c r="AF112" s="63"/>
      <c r="AG112" s="63"/>
      <c r="AH112" s="63"/>
      <c r="AI112" s="63"/>
      <c r="AJ112" s="63"/>
      <c r="AK112" s="63"/>
      <c r="AL112" s="63"/>
      <c r="AM112" s="63"/>
      <c r="AN112" s="64"/>
    </row>
    <row r="113" spans="1:40" ht="40.35" customHeight="1">
      <c r="A113" s="218"/>
      <c r="B113" s="218"/>
      <c r="C113" s="220"/>
      <c r="D113" s="219" t="str">
        <f>IF(C113="","",HYPERLINK("#'" &amp; C113 &amp; "'!A1",VLOOKUP(C113,Table1[[Practice no.]:[Pracitce Name]],2,FALSE)))</f>
        <v/>
      </c>
      <c r="E113" s="65" t="str">
        <f>IF(C113="","",IF(ISERROR(VLOOKUP(VLOOKUP(C113,Table1[[Practice no.]:[12]],19,FALSE),List!$A$2:$B$5,2,FALSE)),"",VLOOKUP(VLOOKUP(C113,Table1[[Practice no.]:[12]],19,FALSE),List!$A$2:$B$5,2,FALSE)))</f>
        <v/>
      </c>
      <c r="F113" s="66" t="str">
        <f>IF(C113="","",IF(ISERROR(VLOOKUP(VLOOKUP(C113,Table1[[Practice no.]:[12]],20,FALSE),List!$A$2:$B$5,2,FALSE)),"",VLOOKUP(VLOOKUP(C113,Table1[[Practice no.]:[12]],20,FALSE),List!$A$2:$B$5,2,FALSE)))</f>
        <v/>
      </c>
      <c r="G113" s="66" t="str">
        <f>IF(C113="","",IF(ISERROR(VLOOKUP(VLOOKUP(C113,Table1[[Practice no.]:[12]],21,FALSE),List!$A$2:$B$5,2,FALSE)),"",VLOOKUP(VLOOKUP(C113,Table1[[Practice no.]:[12]],21,FALSE),List!$A$2:$B$5,2,FALSE)))</f>
        <v/>
      </c>
      <c r="H113" s="67" t="str">
        <f>IF(C113="","",IF(ISERROR(VLOOKUP(VLOOKUP(C113,Table1[[Practice no.]:[12]],22,FALSE),List!$A$2:$B$5,2,FALSE)),"",VLOOKUP(VLOOKUP(C113,Table1[[Practice no.]:[12]],22,FALSE),List!$A$2:$B$5,2,FALSE)))</f>
        <v/>
      </c>
      <c r="I113" s="67" t="str">
        <f>IF(C113="","",IF(ISERROR(VLOOKUP(VLOOKUP(C113,Table1[[Practice no.]:[12]],23,FALSE),List!$A$2:$B$5,2,FALSE)),"",VLOOKUP(VLOOKUP(C113,Table1[[Practice no.]:[12]],23,FALSE),List!$A$2:$B$5,2,FALSE)))</f>
        <v/>
      </c>
      <c r="J113" s="67" t="str">
        <f>IF(C113="","",IF(ISERROR(VLOOKUP(VLOOKUP(C113,Table1[[Practice no.]:[12]],24,FALSE),List!$A$2:$B$5,2,FALSE)),"",VLOOKUP(VLOOKUP(C113,Table1[[Practice no.]:[12]],24,FALSE),List!$A$2:$B$5,2,FALSE)))</f>
        <v/>
      </c>
      <c r="K113" s="68" t="str">
        <f>IF(C113="","",IF(ISERROR(VLOOKUP(VLOOKUP(C113,Table1[[Practice no.]:[12]],25,FALSE),List!$A$2:$B$5,2,FALSE)),"",VLOOKUP(VLOOKUP(C113,Table1[[Practice no.]:[12]],25,FALSE),List!$A$2:$B$5,2,FALSE)))</f>
        <v/>
      </c>
      <c r="L113" s="68" t="str">
        <f>IF(C113="","",IF(ISERROR(VLOOKUP(VLOOKUP(C113,Table1[[Practice no.]:[12]],26,FALSE),List!$A$2:$B$5,2,FALSE)),"",VLOOKUP(VLOOKUP(C113,Table1[[Practice no.]:[12]],26,FALSE),List!$A$2:$B$5,2,FALSE)))</f>
        <v/>
      </c>
      <c r="M113" s="68" t="str">
        <f>IF(C113="","",IF(ISERROR(VLOOKUP(VLOOKUP(C113,Table1[[Practice no.]:[12]],27,FALSE),List!$A$2:$B$5,2,FALSE)),"",VLOOKUP(VLOOKUP(C113,Table1[[Practice no.]:[12]],27,FALSE),List!$A$2:$B$5,2,FALSE)))</f>
        <v/>
      </c>
      <c r="N113" s="69" t="str">
        <f>IF(C113="","",IF(ISERROR(VLOOKUP(VLOOKUP(C113,Table1[[Practice no.]:[12]],28,FALSE),List!$A$2:$B$5,2,FALSE)),"",VLOOKUP(VLOOKUP(C113,Table1[[Practice no.]:[12]],28,FALSE),List!$A$2:$B$5,2,FALSE)))</f>
        <v/>
      </c>
      <c r="O113" s="69" t="str">
        <f>IF(C113="","",IF(ISERROR(VLOOKUP(VLOOKUP(C113,Table1[[Practice no.]:[12]],29,FALSE),List!$A$2:$B$5,2,FALSE)),"",VLOOKUP(VLOOKUP(C113,Table1[[Practice no.]:[12]],29,FALSE),List!$A$2:$B$5,2,FALSE)))</f>
        <v/>
      </c>
      <c r="P113" s="69" t="str">
        <f>IF(C113="","",IF(ISERROR(VLOOKUP(VLOOKUP(C113,Table1[[Practice no.]:[12]],30,FALSE),List!$A$2:$B$5,2,FALSE)),"",VLOOKUP(VLOOKUP(C113,Table1[[Practice no.]:[12]],30,FALSE),List!$A$2:$B$5,2,FALSE)))</f>
        <v/>
      </c>
      <c r="Q113" s="77" t="str">
        <f>IF(C113="","",IF(ISERROR(VLOOKUP(VLOOKUP(C113,Table1[[Practice no.]:[12]],31,FALSE),List!$A$2:$B$5,2,FALSE)),"",VLOOKUP(VLOOKUP(C113,Table1[[Practice no.]:[12]],31,FALSE),List!$A$2:$B$5,2,FALSE)))</f>
        <v/>
      </c>
      <c r="R113" s="55" t="str">
        <f>IF(C113="","",IF(ISERROR(VLOOKUP(VLOOKUP(C113,Table1[[Practice no.]:[12]],32,FALSE),List!$A$2:$B$5,2,FALSE)),"",VLOOKUP(VLOOKUP(C113,Table1[[Practice no.]:[12]],32,FALSE),List!$A$2:$B$5,2,FALSE)))</f>
        <v/>
      </c>
      <c r="S113" s="55" t="str">
        <f>IF(C113="","",IF(ISERROR(VLOOKUP(VLOOKUP(C113,Table1[[Practice no.]:[12]],33,FALSE),List!$A$2:$B$5,2,FALSE)),"",VLOOKUP(VLOOKUP(C113,Table1[[Practice no.]:[12]],33,FALSE),List!$A$2:$B$5,2,FALSE)))</f>
        <v/>
      </c>
      <c r="T113" s="55" t="str">
        <f>IF(C113="","",IF(ISERROR(VLOOKUP(VLOOKUP(C113,Table1[[Practice no.]:[12]],34,FALSE),List!$A$2:$B$5,2,FALSE)),"",VLOOKUP(VLOOKUP(C113,Table1[[Practice no.]:[12]],34,FALSE),List!$A$2:$B$5,2,FALSE)))</f>
        <v/>
      </c>
      <c r="U113" s="55" t="str">
        <f>IF(C113="","",IF(ISERROR(VLOOKUP(VLOOKUP(C113,Table1[[Practice no.]:[12]],35,FALSE),List!$A$2:$B$5,2,FALSE)),"",VLOOKUP(VLOOKUP(C113,Table1[[Practice no.]:[12]],35,FALSE),List!$A$2:$B$5,2,FALSE)))</f>
        <v/>
      </c>
      <c r="V113" s="55" t="str">
        <f>IF(C113="","",IF(ISERROR(VLOOKUP(VLOOKUP(C113,Table1[[Practice no.]:[12]],36,FALSE),List!$A$2:$B$5,2,FALSE)),"",VLOOKUP(VLOOKUP(C113,Table1[[Practice no.]:[12]],36,FALSE),List!$A$2:$B$5,2,FALSE)))</f>
        <v/>
      </c>
      <c r="W113" s="55" t="str">
        <f>IF(C113="","",IF(ISERROR(VLOOKUP(VLOOKUP(C113,Table1[[Practice no.]:[12]],37,FALSE),List!$A$2:$B$5,2,FALSE)),"",VLOOKUP(VLOOKUP(C113,Table1[[Practice no.]:[12]],37,FALSE),List!$A$2:$B$5,2,FALSE)))</f>
        <v/>
      </c>
      <c r="X113" s="55" t="str">
        <f>IF(C113="","",IF(ISERROR(VLOOKUP(VLOOKUP(C113,Table1[[Practice no.]:[12]],38,FALSE),List!$A$2:$B$5,2,FALSE)),"",VLOOKUP(VLOOKUP(C113,Table1[[Practice no.]:[12]],38,FALSE),List!$A$2:$B$5,2,FALSE)))</f>
        <v/>
      </c>
      <c r="Y113" s="55" t="str">
        <f>IF(C113="","",IF(ISERROR(VLOOKUP(VLOOKUP(C113,Table1[[Practice no.]:[12]],39,FALSE),List!$A$2:$B$5,2,FALSE)),"",VLOOKUP(VLOOKUP(C113,Table1[[Practice no.]:[12]],39,FALSE),List!$A$2:$B$5,2,FALSE)))</f>
        <v/>
      </c>
      <c r="Z113" s="55" t="str">
        <f>IF(C113="","",IF(ISERROR(VLOOKUP(VLOOKUP(C113,Table1[[Practice no.]:[12]],40,FALSE),List!$A$2:$B$5,2,FALSE)),"",VLOOKUP(VLOOKUP(C113,Table1[[Practice no.]:[12]],40,FALSE),List!$A$2:$B$5,2,FALSE)))</f>
        <v/>
      </c>
      <c r="AA113" s="55" t="str">
        <f>IF(C113="","",IF(ISERROR(VLOOKUP(VLOOKUP(C113,Table1[[Practice no.]:[12]],41,FALSE),List!$A$2:$B$5,2,FALSE)),"",VLOOKUP(VLOOKUP(C113,Table1[[Practice no.]:[12]],41,FALSE),List!$A$2:$B$5,2,FALSE)))</f>
        <v/>
      </c>
      <c r="AB113" s="55" t="str">
        <f>IF(C113="","",IF(ISERROR(VLOOKUP(VLOOKUP(C113,Table1[[Practice no.]:[12]],42,FALSE),List!$A$2:$B$5,2,FALSE)),"",VLOOKUP(VLOOKUP(C113,Table1[[Practice no.]:[12]],42,FALSE),List!$A$2:$B$5,2,FALSE)))</f>
        <v/>
      </c>
      <c r="AD113" s="63"/>
      <c r="AE113" s="63"/>
      <c r="AF113" s="63"/>
      <c r="AG113" s="63"/>
      <c r="AH113" s="63"/>
      <c r="AI113" s="63"/>
      <c r="AJ113" s="63"/>
      <c r="AK113" s="63"/>
      <c r="AL113" s="63"/>
      <c r="AM113" s="63"/>
      <c r="AN113" s="64"/>
    </row>
    <row r="114" spans="1:40" ht="40.35" customHeight="1">
      <c r="A114" s="218"/>
      <c r="B114" s="218"/>
      <c r="C114" s="220"/>
      <c r="D114" s="219" t="str">
        <f>IF(C114="","",HYPERLINK("#'" &amp; C114 &amp; "'!A1",VLOOKUP(C114,Table1[[Practice no.]:[Pracitce Name]],2,FALSE)))</f>
        <v/>
      </c>
      <c r="E114" s="65" t="str">
        <f>IF(C114="","",IF(ISERROR(VLOOKUP(VLOOKUP(C114,Table1[[Practice no.]:[12]],19,FALSE),List!$A$2:$B$5,2,FALSE)),"",VLOOKUP(VLOOKUP(C114,Table1[[Practice no.]:[12]],19,FALSE),List!$A$2:$B$5,2,FALSE)))</f>
        <v/>
      </c>
      <c r="F114" s="66" t="str">
        <f>IF(C114="","",IF(ISERROR(VLOOKUP(VLOOKUP(C114,Table1[[Practice no.]:[12]],20,FALSE),List!$A$2:$B$5,2,FALSE)),"",VLOOKUP(VLOOKUP(C114,Table1[[Practice no.]:[12]],20,FALSE),List!$A$2:$B$5,2,FALSE)))</f>
        <v/>
      </c>
      <c r="G114" s="66" t="str">
        <f>IF(C114="","",IF(ISERROR(VLOOKUP(VLOOKUP(C114,Table1[[Practice no.]:[12]],21,FALSE),List!$A$2:$B$5,2,FALSE)),"",VLOOKUP(VLOOKUP(C114,Table1[[Practice no.]:[12]],21,FALSE),List!$A$2:$B$5,2,FALSE)))</f>
        <v/>
      </c>
      <c r="H114" s="67" t="str">
        <f>IF(C114="","",IF(ISERROR(VLOOKUP(VLOOKUP(C114,Table1[[Practice no.]:[12]],22,FALSE),List!$A$2:$B$5,2,FALSE)),"",VLOOKUP(VLOOKUP(C114,Table1[[Practice no.]:[12]],22,FALSE),List!$A$2:$B$5,2,FALSE)))</f>
        <v/>
      </c>
      <c r="I114" s="67" t="str">
        <f>IF(C114="","",IF(ISERROR(VLOOKUP(VLOOKUP(C114,Table1[[Practice no.]:[12]],23,FALSE),List!$A$2:$B$5,2,FALSE)),"",VLOOKUP(VLOOKUP(C114,Table1[[Practice no.]:[12]],23,FALSE),List!$A$2:$B$5,2,FALSE)))</f>
        <v/>
      </c>
      <c r="J114" s="67" t="str">
        <f>IF(C114="","",IF(ISERROR(VLOOKUP(VLOOKUP(C114,Table1[[Practice no.]:[12]],24,FALSE),List!$A$2:$B$5,2,FALSE)),"",VLOOKUP(VLOOKUP(C114,Table1[[Practice no.]:[12]],24,FALSE),List!$A$2:$B$5,2,FALSE)))</f>
        <v/>
      </c>
      <c r="K114" s="68" t="str">
        <f>IF(C114="","",IF(ISERROR(VLOOKUP(VLOOKUP(C114,Table1[[Practice no.]:[12]],25,FALSE),List!$A$2:$B$5,2,FALSE)),"",VLOOKUP(VLOOKUP(C114,Table1[[Practice no.]:[12]],25,FALSE),List!$A$2:$B$5,2,FALSE)))</f>
        <v/>
      </c>
      <c r="L114" s="68" t="str">
        <f>IF(C114="","",IF(ISERROR(VLOOKUP(VLOOKUP(C114,Table1[[Practice no.]:[12]],26,FALSE),List!$A$2:$B$5,2,FALSE)),"",VLOOKUP(VLOOKUP(C114,Table1[[Practice no.]:[12]],26,FALSE),List!$A$2:$B$5,2,FALSE)))</f>
        <v/>
      </c>
      <c r="M114" s="68" t="str">
        <f>IF(C114="","",IF(ISERROR(VLOOKUP(VLOOKUP(C114,Table1[[Practice no.]:[12]],27,FALSE),List!$A$2:$B$5,2,FALSE)),"",VLOOKUP(VLOOKUP(C114,Table1[[Practice no.]:[12]],27,FALSE),List!$A$2:$B$5,2,FALSE)))</f>
        <v/>
      </c>
      <c r="N114" s="69" t="str">
        <f>IF(C114="","",IF(ISERROR(VLOOKUP(VLOOKUP(C114,Table1[[Practice no.]:[12]],28,FALSE),List!$A$2:$B$5,2,FALSE)),"",VLOOKUP(VLOOKUP(C114,Table1[[Practice no.]:[12]],28,FALSE),List!$A$2:$B$5,2,FALSE)))</f>
        <v/>
      </c>
      <c r="O114" s="69" t="str">
        <f>IF(C114="","",IF(ISERROR(VLOOKUP(VLOOKUP(C114,Table1[[Practice no.]:[12]],29,FALSE),List!$A$2:$B$5,2,FALSE)),"",VLOOKUP(VLOOKUP(C114,Table1[[Practice no.]:[12]],29,FALSE),List!$A$2:$B$5,2,FALSE)))</f>
        <v/>
      </c>
      <c r="P114" s="69" t="str">
        <f>IF(C114="","",IF(ISERROR(VLOOKUP(VLOOKUP(C114,Table1[[Practice no.]:[12]],30,FALSE),List!$A$2:$B$5,2,FALSE)),"",VLOOKUP(VLOOKUP(C114,Table1[[Practice no.]:[12]],30,FALSE),List!$A$2:$B$5,2,FALSE)))</f>
        <v/>
      </c>
      <c r="Q114" s="77" t="str">
        <f>IF(C114="","",IF(ISERROR(VLOOKUP(VLOOKUP(C114,Table1[[Practice no.]:[12]],31,FALSE),List!$A$2:$B$5,2,FALSE)),"",VLOOKUP(VLOOKUP(C114,Table1[[Practice no.]:[12]],31,FALSE),List!$A$2:$B$5,2,FALSE)))</f>
        <v/>
      </c>
      <c r="R114" s="55" t="str">
        <f>IF(C114="","",IF(ISERROR(VLOOKUP(VLOOKUP(C114,Table1[[Practice no.]:[12]],32,FALSE),List!$A$2:$B$5,2,FALSE)),"",VLOOKUP(VLOOKUP(C114,Table1[[Practice no.]:[12]],32,FALSE),List!$A$2:$B$5,2,FALSE)))</f>
        <v/>
      </c>
      <c r="S114" s="55" t="str">
        <f>IF(C114="","",IF(ISERROR(VLOOKUP(VLOOKUP(C114,Table1[[Practice no.]:[12]],33,FALSE),List!$A$2:$B$5,2,FALSE)),"",VLOOKUP(VLOOKUP(C114,Table1[[Practice no.]:[12]],33,FALSE),List!$A$2:$B$5,2,FALSE)))</f>
        <v/>
      </c>
      <c r="T114" s="55" t="str">
        <f>IF(C114="","",IF(ISERROR(VLOOKUP(VLOOKUP(C114,Table1[[Practice no.]:[12]],34,FALSE),List!$A$2:$B$5,2,FALSE)),"",VLOOKUP(VLOOKUP(C114,Table1[[Practice no.]:[12]],34,FALSE),List!$A$2:$B$5,2,FALSE)))</f>
        <v/>
      </c>
      <c r="U114" s="55" t="str">
        <f>IF(C114="","",IF(ISERROR(VLOOKUP(VLOOKUP(C114,Table1[[Practice no.]:[12]],35,FALSE),List!$A$2:$B$5,2,FALSE)),"",VLOOKUP(VLOOKUP(C114,Table1[[Practice no.]:[12]],35,FALSE),List!$A$2:$B$5,2,FALSE)))</f>
        <v/>
      </c>
      <c r="V114" s="55" t="str">
        <f>IF(C114="","",IF(ISERROR(VLOOKUP(VLOOKUP(C114,Table1[[Practice no.]:[12]],36,FALSE),List!$A$2:$B$5,2,FALSE)),"",VLOOKUP(VLOOKUP(C114,Table1[[Practice no.]:[12]],36,FALSE),List!$A$2:$B$5,2,FALSE)))</f>
        <v/>
      </c>
      <c r="W114" s="55" t="str">
        <f>IF(C114="","",IF(ISERROR(VLOOKUP(VLOOKUP(C114,Table1[[Practice no.]:[12]],37,FALSE),List!$A$2:$B$5,2,FALSE)),"",VLOOKUP(VLOOKUP(C114,Table1[[Practice no.]:[12]],37,FALSE),List!$A$2:$B$5,2,FALSE)))</f>
        <v/>
      </c>
      <c r="X114" s="55" t="str">
        <f>IF(C114="","",IF(ISERROR(VLOOKUP(VLOOKUP(C114,Table1[[Practice no.]:[12]],38,FALSE),List!$A$2:$B$5,2,FALSE)),"",VLOOKUP(VLOOKUP(C114,Table1[[Practice no.]:[12]],38,FALSE),List!$A$2:$B$5,2,FALSE)))</f>
        <v/>
      </c>
      <c r="Y114" s="55" t="str">
        <f>IF(C114="","",IF(ISERROR(VLOOKUP(VLOOKUP(C114,Table1[[Practice no.]:[12]],39,FALSE),List!$A$2:$B$5,2,FALSE)),"",VLOOKUP(VLOOKUP(C114,Table1[[Practice no.]:[12]],39,FALSE),List!$A$2:$B$5,2,FALSE)))</f>
        <v/>
      </c>
      <c r="Z114" s="55" t="str">
        <f>IF(C114="","",IF(ISERROR(VLOOKUP(VLOOKUP(C114,Table1[[Practice no.]:[12]],40,FALSE),List!$A$2:$B$5,2,FALSE)),"",VLOOKUP(VLOOKUP(C114,Table1[[Practice no.]:[12]],40,FALSE),List!$A$2:$B$5,2,FALSE)))</f>
        <v/>
      </c>
      <c r="AA114" s="55" t="str">
        <f>IF(C114="","",IF(ISERROR(VLOOKUP(VLOOKUP(C114,Table1[[Practice no.]:[12]],41,FALSE),List!$A$2:$B$5,2,FALSE)),"",VLOOKUP(VLOOKUP(C114,Table1[[Practice no.]:[12]],41,FALSE),List!$A$2:$B$5,2,FALSE)))</f>
        <v/>
      </c>
      <c r="AB114" s="55" t="str">
        <f>IF(C114="","",IF(ISERROR(VLOOKUP(VLOOKUP(C114,Table1[[Practice no.]:[12]],42,FALSE),List!$A$2:$B$5,2,FALSE)),"",VLOOKUP(VLOOKUP(C114,Table1[[Practice no.]:[12]],42,FALSE),List!$A$2:$B$5,2,FALSE)))</f>
        <v/>
      </c>
      <c r="AD114" s="63"/>
      <c r="AE114" s="63"/>
      <c r="AF114" s="63"/>
      <c r="AG114" s="63"/>
      <c r="AH114" s="63"/>
      <c r="AI114" s="63"/>
      <c r="AJ114" s="63"/>
      <c r="AK114" s="63"/>
      <c r="AL114" s="63"/>
      <c r="AM114" s="63"/>
      <c r="AN114" s="64"/>
    </row>
    <row r="115" spans="1:40" ht="40.35" customHeight="1">
      <c r="A115" s="218"/>
      <c r="B115" s="218"/>
      <c r="C115" s="220"/>
      <c r="D115" s="219" t="str">
        <f>IF(C115="","",HYPERLINK("#'" &amp; C115 &amp; "'!A1",VLOOKUP(C115,Table1[[Practice no.]:[Pracitce Name]],2,FALSE)))</f>
        <v/>
      </c>
      <c r="E115" s="65" t="str">
        <f>IF(C115="","",IF(ISERROR(VLOOKUP(VLOOKUP(C115,Table1[[Practice no.]:[12]],19,FALSE),List!$A$2:$B$5,2,FALSE)),"",VLOOKUP(VLOOKUP(C115,Table1[[Practice no.]:[12]],19,FALSE),List!$A$2:$B$5,2,FALSE)))</f>
        <v/>
      </c>
      <c r="F115" s="66" t="str">
        <f>IF(C115="","",IF(ISERROR(VLOOKUP(VLOOKUP(C115,Table1[[Practice no.]:[12]],20,FALSE),List!$A$2:$B$5,2,FALSE)),"",VLOOKUP(VLOOKUP(C115,Table1[[Practice no.]:[12]],20,FALSE),List!$A$2:$B$5,2,FALSE)))</f>
        <v/>
      </c>
      <c r="G115" s="66" t="str">
        <f>IF(C115="","",IF(ISERROR(VLOOKUP(VLOOKUP(C115,Table1[[Practice no.]:[12]],21,FALSE),List!$A$2:$B$5,2,FALSE)),"",VLOOKUP(VLOOKUP(C115,Table1[[Practice no.]:[12]],21,FALSE),List!$A$2:$B$5,2,FALSE)))</f>
        <v/>
      </c>
      <c r="H115" s="67" t="str">
        <f>IF(C115="","",IF(ISERROR(VLOOKUP(VLOOKUP(C115,Table1[[Practice no.]:[12]],22,FALSE),List!$A$2:$B$5,2,FALSE)),"",VLOOKUP(VLOOKUP(C115,Table1[[Practice no.]:[12]],22,FALSE),List!$A$2:$B$5,2,FALSE)))</f>
        <v/>
      </c>
      <c r="I115" s="67" t="str">
        <f>IF(C115="","",IF(ISERROR(VLOOKUP(VLOOKUP(C115,Table1[[Practice no.]:[12]],23,FALSE),List!$A$2:$B$5,2,FALSE)),"",VLOOKUP(VLOOKUP(C115,Table1[[Practice no.]:[12]],23,FALSE),List!$A$2:$B$5,2,FALSE)))</f>
        <v/>
      </c>
      <c r="J115" s="67" t="str">
        <f>IF(C115="","",IF(ISERROR(VLOOKUP(VLOOKUP(C115,Table1[[Practice no.]:[12]],24,FALSE),List!$A$2:$B$5,2,FALSE)),"",VLOOKUP(VLOOKUP(C115,Table1[[Practice no.]:[12]],24,FALSE),List!$A$2:$B$5,2,FALSE)))</f>
        <v/>
      </c>
      <c r="K115" s="68" t="str">
        <f>IF(C115="","",IF(ISERROR(VLOOKUP(VLOOKUP(C115,Table1[[Practice no.]:[12]],25,FALSE),List!$A$2:$B$5,2,FALSE)),"",VLOOKUP(VLOOKUP(C115,Table1[[Practice no.]:[12]],25,FALSE),List!$A$2:$B$5,2,FALSE)))</f>
        <v/>
      </c>
      <c r="L115" s="68" t="str">
        <f>IF(C115="","",IF(ISERROR(VLOOKUP(VLOOKUP(C115,Table1[[Practice no.]:[12]],26,FALSE),List!$A$2:$B$5,2,FALSE)),"",VLOOKUP(VLOOKUP(C115,Table1[[Practice no.]:[12]],26,FALSE),List!$A$2:$B$5,2,FALSE)))</f>
        <v/>
      </c>
      <c r="M115" s="68" t="str">
        <f>IF(C115="","",IF(ISERROR(VLOOKUP(VLOOKUP(C115,Table1[[Practice no.]:[12]],27,FALSE),List!$A$2:$B$5,2,FALSE)),"",VLOOKUP(VLOOKUP(C115,Table1[[Practice no.]:[12]],27,FALSE),List!$A$2:$B$5,2,FALSE)))</f>
        <v/>
      </c>
      <c r="N115" s="69" t="str">
        <f>IF(C115="","",IF(ISERROR(VLOOKUP(VLOOKUP(C115,Table1[[Practice no.]:[12]],28,FALSE),List!$A$2:$B$5,2,FALSE)),"",VLOOKUP(VLOOKUP(C115,Table1[[Practice no.]:[12]],28,FALSE),List!$A$2:$B$5,2,FALSE)))</f>
        <v/>
      </c>
      <c r="O115" s="69" t="str">
        <f>IF(C115="","",IF(ISERROR(VLOOKUP(VLOOKUP(C115,Table1[[Practice no.]:[12]],29,FALSE),List!$A$2:$B$5,2,FALSE)),"",VLOOKUP(VLOOKUP(C115,Table1[[Practice no.]:[12]],29,FALSE),List!$A$2:$B$5,2,FALSE)))</f>
        <v/>
      </c>
      <c r="P115" s="69" t="str">
        <f>IF(C115="","",IF(ISERROR(VLOOKUP(VLOOKUP(C115,Table1[[Practice no.]:[12]],30,FALSE),List!$A$2:$B$5,2,FALSE)),"",VLOOKUP(VLOOKUP(C115,Table1[[Practice no.]:[12]],30,FALSE),List!$A$2:$B$5,2,FALSE)))</f>
        <v/>
      </c>
      <c r="Q115" s="77" t="str">
        <f>IF(C115="","",IF(ISERROR(VLOOKUP(VLOOKUP(C115,Table1[[Practice no.]:[12]],31,FALSE),List!$A$2:$B$5,2,FALSE)),"",VLOOKUP(VLOOKUP(C115,Table1[[Practice no.]:[12]],31,FALSE),List!$A$2:$B$5,2,FALSE)))</f>
        <v/>
      </c>
      <c r="R115" s="55" t="str">
        <f>IF(C115="","",IF(ISERROR(VLOOKUP(VLOOKUP(C115,Table1[[Practice no.]:[12]],32,FALSE),List!$A$2:$B$5,2,FALSE)),"",VLOOKUP(VLOOKUP(C115,Table1[[Practice no.]:[12]],32,FALSE),List!$A$2:$B$5,2,FALSE)))</f>
        <v/>
      </c>
      <c r="S115" s="55" t="str">
        <f>IF(C115="","",IF(ISERROR(VLOOKUP(VLOOKUP(C115,Table1[[Practice no.]:[12]],33,FALSE),List!$A$2:$B$5,2,FALSE)),"",VLOOKUP(VLOOKUP(C115,Table1[[Practice no.]:[12]],33,FALSE),List!$A$2:$B$5,2,FALSE)))</f>
        <v/>
      </c>
      <c r="T115" s="55" t="str">
        <f>IF(C115="","",IF(ISERROR(VLOOKUP(VLOOKUP(C115,Table1[[Practice no.]:[12]],34,FALSE),List!$A$2:$B$5,2,FALSE)),"",VLOOKUP(VLOOKUP(C115,Table1[[Practice no.]:[12]],34,FALSE),List!$A$2:$B$5,2,FALSE)))</f>
        <v/>
      </c>
      <c r="U115" s="55" t="str">
        <f>IF(C115="","",IF(ISERROR(VLOOKUP(VLOOKUP(C115,Table1[[Practice no.]:[12]],35,FALSE),List!$A$2:$B$5,2,FALSE)),"",VLOOKUP(VLOOKUP(C115,Table1[[Practice no.]:[12]],35,FALSE),List!$A$2:$B$5,2,FALSE)))</f>
        <v/>
      </c>
      <c r="V115" s="55" t="str">
        <f>IF(C115="","",IF(ISERROR(VLOOKUP(VLOOKUP(C115,Table1[[Practice no.]:[12]],36,FALSE),List!$A$2:$B$5,2,FALSE)),"",VLOOKUP(VLOOKUP(C115,Table1[[Practice no.]:[12]],36,FALSE),List!$A$2:$B$5,2,FALSE)))</f>
        <v/>
      </c>
      <c r="W115" s="55" t="str">
        <f>IF(C115="","",IF(ISERROR(VLOOKUP(VLOOKUP(C115,Table1[[Practice no.]:[12]],37,FALSE),List!$A$2:$B$5,2,FALSE)),"",VLOOKUP(VLOOKUP(C115,Table1[[Practice no.]:[12]],37,FALSE),List!$A$2:$B$5,2,FALSE)))</f>
        <v/>
      </c>
      <c r="X115" s="55" t="str">
        <f>IF(C115="","",IF(ISERROR(VLOOKUP(VLOOKUP(C115,Table1[[Practice no.]:[12]],38,FALSE),List!$A$2:$B$5,2,FALSE)),"",VLOOKUP(VLOOKUP(C115,Table1[[Practice no.]:[12]],38,FALSE),List!$A$2:$B$5,2,FALSE)))</f>
        <v/>
      </c>
      <c r="Y115" s="55" t="str">
        <f>IF(C115="","",IF(ISERROR(VLOOKUP(VLOOKUP(C115,Table1[[Practice no.]:[12]],39,FALSE),List!$A$2:$B$5,2,FALSE)),"",VLOOKUP(VLOOKUP(C115,Table1[[Practice no.]:[12]],39,FALSE),List!$A$2:$B$5,2,FALSE)))</f>
        <v/>
      </c>
      <c r="Z115" s="55" t="str">
        <f>IF(C115="","",IF(ISERROR(VLOOKUP(VLOOKUP(C115,Table1[[Practice no.]:[12]],40,FALSE),List!$A$2:$B$5,2,FALSE)),"",VLOOKUP(VLOOKUP(C115,Table1[[Practice no.]:[12]],40,FALSE),List!$A$2:$B$5,2,FALSE)))</f>
        <v/>
      </c>
      <c r="AA115" s="55" t="str">
        <f>IF(C115="","",IF(ISERROR(VLOOKUP(VLOOKUP(C115,Table1[[Practice no.]:[12]],41,FALSE),List!$A$2:$B$5,2,FALSE)),"",VLOOKUP(VLOOKUP(C115,Table1[[Practice no.]:[12]],41,FALSE),List!$A$2:$B$5,2,FALSE)))</f>
        <v/>
      </c>
      <c r="AB115" s="55" t="str">
        <f>IF(C115="","",IF(ISERROR(VLOOKUP(VLOOKUP(C115,Table1[[Practice no.]:[12]],42,FALSE),List!$A$2:$B$5,2,FALSE)),"",VLOOKUP(VLOOKUP(C115,Table1[[Practice no.]:[12]],42,FALSE),List!$A$2:$B$5,2,FALSE)))</f>
        <v/>
      </c>
      <c r="AD115" s="63"/>
      <c r="AE115" s="63"/>
      <c r="AF115" s="63"/>
      <c r="AG115" s="63"/>
      <c r="AH115" s="63"/>
      <c r="AI115" s="63"/>
      <c r="AJ115" s="63"/>
      <c r="AK115" s="63"/>
      <c r="AL115" s="63"/>
      <c r="AM115" s="63"/>
      <c r="AN115" s="64"/>
    </row>
    <row r="116" spans="1:40" ht="40.35" customHeight="1">
      <c r="A116" s="218"/>
      <c r="B116" s="218"/>
      <c r="C116" s="220"/>
      <c r="D116" s="219" t="str">
        <f>IF(C116="","",HYPERLINK("#'" &amp; C116 &amp; "'!A1",VLOOKUP(C116,Table1[[Practice no.]:[Pracitce Name]],2,FALSE)))</f>
        <v/>
      </c>
      <c r="E116" s="65" t="str">
        <f>IF(C116="","",IF(ISERROR(VLOOKUP(VLOOKUP(C116,Table1[[Practice no.]:[12]],19,FALSE),List!$A$2:$B$5,2,FALSE)),"",VLOOKUP(VLOOKUP(C116,Table1[[Practice no.]:[12]],19,FALSE),List!$A$2:$B$5,2,FALSE)))</f>
        <v/>
      </c>
      <c r="F116" s="66" t="str">
        <f>IF(C116="","",IF(ISERROR(VLOOKUP(VLOOKUP(C116,Table1[[Practice no.]:[12]],20,FALSE),List!$A$2:$B$5,2,FALSE)),"",VLOOKUP(VLOOKUP(C116,Table1[[Practice no.]:[12]],20,FALSE),List!$A$2:$B$5,2,FALSE)))</f>
        <v/>
      </c>
      <c r="G116" s="66" t="str">
        <f>IF(C116="","",IF(ISERROR(VLOOKUP(VLOOKUP(C116,Table1[[Practice no.]:[12]],21,FALSE),List!$A$2:$B$5,2,FALSE)),"",VLOOKUP(VLOOKUP(C116,Table1[[Practice no.]:[12]],21,FALSE),List!$A$2:$B$5,2,FALSE)))</f>
        <v/>
      </c>
      <c r="H116" s="67" t="str">
        <f>IF(C116="","",IF(ISERROR(VLOOKUP(VLOOKUP(C116,Table1[[Practice no.]:[12]],22,FALSE),List!$A$2:$B$5,2,FALSE)),"",VLOOKUP(VLOOKUP(C116,Table1[[Practice no.]:[12]],22,FALSE),List!$A$2:$B$5,2,FALSE)))</f>
        <v/>
      </c>
      <c r="I116" s="67" t="str">
        <f>IF(C116="","",IF(ISERROR(VLOOKUP(VLOOKUP(C116,Table1[[Practice no.]:[12]],23,FALSE),List!$A$2:$B$5,2,FALSE)),"",VLOOKUP(VLOOKUP(C116,Table1[[Practice no.]:[12]],23,FALSE),List!$A$2:$B$5,2,FALSE)))</f>
        <v/>
      </c>
      <c r="J116" s="67" t="str">
        <f>IF(C116="","",IF(ISERROR(VLOOKUP(VLOOKUP(C116,Table1[[Practice no.]:[12]],24,FALSE),List!$A$2:$B$5,2,FALSE)),"",VLOOKUP(VLOOKUP(C116,Table1[[Practice no.]:[12]],24,FALSE),List!$A$2:$B$5,2,FALSE)))</f>
        <v/>
      </c>
      <c r="K116" s="68" t="str">
        <f>IF(C116="","",IF(ISERROR(VLOOKUP(VLOOKUP(C116,Table1[[Practice no.]:[12]],25,FALSE),List!$A$2:$B$5,2,FALSE)),"",VLOOKUP(VLOOKUP(C116,Table1[[Practice no.]:[12]],25,FALSE),List!$A$2:$B$5,2,FALSE)))</f>
        <v/>
      </c>
      <c r="L116" s="68" t="str">
        <f>IF(C116="","",IF(ISERROR(VLOOKUP(VLOOKUP(C116,Table1[[Practice no.]:[12]],26,FALSE),List!$A$2:$B$5,2,FALSE)),"",VLOOKUP(VLOOKUP(C116,Table1[[Practice no.]:[12]],26,FALSE),List!$A$2:$B$5,2,FALSE)))</f>
        <v/>
      </c>
      <c r="M116" s="68" t="str">
        <f>IF(C116="","",IF(ISERROR(VLOOKUP(VLOOKUP(C116,Table1[[Practice no.]:[12]],27,FALSE),List!$A$2:$B$5,2,FALSE)),"",VLOOKUP(VLOOKUP(C116,Table1[[Practice no.]:[12]],27,FALSE),List!$A$2:$B$5,2,FALSE)))</f>
        <v/>
      </c>
      <c r="N116" s="69" t="str">
        <f>IF(C116="","",IF(ISERROR(VLOOKUP(VLOOKUP(C116,Table1[[Practice no.]:[12]],28,FALSE),List!$A$2:$B$5,2,FALSE)),"",VLOOKUP(VLOOKUP(C116,Table1[[Practice no.]:[12]],28,FALSE),List!$A$2:$B$5,2,FALSE)))</f>
        <v/>
      </c>
      <c r="O116" s="69" t="str">
        <f>IF(C116="","",IF(ISERROR(VLOOKUP(VLOOKUP(C116,Table1[[Practice no.]:[12]],29,FALSE),List!$A$2:$B$5,2,FALSE)),"",VLOOKUP(VLOOKUP(C116,Table1[[Practice no.]:[12]],29,FALSE),List!$A$2:$B$5,2,FALSE)))</f>
        <v/>
      </c>
      <c r="P116" s="69" t="str">
        <f>IF(C116="","",IF(ISERROR(VLOOKUP(VLOOKUP(C116,Table1[[Practice no.]:[12]],30,FALSE),List!$A$2:$B$5,2,FALSE)),"",VLOOKUP(VLOOKUP(C116,Table1[[Practice no.]:[12]],30,FALSE),List!$A$2:$B$5,2,FALSE)))</f>
        <v/>
      </c>
      <c r="Q116" s="77" t="str">
        <f>IF(C116="","",IF(ISERROR(VLOOKUP(VLOOKUP(C116,Table1[[Practice no.]:[12]],31,FALSE),List!$A$2:$B$5,2,FALSE)),"",VLOOKUP(VLOOKUP(C116,Table1[[Practice no.]:[12]],31,FALSE),List!$A$2:$B$5,2,FALSE)))</f>
        <v/>
      </c>
      <c r="R116" s="55" t="str">
        <f>IF(C116="","",IF(ISERROR(VLOOKUP(VLOOKUP(C116,Table1[[Practice no.]:[12]],32,FALSE),List!$A$2:$B$5,2,FALSE)),"",VLOOKUP(VLOOKUP(C116,Table1[[Practice no.]:[12]],32,FALSE),List!$A$2:$B$5,2,FALSE)))</f>
        <v/>
      </c>
      <c r="S116" s="55" t="str">
        <f>IF(C116="","",IF(ISERROR(VLOOKUP(VLOOKUP(C116,Table1[[Practice no.]:[12]],33,FALSE),List!$A$2:$B$5,2,FALSE)),"",VLOOKUP(VLOOKUP(C116,Table1[[Practice no.]:[12]],33,FALSE),List!$A$2:$B$5,2,FALSE)))</f>
        <v/>
      </c>
      <c r="T116" s="55" t="str">
        <f>IF(C116="","",IF(ISERROR(VLOOKUP(VLOOKUP(C116,Table1[[Practice no.]:[12]],34,FALSE),List!$A$2:$B$5,2,FALSE)),"",VLOOKUP(VLOOKUP(C116,Table1[[Practice no.]:[12]],34,FALSE),List!$A$2:$B$5,2,FALSE)))</f>
        <v/>
      </c>
      <c r="U116" s="55" t="str">
        <f>IF(C116="","",IF(ISERROR(VLOOKUP(VLOOKUP(C116,Table1[[Practice no.]:[12]],35,FALSE),List!$A$2:$B$5,2,FALSE)),"",VLOOKUP(VLOOKUP(C116,Table1[[Practice no.]:[12]],35,FALSE),List!$A$2:$B$5,2,FALSE)))</f>
        <v/>
      </c>
      <c r="V116" s="55" t="str">
        <f>IF(C116="","",IF(ISERROR(VLOOKUP(VLOOKUP(C116,Table1[[Practice no.]:[12]],36,FALSE),List!$A$2:$B$5,2,FALSE)),"",VLOOKUP(VLOOKUP(C116,Table1[[Practice no.]:[12]],36,FALSE),List!$A$2:$B$5,2,FALSE)))</f>
        <v/>
      </c>
      <c r="W116" s="55" t="str">
        <f>IF(C116="","",IF(ISERROR(VLOOKUP(VLOOKUP(C116,Table1[[Practice no.]:[12]],37,FALSE),List!$A$2:$B$5,2,FALSE)),"",VLOOKUP(VLOOKUP(C116,Table1[[Practice no.]:[12]],37,FALSE),List!$A$2:$B$5,2,FALSE)))</f>
        <v/>
      </c>
      <c r="X116" s="55" t="str">
        <f>IF(C116="","",IF(ISERROR(VLOOKUP(VLOOKUP(C116,Table1[[Practice no.]:[12]],38,FALSE),List!$A$2:$B$5,2,FALSE)),"",VLOOKUP(VLOOKUP(C116,Table1[[Practice no.]:[12]],38,FALSE),List!$A$2:$B$5,2,FALSE)))</f>
        <v/>
      </c>
      <c r="Y116" s="55" t="str">
        <f>IF(C116="","",IF(ISERROR(VLOOKUP(VLOOKUP(C116,Table1[[Practice no.]:[12]],39,FALSE),List!$A$2:$B$5,2,FALSE)),"",VLOOKUP(VLOOKUP(C116,Table1[[Practice no.]:[12]],39,FALSE),List!$A$2:$B$5,2,FALSE)))</f>
        <v/>
      </c>
      <c r="Z116" s="55" t="str">
        <f>IF(C116="","",IF(ISERROR(VLOOKUP(VLOOKUP(C116,Table1[[Practice no.]:[12]],40,FALSE),List!$A$2:$B$5,2,FALSE)),"",VLOOKUP(VLOOKUP(C116,Table1[[Practice no.]:[12]],40,FALSE),List!$A$2:$B$5,2,FALSE)))</f>
        <v/>
      </c>
      <c r="AA116" s="55" t="str">
        <f>IF(C116="","",IF(ISERROR(VLOOKUP(VLOOKUP(C116,Table1[[Practice no.]:[12]],41,FALSE),List!$A$2:$B$5,2,FALSE)),"",VLOOKUP(VLOOKUP(C116,Table1[[Practice no.]:[12]],41,FALSE),List!$A$2:$B$5,2,FALSE)))</f>
        <v/>
      </c>
      <c r="AB116" s="55" t="str">
        <f>IF(C116="","",IF(ISERROR(VLOOKUP(VLOOKUP(C116,Table1[[Practice no.]:[12]],42,FALSE),List!$A$2:$B$5,2,FALSE)),"",VLOOKUP(VLOOKUP(C116,Table1[[Practice no.]:[12]],42,FALSE),List!$A$2:$B$5,2,FALSE)))</f>
        <v/>
      </c>
      <c r="AD116" s="63"/>
      <c r="AE116" s="63"/>
      <c r="AF116" s="63"/>
      <c r="AG116" s="63"/>
      <c r="AH116" s="63"/>
      <c r="AI116" s="63"/>
      <c r="AJ116" s="63"/>
      <c r="AK116" s="63"/>
      <c r="AL116" s="63"/>
      <c r="AM116" s="63"/>
      <c r="AN116" s="64"/>
    </row>
    <row r="117" spans="1:40" ht="40.35" customHeight="1">
      <c r="A117" s="218"/>
      <c r="B117" s="218"/>
      <c r="C117" s="220"/>
      <c r="D117" s="219" t="str">
        <f>IF(C117="","",HYPERLINK("#'" &amp; C117 &amp; "'!A1",VLOOKUP(C117,Table1[[Practice no.]:[Pracitce Name]],2,FALSE)))</f>
        <v/>
      </c>
      <c r="E117" s="65" t="str">
        <f>IF(C117="","",IF(ISERROR(VLOOKUP(VLOOKUP(C117,Table1[[Practice no.]:[12]],19,FALSE),List!$A$2:$B$5,2,FALSE)),"",VLOOKUP(VLOOKUP(C117,Table1[[Practice no.]:[12]],19,FALSE),List!$A$2:$B$5,2,FALSE)))</f>
        <v/>
      </c>
      <c r="F117" s="66" t="str">
        <f>IF(C117="","",IF(ISERROR(VLOOKUP(VLOOKUP(C117,Table1[[Practice no.]:[12]],20,FALSE),List!$A$2:$B$5,2,FALSE)),"",VLOOKUP(VLOOKUP(C117,Table1[[Practice no.]:[12]],20,FALSE),List!$A$2:$B$5,2,FALSE)))</f>
        <v/>
      </c>
      <c r="G117" s="66" t="str">
        <f>IF(C117="","",IF(ISERROR(VLOOKUP(VLOOKUP(C117,Table1[[Practice no.]:[12]],21,FALSE),List!$A$2:$B$5,2,FALSE)),"",VLOOKUP(VLOOKUP(C117,Table1[[Practice no.]:[12]],21,FALSE),List!$A$2:$B$5,2,FALSE)))</f>
        <v/>
      </c>
      <c r="H117" s="67" t="str">
        <f>IF(C117="","",IF(ISERROR(VLOOKUP(VLOOKUP(C117,Table1[[Practice no.]:[12]],22,FALSE),List!$A$2:$B$5,2,FALSE)),"",VLOOKUP(VLOOKUP(C117,Table1[[Practice no.]:[12]],22,FALSE),List!$A$2:$B$5,2,FALSE)))</f>
        <v/>
      </c>
      <c r="I117" s="67" t="str">
        <f>IF(C117="","",IF(ISERROR(VLOOKUP(VLOOKUP(C117,Table1[[Practice no.]:[12]],23,FALSE),List!$A$2:$B$5,2,FALSE)),"",VLOOKUP(VLOOKUP(C117,Table1[[Practice no.]:[12]],23,FALSE),List!$A$2:$B$5,2,FALSE)))</f>
        <v/>
      </c>
      <c r="J117" s="67" t="str">
        <f>IF(C117="","",IF(ISERROR(VLOOKUP(VLOOKUP(C117,Table1[[Practice no.]:[12]],24,FALSE),List!$A$2:$B$5,2,FALSE)),"",VLOOKUP(VLOOKUP(C117,Table1[[Practice no.]:[12]],24,FALSE),List!$A$2:$B$5,2,FALSE)))</f>
        <v/>
      </c>
      <c r="K117" s="68" t="str">
        <f>IF(C117="","",IF(ISERROR(VLOOKUP(VLOOKUP(C117,Table1[[Practice no.]:[12]],25,FALSE),List!$A$2:$B$5,2,FALSE)),"",VLOOKUP(VLOOKUP(C117,Table1[[Practice no.]:[12]],25,FALSE),List!$A$2:$B$5,2,FALSE)))</f>
        <v/>
      </c>
      <c r="L117" s="68" t="str">
        <f>IF(C117="","",IF(ISERROR(VLOOKUP(VLOOKUP(C117,Table1[[Practice no.]:[12]],26,FALSE),List!$A$2:$B$5,2,FALSE)),"",VLOOKUP(VLOOKUP(C117,Table1[[Practice no.]:[12]],26,FALSE),List!$A$2:$B$5,2,FALSE)))</f>
        <v/>
      </c>
      <c r="M117" s="68" t="str">
        <f>IF(C117="","",IF(ISERROR(VLOOKUP(VLOOKUP(C117,Table1[[Practice no.]:[12]],27,FALSE),List!$A$2:$B$5,2,FALSE)),"",VLOOKUP(VLOOKUP(C117,Table1[[Practice no.]:[12]],27,FALSE),List!$A$2:$B$5,2,FALSE)))</f>
        <v/>
      </c>
      <c r="N117" s="69" t="str">
        <f>IF(C117="","",IF(ISERROR(VLOOKUP(VLOOKUP(C117,Table1[[Practice no.]:[12]],28,FALSE),List!$A$2:$B$5,2,FALSE)),"",VLOOKUP(VLOOKUP(C117,Table1[[Practice no.]:[12]],28,FALSE),List!$A$2:$B$5,2,FALSE)))</f>
        <v/>
      </c>
      <c r="O117" s="69" t="str">
        <f>IF(C117="","",IF(ISERROR(VLOOKUP(VLOOKUP(C117,Table1[[Practice no.]:[12]],29,FALSE),List!$A$2:$B$5,2,FALSE)),"",VLOOKUP(VLOOKUP(C117,Table1[[Practice no.]:[12]],29,FALSE),List!$A$2:$B$5,2,FALSE)))</f>
        <v/>
      </c>
      <c r="P117" s="69" t="str">
        <f>IF(C117="","",IF(ISERROR(VLOOKUP(VLOOKUP(C117,Table1[[Practice no.]:[12]],30,FALSE),List!$A$2:$B$5,2,FALSE)),"",VLOOKUP(VLOOKUP(C117,Table1[[Practice no.]:[12]],30,FALSE),List!$A$2:$B$5,2,FALSE)))</f>
        <v/>
      </c>
      <c r="Q117" s="77" t="str">
        <f>IF(C117="","",IF(ISERROR(VLOOKUP(VLOOKUP(C117,Table1[[Practice no.]:[12]],31,FALSE),List!$A$2:$B$5,2,FALSE)),"",VLOOKUP(VLOOKUP(C117,Table1[[Practice no.]:[12]],31,FALSE),List!$A$2:$B$5,2,FALSE)))</f>
        <v/>
      </c>
      <c r="R117" s="55" t="str">
        <f>IF(C117="","",IF(ISERROR(VLOOKUP(VLOOKUP(C117,Table1[[Practice no.]:[12]],32,FALSE),List!$A$2:$B$5,2,FALSE)),"",VLOOKUP(VLOOKUP(C117,Table1[[Practice no.]:[12]],32,FALSE),List!$A$2:$B$5,2,FALSE)))</f>
        <v/>
      </c>
      <c r="S117" s="55" t="str">
        <f>IF(C117="","",IF(ISERROR(VLOOKUP(VLOOKUP(C117,Table1[[Practice no.]:[12]],33,FALSE),List!$A$2:$B$5,2,FALSE)),"",VLOOKUP(VLOOKUP(C117,Table1[[Practice no.]:[12]],33,FALSE),List!$A$2:$B$5,2,FALSE)))</f>
        <v/>
      </c>
      <c r="T117" s="55" t="str">
        <f>IF(C117="","",IF(ISERROR(VLOOKUP(VLOOKUP(C117,Table1[[Practice no.]:[12]],34,FALSE),List!$A$2:$B$5,2,FALSE)),"",VLOOKUP(VLOOKUP(C117,Table1[[Practice no.]:[12]],34,FALSE),List!$A$2:$B$5,2,FALSE)))</f>
        <v/>
      </c>
      <c r="U117" s="55" t="str">
        <f>IF(C117="","",IF(ISERROR(VLOOKUP(VLOOKUP(C117,Table1[[Practice no.]:[12]],35,FALSE),List!$A$2:$B$5,2,FALSE)),"",VLOOKUP(VLOOKUP(C117,Table1[[Practice no.]:[12]],35,FALSE),List!$A$2:$B$5,2,FALSE)))</f>
        <v/>
      </c>
      <c r="V117" s="55" t="str">
        <f>IF(C117="","",IF(ISERROR(VLOOKUP(VLOOKUP(C117,Table1[[Practice no.]:[12]],36,FALSE),List!$A$2:$B$5,2,FALSE)),"",VLOOKUP(VLOOKUP(C117,Table1[[Practice no.]:[12]],36,FALSE),List!$A$2:$B$5,2,FALSE)))</f>
        <v/>
      </c>
      <c r="W117" s="55" t="str">
        <f>IF(C117="","",IF(ISERROR(VLOOKUP(VLOOKUP(C117,Table1[[Practice no.]:[12]],37,FALSE),List!$A$2:$B$5,2,FALSE)),"",VLOOKUP(VLOOKUP(C117,Table1[[Practice no.]:[12]],37,FALSE),List!$A$2:$B$5,2,FALSE)))</f>
        <v/>
      </c>
      <c r="X117" s="55" t="str">
        <f>IF(C117="","",IF(ISERROR(VLOOKUP(VLOOKUP(C117,Table1[[Practice no.]:[12]],38,FALSE),List!$A$2:$B$5,2,FALSE)),"",VLOOKUP(VLOOKUP(C117,Table1[[Practice no.]:[12]],38,FALSE),List!$A$2:$B$5,2,FALSE)))</f>
        <v/>
      </c>
      <c r="Y117" s="55" t="str">
        <f>IF(C117="","",IF(ISERROR(VLOOKUP(VLOOKUP(C117,Table1[[Practice no.]:[12]],39,FALSE),List!$A$2:$B$5,2,FALSE)),"",VLOOKUP(VLOOKUP(C117,Table1[[Practice no.]:[12]],39,FALSE),List!$A$2:$B$5,2,FALSE)))</f>
        <v/>
      </c>
      <c r="Z117" s="55" t="str">
        <f>IF(C117="","",IF(ISERROR(VLOOKUP(VLOOKUP(C117,Table1[[Practice no.]:[12]],40,FALSE),List!$A$2:$B$5,2,FALSE)),"",VLOOKUP(VLOOKUP(C117,Table1[[Practice no.]:[12]],40,FALSE),List!$A$2:$B$5,2,FALSE)))</f>
        <v/>
      </c>
      <c r="AA117" s="55" t="str">
        <f>IF(C117="","",IF(ISERROR(VLOOKUP(VLOOKUP(C117,Table1[[Practice no.]:[12]],41,FALSE),List!$A$2:$B$5,2,FALSE)),"",VLOOKUP(VLOOKUP(C117,Table1[[Practice no.]:[12]],41,FALSE),List!$A$2:$B$5,2,FALSE)))</f>
        <v/>
      </c>
      <c r="AB117" s="55" t="str">
        <f>IF(C117="","",IF(ISERROR(VLOOKUP(VLOOKUP(C117,Table1[[Practice no.]:[12]],42,FALSE),List!$A$2:$B$5,2,FALSE)),"",VLOOKUP(VLOOKUP(C117,Table1[[Practice no.]:[12]],42,FALSE),List!$A$2:$B$5,2,FALSE)))</f>
        <v/>
      </c>
      <c r="AD117" s="63"/>
      <c r="AE117" s="63"/>
      <c r="AF117" s="63"/>
      <c r="AG117" s="63"/>
      <c r="AH117" s="63"/>
      <c r="AI117" s="63"/>
      <c r="AJ117" s="63"/>
      <c r="AK117" s="63"/>
      <c r="AL117" s="63"/>
      <c r="AM117" s="63"/>
      <c r="AN117" s="64"/>
    </row>
    <row r="118" spans="1:40" ht="40.35" customHeight="1">
      <c r="A118" s="218"/>
      <c r="B118" s="218"/>
      <c r="C118" s="220"/>
      <c r="D118" s="219" t="str">
        <f>IF(C118="","",HYPERLINK("#'" &amp; C118 &amp; "'!A1",VLOOKUP(C118,Table1[[Practice no.]:[Pracitce Name]],2,FALSE)))</f>
        <v/>
      </c>
      <c r="E118" s="65" t="str">
        <f>IF(C118="","",IF(ISERROR(VLOOKUP(VLOOKUP(C118,Table1[[Practice no.]:[12]],19,FALSE),List!$A$2:$B$5,2,FALSE)),"",VLOOKUP(VLOOKUP(C118,Table1[[Practice no.]:[12]],19,FALSE),List!$A$2:$B$5,2,FALSE)))</f>
        <v/>
      </c>
      <c r="F118" s="66" t="str">
        <f>IF(C118="","",IF(ISERROR(VLOOKUP(VLOOKUP(C118,Table1[[Practice no.]:[12]],20,FALSE),List!$A$2:$B$5,2,FALSE)),"",VLOOKUP(VLOOKUP(C118,Table1[[Practice no.]:[12]],20,FALSE),List!$A$2:$B$5,2,FALSE)))</f>
        <v/>
      </c>
      <c r="G118" s="66" t="str">
        <f>IF(C118="","",IF(ISERROR(VLOOKUP(VLOOKUP(C118,Table1[[Practice no.]:[12]],21,FALSE),List!$A$2:$B$5,2,FALSE)),"",VLOOKUP(VLOOKUP(C118,Table1[[Practice no.]:[12]],21,FALSE),List!$A$2:$B$5,2,FALSE)))</f>
        <v/>
      </c>
      <c r="H118" s="67" t="str">
        <f>IF(C118="","",IF(ISERROR(VLOOKUP(VLOOKUP(C118,Table1[[Practice no.]:[12]],22,FALSE),List!$A$2:$B$5,2,FALSE)),"",VLOOKUP(VLOOKUP(C118,Table1[[Practice no.]:[12]],22,FALSE),List!$A$2:$B$5,2,FALSE)))</f>
        <v/>
      </c>
      <c r="I118" s="67" t="str">
        <f>IF(C118="","",IF(ISERROR(VLOOKUP(VLOOKUP(C118,Table1[[Practice no.]:[12]],23,FALSE),List!$A$2:$B$5,2,FALSE)),"",VLOOKUP(VLOOKUP(C118,Table1[[Practice no.]:[12]],23,FALSE),List!$A$2:$B$5,2,FALSE)))</f>
        <v/>
      </c>
      <c r="J118" s="67" t="str">
        <f>IF(C118="","",IF(ISERROR(VLOOKUP(VLOOKUP(C118,Table1[[Practice no.]:[12]],24,FALSE),List!$A$2:$B$5,2,FALSE)),"",VLOOKUP(VLOOKUP(C118,Table1[[Practice no.]:[12]],24,FALSE),List!$A$2:$B$5,2,FALSE)))</f>
        <v/>
      </c>
      <c r="K118" s="68" t="str">
        <f>IF(C118="","",IF(ISERROR(VLOOKUP(VLOOKUP(C118,Table1[[Practice no.]:[12]],25,FALSE),List!$A$2:$B$5,2,FALSE)),"",VLOOKUP(VLOOKUP(C118,Table1[[Practice no.]:[12]],25,FALSE),List!$A$2:$B$5,2,FALSE)))</f>
        <v/>
      </c>
      <c r="L118" s="68" t="str">
        <f>IF(C118="","",IF(ISERROR(VLOOKUP(VLOOKUP(C118,Table1[[Practice no.]:[12]],26,FALSE),List!$A$2:$B$5,2,FALSE)),"",VLOOKUP(VLOOKUP(C118,Table1[[Practice no.]:[12]],26,FALSE),List!$A$2:$B$5,2,FALSE)))</f>
        <v/>
      </c>
      <c r="M118" s="68" t="str">
        <f>IF(C118="","",IF(ISERROR(VLOOKUP(VLOOKUP(C118,Table1[[Practice no.]:[12]],27,FALSE),List!$A$2:$B$5,2,FALSE)),"",VLOOKUP(VLOOKUP(C118,Table1[[Practice no.]:[12]],27,FALSE),List!$A$2:$B$5,2,FALSE)))</f>
        <v/>
      </c>
      <c r="N118" s="69" t="str">
        <f>IF(C118="","",IF(ISERROR(VLOOKUP(VLOOKUP(C118,Table1[[Practice no.]:[12]],28,FALSE),List!$A$2:$B$5,2,FALSE)),"",VLOOKUP(VLOOKUP(C118,Table1[[Practice no.]:[12]],28,FALSE),List!$A$2:$B$5,2,FALSE)))</f>
        <v/>
      </c>
      <c r="O118" s="69" t="str">
        <f>IF(C118="","",IF(ISERROR(VLOOKUP(VLOOKUP(C118,Table1[[Practice no.]:[12]],29,FALSE),List!$A$2:$B$5,2,FALSE)),"",VLOOKUP(VLOOKUP(C118,Table1[[Practice no.]:[12]],29,FALSE),List!$A$2:$B$5,2,FALSE)))</f>
        <v/>
      </c>
      <c r="P118" s="69" t="str">
        <f>IF(C118="","",IF(ISERROR(VLOOKUP(VLOOKUP(C118,Table1[[Practice no.]:[12]],30,FALSE),List!$A$2:$B$5,2,FALSE)),"",VLOOKUP(VLOOKUP(C118,Table1[[Practice no.]:[12]],30,FALSE),List!$A$2:$B$5,2,FALSE)))</f>
        <v/>
      </c>
      <c r="Q118" s="77" t="str">
        <f>IF(C118="","",IF(ISERROR(VLOOKUP(VLOOKUP(C118,Table1[[Practice no.]:[12]],31,FALSE),List!$A$2:$B$5,2,FALSE)),"",VLOOKUP(VLOOKUP(C118,Table1[[Practice no.]:[12]],31,FALSE),List!$A$2:$B$5,2,FALSE)))</f>
        <v/>
      </c>
      <c r="R118" s="55" t="str">
        <f>IF(C118="","",IF(ISERROR(VLOOKUP(VLOOKUP(C118,Table1[[Practice no.]:[12]],32,FALSE),List!$A$2:$B$5,2,FALSE)),"",VLOOKUP(VLOOKUP(C118,Table1[[Practice no.]:[12]],32,FALSE),List!$A$2:$B$5,2,FALSE)))</f>
        <v/>
      </c>
      <c r="S118" s="55" t="str">
        <f>IF(C118="","",IF(ISERROR(VLOOKUP(VLOOKUP(C118,Table1[[Practice no.]:[12]],33,FALSE),List!$A$2:$B$5,2,FALSE)),"",VLOOKUP(VLOOKUP(C118,Table1[[Practice no.]:[12]],33,FALSE),List!$A$2:$B$5,2,FALSE)))</f>
        <v/>
      </c>
      <c r="T118" s="55" t="str">
        <f>IF(C118="","",IF(ISERROR(VLOOKUP(VLOOKUP(C118,Table1[[Practice no.]:[12]],34,FALSE),List!$A$2:$B$5,2,FALSE)),"",VLOOKUP(VLOOKUP(C118,Table1[[Practice no.]:[12]],34,FALSE),List!$A$2:$B$5,2,FALSE)))</f>
        <v/>
      </c>
      <c r="U118" s="55" t="str">
        <f>IF(C118="","",IF(ISERROR(VLOOKUP(VLOOKUP(C118,Table1[[Practice no.]:[12]],35,FALSE),List!$A$2:$B$5,2,FALSE)),"",VLOOKUP(VLOOKUP(C118,Table1[[Practice no.]:[12]],35,FALSE),List!$A$2:$B$5,2,FALSE)))</f>
        <v/>
      </c>
      <c r="V118" s="55" t="str">
        <f>IF(C118="","",IF(ISERROR(VLOOKUP(VLOOKUP(C118,Table1[[Practice no.]:[12]],36,FALSE),List!$A$2:$B$5,2,FALSE)),"",VLOOKUP(VLOOKUP(C118,Table1[[Practice no.]:[12]],36,FALSE),List!$A$2:$B$5,2,FALSE)))</f>
        <v/>
      </c>
      <c r="W118" s="55" t="str">
        <f>IF(C118="","",IF(ISERROR(VLOOKUP(VLOOKUP(C118,Table1[[Practice no.]:[12]],37,FALSE),List!$A$2:$B$5,2,FALSE)),"",VLOOKUP(VLOOKUP(C118,Table1[[Practice no.]:[12]],37,FALSE),List!$A$2:$B$5,2,FALSE)))</f>
        <v/>
      </c>
      <c r="X118" s="55" t="str">
        <f>IF(C118="","",IF(ISERROR(VLOOKUP(VLOOKUP(C118,Table1[[Practice no.]:[12]],38,FALSE),List!$A$2:$B$5,2,FALSE)),"",VLOOKUP(VLOOKUP(C118,Table1[[Practice no.]:[12]],38,FALSE),List!$A$2:$B$5,2,FALSE)))</f>
        <v/>
      </c>
      <c r="Y118" s="55" t="str">
        <f>IF(C118="","",IF(ISERROR(VLOOKUP(VLOOKUP(C118,Table1[[Practice no.]:[12]],39,FALSE),List!$A$2:$B$5,2,FALSE)),"",VLOOKUP(VLOOKUP(C118,Table1[[Practice no.]:[12]],39,FALSE),List!$A$2:$B$5,2,FALSE)))</f>
        <v/>
      </c>
      <c r="Z118" s="55" t="str">
        <f>IF(C118="","",IF(ISERROR(VLOOKUP(VLOOKUP(C118,Table1[[Practice no.]:[12]],40,FALSE),List!$A$2:$B$5,2,FALSE)),"",VLOOKUP(VLOOKUP(C118,Table1[[Practice no.]:[12]],40,FALSE),List!$A$2:$B$5,2,FALSE)))</f>
        <v/>
      </c>
      <c r="AA118" s="55" t="str">
        <f>IF(C118="","",IF(ISERROR(VLOOKUP(VLOOKUP(C118,Table1[[Practice no.]:[12]],41,FALSE),List!$A$2:$B$5,2,FALSE)),"",VLOOKUP(VLOOKUP(C118,Table1[[Practice no.]:[12]],41,FALSE),List!$A$2:$B$5,2,FALSE)))</f>
        <v/>
      </c>
      <c r="AB118" s="55" t="str">
        <f>IF(C118="","",IF(ISERROR(VLOOKUP(VLOOKUP(C118,Table1[[Practice no.]:[12]],42,FALSE),List!$A$2:$B$5,2,FALSE)),"",VLOOKUP(VLOOKUP(C118,Table1[[Practice no.]:[12]],42,FALSE),List!$A$2:$B$5,2,FALSE)))</f>
        <v/>
      </c>
      <c r="AD118" s="63"/>
      <c r="AE118" s="63"/>
      <c r="AF118" s="63"/>
      <c r="AG118" s="63"/>
      <c r="AH118" s="63"/>
      <c r="AI118" s="63"/>
      <c r="AJ118" s="63"/>
      <c r="AK118" s="63"/>
      <c r="AL118" s="63"/>
      <c r="AM118" s="63"/>
      <c r="AN118" s="64"/>
    </row>
    <row r="119" spans="1:40" ht="40.35" customHeight="1">
      <c r="A119" s="218"/>
      <c r="B119" s="218"/>
      <c r="C119" s="220"/>
      <c r="D119" s="219" t="str">
        <f>IF(C119="","",HYPERLINK("#'" &amp; C119 &amp; "'!A1",VLOOKUP(C119,Table1[[Practice no.]:[Pracitce Name]],2,FALSE)))</f>
        <v/>
      </c>
      <c r="E119" s="65" t="str">
        <f>IF(C119="","",IF(ISERROR(VLOOKUP(VLOOKUP(C119,Table1[[Practice no.]:[12]],19,FALSE),List!$A$2:$B$5,2,FALSE)),"",VLOOKUP(VLOOKUP(C119,Table1[[Practice no.]:[12]],19,FALSE),List!$A$2:$B$5,2,FALSE)))</f>
        <v/>
      </c>
      <c r="F119" s="66" t="str">
        <f>IF(C119="","",IF(ISERROR(VLOOKUP(VLOOKUP(C119,Table1[[Practice no.]:[12]],20,FALSE),List!$A$2:$B$5,2,FALSE)),"",VLOOKUP(VLOOKUP(C119,Table1[[Practice no.]:[12]],20,FALSE),List!$A$2:$B$5,2,FALSE)))</f>
        <v/>
      </c>
      <c r="G119" s="66" t="str">
        <f>IF(C119="","",IF(ISERROR(VLOOKUP(VLOOKUP(C119,Table1[[Practice no.]:[12]],21,FALSE),List!$A$2:$B$5,2,FALSE)),"",VLOOKUP(VLOOKUP(C119,Table1[[Practice no.]:[12]],21,FALSE),List!$A$2:$B$5,2,FALSE)))</f>
        <v/>
      </c>
      <c r="H119" s="67" t="str">
        <f>IF(C119="","",IF(ISERROR(VLOOKUP(VLOOKUP(C119,Table1[[Practice no.]:[12]],22,FALSE),List!$A$2:$B$5,2,FALSE)),"",VLOOKUP(VLOOKUP(C119,Table1[[Practice no.]:[12]],22,FALSE),List!$A$2:$B$5,2,FALSE)))</f>
        <v/>
      </c>
      <c r="I119" s="67" t="str">
        <f>IF(C119="","",IF(ISERROR(VLOOKUP(VLOOKUP(C119,Table1[[Practice no.]:[12]],23,FALSE),List!$A$2:$B$5,2,FALSE)),"",VLOOKUP(VLOOKUP(C119,Table1[[Practice no.]:[12]],23,FALSE),List!$A$2:$B$5,2,FALSE)))</f>
        <v/>
      </c>
      <c r="J119" s="67" t="str">
        <f>IF(C119="","",IF(ISERROR(VLOOKUP(VLOOKUP(C119,Table1[[Practice no.]:[12]],24,FALSE),List!$A$2:$B$5,2,FALSE)),"",VLOOKUP(VLOOKUP(C119,Table1[[Practice no.]:[12]],24,FALSE),List!$A$2:$B$5,2,FALSE)))</f>
        <v/>
      </c>
      <c r="K119" s="68" t="str">
        <f>IF(C119="","",IF(ISERROR(VLOOKUP(VLOOKUP(C119,Table1[[Practice no.]:[12]],25,FALSE),List!$A$2:$B$5,2,FALSE)),"",VLOOKUP(VLOOKUP(C119,Table1[[Practice no.]:[12]],25,FALSE),List!$A$2:$B$5,2,FALSE)))</f>
        <v/>
      </c>
      <c r="L119" s="68" t="str">
        <f>IF(C119="","",IF(ISERROR(VLOOKUP(VLOOKUP(C119,Table1[[Practice no.]:[12]],26,FALSE),List!$A$2:$B$5,2,FALSE)),"",VLOOKUP(VLOOKUP(C119,Table1[[Practice no.]:[12]],26,FALSE),List!$A$2:$B$5,2,FALSE)))</f>
        <v/>
      </c>
      <c r="M119" s="68" t="str">
        <f>IF(C119="","",IF(ISERROR(VLOOKUP(VLOOKUP(C119,Table1[[Practice no.]:[12]],27,FALSE),List!$A$2:$B$5,2,FALSE)),"",VLOOKUP(VLOOKUP(C119,Table1[[Practice no.]:[12]],27,FALSE),List!$A$2:$B$5,2,FALSE)))</f>
        <v/>
      </c>
      <c r="N119" s="69" t="str">
        <f>IF(C119="","",IF(ISERROR(VLOOKUP(VLOOKUP(C119,Table1[[Practice no.]:[12]],28,FALSE),List!$A$2:$B$5,2,FALSE)),"",VLOOKUP(VLOOKUP(C119,Table1[[Practice no.]:[12]],28,FALSE),List!$A$2:$B$5,2,FALSE)))</f>
        <v/>
      </c>
      <c r="O119" s="69" t="str">
        <f>IF(C119="","",IF(ISERROR(VLOOKUP(VLOOKUP(C119,Table1[[Practice no.]:[12]],29,FALSE),List!$A$2:$B$5,2,FALSE)),"",VLOOKUP(VLOOKUP(C119,Table1[[Practice no.]:[12]],29,FALSE),List!$A$2:$B$5,2,FALSE)))</f>
        <v/>
      </c>
      <c r="P119" s="69" t="str">
        <f>IF(C119="","",IF(ISERROR(VLOOKUP(VLOOKUP(C119,Table1[[Practice no.]:[12]],30,FALSE),List!$A$2:$B$5,2,FALSE)),"",VLOOKUP(VLOOKUP(C119,Table1[[Practice no.]:[12]],30,FALSE),List!$A$2:$B$5,2,FALSE)))</f>
        <v/>
      </c>
      <c r="Q119" s="77" t="str">
        <f>IF(C119="","",IF(ISERROR(VLOOKUP(VLOOKUP(C119,Table1[[Practice no.]:[12]],31,FALSE),List!$A$2:$B$5,2,FALSE)),"",VLOOKUP(VLOOKUP(C119,Table1[[Practice no.]:[12]],31,FALSE),List!$A$2:$B$5,2,FALSE)))</f>
        <v/>
      </c>
      <c r="R119" s="55" t="str">
        <f>IF(C119="","",IF(ISERROR(VLOOKUP(VLOOKUP(C119,Table1[[Practice no.]:[12]],32,FALSE),List!$A$2:$B$5,2,FALSE)),"",VLOOKUP(VLOOKUP(C119,Table1[[Practice no.]:[12]],32,FALSE),List!$A$2:$B$5,2,FALSE)))</f>
        <v/>
      </c>
      <c r="S119" s="55" t="str">
        <f>IF(C119="","",IF(ISERROR(VLOOKUP(VLOOKUP(C119,Table1[[Practice no.]:[12]],33,FALSE),List!$A$2:$B$5,2,FALSE)),"",VLOOKUP(VLOOKUP(C119,Table1[[Practice no.]:[12]],33,FALSE),List!$A$2:$B$5,2,FALSE)))</f>
        <v/>
      </c>
      <c r="T119" s="55" t="str">
        <f>IF(C119="","",IF(ISERROR(VLOOKUP(VLOOKUP(C119,Table1[[Practice no.]:[12]],34,FALSE),List!$A$2:$B$5,2,FALSE)),"",VLOOKUP(VLOOKUP(C119,Table1[[Practice no.]:[12]],34,FALSE),List!$A$2:$B$5,2,FALSE)))</f>
        <v/>
      </c>
      <c r="U119" s="55" t="str">
        <f>IF(C119="","",IF(ISERROR(VLOOKUP(VLOOKUP(C119,Table1[[Practice no.]:[12]],35,FALSE),List!$A$2:$B$5,2,FALSE)),"",VLOOKUP(VLOOKUP(C119,Table1[[Practice no.]:[12]],35,FALSE),List!$A$2:$B$5,2,FALSE)))</f>
        <v/>
      </c>
      <c r="V119" s="55" t="str">
        <f>IF(C119="","",IF(ISERROR(VLOOKUP(VLOOKUP(C119,Table1[[Practice no.]:[12]],36,FALSE),List!$A$2:$B$5,2,FALSE)),"",VLOOKUP(VLOOKUP(C119,Table1[[Practice no.]:[12]],36,FALSE),List!$A$2:$B$5,2,FALSE)))</f>
        <v/>
      </c>
      <c r="W119" s="55" t="str">
        <f>IF(C119="","",IF(ISERROR(VLOOKUP(VLOOKUP(C119,Table1[[Practice no.]:[12]],37,FALSE),List!$A$2:$B$5,2,FALSE)),"",VLOOKUP(VLOOKUP(C119,Table1[[Practice no.]:[12]],37,FALSE),List!$A$2:$B$5,2,FALSE)))</f>
        <v/>
      </c>
      <c r="X119" s="55" t="str">
        <f>IF(C119="","",IF(ISERROR(VLOOKUP(VLOOKUP(C119,Table1[[Practice no.]:[12]],38,FALSE),List!$A$2:$B$5,2,FALSE)),"",VLOOKUP(VLOOKUP(C119,Table1[[Practice no.]:[12]],38,FALSE),List!$A$2:$B$5,2,FALSE)))</f>
        <v/>
      </c>
      <c r="Y119" s="55" t="str">
        <f>IF(C119="","",IF(ISERROR(VLOOKUP(VLOOKUP(C119,Table1[[Practice no.]:[12]],39,FALSE),List!$A$2:$B$5,2,FALSE)),"",VLOOKUP(VLOOKUP(C119,Table1[[Practice no.]:[12]],39,FALSE),List!$A$2:$B$5,2,FALSE)))</f>
        <v/>
      </c>
      <c r="Z119" s="55" t="str">
        <f>IF(C119="","",IF(ISERROR(VLOOKUP(VLOOKUP(C119,Table1[[Practice no.]:[12]],40,FALSE),List!$A$2:$B$5,2,FALSE)),"",VLOOKUP(VLOOKUP(C119,Table1[[Practice no.]:[12]],40,FALSE),List!$A$2:$B$5,2,FALSE)))</f>
        <v/>
      </c>
      <c r="AA119" s="55" t="str">
        <f>IF(C119="","",IF(ISERROR(VLOOKUP(VLOOKUP(C119,Table1[[Practice no.]:[12]],41,FALSE),List!$A$2:$B$5,2,FALSE)),"",VLOOKUP(VLOOKUP(C119,Table1[[Practice no.]:[12]],41,FALSE),List!$A$2:$B$5,2,FALSE)))</f>
        <v/>
      </c>
      <c r="AB119" s="55" t="str">
        <f>IF(C119="","",IF(ISERROR(VLOOKUP(VLOOKUP(C119,Table1[[Practice no.]:[12]],42,FALSE),List!$A$2:$B$5,2,FALSE)),"",VLOOKUP(VLOOKUP(C119,Table1[[Practice no.]:[12]],42,FALSE),List!$A$2:$B$5,2,FALSE)))</f>
        <v/>
      </c>
      <c r="AD119" s="63"/>
      <c r="AE119" s="63"/>
      <c r="AF119" s="63"/>
      <c r="AG119" s="63"/>
      <c r="AH119" s="63"/>
      <c r="AI119" s="63"/>
      <c r="AJ119" s="63"/>
      <c r="AK119" s="63"/>
      <c r="AL119" s="63"/>
      <c r="AM119" s="63"/>
      <c r="AN119" s="64"/>
    </row>
    <row r="120" spans="1:40" ht="40.35" customHeight="1">
      <c r="A120" s="218"/>
      <c r="B120" s="218"/>
      <c r="C120" s="220"/>
      <c r="D120" s="219" t="str">
        <f>IF(C120="","",HYPERLINK("#'" &amp; C120 &amp; "'!A1",VLOOKUP(C120,Table1[[Practice no.]:[Pracitce Name]],2,FALSE)))</f>
        <v/>
      </c>
      <c r="E120" s="65" t="str">
        <f>IF(C120="","",IF(ISERROR(VLOOKUP(VLOOKUP(C120,Table1[[Practice no.]:[12]],19,FALSE),List!$A$2:$B$5,2,FALSE)),"",VLOOKUP(VLOOKUP(C120,Table1[[Practice no.]:[12]],19,FALSE),List!$A$2:$B$5,2,FALSE)))</f>
        <v/>
      </c>
      <c r="F120" s="66" t="str">
        <f>IF(C120="","",IF(ISERROR(VLOOKUP(VLOOKUP(C120,Table1[[Practice no.]:[12]],20,FALSE),List!$A$2:$B$5,2,FALSE)),"",VLOOKUP(VLOOKUP(C120,Table1[[Practice no.]:[12]],20,FALSE),List!$A$2:$B$5,2,FALSE)))</f>
        <v/>
      </c>
      <c r="G120" s="66" t="str">
        <f>IF(C120="","",IF(ISERROR(VLOOKUP(VLOOKUP(C120,Table1[[Practice no.]:[12]],21,FALSE),List!$A$2:$B$5,2,FALSE)),"",VLOOKUP(VLOOKUP(C120,Table1[[Practice no.]:[12]],21,FALSE),List!$A$2:$B$5,2,FALSE)))</f>
        <v/>
      </c>
      <c r="H120" s="67" t="str">
        <f>IF(C120="","",IF(ISERROR(VLOOKUP(VLOOKUP(C120,Table1[[Practice no.]:[12]],22,FALSE),List!$A$2:$B$5,2,FALSE)),"",VLOOKUP(VLOOKUP(C120,Table1[[Practice no.]:[12]],22,FALSE),List!$A$2:$B$5,2,FALSE)))</f>
        <v/>
      </c>
      <c r="I120" s="67" t="str">
        <f>IF(C120="","",IF(ISERROR(VLOOKUP(VLOOKUP(C120,Table1[[Practice no.]:[12]],23,FALSE),List!$A$2:$B$5,2,FALSE)),"",VLOOKUP(VLOOKUP(C120,Table1[[Practice no.]:[12]],23,FALSE),List!$A$2:$B$5,2,FALSE)))</f>
        <v/>
      </c>
      <c r="J120" s="67" t="str">
        <f>IF(C120="","",IF(ISERROR(VLOOKUP(VLOOKUP(C120,Table1[[Practice no.]:[12]],24,FALSE),List!$A$2:$B$5,2,FALSE)),"",VLOOKUP(VLOOKUP(C120,Table1[[Practice no.]:[12]],24,FALSE),List!$A$2:$B$5,2,FALSE)))</f>
        <v/>
      </c>
      <c r="K120" s="68" t="str">
        <f>IF(C120="","",IF(ISERROR(VLOOKUP(VLOOKUP(C120,Table1[[Practice no.]:[12]],25,FALSE),List!$A$2:$B$5,2,FALSE)),"",VLOOKUP(VLOOKUP(C120,Table1[[Practice no.]:[12]],25,FALSE),List!$A$2:$B$5,2,FALSE)))</f>
        <v/>
      </c>
      <c r="L120" s="68" t="str">
        <f>IF(C120="","",IF(ISERROR(VLOOKUP(VLOOKUP(C120,Table1[[Practice no.]:[12]],26,FALSE),List!$A$2:$B$5,2,FALSE)),"",VLOOKUP(VLOOKUP(C120,Table1[[Practice no.]:[12]],26,FALSE),List!$A$2:$B$5,2,FALSE)))</f>
        <v/>
      </c>
      <c r="M120" s="68" t="str">
        <f>IF(C120="","",IF(ISERROR(VLOOKUP(VLOOKUP(C120,Table1[[Practice no.]:[12]],27,FALSE),List!$A$2:$B$5,2,FALSE)),"",VLOOKUP(VLOOKUP(C120,Table1[[Practice no.]:[12]],27,FALSE),List!$A$2:$B$5,2,FALSE)))</f>
        <v/>
      </c>
      <c r="N120" s="69" t="str">
        <f>IF(C120="","",IF(ISERROR(VLOOKUP(VLOOKUP(C120,Table1[[Practice no.]:[12]],28,FALSE),List!$A$2:$B$5,2,FALSE)),"",VLOOKUP(VLOOKUP(C120,Table1[[Practice no.]:[12]],28,FALSE),List!$A$2:$B$5,2,FALSE)))</f>
        <v/>
      </c>
      <c r="O120" s="69" t="str">
        <f>IF(C120="","",IF(ISERROR(VLOOKUP(VLOOKUP(C120,Table1[[Practice no.]:[12]],29,FALSE),List!$A$2:$B$5,2,FALSE)),"",VLOOKUP(VLOOKUP(C120,Table1[[Practice no.]:[12]],29,FALSE),List!$A$2:$B$5,2,FALSE)))</f>
        <v/>
      </c>
      <c r="P120" s="69" t="str">
        <f>IF(C120="","",IF(ISERROR(VLOOKUP(VLOOKUP(C120,Table1[[Practice no.]:[12]],30,FALSE),List!$A$2:$B$5,2,FALSE)),"",VLOOKUP(VLOOKUP(C120,Table1[[Practice no.]:[12]],30,FALSE),List!$A$2:$B$5,2,FALSE)))</f>
        <v/>
      </c>
      <c r="Q120" s="77" t="str">
        <f>IF(C120="","",IF(ISERROR(VLOOKUP(VLOOKUP(C120,Table1[[Practice no.]:[12]],31,FALSE),List!$A$2:$B$5,2,FALSE)),"",VLOOKUP(VLOOKUP(C120,Table1[[Practice no.]:[12]],31,FALSE),List!$A$2:$B$5,2,FALSE)))</f>
        <v/>
      </c>
      <c r="R120" s="55" t="str">
        <f>IF(C120="","",IF(ISERROR(VLOOKUP(VLOOKUP(C120,Table1[[Practice no.]:[12]],32,FALSE),List!$A$2:$B$5,2,FALSE)),"",VLOOKUP(VLOOKUP(C120,Table1[[Practice no.]:[12]],32,FALSE),List!$A$2:$B$5,2,FALSE)))</f>
        <v/>
      </c>
      <c r="S120" s="55" t="str">
        <f>IF(C120="","",IF(ISERROR(VLOOKUP(VLOOKUP(C120,Table1[[Practice no.]:[12]],33,FALSE),List!$A$2:$B$5,2,FALSE)),"",VLOOKUP(VLOOKUP(C120,Table1[[Practice no.]:[12]],33,FALSE),List!$A$2:$B$5,2,FALSE)))</f>
        <v/>
      </c>
      <c r="T120" s="55" t="str">
        <f>IF(C120="","",IF(ISERROR(VLOOKUP(VLOOKUP(C120,Table1[[Practice no.]:[12]],34,FALSE),List!$A$2:$B$5,2,FALSE)),"",VLOOKUP(VLOOKUP(C120,Table1[[Practice no.]:[12]],34,FALSE),List!$A$2:$B$5,2,FALSE)))</f>
        <v/>
      </c>
      <c r="U120" s="55" t="str">
        <f>IF(C120="","",IF(ISERROR(VLOOKUP(VLOOKUP(C120,Table1[[Practice no.]:[12]],35,FALSE),List!$A$2:$B$5,2,FALSE)),"",VLOOKUP(VLOOKUP(C120,Table1[[Practice no.]:[12]],35,FALSE),List!$A$2:$B$5,2,FALSE)))</f>
        <v/>
      </c>
      <c r="V120" s="55" t="str">
        <f>IF(C120="","",IF(ISERROR(VLOOKUP(VLOOKUP(C120,Table1[[Practice no.]:[12]],36,FALSE),List!$A$2:$B$5,2,FALSE)),"",VLOOKUP(VLOOKUP(C120,Table1[[Practice no.]:[12]],36,FALSE),List!$A$2:$B$5,2,FALSE)))</f>
        <v/>
      </c>
      <c r="W120" s="55" t="str">
        <f>IF(C120="","",IF(ISERROR(VLOOKUP(VLOOKUP(C120,Table1[[Practice no.]:[12]],37,FALSE),List!$A$2:$B$5,2,FALSE)),"",VLOOKUP(VLOOKUP(C120,Table1[[Practice no.]:[12]],37,FALSE),List!$A$2:$B$5,2,FALSE)))</f>
        <v/>
      </c>
      <c r="X120" s="55" t="str">
        <f>IF(C120="","",IF(ISERROR(VLOOKUP(VLOOKUP(C120,Table1[[Practice no.]:[12]],38,FALSE),List!$A$2:$B$5,2,FALSE)),"",VLOOKUP(VLOOKUP(C120,Table1[[Practice no.]:[12]],38,FALSE),List!$A$2:$B$5,2,FALSE)))</f>
        <v/>
      </c>
      <c r="Y120" s="55" t="str">
        <f>IF(C120="","",IF(ISERROR(VLOOKUP(VLOOKUP(C120,Table1[[Practice no.]:[12]],39,FALSE),List!$A$2:$B$5,2,FALSE)),"",VLOOKUP(VLOOKUP(C120,Table1[[Practice no.]:[12]],39,FALSE),List!$A$2:$B$5,2,FALSE)))</f>
        <v/>
      </c>
      <c r="Z120" s="55" t="str">
        <f>IF(C120="","",IF(ISERROR(VLOOKUP(VLOOKUP(C120,Table1[[Practice no.]:[12]],40,FALSE),List!$A$2:$B$5,2,FALSE)),"",VLOOKUP(VLOOKUP(C120,Table1[[Practice no.]:[12]],40,FALSE),List!$A$2:$B$5,2,FALSE)))</f>
        <v/>
      </c>
      <c r="AA120" s="55" t="str">
        <f>IF(C120="","",IF(ISERROR(VLOOKUP(VLOOKUP(C120,Table1[[Practice no.]:[12]],41,FALSE),List!$A$2:$B$5,2,FALSE)),"",VLOOKUP(VLOOKUP(C120,Table1[[Practice no.]:[12]],41,FALSE),List!$A$2:$B$5,2,FALSE)))</f>
        <v/>
      </c>
      <c r="AB120" s="55" t="str">
        <f>IF(C120="","",IF(ISERROR(VLOOKUP(VLOOKUP(C120,Table1[[Practice no.]:[12]],42,FALSE),List!$A$2:$B$5,2,FALSE)),"",VLOOKUP(VLOOKUP(C120,Table1[[Practice no.]:[12]],42,FALSE),List!$A$2:$B$5,2,FALSE)))</f>
        <v/>
      </c>
      <c r="AD120" s="63"/>
      <c r="AE120" s="63"/>
      <c r="AF120" s="63"/>
      <c r="AG120" s="63"/>
      <c r="AH120" s="63"/>
      <c r="AI120" s="63"/>
      <c r="AJ120" s="63"/>
      <c r="AK120" s="63"/>
      <c r="AL120" s="63"/>
      <c r="AM120" s="63"/>
      <c r="AN120" s="64"/>
    </row>
    <row r="121" spans="1:40" ht="40.35" customHeight="1">
      <c r="A121" s="218"/>
      <c r="B121" s="218"/>
      <c r="C121" s="220"/>
      <c r="D121" s="219" t="str">
        <f>IF(C121="","",HYPERLINK("#'" &amp; C121 &amp; "'!A1",VLOOKUP(C121,Table1[[Practice no.]:[Pracitce Name]],2,FALSE)))</f>
        <v/>
      </c>
      <c r="E121" s="65" t="str">
        <f>IF(C121="","",IF(ISERROR(VLOOKUP(VLOOKUP(C121,Table1[[Practice no.]:[12]],19,FALSE),List!$A$2:$B$5,2,FALSE)),"",VLOOKUP(VLOOKUP(C121,Table1[[Practice no.]:[12]],19,FALSE),List!$A$2:$B$5,2,FALSE)))</f>
        <v/>
      </c>
      <c r="F121" s="66" t="str">
        <f>IF(C121="","",IF(ISERROR(VLOOKUP(VLOOKUP(C121,Table1[[Practice no.]:[12]],20,FALSE),List!$A$2:$B$5,2,FALSE)),"",VLOOKUP(VLOOKUP(C121,Table1[[Practice no.]:[12]],20,FALSE),List!$A$2:$B$5,2,FALSE)))</f>
        <v/>
      </c>
      <c r="G121" s="66" t="str">
        <f>IF(C121="","",IF(ISERROR(VLOOKUP(VLOOKUP(C121,Table1[[Practice no.]:[12]],21,FALSE),List!$A$2:$B$5,2,FALSE)),"",VLOOKUP(VLOOKUP(C121,Table1[[Practice no.]:[12]],21,FALSE),List!$A$2:$B$5,2,FALSE)))</f>
        <v/>
      </c>
      <c r="H121" s="67" t="str">
        <f>IF(C121="","",IF(ISERROR(VLOOKUP(VLOOKUP(C121,Table1[[Practice no.]:[12]],22,FALSE),List!$A$2:$B$5,2,FALSE)),"",VLOOKUP(VLOOKUP(C121,Table1[[Practice no.]:[12]],22,FALSE),List!$A$2:$B$5,2,FALSE)))</f>
        <v/>
      </c>
      <c r="I121" s="67" t="str">
        <f>IF(C121="","",IF(ISERROR(VLOOKUP(VLOOKUP(C121,Table1[[Practice no.]:[12]],23,FALSE),List!$A$2:$B$5,2,FALSE)),"",VLOOKUP(VLOOKUP(C121,Table1[[Practice no.]:[12]],23,FALSE),List!$A$2:$B$5,2,FALSE)))</f>
        <v/>
      </c>
      <c r="J121" s="67" t="str">
        <f>IF(C121="","",IF(ISERROR(VLOOKUP(VLOOKUP(C121,Table1[[Practice no.]:[12]],24,FALSE),List!$A$2:$B$5,2,FALSE)),"",VLOOKUP(VLOOKUP(C121,Table1[[Practice no.]:[12]],24,FALSE),List!$A$2:$B$5,2,FALSE)))</f>
        <v/>
      </c>
      <c r="K121" s="68" t="str">
        <f>IF(C121="","",IF(ISERROR(VLOOKUP(VLOOKUP(C121,Table1[[Practice no.]:[12]],25,FALSE),List!$A$2:$B$5,2,FALSE)),"",VLOOKUP(VLOOKUP(C121,Table1[[Practice no.]:[12]],25,FALSE),List!$A$2:$B$5,2,FALSE)))</f>
        <v/>
      </c>
      <c r="L121" s="68" t="str">
        <f>IF(C121="","",IF(ISERROR(VLOOKUP(VLOOKUP(C121,Table1[[Practice no.]:[12]],26,FALSE),List!$A$2:$B$5,2,FALSE)),"",VLOOKUP(VLOOKUP(C121,Table1[[Practice no.]:[12]],26,FALSE),List!$A$2:$B$5,2,FALSE)))</f>
        <v/>
      </c>
      <c r="M121" s="68" t="str">
        <f>IF(C121="","",IF(ISERROR(VLOOKUP(VLOOKUP(C121,Table1[[Practice no.]:[12]],27,FALSE),List!$A$2:$B$5,2,FALSE)),"",VLOOKUP(VLOOKUP(C121,Table1[[Practice no.]:[12]],27,FALSE),List!$A$2:$B$5,2,FALSE)))</f>
        <v/>
      </c>
      <c r="N121" s="69" t="str">
        <f>IF(C121="","",IF(ISERROR(VLOOKUP(VLOOKUP(C121,Table1[[Practice no.]:[12]],28,FALSE),List!$A$2:$B$5,2,FALSE)),"",VLOOKUP(VLOOKUP(C121,Table1[[Practice no.]:[12]],28,FALSE),List!$A$2:$B$5,2,FALSE)))</f>
        <v/>
      </c>
      <c r="O121" s="69" t="str">
        <f>IF(C121="","",IF(ISERROR(VLOOKUP(VLOOKUP(C121,Table1[[Practice no.]:[12]],29,FALSE),List!$A$2:$B$5,2,FALSE)),"",VLOOKUP(VLOOKUP(C121,Table1[[Practice no.]:[12]],29,FALSE),List!$A$2:$B$5,2,FALSE)))</f>
        <v/>
      </c>
      <c r="P121" s="69" t="str">
        <f>IF(C121="","",IF(ISERROR(VLOOKUP(VLOOKUP(C121,Table1[[Practice no.]:[12]],30,FALSE),List!$A$2:$B$5,2,FALSE)),"",VLOOKUP(VLOOKUP(C121,Table1[[Practice no.]:[12]],30,FALSE),List!$A$2:$B$5,2,FALSE)))</f>
        <v/>
      </c>
      <c r="Q121" s="77" t="str">
        <f>IF(C121="","",IF(ISERROR(VLOOKUP(VLOOKUP(C121,Table1[[Practice no.]:[12]],31,FALSE),List!$A$2:$B$5,2,FALSE)),"",VLOOKUP(VLOOKUP(C121,Table1[[Practice no.]:[12]],31,FALSE),List!$A$2:$B$5,2,FALSE)))</f>
        <v/>
      </c>
      <c r="R121" s="55" t="str">
        <f>IF(C121="","",IF(ISERROR(VLOOKUP(VLOOKUP(C121,Table1[[Practice no.]:[12]],32,FALSE),List!$A$2:$B$5,2,FALSE)),"",VLOOKUP(VLOOKUP(C121,Table1[[Practice no.]:[12]],32,FALSE),List!$A$2:$B$5,2,FALSE)))</f>
        <v/>
      </c>
      <c r="S121" s="55" t="str">
        <f>IF(C121="","",IF(ISERROR(VLOOKUP(VLOOKUP(C121,Table1[[Practice no.]:[12]],33,FALSE),List!$A$2:$B$5,2,FALSE)),"",VLOOKUP(VLOOKUP(C121,Table1[[Practice no.]:[12]],33,FALSE),List!$A$2:$B$5,2,FALSE)))</f>
        <v/>
      </c>
      <c r="T121" s="55" t="str">
        <f>IF(C121="","",IF(ISERROR(VLOOKUP(VLOOKUP(C121,Table1[[Practice no.]:[12]],34,FALSE),List!$A$2:$B$5,2,FALSE)),"",VLOOKUP(VLOOKUP(C121,Table1[[Practice no.]:[12]],34,FALSE),List!$A$2:$B$5,2,FALSE)))</f>
        <v/>
      </c>
      <c r="U121" s="55" t="str">
        <f>IF(C121="","",IF(ISERROR(VLOOKUP(VLOOKUP(C121,Table1[[Practice no.]:[12]],35,FALSE),List!$A$2:$B$5,2,FALSE)),"",VLOOKUP(VLOOKUP(C121,Table1[[Practice no.]:[12]],35,FALSE),List!$A$2:$B$5,2,FALSE)))</f>
        <v/>
      </c>
      <c r="V121" s="55" t="str">
        <f>IF(C121="","",IF(ISERROR(VLOOKUP(VLOOKUP(C121,Table1[[Practice no.]:[12]],36,FALSE),List!$A$2:$B$5,2,FALSE)),"",VLOOKUP(VLOOKUP(C121,Table1[[Practice no.]:[12]],36,FALSE),List!$A$2:$B$5,2,FALSE)))</f>
        <v/>
      </c>
      <c r="W121" s="55" t="str">
        <f>IF(C121="","",IF(ISERROR(VLOOKUP(VLOOKUP(C121,Table1[[Practice no.]:[12]],37,FALSE),List!$A$2:$B$5,2,FALSE)),"",VLOOKUP(VLOOKUP(C121,Table1[[Practice no.]:[12]],37,FALSE),List!$A$2:$B$5,2,FALSE)))</f>
        <v/>
      </c>
      <c r="X121" s="55" t="str">
        <f>IF(C121="","",IF(ISERROR(VLOOKUP(VLOOKUP(C121,Table1[[Practice no.]:[12]],38,FALSE),List!$A$2:$B$5,2,FALSE)),"",VLOOKUP(VLOOKUP(C121,Table1[[Practice no.]:[12]],38,FALSE),List!$A$2:$B$5,2,FALSE)))</f>
        <v/>
      </c>
      <c r="Y121" s="55" t="str">
        <f>IF(C121="","",IF(ISERROR(VLOOKUP(VLOOKUP(C121,Table1[[Practice no.]:[12]],39,FALSE),List!$A$2:$B$5,2,FALSE)),"",VLOOKUP(VLOOKUP(C121,Table1[[Practice no.]:[12]],39,FALSE),List!$A$2:$B$5,2,FALSE)))</f>
        <v/>
      </c>
      <c r="Z121" s="55" t="str">
        <f>IF(C121="","",IF(ISERROR(VLOOKUP(VLOOKUP(C121,Table1[[Practice no.]:[12]],40,FALSE),List!$A$2:$B$5,2,FALSE)),"",VLOOKUP(VLOOKUP(C121,Table1[[Practice no.]:[12]],40,FALSE),List!$A$2:$B$5,2,FALSE)))</f>
        <v/>
      </c>
      <c r="AA121" s="55" t="str">
        <f>IF(C121="","",IF(ISERROR(VLOOKUP(VLOOKUP(C121,Table1[[Practice no.]:[12]],41,FALSE),List!$A$2:$B$5,2,FALSE)),"",VLOOKUP(VLOOKUP(C121,Table1[[Practice no.]:[12]],41,FALSE),List!$A$2:$B$5,2,FALSE)))</f>
        <v/>
      </c>
      <c r="AB121" s="55" t="str">
        <f>IF(C121="","",IF(ISERROR(VLOOKUP(VLOOKUP(C121,Table1[[Practice no.]:[12]],42,FALSE),List!$A$2:$B$5,2,FALSE)),"",VLOOKUP(VLOOKUP(C121,Table1[[Practice no.]:[12]],42,FALSE),List!$A$2:$B$5,2,FALSE)))</f>
        <v/>
      </c>
      <c r="AD121" s="63"/>
      <c r="AE121" s="63"/>
      <c r="AF121" s="63"/>
      <c r="AG121" s="63"/>
      <c r="AH121" s="63"/>
      <c r="AI121" s="63"/>
      <c r="AJ121" s="63"/>
      <c r="AK121" s="63"/>
      <c r="AL121" s="63"/>
      <c r="AM121" s="63"/>
      <c r="AN121" s="64"/>
    </row>
    <row r="122" spans="1:40" ht="40.35" customHeight="1">
      <c r="A122" s="218"/>
      <c r="B122" s="218"/>
      <c r="C122" s="220"/>
      <c r="D122" s="219" t="str">
        <f>IF(C122="","",HYPERLINK("#'" &amp; C122 &amp; "'!A1",VLOOKUP(C122,Table1[[Practice no.]:[Pracitce Name]],2,FALSE)))</f>
        <v/>
      </c>
      <c r="E122" s="65" t="str">
        <f>IF(C122="","",IF(ISERROR(VLOOKUP(VLOOKUP(C122,Table1[[Practice no.]:[12]],19,FALSE),List!$A$2:$B$5,2,FALSE)),"",VLOOKUP(VLOOKUP(C122,Table1[[Practice no.]:[12]],19,FALSE),List!$A$2:$B$5,2,FALSE)))</f>
        <v/>
      </c>
      <c r="F122" s="66" t="str">
        <f>IF(C122="","",IF(ISERROR(VLOOKUP(VLOOKUP(C122,Table1[[Practice no.]:[12]],20,FALSE),List!$A$2:$B$5,2,FALSE)),"",VLOOKUP(VLOOKUP(C122,Table1[[Practice no.]:[12]],20,FALSE),List!$A$2:$B$5,2,FALSE)))</f>
        <v/>
      </c>
      <c r="G122" s="66" t="str">
        <f>IF(C122="","",IF(ISERROR(VLOOKUP(VLOOKUP(C122,Table1[[Practice no.]:[12]],21,FALSE),List!$A$2:$B$5,2,FALSE)),"",VLOOKUP(VLOOKUP(C122,Table1[[Practice no.]:[12]],21,FALSE),List!$A$2:$B$5,2,FALSE)))</f>
        <v/>
      </c>
      <c r="H122" s="67" t="str">
        <f>IF(C122="","",IF(ISERROR(VLOOKUP(VLOOKUP(C122,Table1[[Practice no.]:[12]],22,FALSE),List!$A$2:$B$5,2,FALSE)),"",VLOOKUP(VLOOKUP(C122,Table1[[Practice no.]:[12]],22,FALSE),List!$A$2:$B$5,2,FALSE)))</f>
        <v/>
      </c>
      <c r="I122" s="67" t="str">
        <f>IF(C122="","",IF(ISERROR(VLOOKUP(VLOOKUP(C122,Table1[[Practice no.]:[12]],23,FALSE),List!$A$2:$B$5,2,FALSE)),"",VLOOKUP(VLOOKUP(C122,Table1[[Practice no.]:[12]],23,FALSE),List!$A$2:$B$5,2,FALSE)))</f>
        <v/>
      </c>
      <c r="J122" s="67" t="str">
        <f>IF(C122="","",IF(ISERROR(VLOOKUP(VLOOKUP(C122,Table1[[Practice no.]:[12]],24,FALSE),List!$A$2:$B$5,2,FALSE)),"",VLOOKUP(VLOOKUP(C122,Table1[[Practice no.]:[12]],24,FALSE),List!$A$2:$B$5,2,FALSE)))</f>
        <v/>
      </c>
      <c r="K122" s="68" t="str">
        <f>IF(C122="","",IF(ISERROR(VLOOKUP(VLOOKUP(C122,Table1[[Practice no.]:[12]],25,FALSE),List!$A$2:$B$5,2,FALSE)),"",VLOOKUP(VLOOKUP(C122,Table1[[Practice no.]:[12]],25,FALSE),List!$A$2:$B$5,2,FALSE)))</f>
        <v/>
      </c>
      <c r="L122" s="68" t="str">
        <f>IF(C122="","",IF(ISERROR(VLOOKUP(VLOOKUP(C122,Table1[[Practice no.]:[12]],26,FALSE),List!$A$2:$B$5,2,FALSE)),"",VLOOKUP(VLOOKUP(C122,Table1[[Practice no.]:[12]],26,FALSE),List!$A$2:$B$5,2,FALSE)))</f>
        <v/>
      </c>
      <c r="M122" s="68" t="str">
        <f>IF(C122="","",IF(ISERROR(VLOOKUP(VLOOKUP(C122,Table1[[Practice no.]:[12]],27,FALSE),List!$A$2:$B$5,2,FALSE)),"",VLOOKUP(VLOOKUP(C122,Table1[[Practice no.]:[12]],27,FALSE),List!$A$2:$B$5,2,FALSE)))</f>
        <v/>
      </c>
      <c r="N122" s="69" t="str">
        <f>IF(C122="","",IF(ISERROR(VLOOKUP(VLOOKUP(C122,Table1[[Practice no.]:[12]],28,FALSE),List!$A$2:$B$5,2,FALSE)),"",VLOOKUP(VLOOKUP(C122,Table1[[Practice no.]:[12]],28,FALSE),List!$A$2:$B$5,2,FALSE)))</f>
        <v/>
      </c>
      <c r="O122" s="69" t="str">
        <f>IF(C122="","",IF(ISERROR(VLOOKUP(VLOOKUP(C122,Table1[[Practice no.]:[12]],29,FALSE),List!$A$2:$B$5,2,FALSE)),"",VLOOKUP(VLOOKUP(C122,Table1[[Practice no.]:[12]],29,FALSE),List!$A$2:$B$5,2,FALSE)))</f>
        <v/>
      </c>
      <c r="P122" s="69" t="str">
        <f>IF(C122="","",IF(ISERROR(VLOOKUP(VLOOKUP(C122,Table1[[Practice no.]:[12]],30,FALSE),List!$A$2:$B$5,2,FALSE)),"",VLOOKUP(VLOOKUP(C122,Table1[[Practice no.]:[12]],30,FALSE),List!$A$2:$B$5,2,FALSE)))</f>
        <v/>
      </c>
      <c r="Q122" s="77" t="str">
        <f>IF(C122="","",IF(ISERROR(VLOOKUP(VLOOKUP(C122,Table1[[Practice no.]:[12]],31,FALSE),List!$A$2:$B$5,2,FALSE)),"",VLOOKUP(VLOOKUP(C122,Table1[[Practice no.]:[12]],31,FALSE),List!$A$2:$B$5,2,FALSE)))</f>
        <v/>
      </c>
      <c r="R122" s="55" t="str">
        <f>IF(C122="","",IF(ISERROR(VLOOKUP(VLOOKUP(C122,Table1[[Practice no.]:[12]],32,FALSE),List!$A$2:$B$5,2,FALSE)),"",VLOOKUP(VLOOKUP(C122,Table1[[Practice no.]:[12]],32,FALSE),List!$A$2:$B$5,2,FALSE)))</f>
        <v/>
      </c>
      <c r="S122" s="55" t="str">
        <f>IF(C122="","",IF(ISERROR(VLOOKUP(VLOOKUP(C122,Table1[[Practice no.]:[12]],33,FALSE),List!$A$2:$B$5,2,FALSE)),"",VLOOKUP(VLOOKUP(C122,Table1[[Practice no.]:[12]],33,FALSE),List!$A$2:$B$5,2,FALSE)))</f>
        <v/>
      </c>
      <c r="T122" s="55" t="str">
        <f>IF(C122="","",IF(ISERROR(VLOOKUP(VLOOKUP(C122,Table1[[Practice no.]:[12]],34,FALSE),List!$A$2:$B$5,2,FALSE)),"",VLOOKUP(VLOOKUP(C122,Table1[[Practice no.]:[12]],34,FALSE),List!$A$2:$B$5,2,FALSE)))</f>
        <v/>
      </c>
      <c r="U122" s="55" t="str">
        <f>IF(C122="","",IF(ISERROR(VLOOKUP(VLOOKUP(C122,Table1[[Practice no.]:[12]],35,FALSE),List!$A$2:$B$5,2,FALSE)),"",VLOOKUP(VLOOKUP(C122,Table1[[Practice no.]:[12]],35,FALSE),List!$A$2:$B$5,2,FALSE)))</f>
        <v/>
      </c>
      <c r="V122" s="55" t="str">
        <f>IF(C122="","",IF(ISERROR(VLOOKUP(VLOOKUP(C122,Table1[[Practice no.]:[12]],36,FALSE),List!$A$2:$B$5,2,FALSE)),"",VLOOKUP(VLOOKUP(C122,Table1[[Practice no.]:[12]],36,FALSE),List!$A$2:$B$5,2,FALSE)))</f>
        <v/>
      </c>
      <c r="W122" s="55" t="str">
        <f>IF(C122="","",IF(ISERROR(VLOOKUP(VLOOKUP(C122,Table1[[Practice no.]:[12]],37,FALSE),List!$A$2:$B$5,2,FALSE)),"",VLOOKUP(VLOOKUP(C122,Table1[[Practice no.]:[12]],37,FALSE),List!$A$2:$B$5,2,FALSE)))</f>
        <v/>
      </c>
      <c r="X122" s="55" t="str">
        <f>IF(C122="","",IF(ISERROR(VLOOKUP(VLOOKUP(C122,Table1[[Practice no.]:[12]],38,FALSE),List!$A$2:$B$5,2,FALSE)),"",VLOOKUP(VLOOKUP(C122,Table1[[Practice no.]:[12]],38,FALSE),List!$A$2:$B$5,2,FALSE)))</f>
        <v/>
      </c>
      <c r="Y122" s="55" t="str">
        <f>IF(C122="","",IF(ISERROR(VLOOKUP(VLOOKUP(C122,Table1[[Practice no.]:[12]],39,FALSE),List!$A$2:$B$5,2,FALSE)),"",VLOOKUP(VLOOKUP(C122,Table1[[Practice no.]:[12]],39,FALSE),List!$A$2:$B$5,2,FALSE)))</f>
        <v/>
      </c>
      <c r="Z122" s="55" t="str">
        <f>IF(C122="","",IF(ISERROR(VLOOKUP(VLOOKUP(C122,Table1[[Practice no.]:[12]],40,FALSE),List!$A$2:$B$5,2,FALSE)),"",VLOOKUP(VLOOKUP(C122,Table1[[Practice no.]:[12]],40,FALSE),List!$A$2:$B$5,2,FALSE)))</f>
        <v/>
      </c>
      <c r="AA122" s="55" t="str">
        <f>IF(C122="","",IF(ISERROR(VLOOKUP(VLOOKUP(C122,Table1[[Practice no.]:[12]],41,FALSE),List!$A$2:$B$5,2,FALSE)),"",VLOOKUP(VLOOKUP(C122,Table1[[Practice no.]:[12]],41,FALSE),List!$A$2:$B$5,2,FALSE)))</f>
        <v/>
      </c>
      <c r="AB122" s="55" t="str">
        <f>IF(C122="","",IF(ISERROR(VLOOKUP(VLOOKUP(C122,Table1[[Practice no.]:[12]],42,FALSE),List!$A$2:$B$5,2,FALSE)),"",VLOOKUP(VLOOKUP(C122,Table1[[Practice no.]:[12]],42,FALSE),List!$A$2:$B$5,2,FALSE)))</f>
        <v/>
      </c>
      <c r="AD122" s="63"/>
      <c r="AE122" s="63"/>
      <c r="AF122" s="63"/>
      <c r="AG122" s="63"/>
      <c r="AH122" s="63"/>
      <c r="AI122" s="63"/>
      <c r="AJ122" s="63"/>
      <c r="AK122" s="63"/>
      <c r="AL122" s="63"/>
      <c r="AM122" s="63"/>
      <c r="AN122" s="64"/>
    </row>
    <row r="123" spans="1:40" ht="40.35" customHeight="1">
      <c r="A123" s="218"/>
      <c r="B123" s="218"/>
      <c r="C123" s="220"/>
      <c r="D123" s="219" t="str">
        <f>IF(C123="","",HYPERLINK("#'" &amp; C123 &amp; "'!A1",VLOOKUP(C123,Table1[[Practice no.]:[Pracitce Name]],2,FALSE)))</f>
        <v/>
      </c>
      <c r="E123" s="65" t="str">
        <f>IF(C123="","",IF(ISERROR(VLOOKUP(VLOOKUP(C123,Table1[[Practice no.]:[12]],19,FALSE),List!$A$2:$B$5,2,FALSE)),"",VLOOKUP(VLOOKUP(C123,Table1[[Practice no.]:[12]],19,FALSE),List!$A$2:$B$5,2,FALSE)))</f>
        <v/>
      </c>
      <c r="F123" s="66" t="str">
        <f>IF(C123="","",IF(ISERROR(VLOOKUP(VLOOKUP(C123,Table1[[Practice no.]:[12]],20,FALSE),List!$A$2:$B$5,2,FALSE)),"",VLOOKUP(VLOOKUP(C123,Table1[[Practice no.]:[12]],20,FALSE),List!$A$2:$B$5,2,FALSE)))</f>
        <v/>
      </c>
      <c r="G123" s="66" t="str">
        <f>IF(C123="","",IF(ISERROR(VLOOKUP(VLOOKUP(C123,Table1[[Practice no.]:[12]],21,FALSE),List!$A$2:$B$5,2,FALSE)),"",VLOOKUP(VLOOKUP(C123,Table1[[Practice no.]:[12]],21,FALSE),List!$A$2:$B$5,2,FALSE)))</f>
        <v/>
      </c>
      <c r="H123" s="67" t="str">
        <f>IF(C123="","",IF(ISERROR(VLOOKUP(VLOOKUP(C123,Table1[[Practice no.]:[12]],22,FALSE),List!$A$2:$B$5,2,FALSE)),"",VLOOKUP(VLOOKUP(C123,Table1[[Practice no.]:[12]],22,FALSE),List!$A$2:$B$5,2,FALSE)))</f>
        <v/>
      </c>
      <c r="I123" s="67" t="str">
        <f>IF(C123="","",IF(ISERROR(VLOOKUP(VLOOKUP(C123,Table1[[Practice no.]:[12]],23,FALSE),List!$A$2:$B$5,2,FALSE)),"",VLOOKUP(VLOOKUP(C123,Table1[[Practice no.]:[12]],23,FALSE),List!$A$2:$B$5,2,FALSE)))</f>
        <v/>
      </c>
      <c r="J123" s="67" t="str">
        <f>IF(C123="","",IF(ISERROR(VLOOKUP(VLOOKUP(C123,Table1[[Practice no.]:[12]],24,FALSE),List!$A$2:$B$5,2,FALSE)),"",VLOOKUP(VLOOKUP(C123,Table1[[Practice no.]:[12]],24,FALSE),List!$A$2:$B$5,2,FALSE)))</f>
        <v/>
      </c>
      <c r="K123" s="68" t="str">
        <f>IF(C123="","",IF(ISERROR(VLOOKUP(VLOOKUP(C123,Table1[[Practice no.]:[12]],25,FALSE),List!$A$2:$B$5,2,FALSE)),"",VLOOKUP(VLOOKUP(C123,Table1[[Practice no.]:[12]],25,FALSE),List!$A$2:$B$5,2,FALSE)))</f>
        <v/>
      </c>
      <c r="L123" s="68" t="str">
        <f>IF(C123="","",IF(ISERROR(VLOOKUP(VLOOKUP(C123,Table1[[Practice no.]:[12]],26,FALSE),List!$A$2:$B$5,2,FALSE)),"",VLOOKUP(VLOOKUP(C123,Table1[[Practice no.]:[12]],26,FALSE),List!$A$2:$B$5,2,FALSE)))</f>
        <v/>
      </c>
      <c r="M123" s="68" t="str">
        <f>IF(C123="","",IF(ISERROR(VLOOKUP(VLOOKUP(C123,Table1[[Practice no.]:[12]],27,FALSE),List!$A$2:$B$5,2,FALSE)),"",VLOOKUP(VLOOKUP(C123,Table1[[Practice no.]:[12]],27,FALSE),List!$A$2:$B$5,2,FALSE)))</f>
        <v/>
      </c>
      <c r="N123" s="69" t="str">
        <f>IF(C123="","",IF(ISERROR(VLOOKUP(VLOOKUP(C123,Table1[[Practice no.]:[12]],28,FALSE),List!$A$2:$B$5,2,FALSE)),"",VLOOKUP(VLOOKUP(C123,Table1[[Practice no.]:[12]],28,FALSE),List!$A$2:$B$5,2,FALSE)))</f>
        <v/>
      </c>
      <c r="O123" s="69" t="str">
        <f>IF(C123="","",IF(ISERROR(VLOOKUP(VLOOKUP(C123,Table1[[Practice no.]:[12]],29,FALSE),List!$A$2:$B$5,2,FALSE)),"",VLOOKUP(VLOOKUP(C123,Table1[[Practice no.]:[12]],29,FALSE),List!$A$2:$B$5,2,FALSE)))</f>
        <v/>
      </c>
      <c r="P123" s="69" t="str">
        <f>IF(C123="","",IF(ISERROR(VLOOKUP(VLOOKUP(C123,Table1[[Practice no.]:[12]],30,FALSE),List!$A$2:$B$5,2,FALSE)),"",VLOOKUP(VLOOKUP(C123,Table1[[Practice no.]:[12]],30,FALSE),List!$A$2:$B$5,2,FALSE)))</f>
        <v/>
      </c>
      <c r="Q123" s="77" t="str">
        <f>IF(C123="","",IF(ISERROR(VLOOKUP(VLOOKUP(C123,Table1[[Practice no.]:[12]],31,FALSE),List!$A$2:$B$5,2,FALSE)),"",VLOOKUP(VLOOKUP(C123,Table1[[Practice no.]:[12]],31,FALSE),List!$A$2:$B$5,2,FALSE)))</f>
        <v/>
      </c>
      <c r="R123" s="55" t="str">
        <f>IF(C123="","",IF(ISERROR(VLOOKUP(VLOOKUP(C123,Table1[[Practice no.]:[12]],32,FALSE),List!$A$2:$B$5,2,FALSE)),"",VLOOKUP(VLOOKUP(C123,Table1[[Practice no.]:[12]],32,FALSE),List!$A$2:$B$5,2,FALSE)))</f>
        <v/>
      </c>
      <c r="S123" s="55" t="str">
        <f>IF(C123="","",IF(ISERROR(VLOOKUP(VLOOKUP(C123,Table1[[Practice no.]:[12]],33,FALSE),List!$A$2:$B$5,2,FALSE)),"",VLOOKUP(VLOOKUP(C123,Table1[[Practice no.]:[12]],33,FALSE),List!$A$2:$B$5,2,FALSE)))</f>
        <v/>
      </c>
      <c r="T123" s="55" t="str">
        <f>IF(C123="","",IF(ISERROR(VLOOKUP(VLOOKUP(C123,Table1[[Practice no.]:[12]],34,FALSE),List!$A$2:$B$5,2,FALSE)),"",VLOOKUP(VLOOKUP(C123,Table1[[Practice no.]:[12]],34,FALSE),List!$A$2:$B$5,2,FALSE)))</f>
        <v/>
      </c>
      <c r="U123" s="55" t="str">
        <f>IF(C123="","",IF(ISERROR(VLOOKUP(VLOOKUP(C123,Table1[[Practice no.]:[12]],35,FALSE),List!$A$2:$B$5,2,FALSE)),"",VLOOKUP(VLOOKUP(C123,Table1[[Practice no.]:[12]],35,FALSE),List!$A$2:$B$5,2,FALSE)))</f>
        <v/>
      </c>
      <c r="V123" s="55" t="str">
        <f>IF(C123="","",IF(ISERROR(VLOOKUP(VLOOKUP(C123,Table1[[Practice no.]:[12]],36,FALSE),List!$A$2:$B$5,2,FALSE)),"",VLOOKUP(VLOOKUP(C123,Table1[[Practice no.]:[12]],36,FALSE),List!$A$2:$B$5,2,FALSE)))</f>
        <v/>
      </c>
      <c r="W123" s="55" t="str">
        <f>IF(C123="","",IF(ISERROR(VLOOKUP(VLOOKUP(C123,Table1[[Practice no.]:[12]],37,FALSE),List!$A$2:$B$5,2,FALSE)),"",VLOOKUP(VLOOKUP(C123,Table1[[Practice no.]:[12]],37,FALSE),List!$A$2:$B$5,2,FALSE)))</f>
        <v/>
      </c>
      <c r="X123" s="55" t="str">
        <f>IF(C123="","",IF(ISERROR(VLOOKUP(VLOOKUP(C123,Table1[[Practice no.]:[12]],38,FALSE),List!$A$2:$B$5,2,FALSE)),"",VLOOKUP(VLOOKUP(C123,Table1[[Practice no.]:[12]],38,FALSE),List!$A$2:$B$5,2,FALSE)))</f>
        <v/>
      </c>
      <c r="Y123" s="55" t="str">
        <f>IF(C123="","",IF(ISERROR(VLOOKUP(VLOOKUP(C123,Table1[[Practice no.]:[12]],39,FALSE),List!$A$2:$B$5,2,FALSE)),"",VLOOKUP(VLOOKUP(C123,Table1[[Practice no.]:[12]],39,FALSE),List!$A$2:$B$5,2,FALSE)))</f>
        <v/>
      </c>
      <c r="Z123" s="55" t="str">
        <f>IF(C123="","",IF(ISERROR(VLOOKUP(VLOOKUP(C123,Table1[[Practice no.]:[12]],40,FALSE),List!$A$2:$B$5,2,FALSE)),"",VLOOKUP(VLOOKUP(C123,Table1[[Practice no.]:[12]],40,FALSE),List!$A$2:$B$5,2,FALSE)))</f>
        <v/>
      </c>
      <c r="AA123" s="55" t="str">
        <f>IF(C123="","",IF(ISERROR(VLOOKUP(VLOOKUP(C123,Table1[[Practice no.]:[12]],41,FALSE),List!$A$2:$B$5,2,FALSE)),"",VLOOKUP(VLOOKUP(C123,Table1[[Practice no.]:[12]],41,FALSE),List!$A$2:$B$5,2,FALSE)))</f>
        <v/>
      </c>
      <c r="AB123" s="55" t="str">
        <f>IF(C123="","",IF(ISERROR(VLOOKUP(VLOOKUP(C123,Table1[[Practice no.]:[12]],42,FALSE),List!$A$2:$B$5,2,FALSE)),"",VLOOKUP(VLOOKUP(C123,Table1[[Practice no.]:[12]],42,FALSE),List!$A$2:$B$5,2,FALSE)))</f>
        <v/>
      </c>
      <c r="AD123" s="63"/>
      <c r="AE123" s="63"/>
      <c r="AF123" s="63"/>
      <c r="AG123" s="63"/>
      <c r="AH123" s="63"/>
      <c r="AI123" s="63"/>
      <c r="AJ123" s="63"/>
      <c r="AK123" s="63"/>
      <c r="AL123" s="63"/>
      <c r="AM123" s="63"/>
      <c r="AN123" s="64"/>
    </row>
    <row r="124" spans="1:40" ht="40.35" customHeight="1">
      <c r="A124" s="218"/>
      <c r="B124" s="218"/>
      <c r="C124" s="220"/>
      <c r="D124" s="219" t="str">
        <f>IF(C124="","",HYPERLINK("#'" &amp; C124 &amp; "'!A1",VLOOKUP(C124,Table1[[Practice no.]:[Pracitce Name]],2,FALSE)))</f>
        <v/>
      </c>
      <c r="E124" s="65" t="str">
        <f>IF(C124="","",IF(ISERROR(VLOOKUP(VLOOKUP(C124,Table1[[Practice no.]:[12]],19,FALSE),List!$A$2:$B$5,2,FALSE)),"",VLOOKUP(VLOOKUP(C124,Table1[[Practice no.]:[12]],19,FALSE),List!$A$2:$B$5,2,FALSE)))</f>
        <v/>
      </c>
      <c r="F124" s="66" t="str">
        <f>IF(C124="","",IF(ISERROR(VLOOKUP(VLOOKUP(C124,Table1[[Practice no.]:[12]],20,FALSE),List!$A$2:$B$5,2,FALSE)),"",VLOOKUP(VLOOKUP(C124,Table1[[Practice no.]:[12]],20,FALSE),List!$A$2:$B$5,2,FALSE)))</f>
        <v/>
      </c>
      <c r="G124" s="66" t="str">
        <f>IF(C124="","",IF(ISERROR(VLOOKUP(VLOOKUP(C124,Table1[[Practice no.]:[12]],21,FALSE),List!$A$2:$B$5,2,FALSE)),"",VLOOKUP(VLOOKUP(C124,Table1[[Practice no.]:[12]],21,FALSE),List!$A$2:$B$5,2,FALSE)))</f>
        <v/>
      </c>
      <c r="H124" s="67" t="str">
        <f>IF(C124="","",IF(ISERROR(VLOOKUP(VLOOKUP(C124,Table1[[Practice no.]:[12]],22,FALSE),List!$A$2:$B$5,2,FALSE)),"",VLOOKUP(VLOOKUP(C124,Table1[[Practice no.]:[12]],22,FALSE),List!$A$2:$B$5,2,FALSE)))</f>
        <v/>
      </c>
      <c r="I124" s="67" t="str">
        <f>IF(C124="","",IF(ISERROR(VLOOKUP(VLOOKUP(C124,Table1[[Practice no.]:[12]],23,FALSE),List!$A$2:$B$5,2,FALSE)),"",VLOOKUP(VLOOKUP(C124,Table1[[Practice no.]:[12]],23,FALSE),List!$A$2:$B$5,2,FALSE)))</f>
        <v/>
      </c>
      <c r="J124" s="67" t="str">
        <f>IF(C124="","",IF(ISERROR(VLOOKUP(VLOOKUP(C124,Table1[[Practice no.]:[12]],24,FALSE),List!$A$2:$B$5,2,FALSE)),"",VLOOKUP(VLOOKUP(C124,Table1[[Practice no.]:[12]],24,FALSE),List!$A$2:$B$5,2,FALSE)))</f>
        <v/>
      </c>
      <c r="K124" s="68" t="str">
        <f>IF(C124="","",IF(ISERROR(VLOOKUP(VLOOKUP(C124,Table1[[Practice no.]:[12]],25,FALSE),List!$A$2:$B$5,2,FALSE)),"",VLOOKUP(VLOOKUP(C124,Table1[[Practice no.]:[12]],25,FALSE),List!$A$2:$B$5,2,FALSE)))</f>
        <v/>
      </c>
      <c r="L124" s="68" t="str">
        <f>IF(C124="","",IF(ISERROR(VLOOKUP(VLOOKUP(C124,Table1[[Practice no.]:[12]],26,FALSE),List!$A$2:$B$5,2,FALSE)),"",VLOOKUP(VLOOKUP(C124,Table1[[Practice no.]:[12]],26,FALSE),List!$A$2:$B$5,2,FALSE)))</f>
        <v/>
      </c>
      <c r="M124" s="68" t="str">
        <f>IF(C124="","",IF(ISERROR(VLOOKUP(VLOOKUP(C124,Table1[[Practice no.]:[12]],27,FALSE),List!$A$2:$B$5,2,FALSE)),"",VLOOKUP(VLOOKUP(C124,Table1[[Practice no.]:[12]],27,FALSE),List!$A$2:$B$5,2,FALSE)))</f>
        <v/>
      </c>
      <c r="N124" s="69" t="str">
        <f>IF(C124="","",IF(ISERROR(VLOOKUP(VLOOKUP(C124,Table1[[Practice no.]:[12]],28,FALSE),List!$A$2:$B$5,2,FALSE)),"",VLOOKUP(VLOOKUP(C124,Table1[[Practice no.]:[12]],28,FALSE),List!$A$2:$B$5,2,FALSE)))</f>
        <v/>
      </c>
      <c r="O124" s="69" t="str">
        <f>IF(C124="","",IF(ISERROR(VLOOKUP(VLOOKUP(C124,Table1[[Practice no.]:[12]],29,FALSE),List!$A$2:$B$5,2,FALSE)),"",VLOOKUP(VLOOKUP(C124,Table1[[Practice no.]:[12]],29,FALSE),List!$A$2:$B$5,2,FALSE)))</f>
        <v/>
      </c>
      <c r="P124" s="69" t="str">
        <f>IF(C124="","",IF(ISERROR(VLOOKUP(VLOOKUP(C124,Table1[[Practice no.]:[12]],30,FALSE),List!$A$2:$B$5,2,FALSE)),"",VLOOKUP(VLOOKUP(C124,Table1[[Practice no.]:[12]],30,FALSE),List!$A$2:$B$5,2,FALSE)))</f>
        <v/>
      </c>
      <c r="Q124" s="77" t="str">
        <f>IF(C124="","",IF(ISERROR(VLOOKUP(VLOOKUP(C124,Table1[[Practice no.]:[12]],31,FALSE),List!$A$2:$B$5,2,FALSE)),"",VLOOKUP(VLOOKUP(C124,Table1[[Practice no.]:[12]],31,FALSE),List!$A$2:$B$5,2,FALSE)))</f>
        <v/>
      </c>
      <c r="R124" s="55" t="str">
        <f>IF(C124="","",IF(ISERROR(VLOOKUP(VLOOKUP(C124,Table1[[Practice no.]:[12]],32,FALSE),List!$A$2:$B$5,2,FALSE)),"",VLOOKUP(VLOOKUP(C124,Table1[[Practice no.]:[12]],32,FALSE),List!$A$2:$B$5,2,FALSE)))</f>
        <v/>
      </c>
      <c r="S124" s="55" t="str">
        <f>IF(C124="","",IF(ISERROR(VLOOKUP(VLOOKUP(C124,Table1[[Practice no.]:[12]],33,FALSE),List!$A$2:$B$5,2,FALSE)),"",VLOOKUP(VLOOKUP(C124,Table1[[Practice no.]:[12]],33,FALSE),List!$A$2:$B$5,2,FALSE)))</f>
        <v/>
      </c>
      <c r="T124" s="55" t="str">
        <f>IF(C124="","",IF(ISERROR(VLOOKUP(VLOOKUP(C124,Table1[[Practice no.]:[12]],34,FALSE),List!$A$2:$B$5,2,FALSE)),"",VLOOKUP(VLOOKUP(C124,Table1[[Practice no.]:[12]],34,FALSE),List!$A$2:$B$5,2,FALSE)))</f>
        <v/>
      </c>
      <c r="U124" s="55" t="str">
        <f>IF(C124="","",IF(ISERROR(VLOOKUP(VLOOKUP(C124,Table1[[Practice no.]:[12]],35,FALSE),List!$A$2:$B$5,2,FALSE)),"",VLOOKUP(VLOOKUP(C124,Table1[[Practice no.]:[12]],35,FALSE),List!$A$2:$B$5,2,FALSE)))</f>
        <v/>
      </c>
      <c r="V124" s="55" t="str">
        <f>IF(C124="","",IF(ISERROR(VLOOKUP(VLOOKUP(C124,Table1[[Practice no.]:[12]],36,FALSE),List!$A$2:$B$5,2,FALSE)),"",VLOOKUP(VLOOKUP(C124,Table1[[Practice no.]:[12]],36,FALSE),List!$A$2:$B$5,2,FALSE)))</f>
        <v/>
      </c>
      <c r="W124" s="55" t="str">
        <f>IF(C124="","",IF(ISERROR(VLOOKUP(VLOOKUP(C124,Table1[[Practice no.]:[12]],37,FALSE),List!$A$2:$B$5,2,FALSE)),"",VLOOKUP(VLOOKUP(C124,Table1[[Practice no.]:[12]],37,FALSE),List!$A$2:$B$5,2,FALSE)))</f>
        <v/>
      </c>
      <c r="X124" s="55" t="str">
        <f>IF(C124="","",IF(ISERROR(VLOOKUP(VLOOKUP(C124,Table1[[Practice no.]:[12]],38,FALSE),List!$A$2:$B$5,2,FALSE)),"",VLOOKUP(VLOOKUP(C124,Table1[[Practice no.]:[12]],38,FALSE),List!$A$2:$B$5,2,FALSE)))</f>
        <v/>
      </c>
      <c r="Y124" s="55" t="str">
        <f>IF(C124="","",IF(ISERROR(VLOOKUP(VLOOKUP(C124,Table1[[Practice no.]:[12]],39,FALSE),List!$A$2:$B$5,2,FALSE)),"",VLOOKUP(VLOOKUP(C124,Table1[[Practice no.]:[12]],39,FALSE),List!$A$2:$B$5,2,FALSE)))</f>
        <v/>
      </c>
      <c r="Z124" s="55" t="str">
        <f>IF(C124="","",IF(ISERROR(VLOOKUP(VLOOKUP(C124,Table1[[Practice no.]:[12]],40,FALSE),List!$A$2:$B$5,2,FALSE)),"",VLOOKUP(VLOOKUP(C124,Table1[[Practice no.]:[12]],40,FALSE),List!$A$2:$B$5,2,FALSE)))</f>
        <v/>
      </c>
      <c r="AA124" s="55" t="str">
        <f>IF(C124="","",IF(ISERROR(VLOOKUP(VLOOKUP(C124,Table1[[Practice no.]:[12]],41,FALSE),List!$A$2:$B$5,2,FALSE)),"",VLOOKUP(VLOOKUP(C124,Table1[[Practice no.]:[12]],41,FALSE),List!$A$2:$B$5,2,FALSE)))</f>
        <v/>
      </c>
      <c r="AB124" s="55" t="str">
        <f>IF(C124="","",IF(ISERROR(VLOOKUP(VLOOKUP(C124,Table1[[Practice no.]:[12]],42,FALSE),List!$A$2:$B$5,2,FALSE)),"",VLOOKUP(VLOOKUP(C124,Table1[[Practice no.]:[12]],42,FALSE),List!$A$2:$B$5,2,FALSE)))</f>
        <v/>
      </c>
      <c r="AD124" s="63"/>
      <c r="AE124" s="63"/>
      <c r="AF124" s="63"/>
      <c r="AG124" s="63"/>
      <c r="AH124" s="63"/>
      <c r="AI124" s="63"/>
      <c r="AJ124" s="63"/>
      <c r="AK124" s="63"/>
      <c r="AL124" s="63"/>
      <c r="AM124" s="63"/>
      <c r="AN124" s="64"/>
    </row>
    <row r="125" spans="1:40" ht="40.35" customHeight="1">
      <c r="A125" s="218"/>
      <c r="B125" s="218"/>
      <c r="C125" s="220"/>
      <c r="D125" s="219" t="str">
        <f>IF(C125="","",HYPERLINK("#'" &amp; C125 &amp; "'!A1",VLOOKUP(C125,Table1[[Practice no.]:[Pracitce Name]],2,FALSE)))</f>
        <v/>
      </c>
      <c r="E125" s="65" t="str">
        <f>IF(C125="","",IF(ISERROR(VLOOKUP(VLOOKUP(C125,Table1[[Practice no.]:[12]],19,FALSE),List!$A$2:$B$5,2,FALSE)),"",VLOOKUP(VLOOKUP(C125,Table1[[Practice no.]:[12]],19,FALSE),List!$A$2:$B$5,2,FALSE)))</f>
        <v/>
      </c>
      <c r="F125" s="66" t="str">
        <f>IF(C125="","",IF(ISERROR(VLOOKUP(VLOOKUP(C125,Table1[[Practice no.]:[12]],20,FALSE),List!$A$2:$B$5,2,FALSE)),"",VLOOKUP(VLOOKUP(C125,Table1[[Practice no.]:[12]],20,FALSE),List!$A$2:$B$5,2,FALSE)))</f>
        <v/>
      </c>
      <c r="G125" s="66" t="str">
        <f>IF(C125="","",IF(ISERROR(VLOOKUP(VLOOKUP(C125,Table1[[Practice no.]:[12]],21,FALSE),List!$A$2:$B$5,2,FALSE)),"",VLOOKUP(VLOOKUP(C125,Table1[[Practice no.]:[12]],21,FALSE),List!$A$2:$B$5,2,FALSE)))</f>
        <v/>
      </c>
      <c r="H125" s="67" t="str">
        <f>IF(C125="","",IF(ISERROR(VLOOKUP(VLOOKUP(C125,Table1[[Practice no.]:[12]],22,FALSE),List!$A$2:$B$5,2,FALSE)),"",VLOOKUP(VLOOKUP(C125,Table1[[Practice no.]:[12]],22,FALSE),List!$A$2:$B$5,2,FALSE)))</f>
        <v/>
      </c>
      <c r="I125" s="67" t="str">
        <f>IF(C125="","",IF(ISERROR(VLOOKUP(VLOOKUP(C125,Table1[[Practice no.]:[12]],23,FALSE),List!$A$2:$B$5,2,FALSE)),"",VLOOKUP(VLOOKUP(C125,Table1[[Practice no.]:[12]],23,FALSE),List!$A$2:$B$5,2,FALSE)))</f>
        <v/>
      </c>
      <c r="J125" s="67" t="str">
        <f>IF(C125="","",IF(ISERROR(VLOOKUP(VLOOKUP(C125,Table1[[Practice no.]:[12]],24,FALSE),List!$A$2:$B$5,2,FALSE)),"",VLOOKUP(VLOOKUP(C125,Table1[[Practice no.]:[12]],24,FALSE),List!$A$2:$B$5,2,FALSE)))</f>
        <v/>
      </c>
      <c r="K125" s="68" t="str">
        <f>IF(C125="","",IF(ISERROR(VLOOKUP(VLOOKUP(C125,Table1[[Practice no.]:[12]],25,FALSE),List!$A$2:$B$5,2,FALSE)),"",VLOOKUP(VLOOKUP(C125,Table1[[Practice no.]:[12]],25,FALSE),List!$A$2:$B$5,2,FALSE)))</f>
        <v/>
      </c>
      <c r="L125" s="68" t="str">
        <f>IF(C125="","",IF(ISERROR(VLOOKUP(VLOOKUP(C125,Table1[[Practice no.]:[12]],26,FALSE),List!$A$2:$B$5,2,FALSE)),"",VLOOKUP(VLOOKUP(C125,Table1[[Practice no.]:[12]],26,FALSE),List!$A$2:$B$5,2,FALSE)))</f>
        <v/>
      </c>
      <c r="M125" s="68" t="str">
        <f>IF(C125="","",IF(ISERROR(VLOOKUP(VLOOKUP(C125,Table1[[Practice no.]:[12]],27,FALSE),List!$A$2:$B$5,2,FALSE)),"",VLOOKUP(VLOOKUP(C125,Table1[[Practice no.]:[12]],27,FALSE),List!$A$2:$B$5,2,FALSE)))</f>
        <v/>
      </c>
      <c r="N125" s="69" t="str">
        <f>IF(C125="","",IF(ISERROR(VLOOKUP(VLOOKUP(C125,Table1[[Practice no.]:[12]],28,FALSE),List!$A$2:$B$5,2,FALSE)),"",VLOOKUP(VLOOKUP(C125,Table1[[Practice no.]:[12]],28,FALSE),List!$A$2:$B$5,2,FALSE)))</f>
        <v/>
      </c>
      <c r="O125" s="69" t="str">
        <f>IF(C125="","",IF(ISERROR(VLOOKUP(VLOOKUP(C125,Table1[[Practice no.]:[12]],29,FALSE),List!$A$2:$B$5,2,FALSE)),"",VLOOKUP(VLOOKUP(C125,Table1[[Practice no.]:[12]],29,FALSE),List!$A$2:$B$5,2,FALSE)))</f>
        <v/>
      </c>
      <c r="P125" s="69" t="str">
        <f>IF(C125="","",IF(ISERROR(VLOOKUP(VLOOKUP(C125,Table1[[Practice no.]:[12]],30,FALSE),List!$A$2:$B$5,2,FALSE)),"",VLOOKUP(VLOOKUP(C125,Table1[[Practice no.]:[12]],30,FALSE),List!$A$2:$B$5,2,FALSE)))</f>
        <v/>
      </c>
      <c r="Q125" s="77" t="str">
        <f>IF(C125="","",IF(ISERROR(VLOOKUP(VLOOKUP(C125,Table1[[Practice no.]:[12]],31,FALSE),List!$A$2:$B$5,2,FALSE)),"",VLOOKUP(VLOOKUP(C125,Table1[[Practice no.]:[12]],31,FALSE),List!$A$2:$B$5,2,FALSE)))</f>
        <v/>
      </c>
      <c r="R125" s="55" t="str">
        <f>IF(C125="","",IF(ISERROR(VLOOKUP(VLOOKUP(C125,Table1[[Practice no.]:[12]],32,FALSE),List!$A$2:$B$5,2,FALSE)),"",VLOOKUP(VLOOKUP(C125,Table1[[Practice no.]:[12]],32,FALSE),List!$A$2:$B$5,2,FALSE)))</f>
        <v/>
      </c>
      <c r="S125" s="55" t="str">
        <f>IF(C125="","",IF(ISERROR(VLOOKUP(VLOOKUP(C125,Table1[[Practice no.]:[12]],33,FALSE),List!$A$2:$B$5,2,FALSE)),"",VLOOKUP(VLOOKUP(C125,Table1[[Practice no.]:[12]],33,FALSE),List!$A$2:$B$5,2,FALSE)))</f>
        <v/>
      </c>
      <c r="T125" s="55" t="str">
        <f>IF(C125="","",IF(ISERROR(VLOOKUP(VLOOKUP(C125,Table1[[Practice no.]:[12]],34,FALSE),List!$A$2:$B$5,2,FALSE)),"",VLOOKUP(VLOOKUP(C125,Table1[[Practice no.]:[12]],34,FALSE),List!$A$2:$B$5,2,FALSE)))</f>
        <v/>
      </c>
      <c r="U125" s="55" t="str">
        <f>IF(C125="","",IF(ISERROR(VLOOKUP(VLOOKUP(C125,Table1[[Practice no.]:[12]],35,FALSE),List!$A$2:$B$5,2,FALSE)),"",VLOOKUP(VLOOKUP(C125,Table1[[Practice no.]:[12]],35,FALSE),List!$A$2:$B$5,2,FALSE)))</f>
        <v/>
      </c>
      <c r="V125" s="55" t="str">
        <f>IF(C125="","",IF(ISERROR(VLOOKUP(VLOOKUP(C125,Table1[[Practice no.]:[12]],36,FALSE),List!$A$2:$B$5,2,FALSE)),"",VLOOKUP(VLOOKUP(C125,Table1[[Practice no.]:[12]],36,FALSE),List!$A$2:$B$5,2,FALSE)))</f>
        <v/>
      </c>
      <c r="W125" s="55" t="str">
        <f>IF(C125="","",IF(ISERROR(VLOOKUP(VLOOKUP(C125,Table1[[Practice no.]:[12]],37,FALSE),List!$A$2:$B$5,2,FALSE)),"",VLOOKUP(VLOOKUP(C125,Table1[[Practice no.]:[12]],37,FALSE),List!$A$2:$B$5,2,FALSE)))</f>
        <v/>
      </c>
      <c r="X125" s="55" t="str">
        <f>IF(C125="","",IF(ISERROR(VLOOKUP(VLOOKUP(C125,Table1[[Practice no.]:[12]],38,FALSE),List!$A$2:$B$5,2,FALSE)),"",VLOOKUP(VLOOKUP(C125,Table1[[Practice no.]:[12]],38,FALSE),List!$A$2:$B$5,2,FALSE)))</f>
        <v/>
      </c>
      <c r="Y125" s="55" t="str">
        <f>IF(C125="","",IF(ISERROR(VLOOKUP(VLOOKUP(C125,Table1[[Practice no.]:[12]],39,FALSE),List!$A$2:$B$5,2,FALSE)),"",VLOOKUP(VLOOKUP(C125,Table1[[Practice no.]:[12]],39,FALSE),List!$A$2:$B$5,2,FALSE)))</f>
        <v/>
      </c>
      <c r="Z125" s="55" t="str">
        <f>IF(C125="","",IF(ISERROR(VLOOKUP(VLOOKUP(C125,Table1[[Practice no.]:[12]],40,FALSE),List!$A$2:$B$5,2,FALSE)),"",VLOOKUP(VLOOKUP(C125,Table1[[Practice no.]:[12]],40,FALSE),List!$A$2:$B$5,2,FALSE)))</f>
        <v/>
      </c>
      <c r="AA125" s="55" t="str">
        <f>IF(C125="","",IF(ISERROR(VLOOKUP(VLOOKUP(C125,Table1[[Practice no.]:[12]],41,FALSE),List!$A$2:$B$5,2,FALSE)),"",VLOOKUP(VLOOKUP(C125,Table1[[Practice no.]:[12]],41,FALSE),List!$A$2:$B$5,2,FALSE)))</f>
        <v/>
      </c>
      <c r="AB125" s="55" t="str">
        <f>IF(C125="","",IF(ISERROR(VLOOKUP(VLOOKUP(C125,Table1[[Practice no.]:[12]],42,FALSE),List!$A$2:$B$5,2,FALSE)),"",VLOOKUP(VLOOKUP(C125,Table1[[Practice no.]:[12]],42,FALSE),List!$A$2:$B$5,2,FALSE)))</f>
        <v/>
      </c>
      <c r="AD125" s="63"/>
      <c r="AE125" s="63"/>
      <c r="AF125" s="63"/>
      <c r="AG125" s="63"/>
      <c r="AH125" s="63"/>
      <c r="AI125" s="63"/>
      <c r="AJ125" s="63"/>
      <c r="AK125" s="63"/>
      <c r="AL125" s="63"/>
      <c r="AM125" s="63"/>
      <c r="AN125" s="64"/>
    </row>
    <row r="126" spans="1:40" ht="40.35" customHeight="1">
      <c r="A126" s="218"/>
      <c r="B126" s="218"/>
      <c r="C126" s="220"/>
      <c r="D126" s="219" t="str">
        <f>IF(C126="","",HYPERLINK("#'" &amp; C126 &amp; "'!A1",VLOOKUP(C126,Table1[[Practice no.]:[Pracitce Name]],2,FALSE)))</f>
        <v/>
      </c>
      <c r="E126" s="65" t="str">
        <f>IF(C126="","",IF(ISERROR(VLOOKUP(VLOOKUP(C126,Table1[[Practice no.]:[12]],19,FALSE),List!$A$2:$B$5,2,FALSE)),"",VLOOKUP(VLOOKUP(C126,Table1[[Practice no.]:[12]],19,FALSE),List!$A$2:$B$5,2,FALSE)))</f>
        <v/>
      </c>
      <c r="F126" s="66" t="str">
        <f>IF(C126="","",IF(ISERROR(VLOOKUP(VLOOKUP(C126,Table1[[Practice no.]:[12]],20,FALSE),List!$A$2:$B$5,2,FALSE)),"",VLOOKUP(VLOOKUP(C126,Table1[[Practice no.]:[12]],20,FALSE),List!$A$2:$B$5,2,FALSE)))</f>
        <v/>
      </c>
      <c r="G126" s="66" t="str">
        <f>IF(C126="","",IF(ISERROR(VLOOKUP(VLOOKUP(C126,Table1[[Practice no.]:[12]],21,FALSE),List!$A$2:$B$5,2,FALSE)),"",VLOOKUP(VLOOKUP(C126,Table1[[Practice no.]:[12]],21,FALSE),List!$A$2:$B$5,2,FALSE)))</f>
        <v/>
      </c>
      <c r="H126" s="67" t="str">
        <f>IF(C126="","",IF(ISERROR(VLOOKUP(VLOOKUP(C126,Table1[[Practice no.]:[12]],22,FALSE),List!$A$2:$B$5,2,FALSE)),"",VLOOKUP(VLOOKUP(C126,Table1[[Practice no.]:[12]],22,FALSE),List!$A$2:$B$5,2,FALSE)))</f>
        <v/>
      </c>
      <c r="I126" s="67" t="str">
        <f>IF(C126="","",IF(ISERROR(VLOOKUP(VLOOKUP(C126,Table1[[Practice no.]:[12]],23,FALSE),List!$A$2:$B$5,2,FALSE)),"",VLOOKUP(VLOOKUP(C126,Table1[[Practice no.]:[12]],23,FALSE),List!$A$2:$B$5,2,FALSE)))</f>
        <v/>
      </c>
      <c r="J126" s="67" t="str">
        <f>IF(C126="","",IF(ISERROR(VLOOKUP(VLOOKUP(C126,Table1[[Practice no.]:[12]],24,FALSE),List!$A$2:$B$5,2,FALSE)),"",VLOOKUP(VLOOKUP(C126,Table1[[Practice no.]:[12]],24,FALSE),List!$A$2:$B$5,2,FALSE)))</f>
        <v/>
      </c>
      <c r="K126" s="68" t="str">
        <f>IF(C126="","",IF(ISERROR(VLOOKUP(VLOOKUP(C126,Table1[[Practice no.]:[12]],25,FALSE),List!$A$2:$B$5,2,FALSE)),"",VLOOKUP(VLOOKUP(C126,Table1[[Practice no.]:[12]],25,FALSE),List!$A$2:$B$5,2,FALSE)))</f>
        <v/>
      </c>
      <c r="L126" s="68" t="str">
        <f>IF(C126="","",IF(ISERROR(VLOOKUP(VLOOKUP(C126,Table1[[Practice no.]:[12]],26,FALSE),List!$A$2:$B$5,2,FALSE)),"",VLOOKUP(VLOOKUP(C126,Table1[[Practice no.]:[12]],26,FALSE),List!$A$2:$B$5,2,FALSE)))</f>
        <v/>
      </c>
      <c r="M126" s="68" t="str">
        <f>IF(C126="","",IF(ISERROR(VLOOKUP(VLOOKUP(C126,Table1[[Practice no.]:[12]],27,FALSE),List!$A$2:$B$5,2,FALSE)),"",VLOOKUP(VLOOKUP(C126,Table1[[Practice no.]:[12]],27,FALSE),List!$A$2:$B$5,2,FALSE)))</f>
        <v/>
      </c>
      <c r="N126" s="69" t="str">
        <f>IF(C126="","",IF(ISERROR(VLOOKUP(VLOOKUP(C126,Table1[[Practice no.]:[12]],28,FALSE),List!$A$2:$B$5,2,FALSE)),"",VLOOKUP(VLOOKUP(C126,Table1[[Practice no.]:[12]],28,FALSE),List!$A$2:$B$5,2,FALSE)))</f>
        <v/>
      </c>
      <c r="O126" s="69" t="str">
        <f>IF(C126="","",IF(ISERROR(VLOOKUP(VLOOKUP(C126,Table1[[Practice no.]:[12]],29,FALSE),List!$A$2:$B$5,2,FALSE)),"",VLOOKUP(VLOOKUP(C126,Table1[[Practice no.]:[12]],29,FALSE),List!$A$2:$B$5,2,FALSE)))</f>
        <v/>
      </c>
      <c r="P126" s="69" t="str">
        <f>IF(C126="","",IF(ISERROR(VLOOKUP(VLOOKUP(C126,Table1[[Practice no.]:[12]],30,FALSE),List!$A$2:$B$5,2,FALSE)),"",VLOOKUP(VLOOKUP(C126,Table1[[Practice no.]:[12]],30,FALSE),List!$A$2:$B$5,2,FALSE)))</f>
        <v/>
      </c>
      <c r="Q126" s="77" t="str">
        <f>IF(C126="","",IF(ISERROR(VLOOKUP(VLOOKUP(C126,Table1[[Practice no.]:[12]],31,FALSE),List!$A$2:$B$5,2,FALSE)),"",VLOOKUP(VLOOKUP(C126,Table1[[Practice no.]:[12]],31,FALSE),List!$A$2:$B$5,2,FALSE)))</f>
        <v/>
      </c>
      <c r="R126" s="55" t="str">
        <f>IF(C126="","",IF(ISERROR(VLOOKUP(VLOOKUP(C126,Table1[[Practice no.]:[12]],32,FALSE),List!$A$2:$B$5,2,FALSE)),"",VLOOKUP(VLOOKUP(C126,Table1[[Practice no.]:[12]],32,FALSE),List!$A$2:$B$5,2,FALSE)))</f>
        <v/>
      </c>
      <c r="S126" s="55" t="str">
        <f>IF(C126="","",IF(ISERROR(VLOOKUP(VLOOKUP(C126,Table1[[Practice no.]:[12]],33,FALSE),List!$A$2:$B$5,2,FALSE)),"",VLOOKUP(VLOOKUP(C126,Table1[[Practice no.]:[12]],33,FALSE),List!$A$2:$B$5,2,FALSE)))</f>
        <v/>
      </c>
      <c r="T126" s="55" t="str">
        <f>IF(C126="","",IF(ISERROR(VLOOKUP(VLOOKUP(C126,Table1[[Practice no.]:[12]],34,FALSE),List!$A$2:$B$5,2,FALSE)),"",VLOOKUP(VLOOKUP(C126,Table1[[Practice no.]:[12]],34,FALSE),List!$A$2:$B$5,2,FALSE)))</f>
        <v/>
      </c>
      <c r="U126" s="55" t="str">
        <f>IF(C126="","",IF(ISERROR(VLOOKUP(VLOOKUP(C126,Table1[[Practice no.]:[12]],35,FALSE),List!$A$2:$B$5,2,FALSE)),"",VLOOKUP(VLOOKUP(C126,Table1[[Practice no.]:[12]],35,FALSE),List!$A$2:$B$5,2,FALSE)))</f>
        <v/>
      </c>
      <c r="V126" s="55" t="str">
        <f>IF(C126="","",IF(ISERROR(VLOOKUP(VLOOKUP(C126,Table1[[Practice no.]:[12]],36,FALSE),List!$A$2:$B$5,2,FALSE)),"",VLOOKUP(VLOOKUP(C126,Table1[[Practice no.]:[12]],36,FALSE),List!$A$2:$B$5,2,FALSE)))</f>
        <v/>
      </c>
      <c r="W126" s="55" t="str">
        <f>IF(C126="","",IF(ISERROR(VLOOKUP(VLOOKUP(C126,Table1[[Practice no.]:[12]],37,FALSE),List!$A$2:$B$5,2,FALSE)),"",VLOOKUP(VLOOKUP(C126,Table1[[Practice no.]:[12]],37,FALSE),List!$A$2:$B$5,2,FALSE)))</f>
        <v/>
      </c>
      <c r="X126" s="55" t="str">
        <f>IF(C126="","",IF(ISERROR(VLOOKUP(VLOOKUP(C126,Table1[[Practice no.]:[12]],38,FALSE),List!$A$2:$B$5,2,FALSE)),"",VLOOKUP(VLOOKUP(C126,Table1[[Practice no.]:[12]],38,FALSE),List!$A$2:$B$5,2,FALSE)))</f>
        <v/>
      </c>
      <c r="Y126" s="55" t="str">
        <f>IF(C126="","",IF(ISERROR(VLOOKUP(VLOOKUP(C126,Table1[[Practice no.]:[12]],39,FALSE),List!$A$2:$B$5,2,FALSE)),"",VLOOKUP(VLOOKUP(C126,Table1[[Practice no.]:[12]],39,FALSE),List!$A$2:$B$5,2,FALSE)))</f>
        <v/>
      </c>
      <c r="Z126" s="55" t="str">
        <f>IF(C126="","",IF(ISERROR(VLOOKUP(VLOOKUP(C126,Table1[[Practice no.]:[12]],40,FALSE),List!$A$2:$B$5,2,FALSE)),"",VLOOKUP(VLOOKUP(C126,Table1[[Practice no.]:[12]],40,FALSE),List!$A$2:$B$5,2,FALSE)))</f>
        <v/>
      </c>
      <c r="AA126" s="55" t="str">
        <f>IF(C126="","",IF(ISERROR(VLOOKUP(VLOOKUP(C126,Table1[[Practice no.]:[12]],41,FALSE),List!$A$2:$B$5,2,FALSE)),"",VLOOKUP(VLOOKUP(C126,Table1[[Practice no.]:[12]],41,FALSE),List!$A$2:$B$5,2,FALSE)))</f>
        <v/>
      </c>
      <c r="AB126" s="55" t="str">
        <f>IF(C126="","",IF(ISERROR(VLOOKUP(VLOOKUP(C126,Table1[[Practice no.]:[12]],42,FALSE),List!$A$2:$B$5,2,FALSE)),"",VLOOKUP(VLOOKUP(C126,Table1[[Practice no.]:[12]],42,FALSE),List!$A$2:$B$5,2,FALSE)))</f>
        <v/>
      </c>
      <c r="AD126" s="63"/>
      <c r="AE126" s="63"/>
      <c r="AF126" s="63"/>
      <c r="AG126" s="63"/>
      <c r="AH126" s="63"/>
      <c r="AI126" s="63"/>
      <c r="AJ126" s="63"/>
      <c r="AK126" s="63"/>
      <c r="AL126" s="63"/>
      <c r="AM126" s="63"/>
      <c r="AN126" s="64"/>
    </row>
    <row r="127" spans="1:40" ht="40.35" customHeight="1">
      <c r="A127" s="218"/>
      <c r="B127" s="218"/>
      <c r="C127" s="220"/>
      <c r="D127" s="219" t="str">
        <f>IF(C127="","",HYPERLINK("#'" &amp; C127 &amp; "'!A1",VLOOKUP(C127,Table1[[Practice no.]:[Pracitce Name]],2,FALSE)))</f>
        <v/>
      </c>
      <c r="E127" s="65" t="str">
        <f>IF(C127="","",IF(ISERROR(VLOOKUP(VLOOKUP(C127,Table1[[Practice no.]:[12]],19,FALSE),List!$A$2:$B$5,2,FALSE)),"",VLOOKUP(VLOOKUP(C127,Table1[[Practice no.]:[12]],19,FALSE),List!$A$2:$B$5,2,FALSE)))</f>
        <v/>
      </c>
      <c r="F127" s="66" t="str">
        <f>IF(C127="","",IF(ISERROR(VLOOKUP(VLOOKUP(C127,Table1[[Practice no.]:[12]],20,FALSE),List!$A$2:$B$5,2,FALSE)),"",VLOOKUP(VLOOKUP(C127,Table1[[Practice no.]:[12]],20,FALSE),List!$A$2:$B$5,2,FALSE)))</f>
        <v/>
      </c>
      <c r="G127" s="66" t="str">
        <f>IF(C127="","",IF(ISERROR(VLOOKUP(VLOOKUP(C127,Table1[[Practice no.]:[12]],21,FALSE),List!$A$2:$B$5,2,FALSE)),"",VLOOKUP(VLOOKUP(C127,Table1[[Practice no.]:[12]],21,FALSE),List!$A$2:$B$5,2,FALSE)))</f>
        <v/>
      </c>
      <c r="H127" s="67" t="str">
        <f>IF(C127="","",IF(ISERROR(VLOOKUP(VLOOKUP(C127,Table1[[Practice no.]:[12]],22,FALSE),List!$A$2:$B$5,2,FALSE)),"",VLOOKUP(VLOOKUP(C127,Table1[[Practice no.]:[12]],22,FALSE),List!$A$2:$B$5,2,FALSE)))</f>
        <v/>
      </c>
      <c r="I127" s="67" t="str">
        <f>IF(C127="","",IF(ISERROR(VLOOKUP(VLOOKUP(C127,Table1[[Practice no.]:[12]],23,FALSE),List!$A$2:$B$5,2,FALSE)),"",VLOOKUP(VLOOKUP(C127,Table1[[Practice no.]:[12]],23,FALSE),List!$A$2:$B$5,2,FALSE)))</f>
        <v/>
      </c>
      <c r="J127" s="67" t="str">
        <f>IF(C127="","",IF(ISERROR(VLOOKUP(VLOOKUP(C127,Table1[[Practice no.]:[12]],24,FALSE),List!$A$2:$B$5,2,FALSE)),"",VLOOKUP(VLOOKUP(C127,Table1[[Practice no.]:[12]],24,FALSE),List!$A$2:$B$5,2,FALSE)))</f>
        <v/>
      </c>
      <c r="K127" s="68" t="str">
        <f>IF(C127="","",IF(ISERROR(VLOOKUP(VLOOKUP(C127,Table1[[Practice no.]:[12]],25,FALSE),List!$A$2:$B$5,2,FALSE)),"",VLOOKUP(VLOOKUP(C127,Table1[[Practice no.]:[12]],25,FALSE),List!$A$2:$B$5,2,FALSE)))</f>
        <v/>
      </c>
      <c r="L127" s="68" t="str">
        <f>IF(C127="","",IF(ISERROR(VLOOKUP(VLOOKUP(C127,Table1[[Practice no.]:[12]],26,FALSE),List!$A$2:$B$5,2,FALSE)),"",VLOOKUP(VLOOKUP(C127,Table1[[Practice no.]:[12]],26,FALSE),List!$A$2:$B$5,2,FALSE)))</f>
        <v/>
      </c>
      <c r="M127" s="68" t="str">
        <f>IF(C127="","",IF(ISERROR(VLOOKUP(VLOOKUP(C127,Table1[[Practice no.]:[12]],27,FALSE),List!$A$2:$B$5,2,FALSE)),"",VLOOKUP(VLOOKUP(C127,Table1[[Practice no.]:[12]],27,FALSE),List!$A$2:$B$5,2,FALSE)))</f>
        <v/>
      </c>
      <c r="N127" s="69" t="str">
        <f>IF(C127="","",IF(ISERROR(VLOOKUP(VLOOKUP(C127,Table1[[Practice no.]:[12]],28,FALSE),List!$A$2:$B$5,2,FALSE)),"",VLOOKUP(VLOOKUP(C127,Table1[[Practice no.]:[12]],28,FALSE),List!$A$2:$B$5,2,FALSE)))</f>
        <v/>
      </c>
      <c r="O127" s="69" t="str">
        <f>IF(C127="","",IF(ISERROR(VLOOKUP(VLOOKUP(C127,Table1[[Practice no.]:[12]],29,FALSE),List!$A$2:$B$5,2,FALSE)),"",VLOOKUP(VLOOKUP(C127,Table1[[Practice no.]:[12]],29,FALSE),List!$A$2:$B$5,2,FALSE)))</f>
        <v/>
      </c>
      <c r="P127" s="69" t="str">
        <f>IF(C127="","",IF(ISERROR(VLOOKUP(VLOOKUP(C127,Table1[[Practice no.]:[12]],30,FALSE),List!$A$2:$B$5,2,FALSE)),"",VLOOKUP(VLOOKUP(C127,Table1[[Practice no.]:[12]],30,FALSE),List!$A$2:$B$5,2,FALSE)))</f>
        <v/>
      </c>
      <c r="Q127" s="77" t="str">
        <f>IF(C127="","",IF(ISERROR(VLOOKUP(VLOOKUP(C127,Table1[[Practice no.]:[12]],31,FALSE),List!$A$2:$B$5,2,FALSE)),"",VLOOKUP(VLOOKUP(C127,Table1[[Practice no.]:[12]],31,FALSE),List!$A$2:$B$5,2,FALSE)))</f>
        <v/>
      </c>
      <c r="R127" s="55" t="str">
        <f>IF(C127="","",IF(ISERROR(VLOOKUP(VLOOKUP(C127,Table1[[Practice no.]:[12]],32,FALSE),List!$A$2:$B$5,2,FALSE)),"",VLOOKUP(VLOOKUP(C127,Table1[[Practice no.]:[12]],32,FALSE),List!$A$2:$B$5,2,FALSE)))</f>
        <v/>
      </c>
      <c r="S127" s="55" t="str">
        <f>IF(C127="","",IF(ISERROR(VLOOKUP(VLOOKUP(C127,Table1[[Practice no.]:[12]],33,FALSE),List!$A$2:$B$5,2,FALSE)),"",VLOOKUP(VLOOKUP(C127,Table1[[Practice no.]:[12]],33,FALSE),List!$A$2:$B$5,2,FALSE)))</f>
        <v/>
      </c>
      <c r="T127" s="55" t="str">
        <f>IF(C127="","",IF(ISERROR(VLOOKUP(VLOOKUP(C127,Table1[[Practice no.]:[12]],34,FALSE),List!$A$2:$B$5,2,FALSE)),"",VLOOKUP(VLOOKUP(C127,Table1[[Practice no.]:[12]],34,FALSE),List!$A$2:$B$5,2,FALSE)))</f>
        <v/>
      </c>
      <c r="U127" s="55" t="str">
        <f>IF(C127="","",IF(ISERROR(VLOOKUP(VLOOKUP(C127,Table1[[Practice no.]:[12]],35,FALSE),List!$A$2:$B$5,2,FALSE)),"",VLOOKUP(VLOOKUP(C127,Table1[[Practice no.]:[12]],35,FALSE),List!$A$2:$B$5,2,FALSE)))</f>
        <v/>
      </c>
      <c r="V127" s="55" t="str">
        <f>IF(C127="","",IF(ISERROR(VLOOKUP(VLOOKUP(C127,Table1[[Practice no.]:[12]],36,FALSE),List!$A$2:$B$5,2,FALSE)),"",VLOOKUP(VLOOKUP(C127,Table1[[Practice no.]:[12]],36,FALSE),List!$A$2:$B$5,2,FALSE)))</f>
        <v/>
      </c>
      <c r="W127" s="55" t="str">
        <f>IF(C127="","",IF(ISERROR(VLOOKUP(VLOOKUP(C127,Table1[[Practice no.]:[12]],37,FALSE),List!$A$2:$B$5,2,FALSE)),"",VLOOKUP(VLOOKUP(C127,Table1[[Practice no.]:[12]],37,FALSE),List!$A$2:$B$5,2,FALSE)))</f>
        <v/>
      </c>
      <c r="X127" s="55" t="str">
        <f>IF(C127="","",IF(ISERROR(VLOOKUP(VLOOKUP(C127,Table1[[Practice no.]:[12]],38,FALSE),List!$A$2:$B$5,2,FALSE)),"",VLOOKUP(VLOOKUP(C127,Table1[[Practice no.]:[12]],38,FALSE),List!$A$2:$B$5,2,FALSE)))</f>
        <v/>
      </c>
      <c r="Y127" s="55" t="str">
        <f>IF(C127="","",IF(ISERROR(VLOOKUP(VLOOKUP(C127,Table1[[Practice no.]:[12]],39,FALSE),List!$A$2:$B$5,2,FALSE)),"",VLOOKUP(VLOOKUP(C127,Table1[[Practice no.]:[12]],39,FALSE),List!$A$2:$B$5,2,FALSE)))</f>
        <v/>
      </c>
      <c r="Z127" s="55" t="str">
        <f>IF(C127="","",IF(ISERROR(VLOOKUP(VLOOKUP(C127,Table1[[Practice no.]:[12]],40,FALSE),List!$A$2:$B$5,2,FALSE)),"",VLOOKUP(VLOOKUP(C127,Table1[[Practice no.]:[12]],40,FALSE),List!$A$2:$B$5,2,FALSE)))</f>
        <v/>
      </c>
      <c r="AA127" s="55" t="str">
        <f>IF(C127="","",IF(ISERROR(VLOOKUP(VLOOKUP(C127,Table1[[Practice no.]:[12]],41,FALSE),List!$A$2:$B$5,2,FALSE)),"",VLOOKUP(VLOOKUP(C127,Table1[[Practice no.]:[12]],41,FALSE),List!$A$2:$B$5,2,FALSE)))</f>
        <v/>
      </c>
      <c r="AB127" s="55" t="str">
        <f>IF(C127="","",IF(ISERROR(VLOOKUP(VLOOKUP(C127,Table1[[Practice no.]:[12]],42,FALSE),List!$A$2:$B$5,2,FALSE)),"",VLOOKUP(VLOOKUP(C127,Table1[[Practice no.]:[12]],42,FALSE),List!$A$2:$B$5,2,FALSE)))</f>
        <v/>
      </c>
      <c r="AD127" s="63"/>
      <c r="AE127" s="63"/>
      <c r="AF127" s="63"/>
      <c r="AG127" s="63"/>
      <c r="AH127" s="63"/>
      <c r="AI127" s="63"/>
      <c r="AJ127" s="63"/>
      <c r="AK127" s="63"/>
      <c r="AL127" s="63"/>
      <c r="AM127" s="63"/>
      <c r="AN127" s="64"/>
    </row>
    <row r="128" spans="1:40" ht="40.35" customHeight="1">
      <c r="A128" s="218"/>
      <c r="B128" s="218"/>
      <c r="C128" s="220"/>
      <c r="D128" s="219" t="str">
        <f>IF(C128="","",HYPERLINK("#'" &amp; C128 &amp; "'!A1",VLOOKUP(C128,Table1[[Practice no.]:[Pracitce Name]],2,FALSE)))</f>
        <v/>
      </c>
      <c r="E128" s="65" t="str">
        <f>IF(C128="","",IF(ISERROR(VLOOKUP(VLOOKUP(C128,Table1[[Practice no.]:[12]],19,FALSE),List!$A$2:$B$5,2,FALSE)),"",VLOOKUP(VLOOKUP(C128,Table1[[Practice no.]:[12]],19,FALSE),List!$A$2:$B$5,2,FALSE)))</f>
        <v/>
      </c>
      <c r="F128" s="66" t="str">
        <f>IF(C128="","",IF(ISERROR(VLOOKUP(VLOOKUP(C128,Table1[[Practice no.]:[12]],20,FALSE),List!$A$2:$B$5,2,FALSE)),"",VLOOKUP(VLOOKUP(C128,Table1[[Practice no.]:[12]],20,FALSE),List!$A$2:$B$5,2,FALSE)))</f>
        <v/>
      </c>
      <c r="G128" s="66" t="str">
        <f>IF(C128="","",IF(ISERROR(VLOOKUP(VLOOKUP(C128,Table1[[Practice no.]:[12]],21,FALSE),List!$A$2:$B$5,2,FALSE)),"",VLOOKUP(VLOOKUP(C128,Table1[[Practice no.]:[12]],21,FALSE),List!$A$2:$B$5,2,FALSE)))</f>
        <v/>
      </c>
      <c r="H128" s="67" t="str">
        <f>IF(C128="","",IF(ISERROR(VLOOKUP(VLOOKUP(C128,Table1[[Practice no.]:[12]],22,FALSE),List!$A$2:$B$5,2,FALSE)),"",VLOOKUP(VLOOKUP(C128,Table1[[Practice no.]:[12]],22,FALSE),List!$A$2:$B$5,2,FALSE)))</f>
        <v/>
      </c>
      <c r="I128" s="67" t="str">
        <f>IF(C128="","",IF(ISERROR(VLOOKUP(VLOOKUP(C128,Table1[[Practice no.]:[12]],23,FALSE),List!$A$2:$B$5,2,FALSE)),"",VLOOKUP(VLOOKUP(C128,Table1[[Practice no.]:[12]],23,FALSE),List!$A$2:$B$5,2,FALSE)))</f>
        <v/>
      </c>
      <c r="J128" s="67" t="str">
        <f>IF(C128="","",IF(ISERROR(VLOOKUP(VLOOKUP(C128,Table1[[Practice no.]:[12]],24,FALSE),List!$A$2:$B$5,2,FALSE)),"",VLOOKUP(VLOOKUP(C128,Table1[[Practice no.]:[12]],24,FALSE),List!$A$2:$B$5,2,FALSE)))</f>
        <v/>
      </c>
      <c r="K128" s="68" t="str">
        <f>IF(C128="","",IF(ISERROR(VLOOKUP(VLOOKUP(C128,Table1[[Practice no.]:[12]],25,FALSE),List!$A$2:$B$5,2,FALSE)),"",VLOOKUP(VLOOKUP(C128,Table1[[Practice no.]:[12]],25,FALSE),List!$A$2:$B$5,2,FALSE)))</f>
        <v/>
      </c>
      <c r="L128" s="68" t="str">
        <f>IF(C128="","",IF(ISERROR(VLOOKUP(VLOOKUP(C128,Table1[[Practice no.]:[12]],26,FALSE),List!$A$2:$B$5,2,FALSE)),"",VLOOKUP(VLOOKUP(C128,Table1[[Practice no.]:[12]],26,FALSE),List!$A$2:$B$5,2,FALSE)))</f>
        <v/>
      </c>
      <c r="M128" s="68" t="str">
        <f>IF(C128="","",IF(ISERROR(VLOOKUP(VLOOKUP(C128,Table1[[Practice no.]:[12]],27,FALSE),List!$A$2:$B$5,2,FALSE)),"",VLOOKUP(VLOOKUP(C128,Table1[[Practice no.]:[12]],27,FALSE),List!$A$2:$B$5,2,FALSE)))</f>
        <v/>
      </c>
      <c r="N128" s="69" t="str">
        <f>IF(C128="","",IF(ISERROR(VLOOKUP(VLOOKUP(C128,Table1[[Practice no.]:[12]],28,FALSE),List!$A$2:$B$5,2,FALSE)),"",VLOOKUP(VLOOKUP(C128,Table1[[Practice no.]:[12]],28,FALSE),List!$A$2:$B$5,2,FALSE)))</f>
        <v/>
      </c>
      <c r="O128" s="69" t="str">
        <f>IF(C128="","",IF(ISERROR(VLOOKUP(VLOOKUP(C128,Table1[[Practice no.]:[12]],29,FALSE),List!$A$2:$B$5,2,FALSE)),"",VLOOKUP(VLOOKUP(C128,Table1[[Practice no.]:[12]],29,FALSE),List!$A$2:$B$5,2,FALSE)))</f>
        <v/>
      </c>
      <c r="P128" s="69" t="str">
        <f>IF(C128="","",IF(ISERROR(VLOOKUP(VLOOKUP(C128,Table1[[Practice no.]:[12]],30,FALSE),List!$A$2:$B$5,2,FALSE)),"",VLOOKUP(VLOOKUP(C128,Table1[[Practice no.]:[12]],30,FALSE),List!$A$2:$B$5,2,FALSE)))</f>
        <v/>
      </c>
      <c r="Q128" s="77" t="str">
        <f>IF(C128="","",IF(ISERROR(VLOOKUP(VLOOKUP(C128,Table1[[Practice no.]:[12]],31,FALSE),List!$A$2:$B$5,2,FALSE)),"",VLOOKUP(VLOOKUP(C128,Table1[[Practice no.]:[12]],31,FALSE),List!$A$2:$B$5,2,FALSE)))</f>
        <v/>
      </c>
      <c r="R128" s="55" t="str">
        <f>IF(C128="","",IF(ISERROR(VLOOKUP(VLOOKUP(C128,Table1[[Practice no.]:[12]],32,FALSE),List!$A$2:$B$5,2,FALSE)),"",VLOOKUP(VLOOKUP(C128,Table1[[Practice no.]:[12]],32,FALSE),List!$A$2:$B$5,2,FALSE)))</f>
        <v/>
      </c>
      <c r="S128" s="55" t="str">
        <f>IF(C128="","",IF(ISERROR(VLOOKUP(VLOOKUP(C128,Table1[[Practice no.]:[12]],33,FALSE),List!$A$2:$B$5,2,FALSE)),"",VLOOKUP(VLOOKUP(C128,Table1[[Practice no.]:[12]],33,FALSE),List!$A$2:$B$5,2,FALSE)))</f>
        <v/>
      </c>
      <c r="T128" s="55" t="str">
        <f>IF(C128="","",IF(ISERROR(VLOOKUP(VLOOKUP(C128,Table1[[Practice no.]:[12]],34,FALSE),List!$A$2:$B$5,2,FALSE)),"",VLOOKUP(VLOOKUP(C128,Table1[[Practice no.]:[12]],34,FALSE),List!$A$2:$B$5,2,FALSE)))</f>
        <v/>
      </c>
      <c r="U128" s="55" t="str">
        <f>IF(C128="","",IF(ISERROR(VLOOKUP(VLOOKUP(C128,Table1[[Practice no.]:[12]],35,FALSE),List!$A$2:$B$5,2,FALSE)),"",VLOOKUP(VLOOKUP(C128,Table1[[Practice no.]:[12]],35,FALSE),List!$A$2:$B$5,2,FALSE)))</f>
        <v/>
      </c>
      <c r="V128" s="55" t="str">
        <f>IF(C128="","",IF(ISERROR(VLOOKUP(VLOOKUP(C128,Table1[[Practice no.]:[12]],36,FALSE),List!$A$2:$B$5,2,FALSE)),"",VLOOKUP(VLOOKUP(C128,Table1[[Practice no.]:[12]],36,FALSE),List!$A$2:$B$5,2,FALSE)))</f>
        <v/>
      </c>
      <c r="W128" s="55" t="str">
        <f>IF(C128="","",IF(ISERROR(VLOOKUP(VLOOKUP(C128,Table1[[Practice no.]:[12]],37,FALSE),List!$A$2:$B$5,2,FALSE)),"",VLOOKUP(VLOOKUP(C128,Table1[[Practice no.]:[12]],37,FALSE),List!$A$2:$B$5,2,FALSE)))</f>
        <v/>
      </c>
      <c r="X128" s="55" t="str">
        <f>IF(C128="","",IF(ISERROR(VLOOKUP(VLOOKUP(C128,Table1[[Practice no.]:[12]],38,FALSE),List!$A$2:$B$5,2,FALSE)),"",VLOOKUP(VLOOKUP(C128,Table1[[Practice no.]:[12]],38,FALSE),List!$A$2:$B$5,2,FALSE)))</f>
        <v/>
      </c>
      <c r="Y128" s="55" t="str">
        <f>IF(C128="","",IF(ISERROR(VLOOKUP(VLOOKUP(C128,Table1[[Practice no.]:[12]],39,FALSE),List!$A$2:$B$5,2,FALSE)),"",VLOOKUP(VLOOKUP(C128,Table1[[Practice no.]:[12]],39,FALSE),List!$A$2:$B$5,2,FALSE)))</f>
        <v/>
      </c>
      <c r="Z128" s="55" t="str">
        <f>IF(C128="","",IF(ISERROR(VLOOKUP(VLOOKUP(C128,Table1[[Practice no.]:[12]],40,FALSE),List!$A$2:$B$5,2,FALSE)),"",VLOOKUP(VLOOKUP(C128,Table1[[Practice no.]:[12]],40,FALSE),List!$A$2:$B$5,2,FALSE)))</f>
        <v/>
      </c>
      <c r="AA128" s="55" t="str">
        <f>IF(C128="","",IF(ISERROR(VLOOKUP(VLOOKUP(C128,Table1[[Practice no.]:[12]],41,FALSE),List!$A$2:$B$5,2,FALSE)),"",VLOOKUP(VLOOKUP(C128,Table1[[Practice no.]:[12]],41,FALSE),List!$A$2:$B$5,2,FALSE)))</f>
        <v/>
      </c>
      <c r="AB128" s="55" t="str">
        <f>IF(C128="","",IF(ISERROR(VLOOKUP(VLOOKUP(C128,Table1[[Practice no.]:[12]],42,FALSE),List!$A$2:$B$5,2,FALSE)),"",VLOOKUP(VLOOKUP(C128,Table1[[Practice no.]:[12]],42,FALSE),List!$A$2:$B$5,2,FALSE)))</f>
        <v/>
      </c>
      <c r="AD128" s="63"/>
      <c r="AE128" s="63"/>
      <c r="AF128" s="63"/>
      <c r="AG128" s="63"/>
      <c r="AH128" s="63"/>
      <c r="AI128" s="63"/>
      <c r="AJ128" s="63"/>
      <c r="AK128" s="63"/>
      <c r="AL128" s="63"/>
      <c r="AM128" s="63"/>
      <c r="AN128" s="64"/>
    </row>
    <row r="129" spans="1:40" ht="40.35" customHeight="1">
      <c r="A129" s="218"/>
      <c r="B129" s="218"/>
      <c r="C129" s="220"/>
      <c r="D129" s="219" t="str">
        <f>IF(C129="","",HYPERLINK("#'" &amp; C129 &amp; "'!A1",VLOOKUP(C129,Table1[[Practice no.]:[Pracitce Name]],2,FALSE)))</f>
        <v/>
      </c>
      <c r="E129" s="65" t="str">
        <f>IF(C129="","",IF(ISERROR(VLOOKUP(VLOOKUP(C129,Table1[[Practice no.]:[12]],19,FALSE),List!$A$2:$B$5,2,FALSE)),"",VLOOKUP(VLOOKUP(C129,Table1[[Practice no.]:[12]],19,FALSE),List!$A$2:$B$5,2,FALSE)))</f>
        <v/>
      </c>
      <c r="F129" s="66" t="str">
        <f>IF(C129="","",IF(ISERROR(VLOOKUP(VLOOKUP(C129,Table1[[Practice no.]:[12]],20,FALSE),List!$A$2:$B$5,2,FALSE)),"",VLOOKUP(VLOOKUP(C129,Table1[[Practice no.]:[12]],20,FALSE),List!$A$2:$B$5,2,FALSE)))</f>
        <v/>
      </c>
      <c r="G129" s="66" t="str">
        <f>IF(C129="","",IF(ISERROR(VLOOKUP(VLOOKUP(C129,Table1[[Practice no.]:[12]],21,FALSE),List!$A$2:$B$5,2,FALSE)),"",VLOOKUP(VLOOKUP(C129,Table1[[Practice no.]:[12]],21,FALSE),List!$A$2:$B$5,2,FALSE)))</f>
        <v/>
      </c>
      <c r="H129" s="67" t="str">
        <f>IF(C129="","",IF(ISERROR(VLOOKUP(VLOOKUP(C129,Table1[[Practice no.]:[12]],22,FALSE),List!$A$2:$B$5,2,FALSE)),"",VLOOKUP(VLOOKUP(C129,Table1[[Practice no.]:[12]],22,FALSE),List!$A$2:$B$5,2,FALSE)))</f>
        <v/>
      </c>
      <c r="I129" s="67" t="str">
        <f>IF(C129="","",IF(ISERROR(VLOOKUP(VLOOKUP(C129,Table1[[Practice no.]:[12]],23,FALSE),List!$A$2:$B$5,2,FALSE)),"",VLOOKUP(VLOOKUP(C129,Table1[[Practice no.]:[12]],23,FALSE),List!$A$2:$B$5,2,FALSE)))</f>
        <v/>
      </c>
      <c r="J129" s="67" t="str">
        <f>IF(C129="","",IF(ISERROR(VLOOKUP(VLOOKUP(C129,Table1[[Practice no.]:[12]],24,FALSE),List!$A$2:$B$5,2,FALSE)),"",VLOOKUP(VLOOKUP(C129,Table1[[Practice no.]:[12]],24,FALSE),List!$A$2:$B$5,2,FALSE)))</f>
        <v/>
      </c>
      <c r="K129" s="68" t="str">
        <f>IF(C129="","",IF(ISERROR(VLOOKUP(VLOOKUP(C129,Table1[[Practice no.]:[12]],25,FALSE),List!$A$2:$B$5,2,FALSE)),"",VLOOKUP(VLOOKUP(C129,Table1[[Practice no.]:[12]],25,FALSE),List!$A$2:$B$5,2,FALSE)))</f>
        <v/>
      </c>
      <c r="L129" s="68" t="str">
        <f>IF(C129="","",IF(ISERROR(VLOOKUP(VLOOKUP(C129,Table1[[Practice no.]:[12]],26,FALSE),List!$A$2:$B$5,2,FALSE)),"",VLOOKUP(VLOOKUP(C129,Table1[[Practice no.]:[12]],26,FALSE),List!$A$2:$B$5,2,FALSE)))</f>
        <v/>
      </c>
      <c r="M129" s="68" t="str">
        <f>IF(C129="","",IF(ISERROR(VLOOKUP(VLOOKUP(C129,Table1[[Practice no.]:[12]],27,FALSE),List!$A$2:$B$5,2,FALSE)),"",VLOOKUP(VLOOKUP(C129,Table1[[Practice no.]:[12]],27,FALSE),List!$A$2:$B$5,2,FALSE)))</f>
        <v/>
      </c>
      <c r="N129" s="69" t="str">
        <f>IF(C129="","",IF(ISERROR(VLOOKUP(VLOOKUP(C129,Table1[[Practice no.]:[12]],28,FALSE),List!$A$2:$B$5,2,FALSE)),"",VLOOKUP(VLOOKUP(C129,Table1[[Practice no.]:[12]],28,FALSE),List!$A$2:$B$5,2,FALSE)))</f>
        <v/>
      </c>
      <c r="O129" s="69" t="str">
        <f>IF(C129="","",IF(ISERROR(VLOOKUP(VLOOKUP(C129,Table1[[Practice no.]:[12]],29,FALSE),List!$A$2:$B$5,2,FALSE)),"",VLOOKUP(VLOOKUP(C129,Table1[[Practice no.]:[12]],29,FALSE),List!$A$2:$B$5,2,FALSE)))</f>
        <v/>
      </c>
      <c r="P129" s="69" t="str">
        <f>IF(C129="","",IF(ISERROR(VLOOKUP(VLOOKUP(C129,Table1[[Practice no.]:[12]],30,FALSE),List!$A$2:$B$5,2,FALSE)),"",VLOOKUP(VLOOKUP(C129,Table1[[Practice no.]:[12]],30,FALSE),List!$A$2:$B$5,2,FALSE)))</f>
        <v/>
      </c>
      <c r="Q129" s="77" t="str">
        <f>IF(C129="","",IF(ISERROR(VLOOKUP(VLOOKUP(C129,Table1[[Practice no.]:[12]],31,FALSE),List!$A$2:$B$5,2,FALSE)),"",VLOOKUP(VLOOKUP(C129,Table1[[Practice no.]:[12]],31,FALSE),List!$A$2:$B$5,2,FALSE)))</f>
        <v/>
      </c>
      <c r="R129" s="55" t="str">
        <f>IF(C129="","",IF(ISERROR(VLOOKUP(VLOOKUP(C129,Table1[[Practice no.]:[12]],32,FALSE),List!$A$2:$B$5,2,FALSE)),"",VLOOKUP(VLOOKUP(C129,Table1[[Practice no.]:[12]],32,FALSE),List!$A$2:$B$5,2,FALSE)))</f>
        <v/>
      </c>
      <c r="S129" s="55" t="str">
        <f>IF(C129="","",IF(ISERROR(VLOOKUP(VLOOKUP(C129,Table1[[Practice no.]:[12]],33,FALSE),List!$A$2:$B$5,2,FALSE)),"",VLOOKUP(VLOOKUP(C129,Table1[[Practice no.]:[12]],33,FALSE),List!$A$2:$B$5,2,FALSE)))</f>
        <v/>
      </c>
      <c r="T129" s="55" t="str">
        <f>IF(C129="","",IF(ISERROR(VLOOKUP(VLOOKUP(C129,Table1[[Practice no.]:[12]],34,FALSE),List!$A$2:$B$5,2,FALSE)),"",VLOOKUP(VLOOKUP(C129,Table1[[Practice no.]:[12]],34,FALSE),List!$A$2:$B$5,2,FALSE)))</f>
        <v/>
      </c>
      <c r="U129" s="55" t="str">
        <f>IF(C129="","",IF(ISERROR(VLOOKUP(VLOOKUP(C129,Table1[[Practice no.]:[12]],35,FALSE),List!$A$2:$B$5,2,FALSE)),"",VLOOKUP(VLOOKUP(C129,Table1[[Practice no.]:[12]],35,FALSE),List!$A$2:$B$5,2,FALSE)))</f>
        <v/>
      </c>
      <c r="V129" s="55" t="str">
        <f>IF(C129="","",IF(ISERROR(VLOOKUP(VLOOKUP(C129,Table1[[Practice no.]:[12]],36,FALSE),List!$A$2:$B$5,2,FALSE)),"",VLOOKUP(VLOOKUP(C129,Table1[[Practice no.]:[12]],36,FALSE),List!$A$2:$B$5,2,FALSE)))</f>
        <v/>
      </c>
      <c r="W129" s="55" t="str">
        <f>IF(C129="","",IF(ISERROR(VLOOKUP(VLOOKUP(C129,Table1[[Practice no.]:[12]],37,FALSE),List!$A$2:$B$5,2,FALSE)),"",VLOOKUP(VLOOKUP(C129,Table1[[Practice no.]:[12]],37,FALSE),List!$A$2:$B$5,2,FALSE)))</f>
        <v/>
      </c>
      <c r="X129" s="55" t="str">
        <f>IF(C129="","",IF(ISERROR(VLOOKUP(VLOOKUP(C129,Table1[[Practice no.]:[12]],38,FALSE),List!$A$2:$B$5,2,FALSE)),"",VLOOKUP(VLOOKUP(C129,Table1[[Practice no.]:[12]],38,FALSE),List!$A$2:$B$5,2,FALSE)))</f>
        <v/>
      </c>
      <c r="Y129" s="55" t="str">
        <f>IF(C129="","",IF(ISERROR(VLOOKUP(VLOOKUP(C129,Table1[[Practice no.]:[12]],39,FALSE),List!$A$2:$B$5,2,FALSE)),"",VLOOKUP(VLOOKUP(C129,Table1[[Practice no.]:[12]],39,FALSE),List!$A$2:$B$5,2,FALSE)))</f>
        <v/>
      </c>
      <c r="Z129" s="55" t="str">
        <f>IF(C129="","",IF(ISERROR(VLOOKUP(VLOOKUP(C129,Table1[[Practice no.]:[12]],40,FALSE),List!$A$2:$B$5,2,FALSE)),"",VLOOKUP(VLOOKUP(C129,Table1[[Practice no.]:[12]],40,FALSE),List!$A$2:$B$5,2,FALSE)))</f>
        <v/>
      </c>
      <c r="AA129" s="55" t="str">
        <f>IF(C129="","",IF(ISERROR(VLOOKUP(VLOOKUP(C129,Table1[[Practice no.]:[12]],41,FALSE),List!$A$2:$B$5,2,FALSE)),"",VLOOKUP(VLOOKUP(C129,Table1[[Practice no.]:[12]],41,FALSE),List!$A$2:$B$5,2,FALSE)))</f>
        <v/>
      </c>
      <c r="AB129" s="55" t="str">
        <f>IF(C129="","",IF(ISERROR(VLOOKUP(VLOOKUP(C129,Table1[[Practice no.]:[12]],42,FALSE),List!$A$2:$B$5,2,FALSE)),"",VLOOKUP(VLOOKUP(C129,Table1[[Practice no.]:[12]],42,FALSE),List!$A$2:$B$5,2,FALSE)))</f>
        <v/>
      </c>
      <c r="AD129" s="63"/>
      <c r="AE129" s="63"/>
      <c r="AF129" s="63"/>
      <c r="AG129" s="63"/>
      <c r="AH129" s="63"/>
      <c r="AI129" s="63"/>
      <c r="AJ129" s="63"/>
      <c r="AK129" s="63"/>
      <c r="AL129" s="63"/>
      <c r="AM129" s="63"/>
      <c r="AN129" s="64"/>
    </row>
    <row r="130" spans="1:40" ht="40.35" customHeight="1">
      <c r="A130" s="218"/>
      <c r="B130" s="218"/>
      <c r="C130" s="220"/>
      <c r="D130" s="219" t="str">
        <f>IF(C130="","",HYPERLINK("#'" &amp; C130 &amp; "'!A1",VLOOKUP(C130,Table1[[Practice no.]:[Pracitce Name]],2,FALSE)))</f>
        <v/>
      </c>
      <c r="E130" s="65" t="str">
        <f>IF(C130="","",IF(ISERROR(VLOOKUP(VLOOKUP(C130,Table1[[Practice no.]:[12]],19,FALSE),List!$A$2:$B$5,2,FALSE)),"",VLOOKUP(VLOOKUP(C130,Table1[[Practice no.]:[12]],19,FALSE),List!$A$2:$B$5,2,FALSE)))</f>
        <v/>
      </c>
      <c r="F130" s="66" t="str">
        <f>IF(C130="","",IF(ISERROR(VLOOKUP(VLOOKUP(C130,Table1[[Practice no.]:[12]],20,FALSE),List!$A$2:$B$5,2,FALSE)),"",VLOOKUP(VLOOKUP(C130,Table1[[Practice no.]:[12]],20,FALSE),List!$A$2:$B$5,2,FALSE)))</f>
        <v/>
      </c>
      <c r="G130" s="66" t="str">
        <f>IF(C130="","",IF(ISERROR(VLOOKUP(VLOOKUP(C130,Table1[[Practice no.]:[12]],21,FALSE),List!$A$2:$B$5,2,FALSE)),"",VLOOKUP(VLOOKUP(C130,Table1[[Practice no.]:[12]],21,FALSE),List!$A$2:$B$5,2,FALSE)))</f>
        <v/>
      </c>
      <c r="H130" s="67" t="str">
        <f>IF(C130="","",IF(ISERROR(VLOOKUP(VLOOKUP(C130,Table1[[Practice no.]:[12]],22,FALSE),List!$A$2:$B$5,2,FALSE)),"",VLOOKUP(VLOOKUP(C130,Table1[[Practice no.]:[12]],22,FALSE),List!$A$2:$B$5,2,FALSE)))</f>
        <v/>
      </c>
      <c r="I130" s="67" t="str">
        <f>IF(C130="","",IF(ISERROR(VLOOKUP(VLOOKUP(C130,Table1[[Practice no.]:[12]],23,FALSE),List!$A$2:$B$5,2,FALSE)),"",VLOOKUP(VLOOKUP(C130,Table1[[Practice no.]:[12]],23,FALSE),List!$A$2:$B$5,2,FALSE)))</f>
        <v/>
      </c>
      <c r="J130" s="67" t="str">
        <f>IF(C130="","",IF(ISERROR(VLOOKUP(VLOOKUP(C130,Table1[[Practice no.]:[12]],24,FALSE),List!$A$2:$B$5,2,FALSE)),"",VLOOKUP(VLOOKUP(C130,Table1[[Practice no.]:[12]],24,FALSE),List!$A$2:$B$5,2,FALSE)))</f>
        <v/>
      </c>
      <c r="K130" s="68" t="str">
        <f>IF(C130="","",IF(ISERROR(VLOOKUP(VLOOKUP(C130,Table1[[Practice no.]:[12]],25,FALSE),List!$A$2:$B$5,2,FALSE)),"",VLOOKUP(VLOOKUP(C130,Table1[[Practice no.]:[12]],25,FALSE),List!$A$2:$B$5,2,FALSE)))</f>
        <v/>
      </c>
      <c r="L130" s="68" t="str">
        <f>IF(C130="","",IF(ISERROR(VLOOKUP(VLOOKUP(C130,Table1[[Practice no.]:[12]],26,FALSE),List!$A$2:$B$5,2,FALSE)),"",VLOOKUP(VLOOKUP(C130,Table1[[Practice no.]:[12]],26,FALSE),List!$A$2:$B$5,2,FALSE)))</f>
        <v/>
      </c>
      <c r="M130" s="68" t="str">
        <f>IF(C130="","",IF(ISERROR(VLOOKUP(VLOOKUP(C130,Table1[[Practice no.]:[12]],27,FALSE),List!$A$2:$B$5,2,FALSE)),"",VLOOKUP(VLOOKUP(C130,Table1[[Practice no.]:[12]],27,FALSE),List!$A$2:$B$5,2,FALSE)))</f>
        <v/>
      </c>
      <c r="N130" s="69" t="str">
        <f>IF(C130="","",IF(ISERROR(VLOOKUP(VLOOKUP(C130,Table1[[Practice no.]:[12]],28,FALSE),List!$A$2:$B$5,2,FALSE)),"",VLOOKUP(VLOOKUP(C130,Table1[[Practice no.]:[12]],28,FALSE),List!$A$2:$B$5,2,FALSE)))</f>
        <v/>
      </c>
      <c r="O130" s="69" t="str">
        <f>IF(C130="","",IF(ISERROR(VLOOKUP(VLOOKUP(C130,Table1[[Practice no.]:[12]],29,FALSE),List!$A$2:$B$5,2,FALSE)),"",VLOOKUP(VLOOKUP(C130,Table1[[Practice no.]:[12]],29,FALSE),List!$A$2:$B$5,2,FALSE)))</f>
        <v/>
      </c>
      <c r="P130" s="69" t="str">
        <f>IF(C130="","",IF(ISERROR(VLOOKUP(VLOOKUP(C130,Table1[[Practice no.]:[12]],30,FALSE),List!$A$2:$B$5,2,FALSE)),"",VLOOKUP(VLOOKUP(C130,Table1[[Practice no.]:[12]],30,FALSE),List!$A$2:$B$5,2,FALSE)))</f>
        <v/>
      </c>
      <c r="Q130" s="77" t="str">
        <f>IF(C130="","",IF(ISERROR(VLOOKUP(VLOOKUP(C130,Table1[[Practice no.]:[12]],31,FALSE),List!$A$2:$B$5,2,FALSE)),"",VLOOKUP(VLOOKUP(C130,Table1[[Practice no.]:[12]],31,FALSE),List!$A$2:$B$5,2,FALSE)))</f>
        <v/>
      </c>
      <c r="R130" s="55" t="str">
        <f>IF(C130="","",IF(ISERROR(VLOOKUP(VLOOKUP(C130,Table1[[Practice no.]:[12]],32,FALSE),List!$A$2:$B$5,2,FALSE)),"",VLOOKUP(VLOOKUP(C130,Table1[[Practice no.]:[12]],32,FALSE),List!$A$2:$B$5,2,FALSE)))</f>
        <v/>
      </c>
      <c r="S130" s="55" t="str">
        <f>IF(C130="","",IF(ISERROR(VLOOKUP(VLOOKUP(C130,Table1[[Practice no.]:[12]],33,FALSE),List!$A$2:$B$5,2,FALSE)),"",VLOOKUP(VLOOKUP(C130,Table1[[Practice no.]:[12]],33,FALSE),List!$A$2:$B$5,2,FALSE)))</f>
        <v/>
      </c>
      <c r="T130" s="55" t="str">
        <f>IF(C130="","",IF(ISERROR(VLOOKUP(VLOOKUP(C130,Table1[[Practice no.]:[12]],34,FALSE),List!$A$2:$B$5,2,FALSE)),"",VLOOKUP(VLOOKUP(C130,Table1[[Practice no.]:[12]],34,FALSE),List!$A$2:$B$5,2,FALSE)))</f>
        <v/>
      </c>
      <c r="U130" s="55" t="str">
        <f>IF(C130="","",IF(ISERROR(VLOOKUP(VLOOKUP(C130,Table1[[Practice no.]:[12]],35,FALSE),List!$A$2:$B$5,2,FALSE)),"",VLOOKUP(VLOOKUP(C130,Table1[[Practice no.]:[12]],35,FALSE),List!$A$2:$B$5,2,FALSE)))</f>
        <v/>
      </c>
      <c r="V130" s="55" t="str">
        <f>IF(C130="","",IF(ISERROR(VLOOKUP(VLOOKUP(C130,Table1[[Practice no.]:[12]],36,FALSE),List!$A$2:$B$5,2,FALSE)),"",VLOOKUP(VLOOKUP(C130,Table1[[Practice no.]:[12]],36,FALSE),List!$A$2:$B$5,2,FALSE)))</f>
        <v/>
      </c>
      <c r="W130" s="55" t="str">
        <f>IF(C130="","",IF(ISERROR(VLOOKUP(VLOOKUP(C130,Table1[[Practice no.]:[12]],37,FALSE),List!$A$2:$B$5,2,FALSE)),"",VLOOKUP(VLOOKUP(C130,Table1[[Practice no.]:[12]],37,FALSE),List!$A$2:$B$5,2,FALSE)))</f>
        <v/>
      </c>
      <c r="X130" s="55" t="str">
        <f>IF(C130="","",IF(ISERROR(VLOOKUP(VLOOKUP(C130,Table1[[Practice no.]:[12]],38,FALSE),List!$A$2:$B$5,2,FALSE)),"",VLOOKUP(VLOOKUP(C130,Table1[[Practice no.]:[12]],38,FALSE),List!$A$2:$B$5,2,FALSE)))</f>
        <v/>
      </c>
      <c r="Y130" s="55" t="str">
        <f>IF(C130="","",IF(ISERROR(VLOOKUP(VLOOKUP(C130,Table1[[Practice no.]:[12]],39,FALSE),List!$A$2:$B$5,2,FALSE)),"",VLOOKUP(VLOOKUP(C130,Table1[[Practice no.]:[12]],39,FALSE),List!$A$2:$B$5,2,FALSE)))</f>
        <v/>
      </c>
      <c r="Z130" s="55" t="str">
        <f>IF(C130="","",IF(ISERROR(VLOOKUP(VLOOKUP(C130,Table1[[Practice no.]:[12]],40,FALSE),List!$A$2:$B$5,2,FALSE)),"",VLOOKUP(VLOOKUP(C130,Table1[[Practice no.]:[12]],40,FALSE),List!$A$2:$B$5,2,FALSE)))</f>
        <v/>
      </c>
      <c r="AA130" s="55" t="str">
        <f>IF(C130="","",IF(ISERROR(VLOOKUP(VLOOKUP(C130,Table1[[Practice no.]:[12]],41,FALSE),List!$A$2:$B$5,2,FALSE)),"",VLOOKUP(VLOOKUP(C130,Table1[[Practice no.]:[12]],41,FALSE),List!$A$2:$B$5,2,FALSE)))</f>
        <v/>
      </c>
      <c r="AB130" s="55" t="str">
        <f>IF(C130="","",IF(ISERROR(VLOOKUP(VLOOKUP(C130,Table1[[Practice no.]:[12]],42,FALSE),List!$A$2:$B$5,2,FALSE)),"",VLOOKUP(VLOOKUP(C130,Table1[[Practice no.]:[12]],42,FALSE),List!$A$2:$B$5,2,FALSE)))</f>
        <v/>
      </c>
      <c r="AD130" s="63"/>
      <c r="AE130" s="63"/>
      <c r="AF130" s="63"/>
      <c r="AG130" s="63"/>
      <c r="AH130" s="63"/>
      <c r="AI130" s="63"/>
      <c r="AJ130" s="63"/>
      <c r="AK130" s="63"/>
      <c r="AL130" s="63"/>
      <c r="AM130" s="63"/>
      <c r="AN130" s="64"/>
    </row>
    <row r="131" spans="1:40" ht="40.35" customHeight="1">
      <c r="A131" s="218"/>
      <c r="B131" s="218"/>
      <c r="C131" s="220"/>
      <c r="D131" s="219" t="str">
        <f>IF(C131="","",HYPERLINK("#'" &amp; C131 &amp; "'!A1",VLOOKUP(C131,Table1[[Practice no.]:[Pracitce Name]],2,FALSE)))</f>
        <v/>
      </c>
      <c r="E131" s="65" t="str">
        <f>IF(C131="","",IF(ISERROR(VLOOKUP(VLOOKUP(C131,Table1[[Practice no.]:[12]],19,FALSE),List!$A$2:$B$5,2,FALSE)),"",VLOOKUP(VLOOKUP(C131,Table1[[Practice no.]:[12]],19,FALSE),List!$A$2:$B$5,2,FALSE)))</f>
        <v/>
      </c>
      <c r="F131" s="66" t="str">
        <f>IF(C131="","",IF(ISERROR(VLOOKUP(VLOOKUP(C131,Table1[[Practice no.]:[12]],20,FALSE),List!$A$2:$B$5,2,FALSE)),"",VLOOKUP(VLOOKUP(C131,Table1[[Practice no.]:[12]],20,FALSE),List!$A$2:$B$5,2,FALSE)))</f>
        <v/>
      </c>
      <c r="G131" s="66" t="str">
        <f>IF(C131="","",IF(ISERROR(VLOOKUP(VLOOKUP(C131,Table1[[Practice no.]:[12]],21,FALSE),List!$A$2:$B$5,2,FALSE)),"",VLOOKUP(VLOOKUP(C131,Table1[[Practice no.]:[12]],21,FALSE),List!$A$2:$B$5,2,FALSE)))</f>
        <v/>
      </c>
      <c r="H131" s="67" t="str">
        <f>IF(C131="","",IF(ISERROR(VLOOKUP(VLOOKUP(C131,Table1[[Practice no.]:[12]],22,FALSE),List!$A$2:$B$5,2,FALSE)),"",VLOOKUP(VLOOKUP(C131,Table1[[Practice no.]:[12]],22,FALSE),List!$A$2:$B$5,2,FALSE)))</f>
        <v/>
      </c>
      <c r="I131" s="67" t="str">
        <f>IF(C131="","",IF(ISERROR(VLOOKUP(VLOOKUP(C131,Table1[[Practice no.]:[12]],23,FALSE),List!$A$2:$B$5,2,FALSE)),"",VLOOKUP(VLOOKUP(C131,Table1[[Practice no.]:[12]],23,FALSE),List!$A$2:$B$5,2,FALSE)))</f>
        <v/>
      </c>
      <c r="J131" s="67" t="str">
        <f>IF(C131="","",IF(ISERROR(VLOOKUP(VLOOKUP(C131,Table1[[Practice no.]:[12]],24,FALSE),List!$A$2:$B$5,2,FALSE)),"",VLOOKUP(VLOOKUP(C131,Table1[[Practice no.]:[12]],24,FALSE),List!$A$2:$B$5,2,FALSE)))</f>
        <v/>
      </c>
      <c r="K131" s="68" t="str">
        <f>IF(C131="","",IF(ISERROR(VLOOKUP(VLOOKUP(C131,Table1[[Practice no.]:[12]],25,FALSE),List!$A$2:$B$5,2,FALSE)),"",VLOOKUP(VLOOKUP(C131,Table1[[Practice no.]:[12]],25,FALSE),List!$A$2:$B$5,2,FALSE)))</f>
        <v/>
      </c>
      <c r="L131" s="68" t="str">
        <f>IF(C131="","",IF(ISERROR(VLOOKUP(VLOOKUP(C131,Table1[[Practice no.]:[12]],26,FALSE),List!$A$2:$B$5,2,FALSE)),"",VLOOKUP(VLOOKUP(C131,Table1[[Practice no.]:[12]],26,FALSE),List!$A$2:$B$5,2,FALSE)))</f>
        <v/>
      </c>
      <c r="M131" s="68" t="str">
        <f>IF(C131="","",IF(ISERROR(VLOOKUP(VLOOKUP(C131,Table1[[Practice no.]:[12]],27,FALSE),List!$A$2:$B$5,2,FALSE)),"",VLOOKUP(VLOOKUP(C131,Table1[[Practice no.]:[12]],27,FALSE),List!$A$2:$B$5,2,FALSE)))</f>
        <v/>
      </c>
      <c r="N131" s="69" t="str">
        <f>IF(C131="","",IF(ISERROR(VLOOKUP(VLOOKUP(C131,Table1[[Practice no.]:[12]],28,FALSE),List!$A$2:$B$5,2,FALSE)),"",VLOOKUP(VLOOKUP(C131,Table1[[Practice no.]:[12]],28,FALSE),List!$A$2:$B$5,2,FALSE)))</f>
        <v/>
      </c>
      <c r="O131" s="69" t="str">
        <f>IF(C131="","",IF(ISERROR(VLOOKUP(VLOOKUP(C131,Table1[[Practice no.]:[12]],29,FALSE),List!$A$2:$B$5,2,FALSE)),"",VLOOKUP(VLOOKUP(C131,Table1[[Practice no.]:[12]],29,FALSE),List!$A$2:$B$5,2,FALSE)))</f>
        <v/>
      </c>
      <c r="P131" s="69" t="str">
        <f>IF(C131="","",IF(ISERROR(VLOOKUP(VLOOKUP(C131,Table1[[Practice no.]:[12]],30,FALSE),List!$A$2:$B$5,2,FALSE)),"",VLOOKUP(VLOOKUP(C131,Table1[[Practice no.]:[12]],30,FALSE),List!$A$2:$B$5,2,FALSE)))</f>
        <v/>
      </c>
      <c r="Q131" s="77" t="str">
        <f>IF(C131="","",IF(ISERROR(VLOOKUP(VLOOKUP(C131,Table1[[Practice no.]:[12]],31,FALSE),List!$A$2:$B$5,2,FALSE)),"",VLOOKUP(VLOOKUP(C131,Table1[[Practice no.]:[12]],31,FALSE),List!$A$2:$B$5,2,FALSE)))</f>
        <v/>
      </c>
      <c r="R131" s="55" t="str">
        <f>IF(C131="","",IF(ISERROR(VLOOKUP(VLOOKUP(C131,Table1[[Practice no.]:[12]],32,FALSE),List!$A$2:$B$5,2,FALSE)),"",VLOOKUP(VLOOKUP(C131,Table1[[Practice no.]:[12]],32,FALSE),List!$A$2:$B$5,2,FALSE)))</f>
        <v/>
      </c>
      <c r="S131" s="55" t="str">
        <f>IF(C131="","",IF(ISERROR(VLOOKUP(VLOOKUP(C131,Table1[[Practice no.]:[12]],33,FALSE),List!$A$2:$B$5,2,FALSE)),"",VLOOKUP(VLOOKUP(C131,Table1[[Practice no.]:[12]],33,FALSE),List!$A$2:$B$5,2,FALSE)))</f>
        <v/>
      </c>
      <c r="T131" s="55" t="str">
        <f>IF(C131="","",IF(ISERROR(VLOOKUP(VLOOKUP(C131,Table1[[Practice no.]:[12]],34,FALSE),List!$A$2:$B$5,2,FALSE)),"",VLOOKUP(VLOOKUP(C131,Table1[[Practice no.]:[12]],34,FALSE),List!$A$2:$B$5,2,FALSE)))</f>
        <v/>
      </c>
      <c r="U131" s="55" t="str">
        <f>IF(C131="","",IF(ISERROR(VLOOKUP(VLOOKUP(C131,Table1[[Practice no.]:[12]],35,FALSE),List!$A$2:$B$5,2,FALSE)),"",VLOOKUP(VLOOKUP(C131,Table1[[Practice no.]:[12]],35,FALSE),List!$A$2:$B$5,2,FALSE)))</f>
        <v/>
      </c>
      <c r="V131" s="55" t="str">
        <f>IF(C131="","",IF(ISERROR(VLOOKUP(VLOOKUP(C131,Table1[[Practice no.]:[12]],36,FALSE),List!$A$2:$B$5,2,FALSE)),"",VLOOKUP(VLOOKUP(C131,Table1[[Practice no.]:[12]],36,FALSE),List!$A$2:$B$5,2,FALSE)))</f>
        <v/>
      </c>
      <c r="W131" s="55" t="str">
        <f>IF(C131="","",IF(ISERROR(VLOOKUP(VLOOKUP(C131,Table1[[Practice no.]:[12]],37,FALSE),List!$A$2:$B$5,2,FALSE)),"",VLOOKUP(VLOOKUP(C131,Table1[[Practice no.]:[12]],37,FALSE),List!$A$2:$B$5,2,FALSE)))</f>
        <v/>
      </c>
      <c r="X131" s="55" t="str">
        <f>IF(C131="","",IF(ISERROR(VLOOKUP(VLOOKUP(C131,Table1[[Practice no.]:[12]],38,FALSE),List!$A$2:$B$5,2,FALSE)),"",VLOOKUP(VLOOKUP(C131,Table1[[Practice no.]:[12]],38,FALSE),List!$A$2:$B$5,2,FALSE)))</f>
        <v/>
      </c>
      <c r="Y131" s="55" t="str">
        <f>IF(C131="","",IF(ISERROR(VLOOKUP(VLOOKUP(C131,Table1[[Practice no.]:[12]],39,FALSE),List!$A$2:$B$5,2,FALSE)),"",VLOOKUP(VLOOKUP(C131,Table1[[Practice no.]:[12]],39,FALSE),List!$A$2:$B$5,2,FALSE)))</f>
        <v/>
      </c>
      <c r="Z131" s="55" t="str">
        <f>IF(C131="","",IF(ISERROR(VLOOKUP(VLOOKUP(C131,Table1[[Practice no.]:[12]],40,FALSE),List!$A$2:$B$5,2,FALSE)),"",VLOOKUP(VLOOKUP(C131,Table1[[Practice no.]:[12]],40,FALSE),List!$A$2:$B$5,2,FALSE)))</f>
        <v/>
      </c>
      <c r="AA131" s="55" t="str">
        <f>IF(C131="","",IF(ISERROR(VLOOKUP(VLOOKUP(C131,Table1[[Practice no.]:[12]],41,FALSE),List!$A$2:$B$5,2,FALSE)),"",VLOOKUP(VLOOKUP(C131,Table1[[Practice no.]:[12]],41,FALSE),List!$A$2:$B$5,2,FALSE)))</f>
        <v/>
      </c>
      <c r="AB131" s="55" t="str">
        <f>IF(C131="","",IF(ISERROR(VLOOKUP(VLOOKUP(C131,Table1[[Practice no.]:[12]],42,FALSE),List!$A$2:$B$5,2,FALSE)),"",VLOOKUP(VLOOKUP(C131,Table1[[Practice no.]:[12]],42,FALSE),List!$A$2:$B$5,2,FALSE)))</f>
        <v/>
      </c>
      <c r="AD131" s="63"/>
      <c r="AE131" s="63"/>
      <c r="AF131" s="63"/>
      <c r="AG131" s="63"/>
      <c r="AH131" s="63"/>
      <c r="AI131" s="63"/>
      <c r="AJ131" s="63"/>
      <c r="AK131" s="63"/>
      <c r="AL131" s="63"/>
      <c r="AM131" s="63"/>
      <c r="AN131" s="64"/>
    </row>
    <row r="132" spans="1:40" ht="40.35" customHeight="1">
      <c r="A132" s="218"/>
      <c r="B132" s="218"/>
      <c r="C132" s="220"/>
      <c r="D132" s="219" t="str">
        <f>IF(C132="","",HYPERLINK("#'" &amp; C132 &amp; "'!A1",VLOOKUP(C132,Table1[[Practice no.]:[Pracitce Name]],2,FALSE)))</f>
        <v/>
      </c>
      <c r="E132" s="65" t="str">
        <f>IF(C132="","",IF(ISERROR(VLOOKUP(VLOOKUP(C132,Table1[[Practice no.]:[12]],19,FALSE),List!$A$2:$B$5,2,FALSE)),"",VLOOKUP(VLOOKUP(C132,Table1[[Practice no.]:[12]],19,FALSE),List!$A$2:$B$5,2,FALSE)))</f>
        <v/>
      </c>
      <c r="F132" s="66" t="str">
        <f>IF(C132="","",IF(ISERROR(VLOOKUP(VLOOKUP(C132,Table1[[Practice no.]:[12]],20,FALSE),List!$A$2:$B$5,2,FALSE)),"",VLOOKUP(VLOOKUP(C132,Table1[[Practice no.]:[12]],20,FALSE),List!$A$2:$B$5,2,FALSE)))</f>
        <v/>
      </c>
      <c r="G132" s="66" t="str">
        <f>IF(C132="","",IF(ISERROR(VLOOKUP(VLOOKUP(C132,Table1[[Practice no.]:[12]],21,FALSE),List!$A$2:$B$5,2,FALSE)),"",VLOOKUP(VLOOKUP(C132,Table1[[Practice no.]:[12]],21,FALSE),List!$A$2:$B$5,2,FALSE)))</f>
        <v/>
      </c>
      <c r="H132" s="67" t="str">
        <f>IF(C132="","",IF(ISERROR(VLOOKUP(VLOOKUP(C132,Table1[[Practice no.]:[12]],22,FALSE),List!$A$2:$B$5,2,FALSE)),"",VLOOKUP(VLOOKUP(C132,Table1[[Practice no.]:[12]],22,FALSE),List!$A$2:$B$5,2,FALSE)))</f>
        <v/>
      </c>
      <c r="I132" s="67" t="str">
        <f>IF(C132="","",IF(ISERROR(VLOOKUP(VLOOKUP(C132,Table1[[Practice no.]:[12]],23,FALSE),List!$A$2:$B$5,2,FALSE)),"",VLOOKUP(VLOOKUP(C132,Table1[[Practice no.]:[12]],23,FALSE),List!$A$2:$B$5,2,FALSE)))</f>
        <v/>
      </c>
      <c r="J132" s="67" t="str">
        <f>IF(C132="","",IF(ISERROR(VLOOKUP(VLOOKUP(C132,Table1[[Practice no.]:[12]],24,FALSE),List!$A$2:$B$5,2,FALSE)),"",VLOOKUP(VLOOKUP(C132,Table1[[Practice no.]:[12]],24,FALSE),List!$A$2:$B$5,2,FALSE)))</f>
        <v/>
      </c>
      <c r="K132" s="68" t="str">
        <f>IF(C132="","",IF(ISERROR(VLOOKUP(VLOOKUP(C132,Table1[[Practice no.]:[12]],25,FALSE),List!$A$2:$B$5,2,FALSE)),"",VLOOKUP(VLOOKUP(C132,Table1[[Practice no.]:[12]],25,FALSE),List!$A$2:$B$5,2,FALSE)))</f>
        <v/>
      </c>
      <c r="L132" s="68" t="str">
        <f>IF(C132="","",IF(ISERROR(VLOOKUP(VLOOKUP(C132,Table1[[Practice no.]:[12]],26,FALSE),List!$A$2:$B$5,2,FALSE)),"",VLOOKUP(VLOOKUP(C132,Table1[[Practice no.]:[12]],26,FALSE),List!$A$2:$B$5,2,FALSE)))</f>
        <v/>
      </c>
      <c r="M132" s="68" t="str">
        <f>IF(C132="","",IF(ISERROR(VLOOKUP(VLOOKUP(C132,Table1[[Practice no.]:[12]],27,FALSE),List!$A$2:$B$5,2,FALSE)),"",VLOOKUP(VLOOKUP(C132,Table1[[Practice no.]:[12]],27,FALSE),List!$A$2:$B$5,2,FALSE)))</f>
        <v/>
      </c>
      <c r="N132" s="69" t="str">
        <f>IF(C132="","",IF(ISERROR(VLOOKUP(VLOOKUP(C132,Table1[[Practice no.]:[12]],28,FALSE),List!$A$2:$B$5,2,FALSE)),"",VLOOKUP(VLOOKUP(C132,Table1[[Practice no.]:[12]],28,FALSE),List!$A$2:$B$5,2,FALSE)))</f>
        <v/>
      </c>
      <c r="O132" s="69" t="str">
        <f>IF(C132="","",IF(ISERROR(VLOOKUP(VLOOKUP(C132,Table1[[Practice no.]:[12]],29,FALSE),List!$A$2:$B$5,2,FALSE)),"",VLOOKUP(VLOOKUP(C132,Table1[[Practice no.]:[12]],29,FALSE),List!$A$2:$B$5,2,FALSE)))</f>
        <v/>
      </c>
      <c r="P132" s="69" t="str">
        <f>IF(C132="","",IF(ISERROR(VLOOKUP(VLOOKUP(C132,Table1[[Practice no.]:[12]],30,FALSE),List!$A$2:$B$5,2,FALSE)),"",VLOOKUP(VLOOKUP(C132,Table1[[Practice no.]:[12]],30,FALSE),List!$A$2:$B$5,2,FALSE)))</f>
        <v/>
      </c>
      <c r="Q132" s="77" t="str">
        <f>IF(C132="","",IF(ISERROR(VLOOKUP(VLOOKUP(C132,Table1[[Practice no.]:[12]],31,FALSE),List!$A$2:$B$5,2,FALSE)),"",VLOOKUP(VLOOKUP(C132,Table1[[Practice no.]:[12]],31,FALSE),List!$A$2:$B$5,2,FALSE)))</f>
        <v/>
      </c>
      <c r="R132" s="55" t="str">
        <f>IF(C132="","",IF(ISERROR(VLOOKUP(VLOOKUP(C132,Table1[[Practice no.]:[12]],32,FALSE),List!$A$2:$B$5,2,FALSE)),"",VLOOKUP(VLOOKUP(C132,Table1[[Practice no.]:[12]],32,FALSE),List!$A$2:$B$5,2,FALSE)))</f>
        <v/>
      </c>
      <c r="S132" s="55" t="str">
        <f>IF(C132="","",IF(ISERROR(VLOOKUP(VLOOKUP(C132,Table1[[Practice no.]:[12]],33,FALSE),List!$A$2:$B$5,2,FALSE)),"",VLOOKUP(VLOOKUP(C132,Table1[[Practice no.]:[12]],33,FALSE),List!$A$2:$B$5,2,FALSE)))</f>
        <v/>
      </c>
      <c r="T132" s="55" t="str">
        <f>IF(C132="","",IF(ISERROR(VLOOKUP(VLOOKUP(C132,Table1[[Practice no.]:[12]],34,FALSE),List!$A$2:$B$5,2,FALSE)),"",VLOOKUP(VLOOKUP(C132,Table1[[Practice no.]:[12]],34,FALSE),List!$A$2:$B$5,2,FALSE)))</f>
        <v/>
      </c>
      <c r="U132" s="55" t="str">
        <f>IF(C132="","",IF(ISERROR(VLOOKUP(VLOOKUP(C132,Table1[[Practice no.]:[12]],35,FALSE),List!$A$2:$B$5,2,FALSE)),"",VLOOKUP(VLOOKUP(C132,Table1[[Practice no.]:[12]],35,FALSE),List!$A$2:$B$5,2,FALSE)))</f>
        <v/>
      </c>
      <c r="V132" s="55" t="str">
        <f>IF(C132="","",IF(ISERROR(VLOOKUP(VLOOKUP(C132,Table1[[Practice no.]:[12]],36,FALSE),List!$A$2:$B$5,2,FALSE)),"",VLOOKUP(VLOOKUP(C132,Table1[[Practice no.]:[12]],36,FALSE),List!$A$2:$B$5,2,FALSE)))</f>
        <v/>
      </c>
      <c r="W132" s="55" t="str">
        <f>IF(C132="","",IF(ISERROR(VLOOKUP(VLOOKUP(C132,Table1[[Practice no.]:[12]],37,FALSE),List!$A$2:$B$5,2,FALSE)),"",VLOOKUP(VLOOKUP(C132,Table1[[Practice no.]:[12]],37,FALSE),List!$A$2:$B$5,2,FALSE)))</f>
        <v/>
      </c>
      <c r="X132" s="55" t="str">
        <f>IF(C132="","",IF(ISERROR(VLOOKUP(VLOOKUP(C132,Table1[[Practice no.]:[12]],38,FALSE),List!$A$2:$B$5,2,FALSE)),"",VLOOKUP(VLOOKUP(C132,Table1[[Practice no.]:[12]],38,FALSE),List!$A$2:$B$5,2,FALSE)))</f>
        <v/>
      </c>
      <c r="Y132" s="55" t="str">
        <f>IF(C132="","",IF(ISERROR(VLOOKUP(VLOOKUP(C132,Table1[[Practice no.]:[12]],39,FALSE),List!$A$2:$B$5,2,FALSE)),"",VLOOKUP(VLOOKUP(C132,Table1[[Practice no.]:[12]],39,FALSE),List!$A$2:$B$5,2,FALSE)))</f>
        <v/>
      </c>
      <c r="Z132" s="55" t="str">
        <f>IF(C132="","",IF(ISERROR(VLOOKUP(VLOOKUP(C132,Table1[[Practice no.]:[12]],40,FALSE),List!$A$2:$B$5,2,FALSE)),"",VLOOKUP(VLOOKUP(C132,Table1[[Practice no.]:[12]],40,FALSE),List!$A$2:$B$5,2,FALSE)))</f>
        <v/>
      </c>
      <c r="AA132" s="55" t="str">
        <f>IF(C132="","",IF(ISERROR(VLOOKUP(VLOOKUP(C132,Table1[[Practice no.]:[12]],41,FALSE),List!$A$2:$B$5,2,FALSE)),"",VLOOKUP(VLOOKUP(C132,Table1[[Practice no.]:[12]],41,FALSE),List!$A$2:$B$5,2,FALSE)))</f>
        <v/>
      </c>
      <c r="AB132" s="55" t="str">
        <f>IF(C132="","",IF(ISERROR(VLOOKUP(VLOOKUP(C132,Table1[[Practice no.]:[12]],42,FALSE),List!$A$2:$B$5,2,FALSE)),"",VLOOKUP(VLOOKUP(C132,Table1[[Practice no.]:[12]],42,FALSE),List!$A$2:$B$5,2,FALSE)))</f>
        <v/>
      </c>
      <c r="AD132" s="63"/>
      <c r="AE132" s="63"/>
      <c r="AF132" s="63"/>
      <c r="AG132" s="63"/>
      <c r="AH132" s="63"/>
      <c r="AI132" s="63"/>
      <c r="AJ132" s="63"/>
      <c r="AK132" s="63"/>
      <c r="AL132" s="63"/>
      <c r="AM132" s="63"/>
      <c r="AN132" s="64"/>
    </row>
    <row r="133" spans="1:40" ht="40.35" customHeight="1">
      <c r="A133" s="218"/>
      <c r="B133" s="219"/>
      <c r="C133" s="222"/>
      <c r="D133" s="219" t="str">
        <f>IF(C133="","",HYPERLINK("#'" &amp; C133 &amp; "'!A1",VLOOKUP(C133,Table1[[Practice no.]:[Pracitce Name]],2,FALSE)))</f>
        <v/>
      </c>
      <c r="E133" s="65" t="str">
        <f>IF(C133="","",IF(ISERROR(VLOOKUP(VLOOKUP(C133,Table1[[Practice no.]:[12]],19,FALSE),List!$A$2:$B$5,2,FALSE)),"",VLOOKUP(VLOOKUP(C133,Table1[[Practice no.]:[12]],19,FALSE),List!$A$2:$B$5,2,FALSE)))</f>
        <v/>
      </c>
      <c r="F133" s="66" t="str">
        <f>IF(C133="","",IF(ISERROR(VLOOKUP(VLOOKUP(C133,Table1[[Practice no.]:[12]],20,FALSE),List!$A$2:$B$5,2,FALSE)),"",VLOOKUP(VLOOKUP(C133,Table1[[Practice no.]:[12]],20,FALSE),List!$A$2:$B$5,2,FALSE)))</f>
        <v/>
      </c>
      <c r="G133" s="66" t="str">
        <f>IF(C133="","",IF(ISERROR(VLOOKUP(VLOOKUP(C133,Table1[[Practice no.]:[12]],21,FALSE),List!$A$2:$B$5,2,FALSE)),"",VLOOKUP(VLOOKUP(C133,Table1[[Practice no.]:[12]],21,FALSE),List!$A$2:$B$5,2,FALSE)))</f>
        <v/>
      </c>
      <c r="H133" s="67" t="str">
        <f>IF(C133="","",IF(ISERROR(VLOOKUP(VLOOKUP(C133,Table1[[Practice no.]:[12]],22,FALSE),List!$A$2:$B$5,2,FALSE)),"",VLOOKUP(VLOOKUP(C133,Table1[[Practice no.]:[12]],22,FALSE),List!$A$2:$B$5,2,FALSE)))</f>
        <v/>
      </c>
      <c r="I133" s="67" t="str">
        <f>IF(C133="","",IF(ISERROR(VLOOKUP(VLOOKUP(C133,Table1[[Practice no.]:[12]],23,FALSE),List!$A$2:$B$5,2,FALSE)),"",VLOOKUP(VLOOKUP(C133,Table1[[Practice no.]:[12]],23,FALSE),List!$A$2:$B$5,2,FALSE)))</f>
        <v/>
      </c>
      <c r="J133" s="67" t="str">
        <f>IF(C133="","",IF(ISERROR(VLOOKUP(VLOOKUP(C133,Table1[[Practice no.]:[12]],24,FALSE),List!$A$2:$B$5,2,FALSE)),"",VLOOKUP(VLOOKUP(C133,Table1[[Practice no.]:[12]],24,FALSE),List!$A$2:$B$5,2,FALSE)))</f>
        <v/>
      </c>
      <c r="K133" s="68" t="str">
        <f>IF(C133="","",IF(ISERROR(VLOOKUP(VLOOKUP(C133,Table1[[Practice no.]:[12]],25,FALSE),List!$A$2:$B$5,2,FALSE)),"",VLOOKUP(VLOOKUP(C133,Table1[[Practice no.]:[12]],25,FALSE),List!$A$2:$B$5,2,FALSE)))</f>
        <v/>
      </c>
      <c r="L133" s="68" t="str">
        <f>IF(C133="","",IF(ISERROR(VLOOKUP(VLOOKUP(C133,Table1[[Practice no.]:[12]],26,FALSE),List!$A$2:$B$5,2,FALSE)),"",VLOOKUP(VLOOKUP(C133,Table1[[Practice no.]:[12]],26,FALSE),List!$A$2:$B$5,2,FALSE)))</f>
        <v/>
      </c>
      <c r="M133" s="68" t="str">
        <f>IF(C133="","",IF(ISERROR(VLOOKUP(VLOOKUP(C133,Table1[[Practice no.]:[12]],27,FALSE),List!$A$2:$B$5,2,FALSE)),"",VLOOKUP(VLOOKUP(C133,Table1[[Practice no.]:[12]],27,FALSE),List!$A$2:$B$5,2,FALSE)))</f>
        <v/>
      </c>
      <c r="N133" s="69" t="str">
        <f>IF(C133="","",IF(ISERROR(VLOOKUP(VLOOKUP(C133,Table1[[Practice no.]:[12]],28,FALSE),List!$A$2:$B$5,2,FALSE)),"",VLOOKUP(VLOOKUP(C133,Table1[[Practice no.]:[12]],28,FALSE),List!$A$2:$B$5,2,FALSE)))</f>
        <v/>
      </c>
      <c r="O133" s="69" t="str">
        <f>IF(C133="","",IF(ISERROR(VLOOKUP(VLOOKUP(C133,Table1[[Practice no.]:[12]],29,FALSE),List!$A$2:$B$5,2,FALSE)),"",VLOOKUP(VLOOKUP(C133,Table1[[Practice no.]:[12]],29,FALSE),List!$A$2:$B$5,2,FALSE)))</f>
        <v/>
      </c>
      <c r="P133" s="69" t="str">
        <f>IF(C133="","",IF(ISERROR(VLOOKUP(VLOOKUP(C133,Table1[[Practice no.]:[12]],30,FALSE),List!$A$2:$B$5,2,FALSE)),"",VLOOKUP(VLOOKUP(C133,Table1[[Practice no.]:[12]],30,FALSE),List!$A$2:$B$5,2,FALSE)))</f>
        <v/>
      </c>
      <c r="Q133" s="77" t="str">
        <f>IF(C133="","",IF(ISERROR(VLOOKUP(VLOOKUP(C133,Table1[[Practice no.]:[12]],31,FALSE),List!$A$2:$B$5,2,FALSE)),"",VLOOKUP(VLOOKUP(C133,Table1[[Practice no.]:[12]],31,FALSE),List!$A$2:$B$5,2,FALSE)))</f>
        <v/>
      </c>
      <c r="R133" s="55" t="str">
        <f>IF(C133="","",IF(ISERROR(VLOOKUP(VLOOKUP(C133,Table1[[Practice no.]:[12]],32,FALSE),List!$A$2:$B$5,2,FALSE)),"",VLOOKUP(VLOOKUP(C133,Table1[[Practice no.]:[12]],32,FALSE),List!$A$2:$B$5,2,FALSE)))</f>
        <v/>
      </c>
      <c r="S133" s="55" t="str">
        <f>IF(C133="","",IF(ISERROR(VLOOKUP(VLOOKUP(C133,Table1[[Practice no.]:[12]],33,FALSE),List!$A$2:$B$5,2,FALSE)),"",VLOOKUP(VLOOKUP(C133,Table1[[Practice no.]:[12]],33,FALSE),List!$A$2:$B$5,2,FALSE)))</f>
        <v/>
      </c>
      <c r="T133" s="55" t="str">
        <f>IF(C133="","",IF(ISERROR(VLOOKUP(VLOOKUP(C133,Table1[[Practice no.]:[12]],34,FALSE),List!$A$2:$B$5,2,FALSE)),"",VLOOKUP(VLOOKUP(C133,Table1[[Practice no.]:[12]],34,FALSE),List!$A$2:$B$5,2,FALSE)))</f>
        <v/>
      </c>
      <c r="U133" s="55" t="str">
        <f>IF(C133="","",IF(ISERROR(VLOOKUP(VLOOKUP(C133,Table1[[Practice no.]:[12]],35,FALSE),List!$A$2:$B$5,2,FALSE)),"",VLOOKUP(VLOOKUP(C133,Table1[[Practice no.]:[12]],35,FALSE),List!$A$2:$B$5,2,FALSE)))</f>
        <v/>
      </c>
      <c r="V133" s="55" t="str">
        <f>IF(C133="","",IF(ISERROR(VLOOKUP(VLOOKUP(C133,Table1[[Practice no.]:[12]],36,FALSE),List!$A$2:$B$5,2,FALSE)),"",VLOOKUP(VLOOKUP(C133,Table1[[Practice no.]:[12]],36,FALSE),List!$A$2:$B$5,2,FALSE)))</f>
        <v/>
      </c>
      <c r="W133" s="55" t="str">
        <f>IF(C133="","",IF(ISERROR(VLOOKUP(VLOOKUP(C133,Table1[[Practice no.]:[12]],37,FALSE),List!$A$2:$B$5,2,FALSE)),"",VLOOKUP(VLOOKUP(C133,Table1[[Practice no.]:[12]],37,FALSE),List!$A$2:$B$5,2,FALSE)))</f>
        <v/>
      </c>
      <c r="X133" s="55" t="str">
        <f>IF(C133="","",IF(ISERROR(VLOOKUP(VLOOKUP(C133,Table1[[Practice no.]:[12]],38,FALSE),List!$A$2:$B$5,2,FALSE)),"",VLOOKUP(VLOOKUP(C133,Table1[[Practice no.]:[12]],38,FALSE),List!$A$2:$B$5,2,FALSE)))</f>
        <v/>
      </c>
      <c r="Y133" s="55" t="str">
        <f>IF(C133="","",IF(ISERROR(VLOOKUP(VLOOKUP(C133,Table1[[Practice no.]:[12]],39,FALSE),List!$A$2:$B$5,2,FALSE)),"",VLOOKUP(VLOOKUP(C133,Table1[[Practice no.]:[12]],39,FALSE),List!$A$2:$B$5,2,FALSE)))</f>
        <v/>
      </c>
      <c r="Z133" s="55" t="str">
        <f>IF(C133="","",IF(ISERROR(VLOOKUP(VLOOKUP(C133,Table1[[Practice no.]:[12]],40,FALSE),List!$A$2:$B$5,2,FALSE)),"",VLOOKUP(VLOOKUP(C133,Table1[[Practice no.]:[12]],40,FALSE),List!$A$2:$B$5,2,FALSE)))</f>
        <v/>
      </c>
      <c r="AA133" s="55" t="str">
        <f>IF(C133="","",IF(ISERROR(VLOOKUP(VLOOKUP(C133,Table1[[Practice no.]:[12]],41,FALSE),List!$A$2:$B$5,2,FALSE)),"",VLOOKUP(VLOOKUP(C133,Table1[[Practice no.]:[12]],41,FALSE),List!$A$2:$B$5,2,FALSE)))</f>
        <v/>
      </c>
      <c r="AB133" s="55" t="str">
        <f>IF(C133="","",IF(ISERROR(VLOOKUP(VLOOKUP(C133,Table1[[Practice no.]:[12]],42,FALSE),List!$A$2:$B$5,2,FALSE)),"",VLOOKUP(VLOOKUP(C133,Table1[[Practice no.]:[12]],42,FALSE),List!$A$2:$B$5,2,FALSE)))</f>
        <v/>
      </c>
      <c r="AD133" s="64"/>
      <c r="AE133" s="64"/>
      <c r="AF133" s="64"/>
      <c r="AG133" s="64"/>
      <c r="AH133" s="64"/>
      <c r="AI133" s="64"/>
      <c r="AJ133" s="64"/>
      <c r="AK133" s="64"/>
      <c r="AL133" s="64"/>
      <c r="AM133" s="64"/>
      <c r="AN133" s="64"/>
    </row>
    <row r="134" spans="1:40" ht="40.35" customHeight="1">
      <c r="A134" s="218"/>
      <c r="B134" s="219"/>
      <c r="C134" s="222"/>
      <c r="D134" s="219" t="str">
        <f>IF(C134="","",HYPERLINK("#'" &amp; C134 &amp; "'!A1",VLOOKUP(C134,Table1[[Practice no.]:[Pracitce Name]],2,FALSE)))</f>
        <v/>
      </c>
      <c r="E134" s="65" t="str">
        <f>IF(C134="","",IF(ISERROR(VLOOKUP(VLOOKUP(C134,Table1[[Practice no.]:[12]],19,FALSE),List!$A$2:$B$5,2,FALSE)),"",VLOOKUP(VLOOKUP(C134,Table1[[Practice no.]:[12]],19,FALSE),List!$A$2:$B$5,2,FALSE)))</f>
        <v/>
      </c>
      <c r="F134" s="66" t="str">
        <f>IF(C134="","",IF(ISERROR(VLOOKUP(VLOOKUP(C134,Table1[[Practice no.]:[12]],20,FALSE),List!$A$2:$B$5,2,FALSE)),"",VLOOKUP(VLOOKUP(C134,Table1[[Practice no.]:[12]],20,FALSE),List!$A$2:$B$5,2,FALSE)))</f>
        <v/>
      </c>
      <c r="G134" s="66" t="str">
        <f>IF(C134="","",IF(ISERROR(VLOOKUP(VLOOKUP(C134,Table1[[Practice no.]:[12]],21,FALSE),List!$A$2:$B$5,2,FALSE)),"",VLOOKUP(VLOOKUP(C134,Table1[[Practice no.]:[12]],21,FALSE),List!$A$2:$B$5,2,FALSE)))</f>
        <v/>
      </c>
      <c r="H134" s="67" t="str">
        <f>IF(C134="","",IF(ISERROR(VLOOKUP(VLOOKUP(C134,Table1[[Practice no.]:[12]],22,FALSE),List!$A$2:$B$5,2,FALSE)),"",VLOOKUP(VLOOKUP(C134,Table1[[Practice no.]:[12]],22,FALSE),List!$A$2:$B$5,2,FALSE)))</f>
        <v/>
      </c>
      <c r="I134" s="67" t="str">
        <f>IF(C134="","",IF(ISERROR(VLOOKUP(VLOOKUP(C134,Table1[[Practice no.]:[12]],23,FALSE),List!$A$2:$B$5,2,FALSE)),"",VLOOKUP(VLOOKUP(C134,Table1[[Practice no.]:[12]],23,FALSE),List!$A$2:$B$5,2,FALSE)))</f>
        <v/>
      </c>
      <c r="J134" s="67" t="str">
        <f>IF(C134="","",IF(ISERROR(VLOOKUP(VLOOKUP(C134,Table1[[Practice no.]:[12]],24,FALSE),List!$A$2:$B$5,2,FALSE)),"",VLOOKUP(VLOOKUP(C134,Table1[[Practice no.]:[12]],24,FALSE),List!$A$2:$B$5,2,FALSE)))</f>
        <v/>
      </c>
      <c r="K134" s="68" t="str">
        <f>IF(C134="","",IF(ISERROR(VLOOKUP(VLOOKUP(C134,Table1[[Practice no.]:[12]],25,FALSE),List!$A$2:$B$5,2,FALSE)),"",VLOOKUP(VLOOKUP(C134,Table1[[Practice no.]:[12]],25,FALSE),List!$A$2:$B$5,2,FALSE)))</f>
        <v/>
      </c>
      <c r="L134" s="68" t="str">
        <f>IF(C134="","",IF(ISERROR(VLOOKUP(VLOOKUP(C134,Table1[[Practice no.]:[12]],26,FALSE),List!$A$2:$B$5,2,FALSE)),"",VLOOKUP(VLOOKUP(C134,Table1[[Practice no.]:[12]],26,FALSE),List!$A$2:$B$5,2,FALSE)))</f>
        <v/>
      </c>
      <c r="M134" s="68" t="str">
        <f>IF(C134="","",IF(ISERROR(VLOOKUP(VLOOKUP(C134,Table1[[Practice no.]:[12]],27,FALSE),List!$A$2:$B$5,2,FALSE)),"",VLOOKUP(VLOOKUP(C134,Table1[[Practice no.]:[12]],27,FALSE),List!$A$2:$B$5,2,FALSE)))</f>
        <v/>
      </c>
      <c r="N134" s="69" t="str">
        <f>IF(C134="","",IF(ISERROR(VLOOKUP(VLOOKUP(C134,Table1[[Practice no.]:[12]],28,FALSE),List!$A$2:$B$5,2,FALSE)),"",VLOOKUP(VLOOKUP(C134,Table1[[Practice no.]:[12]],28,FALSE),List!$A$2:$B$5,2,FALSE)))</f>
        <v/>
      </c>
      <c r="O134" s="69" t="str">
        <f>IF(C134="","",IF(ISERROR(VLOOKUP(VLOOKUP(C134,Table1[[Practice no.]:[12]],29,FALSE),List!$A$2:$B$5,2,FALSE)),"",VLOOKUP(VLOOKUP(C134,Table1[[Practice no.]:[12]],29,FALSE),List!$A$2:$B$5,2,FALSE)))</f>
        <v/>
      </c>
      <c r="P134" s="69" t="str">
        <f>IF(C134="","",IF(ISERROR(VLOOKUP(VLOOKUP(C134,Table1[[Practice no.]:[12]],30,FALSE),List!$A$2:$B$5,2,FALSE)),"",VLOOKUP(VLOOKUP(C134,Table1[[Practice no.]:[12]],30,FALSE),List!$A$2:$B$5,2,FALSE)))</f>
        <v/>
      </c>
      <c r="Q134" s="77" t="str">
        <f>IF(C134="","",IF(ISERROR(VLOOKUP(VLOOKUP(C134,Table1[[Practice no.]:[12]],31,FALSE),List!$A$2:$B$5,2,FALSE)),"",VLOOKUP(VLOOKUP(C134,Table1[[Practice no.]:[12]],31,FALSE),List!$A$2:$B$5,2,FALSE)))</f>
        <v/>
      </c>
      <c r="R134" s="55" t="str">
        <f>IF(C134="","",IF(ISERROR(VLOOKUP(VLOOKUP(C134,Table1[[Practice no.]:[12]],32,FALSE),List!$A$2:$B$5,2,FALSE)),"",VLOOKUP(VLOOKUP(C134,Table1[[Practice no.]:[12]],32,FALSE),List!$A$2:$B$5,2,FALSE)))</f>
        <v/>
      </c>
      <c r="S134" s="55" t="str">
        <f>IF(C134="","",IF(ISERROR(VLOOKUP(VLOOKUP(C134,Table1[[Practice no.]:[12]],33,FALSE),List!$A$2:$B$5,2,FALSE)),"",VLOOKUP(VLOOKUP(C134,Table1[[Practice no.]:[12]],33,FALSE),List!$A$2:$B$5,2,FALSE)))</f>
        <v/>
      </c>
      <c r="T134" s="55" t="str">
        <f>IF(C134="","",IF(ISERROR(VLOOKUP(VLOOKUP(C134,Table1[[Practice no.]:[12]],34,FALSE),List!$A$2:$B$5,2,FALSE)),"",VLOOKUP(VLOOKUP(C134,Table1[[Practice no.]:[12]],34,FALSE),List!$A$2:$B$5,2,FALSE)))</f>
        <v/>
      </c>
      <c r="U134" s="55" t="str">
        <f>IF(C134="","",IF(ISERROR(VLOOKUP(VLOOKUP(C134,Table1[[Practice no.]:[12]],35,FALSE),List!$A$2:$B$5,2,FALSE)),"",VLOOKUP(VLOOKUP(C134,Table1[[Practice no.]:[12]],35,FALSE),List!$A$2:$B$5,2,FALSE)))</f>
        <v/>
      </c>
      <c r="V134" s="55" t="str">
        <f>IF(C134="","",IF(ISERROR(VLOOKUP(VLOOKUP(C134,Table1[[Practice no.]:[12]],36,FALSE),List!$A$2:$B$5,2,FALSE)),"",VLOOKUP(VLOOKUP(C134,Table1[[Practice no.]:[12]],36,FALSE),List!$A$2:$B$5,2,FALSE)))</f>
        <v/>
      </c>
      <c r="W134" s="55" t="str">
        <f>IF(C134="","",IF(ISERROR(VLOOKUP(VLOOKUP(C134,Table1[[Practice no.]:[12]],37,FALSE),List!$A$2:$B$5,2,FALSE)),"",VLOOKUP(VLOOKUP(C134,Table1[[Practice no.]:[12]],37,FALSE),List!$A$2:$B$5,2,FALSE)))</f>
        <v/>
      </c>
      <c r="X134" s="55" t="str">
        <f>IF(C134="","",IF(ISERROR(VLOOKUP(VLOOKUP(C134,Table1[[Practice no.]:[12]],38,FALSE),List!$A$2:$B$5,2,FALSE)),"",VLOOKUP(VLOOKUP(C134,Table1[[Practice no.]:[12]],38,FALSE),List!$A$2:$B$5,2,FALSE)))</f>
        <v/>
      </c>
      <c r="Y134" s="55" t="str">
        <f>IF(C134="","",IF(ISERROR(VLOOKUP(VLOOKUP(C134,Table1[[Practice no.]:[12]],39,FALSE),List!$A$2:$B$5,2,FALSE)),"",VLOOKUP(VLOOKUP(C134,Table1[[Practice no.]:[12]],39,FALSE),List!$A$2:$B$5,2,FALSE)))</f>
        <v/>
      </c>
      <c r="Z134" s="55" t="str">
        <f>IF(C134="","",IF(ISERROR(VLOOKUP(VLOOKUP(C134,Table1[[Practice no.]:[12]],40,FALSE),List!$A$2:$B$5,2,FALSE)),"",VLOOKUP(VLOOKUP(C134,Table1[[Practice no.]:[12]],40,FALSE),List!$A$2:$B$5,2,FALSE)))</f>
        <v/>
      </c>
      <c r="AA134" s="55" t="str">
        <f>IF(C134="","",IF(ISERROR(VLOOKUP(VLOOKUP(C134,Table1[[Practice no.]:[12]],41,FALSE),List!$A$2:$B$5,2,FALSE)),"",VLOOKUP(VLOOKUP(C134,Table1[[Practice no.]:[12]],41,FALSE),List!$A$2:$B$5,2,FALSE)))</f>
        <v/>
      </c>
      <c r="AB134" s="55" t="str">
        <f>IF(C134="","",IF(ISERROR(VLOOKUP(VLOOKUP(C134,Table1[[Practice no.]:[12]],42,FALSE),List!$A$2:$B$5,2,FALSE)),"",VLOOKUP(VLOOKUP(C134,Table1[[Practice no.]:[12]],42,FALSE),List!$A$2:$B$5,2,FALSE)))</f>
        <v/>
      </c>
      <c r="AD134" s="64"/>
      <c r="AE134" s="64"/>
      <c r="AF134" s="64"/>
      <c r="AG134" s="64"/>
      <c r="AH134" s="64"/>
      <c r="AI134" s="64"/>
      <c r="AJ134" s="64"/>
      <c r="AK134" s="64"/>
      <c r="AL134" s="64"/>
      <c r="AM134" s="64"/>
      <c r="AN134" s="64"/>
    </row>
    <row r="135" spans="1:40" ht="40.35" customHeight="1">
      <c r="A135" s="218"/>
      <c r="B135" s="219"/>
      <c r="C135" s="222"/>
      <c r="D135" s="219" t="str">
        <f>IF(C135="","",HYPERLINK("#'" &amp; C135 &amp; "'!A1",VLOOKUP(C135,Table1[[Practice no.]:[Pracitce Name]],2,FALSE)))</f>
        <v/>
      </c>
      <c r="E135" s="65" t="str">
        <f>IF(C135="","",IF(ISERROR(VLOOKUP(VLOOKUP(C135,Table1[[Practice no.]:[12]],19,FALSE),List!$A$2:$B$5,2,FALSE)),"",VLOOKUP(VLOOKUP(C135,Table1[[Practice no.]:[12]],19,FALSE),List!$A$2:$B$5,2,FALSE)))</f>
        <v/>
      </c>
      <c r="F135" s="66" t="str">
        <f>IF(C135="","",IF(ISERROR(VLOOKUP(VLOOKUP(C135,Table1[[Practice no.]:[12]],20,FALSE),List!$A$2:$B$5,2,FALSE)),"",VLOOKUP(VLOOKUP(C135,Table1[[Practice no.]:[12]],20,FALSE),List!$A$2:$B$5,2,FALSE)))</f>
        <v/>
      </c>
      <c r="G135" s="66" t="str">
        <f>IF(C135="","",IF(ISERROR(VLOOKUP(VLOOKUP(C135,Table1[[Practice no.]:[12]],21,FALSE),List!$A$2:$B$5,2,FALSE)),"",VLOOKUP(VLOOKUP(C135,Table1[[Practice no.]:[12]],21,FALSE),List!$A$2:$B$5,2,FALSE)))</f>
        <v/>
      </c>
      <c r="H135" s="67" t="str">
        <f>IF(C135="","",IF(ISERROR(VLOOKUP(VLOOKUP(C135,Table1[[Practice no.]:[12]],22,FALSE),List!$A$2:$B$5,2,FALSE)),"",VLOOKUP(VLOOKUP(C135,Table1[[Practice no.]:[12]],22,FALSE),List!$A$2:$B$5,2,FALSE)))</f>
        <v/>
      </c>
      <c r="I135" s="67" t="str">
        <f>IF(C135="","",IF(ISERROR(VLOOKUP(VLOOKUP(C135,Table1[[Practice no.]:[12]],23,FALSE),List!$A$2:$B$5,2,FALSE)),"",VLOOKUP(VLOOKUP(C135,Table1[[Practice no.]:[12]],23,FALSE),List!$A$2:$B$5,2,FALSE)))</f>
        <v/>
      </c>
      <c r="J135" s="67" t="str">
        <f>IF(C135="","",IF(ISERROR(VLOOKUP(VLOOKUP(C135,Table1[[Practice no.]:[12]],24,FALSE),List!$A$2:$B$5,2,FALSE)),"",VLOOKUP(VLOOKUP(C135,Table1[[Practice no.]:[12]],24,FALSE),List!$A$2:$B$5,2,FALSE)))</f>
        <v/>
      </c>
      <c r="K135" s="68" t="str">
        <f>IF(C135="","",IF(ISERROR(VLOOKUP(VLOOKUP(C135,Table1[[Practice no.]:[12]],25,FALSE),List!$A$2:$B$5,2,FALSE)),"",VLOOKUP(VLOOKUP(C135,Table1[[Practice no.]:[12]],25,FALSE),List!$A$2:$B$5,2,FALSE)))</f>
        <v/>
      </c>
      <c r="L135" s="68" t="str">
        <f>IF(C135="","",IF(ISERROR(VLOOKUP(VLOOKUP(C135,Table1[[Practice no.]:[12]],26,FALSE),List!$A$2:$B$5,2,FALSE)),"",VLOOKUP(VLOOKUP(C135,Table1[[Practice no.]:[12]],26,FALSE),List!$A$2:$B$5,2,FALSE)))</f>
        <v/>
      </c>
      <c r="M135" s="68" t="str">
        <f>IF(C135="","",IF(ISERROR(VLOOKUP(VLOOKUP(C135,Table1[[Practice no.]:[12]],27,FALSE),List!$A$2:$B$5,2,FALSE)),"",VLOOKUP(VLOOKUP(C135,Table1[[Practice no.]:[12]],27,FALSE),List!$A$2:$B$5,2,FALSE)))</f>
        <v/>
      </c>
      <c r="N135" s="69" t="str">
        <f>IF(C135="","",IF(ISERROR(VLOOKUP(VLOOKUP(C135,Table1[[Practice no.]:[12]],28,FALSE),List!$A$2:$B$5,2,FALSE)),"",VLOOKUP(VLOOKUP(C135,Table1[[Practice no.]:[12]],28,FALSE),List!$A$2:$B$5,2,FALSE)))</f>
        <v/>
      </c>
      <c r="O135" s="69" t="str">
        <f>IF(C135="","",IF(ISERROR(VLOOKUP(VLOOKUP(C135,Table1[[Practice no.]:[12]],29,FALSE),List!$A$2:$B$5,2,FALSE)),"",VLOOKUP(VLOOKUP(C135,Table1[[Practice no.]:[12]],29,FALSE),List!$A$2:$B$5,2,FALSE)))</f>
        <v/>
      </c>
      <c r="P135" s="69" t="str">
        <f>IF(C135="","",IF(ISERROR(VLOOKUP(VLOOKUP(C135,Table1[[Practice no.]:[12]],30,FALSE),List!$A$2:$B$5,2,FALSE)),"",VLOOKUP(VLOOKUP(C135,Table1[[Practice no.]:[12]],30,FALSE),List!$A$2:$B$5,2,FALSE)))</f>
        <v/>
      </c>
      <c r="Q135" s="77" t="str">
        <f>IF(C135="","",IF(ISERROR(VLOOKUP(VLOOKUP(C135,Table1[[Practice no.]:[12]],31,FALSE),List!$A$2:$B$5,2,FALSE)),"",VLOOKUP(VLOOKUP(C135,Table1[[Practice no.]:[12]],31,FALSE),List!$A$2:$B$5,2,FALSE)))</f>
        <v/>
      </c>
      <c r="R135" s="55" t="str">
        <f>IF(C135="","",IF(ISERROR(VLOOKUP(VLOOKUP(C135,Table1[[Practice no.]:[12]],32,FALSE),List!$A$2:$B$5,2,FALSE)),"",VLOOKUP(VLOOKUP(C135,Table1[[Practice no.]:[12]],32,FALSE),List!$A$2:$B$5,2,FALSE)))</f>
        <v/>
      </c>
      <c r="S135" s="55" t="str">
        <f>IF(C135="","",IF(ISERROR(VLOOKUP(VLOOKUP(C135,Table1[[Practice no.]:[12]],33,FALSE),List!$A$2:$B$5,2,FALSE)),"",VLOOKUP(VLOOKUP(C135,Table1[[Practice no.]:[12]],33,FALSE),List!$A$2:$B$5,2,FALSE)))</f>
        <v/>
      </c>
      <c r="T135" s="55" t="str">
        <f>IF(C135="","",IF(ISERROR(VLOOKUP(VLOOKUP(C135,Table1[[Practice no.]:[12]],34,FALSE),List!$A$2:$B$5,2,FALSE)),"",VLOOKUP(VLOOKUP(C135,Table1[[Practice no.]:[12]],34,FALSE),List!$A$2:$B$5,2,FALSE)))</f>
        <v/>
      </c>
      <c r="U135" s="55" t="str">
        <f>IF(C135="","",IF(ISERROR(VLOOKUP(VLOOKUP(C135,Table1[[Practice no.]:[12]],35,FALSE),List!$A$2:$B$5,2,FALSE)),"",VLOOKUP(VLOOKUP(C135,Table1[[Practice no.]:[12]],35,FALSE),List!$A$2:$B$5,2,FALSE)))</f>
        <v/>
      </c>
      <c r="V135" s="55" t="str">
        <f>IF(C135="","",IF(ISERROR(VLOOKUP(VLOOKUP(C135,Table1[[Practice no.]:[12]],36,FALSE),List!$A$2:$B$5,2,FALSE)),"",VLOOKUP(VLOOKUP(C135,Table1[[Practice no.]:[12]],36,FALSE),List!$A$2:$B$5,2,FALSE)))</f>
        <v/>
      </c>
      <c r="W135" s="55" t="str">
        <f>IF(C135="","",IF(ISERROR(VLOOKUP(VLOOKUP(C135,Table1[[Practice no.]:[12]],37,FALSE),List!$A$2:$B$5,2,FALSE)),"",VLOOKUP(VLOOKUP(C135,Table1[[Practice no.]:[12]],37,FALSE),List!$A$2:$B$5,2,FALSE)))</f>
        <v/>
      </c>
      <c r="X135" s="55" t="str">
        <f>IF(C135="","",IF(ISERROR(VLOOKUP(VLOOKUP(C135,Table1[[Practice no.]:[12]],38,FALSE),List!$A$2:$B$5,2,FALSE)),"",VLOOKUP(VLOOKUP(C135,Table1[[Practice no.]:[12]],38,FALSE),List!$A$2:$B$5,2,FALSE)))</f>
        <v/>
      </c>
      <c r="Y135" s="55" t="str">
        <f>IF(C135="","",IF(ISERROR(VLOOKUP(VLOOKUP(C135,Table1[[Practice no.]:[12]],39,FALSE),List!$A$2:$B$5,2,FALSE)),"",VLOOKUP(VLOOKUP(C135,Table1[[Practice no.]:[12]],39,FALSE),List!$A$2:$B$5,2,FALSE)))</f>
        <v/>
      </c>
      <c r="Z135" s="55" t="str">
        <f>IF(C135="","",IF(ISERROR(VLOOKUP(VLOOKUP(C135,Table1[[Practice no.]:[12]],40,FALSE),List!$A$2:$B$5,2,FALSE)),"",VLOOKUP(VLOOKUP(C135,Table1[[Practice no.]:[12]],40,FALSE),List!$A$2:$B$5,2,FALSE)))</f>
        <v/>
      </c>
      <c r="AA135" s="55" t="str">
        <f>IF(C135="","",IF(ISERROR(VLOOKUP(VLOOKUP(C135,Table1[[Practice no.]:[12]],41,FALSE),List!$A$2:$B$5,2,FALSE)),"",VLOOKUP(VLOOKUP(C135,Table1[[Practice no.]:[12]],41,FALSE),List!$A$2:$B$5,2,FALSE)))</f>
        <v/>
      </c>
      <c r="AB135" s="55" t="str">
        <f>IF(C135="","",IF(ISERROR(VLOOKUP(VLOOKUP(C135,Table1[[Practice no.]:[12]],42,FALSE),List!$A$2:$B$5,2,FALSE)),"",VLOOKUP(VLOOKUP(C135,Table1[[Practice no.]:[12]],42,FALSE),List!$A$2:$B$5,2,FALSE)))</f>
        <v/>
      </c>
      <c r="AD135" s="64"/>
      <c r="AE135" s="64"/>
      <c r="AF135" s="64"/>
      <c r="AG135" s="64"/>
      <c r="AH135" s="64"/>
      <c r="AI135" s="64"/>
      <c r="AJ135" s="64"/>
      <c r="AK135" s="64"/>
      <c r="AL135" s="64"/>
      <c r="AM135" s="64"/>
      <c r="AN135" s="64"/>
    </row>
    <row r="136" spans="1:40" ht="40.35" customHeight="1">
      <c r="A136" s="218"/>
      <c r="B136" s="219"/>
      <c r="C136" s="222"/>
      <c r="D136" s="219" t="str">
        <f>IF(C136="","",HYPERLINK("#'" &amp; C136 &amp; "'!A1",VLOOKUP(C136,Table1[[Practice no.]:[Pracitce Name]],2,FALSE)))</f>
        <v/>
      </c>
      <c r="E136" s="65" t="str">
        <f>IF(C136="","",IF(ISERROR(VLOOKUP(VLOOKUP(C136,Table1[[Practice no.]:[12]],19,FALSE),List!$A$2:$B$5,2,FALSE)),"",VLOOKUP(VLOOKUP(C136,Table1[[Practice no.]:[12]],19,FALSE),List!$A$2:$B$5,2,FALSE)))</f>
        <v/>
      </c>
      <c r="F136" s="66" t="str">
        <f>IF(C136="","",IF(ISERROR(VLOOKUP(VLOOKUP(C136,Table1[[Practice no.]:[12]],20,FALSE),List!$A$2:$B$5,2,FALSE)),"",VLOOKUP(VLOOKUP(C136,Table1[[Practice no.]:[12]],20,FALSE),List!$A$2:$B$5,2,FALSE)))</f>
        <v/>
      </c>
      <c r="G136" s="66" t="str">
        <f>IF(C136="","",IF(ISERROR(VLOOKUP(VLOOKUP(C136,Table1[[Practice no.]:[12]],21,FALSE),List!$A$2:$B$5,2,FALSE)),"",VLOOKUP(VLOOKUP(C136,Table1[[Practice no.]:[12]],21,FALSE),List!$A$2:$B$5,2,FALSE)))</f>
        <v/>
      </c>
      <c r="H136" s="67" t="str">
        <f>IF(C136="","",IF(ISERROR(VLOOKUP(VLOOKUP(C136,Table1[[Practice no.]:[12]],22,FALSE),List!$A$2:$B$5,2,FALSE)),"",VLOOKUP(VLOOKUP(C136,Table1[[Practice no.]:[12]],22,FALSE),List!$A$2:$B$5,2,FALSE)))</f>
        <v/>
      </c>
      <c r="I136" s="67" t="str">
        <f>IF(C136="","",IF(ISERROR(VLOOKUP(VLOOKUP(C136,Table1[[Practice no.]:[12]],23,FALSE),List!$A$2:$B$5,2,FALSE)),"",VLOOKUP(VLOOKUP(C136,Table1[[Practice no.]:[12]],23,FALSE),List!$A$2:$B$5,2,FALSE)))</f>
        <v/>
      </c>
      <c r="J136" s="67" t="str">
        <f>IF(C136="","",IF(ISERROR(VLOOKUP(VLOOKUP(C136,Table1[[Practice no.]:[12]],24,FALSE),List!$A$2:$B$5,2,FALSE)),"",VLOOKUP(VLOOKUP(C136,Table1[[Practice no.]:[12]],24,FALSE),List!$A$2:$B$5,2,FALSE)))</f>
        <v/>
      </c>
      <c r="K136" s="68" t="str">
        <f>IF(C136="","",IF(ISERROR(VLOOKUP(VLOOKUP(C136,Table1[[Practice no.]:[12]],25,FALSE),List!$A$2:$B$5,2,FALSE)),"",VLOOKUP(VLOOKUP(C136,Table1[[Practice no.]:[12]],25,FALSE),List!$A$2:$B$5,2,FALSE)))</f>
        <v/>
      </c>
      <c r="L136" s="68" t="str">
        <f>IF(C136="","",IF(ISERROR(VLOOKUP(VLOOKUP(C136,Table1[[Practice no.]:[12]],26,FALSE),List!$A$2:$B$5,2,FALSE)),"",VLOOKUP(VLOOKUP(C136,Table1[[Practice no.]:[12]],26,FALSE),List!$A$2:$B$5,2,FALSE)))</f>
        <v/>
      </c>
      <c r="M136" s="68" t="str">
        <f>IF(C136="","",IF(ISERROR(VLOOKUP(VLOOKUP(C136,Table1[[Practice no.]:[12]],27,FALSE),List!$A$2:$B$5,2,FALSE)),"",VLOOKUP(VLOOKUP(C136,Table1[[Practice no.]:[12]],27,FALSE),List!$A$2:$B$5,2,FALSE)))</f>
        <v/>
      </c>
      <c r="N136" s="69" t="str">
        <f>IF(C136="","",IF(ISERROR(VLOOKUP(VLOOKUP(C136,Table1[[Practice no.]:[12]],28,FALSE),List!$A$2:$B$5,2,FALSE)),"",VLOOKUP(VLOOKUP(C136,Table1[[Practice no.]:[12]],28,FALSE),List!$A$2:$B$5,2,FALSE)))</f>
        <v/>
      </c>
      <c r="O136" s="69" t="str">
        <f>IF(C136="","",IF(ISERROR(VLOOKUP(VLOOKUP(C136,Table1[[Practice no.]:[12]],29,FALSE),List!$A$2:$B$5,2,FALSE)),"",VLOOKUP(VLOOKUP(C136,Table1[[Practice no.]:[12]],29,FALSE),List!$A$2:$B$5,2,FALSE)))</f>
        <v/>
      </c>
      <c r="P136" s="69" t="str">
        <f>IF(C136="","",IF(ISERROR(VLOOKUP(VLOOKUP(C136,Table1[[Practice no.]:[12]],30,FALSE),List!$A$2:$B$5,2,FALSE)),"",VLOOKUP(VLOOKUP(C136,Table1[[Practice no.]:[12]],30,FALSE),List!$A$2:$B$5,2,FALSE)))</f>
        <v/>
      </c>
      <c r="Q136" s="77" t="str">
        <f>IF(C136="","",IF(ISERROR(VLOOKUP(VLOOKUP(C136,Table1[[Practice no.]:[12]],31,FALSE),List!$A$2:$B$5,2,FALSE)),"",VLOOKUP(VLOOKUP(C136,Table1[[Practice no.]:[12]],31,FALSE),List!$A$2:$B$5,2,FALSE)))</f>
        <v/>
      </c>
      <c r="R136" s="55" t="str">
        <f>IF(C136="","",IF(ISERROR(VLOOKUP(VLOOKUP(C136,Table1[[Practice no.]:[12]],32,FALSE),List!$A$2:$B$5,2,FALSE)),"",VLOOKUP(VLOOKUP(C136,Table1[[Practice no.]:[12]],32,FALSE),List!$A$2:$B$5,2,FALSE)))</f>
        <v/>
      </c>
      <c r="S136" s="55" t="str">
        <f>IF(C136="","",IF(ISERROR(VLOOKUP(VLOOKUP(C136,Table1[[Practice no.]:[12]],33,FALSE),List!$A$2:$B$5,2,FALSE)),"",VLOOKUP(VLOOKUP(C136,Table1[[Practice no.]:[12]],33,FALSE),List!$A$2:$B$5,2,FALSE)))</f>
        <v/>
      </c>
      <c r="T136" s="55" t="str">
        <f>IF(C136="","",IF(ISERROR(VLOOKUP(VLOOKUP(C136,Table1[[Practice no.]:[12]],34,FALSE),List!$A$2:$B$5,2,FALSE)),"",VLOOKUP(VLOOKUP(C136,Table1[[Practice no.]:[12]],34,FALSE),List!$A$2:$B$5,2,FALSE)))</f>
        <v/>
      </c>
      <c r="U136" s="55" t="str">
        <f>IF(C136="","",IF(ISERROR(VLOOKUP(VLOOKUP(C136,Table1[[Practice no.]:[12]],35,FALSE),List!$A$2:$B$5,2,FALSE)),"",VLOOKUP(VLOOKUP(C136,Table1[[Practice no.]:[12]],35,FALSE),List!$A$2:$B$5,2,FALSE)))</f>
        <v/>
      </c>
      <c r="V136" s="55" t="str">
        <f>IF(C136="","",IF(ISERROR(VLOOKUP(VLOOKUP(C136,Table1[[Practice no.]:[12]],36,FALSE),List!$A$2:$B$5,2,FALSE)),"",VLOOKUP(VLOOKUP(C136,Table1[[Practice no.]:[12]],36,FALSE),List!$A$2:$B$5,2,FALSE)))</f>
        <v/>
      </c>
      <c r="W136" s="55" t="str">
        <f>IF(C136="","",IF(ISERROR(VLOOKUP(VLOOKUP(C136,Table1[[Practice no.]:[12]],37,FALSE),List!$A$2:$B$5,2,FALSE)),"",VLOOKUP(VLOOKUP(C136,Table1[[Practice no.]:[12]],37,FALSE),List!$A$2:$B$5,2,FALSE)))</f>
        <v/>
      </c>
      <c r="X136" s="55" t="str">
        <f>IF(C136="","",IF(ISERROR(VLOOKUP(VLOOKUP(C136,Table1[[Practice no.]:[12]],38,FALSE),List!$A$2:$B$5,2,FALSE)),"",VLOOKUP(VLOOKUP(C136,Table1[[Practice no.]:[12]],38,FALSE),List!$A$2:$B$5,2,FALSE)))</f>
        <v/>
      </c>
      <c r="Y136" s="55" t="str">
        <f>IF(C136="","",IF(ISERROR(VLOOKUP(VLOOKUP(C136,Table1[[Practice no.]:[12]],39,FALSE),List!$A$2:$B$5,2,FALSE)),"",VLOOKUP(VLOOKUP(C136,Table1[[Practice no.]:[12]],39,FALSE),List!$A$2:$B$5,2,FALSE)))</f>
        <v/>
      </c>
      <c r="Z136" s="55" t="str">
        <f>IF(C136="","",IF(ISERROR(VLOOKUP(VLOOKUP(C136,Table1[[Practice no.]:[12]],40,FALSE),List!$A$2:$B$5,2,FALSE)),"",VLOOKUP(VLOOKUP(C136,Table1[[Practice no.]:[12]],40,FALSE),List!$A$2:$B$5,2,FALSE)))</f>
        <v/>
      </c>
      <c r="AA136" s="55" t="str">
        <f>IF(C136="","",IF(ISERROR(VLOOKUP(VLOOKUP(C136,Table1[[Practice no.]:[12]],41,FALSE),List!$A$2:$B$5,2,FALSE)),"",VLOOKUP(VLOOKUP(C136,Table1[[Practice no.]:[12]],41,FALSE),List!$A$2:$B$5,2,FALSE)))</f>
        <v/>
      </c>
      <c r="AB136" s="55" t="str">
        <f>IF(C136="","",IF(ISERROR(VLOOKUP(VLOOKUP(C136,Table1[[Practice no.]:[12]],42,FALSE),List!$A$2:$B$5,2,FALSE)),"",VLOOKUP(VLOOKUP(C136,Table1[[Practice no.]:[12]],42,FALSE),List!$A$2:$B$5,2,FALSE)))</f>
        <v/>
      </c>
      <c r="AD136" s="64"/>
      <c r="AE136" s="64"/>
      <c r="AF136" s="64"/>
      <c r="AG136" s="64"/>
      <c r="AH136" s="64"/>
      <c r="AI136" s="64"/>
      <c r="AJ136" s="64"/>
      <c r="AK136" s="64"/>
      <c r="AL136" s="64"/>
      <c r="AM136" s="64"/>
      <c r="AN136" s="64"/>
    </row>
    <row r="137" spans="1:40" ht="40.35" customHeight="1">
      <c r="A137" s="218"/>
      <c r="B137" s="219"/>
      <c r="C137" s="222"/>
      <c r="D137" s="219" t="str">
        <f>IF(C137="","",HYPERLINK("#'" &amp; C137 &amp; "'!A1",VLOOKUP(C137,Table1[[Practice no.]:[Pracitce Name]],2,FALSE)))</f>
        <v/>
      </c>
      <c r="E137" s="65" t="str">
        <f>IF(C137="","",IF(ISERROR(VLOOKUP(VLOOKUP(C137,Table1[[Practice no.]:[12]],19,FALSE),List!$A$2:$B$5,2,FALSE)),"",VLOOKUP(VLOOKUP(C137,Table1[[Practice no.]:[12]],19,FALSE),List!$A$2:$B$5,2,FALSE)))</f>
        <v/>
      </c>
      <c r="F137" s="66" t="str">
        <f>IF(C137="","",IF(ISERROR(VLOOKUP(VLOOKUP(C137,Table1[[Practice no.]:[12]],20,FALSE),List!$A$2:$B$5,2,FALSE)),"",VLOOKUP(VLOOKUP(C137,Table1[[Practice no.]:[12]],20,FALSE),List!$A$2:$B$5,2,FALSE)))</f>
        <v/>
      </c>
      <c r="G137" s="66" t="str">
        <f>IF(C137="","",IF(ISERROR(VLOOKUP(VLOOKUP(C137,Table1[[Practice no.]:[12]],21,FALSE),List!$A$2:$B$5,2,FALSE)),"",VLOOKUP(VLOOKUP(C137,Table1[[Practice no.]:[12]],21,FALSE),List!$A$2:$B$5,2,FALSE)))</f>
        <v/>
      </c>
      <c r="H137" s="67" t="str">
        <f>IF(C137="","",IF(ISERROR(VLOOKUP(VLOOKUP(C137,Table1[[Practice no.]:[12]],22,FALSE),List!$A$2:$B$5,2,FALSE)),"",VLOOKUP(VLOOKUP(C137,Table1[[Practice no.]:[12]],22,FALSE),List!$A$2:$B$5,2,FALSE)))</f>
        <v/>
      </c>
      <c r="I137" s="67" t="str">
        <f>IF(C137="","",IF(ISERROR(VLOOKUP(VLOOKUP(C137,Table1[[Practice no.]:[12]],23,FALSE),List!$A$2:$B$5,2,FALSE)),"",VLOOKUP(VLOOKUP(C137,Table1[[Practice no.]:[12]],23,FALSE),List!$A$2:$B$5,2,FALSE)))</f>
        <v/>
      </c>
      <c r="J137" s="67" t="str">
        <f>IF(C137="","",IF(ISERROR(VLOOKUP(VLOOKUP(C137,Table1[[Practice no.]:[12]],24,FALSE),List!$A$2:$B$5,2,FALSE)),"",VLOOKUP(VLOOKUP(C137,Table1[[Practice no.]:[12]],24,FALSE),List!$A$2:$B$5,2,FALSE)))</f>
        <v/>
      </c>
      <c r="K137" s="68" t="str">
        <f>IF(C137="","",IF(ISERROR(VLOOKUP(VLOOKUP(C137,Table1[[Practice no.]:[12]],25,FALSE),List!$A$2:$B$5,2,FALSE)),"",VLOOKUP(VLOOKUP(C137,Table1[[Practice no.]:[12]],25,FALSE),List!$A$2:$B$5,2,FALSE)))</f>
        <v/>
      </c>
      <c r="L137" s="68" t="str">
        <f>IF(C137="","",IF(ISERROR(VLOOKUP(VLOOKUP(C137,Table1[[Practice no.]:[12]],26,FALSE),List!$A$2:$B$5,2,FALSE)),"",VLOOKUP(VLOOKUP(C137,Table1[[Practice no.]:[12]],26,FALSE),List!$A$2:$B$5,2,FALSE)))</f>
        <v/>
      </c>
      <c r="M137" s="68" t="str">
        <f>IF(C137="","",IF(ISERROR(VLOOKUP(VLOOKUP(C137,Table1[[Practice no.]:[12]],27,FALSE),List!$A$2:$B$5,2,FALSE)),"",VLOOKUP(VLOOKUP(C137,Table1[[Practice no.]:[12]],27,FALSE),List!$A$2:$B$5,2,FALSE)))</f>
        <v/>
      </c>
      <c r="N137" s="69" t="str">
        <f>IF(C137="","",IF(ISERROR(VLOOKUP(VLOOKUP(C137,Table1[[Practice no.]:[12]],28,FALSE),List!$A$2:$B$5,2,FALSE)),"",VLOOKUP(VLOOKUP(C137,Table1[[Practice no.]:[12]],28,FALSE),List!$A$2:$B$5,2,FALSE)))</f>
        <v/>
      </c>
      <c r="O137" s="69" t="str">
        <f>IF(C137="","",IF(ISERROR(VLOOKUP(VLOOKUP(C137,Table1[[Practice no.]:[12]],29,FALSE),List!$A$2:$B$5,2,FALSE)),"",VLOOKUP(VLOOKUP(C137,Table1[[Practice no.]:[12]],29,FALSE),List!$A$2:$B$5,2,FALSE)))</f>
        <v/>
      </c>
      <c r="P137" s="69" t="str">
        <f>IF(C137="","",IF(ISERROR(VLOOKUP(VLOOKUP(C137,Table1[[Practice no.]:[12]],30,FALSE),List!$A$2:$B$5,2,FALSE)),"",VLOOKUP(VLOOKUP(C137,Table1[[Practice no.]:[12]],30,FALSE),List!$A$2:$B$5,2,FALSE)))</f>
        <v/>
      </c>
      <c r="Q137" s="77" t="str">
        <f>IF(C137="","",IF(ISERROR(VLOOKUP(VLOOKUP(C137,Table1[[Practice no.]:[12]],31,FALSE),List!$A$2:$B$5,2,FALSE)),"",VLOOKUP(VLOOKUP(C137,Table1[[Practice no.]:[12]],31,FALSE),List!$A$2:$B$5,2,FALSE)))</f>
        <v/>
      </c>
      <c r="R137" s="55" t="str">
        <f>IF(C137="","",IF(ISERROR(VLOOKUP(VLOOKUP(C137,Table1[[Practice no.]:[12]],32,FALSE),List!$A$2:$B$5,2,FALSE)),"",VLOOKUP(VLOOKUP(C137,Table1[[Practice no.]:[12]],32,FALSE),List!$A$2:$B$5,2,FALSE)))</f>
        <v/>
      </c>
      <c r="S137" s="55" t="str">
        <f>IF(C137="","",IF(ISERROR(VLOOKUP(VLOOKUP(C137,Table1[[Practice no.]:[12]],33,FALSE),List!$A$2:$B$5,2,FALSE)),"",VLOOKUP(VLOOKUP(C137,Table1[[Practice no.]:[12]],33,FALSE),List!$A$2:$B$5,2,FALSE)))</f>
        <v/>
      </c>
      <c r="T137" s="55" t="str">
        <f>IF(C137="","",IF(ISERROR(VLOOKUP(VLOOKUP(C137,Table1[[Practice no.]:[12]],34,FALSE),List!$A$2:$B$5,2,FALSE)),"",VLOOKUP(VLOOKUP(C137,Table1[[Practice no.]:[12]],34,FALSE),List!$A$2:$B$5,2,FALSE)))</f>
        <v/>
      </c>
      <c r="U137" s="55" t="str">
        <f>IF(C137="","",IF(ISERROR(VLOOKUP(VLOOKUP(C137,Table1[[Practice no.]:[12]],35,FALSE),List!$A$2:$B$5,2,FALSE)),"",VLOOKUP(VLOOKUP(C137,Table1[[Practice no.]:[12]],35,FALSE),List!$A$2:$B$5,2,FALSE)))</f>
        <v/>
      </c>
      <c r="V137" s="55" t="str">
        <f>IF(C137="","",IF(ISERROR(VLOOKUP(VLOOKUP(C137,Table1[[Practice no.]:[12]],36,FALSE),List!$A$2:$B$5,2,FALSE)),"",VLOOKUP(VLOOKUP(C137,Table1[[Practice no.]:[12]],36,FALSE),List!$A$2:$B$5,2,FALSE)))</f>
        <v/>
      </c>
      <c r="W137" s="55" t="str">
        <f>IF(C137="","",IF(ISERROR(VLOOKUP(VLOOKUP(C137,Table1[[Practice no.]:[12]],37,FALSE),List!$A$2:$B$5,2,FALSE)),"",VLOOKUP(VLOOKUP(C137,Table1[[Practice no.]:[12]],37,FALSE),List!$A$2:$B$5,2,FALSE)))</f>
        <v/>
      </c>
      <c r="X137" s="55" t="str">
        <f>IF(C137="","",IF(ISERROR(VLOOKUP(VLOOKUP(C137,Table1[[Practice no.]:[12]],38,FALSE),List!$A$2:$B$5,2,FALSE)),"",VLOOKUP(VLOOKUP(C137,Table1[[Practice no.]:[12]],38,FALSE),List!$A$2:$B$5,2,FALSE)))</f>
        <v/>
      </c>
      <c r="Y137" s="55" t="str">
        <f>IF(C137="","",IF(ISERROR(VLOOKUP(VLOOKUP(C137,Table1[[Practice no.]:[12]],39,FALSE),List!$A$2:$B$5,2,FALSE)),"",VLOOKUP(VLOOKUP(C137,Table1[[Practice no.]:[12]],39,FALSE),List!$A$2:$B$5,2,FALSE)))</f>
        <v/>
      </c>
      <c r="Z137" s="55" t="str">
        <f>IF(C137="","",IF(ISERROR(VLOOKUP(VLOOKUP(C137,Table1[[Practice no.]:[12]],40,FALSE),List!$A$2:$B$5,2,FALSE)),"",VLOOKUP(VLOOKUP(C137,Table1[[Practice no.]:[12]],40,FALSE),List!$A$2:$B$5,2,FALSE)))</f>
        <v/>
      </c>
      <c r="AA137" s="55" t="str">
        <f>IF(C137="","",IF(ISERROR(VLOOKUP(VLOOKUP(C137,Table1[[Practice no.]:[12]],41,FALSE),List!$A$2:$B$5,2,FALSE)),"",VLOOKUP(VLOOKUP(C137,Table1[[Practice no.]:[12]],41,FALSE),List!$A$2:$B$5,2,FALSE)))</f>
        <v/>
      </c>
      <c r="AB137" s="55" t="str">
        <f>IF(C137="","",IF(ISERROR(VLOOKUP(VLOOKUP(C137,Table1[[Practice no.]:[12]],42,FALSE),List!$A$2:$B$5,2,FALSE)),"",VLOOKUP(VLOOKUP(C137,Table1[[Practice no.]:[12]],42,FALSE),List!$A$2:$B$5,2,FALSE)))</f>
        <v/>
      </c>
      <c r="AD137" s="64"/>
      <c r="AE137" s="64"/>
      <c r="AF137" s="64"/>
      <c r="AG137" s="64"/>
      <c r="AH137" s="64"/>
      <c r="AI137" s="64"/>
      <c r="AJ137" s="64"/>
      <c r="AK137" s="64"/>
      <c r="AL137" s="64"/>
      <c r="AM137" s="64"/>
      <c r="AN137" s="64"/>
    </row>
    <row r="138" spans="1:40" ht="40.35" customHeight="1">
      <c r="A138" s="218"/>
      <c r="B138" s="219"/>
      <c r="C138" s="222"/>
      <c r="D138" s="219" t="str">
        <f>IF(C138="","",HYPERLINK("#'" &amp; C138 &amp; "'!A1",VLOOKUP(C138,Table1[[Practice no.]:[Pracitce Name]],2,FALSE)))</f>
        <v/>
      </c>
      <c r="E138" s="65" t="str">
        <f>IF(C138="","",IF(ISERROR(VLOOKUP(VLOOKUP(C138,Table1[[Practice no.]:[12]],19,FALSE),List!$A$2:$B$5,2,FALSE)),"",VLOOKUP(VLOOKUP(C138,Table1[[Practice no.]:[12]],19,FALSE),List!$A$2:$B$5,2,FALSE)))</f>
        <v/>
      </c>
      <c r="F138" s="66" t="str">
        <f>IF(C138="","",IF(ISERROR(VLOOKUP(VLOOKUP(C138,Table1[[Practice no.]:[12]],20,FALSE),List!$A$2:$B$5,2,FALSE)),"",VLOOKUP(VLOOKUP(C138,Table1[[Practice no.]:[12]],20,FALSE),List!$A$2:$B$5,2,FALSE)))</f>
        <v/>
      </c>
      <c r="G138" s="66" t="str">
        <f>IF(C138="","",IF(ISERROR(VLOOKUP(VLOOKUP(C138,Table1[[Practice no.]:[12]],21,FALSE),List!$A$2:$B$5,2,FALSE)),"",VLOOKUP(VLOOKUP(C138,Table1[[Practice no.]:[12]],21,FALSE),List!$A$2:$B$5,2,FALSE)))</f>
        <v/>
      </c>
      <c r="H138" s="67" t="str">
        <f>IF(C138="","",IF(ISERROR(VLOOKUP(VLOOKUP(C138,Table1[[Practice no.]:[12]],22,FALSE),List!$A$2:$B$5,2,FALSE)),"",VLOOKUP(VLOOKUP(C138,Table1[[Practice no.]:[12]],22,FALSE),List!$A$2:$B$5,2,FALSE)))</f>
        <v/>
      </c>
      <c r="I138" s="67" t="str">
        <f>IF(C138="","",IF(ISERROR(VLOOKUP(VLOOKUP(C138,Table1[[Practice no.]:[12]],23,FALSE),List!$A$2:$B$5,2,FALSE)),"",VLOOKUP(VLOOKUP(C138,Table1[[Practice no.]:[12]],23,FALSE),List!$A$2:$B$5,2,FALSE)))</f>
        <v/>
      </c>
      <c r="J138" s="67" t="str">
        <f>IF(C138="","",IF(ISERROR(VLOOKUP(VLOOKUP(C138,Table1[[Practice no.]:[12]],24,FALSE),List!$A$2:$B$5,2,FALSE)),"",VLOOKUP(VLOOKUP(C138,Table1[[Practice no.]:[12]],24,FALSE),List!$A$2:$B$5,2,FALSE)))</f>
        <v/>
      </c>
      <c r="K138" s="68" t="str">
        <f>IF(C138="","",IF(ISERROR(VLOOKUP(VLOOKUP(C138,Table1[[Practice no.]:[12]],25,FALSE),List!$A$2:$B$5,2,FALSE)),"",VLOOKUP(VLOOKUP(C138,Table1[[Practice no.]:[12]],25,FALSE),List!$A$2:$B$5,2,FALSE)))</f>
        <v/>
      </c>
      <c r="L138" s="68" t="str">
        <f>IF(C138="","",IF(ISERROR(VLOOKUP(VLOOKUP(C138,Table1[[Practice no.]:[12]],26,FALSE),List!$A$2:$B$5,2,FALSE)),"",VLOOKUP(VLOOKUP(C138,Table1[[Practice no.]:[12]],26,FALSE),List!$A$2:$B$5,2,FALSE)))</f>
        <v/>
      </c>
      <c r="M138" s="68" t="str">
        <f>IF(C138="","",IF(ISERROR(VLOOKUP(VLOOKUP(C138,Table1[[Practice no.]:[12]],27,FALSE),List!$A$2:$B$5,2,FALSE)),"",VLOOKUP(VLOOKUP(C138,Table1[[Practice no.]:[12]],27,FALSE),List!$A$2:$B$5,2,FALSE)))</f>
        <v/>
      </c>
      <c r="N138" s="69" t="str">
        <f>IF(C138="","",IF(ISERROR(VLOOKUP(VLOOKUP(C138,Table1[[Practice no.]:[12]],28,FALSE),List!$A$2:$B$5,2,FALSE)),"",VLOOKUP(VLOOKUP(C138,Table1[[Practice no.]:[12]],28,FALSE),List!$A$2:$B$5,2,FALSE)))</f>
        <v/>
      </c>
      <c r="O138" s="69" t="str">
        <f>IF(C138="","",IF(ISERROR(VLOOKUP(VLOOKUP(C138,Table1[[Practice no.]:[12]],29,FALSE),List!$A$2:$B$5,2,FALSE)),"",VLOOKUP(VLOOKUP(C138,Table1[[Practice no.]:[12]],29,FALSE),List!$A$2:$B$5,2,FALSE)))</f>
        <v/>
      </c>
      <c r="P138" s="69" t="str">
        <f>IF(C138="","",IF(ISERROR(VLOOKUP(VLOOKUP(C138,Table1[[Practice no.]:[12]],30,FALSE),List!$A$2:$B$5,2,FALSE)),"",VLOOKUP(VLOOKUP(C138,Table1[[Practice no.]:[12]],30,FALSE),List!$A$2:$B$5,2,FALSE)))</f>
        <v/>
      </c>
      <c r="Q138" s="77" t="str">
        <f>IF(C138="","",IF(ISERROR(VLOOKUP(VLOOKUP(C138,Table1[[Practice no.]:[12]],31,FALSE),List!$A$2:$B$5,2,FALSE)),"",VLOOKUP(VLOOKUP(C138,Table1[[Practice no.]:[12]],31,FALSE),List!$A$2:$B$5,2,FALSE)))</f>
        <v/>
      </c>
      <c r="R138" s="55" t="str">
        <f>IF(C138="","",IF(ISERROR(VLOOKUP(VLOOKUP(C138,Table1[[Practice no.]:[12]],32,FALSE),List!$A$2:$B$5,2,FALSE)),"",VLOOKUP(VLOOKUP(C138,Table1[[Practice no.]:[12]],32,FALSE),List!$A$2:$B$5,2,FALSE)))</f>
        <v/>
      </c>
      <c r="S138" s="55" t="str">
        <f>IF(C138="","",IF(ISERROR(VLOOKUP(VLOOKUP(C138,Table1[[Practice no.]:[12]],33,FALSE),List!$A$2:$B$5,2,FALSE)),"",VLOOKUP(VLOOKUP(C138,Table1[[Practice no.]:[12]],33,FALSE),List!$A$2:$B$5,2,FALSE)))</f>
        <v/>
      </c>
      <c r="T138" s="55" t="str">
        <f>IF(C138="","",IF(ISERROR(VLOOKUP(VLOOKUP(C138,Table1[[Practice no.]:[12]],34,FALSE),List!$A$2:$B$5,2,FALSE)),"",VLOOKUP(VLOOKUP(C138,Table1[[Practice no.]:[12]],34,FALSE),List!$A$2:$B$5,2,FALSE)))</f>
        <v/>
      </c>
      <c r="U138" s="55" t="str">
        <f>IF(C138="","",IF(ISERROR(VLOOKUP(VLOOKUP(C138,Table1[[Practice no.]:[12]],35,FALSE),List!$A$2:$B$5,2,FALSE)),"",VLOOKUP(VLOOKUP(C138,Table1[[Practice no.]:[12]],35,FALSE),List!$A$2:$B$5,2,FALSE)))</f>
        <v/>
      </c>
      <c r="V138" s="55" t="str">
        <f>IF(C138="","",IF(ISERROR(VLOOKUP(VLOOKUP(C138,Table1[[Practice no.]:[12]],36,FALSE),List!$A$2:$B$5,2,FALSE)),"",VLOOKUP(VLOOKUP(C138,Table1[[Practice no.]:[12]],36,FALSE),List!$A$2:$B$5,2,FALSE)))</f>
        <v/>
      </c>
      <c r="W138" s="55" t="str">
        <f>IF(C138="","",IF(ISERROR(VLOOKUP(VLOOKUP(C138,Table1[[Practice no.]:[12]],37,FALSE),List!$A$2:$B$5,2,FALSE)),"",VLOOKUP(VLOOKUP(C138,Table1[[Practice no.]:[12]],37,FALSE),List!$A$2:$B$5,2,FALSE)))</f>
        <v/>
      </c>
      <c r="X138" s="55" t="str">
        <f>IF(C138="","",IF(ISERROR(VLOOKUP(VLOOKUP(C138,Table1[[Practice no.]:[12]],38,FALSE),List!$A$2:$B$5,2,FALSE)),"",VLOOKUP(VLOOKUP(C138,Table1[[Practice no.]:[12]],38,FALSE),List!$A$2:$B$5,2,FALSE)))</f>
        <v/>
      </c>
      <c r="Y138" s="55" t="str">
        <f>IF(C138="","",IF(ISERROR(VLOOKUP(VLOOKUP(C138,Table1[[Practice no.]:[12]],39,FALSE),List!$A$2:$B$5,2,FALSE)),"",VLOOKUP(VLOOKUP(C138,Table1[[Practice no.]:[12]],39,FALSE),List!$A$2:$B$5,2,FALSE)))</f>
        <v/>
      </c>
      <c r="Z138" s="55" t="str">
        <f>IF(C138="","",IF(ISERROR(VLOOKUP(VLOOKUP(C138,Table1[[Practice no.]:[12]],40,FALSE),List!$A$2:$B$5,2,FALSE)),"",VLOOKUP(VLOOKUP(C138,Table1[[Practice no.]:[12]],40,FALSE),List!$A$2:$B$5,2,FALSE)))</f>
        <v/>
      </c>
      <c r="AA138" s="55" t="str">
        <f>IF(C138="","",IF(ISERROR(VLOOKUP(VLOOKUP(C138,Table1[[Practice no.]:[12]],41,FALSE),List!$A$2:$B$5,2,FALSE)),"",VLOOKUP(VLOOKUP(C138,Table1[[Practice no.]:[12]],41,FALSE),List!$A$2:$B$5,2,FALSE)))</f>
        <v/>
      </c>
      <c r="AB138" s="55" t="str">
        <f>IF(C138="","",IF(ISERROR(VLOOKUP(VLOOKUP(C138,Table1[[Practice no.]:[12]],42,FALSE),List!$A$2:$B$5,2,FALSE)),"",VLOOKUP(VLOOKUP(C138,Table1[[Practice no.]:[12]],42,FALSE),List!$A$2:$B$5,2,FALSE)))</f>
        <v/>
      </c>
      <c r="AD138" s="64"/>
      <c r="AE138" s="64"/>
      <c r="AF138" s="64"/>
      <c r="AG138" s="64"/>
      <c r="AH138" s="64"/>
      <c r="AI138" s="64"/>
      <c r="AJ138" s="64"/>
      <c r="AK138" s="64"/>
      <c r="AL138" s="64"/>
      <c r="AM138" s="64"/>
      <c r="AN138" s="64"/>
    </row>
    <row r="139" spans="1:40" ht="40.35" customHeight="1">
      <c r="A139" s="218"/>
      <c r="B139" s="219"/>
      <c r="C139" s="222"/>
      <c r="D139" s="219" t="str">
        <f>IF(C139="","",HYPERLINK("#'" &amp; C139 &amp; "'!A1",VLOOKUP(C139,Table1[[Practice no.]:[Pracitce Name]],2,FALSE)))</f>
        <v/>
      </c>
      <c r="E139" s="65" t="str">
        <f>IF(C139="","",IF(ISERROR(VLOOKUP(VLOOKUP(C139,Table1[[Practice no.]:[12]],19,FALSE),List!$A$2:$B$5,2,FALSE)),"",VLOOKUP(VLOOKUP(C139,Table1[[Practice no.]:[12]],19,FALSE),List!$A$2:$B$5,2,FALSE)))</f>
        <v/>
      </c>
      <c r="F139" s="66" t="str">
        <f>IF(C139="","",IF(ISERROR(VLOOKUP(VLOOKUP(C139,Table1[[Practice no.]:[12]],20,FALSE),List!$A$2:$B$5,2,FALSE)),"",VLOOKUP(VLOOKUP(C139,Table1[[Practice no.]:[12]],20,FALSE),List!$A$2:$B$5,2,FALSE)))</f>
        <v/>
      </c>
      <c r="G139" s="66" t="str">
        <f>IF(C139="","",IF(ISERROR(VLOOKUP(VLOOKUP(C139,Table1[[Practice no.]:[12]],21,FALSE),List!$A$2:$B$5,2,FALSE)),"",VLOOKUP(VLOOKUP(C139,Table1[[Practice no.]:[12]],21,FALSE),List!$A$2:$B$5,2,FALSE)))</f>
        <v/>
      </c>
      <c r="H139" s="67" t="str">
        <f>IF(C139="","",IF(ISERROR(VLOOKUP(VLOOKUP(C139,Table1[[Practice no.]:[12]],22,FALSE),List!$A$2:$B$5,2,FALSE)),"",VLOOKUP(VLOOKUP(C139,Table1[[Practice no.]:[12]],22,FALSE),List!$A$2:$B$5,2,FALSE)))</f>
        <v/>
      </c>
      <c r="I139" s="67" t="str">
        <f>IF(C139="","",IF(ISERROR(VLOOKUP(VLOOKUP(C139,Table1[[Practice no.]:[12]],23,FALSE),List!$A$2:$B$5,2,FALSE)),"",VLOOKUP(VLOOKUP(C139,Table1[[Practice no.]:[12]],23,FALSE),List!$A$2:$B$5,2,FALSE)))</f>
        <v/>
      </c>
      <c r="J139" s="67" t="str">
        <f>IF(C139="","",IF(ISERROR(VLOOKUP(VLOOKUP(C139,Table1[[Practice no.]:[12]],24,FALSE),List!$A$2:$B$5,2,FALSE)),"",VLOOKUP(VLOOKUP(C139,Table1[[Practice no.]:[12]],24,FALSE),List!$A$2:$B$5,2,FALSE)))</f>
        <v/>
      </c>
      <c r="K139" s="68" t="str">
        <f>IF(C139="","",IF(ISERROR(VLOOKUP(VLOOKUP(C139,Table1[[Practice no.]:[12]],25,FALSE),List!$A$2:$B$5,2,FALSE)),"",VLOOKUP(VLOOKUP(C139,Table1[[Practice no.]:[12]],25,FALSE),List!$A$2:$B$5,2,FALSE)))</f>
        <v/>
      </c>
      <c r="L139" s="68" t="str">
        <f>IF(C139="","",IF(ISERROR(VLOOKUP(VLOOKUP(C139,Table1[[Practice no.]:[12]],26,FALSE),List!$A$2:$B$5,2,FALSE)),"",VLOOKUP(VLOOKUP(C139,Table1[[Practice no.]:[12]],26,FALSE),List!$A$2:$B$5,2,FALSE)))</f>
        <v/>
      </c>
      <c r="M139" s="68" t="str">
        <f>IF(C139="","",IF(ISERROR(VLOOKUP(VLOOKUP(C139,Table1[[Practice no.]:[12]],27,FALSE),List!$A$2:$B$5,2,FALSE)),"",VLOOKUP(VLOOKUP(C139,Table1[[Practice no.]:[12]],27,FALSE),List!$A$2:$B$5,2,FALSE)))</f>
        <v/>
      </c>
      <c r="N139" s="69" t="str">
        <f>IF(C139="","",IF(ISERROR(VLOOKUP(VLOOKUP(C139,Table1[[Practice no.]:[12]],28,FALSE),List!$A$2:$B$5,2,FALSE)),"",VLOOKUP(VLOOKUP(C139,Table1[[Practice no.]:[12]],28,FALSE),List!$A$2:$B$5,2,FALSE)))</f>
        <v/>
      </c>
      <c r="O139" s="69" t="str">
        <f>IF(C139="","",IF(ISERROR(VLOOKUP(VLOOKUP(C139,Table1[[Practice no.]:[12]],29,FALSE),List!$A$2:$B$5,2,FALSE)),"",VLOOKUP(VLOOKUP(C139,Table1[[Practice no.]:[12]],29,FALSE),List!$A$2:$B$5,2,FALSE)))</f>
        <v/>
      </c>
      <c r="P139" s="69" t="str">
        <f>IF(C139="","",IF(ISERROR(VLOOKUP(VLOOKUP(C139,Table1[[Practice no.]:[12]],30,FALSE),List!$A$2:$B$5,2,FALSE)),"",VLOOKUP(VLOOKUP(C139,Table1[[Practice no.]:[12]],30,FALSE),List!$A$2:$B$5,2,FALSE)))</f>
        <v/>
      </c>
      <c r="Q139" s="77" t="str">
        <f>IF(C139="","",IF(ISERROR(VLOOKUP(VLOOKUP(C139,Table1[[Practice no.]:[12]],31,FALSE),List!$A$2:$B$5,2,FALSE)),"",VLOOKUP(VLOOKUP(C139,Table1[[Practice no.]:[12]],31,FALSE),List!$A$2:$B$5,2,FALSE)))</f>
        <v/>
      </c>
      <c r="R139" s="55" t="str">
        <f>IF(C139="","",IF(ISERROR(VLOOKUP(VLOOKUP(C139,Table1[[Practice no.]:[12]],32,FALSE),List!$A$2:$B$5,2,FALSE)),"",VLOOKUP(VLOOKUP(C139,Table1[[Practice no.]:[12]],32,FALSE),List!$A$2:$B$5,2,FALSE)))</f>
        <v/>
      </c>
      <c r="S139" s="55" t="str">
        <f>IF(C139="","",IF(ISERROR(VLOOKUP(VLOOKUP(C139,Table1[[Practice no.]:[12]],33,FALSE),List!$A$2:$B$5,2,FALSE)),"",VLOOKUP(VLOOKUP(C139,Table1[[Practice no.]:[12]],33,FALSE),List!$A$2:$B$5,2,FALSE)))</f>
        <v/>
      </c>
      <c r="T139" s="55" t="str">
        <f>IF(C139="","",IF(ISERROR(VLOOKUP(VLOOKUP(C139,Table1[[Practice no.]:[12]],34,FALSE),List!$A$2:$B$5,2,FALSE)),"",VLOOKUP(VLOOKUP(C139,Table1[[Practice no.]:[12]],34,FALSE),List!$A$2:$B$5,2,FALSE)))</f>
        <v/>
      </c>
      <c r="U139" s="55" t="str">
        <f>IF(C139="","",IF(ISERROR(VLOOKUP(VLOOKUP(C139,Table1[[Practice no.]:[12]],35,FALSE),List!$A$2:$B$5,2,FALSE)),"",VLOOKUP(VLOOKUP(C139,Table1[[Practice no.]:[12]],35,FALSE),List!$A$2:$B$5,2,FALSE)))</f>
        <v/>
      </c>
      <c r="V139" s="55" t="str">
        <f>IF(C139="","",IF(ISERROR(VLOOKUP(VLOOKUP(C139,Table1[[Practice no.]:[12]],36,FALSE),List!$A$2:$B$5,2,FALSE)),"",VLOOKUP(VLOOKUP(C139,Table1[[Practice no.]:[12]],36,FALSE),List!$A$2:$B$5,2,FALSE)))</f>
        <v/>
      </c>
      <c r="W139" s="55" t="str">
        <f>IF(C139="","",IF(ISERROR(VLOOKUP(VLOOKUP(C139,Table1[[Practice no.]:[12]],37,FALSE),List!$A$2:$B$5,2,FALSE)),"",VLOOKUP(VLOOKUP(C139,Table1[[Practice no.]:[12]],37,FALSE),List!$A$2:$B$5,2,FALSE)))</f>
        <v/>
      </c>
      <c r="X139" s="55" t="str">
        <f>IF(C139="","",IF(ISERROR(VLOOKUP(VLOOKUP(C139,Table1[[Practice no.]:[12]],38,FALSE),List!$A$2:$B$5,2,FALSE)),"",VLOOKUP(VLOOKUP(C139,Table1[[Practice no.]:[12]],38,FALSE),List!$A$2:$B$5,2,FALSE)))</f>
        <v/>
      </c>
      <c r="Y139" s="55" t="str">
        <f>IF(C139="","",IF(ISERROR(VLOOKUP(VLOOKUP(C139,Table1[[Practice no.]:[12]],39,FALSE),List!$A$2:$B$5,2,FALSE)),"",VLOOKUP(VLOOKUP(C139,Table1[[Practice no.]:[12]],39,FALSE),List!$A$2:$B$5,2,FALSE)))</f>
        <v/>
      </c>
      <c r="Z139" s="55" t="str">
        <f>IF(C139="","",IF(ISERROR(VLOOKUP(VLOOKUP(C139,Table1[[Practice no.]:[12]],40,FALSE),List!$A$2:$B$5,2,FALSE)),"",VLOOKUP(VLOOKUP(C139,Table1[[Practice no.]:[12]],40,FALSE),List!$A$2:$B$5,2,FALSE)))</f>
        <v/>
      </c>
      <c r="AA139" s="55" t="str">
        <f>IF(C139="","",IF(ISERROR(VLOOKUP(VLOOKUP(C139,Table1[[Practice no.]:[12]],41,FALSE),List!$A$2:$B$5,2,FALSE)),"",VLOOKUP(VLOOKUP(C139,Table1[[Practice no.]:[12]],41,FALSE),List!$A$2:$B$5,2,FALSE)))</f>
        <v/>
      </c>
      <c r="AB139" s="55" t="str">
        <f>IF(C139="","",IF(ISERROR(VLOOKUP(VLOOKUP(C139,Table1[[Practice no.]:[12]],42,FALSE),List!$A$2:$B$5,2,FALSE)),"",VLOOKUP(VLOOKUP(C139,Table1[[Practice no.]:[12]],42,FALSE),List!$A$2:$B$5,2,FALSE)))</f>
        <v/>
      </c>
    </row>
    <row r="140" spans="1:40" ht="40.35" customHeight="1">
      <c r="A140" s="218"/>
      <c r="B140" s="219"/>
      <c r="C140" s="222"/>
      <c r="D140" s="219" t="str">
        <f>IF(C140="","",HYPERLINK("#'" &amp; C140 &amp; "'!A1",VLOOKUP(C140,Table1[[Practice no.]:[Pracitce Name]],2,FALSE)))</f>
        <v/>
      </c>
      <c r="E140" s="65" t="str">
        <f>IF(C140="","",IF(ISERROR(VLOOKUP(VLOOKUP(C140,Table1[[Practice no.]:[12]],19,FALSE),List!$A$2:$B$5,2,FALSE)),"",VLOOKUP(VLOOKUP(C140,Table1[[Practice no.]:[12]],19,FALSE),List!$A$2:$B$5,2,FALSE)))</f>
        <v/>
      </c>
      <c r="F140" s="66" t="str">
        <f>IF(C140="","",IF(ISERROR(VLOOKUP(VLOOKUP(C140,Table1[[Practice no.]:[12]],20,FALSE),List!$A$2:$B$5,2,FALSE)),"",VLOOKUP(VLOOKUP(C140,Table1[[Practice no.]:[12]],20,FALSE),List!$A$2:$B$5,2,FALSE)))</f>
        <v/>
      </c>
      <c r="G140" s="66" t="str">
        <f>IF(C140="","",IF(ISERROR(VLOOKUP(VLOOKUP(C140,Table1[[Practice no.]:[12]],21,FALSE),List!$A$2:$B$5,2,FALSE)),"",VLOOKUP(VLOOKUP(C140,Table1[[Practice no.]:[12]],21,FALSE),List!$A$2:$B$5,2,FALSE)))</f>
        <v/>
      </c>
      <c r="H140" s="67" t="str">
        <f>IF(C140="","",IF(ISERROR(VLOOKUP(VLOOKUP(C140,Table1[[Practice no.]:[12]],22,FALSE),List!$A$2:$B$5,2,FALSE)),"",VLOOKUP(VLOOKUP(C140,Table1[[Practice no.]:[12]],22,FALSE),List!$A$2:$B$5,2,FALSE)))</f>
        <v/>
      </c>
      <c r="I140" s="67" t="str">
        <f>IF(C140="","",IF(ISERROR(VLOOKUP(VLOOKUP(C140,Table1[[Practice no.]:[12]],23,FALSE),List!$A$2:$B$5,2,FALSE)),"",VLOOKUP(VLOOKUP(C140,Table1[[Practice no.]:[12]],23,FALSE),List!$A$2:$B$5,2,FALSE)))</f>
        <v/>
      </c>
      <c r="J140" s="67" t="str">
        <f>IF(C140="","",IF(ISERROR(VLOOKUP(VLOOKUP(C140,Table1[[Practice no.]:[12]],24,FALSE),List!$A$2:$B$5,2,FALSE)),"",VLOOKUP(VLOOKUP(C140,Table1[[Practice no.]:[12]],24,FALSE),List!$A$2:$B$5,2,FALSE)))</f>
        <v/>
      </c>
      <c r="K140" s="68" t="str">
        <f>IF(C140="","",IF(ISERROR(VLOOKUP(VLOOKUP(C140,Table1[[Practice no.]:[12]],25,FALSE),List!$A$2:$B$5,2,FALSE)),"",VLOOKUP(VLOOKUP(C140,Table1[[Practice no.]:[12]],25,FALSE),List!$A$2:$B$5,2,FALSE)))</f>
        <v/>
      </c>
      <c r="L140" s="68" t="str">
        <f>IF(C140="","",IF(ISERROR(VLOOKUP(VLOOKUP(C140,Table1[[Practice no.]:[12]],26,FALSE),List!$A$2:$B$5,2,FALSE)),"",VLOOKUP(VLOOKUP(C140,Table1[[Practice no.]:[12]],26,FALSE),List!$A$2:$B$5,2,FALSE)))</f>
        <v/>
      </c>
      <c r="M140" s="68" t="str">
        <f>IF(C140="","",IF(ISERROR(VLOOKUP(VLOOKUP(C140,Table1[[Practice no.]:[12]],27,FALSE),List!$A$2:$B$5,2,FALSE)),"",VLOOKUP(VLOOKUP(C140,Table1[[Practice no.]:[12]],27,FALSE),List!$A$2:$B$5,2,FALSE)))</f>
        <v/>
      </c>
      <c r="N140" s="69" t="str">
        <f>IF(C140="","",IF(ISERROR(VLOOKUP(VLOOKUP(C140,Table1[[Practice no.]:[12]],28,FALSE),List!$A$2:$B$5,2,FALSE)),"",VLOOKUP(VLOOKUP(C140,Table1[[Practice no.]:[12]],28,FALSE),List!$A$2:$B$5,2,FALSE)))</f>
        <v/>
      </c>
      <c r="O140" s="69" t="str">
        <f>IF(C140="","",IF(ISERROR(VLOOKUP(VLOOKUP(C140,Table1[[Practice no.]:[12]],29,FALSE),List!$A$2:$B$5,2,FALSE)),"",VLOOKUP(VLOOKUP(C140,Table1[[Practice no.]:[12]],29,FALSE),List!$A$2:$B$5,2,FALSE)))</f>
        <v/>
      </c>
      <c r="P140" s="69" t="str">
        <f>IF(C140="","",IF(ISERROR(VLOOKUP(VLOOKUP(C140,Table1[[Practice no.]:[12]],30,FALSE),List!$A$2:$B$5,2,FALSE)),"",VLOOKUP(VLOOKUP(C140,Table1[[Practice no.]:[12]],30,FALSE),List!$A$2:$B$5,2,FALSE)))</f>
        <v/>
      </c>
      <c r="Q140" s="77" t="str">
        <f>IF(C140="","",IF(ISERROR(VLOOKUP(VLOOKUP(C140,Table1[[Practice no.]:[12]],31,FALSE),List!$A$2:$B$5,2,FALSE)),"",VLOOKUP(VLOOKUP(C140,Table1[[Practice no.]:[12]],31,FALSE),List!$A$2:$B$5,2,FALSE)))</f>
        <v/>
      </c>
      <c r="R140" s="55" t="str">
        <f>IF(C140="","",IF(ISERROR(VLOOKUP(VLOOKUP(C140,Table1[[Practice no.]:[12]],32,FALSE),List!$A$2:$B$5,2,FALSE)),"",VLOOKUP(VLOOKUP(C140,Table1[[Practice no.]:[12]],32,FALSE),List!$A$2:$B$5,2,FALSE)))</f>
        <v/>
      </c>
      <c r="S140" s="55" t="str">
        <f>IF(C140="","",IF(ISERROR(VLOOKUP(VLOOKUP(C140,Table1[[Practice no.]:[12]],33,FALSE),List!$A$2:$B$5,2,FALSE)),"",VLOOKUP(VLOOKUP(C140,Table1[[Practice no.]:[12]],33,FALSE),List!$A$2:$B$5,2,FALSE)))</f>
        <v/>
      </c>
      <c r="T140" s="55" t="str">
        <f>IF(C140="","",IF(ISERROR(VLOOKUP(VLOOKUP(C140,Table1[[Practice no.]:[12]],34,FALSE),List!$A$2:$B$5,2,FALSE)),"",VLOOKUP(VLOOKUP(C140,Table1[[Practice no.]:[12]],34,FALSE),List!$A$2:$B$5,2,FALSE)))</f>
        <v/>
      </c>
      <c r="U140" s="55" t="str">
        <f>IF(C140="","",IF(ISERROR(VLOOKUP(VLOOKUP(C140,Table1[[Practice no.]:[12]],35,FALSE),List!$A$2:$B$5,2,FALSE)),"",VLOOKUP(VLOOKUP(C140,Table1[[Practice no.]:[12]],35,FALSE),List!$A$2:$B$5,2,FALSE)))</f>
        <v/>
      </c>
      <c r="V140" s="55" t="str">
        <f>IF(C140="","",IF(ISERROR(VLOOKUP(VLOOKUP(C140,Table1[[Practice no.]:[12]],36,FALSE),List!$A$2:$B$5,2,FALSE)),"",VLOOKUP(VLOOKUP(C140,Table1[[Practice no.]:[12]],36,FALSE),List!$A$2:$B$5,2,FALSE)))</f>
        <v/>
      </c>
      <c r="W140" s="55" t="str">
        <f>IF(C140="","",IF(ISERROR(VLOOKUP(VLOOKUP(C140,Table1[[Practice no.]:[12]],37,FALSE),List!$A$2:$B$5,2,FALSE)),"",VLOOKUP(VLOOKUP(C140,Table1[[Practice no.]:[12]],37,FALSE),List!$A$2:$B$5,2,FALSE)))</f>
        <v/>
      </c>
      <c r="X140" s="55" t="str">
        <f>IF(C140="","",IF(ISERROR(VLOOKUP(VLOOKUP(C140,Table1[[Practice no.]:[12]],38,FALSE),List!$A$2:$B$5,2,FALSE)),"",VLOOKUP(VLOOKUP(C140,Table1[[Practice no.]:[12]],38,FALSE),List!$A$2:$B$5,2,FALSE)))</f>
        <v/>
      </c>
      <c r="Y140" s="55" t="str">
        <f>IF(C140="","",IF(ISERROR(VLOOKUP(VLOOKUP(C140,Table1[[Practice no.]:[12]],39,FALSE),List!$A$2:$B$5,2,FALSE)),"",VLOOKUP(VLOOKUP(C140,Table1[[Practice no.]:[12]],39,FALSE),List!$A$2:$B$5,2,FALSE)))</f>
        <v/>
      </c>
      <c r="Z140" s="55" t="str">
        <f>IF(C140="","",IF(ISERROR(VLOOKUP(VLOOKUP(C140,Table1[[Practice no.]:[12]],40,FALSE),List!$A$2:$B$5,2,FALSE)),"",VLOOKUP(VLOOKUP(C140,Table1[[Practice no.]:[12]],40,FALSE),List!$A$2:$B$5,2,FALSE)))</f>
        <v/>
      </c>
      <c r="AA140" s="55" t="str">
        <f>IF(C140="","",IF(ISERROR(VLOOKUP(VLOOKUP(C140,Table1[[Practice no.]:[12]],41,FALSE),List!$A$2:$B$5,2,FALSE)),"",VLOOKUP(VLOOKUP(C140,Table1[[Practice no.]:[12]],41,FALSE),List!$A$2:$B$5,2,FALSE)))</f>
        <v/>
      </c>
      <c r="AB140" s="55" t="str">
        <f>IF(C140="","",IF(ISERROR(VLOOKUP(VLOOKUP(C140,Table1[[Practice no.]:[12]],42,FALSE),List!$A$2:$B$5,2,FALSE)),"",VLOOKUP(VLOOKUP(C140,Table1[[Practice no.]:[12]],42,FALSE),List!$A$2:$B$5,2,FALSE)))</f>
        <v/>
      </c>
    </row>
    <row r="141" spans="1:40" ht="40.35" customHeight="1">
      <c r="A141" s="218"/>
      <c r="B141" s="219"/>
      <c r="C141" s="222"/>
      <c r="D141" s="219" t="str">
        <f>IF(C141="","",HYPERLINK("#'" &amp; C141 &amp; "'!A1",VLOOKUP(C141,Table1[[Practice no.]:[Pracitce Name]],2,FALSE)))</f>
        <v/>
      </c>
      <c r="E141" s="65" t="str">
        <f>IF(C141="","",IF(ISERROR(VLOOKUP(VLOOKUP(C141,Table1[[Practice no.]:[12]],19,FALSE),List!$A$2:$B$5,2,FALSE)),"",VLOOKUP(VLOOKUP(C141,Table1[[Practice no.]:[12]],19,FALSE),List!$A$2:$B$5,2,FALSE)))</f>
        <v/>
      </c>
      <c r="F141" s="66" t="str">
        <f>IF(C141="","",IF(ISERROR(VLOOKUP(VLOOKUP(C141,Table1[[Practice no.]:[12]],20,FALSE),List!$A$2:$B$5,2,FALSE)),"",VLOOKUP(VLOOKUP(C141,Table1[[Practice no.]:[12]],20,FALSE),List!$A$2:$B$5,2,FALSE)))</f>
        <v/>
      </c>
      <c r="G141" s="66" t="str">
        <f>IF(C141="","",IF(ISERROR(VLOOKUP(VLOOKUP(C141,Table1[[Practice no.]:[12]],21,FALSE),List!$A$2:$B$5,2,FALSE)),"",VLOOKUP(VLOOKUP(C141,Table1[[Practice no.]:[12]],21,FALSE),List!$A$2:$B$5,2,FALSE)))</f>
        <v/>
      </c>
      <c r="H141" s="67" t="str">
        <f>IF(C141="","",IF(ISERROR(VLOOKUP(VLOOKUP(C141,Table1[[Practice no.]:[12]],22,FALSE),List!$A$2:$B$5,2,FALSE)),"",VLOOKUP(VLOOKUP(C141,Table1[[Practice no.]:[12]],22,FALSE),List!$A$2:$B$5,2,FALSE)))</f>
        <v/>
      </c>
      <c r="I141" s="67" t="str">
        <f>IF(C141="","",IF(ISERROR(VLOOKUP(VLOOKUP(C141,Table1[[Practice no.]:[12]],23,FALSE),List!$A$2:$B$5,2,FALSE)),"",VLOOKUP(VLOOKUP(C141,Table1[[Practice no.]:[12]],23,FALSE),List!$A$2:$B$5,2,FALSE)))</f>
        <v/>
      </c>
      <c r="J141" s="67" t="str">
        <f>IF(C141="","",IF(ISERROR(VLOOKUP(VLOOKUP(C141,Table1[[Practice no.]:[12]],24,FALSE),List!$A$2:$B$5,2,FALSE)),"",VLOOKUP(VLOOKUP(C141,Table1[[Practice no.]:[12]],24,FALSE),List!$A$2:$B$5,2,FALSE)))</f>
        <v/>
      </c>
      <c r="K141" s="68" t="str">
        <f>IF(C141="","",IF(ISERROR(VLOOKUP(VLOOKUP(C141,Table1[[Practice no.]:[12]],25,FALSE),List!$A$2:$B$5,2,FALSE)),"",VLOOKUP(VLOOKUP(C141,Table1[[Practice no.]:[12]],25,FALSE),List!$A$2:$B$5,2,FALSE)))</f>
        <v/>
      </c>
      <c r="L141" s="68" t="str">
        <f>IF(C141="","",IF(ISERROR(VLOOKUP(VLOOKUP(C141,Table1[[Practice no.]:[12]],26,FALSE),List!$A$2:$B$5,2,FALSE)),"",VLOOKUP(VLOOKUP(C141,Table1[[Practice no.]:[12]],26,FALSE),List!$A$2:$B$5,2,FALSE)))</f>
        <v/>
      </c>
      <c r="M141" s="68" t="str">
        <f>IF(C141="","",IF(ISERROR(VLOOKUP(VLOOKUP(C141,Table1[[Practice no.]:[12]],27,FALSE),List!$A$2:$B$5,2,FALSE)),"",VLOOKUP(VLOOKUP(C141,Table1[[Practice no.]:[12]],27,FALSE),List!$A$2:$B$5,2,FALSE)))</f>
        <v/>
      </c>
      <c r="N141" s="69" t="str">
        <f>IF(C141="","",IF(ISERROR(VLOOKUP(VLOOKUP(C141,Table1[[Practice no.]:[12]],28,FALSE),List!$A$2:$B$5,2,FALSE)),"",VLOOKUP(VLOOKUP(C141,Table1[[Practice no.]:[12]],28,FALSE),List!$A$2:$B$5,2,FALSE)))</f>
        <v/>
      </c>
      <c r="O141" s="69" t="str">
        <f>IF(C141="","",IF(ISERROR(VLOOKUP(VLOOKUP(C141,Table1[[Practice no.]:[12]],29,FALSE),List!$A$2:$B$5,2,FALSE)),"",VLOOKUP(VLOOKUP(C141,Table1[[Practice no.]:[12]],29,FALSE),List!$A$2:$B$5,2,FALSE)))</f>
        <v/>
      </c>
      <c r="P141" s="69" t="str">
        <f>IF(C141="","",IF(ISERROR(VLOOKUP(VLOOKUP(C141,Table1[[Practice no.]:[12]],30,FALSE),List!$A$2:$B$5,2,FALSE)),"",VLOOKUP(VLOOKUP(C141,Table1[[Practice no.]:[12]],30,FALSE),List!$A$2:$B$5,2,FALSE)))</f>
        <v/>
      </c>
      <c r="Q141" s="77" t="str">
        <f>IF(C141="","",IF(ISERROR(VLOOKUP(VLOOKUP(C141,Table1[[Practice no.]:[12]],31,FALSE),List!$A$2:$B$5,2,FALSE)),"",VLOOKUP(VLOOKUP(C141,Table1[[Practice no.]:[12]],31,FALSE),List!$A$2:$B$5,2,FALSE)))</f>
        <v/>
      </c>
      <c r="R141" s="55" t="str">
        <f>IF(C141="","",IF(ISERROR(VLOOKUP(VLOOKUP(C141,Table1[[Practice no.]:[12]],32,FALSE),List!$A$2:$B$5,2,FALSE)),"",VLOOKUP(VLOOKUP(C141,Table1[[Practice no.]:[12]],32,FALSE),List!$A$2:$B$5,2,FALSE)))</f>
        <v/>
      </c>
      <c r="S141" s="55" t="str">
        <f>IF(C141="","",IF(ISERROR(VLOOKUP(VLOOKUP(C141,Table1[[Practice no.]:[12]],33,FALSE),List!$A$2:$B$5,2,FALSE)),"",VLOOKUP(VLOOKUP(C141,Table1[[Practice no.]:[12]],33,FALSE),List!$A$2:$B$5,2,FALSE)))</f>
        <v/>
      </c>
      <c r="T141" s="55" t="str">
        <f>IF(C141="","",IF(ISERROR(VLOOKUP(VLOOKUP(C141,Table1[[Practice no.]:[12]],34,FALSE),List!$A$2:$B$5,2,FALSE)),"",VLOOKUP(VLOOKUP(C141,Table1[[Practice no.]:[12]],34,FALSE),List!$A$2:$B$5,2,FALSE)))</f>
        <v/>
      </c>
      <c r="U141" s="55" t="str">
        <f>IF(C141="","",IF(ISERROR(VLOOKUP(VLOOKUP(C141,Table1[[Practice no.]:[12]],35,FALSE),List!$A$2:$B$5,2,FALSE)),"",VLOOKUP(VLOOKUP(C141,Table1[[Practice no.]:[12]],35,FALSE),List!$A$2:$B$5,2,FALSE)))</f>
        <v/>
      </c>
      <c r="V141" s="55" t="str">
        <f>IF(C141="","",IF(ISERROR(VLOOKUP(VLOOKUP(C141,Table1[[Practice no.]:[12]],36,FALSE),List!$A$2:$B$5,2,FALSE)),"",VLOOKUP(VLOOKUP(C141,Table1[[Practice no.]:[12]],36,FALSE),List!$A$2:$B$5,2,FALSE)))</f>
        <v/>
      </c>
      <c r="W141" s="55" t="str">
        <f>IF(C141="","",IF(ISERROR(VLOOKUP(VLOOKUP(C141,Table1[[Practice no.]:[12]],37,FALSE),List!$A$2:$B$5,2,FALSE)),"",VLOOKUP(VLOOKUP(C141,Table1[[Practice no.]:[12]],37,FALSE),List!$A$2:$B$5,2,FALSE)))</f>
        <v/>
      </c>
      <c r="X141" s="55" t="str">
        <f>IF(C141="","",IF(ISERROR(VLOOKUP(VLOOKUP(C141,Table1[[Practice no.]:[12]],38,FALSE),List!$A$2:$B$5,2,FALSE)),"",VLOOKUP(VLOOKUP(C141,Table1[[Practice no.]:[12]],38,FALSE),List!$A$2:$B$5,2,FALSE)))</f>
        <v/>
      </c>
      <c r="Y141" s="55" t="str">
        <f>IF(C141="","",IF(ISERROR(VLOOKUP(VLOOKUP(C141,Table1[[Practice no.]:[12]],39,FALSE),List!$A$2:$B$5,2,FALSE)),"",VLOOKUP(VLOOKUP(C141,Table1[[Practice no.]:[12]],39,FALSE),List!$A$2:$B$5,2,FALSE)))</f>
        <v/>
      </c>
      <c r="Z141" s="55" t="str">
        <f>IF(C141="","",IF(ISERROR(VLOOKUP(VLOOKUP(C141,Table1[[Practice no.]:[12]],40,FALSE),List!$A$2:$B$5,2,FALSE)),"",VLOOKUP(VLOOKUP(C141,Table1[[Practice no.]:[12]],40,FALSE),List!$A$2:$B$5,2,FALSE)))</f>
        <v/>
      </c>
      <c r="AA141" s="55" t="str">
        <f>IF(C141="","",IF(ISERROR(VLOOKUP(VLOOKUP(C141,Table1[[Practice no.]:[12]],41,FALSE),List!$A$2:$B$5,2,FALSE)),"",VLOOKUP(VLOOKUP(C141,Table1[[Practice no.]:[12]],41,FALSE),List!$A$2:$B$5,2,FALSE)))</f>
        <v/>
      </c>
      <c r="AB141" s="55" t="str">
        <f>IF(C141="","",IF(ISERROR(VLOOKUP(VLOOKUP(C141,Table1[[Practice no.]:[12]],42,FALSE),List!$A$2:$B$5,2,FALSE)),"",VLOOKUP(VLOOKUP(C141,Table1[[Practice no.]:[12]],42,FALSE),List!$A$2:$B$5,2,FALSE)))</f>
        <v/>
      </c>
    </row>
    <row r="142" spans="1:40" ht="40.35" customHeight="1">
      <c r="A142" s="218"/>
      <c r="B142" s="219"/>
      <c r="C142" s="222"/>
      <c r="D142" s="219" t="str">
        <f>IF(C142="","",HYPERLINK("#'" &amp; C142 &amp; "'!A1",VLOOKUP(C142,Table1[[Practice no.]:[Pracitce Name]],2,FALSE)))</f>
        <v/>
      </c>
      <c r="E142" s="65" t="str">
        <f>IF(C142="","",IF(ISERROR(VLOOKUP(VLOOKUP(C142,Table1[[Practice no.]:[12]],19,FALSE),List!$A$2:$B$5,2,FALSE)),"",VLOOKUP(VLOOKUP(C142,Table1[[Practice no.]:[12]],19,FALSE),List!$A$2:$B$5,2,FALSE)))</f>
        <v/>
      </c>
      <c r="F142" s="66" t="str">
        <f>IF(C142="","",IF(ISERROR(VLOOKUP(VLOOKUP(C142,Table1[[Practice no.]:[12]],20,FALSE),List!$A$2:$B$5,2,FALSE)),"",VLOOKUP(VLOOKUP(C142,Table1[[Practice no.]:[12]],20,FALSE),List!$A$2:$B$5,2,FALSE)))</f>
        <v/>
      </c>
      <c r="G142" s="66" t="str">
        <f>IF(C142="","",IF(ISERROR(VLOOKUP(VLOOKUP(C142,Table1[[Practice no.]:[12]],21,FALSE),List!$A$2:$B$5,2,FALSE)),"",VLOOKUP(VLOOKUP(C142,Table1[[Practice no.]:[12]],21,FALSE),List!$A$2:$B$5,2,FALSE)))</f>
        <v/>
      </c>
      <c r="H142" s="67" t="str">
        <f>IF(C142="","",IF(ISERROR(VLOOKUP(VLOOKUP(C142,Table1[[Practice no.]:[12]],22,FALSE),List!$A$2:$B$5,2,FALSE)),"",VLOOKUP(VLOOKUP(C142,Table1[[Practice no.]:[12]],22,FALSE),List!$A$2:$B$5,2,FALSE)))</f>
        <v/>
      </c>
      <c r="I142" s="67" t="str">
        <f>IF(C142="","",IF(ISERROR(VLOOKUP(VLOOKUP(C142,Table1[[Practice no.]:[12]],23,FALSE),List!$A$2:$B$5,2,FALSE)),"",VLOOKUP(VLOOKUP(C142,Table1[[Practice no.]:[12]],23,FALSE),List!$A$2:$B$5,2,FALSE)))</f>
        <v/>
      </c>
      <c r="J142" s="67" t="str">
        <f>IF(C142="","",IF(ISERROR(VLOOKUP(VLOOKUP(C142,Table1[[Practice no.]:[12]],24,FALSE),List!$A$2:$B$5,2,FALSE)),"",VLOOKUP(VLOOKUP(C142,Table1[[Practice no.]:[12]],24,FALSE),List!$A$2:$B$5,2,FALSE)))</f>
        <v/>
      </c>
      <c r="K142" s="68" t="str">
        <f>IF(C142="","",IF(ISERROR(VLOOKUP(VLOOKUP(C142,Table1[[Practice no.]:[12]],25,FALSE),List!$A$2:$B$5,2,FALSE)),"",VLOOKUP(VLOOKUP(C142,Table1[[Practice no.]:[12]],25,FALSE),List!$A$2:$B$5,2,FALSE)))</f>
        <v/>
      </c>
      <c r="L142" s="68" t="str">
        <f>IF(C142="","",IF(ISERROR(VLOOKUP(VLOOKUP(C142,Table1[[Practice no.]:[12]],26,FALSE),List!$A$2:$B$5,2,FALSE)),"",VLOOKUP(VLOOKUP(C142,Table1[[Practice no.]:[12]],26,FALSE),List!$A$2:$B$5,2,FALSE)))</f>
        <v/>
      </c>
      <c r="M142" s="68" t="str">
        <f>IF(C142="","",IF(ISERROR(VLOOKUP(VLOOKUP(C142,Table1[[Practice no.]:[12]],27,FALSE),List!$A$2:$B$5,2,FALSE)),"",VLOOKUP(VLOOKUP(C142,Table1[[Practice no.]:[12]],27,FALSE),List!$A$2:$B$5,2,FALSE)))</f>
        <v/>
      </c>
      <c r="N142" s="69" t="str">
        <f>IF(C142="","",IF(ISERROR(VLOOKUP(VLOOKUP(C142,Table1[[Practice no.]:[12]],28,FALSE),List!$A$2:$B$5,2,FALSE)),"",VLOOKUP(VLOOKUP(C142,Table1[[Practice no.]:[12]],28,FALSE),List!$A$2:$B$5,2,FALSE)))</f>
        <v/>
      </c>
      <c r="O142" s="69" t="str">
        <f>IF(C142="","",IF(ISERROR(VLOOKUP(VLOOKUP(C142,Table1[[Practice no.]:[12]],29,FALSE),List!$A$2:$B$5,2,FALSE)),"",VLOOKUP(VLOOKUP(C142,Table1[[Practice no.]:[12]],29,FALSE),List!$A$2:$B$5,2,FALSE)))</f>
        <v/>
      </c>
      <c r="P142" s="69" t="str">
        <f>IF(C142="","",IF(ISERROR(VLOOKUP(VLOOKUP(C142,Table1[[Practice no.]:[12]],30,FALSE),List!$A$2:$B$5,2,FALSE)),"",VLOOKUP(VLOOKUP(C142,Table1[[Practice no.]:[12]],30,FALSE),List!$A$2:$B$5,2,FALSE)))</f>
        <v/>
      </c>
      <c r="Q142" s="77" t="str">
        <f>IF(C142="","",IF(ISERROR(VLOOKUP(VLOOKUP(C142,Table1[[Practice no.]:[12]],31,FALSE),List!$A$2:$B$5,2,FALSE)),"",VLOOKUP(VLOOKUP(C142,Table1[[Practice no.]:[12]],31,FALSE),List!$A$2:$B$5,2,FALSE)))</f>
        <v/>
      </c>
      <c r="R142" s="55" t="str">
        <f>IF(C142="","",IF(ISERROR(VLOOKUP(VLOOKUP(C142,Table1[[Practice no.]:[12]],32,FALSE),List!$A$2:$B$5,2,FALSE)),"",VLOOKUP(VLOOKUP(C142,Table1[[Practice no.]:[12]],32,FALSE),List!$A$2:$B$5,2,FALSE)))</f>
        <v/>
      </c>
      <c r="S142" s="55" t="str">
        <f>IF(C142="","",IF(ISERROR(VLOOKUP(VLOOKUP(C142,Table1[[Practice no.]:[12]],33,FALSE),List!$A$2:$B$5,2,FALSE)),"",VLOOKUP(VLOOKUP(C142,Table1[[Practice no.]:[12]],33,FALSE),List!$A$2:$B$5,2,FALSE)))</f>
        <v/>
      </c>
      <c r="T142" s="55" t="str">
        <f>IF(C142="","",IF(ISERROR(VLOOKUP(VLOOKUP(C142,Table1[[Practice no.]:[12]],34,FALSE),List!$A$2:$B$5,2,FALSE)),"",VLOOKUP(VLOOKUP(C142,Table1[[Practice no.]:[12]],34,FALSE),List!$A$2:$B$5,2,FALSE)))</f>
        <v/>
      </c>
      <c r="U142" s="55" t="str">
        <f>IF(C142="","",IF(ISERROR(VLOOKUP(VLOOKUP(C142,Table1[[Practice no.]:[12]],35,FALSE),List!$A$2:$B$5,2,FALSE)),"",VLOOKUP(VLOOKUP(C142,Table1[[Practice no.]:[12]],35,FALSE),List!$A$2:$B$5,2,FALSE)))</f>
        <v/>
      </c>
      <c r="V142" s="55" t="str">
        <f>IF(C142="","",IF(ISERROR(VLOOKUP(VLOOKUP(C142,Table1[[Practice no.]:[12]],36,FALSE),List!$A$2:$B$5,2,FALSE)),"",VLOOKUP(VLOOKUP(C142,Table1[[Practice no.]:[12]],36,FALSE),List!$A$2:$B$5,2,FALSE)))</f>
        <v/>
      </c>
      <c r="W142" s="55" t="str">
        <f>IF(C142="","",IF(ISERROR(VLOOKUP(VLOOKUP(C142,Table1[[Practice no.]:[12]],37,FALSE),List!$A$2:$B$5,2,FALSE)),"",VLOOKUP(VLOOKUP(C142,Table1[[Practice no.]:[12]],37,FALSE),List!$A$2:$B$5,2,FALSE)))</f>
        <v/>
      </c>
      <c r="X142" s="55" t="str">
        <f>IF(C142="","",IF(ISERROR(VLOOKUP(VLOOKUP(C142,Table1[[Practice no.]:[12]],38,FALSE),List!$A$2:$B$5,2,FALSE)),"",VLOOKUP(VLOOKUP(C142,Table1[[Practice no.]:[12]],38,FALSE),List!$A$2:$B$5,2,FALSE)))</f>
        <v/>
      </c>
      <c r="Y142" s="55" t="str">
        <f>IF(C142="","",IF(ISERROR(VLOOKUP(VLOOKUP(C142,Table1[[Practice no.]:[12]],39,FALSE),List!$A$2:$B$5,2,FALSE)),"",VLOOKUP(VLOOKUP(C142,Table1[[Practice no.]:[12]],39,FALSE),List!$A$2:$B$5,2,FALSE)))</f>
        <v/>
      </c>
      <c r="Z142" s="55" t="str">
        <f>IF(C142="","",IF(ISERROR(VLOOKUP(VLOOKUP(C142,Table1[[Practice no.]:[12]],40,FALSE),List!$A$2:$B$5,2,FALSE)),"",VLOOKUP(VLOOKUP(C142,Table1[[Practice no.]:[12]],40,FALSE),List!$A$2:$B$5,2,FALSE)))</f>
        <v/>
      </c>
      <c r="AA142" s="55" t="str">
        <f>IF(C142="","",IF(ISERROR(VLOOKUP(VLOOKUP(C142,Table1[[Practice no.]:[12]],41,FALSE),List!$A$2:$B$5,2,FALSE)),"",VLOOKUP(VLOOKUP(C142,Table1[[Practice no.]:[12]],41,FALSE),List!$A$2:$B$5,2,FALSE)))</f>
        <v/>
      </c>
      <c r="AB142" s="55" t="str">
        <f>IF(C142="","",IF(ISERROR(VLOOKUP(VLOOKUP(C142,Table1[[Practice no.]:[12]],42,FALSE),List!$A$2:$B$5,2,FALSE)),"",VLOOKUP(VLOOKUP(C142,Table1[[Practice no.]:[12]],42,FALSE),List!$A$2:$B$5,2,FALSE)))</f>
        <v/>
      </c>
    </row>
    <row r="143" spans="1:40" ht="40.35" customHeight="1">
      <c r="A143" s="218"/>
      <c r="B143" s="219"/>
      <c r="C143" s="222"/>
      <c r="D143" s="219" t="str">
        <f>IF(C143="","",HYPERLINK("#'" &amp; C143 &amp; "'!A1",VLOOKUP(C143,Table1[[Practice no.]:[Pracitce Name]],2,FALSE)))</f>
        <v/>
      </c>
      <c r="E143" s="65" t="str">
        <f>IF(C143="","",IF(ISERROR(VLOOKUP(VLOOKUP(C143,Table1[[Practice no.]:[12]],19,FALSE),List!$A$2:$B$5,2,FALSE)),"",VLOOKUP(VLOOKUP(C143,Table1[[Practice no.]:[12]],19,FALSE),List!$A$2:$B$5,2,FALSE)))</f>
        <v/>
      </c>
      <c r="F143" s="66" t="str">
        <f>IF(C143="","",IF(ISERROR(VLOOKUP(VLOOKUP(C143,Table1[[Practice no.]:[12]],20,FALSE),List!$A$2:$B$5,2,FALSE)),"",VLOOKUP(VLOOKUP(C143,Table1[[Practice no.]:[12]],20,FALSE),List!$A$2:$B$5,2,FALSE)))</f>
        <v/>
      </c>
      <c r="G143" s="66" t="str">
        <f>IF(C143="","",IF(ISERROR(VLOOKUP(VLOOKUP(C143,Table1[[Practice no.]:[12]],21,FALSE),List!$A$2:$B$5,2,FALSE)),"",VLOOKUP(VLOOKUP(C143,Table1[[Practice no.]:[12]],21,FALSE),List!$A$2:$B$5,2,FALSE)))</f>
        <v/>
      </c>
      <c r="H143" s="67" t="str">
        <f>IF(C143="","",IF(ISERROR(VLOOKUP(VLOOKUP(C143,Table1[[Practice no.]:[12]],22,FALSE),List!$A$2:$B$5,2,FALSE)),"",VLOOKUP(VLOOKUP(C143,Table1[[Practice no.]:[12]],22,FALSE),List!$A$2:$B$5,2,FALSE)))</f>
        <v/>
      </c>
      <c r="I143" s="67" t="str">
        <f>IF(C143="","",IF(ISERROR(VLOOKUP(VLOOKUP(C143,Table1[[Practice no.]:[12]],23,FALSE),List!$A$2:$B$5,2,FALSE)),"",VLOOKUP(VLOOKUP(C143,Table1[[Practice no.]:[12]],23,FALSE),List!$A$2:$B$5,2,FALSE)))</f>
        <v/>
      </c>
      <c r="J143" s="67" t="str">
        <f>IF(C143="","",IF(ISERROR(VLOOKUP(VLOOKUP(C143,Table1[[Practice no.]:[12]],24,FALSE),List!$A$2:$B$5,2,FALSE)),"",VLOOKUP(VLOOKUP(C143,Table1[[Practice no.]:[12]],24,FALSE),List!$A$2:$B$5,2,FALSE)))</f>
        <v/>
      </c>
      <c r="K143" s="68" t="str">
        <f>IF(C143="","",IF(ISERROR(VLOOKUP(VLOOKUP(C143,Table1[[Practice no.]:[12]],25,FALSE),List!$A$2:$B$5,2,FALSE)),"",VLOOKUP(VLOOKUP(C143,Table1[[Practice no.]:[12]],25,FALSE),List!$A$2:$B$5,2,FALSE)))</f>
        <v/>
      </c>
      <c r="L143" s="68" t="str">
        <f>IF(C143="","",IF(ISERROR(VLOOKUP(VLOOKUP(C143,Table1[[Practice no.]:[12]],26,FALSE),List!$A$2:$B$5,2,FALSE)),"",VLOOKUP(VLOOKUP(C143,Table1[[Practice no.]:[12]],26,FALSE),List!$A$2:$B$5,2,FALSE)))</f>
        <v/>
      </c>
      <c r="M143" s="68" t="str">
        <f>IF(C143="","",IF(ISERROR(VLOOKUP(VLOOKUP(C143,Table1[[Practice no.]:[12]],27,FALSE),List!$A$2:$B$5,2,FALSE)),"",VLOOKUP(VLOOKUP(C143,Table1[[Practice no.]:[12]],27,FALSE),List!$A$2:$B$5,2,FALSE)))</f>
        <v/>
      </c>
      <c r="N143" s="69" t="str">
        <f>IF(C143="","",IF(ISERROR(VLOOKUP(VLOOKUP(C143,Table1[[Practice no.]:[12]],28,FALSE),List!$A$2:$B$5,2,FALSE)),"",VLOOKUP(VLOOKUP(C143,Table1[[Practice no.]:[12]],28,FALSE),List!$A$2:$B$5,2,FALSE)))</f>
        <v/>
      </c>
      <c r="O143" s="69" t="str">
        <f>IF(C143="","",IF(ISERROR(VLOOKUP(VLOOKUP(C143,Table1[[Practice no.]:[12]],29,FALSE),List!$A$2:$B$5,2,FALSE)),"",VLOOKUP(VLOOKUP(C143,Table1[[Practice no.]:[12]],29,FALSE),List!$A$2:$B$5,2,FALSE)))</f>
        <v/>
      </c>
      <c r="P143" s="69" t="str">
        <f>IF(C143="","",IF(ISERROR(VLOOKUP(VLOOKUP(C143,Table1[[Practice no.]:[12]],30,FALSE),List!$A$2:$B$5,2,FALSE)),"",VLOOKUP(VLOOKUP(C143,Table1[[Practice no.]:[12]],30,FALSE),List!$A$2:$B$5,2,FALSE)))</f>
        <v/>
      </c>
      <c r="Q143" s="77" t="str">
        <f>IF(C143="","",IF(ISERROR(VLOOKUP(VLOOKUP(C143,Table1[[Practice no.]:[12]],31,FALSE),List!$A$2:$B$5,2,FALSE)),"",VLOOKUP(VLOOKUP(C143,Table1[[Practice no.]:[12]],31,FALSE),List!$A$2:$B$5,2,FALSE)))</f>
        <v/>
      </c>
      <c r="R143" s="55" t="str">
        <f>IF(C143="","",IF(ISERROR(VLOOKUP(VLOOKUP(C143,Table1[[Practice no.]:[12]],32,FALSE),List!$A$2:$B$5,2,FALSE)),"",VLOOKUP(VLOOKUP(C143,Table1[[Practice no.]:[12]],32,FALSE),List!$A$2:$B$5,2,FALSE)))</f>
        <v/>
      </c>
      <c r="S143" s="55" t="str">
        <f>IF(C143="","",IF(ISERROR(VLOOKUP(VLOOKUP(C143,Table1[[Practice no.]:[12]],33,FALSE),List!$A$2:$B$5,2,FALSE)),"",VLOOKUP(VLOOKUP(C143,Table1[[Practice no.]:[12]],33,FALSE),List!$A$2:$B$5,2,FALSE)))</f>
        <v/>
      </c>
      <c r="T143" s="55" t="str">
        <f>IF(C143="","",IF(ISERROR(VLOOKUP(VLOOKUP(C143,Table1[[Practice no.]:[12]],34,FALSE),List!$A$2:$B$5,2,FALSE)),"",VLOOKUP(VLOOKUP(C143,Table1[[Practice no.]:[12]],34,FALSE),List!$A$2:$B$5,2,FALSE)))</f>
        <v/>
      </c>
      <c r="U143" s="55" t="str">
        <f>IF(C143="","",IF(ISERROR(VLOOKUP(VLOOKUP(C143,Table1[[Practice no.]:[12]],35,FALSE),List!$A$2:$B$5,2,FALSE)),"",VLOOKUP(VLOOKUP(C143,Table1[[Practice no.]:[12]],35,FALSE),List!$A$2:$B$5,2,FALSE)))</f>
        <v/>
      </c>
      <c r="V143" s="55" t="str">
        <f>IF(C143="","",IF(ISERROR(VLOOKUP(VLOOKUP(C143,Table1[[Practice no.]:[12]],36,FALSE),List!$A$2:$B$5,2,FALSE)),"",VLOOKUP(VLOOKUP(C143,Table1[[Practice no.]:[12]],36,FALSE),List!$A$2:$B$5,2,FALSE)))</f>
        <v/>
      </c>
      <c r="W143" s="55" t="str">
        <f>IF(C143="","",IF(ISERROR(VLOOKUP(VLOOKUP(C143,Table1[[Practice no.]:[12]],37,FALSE),List!$A$2:$B$5,2,FALSE)),"",VLOOKUP(VLOOKUP(C143,Table1[[Practice no.]:[12]],37,FALSE),List!$A$2:$B$5,2,FALSE)))</f>
        <v/>
      </c>
      <c r="X143" s="55" t="str">
        <f>IF(C143="","",IF(ISERROR(VLOOKUP(VLOOKUP(C143,Table1[[Practice no.]:[12]],38,FALSE),List!$A$2:$B$5,2,FALSE)),"",VLOOKUP(VLOOKUP(C143,Table1[[Practice no.]:[12]],38,FALSE),List!$A$2:$B$5,2,FALSE)))</f>
        <v/>
      </c>
      <c r="Y143" s="55" t="str">
        <f>IF(C143="","",IF(ISERROR(VLOOKUP(VLOOKUP(C143,Table1[[Practice no.]:[12]],39,FALSE),List!$A$2:$B$5,2,FALSE)),"",VLOOKUP(VLOOKUP(C143,Table1[[Practice no.]:[12]],39,FALSE),List!$A$2:$B$5,2,FALSE)))</f>
        <v/>
      </c>
      <c r="Z143" s="55" t="str">
        <f>IF(C143="","",IF(ISERROR(VLOOKUP(VLOOKUP(C143,Table1[[Practice no.]:[12]],40,FALSE),List!$A$2:$B$5,2,FALSE)),"",VLOOKUP(VLOOKUP(C143,Table1[[Practice no.]:[12]],40,FALSE),List!$A$2:$B$5,2,FALSE)))</f>
        <v/>
      </c>
      <c r="AA143" s="55" t="str">
        <f>IF(C143="","",IF(ISERROR(VLOOKUP(VLOOKUP(C143,Table1[[Practice no.]:[12]],41,FALSE),List!$A$2:$B$5,2,FALSE)),"",VLOOKUP(VLOOKUP(C143,Table1[[Practice no.]:[12]],41,FALSE),List!$A$2:$B$5,2,FALSE)))</f>
        <v/>
      </c>
      <c r="AB143" s="55" t="str">
        <f>IF(C143="","",IF(ISERROR(VLOOKUP(VLOOKUP(C143,Table1[[Practice no.]:[12]],42,FALSE),List!$A$2:$B$5,2,FALSE)),"",VLOOKUP(VLOOKUP(C143,Table1[[Practice no.]:[12]],42,FALSE),List!$A$2:$B$5,2,FALSE)))</f>
        <v/>
      </c>
    </row>
    <row r="144" spans="1:40" ht="40.35" customHeight="1">
      <c r="A144" s="218"/>
      <c r="B144" s="219"/>
      <c r="C144" s="222"/>
      <c r="D144" s="219" t="str">
        <f>IF(C144="","",HYPERLINK("#'" &amp; C144 &amp; "'!A1",VLOOKUP(C144,Table1[[Practice no.]:[Pracitce Name]],2,FALSE)))</f>
        <v/>
      </c>
      <c r="E144" s="65" t="str">
        <f>IF(C144="","",IF(ISERROR(VLOOKUP(VLOOKUP(C144,Table1[[Practice no.]:[12]],19,FALSE),List!$A$2:$B$5,2,FALSE)),"",VLOOKUP(VLOOKUP(C144,Table1[[Practice no.]:[12]],19,FALSE),List!$A$2:$B$5,2,FALSE)))</f>
        <v/>
      </c>
      <c r="F144" s="66" t="str">
        <f>IF(C144="","",IF(ISERROR(VLOOKUP(VLOOKUP(C144,Table1[[Practice no.]:[12]],20,FALSE),List!$A$2:$B$5,2,FALSE)),"",VLOOKUP(VLOOKUP(C144,Table1[[Practice no.]:[12]],20,FALSE),List!$A$2:$B$5,2,FALSE)))</f>
        <v/>
      </c>
      <c r="G144" s="66" t="str">
        <f>IF(C144="","",IF(ISERROR(VLOOKUP(VLOOKUP(C144,Table1[[Practice no.]:[12]],21,FALSE),List!$A$2:$B$5,2,FALSE)),"",VLOOKUP(VLOOKUP(C144,Table1[[Practice no.]:[12]],21,FALSE),List!$A$2:$B$5,2,FALSE)))</f>
        <v/>
      </c>
      <c r="H144" s="67" t="str">
        <f>IF(C144="","",IF(ISERROR(VLOOKUP(VLOOKUP(C144,Table1[[Practice no.]:[12]],22,FALSE),List!$A$2:$B$5,2,FALSE)),"",VLOOKUP(VLOOKUP(C144,Table1[[Practice no.]:[12]],22,FALSE),List!$A$2:$B$5,2,FALSE)))</f>
        <v/>
      </c>
      <c r="I144" s="67" t="str">
        <f>IF(C144="","",IF(ISERROR(VLOOKUP(VLOOKUP(C144,Table1[[Practice no.]:[12]],23,FALSE),List!$A$2:$B$5,2,FALSE)),"",VLOOKUP(VLOOKUP(C144,Table1[[Practice no.]:[12]],23,FALSE),List!$A$2:$B$5,2,FALSE)))</f>
        <v/>
      </c>
      <c r="J144" s="67" t="str">
        <f>IF(C144="","",IF(ISERROR(VLOOKUP(VLOOKUP(C144,Table1[[Practice no.]:[12]],24,FALSE),List!$A$2:$B$5,2,FALSE)),"",VLOOKUP(VLOOKUP(C144,Table1[[Practice no.]:[12]],24,FALSE),List!$A$2:$B$5,2,FALSE)))</f>
        <v/>
      </c>
      <c r="K144" s="68" t="str">
        <f>IF(C144="","",IF(ISERROR(VLOOKUP(VLOOKUP(C144,Table1[[Practice no.]:[12]],25,FALSE),List!$A$2:$B$5,2,FALSE)),"",VLOOKUP(VLOOKUP(C144,Table1[[Practice no.]:[12]],25,FALSE),List!$A$2:$B$5,2,FALSE)))</f>
        <v/>
      </c>
      <c r="L144" s="68" t="str">
        <f>IF(C144="","",IF(ISERROR(VLOOKUP(VLOOKUP(C144,Table1[[Practice no.]:[12]],26,FALSE),List!$A$2:$B$5,2,FALSE)),"",VLOOKUP(VLOOKUP(C144,Table1[[Practice no.]:[12]],26,FALSE),List!$A$2:$B$5,2,FALSE)))</f>
        <v/>
      </c>
      <c r="M144" s="68" t="str">
        <f>IF(C144="","",IF(ISERROR(VLOOKUP(VLOOKUP(C144,Table1[[Practice no.]:[12]],27,FALSE),List!$A$2:$B$5,2,FALSE)),"",VLOOKUP(VLOOKUP(C144,Table1[[Practice no.]:[12]],27,FALSE),List!$A$2:$B$5,2,FALSE)))</f>
        <v/>
      </c>
      <c r="N144" s="69" t="str">
        <f>IF(C144="","",IF(ISERROR(VLOOKUP(VLOOKUP(C144,Table1[[Practice no.]:[12]],28,FALSE),List!$A$2:$B$5,2,FALSE)),"",VLOOKUP(VLOOKUP(C144,Table1[[Practice no.]:[12]],28,FALSE),List!$A$2:$B$5,2,FALSE)))</f>
        <v/>
      </c>
      <c r="O144" s="69" t="str">
        <f>IF(C144="","",IF(ISERROR(VLOOKUP(VLOOKUP(C144,Table1[[Practice no.]:[12]],29,FALSE),List!$A$2:$B$5,2,FALSE)),"",VLOOKUP(VLOOKUP(C144,Table1[[Practice no.]:[12]],29,FALSE),List!$A$2:$B$5,2,FALSE)))</f>
        <v/>
      </c>
      <c r="P144" s="69" t="str">
        <f>IF(C144="","",IF(ISERROR(VLOOKUP(VLOOKUP(C144,Table1[[Practice no.]:[12]],30,FALSE),List!$A$2:$B$5,2,FALSE)),"",VLOOKUP(VLOOKUP(C144,Table1[[Practice no.]:[12]],30,FALSE),List!$A$2:$B$5,2,FALSE)))</f>
        <v/>
      </c>
      <c r="Q144" s="77" t="str">
        <f>IF(C144="","",IF(ISERROR(VLOOKUP(VLOOKUP(C144,Table1[[Practice no.]:[12]],31,FALSE),List!$A$2:$B$5,2,FALSE)),"",VLOOKUP(VLOOKUP(C144,Table1[[Practice no.]:[12]],31,FALSE),List!$A$2:$B$5,2,FALSE)))</f>
        <v/>
      </c>
      <c r="R144" s="55" t="str">
        <f>IF(C144="","",IF(ISERROR(VLOOKUP(VLOOKUP(C144,Table1[[Practice no.]:[12]],32,FALSE),List!$A$2:$B$5,2,FALSE)),"",VLOOKUP(VLOOKUP(C144,Table1[[Practice no.]:[12]],32,FALSE),List!$A$2:$B$5,2,FALSE)))</f>
        <v/>
      </c>
      <c r="S144" s="55" t="str">
        <f>IF(C144="","",IF(ISERROR(VLOOKUP(VLOOKUP(C144,Table1[[Practice no.]:[12]],33,FALSE),List!$A$2:$B$5,2,FALSE)),"",VLOOKUP(VLOOKUP(C144,Table1[[Practice no.]:[12]],33,FALSE),List!$A$2:$B$5,2,FALSE)))</f>
        <v/>
      </c>
      <c r="T144" s="55" t="str">
        <f>IF(C144="","",IF(ISERROR(VLOOKUP(VLOOKUP(C144,Table1[[Practice no.]:[12]],34,FALSE),List!$A$2:$B$5,2,FALSE)),"",VLOOKUP(VLOOKUP(C144,Table1[[Practice no.]:[12]],34,FALSE),List!$A$2:$B$5,2,FALSE)))</f>
        <v/>
      </c>
      <c r="U144" s="55" t="str">
        <f>IF(C144="","",IF(ISERROR(VLOOKUP(VLOOKUP(C144,Table1[[Practice no.]:[12]],35,FALSE),List!$A$2:$B$5,2,FALSE)),"",VLOOKUP(VLOOKUP(C144,Table1[[Practice no.]:[12]],35,FALSE),List!$A$2:$B$5,2,FALSE)))</f>
        <v/>
      </c>
      <c r="V144" s="55" t="str">
        <f>IF(C144="","",IF(ISERROR(VLOOKUP(VLOOKUP(C144,Table1[[Practice no.]:[12]],36,FALSE),List!$A$2:$B$5,2,FALSE)),"",VLOOKUP(VLOOKUP(C144,Table1[[Practice no.]:[12]],36,FALSE),List!$A$2:$B$5,2,FALSE)))</f>
        <v/>
      </c>
      <c r="W144" s="55" t="str">
        <f>IF(C144="","",IF(ISERROR(VLOOKUP(VLOOKUP(C144,Table1[[Practice no.]:[12]],37,FALSE),List!$A$2:$B$5,2,FALSE)),"",VLOOKUP(VLOOKUP(C144,Table1[[Practice no.]:[12]],37,FALSE),List!$A$2:$B$5,2,FALSE)))</f>
        <v/>
      </c>
      <c r="X144" s="55" t="str">
        <f>IF(C144="","",IF(ISERROR(VLOOKUP(VLOOKUP(C144,Table1[[Practice no.]:[12]],38,FALSE),List!$A$2:$B$5,2,FALSE)),"",VLOOKUP(VLOOKUP(C144,Table1[[Practice no.]:[12]],38,FALSE),List!$A$2:$B$5,2,FALSE)))</f>
        <v/>
      </c>
      <c r="Y144" s="55" t="str">
        <f>IF(C144="","",IF(ISERROR(VLOOKUP(VLOOKUP(C144,Table1[[Practice no.]:[12]],39,FALSE),List!$A$2:$B$5,2,FALSE)),"",VLOOKUP(VLOOKUP(C144,Table1[[Practice no.]:[12]],39,FALSE),List!$A$2:$B$5,2,FALSE)))</f>
        <v/>
      </c>
      <c r="Z144" s="55" t="str">
        <f>IF(C144="","",IF(ISERROR(VLOOKUP(VLOOKUP(C144,Table1[[Practice no.]:[12]],40,FALSE),List!$A$2:$B$5,2,FALSE)),"",VLOOKUP(VLOOKUP(C144,Table1[[Practice no.]:[12]],40,FALSE),List!$A$2:$B$5,2,FALSE)))</f>
        <v/>
      </c>
      <c r="AA144" s="55" t="str">
        <f>IF(C144="","",IF(ISERROR(VLOOKUP(VLOOKUP(C144,Table1[[Practice no.]:[12]],41,FALSE),List!$A$2:$B$5,2,FALSE)),"",VLOOKUP(VLOOKUP(C144,Table1[[Practice no.]:[12]],41,FALSE),List!$A$2:$B$5,2,FALSE)))</f>
        <v/>
      </c>
      <c r="AB144" s="55" t="str">
        <f>IF(C144="","",IF(ISERROR(VLOOKUP(VLOOKUP(C144,Table1[[Practice no.]:[12]],42,FALSE),List!$A$2:$B$5,2,FALSE)),"",VLOOKUP(VLOOKUP(C144,Table1[[Practice no.]:[12]],42,FALSE),List!$A$2:$B$5,2,FALSE)))</f>
        <v/>
      </c>
    </row>
    <row r="145" spans="1:28" ht="40.35" customHeight="1">
      <c r="A145" s="218"/>
      <c r="B145" s="219"/>
      <c r="C145" s="222"/>
      <c r="D145" s="219" t="str">
        <f>IF(C145="","",HYPERLINK("#'" &amp; C145 &amp; "'!A1",VLOOKUP(C145,Table1[[Practice no.]:[Pracitce Name]],2,FALSE)))</f>
        <v/>
      </c>
      <c r="E145" s="65" t="str">
        <f>IF(C145="","",IF(ISERROR(VLOOKUP(VLOOKUP(C145,Table1[[Practice no.]:[12]],19,FALSE),List!$A$2:$B$5,2,FALSE)),"",VLOOKUP(VLOOKUP(C145,Table1[[Practice no.]:[12]],19,FALSE),List!$A$2:$B$5,2,FALSE)))</f>
        <v/>
      </c>
      <c r="F145" s="66" t="str">
        <f>IF(C145="","",IF(ISERROR(VLOOKUP(VLOOKUP(C145,Table1[[Practice no.]:[12]],20,FALSE),List!$A$2:$B$5,2,FALSE)),"",VLOOKUP(VLOOKUP(C145,Table1[[Practice no.]:[12]],20,FALSE),List!$A$2:$B$5,2,FALSE)))</f>
        <v/>
      </c>
      <c r="G145" s="66" t="str">
        <f>IF(C145="","",IF(ISERROR(VLOOKUP(VLOOKUP(C145,Table1[[Practice no.]:[12]],21,FALSE),List!$A$2:$B$5,2,FALSE)),"",VLOOKUP(VLOOKUP(C145,Table1[[Practice no.]:[12]],21,FALSE),List!$A$2:$B$5,2,FALSE)))</f>
        <v/>
      </c>
      <c r="H145" s="67" t="str">
        <f>IF(C145="","",IF(ISERROR(VLOOKUP(VLOOKUP(C145,Table1[[Practice no.]:[12]],22,FALSE),List!$A$2:$B$5,2,FALSE)),"",VLOOKUP(VLOOKUP(C145,Table1[[Practice no.]:[12]],22,FALSE),List!$A$2:$B$5,2,FALSE)))</f>
        <v/>
      </c>
      <c r="I145" s="67" t="str">
        <f>IF(C145="","",IF(ISERROR(VLOOKUP(VLOOKUP(C145,Table1[[Practice no.]:[12]],23,FALSE),List!$A$2:$B$5,2,FALSE)),"",VLOOKUP(VLOOKUP(C145,Table1[[Practice no.]:[12]],23,FALSE),List!$A$2:$B$5,2,FALSE)))</f>
        <v/>
      </c>
      <c r="J145" s="67" t="str">
        <f>IF(C145="","",IF(ISERROR(VLOOKUP(VLOOKUP(C145,Table1[[Practice no.]:[12]],24,FALSE),List!$A$2:$B$5,2,FALSE)),"",VLOOKUP(VLOOKUP(C145,Table1[[Practice no.]:[12]],24,FALSE),List!$A$2:$B$5,2,FALSE)))</f>
        <v/>
      </c>
      <c r="K145" s="68" t="str">
        <f>IF(C145="","",IF(ISERROR(VLOOKUP(VLOOKUP(C145,Table1[[Practice no.]:[12]],25,FALSE),List!$A$2:$B$5,2,FALSE)),"",VLOOKUP(VLOOKUP(C145,Table1[[Practice no.]:[12]],25,FALSE),List!$A$2:$B$5,2,FALSE)))</f>
        <v/>
      </c>
      <c r="L145" s="68" t="str">
        <f>IF(C145="","",IF(ISERROR(VLOOKUP(VLOOKUP(C145,Table1[[Practice no.]:[12]],26,FALSE),List!$A$2:$B$5,2,FALSE)),"",VLOOKUP(VLOOKUP(C145,Table1[[Practice no.]:[12]],26,FALSE),List!$A$2:$B$5,2,FALSE)))</f>
        <v/>
      </c>
      <c r="M145" s="68" t="str">
        <f>IF(C145="","",IF(ISERROR(VLOOKUP(VLOOKUP(C145,Table1[[Practice no.]:[12]],27,FALSE),List!$A$2:$B$5,2,FALSE)),"",VLOOKUP(VLOOKUP(C145,Table1[[Practice no.]:[12]],27,FALSE),List!$A$2:$B$5,2,FALSE)))</f>
        <v/>
      </c>
      <c r="N145" s="69" t="str">
        <f>IF(C145="","",IF(ISERROR(VLOOKUP(VLOOKUP(C145,Table1[[Practice no.]:[12]],28,FALSE),List!$A$2:$B$5,2,FALSE)),"",VLOOKUP(VLOOKUP(C145,Table1[[Practice no.]:[12]],28,FALSE),List!$A$2:$B$5,2,FALSE)))</f>
        <v/>
      </c>
      <c r="O145" s="69" t="str">
        <f>IF(C145="","",IF(ISERROR(VLOOKUP(VLOOKUP(C145,Table1[[Practice no.]:[12]],29,FALSE),List!$A$2:$B$5,2,FALSE)),"",VLOOKUP(VLOOKUP(C145,Table1[[Practice no.]:[12]],29,FALSE),List!$A$2:$B$5,2,FALSE)))</f>
        <v/>
      </c>
      <c r="P145" s="69" t="str">
        <f>IF(C145="","",IF(ISERROR(VLOOKUP(VLOOKUP(C145,Table1[[Practice no.]:[12]],30,FALSE),List!$A$2:$B$5,2,FALSE)),"",VLOOKUP(VLOOKUP(C145,Table1[[Practice no.]:[12]],30,FALSE),List!$A$2:$B$5,2,FALSE)))</f>
        <v/>
      </c>
      <c r="Q145" s="77" t="str">
        <f>IF(C145="","",IF(ISERROR(VLOOKUP(VLOOKUP(C145,Table1[[Practice no.]:[12]],31,FALSE),List!$A$2:$B$5,2,FALSE)),"",VLOOKUP(VLOOKUP(C145,Table1[[Practice no.]:[12]],31,FALSE),List!$A$2:$B$5,2,FALSE)))</f>
        <v/>
      </c>
      <c r="R145" s="55" t="str">
        <f>IF(C145="","",IF(ISERROR(VLOOKUP(VLOOKUP(C145,Table1[[Practice no.]:[12]],32,FALSE),List!$A$2:$B$5,2,FALSE)),"",VLOOKUP(VLOOKUP(C145,Table1[[Practice no.]:[12]],32,FALSE),List!$A$2:$B$5,2,FALSE)))</f>
        <v/>
      </c>
      <c r="S145" s="55" t="str">
        <f>IF(C145="","",IF(ISERROR(VLOOKUP(VLOOKUP(C145,Table1[[Practice no.]:[12]],33,FALSE),List!$A$2:$B$5,2,FALSE)),"",VLOOKUP(VLOOKUP(C145,Table1[[Practice no.]:[12]],33,FALSE),List!$A$2:$B$5,2,FALSE)))</f>
        <v/>
      </c>
      <c r="T145" s="55" t="str">
        <f>IF(C145="","",IF(ISERROR(VLOOKUP(VLOOKUP(C145,Table1[[Practice no.]:[12]],34,FALSE),List!$A$2:$B$5,2,FALSE)),"",VLOOKUP(VLOOKUP(C145,Table1[[Practice no.]:[12]],34,FALSE),List!$A$2:$B$5,2,FALSE)))</f>
        <v/>
      </c>
      <c r="U145" s="55" t="str">
        <f>IF(C145="","",IF(ISERROR(VLOOKUP(VLOOKUP(C145,Table1[[Practice no.]:[12]],35,FALSE),List!$A$2:$B$5,2,FALSE)),"",VLOOKUP(VLOOKUP(C145,Table1[[Practice no.]:[12]],35,FALSE),List!$A$2:$B$5,2,FALSE)))</f>
        <v/>
      </c>
      <c r="V145" s="55" t="str">
        <f>IF(C145="","",IF(ISERROR(VLOOKUP(VLOOKUP(C145,Table1[[Practice no.]:[12]],36,FALSE),List!$A$2:$B$5,2,FALSE)),"",VLOOKUP(VLOOKUP(C145,Table1[[Practice no.]:[12]],36,FALSE),List!$A$2:$B$5,2,FALSE)))</f>
        <v/>
      </c>
      <c r="W145" s="55" t="str">
        <f>IF(C145="","",IF(ISERROR(VLOOKUP(VLOOKUP(C145,Table1[[Practice no.]:[12]],37,FALSE),List!$A$2:$B$5,2,FALSE)),"",VLOOKUP(VLOOKUP(C145,Table1[[Practice no.]:[12]],37,FALSE),List!$A$2:$B$5,2,FALSE)))</f>
        <v/>
      </c>
      <c r="X145" s="55" t="str">
        <f>IF(C145="","",IF(ISERROR(VLOOKUP(VLOOKUP(C145,Table1[[Practice no.]:[12]],38,FALSE),List!$A$2:$B$5,2,FALSE)),"",VLOOKUP(VLOOKUP(C145,Table1[[Practice no.]:[12]],38,FALSE),List!$A$2:$B$5,2,FALSE)))</f>
        <v/>
      </c>
      <c r="Y145" s="55" t="str">
        <f>IF(C145="","",IF(ISERROR(VLOOKUP(VLOOKUP(C145,Table1[[Practice no.]:[12]],39,FALSE),List!$A$2:$B$5,2,FALSE)),"",VLOOKUP(VLOOKUP(C145,Table1[[Practice no.]:[12]],39,FALSE),List!$A$2:$B$5,2,FALSE)))</f>
        <v/>
      </c>
      <c r="Z145" s="55" t="str">
        <f>IF(C145="","",IF(ISERROR(VLOOKUP(VLOOKUP(C145,Table1[[Practice no.]:[12]],40,FALSE),List!$A$2:$B$5,2,FALSE)),"",VLOOKUP(VLOOKUP(C145,Table1[[Practice no.]:[12]],40,FALSE),List!$A$2:$B$5,2,FALSE)))</f>
        <v/>
      </c>
      <c r="AA145" s="55" t="str">
        <f>IF(C145="","",IF(ISERROR(VLOOKUP(VLOOKUP(C145,Table1[[Practice no.]:[12]],41,FALSE),List!$A$2:$B$5,2,FALSE)),"",VLOOKUP(VLOOKUP(C145,Table1[[Practice no.]:[12]],41,FALSE),List!$A$2:$B$5,2,FALSE)))</f>
        <v/>
      </c>
      <c r="AB145" s="55" t="str">
        <f>IF(C145="","",IF(ISERROR(VLOOKUP(VLOOKUP(C145,Table1[[Practice no.]:[12]],42,FALSE),List!$A$2:$B$5,2,FALSE)),"",VLOOKUP(VLOOKUP(C145,Table1[[Practice no.]:[12]],42,FALSE),List!$A$2:$B$5,2,FALSE)))</f>
        <v/>
      </c>
    </row>
    <row r="146" spans="1:28" ht="40.35" customHeight="1">
      <c r="A146" s="218"/>
      <c r="B146" s="219"/>
      <c r="C146" s="222"/>
      <c r="D146" s="219" t="str">
        <f>IF(C146="","",HYPERLINK("#'" &amp; C146 &amp; "'!A1",VLOOKUP(C146,Table1[[Practice no.]:[Pracitce Name]],2,FALSE)))</f>
        <v/>
      </c>
      <c r="E146" s="65" t="str">
        <f>IF(C146="","",IF(ISERROR(VLOOKUP(VLOOKUP(C146,Table1[[Practice no.]:[12]],19,FALSE),List!$A$2:$B$5,2,FALSE)),"",VLOOKUP(VLOOKUP(C146,Table1[[Practice no.]:[12]],19,FALSE),List!$A$2:$B$5,2,FALSE)))</f>
        <v/>
      </c>
      <c r="F146" s="66" t="str">
        <f>IF(C146="","",IF(ISERROR(VLOOKUP(VLOOKUP(C146,Table1[[Practice no.]:[12]],20,FALSE),List!$A$2:$B$5,2,FALSE)),"",VLOOKUP(VLOOKUP(C146,Table1[[Practice no.]:[12]],20,FALSE),List!$A$2:$B$5,2,FALSE)))</f>
        <v/>
      </c>
      <c r="G146" s="66" t="str">
        <f>IF(C146="","",IF(ISERROR(VLOOKUP(VLOOKUP(C146,Table1[[Practice no.]:[12]],21,FALSE),List!$A$2:$B$5,2,FALSE)),"",VLOOKUP(VLOOKUP(C146,Table1[[Practice no.]:[12]],21,FALSE),List!$A$2:$B$5,2,FALSE)))</f>
        <v/>
      </c>
      <c r="H146" s="67" t="str">
        <f>IF(C146="","",IF(ISERROR(VLOOKUP(VLOOKUP(C146,Table1[[Practice no.]:[12]],22,FALSE),List!$A$2:$B$5,2,FALSE)),"",VLOOKUP(VLOOKUP(C146,Table1[[Practice no.]:[12]],22,FALSE),List!$A$2:$B$5,2,FALSE)))</f>
        <v/>
      </c>
      <c r="I146" s="67" t="str">
        <f>IF(C146="","",IF(ISERROR(VLOOKUP(VLOOKUP(C146,Table1[[Practice no.]:[12]],23,FALSE),List!$A$2:$B$5,2,FALSE)),"",VLOOKUP(VLOOKUP(C146,Table1[[Practice no.]:[12]],23,FALSE),List!$A$2:$B$5,2,FALSE)))</f>
        <v/>
      </c>
      <c r="J146" s="67" t="str">
        <f>IF(C146="","",IF(ISERROR(VLOOKUP(VLOOKUP(C146,Table1[[Practice no.]:[12]],24,FALSE),List!$A$2:$B$5,2,FALSE)),"",VLOOKUP(VLOOKUP(C146,Table1[[Practice no.]:[12]],24,FALSE),List!$A$2:$B$5,2,FALSE)))</f>
        <v/>
      </c>
      <c r="K146" s="68" t="str">
        <f>IF(C146="","",IF(ISERROR(VLOOKUP(VLOOKUP(C146,Table1[[Practice no.]:[12]],25,FALSE),List!$A$2:$B$5,2,FALSE)),"",VLOOKUP(VLOOKUP(C146,Table1[[Practice no.]:[12]],25,FALSE),List!$A$2:$B$5,2,FALSE)))</f>
        <v/>
      </c>
      <c r="L146" s="68" t="str">
        <f>IF(C146="","",IF(ISERROR(VLOOKUP(VLOOKUP(C146,Table1[[Practice no.]:[12]],26,FALSE),List!$A$2:$B$5,2,FALSE)),"",VLOOKUP(VLOOKUP(C146,Table1[[Practice no.]:[12]],26,FALSE),List!$A$2:$B$5,2,FALSE)))</f>
        <v/>
      </c>
      <c r="M146" s="68" t="str">
        <f>IF(C146="","",IF(ISERROR(VLOOKUP(VLOOKUP(C146,Table1[[Practice no.]:[12]],27,FALSE),List!$A$2:$B$5,2,FALSE)),"",VLOOKUP(VLOOKUP(C146,Table1[[Practice no.]:[12]],27,FALSE),List!$A$2:$B$5,2,FALSE)))</f>
        <v/>
      </c>
      <c r="N146" s="69" t="str">
        <f>IF(C146="","",IF(ISERROR(VLOOKUP(VLOOKUP(C146,Table1[[Practice no.]:[12]],28,FALSE),List!$A$2:$B$5,2,FALSE)),"",VLOOKUP(VLOOKUP(C146,Table1[[Practice no.]:[12]],28,FALSE),List!$A$2:$B$5,2,FALSE)))</f>
        <v/>
      </c>
      <c r="O146" s="69" t="str">
        <f>IF(C146="","",IF(ISERROR(VLOOKUP(VLOOKUP(C146,Table1[[Practice no.]:[12]],29,FALSE),List!$A$2:$B$5,2,FALSE)),"",VLOOKUP(VLOOKUP(C146,Table1[[Practice no.]:[12]],29,FALSE),List!$A$2:$B$5,2,FALSE)))</f>
        <v/>
      </c>
      <c r="P146" s="69" t="str">
        <f>IF(C146="","",IF(ISERROR(VLOOKUP(VLOOKUP(C146,Table1[[Practice no.]:[12]],30,FALSE),List!$A$2:$B$5,2,FALSE)),"",VLOOKUP(VLOOKUP(C146,Table1[[Practice no.]:[12]],30,FALSE),List!$A$2:$B$5,2,FALSE)))</f>
        <v/>
      </c>
      <c r="Q146" s="77" t="str">
        <f>IF(C146="","",IF(ISERROR(VLOOKUP(VLOOKUP(C146,Table1[[Practice no.]:[12]],31,FALSE),List!$A$2:$B$5,2,FALSE)),"",VLOOKUP(VLOOKUP(C146,Table1[[Practice no.]:[12]],31,FALSE),List!$A$2:$B$5,2,FALSE)))</f>
        <v/>
      </c>
      <c r="R146" s="55" t="str">
        <f>IF(C146="","",IF(ISERROR(VLOOKUP(VLOOKUP(C146,Table1[[Practice no.]:[12]],32,FALSE),List!$A$2:$B$5,2,FALSE)),"",VLOOKUP(VLOOKUP(C146,Table1[[Practice no.]:[12]],32,FALSE),List!$A$2:$B$5,2,FALSE)))</f>
        <v/>
      </c>
      <c r="S146" s="55" t="str">
        <f>IF(C146="","",IF(ISERROR(VLOOKUP(VLOOKUP(C146,Table1[[Practice no.]:[12]],33,FALSE),List!$A$2:$B$5,2,FALSE)),"",VLOOKUP(VLOOKUP(C146,Table1[[Practice no.]:[12]],33,FALSE),List!$A$2:$B$5,2,FALSE)))</f>
        <v/>
      </c>
      <c r="T146" s="55" t="str">
        <f>IF(C146="","",IF(ISERROR(VLOOKUP(VLOOKUP(C146,Table1[[Practice no.]:[12]],34,FALSE),List!$A$2:$B$5,2,FALSE)),"",VLOOKUP(VLOOKUP(C146,Table1[[Practice no.]:[12]],34,FALSE),List!$A$2:$B$5,2,FALSE)))</f>
        <v/>
      </c>
      <c r="U146" s="55" t="str">
        <f>IF(C146="","",IF(ISERROR(VLOOKUP(VLOOKUP(C146,Table1[[Practice no.]:[12]],35,FALSE),List!$A$2:$B$5,2,FALSE)),"",VLOOKUP(VLOOKUP(C146,Table1[[Practice no.]:[12]],35,FALSE),List!$A$2:$B$5,2,FALSE)))</f>
        <v/>
      </c>
      <c r="V146" s="55" t="str">
        <f>IF(C146="","",IF(ISERROR(VLOOKUP(VLOOKUP(C146,Table1[[Practice no.]:[12]],36,FALSE),List!$A$2:$B$5,2,FALSE)),"",VLOOKUP(VLOOKUP(C146,Table1[[Practice no.]:[12]],36,FALSE),List!$A$2:$B$5,2,FALSE)))</f>
        <v/>
      </c>
      <c r="W146" s="55" t="str">
        <f>IF(C146="","",IF(ISERROR(VLOOKUP(VLOOKUP(C146,Table1[[Practice no.]:[12]],37,FALSE),List!$A$2:$B$5,2,FALSE)),"",VLOOKUP(VLOOKUP(C146,Table1[[Practice no.]:[12]],37,FALSE),List!$A$2:$B$5,2,FALSE)))</f>
        <v/>
      </c>
      <c r="X146" s="55" t="str">
        <f>IF(C146="","",IF(ISERROR(VLOOKUP(VLOOKUP(C146,Table1[[Practice no.]:[12]],38,FALSE),List!$A$2:$B$5,2,FALSE)),"",VLOOKUP(VLOOKUP(C146,Table1[[Practice no.]:[12]],38,FALSE),List!$A$2:$B$5,2,FALSE)))</f>
        <v/>
      </c>
      <c r="Y146" s="55" t="str">
        <f>IF(C146="","",IF(ISERROR(VLOOKUP(VLOOKUP(C146,Table1[[Practice no.]:[12]],39,FALSE),List!$A$2:$B$5,2,FALSE)),"",VLOOKUP(VLOOKUP(C146,Table1[[Practice no.]:[12]],39,FALSE),List!$A$2:$B$5,2,FALSE)))</f>
        <v/>
      </c>
      <c r="Z146" s="55" t="str">
        <f>IF(C146="","",IF(ISERROR(VLOOKUP(VLOOKUP(C146,Table1[[Practice no.]:[12]],40,FALSE),List!$A$2:$B$5,2,FALSE)),"",VLOOKUP(VLOOKUP(C146,Table1[[Practice no.]:[12]],40,FALSE),List!$A$2:$B$5,2,FALSE)))</f>
        <v/>
      </c>
      <c r="AA146" s="55" t="str">
        <f>IF(C146="","",IF(ISERROR(VLOOKUP(VLOOKUP(C146,Table1[[Practice no.]:[12]],41,FALSE),List!$A$2:$B$5,2,FALSE)),"",VLOOKUP(VLOOKUP(C146,Table1[[Practice no.]:[12]],41,FALSE),List!$A$2:$B$5,2,FALSE)))</f>
        <v/>
      </c>
      <c r="AB146" s="55" t="str">
        <f>IF(C146="","",IF(ISERROR(VLOOKUP(VLOOKUP(C146,Table1[[Practice no.]:[12]],42,FALSE),List!$A$2:$B$5,2,FALSE)),"",VLOOKUP(VLOOKUP(C146,Table1[[Practice no.]:[12]],42,FALSE),List!$A$2:$B$5,2,FALSE)))</f>
        <v/>
      </c>
    </row>
    <row r="147" spans="1:28" ht="40.35" customHeight="1">
      <c r="A147" s="218"/>
      <c r="B147" s="219"/>
      <c r="C147" s="222"/>
      <c r="D147" s="219" t="str">
        <f>IF(C147="","",HYPERLINK("#'" &amp; C147 &amp; "'!A1",VLOOKUP(C147,Table1[[Practice no.]:[Pracitce Name]],2,FALSE)))</f>
        <v/>
      </c>
      <c r="E147" s="65" t="str">
        <f>IF(C147="","",IF(ISERROR(VLOOKUP(VLOOKUP(C147,Table1[[Practice no.]:[12]],19,FALSE),List!$A$2:$B$5,2,FALSE)),"",VLOOKUP(VLOOKUP(C147,Table1[[Practice no.]:[12]],19,FALSE),List!$A$2:$B$5,2,FALSE)))</f>
        <v/>
      </c>
      <c r="F147" s="66" t="str">
        <f>IF(C147="","",IF(ISERROR(VLOOKUP(VLOOKUP(C147,Table1[[Practice no.]:[12]],20,FALSE),List!$A$2:$B$5,2,FALSE)),"",VLOOKUP(VLOOKUP(C147,Table1[[Practice no.]:[12]],20,FALSE),List!$A$2:$B$5,2,FALSE)))</f>
        <v/>
      </c>
      <c r="G147" s="66" t="str">
        <f>IF(C147="","",IF(ISERROR(VLOOKUP(VLOOKUP(C147,Table1[[Practice no.]:[12]],21,FALSE),List!$A$2:$B$5,2,FALSE)),"",VLOOKUP(VLOOKUP(C147,Table1[[Practice no.]:[12]],21,FALSE),List!$A$2:$B$5,2,FALSE)))</f>
        <v/>
      </c>
      <c r="H147" s="67" t="str">
        <f>IF(C147="","",IF(ISERROR(VLOOKUP(VLOOKUP(C147,Table1[[Practice no.]:[12]],22,FALSE),List!$A$2:$B$5,2,FALSE)),"",VLOOKUP(VLOOKUP(C147,Table1[[Practice no.]:[12]],22,FALSE),List!$A$2:$B$5,2,FALSE)))</f>
        <v/>
      </c>
      <c r="I147" s="67" t="str">
        <f>IF(C147="","",IF(ISERROR(VLOOKUP(VLOOKUP(C147,Table1[[Practice no.]:[12]],23,FALSE),List!$A$2:$B$5,2,FALSE)),"",VLOOKUP(VLOOKUP(C147,Table1[[Practice no.]:[12]],23,FALSE),List!$A$2:$B$5,2,FALSE)))</f>
        <v/>
      </c>
      <c r="J147" s="67" t="str">
        <f>IF(C147="","",IF(ISERROR(VLOOKUP(VLOOKUP(C147,Table1[[Practice no.]:[12]],24,FALSE),List!$A$2:$B$5,2,FALSE)),"",VLOOKUP(VLOOKUP(C147,Table1[[Practice no.]:[12]],24,FALSE),List!$A$2:$B$5,2,FALSE)))</f>
        <v/>
      </c>
      <c r="K147" s="68" t="str">
        <f>IF(C147="","",IF(ISERROR(VLOOKUP(VLOOKUP(C147,Table1[[Practice no.]:[12]],25,FALSE),List!$A$2:$B$5,2,FALSE)),"",VLOOKUP(VLOOKUP(C147,Table1[[Practice no.]:[12]],25,FALSE),List!$A$2:$B$5,2,FALSE)))</f>
        <v/>
      </c>
      <c r="L147" s="68" t="str">
        <f>IF(C147="","",IF(ISERROR(VLOOKUP(VLOOKUP(C147,Table1[[Practice no.]:[12]],26,FALSE),List!$A$2:$B$5,2,FALSE)),"",VLOOKUP(VLOOKUP(C147,Table1[[Practice no.]:[12]],26,FALSE),List!$A$2:$B$5,2,FALSE)))</f>
        <v/>
      </c>
      <c r="M147" s="68" t="str">
        <f>IF(C147="","",IF(ISERROR(VLOOKUP(VLOOKUP(C147,Table1[[Practice no.]:[12]],27,FALSE),List!$A$2:$B$5,2,FALSE)),"",VLOOKUP(VLOOKUP(C147,Table1[[Practice no.]:[12]],27,FALSE),List!$A$2:$B$5,2,FALSE)))</f>
        <v/>
      </c>
      <c r="N147" s="69" t="str">
        <f>IF(C147="","",IF(ISERROR(VLOOKUP(VLOOKUP(C147,Table1[[Practice no.]:[12]],28,FALSE),List!$A$2:$B$5,2,FALSE)),"",VLOOKUP(VLOOKUP(C147,Table1[[Practice no.]:[12]],28,FALSE),List!$A$2:$B$5,2,FALSE)))</f>
        <v/>
      </c>
      <c r="O147" s="69" t="str">
        <f>IF(C147="","",IF(ISERROR(VLOOKUP(VLOOKUP(C147,Table1[[Practice no.]:[12]],29,FALSE),List!$A$2:$B$5,2,FALSE)),"",VLOOKUP(VLOOKUP(C147,Table1[[Practice no.]:[12]],29,FALSE),List!$A$2:$B$5,2,FALSE)))</f>
        <v/>
      </c>
      <c r="P147" s="69" t="str">
        <f>IF(C147="","",IF(ISERROR(VLOOKUP(VLOOKUP(C147,Table1[[Practice no.]:[12]],30,FALSE),List!$A$2:$B$5,2,FALSE)),"",VLOOKUP(VLOOKUP(C147,Table1[[Practice no.]:[12]],30,FALSE),List!$A$2:$B$5,2,FALSE)))</f>
        <v/>
      </c>
      <c r="Q147" s="77" t="str">
        <f>IF(C147="","",IF(ISERROR(VLOOKUP(VLOOKUP(C147,Table1[[Practice no.]:[12]],31,FALSE),List!$A$2:$B$5,2,FALSE)),"",VLOOKUP(VLOOKUP(C147,Table1[[Practice no.]:[12]],31,FALSE),List!$A$2:$B$5,2,FALSE)))</f>
        <v/>
      </c>
      <c r="R147" s="55" t="str">
        <f>IF(C147="","",IF(ISERROR(VLOOKUP(VLOOKUP(C147,Table1[[Practice no.]:[12]],32,FALSE),List!$A$2:$B$5,2,FALSE)),"",VLOOKUP(VLOOKUP(C147,Table1[[Practice no.]:[12]],32,FALSE),List!$A$2:$B$5,2,FALSE)))</f>
        <v/>
      </c>
      <c r="S147" s="55" t="str">
        <f>IF(C147="","",IF(ISERROR(VLOOKUP(VLOOKUP(C147,Table1[[Practice no.]:[12]],33,FALSE),List!$A$2:$B$5,2,FALSE)),"",VLOOKUP(VLOOKUP(C147,Table1[[Practice no.]:[12]],33,FALSE),List!$A$2:$B$5,2,FALSE)))</f>
        <v/>
      </c>
      <c r="T147" s="55" t="str">
        <f>IF(C147="","",IF(ISERROR(VLOOKUP(VLOOKUP(C147,Table1[[Practice no.]:[12]],34,FALSE),List!$A$2:$B$5,2,FALSE)),"",VLOOKUP(VLOOKUP(C147,Table1[[Practice no.]:[12]],34,FALSE),List!$A$2:$B$5,2,FALSE)))</f>
        <v/>
      </c>
      <c r="U147" s="55" t="str">
        <f>IF(C147="","",IF(ISERROR(VLOOKUP(VLOOKUP(C147,Table1[[Practice no.]:[12]],35,FALSE),List!$A$2:$B$5,2,FALSE)),"",VLOOKUP(VLOOKUP(C147,Table1[[Practice no.]:[12]],35,FALSE),List!$A$2:$B$5,2,FALSE)))</f>
        <v/>
      </c>
      <c r="V147" s="55" t="str">
        <f>IF(C147="","",IF(ISERROR(VLOOKUP(VLOOKUP(C147,Table1[[Practice no.]:[12]],36,FALSE),List!$A$2:$B$5,2,FALSE)),"",VLOOKUP(VLOOKUP(C147,Table1[[Practice no.]:[12]],36,FALSE),List!$A$2:$B$5,2,FALSE)))</f>
        <v/>
      </c>
      <c r="W147" s="55" t="str">
        <f>IF(C147="","",IF(ISERROR(VLOOKUP(VLOOKUP(C147,Table1[[Practice no.]:[12]],37,FALSE),List!$A$2:$B$5,2,FALSE)),"",VLOOKUP(VLOOKUP(C147,Table1[[Practice no.]:[12]],37,FALSE),List!$A$2:$B$5,2,FALSE)))</f>
        <v/>
      </c>
      <c r="X147" s="55" t="str">
        <f>IF(C147="","",IF(ISERROR(VLOOKUP(VLOOKUP(C147,Table1[[Practice no.]:[12]],38,FALSE),List!$A$2:$B$5,2,FALSE)),"",VLOOKUP(VLOOKUP(C147,Table1[[Practice no.]:[12]],38,FALSE),List!$A$2:$B$5,2,FALSE)))</f>
        <v/>
      </c>
      <c r="Y147" s="55" t="str">
        <f>IF(C147="","",IF(ISERROR(VLOOKUP(VLOOKUP(C147,Table1[[Practice no.]:[12]],39,FALSE),List!$A$2:$B$5,2,FALSE)),"",VLOOKUP(VLOOKUP(C147,Table1[[Practice no.]:[12]],39,FALSE),List!$A$2:$B$5,2,FALSE)))</f>
        <v/>
      </c>
      <c r="Z147" s="55" t="str">
        <f>IF(C147="","",IF(ISERROR(VLOOKUP(VLOOKUP(C147,Table1[[Practice no.]:[12]],40,FALSE),List!$A$2:$B$5,2,FALSE)),"",VLOOKUP(VLOOKUP(C147,Table1[[Practice no.]:[12]],40,FALSE),List!$A$2:$B$5,2,FALSE)))</f>
        <v/>
      </c>
      <c r="AA147" s="55" t="str">
        <f>IF(C147="","",IF(ISERROR(VLOOKUP(VLOOKUP(C147,Table1[[Practice no.]:[12]],41,FALSE),List!$A$2:$B$5,2,FALSE)),"",VLOOKUP(VLOOKUP(C147,Table1[[Practice no.]:[12]],41,FALSE),List!$A$2:$B$5,2,FALSE)))</f>
        <v/>
      </c>
      <c r="AB147" s="55" t="str">
        <f>IF(C147="","",IF(ISERROR(VLOOKUP(VLOOKUP(C147,Table1[[Practice no.]:[12]],42,FALSE),List!$A$2:$B$5,2,FALSE)),"",VLOOKUP(VLOOKUP(C147,Table1[[Practice no.]:[12]],42,FALSE),List!$A$2:$B$5,2,FALSE)))</f>
        <v/>
      </c>
    </row>
    <row r="148" spans="1:28" ht="40.35" customHeight="1">
      <c r="A148" s="218"/>
      <c r="B148" s="219"/>
      <c r="C148" s="222"/>
      <c r="D148" s="219" t="str">
        <f>IF(C148="","",HYPERLINK("#'" &amp; C148 &amp; "'!A1",VLOOKUP(C148,Table1[[Practice no.]:[Pracitce Name]],2,FALSE)))</f>
        <v/>
      </c>
      <c r="E148" s="65" t="str">
        <f>IF(C148="","",IF(ISERROR(VLOOKUP(VLOOKUP(C148,Table1[[Practice no.]:[12]],19,FALSE),List!$A$2:$B$5,2,FALSE)),"",VLOOKUP(VLOOKUP(C148,Table1[[Practice no.]:[12]],19,FALSE),List!$A$2:$B$5,2,FALSE)))</f>
        <v/>
      </c>
      <c r="F148" s="66" t="str">
        <f>IF(C148="","",IF(ISERROR(VLOOKUP(VLOOKUP(C148,Table1[[Practice no.]:[12]],20,FALSE),List!$A$2:$B$5,2,FALSE)),"",VLOOKUP(VLOOKUP(C148,Table1[[Practice no.]:[12]],20,FALSE),List!$A$2:$B$5,2,FALSE)))</f>
        <v/>
      </c>
      <c r="G148" s="66" t="str">
        <f>IF(C148="","",IF(ISERROR(VLOOKUP(VLOOKUP(C148,Table1[[Practice no.]:[12]],21,FALSE),List!$A$2:$B$5,2,FALSE)),"",VLOOKUP(VLOOKUP(C148,Table1[[Practice no.]:[12]],21,FALSE),List!$A$2:$B$5,2,FALSE)))</f>
        <v/>
      </c>
      <c r="H148" s="67" t="str">
        <f>IF(C148="","",IF(ISERROR(VLOOKUP(VLOOKUP(C148,Table1[[Practice no.]:[12]],22,FALSE),List!$A$2:$B$5,2,FALSE)),"",VLOOKUP(VLOOKUP(C148,Table1[[Practice no.]:[12]],22,FALSE),List!$A$2:$B$5,2,FALSE)))</f>
        <v/>
      </c>
      <c r="I148" s="67" t="str">
        <f>IF(C148="","",IF(ISERROR(VLOOKUP(VLOOKUP(C148,Table1[[Practice no.]:[12]],23,FALSE),List!$A$2:$B$5,2,FALSE)),"",VLOOKUP(VLOOKUP(C148,Table1[[Practice no.]:[12]],23,FALSE),List!$A$2:$B$5,2,FALSE)))</f>
        <v/>
      </c>
      <c r="J148" s="67" t="str">
        <f>IF(C148="","",IF(ISERROR(VLOOKUP(VLOOKUP(C148,Table1[[Practice no.]:[12]],24,FALSE),List!$A$2:$B$5,2,FALSE)),"",VLOOKUP(VLOOKUP(C148,Table1[[Practice no.]:[12]],24,FALSE),List!$A$2:$B$5,2,FALSE)))</f>
        <v/>
      </c>
      <c r="K148" s="68" t="str">
        <f>IF(C148="","",IF(ISERROR(VLOOKUP(VLOOKUP(C148,Table1[[Practice no.]:[12]],25,FALSE),List!$A$2:$B$5,2,FALSE)),"",VLOOKUP(VLOOKUP(C148,Table1[[Practice no.]:[12]],25,FALSE),List!$A$2:$B$5,2,FALSE)))</f>
        <v/>
      </c>
      <c r="L148" s="68" t="str">
        <f>IF(C148="","",IF(ISERROR(VLOOKUP(VLOOKUP(C148,Table1[[Practice no.]:[12]],26,FALSE),List!$A$2:$B$5,2,FALSE)),"",VLOOKUP(VLOOKUP(C148,Table1[[Practice no.]:[12]],26,FALSE),List!$A$2:$B$5,2,FALSE)))</f>
        <v/>
      </c>
      <c r="M148" s="68" t="str">
        <f>IF(C148="","",IF(ISERROR(VLOOKUP(VLOOKUP(C148,Table1[[Practice no.]:[12]],27,FALSE),List!$A$2:$B$5,2,FALSE)),"",VLOOKUP(VLOOKUP(C148,Table1[[Practice no.]:[12]],27,FALSE),List!$A$2:$B$5,2,FALSE)))</f>
        <v/>
      </c>
      <c r="N148" s="69" t="str">
        <f>IF(C148="","",IF(ISERROR(VLOOKUP(VLOOKUP(C148,Table1[[Practice no.]:[12]],28,FALSE),List!$A$2:$B$5,2,FALSE)),"",VLOOKUP(VLOOKUP(C148,Table1[[Practice no.]:[12]],28,FALSE),List!$A$2:$B$5,2,FALSE)))</f>
        <v/>
      </c>
      <c r="O148" s="69" t="str">
        <f>IF(C148="","",IF(ISERROR(VLOOKUP(VLOOKUP(C148,Table1[[Practice no.]:[12]],29,FALSE),List!$A$2:$B$5,2,FALSE)),"",VLOOKUP(VLOOKUP(C148,Table1[[Practice no.]:[12]],29,FALSE),List!$A$2:$B$5,2,FALSE)))</f>
        <v/>
      </c>
      <c r="P148" s="69" t="str">
        <f>IF(C148="","",IF(ISERROR(VLOOKUP(VLOOKUP(C148,Table1[[Practice no.]:[12]],30,FALSE),List!$A$2:$B$5,2,FALSE)),"",VLOOKUP(VLOOKUP(C148,Table1[[Practice no.]:[12]],30,FALSE),List!$A$2:$B$5,2,FALSE)))</f>
        <v/>
      </c>
      <c r="Q148" s="77" t="str">
        <f>IF(C148="","",IF(ISERROR(VLOOKUP(VLOOKUP(C148,Table1[[Practice no.]:[12]],31,FALSE),List!$A$2:$B$5,2,FALSE)),"",VLOOKUP(VLOOKUP(C148,Table1[[Practice no.]:[12]],31,FALSE),List!$A$2:$B$5,2,FALSE)))</f>
        <v/>
      </c>
      <c r="R148" s="55" t="str">
        <f>IF(C148="","",IF(ISERROR(VLOOKUP(VLOOKUP(C148,Table1[[Practice no.]:[12]],32,FALSE),List!$A$2:$B$5,2,FALSE)),"",VLOOKUP(VLOOKUP(C148,Table1[[Practice no.]:[12]],32,FALSE),List!$A$2:$B$5,2,FALSE)))</f>
        <v/>
      </c>
      <c r="S148" s="55" t="str">
        <f>IF(C148="","",IF(ISERROR(VLOOKUP(VLOOKUP(C148,Table1[[Practice no.]:[12]],33,FALSE),List!$A$2:$B$5,2,FALSE)),"",VLOOKUP(VLOOKUP(C148,Table1[[Practice no.]:[12]],33,FALSE),List!$A$2:$B$5,2,FALSE)))</f>
        <v/>
      </c>
      <c r="T148" s="55" t="str">
        <f>IF(C148="","",IF(ISERROR(VLOOKUP(VLOOKUP(C148,Table1[[Practice no.]:[12]],34,FALSE),List!$A$2:$B$5,2,FALSE)),"",VLOOKUP(VLOOKUP(C148,Table1[[Practice no.]:[12]],34,FALSE),List!$A$2:$B$5,2,FALSE)))</f>
        <v/>
      </c>
      <c r="U148" s="55" t="str">
        <f>IF(C148="","",IF(ISERROR(VLOOKUP(VLOOKUP(C148,Table1[[Practice no.]:[12]],35,FALSE),List!$A$2:$B$5,2,FALSE)),"",VLOOKUP(VLOOKUP(C148,Table1[[Practice no.]:[12]],35,FALSE),List!$A$2:$B$5,2,FALSE)))</f>
        <v/>
      </c>
      <c r="V148" s="55" t="str">
        <f>IF(C148="","",IF(ISERROR(VLOOKUP(VLOOKUP(C148,Table1[[Practice no.]:[12]],36,FALSE),List!$A$2:$B$5,2,FALSE)),"",VLOOKUP(VLOOKUP(C148,Table1[[Practice no.]:[12]],36,FALSE),List!$A$2:$B$5,2,FALSE)))</f>
        <v/>
      </c>
      <c r="W148" s="55" t="str">
        <f>IF(C148="","",IF(ISERROR(VLOOKUP(VLOOKUP(C148,Table1[[Practice no.]:[12]],37,FALSE),List!$A$2:$B$5,2,FALSE)),"",VLOOKUP(VLOOKUP(C148,Table1[[Practice no.]:[12]],37,FALSE),List!$A$2:$B$5,2,FALSE)))</f>
        <v/>
      </c>
      <c r="X148" s="55" t="str">
        <f>IF(C148="","",IF(ISERROR(VLOOKUP(VLOOKUP(C148,Table1[[Practice no.]:[12]],38,FALSE),List!$A$2:$B$5,2,FALSE)),"",VLOOKUP(VLOOKUP(C148,Table1[[Practice no.]:[12]],38,FALSE),List!$A$2:$B$5,2,FALSE)))</f>
        <v/>
      </c>
      <c r="Y148" s="55" t="str">
        <f>IF(C148="","",IF(ISERROR(VLOOKUP(VLOOKUP(C148,Table1[[Practice no.]:[12]],39,FALSE),List!$A$2:$B$5,2,FALSE)),"",VLOOKUP(VLOOKUP(C148,Table1[[Practice no.]:[12]],39,FALSE),List!$A$2:$B$5,2,FALSE)))</f>
        <v/>
      </c>
      <c r="Z148" s="55" t="str">
        <f>IF(C148="","",IF(ISERROR(VLOOKUP(VLOOKUP(C148,Table1[[Practice no.]:[12]],40,FALSE),List!$A$2:$B$5,2,FALSE)),"",VLOOKUP(VLOOKUP(C148,Table1[[Practice no.]:[12]],40,FALSE),List!$A$2:$B$5,2,FALSE)))</f>
        <v/>
      </c>
      <c r="AA148" s="55" t="str">
        <f>IF(C148="","",IF(ISERROR(VLOOKUP(VLOOKUP(C148,Table1[[Practice no.]:[12]],41,FALSE),List!$A$2:$B$5,2,FALSE)),"",VLOOKUP(VLOOKUP(C148,Table1[[Practice no.]:[12]],41,FALSE),List!$A$2:$B$5,2,FALSE)))</f>
        <v/>
      </c>
      <c r="AB148" s="55" t="str">
        <f>IF(C148="","",IF(ISERROR(VLOOKUP(VLOOKUP(C148,Table1[[Practice no.]:[12]],42,FALSE),List!$A$2:$B$5,2,FALSE)),"",VLOOKUP(VLOOKUP(C148,Table1[[Practice no.]:[12]],42,FALSE),List!$A$2:$B$5,2,FALSE)))</f>
        <v/>
      </c>
    </row>
    <row r="149" spans="1:28" ht="40.35" customHeight="1">
      <c r="A149" s="218"/>
      <c r="B149" s="219"/>
      <c r="C149" s="222"/>
      <c r="D149" s="219" t="str">
        <f>IF(C149="","",HYPERLINK("#'" &amp; C149 &amp; "'!A1",VLOOKUP(C149,Table1[[Practice no.]:[Pracitce Name]],2,FALSE)))</f>
        <v/>
      </c>
      <c r="E149" s="65" t="str">
        <f>IF(C149="","",IF(ISERROR(VLOOKUP(VLOOKUP(C149,Table1[[Practice no.]:[12]],19,FALSE),List!$A$2:$B$5,2,FALSE)),"",VLOOKUP(VLOOKUP(C149,Table1[[Practice no.]:[12]],19,FALSE),List!$A$2:$B$5,2,FALSE)))</f>
        <v/>
      </c>
      <c r="F149" s="66" t="str">
        <f>IF(C149="","",IF(ISERROR(VLOOKUP(VLOOKUP(C149,Table1[[Practice no.]:[12]],20,FALSE),List!$A$2:$B$5,2,FALSE)),"",VLOOKUP(VLOOKUP(C149,Table1[[Practice no.]:[12]],20,FALSE),List!$A$2:$B$5,2,FALSE)))</f>
        <v/>
      </c>
      <c r="G149" s="66" t="str">
        <f>IF(C149="","",IF(ISERROR(VLOOKUP(VLOOKUP(C149,Table1[[Practice no.]:[12]],21,FALSE),List!$A$2:$B$5,2,FALSE)),"",VLOOKUP(VLOOKUP(C149,Table1[[Practice no.]:[12]],21,FALSE),List!$A$2:$B$5,2,FALSE)))</f>
        <v/>
      </c>
      <c r="H149" s="67" t="str">
        <f>IF(C149="","",IF(ISERROR(VLOOKUP(VLOOKUP(C149,Table1[[Practice no.]:[12]],22,FALSE),List!$A$2:$B$5,2,FALSE)),"",VLOOKUP(VLOOKUP(C149,Table1[[Practice no.]:[12]],22,FALSE),List!$A$2:$B$5,2,FALSE)))</f>
        <v/>
      </c>
      <c r="I149" s="67" t="str">
        <f>IF(C149="","",IF(ISERROR(VLOOKUP(VLOOKUP(C149,Table1[[Practice no.]:[12]],23,FALSE),List!$A$2:$B$5,2,FALSE)),"",VLOOKUP(VLOOKUP(C149,Table1[[Practice no.]:[12]],23,FALSE),List!$A$2:$B$5,2,FALSE)))</f>
        <v/>
      </c>
      <c r="J149" s="67" t="str">
        <f>IF(C149="","",IF(ISERROR(VLOOKUP(VLOOKUP(C149,Table1[[Practice no.]:[12]],24,FALSE),List!$A$2:$B$5,2,FALSE)),"",VLOOKUP(VLOOKUP(C149,Table1[[Practice no.]:[12]],24,FALSE),List!$A$2:$B$5,2,FALSE)))</f>
        <v/>
      </c>
      <c r="K149" s="68" t="str">
        <f>IF(C149="","",IF(ISERROR(VLOOKUP(VLOOKUP(C149,Table1[[Practice no.]:[12]],25,FALSE),List!$A$2:$B$5,2,FALSE)),"",VLOOKUP(VLOOKUP(C149,Table1[[Practice no.]:[12]],25,FALSE),List!$A$2:$B$5,2,FALSE)))</f>
        <v/>
      </c>
      <c r="L149" s="68" t="str">
        <f>IF(C149="","",IF(ISERROR(VLOOKUP(VLOOKUP(C149,Table1[[Practice no.]:[12]],26,FALSE),List!$A$2:$B$5,2,FALSE)),"",VLOOKUP(VLOOKUP(C149,Table1[[Practice no.]:[12]],26,FALSE),List!$A$2:$B$5,2,FALSE)))</f>
        <v/>
      </c>
      <c r="M149" s="68" t="str">
        <f>IF(C149="","",IF(ISERROR(VLOOKUP(VLOOKUP(C149,Table1[[Practice no.]:[12]],27,FALSE),List!$A$2:$B$5,2,FALSE)),"",VLOOKUP(VLOOKUP(C149,Table1[[Practice no.]:[12]],27,FALSE),List!$A$2:$B$5,2,FALSE)))</f>
        <v/>
      </c>
      <c r="N149" s="69" t="str">
        <f>IF(C149="","",IF(ISERROR(VLOOKUP(VLOOKUP(C149,Table1[[Practice no.]:[12]],28,FALSE),List!$A$2:$B$5,2,FALSE)),"",VLOOKUP(VLOOKUP(C149,Table1[[Practice no.]:[12]],28,FALSE),List!$A$2:$B$5,2,FALSE)))</f>
        <v/>
      </c>
      <c r="O149" s="69" t="str">
        <f>IF(C149="","",IF(ISERROR(VLOOKUP(VLOOKUP(C149,Table1[[Practice no.]:[12]],29,FALSE),List!$A$2:$B$5,2,FALSE)),"",VLOOKUP(VLOOKUP(C149,Table1[[Practice no.]:[12]],29,FALSE),List!$A$2:$B$5,2,FALSE)))</f>
        <v/>
      </c>
      <c r="P149" s="69" t="str">
        <f>IF(C149="","",IF(ISERROR(VLOOKUP(VLOOKUP(C149,Table1[[Practice no.]:[12]],30,FALSE),List!$A$2:$B$5,2,FALSE)),"",VLOOKUP(VLOOKUP(C149,Table1[[Practice no.]:[12]],30,FALSE),List!$A$2:$B$5,2,FALSE)))</f>
        <v/>
      </c>
      <c r="Q149" s="77" t="str">
        <f>IF(C149="","",IF(ISERROR(VLOOKUP(VLOOKUP(C149,Table1[[Practice no.]:[12]],31,FALSE),List!$A$2:$B$5,2,FALSE)),"",VLOOKUP(VLOOKUP(C149,Table1[[Practice no.]:[12]],31,FALSE),List!$A$2:$B$5,2,FALSE)))</f>
        <v/>
      </c>
      <c r="R149" s="55" t="str">
        <f>IF(C149="","",IF(ISERROR(VLOOKUP(VLOOKUP(C149,Table1[[Practice no.]:[12]],32,FALSE),List!$A$2:$B$5,2,FALSE)),"",VLOOKUP(VLOOKUP(C149,Table1[[Practice no.]:[12]],32,FALSE),List!$A$2:$B$5,2,FALSE)))</f>
        <v/>
      </c>
      <c r="S149" s="55" t="str">
        <f>IF(C149="","",IF(ISERROR(VLOOKUP(VLOOKUP(C149,Table1[[Practice no.]:[12]],33,FALSE),List!$A$2:$B$5,2,FALSE)),"",VLOOKUP(VLOOKUP(C149,Table1[[Practice no.]:[12]],33,FALSE),List!$A$2:$B$5,2,FALSE)))</f>
        <v/>
      </c>
      <c r="T149" s="55" t="str">
        <f>IF(C149="","",IF(ISERROR(VLOOKUP(VLOOKUP(C149,Table1[[Practice no.]:[12]],34,FALSE),List!$A$2:$B$5,2,FALSE)),"",VLOOKUP(VLOOKUP(C149,Table1[[Practice no.]:[12]],34,FALSE),List!$A$2:$B$5,2,FALSE)))</f>
        <v/>
      </c>
      <c r="U149" s="55" t="str">
        <f>IF(C149="","",IF(ISERROR(VLOOKUP(VLOOKUP(C149,Table1[[Practice no.]:[12]],35,FALSE),List!$A$2:$B$5,2,FALSE)),"",VLOOKUP(VLOOKUP(C149,Table1[[Practice no.]:[12]],35,FALSE),List!$A$2:$B$5,2,FALSE)))</f>
        <v/>
      </c>
      <c r="V149" s="55" t="str">
        <f>IF(C149="","",IF(ISERROR(VLOOKUP(VLOOKUP(C149,Table1[[Practice no.]:[12]],36,FALSE),List!$A$2:$B$5,2,FALSE)),"",VLOOKUP(VLOOKUP(C149,Table1[[Practice no.]:[12]],36,FALSE),List!$A$2:$B$5,2,FALSE)))</f>
        <v/>
      </c>
      <c r="W149" s="55" t="str">
        <f>IF(C149="","",IF(ISERROR(VLOOKUP(VLOOKUP(C149,Table1[[Practice no.]:[12]],37,FALSE),List!$A$2:$B$5,2,FALSE)),"",VLOOKUP(VLOOKUP(C149,Table1[[Practice no.]:[12]],37,FALSE),List!$A$2:$B$5,2,FALSE)))</f>
        <v/>
      </c>
      <c r="X149" s="55" t="str">
        <f>IF(C149="","",IF(ISERROR(VLOOKUP(VLOOKUP(C149,Table1[[Practice no.]:[12]],38,FALSE),List!$A$2:$B$5,2,FALSE)),"",VLOOKUP(VLOOKUP(C149,Table1[[Practice no.]:[12]],38,FALSE),List!$A$2:$B$5,2,FALSE)))</f>
        <v/>
      </c>
      <c r="Y149" s="55" t="str">
        <f>IF(C149="","",IF(ISERROR(VLOOKUP(VLOOKUP(C149,Table1[[Practice no.]:[12]],39,FALSE),List!$A$2:$B$5,2,FALSE)),"",VLOOKUP(VLOOKUP(C149,Table1[[Practice no.]:[12]],39,FALSE),List!$A$2:$B$5,2,FALSE)))</f>
        <v/>
      </c>
      <c r="Z149" s="55" t="str">
        <f>IF(C149="","",IF(ISERROR(VLOOKUP(VLOOKUP(C149,Table1[[Practice no.]:[12]],40,FALSE),List!$A$2:$B$5,2,FALSE)),"",VLOOKUP(VLOOKUP(C149,Table1[[Practice no.]:[12]],40,FALSE),List!$A$2:$B$5,2,FALSE)))</f>
        <v/>
      </c>
      <c r="AA149" s="55" t="str">
        <f>IF(C149="","",IF(ISERROR(VLOOKUP(VLOOKUP(C149,Table1[[Practice no.]:[12]],41,FALSE),List!$A$2:$B$5,2,FALSE)),"",VLOOKUP(VLOOKUP(C149,Table1[[Practice no.]:[12]],41,FALSE),List!$A$2:$B$5,2,FALSE)))</f>
        <v/>
      </c>
      <c r="AB149" s="55" t="str">
        <f>IF(C149="","",IF(ISERROR(VLOOKUP(VLOOKUP(C149,Table1[[Practice no.]:[12]],42,FALSE),List!$A$2:$B$5,2,FALSE)),"",VLOOKUP(VLOOKUP(C149,Table1[[Practice no.]:[12]],42,FALSE),List!$A$2:$B$5,2,FALSE)))</f>
        <v/>
      </c>
    </row>
    <row r="150" spans="1:28" ht="40.35" customHeight="1">
      <c r="A150" s="218"/>
      <c r="B150" s="219"/>
      <c r="C150" s="222"/>
      <c r="D150" s="219" t="str">
        <f>IF(C150="","",HYPERLINK("#'" &amp; C150 &amp; "'!A1",VLOOKUP(C150,Table1[[Practice no.]:[Pracitce Name]],2,FALSE)))</f>
        <v/>
      </c>
      <c r="E150" s="65" t="str">
        <f>IF(C150="","",IF(ISERROR(VLOOKUP(VLOOKUP(C150,Table1[[Practice no.]:[12]],19,FALSE),List!$A$2:$B$5,2,FALSE)),"",VLOOKUP(VLOOKUP(C150,Table1[[Practice no.]:[12]],19,FALSE),List!$A$2:$B$5,2,FALSE)))</f>
        <v/>
      </c>
      <c r="F150" s="66" t="str">
        <f>IF(C150="","",IF(ISERROR(VLOOKUP(VLOOKUP(C150,Table1[[Practice no.]:[12]],20,FALSE),List!$A$2:$B$5,2,FALSE)),"",VLOOKUP(VLOOKUP(C150,Table1[[Practice no.]:[12]],20,FALSE),List!$A$2:$B$5,2,FALSE)))</f>
        <v/>
      </c>
      <c r="G150" s="66" t="str">
        <f>IF(C150="","",IF(ISERROR(VLOOKUP(VLOOKUP(C150,Table1[[Practice no.]:[12]],21,FALSE),List!$A$2:$B$5,2,FALSE)),"",VLOOKUP(VLOOKUP(C150,Table1[[Practice no.]:[12]],21,FALSE),List!$A$2:$B$5,2,FALSE)))</f>
        <v/>
      </c>
      <c r="H150" s="67" t="str">
        <f>IF(C150="","",IF(ISERROR(VLOOKUP(VLOOKUP(C150,Table1[[Practice no.]:[12]],22,FALSE),List!$A$2:$B$5,2,FALSE)),"",VLOOKUP(VLOOKUP(C150,Table1[[Practice no.]:[12]],22,FALSE),List!$A$2:$B$5,2,FALSE)))</f>
        <v/>
      </c>
      <c r="I150" s="67" t="str">
        <f>IF(C150="","",IF(ISERROR(VLOOKUP(VLOOKUP(C150,Table1[[Practice no.]:[12]],23,FALSE),List!$A$2:$B$5,2,FALSE)),"",VLOOKUP(VLOOKUP(C150,Table1[[Practice no.]:[12]],23,FALSE),List!$A$2:$B$5,2,FALSE)))</f>
        <v/>
      </c>
      <c r="J150" s="67" t="str">
        <f>IF(C150="","",IF(ISERROR(VLOOKUP(VLOOKUP(C150,Table1[[Practice no.]:[12]],24,FALSE),List!$A$2:$B$5,2,FALSE)),"",VLOOKUP(VLOOKUP(C150,Table1[[Practice no.]:[12]],24,FALSE),List!$A$2:$B$5,2,FALSE)))</f>
        <v/>
      </c>
      <c r="K150" s="68" t="str">
        <f>IF(C150="","",IF(ISERROR(VLOOKUP(VLOOKUP(C150,Table1[[Practice no.]:[12]],25,FALSE),List!$A$2:$B$5,2,FALSE)),"",VLOOKUP(VLOOKUP(C150,Table1[[Practice no.]:[12]],25,FALSE),List!$A$2:$B$5,2,FALSE)))</f>
        <v/>
      </c>
      <c r="L150" s="68" t="str">
        <f>IF(C150="","",IF(ISERROR(VLOOKUP(VLOOKUP(C150,Table1[[Practice no.]:[12]],26,FALSE),List!$A$2:$B$5,2,FALSE)),"",VLOOKUP(VLOOKUP(C150,Table1[[Practice no.]:[12]],26,FALSE),List!$A$2:$B$5,2,FALSE)))</f>
        <v/>
      </c>
      <c r="M150" s="68" t="str">
        <f>IF(C150="","",IF(ISERROR(VLOOKUP(VLOOKUP(C150,Table1[[Practice no.]:[12]],27,FALSE),List!$A$2:$B$5,2,FALSE)),"",VLOOKUP(VLOOKUP(C150,Table1[[Practice no.]:[12]],27,FALSE),List!$A$2:$B$5,2,FALSE)))</f>
        <v/>
      </c>
      <c r="N150" s="69" t="str">
        <f>IF(C150="","",IF(ISERROR(VLOOKUP(VLOOKUP(C150,Table1[[Practice no.]:[12]],28,FALSE),List!$A$2:$B$5,2,FALSE)),"",VLOOKUP(VLOOKUP(C150,Table1[[Practice no.]:[12]],28,FALSE),List!$A$2:$B$5,2,FALSE)))</f>
        <v/>
      </c>
      <c r="O150" s="69" t="str">
        <f>IF(C150="","",IF(ISERROR(VLOOKUP(VLOOKUP(C150,Table1[[Practice no.]:[12]],29,FALSE),List!$A$2:$B$5,2,FALSE)),"",VLOOKUP(VLOOKUP(C150,Table1[[Practice no.]:[12]],29,FALSE),List!$A$2:$B$5,2,FALSE)))</f>
        <v/>
      </c>
      <c r="P150" s="69" t="str">
        <f>IF(C150="","",IF(ISERROR(VLOOKUP(VLOOKUP(C150,Table1[[Practice no.]:[12]],30,FALSE),List!$A$2:$B$5,2,FALSE)),"",VLOOKUP(VLOOKUP(C150,Table1[[Practice no.]:[12]],30,FALSE),List!$A$2:$B$5,2,FALSE)))</f>
        <v/>
      </c>
      <c r="Q150" s="77" t="str">
        <f>IF(C150="","",IF(ISERROR(VLOOKUP(VLOOKUP(C150,Table1[[Practice no.]:[12]],31,FALSE),List!$A$2:$B$5,2,FALSE)),"",VLOOKUP(VLOOKUP(C150,Table1[[Practice no.]:[12]],31,FALSE),List!$A$2:$B$5,2,FALSE)))</f>
        <v/>
      </c>
      <c r="R150" s="55" t="str">
        <f>IF(C150="","",IF(ISERROR(VLOOKUP(VLOOKUP(C150,Table1[[Practice no.]:[12]],32,FALSE),List!$A$2:$B$5,2,FALSE)),"",VLOOKUP(VLOOKUP(C150,Table1[[Practice no.]:[12]],32,FALSE),List!$A$2:$B$5,2,FALSE)))</f>
        <v/>
      </c>
      <c r="S150" s="55" t="str">
        <f>IF(C150="","",IF(ISERROR(VLOOKUP(VLOOKUP(C150,Table1[[Practice no.]:[12]],33,FALSE),List!$A$2:$B$5,2,FALSE)),"",VLOOKUP(VLOOKUP(C150,Table1[[Practice no.]:[12]],33,FALSE),List!$A$2:$B$5,2,FALSE)))</f>
        <v/>
      </c>
      <c r="T150" s="55" t="str">
        <f>IF(C150="","",IF(ISERROR(VLOOKUP(VLOOKUP(C150,Table1[[Practice no.]:[12]],34,FALSE),List!$A$2:$B$5,2,FALSE)),"",VLOOKUP(VLOOKUP(C150,Table1[[Practice no.]:[12]],34,FALSE),List!$A$2:$B$5,2,FALSE)))</f>
        <v/>
      </c>
      <c r="U150" s="55" t="str">
        <f>IF(C150="","",IF(ISERROR(VLOOKUP(VLOOKUP(C150,Table1[[Practice no.]:[12]],35,FALSE),List!$A$2:$B$5,2,FALSE)),"",VLOOKUP(VLOOKUP(C150,Table1[[Practice no.]:[12]],35,FALSE),List!$A$2:$B$5,2,FALSE)))</f>
        <v/>
      </c>
      <c r="V150" s="55" t="str">
        <f>IF(C150="","",IF(ISERROR(VLOOKUP(VLOOKUP(C150,Table1[[Practice no.]:[12]],36,FALSE),List!$A$2:$B$5,2,FALSE)),"",VLOOKUP(VLOOKUP(C150,Table1[[Practice no.]:[12]],36,FALSE),List!$A$2:$B$5,2,FALSE)))</f>
        <v/>
      </c>
      <c r="W150" s="55" t="str">
        <f>IF(C150="","",IF(ISERROR(VLOOKUP(VLOOKUP(C150,Table1[[Practice no.]:[12]],37,FALSE),List!$A$2:$B$5,2,FALSE)),"",VLOOKUP(VLOOKUP(C150,Table1[[Practice no.]:[12]],37,FALSE),List!$A$2:$B$5,2,FALSE)))</f>
        <v/>
      </c>
      <c r="X150" s="55" t="str">
        <f>IF(C150="","",IF(ISERROR(VLOOKUP(VLOOKUP(C150,Table1[[Practice no.]:[12]],38,FALSE),List!$A$2:$B$5,2,FALSE)),"",VLOOKUP(VLOOKUP(C150,Table1[[Practice no.]:[12]],38,FALSE),List!$A$2:$B$5,2,FALSE)))</f>
        <v/>
      </c>
      <c r="Y150" s="55" t="str">
        <f>IF(C150="","",IF(ISERROR(VLOOKUP(VLOOKUP(C150,Table1[[Practice no.]:[12]],39,FALSE),List!$A$2:$B$5,2,FALSE)),"",VLOOKUP(VLOOKUP(C150,Table1[[Practice no.]:[12]],39,FALSE),List!$A$2:$B$5,2,FALSE)))</f>
        <v/>
      </c>
      <c r="Z150" s="55" t="str">
        <f>IF(C150="","",IF(ISERROR(VLOOKUP(VLOOKUP(C150,Table1[[Practice no.]:[12]],40,FALSE),List!$A$2:$B$5,2,FALSE)),"",VLOOKUP(VLOOKUP(C150,Table1[[Practice no.]:[12]],40,FALSE),List!$A$2:$B$5,2,FALSE)))</f>
        <v/>
      </c>
      <c r="AA150" s="55" t="str">
        <f>IF(C150="","",IF(ISERROR(VLOOKUP(VLOOKUP(C150,Table1[[Practice no.]:[12]],41,FALSE),List!$A$2:$B$5,2,FALSE)),"",VLOOKUP(VLOOKUP(C150,Table1[[Practice no.]:[12]],41,FALSE),List!$A$2:$B$5,2,FALSE)))</f>
        <v/>
      </c>
      <c r="AB150" s="55" t="str">
        <f>IF(C150="","",IF(ISERROR(VLOOKUP(VLOOKUP(C150,Table1[[Practice no.]:[12]],42,FALSE),List!$A$2:$B$5,2,FALSE)),"",VLOOKUP(VLOOKUP(C150,Table1[[Practice no.]:[12]],42,FALSE),List!$A$2:$B$5,2,FALSE)))</f>
        <v/>
      </c>
    </row>
    <row r="151" spans="1:28" ht="40.35" customHeight="1">
      <c r="A151" s="218"/>
      <c r="B151" s="219"/>
      <c r="C151" s="222"/>
      <c r="D151" s="219" t="str">
        <f>IF(C151="","",HYPERLINK("#'" &amp; C151 &amp; "'!A1",VLOOKUP(C151,Table1[[Practice no.]:[Pracitce Name]],2,FALSE)))</f>
        <v/>
      </c>
      <c r="E151" s="65" t="str">
        <f>IF(C151="","",IF(ISERROR(VLOOKUP(VLOOKUP(C151,Table1[[Practice no.]:[12]],19,FALSE),List!$A$2:$B$5,2,FALSE)),"",VLOOKUP(VLOOKUP(C151,Table1[[Practice no.]:[12]],19,FALSE),List!$A$2:$B$5,2,FALSE)))</f>
        <v/>
      </c>
      <c r="F151" s="66" t="str">
        <f>IF(C151="","",IF(ISERROR(VLOOKUP(VLOOKUP(C151,Table1[[Practice no.]:[12]],20,FALSE),List!$A$2:$B$5,2,FALSE)),"",VLOOKUP(VLOOKUP(C151,Table1[[Practice no.]:[12]],20,FALSE),List!$A$2:$B$5,2,FALSE)))</f>
        <v/>
      </c>
      <c r="G151" s="66" t="str">
        <f>IF(C151="","",IF(ISERROR(VLOOKUP(VLOOKUP(C151,Table1[[Practice no.]:[12]],21,FALSE),List!$A$2:$B$5,2,FALSE)),"",VLOOKUP(VLOOKUP(C151,Table1[[Practice no.]:[12]],21,FALSE),List!$A$2:$B$5,2,FALSE)))</f>
        <v/>
      </c>
      <c r="H151" s="67" t="str">
        <f>IF(C151="","",IF(ISERROR(VLOOKUP(VLOOKUP(C151,Table1[[Practice no.]:[12]],22,FALSE),List!$A$2:$B$5,2,FALSE)),"",VLOOKUP(VLOOKUP(C151,Table1[[Practice no.]:[12]],22,FALSE),List!$A$2:$B$5,2,FALSE)))</f>
        <v/>
      </c>
      <c r="I151" s="67" t="str">
        <f>IF(C151="","",IF(ISERROR(VLOOKUP(VLOOKUP(C151,Table1[[Practice no.]:[12]],23,FALSE),List!$A$2:$B$5,2,FALSE)),"",VLOOKUP(VLOOKUP(C151,Table1[[Practice no.]:[12]],23,FALSE),List!$A$2:$B$5,2,FALSE)))</f>
        <v/>
      </c>
      <c r="J151" s="67" t="str">
        <f>IF(C151="","",IF(ISERROR(VLOOKUP(VLOOKUP(C151,Table1[[Practice no.]:[12]],24,FALSE),List!$A$2:$B$5,2,FALSE)),"",VLOOKUP(VLOOKUP(C151,Table1[[Practice no.]:[12]],24,FALSE),List!$A$2:$B$5,2,FALSE)))</f>
        <v/>
      </c>
      <c r="K151" s="68" t="str">
        <f>IF(C151="","",IF(ISERROR(VLOOKUP(VLOOKUP(C151,Table1[[Practice no.]:[12]],25,FALSE),List!$A$2:$B$5,2,FALSE)),"",VLOOKUP(VLOOKUP(C151,Table1[[Practice no.]:[12]],25,FALSE),List!$A$2:$B$5,2,FALSE)))</f>
        <v/>
      </c>
      <c r="L151" s="68" t="str">
        <f>IF(C151="","",IF(ISERROR(VLOOKUP(VLOOKUP(C151,Table1[[Practice no.]:[12]],26,FALSE),List!$A$2:$B$5,2,FALSE)),"",VLOOKUP(VLOOKUP(C151,Table1[[Practice no.]:[12]],26,FALSE),List!$A$2:$B$5,2,FALSE)))</f>
        <v/>
      </c>
      <c r="M151" s="68" t="str">
        <f>IF(C151="","",IF(ISERROR(VLOOKUP(VLOOKUP(C151,Table1[[Practice no.]:[12]],27,FALSE),List!$A$2:$B$5,2,FALSE)),"",VLOOKUP(VLOOKUP(C151,Table1[[Practice no.]:[12]],27,FALSE),List!$A$2:$B$5,2,FALSE)))</f>
        <v/>
      </c>
      <c r="N151" s="69" t="str">
        <f>IF(C151="","",IF(ISERROR(VLOOKUP(VLOOKUP(C151,Table1[[Practice no.]:[12]],28,FALSE),List!$A$2:$B$5,2,FALSE)),"",VLOOKUP(VLOOKUP(C151,Table1[[Practice no.]:[12]],28,FALSE),List!$A$2:$B$5,2,FALSE)))</f>
        <v/>
      </c>
      <c r="O151" s="69" t="str">
        <f>IF(C151="","",IF(ISERROR(VLOOKUP(VLOOKUP(C151,Table1[[Practice no.]:[12]],29,FALSE),List!$A$2:$B$5,2,FALSE)),"",VLOOKUP(VLOOKUP(C151,Table1[[Practice no.]:[12]],29,FALSE),List!$A$2:$B$5,2,FALSE)))</f>
        <v/>
      </c>
      <c r="P151" s="69" t="str">
        <f>IF(C151="","",IF(ISERROR(VLOOKUP(VLOOKUP(C151,Table1[[Practice no.]:[12]],30,FALSE),List!$A$2:$B$5,2,FALSE)),"",VLOOKUP(VLOOKUP(C151,Table1[[Practice no.]:[12]],30,FALSE),List!$A$2:$B$5,2,FALSE)))</f>
        <v/>
      </c>
      <c r="Q151" s="77" t="str">
        <f>IF(C151="","",IF(ISERROR(VLOOKUP(VLOOKUP(C151,Table1[[Practice no.]:[12]],31,FALSE),List!$A$2:$B$5,2,FALSE)),"",VLOOKUP(VLOOKUP(C151,Table1[[Practice no.]:[12]],31,FALSE),List!$A$2:$B$5,2,FALSE)))</f>
        <v/>
      </c>
      <c r="R151" s="55" t="str">
        <f>IF(C151="","",IF(ISERROR(VLOOKUP(VLOOKUP(C151,Table1[[Practice no.]:[12]],32,FALSE),List!$A$2:$B$5,2,FALSE)),"",VLOOKUP(VLOOKUP(C151,Table1[[Practice no.]:[12]],32,FALSE),List!$A$2:$B$5,2,FALSE)))</f>
        <v/>
      </c>
      <c r="S151" s="55" t="str">
        <f>IF(C151="","",IF(ISERROR(VLOOKUP(VLOOKUP(C151,Table1[[Practice no.]:[12]],33,FALSE),List!$A$2:$B$5,2,FALSE)),"",VLOOKUP(VLOOKUP(C151,Table1[[Practice no.]:[12]],33,FALSE),List!$A$2:$B$5,2,FALSE)))</f>
        <v/>
      </c>
      <c r="T151" s="55" t="str">
        <f>IF(C151="","",IF(ISERROR(VLOOKUP(VLOOKUP(C151,Table1[[Practice no.]:[12]],34,FALSE),List!$A$2:$B$5,2,FALSE)),"",VLOOKUP(VLOOKUP(C151,Table1[[Practice no.]:[12]],34,FALSE),List!$A$2:$B$5,2,FALSE)))</f>
        <v/>
      </c>
      <c r="U151" s="55" t="str">
        <f>IF(C151="","",IF(ISERROR(VLOOKUP(VLOOKUP(C151,Table1[[Practice no.]:[12]],35,FALSE),List!$A$2:$B$5,2,FALSE)),"",VLOOKUP(VLOOKUP(C151,Table1[[Practice no.]:[12]],35,FALSE),List!$A$2:$B$5,2,FALSE)))</f>
        <v/>
      </c>
      <c r="V151" s="55" t="str">
        <f>IF(C151="","",IF(ISERROR(VLOOKUP(VLOOKUP(C151,Table1[[Practice no.]:[12]],36,FALSE),List!$A$2:$B$5,2,FALSE)),"",VLOOKUP(VLOOKUP(C151,Table1[[Practice no.]:[12]],36,FALSE),List!$A$2:$B$5,2,FALSE)))</f>
        <v/>
      </c>
      <c r="W151" s="55" t="str">
        <f>IF(C151="","",IF(ISERROR(VLOOKUP(VLOOKUP(C151,Table1[[Practice no.]:[12]],37,FALSE),List!$A$2:$B$5,2,FALSE)),"",VLOOKUP(VLOOKUP(C151,Table1[[Practice no.]:[12]],37,FALSE),List!$A$2:$B$5,2,FALSE)))</f>
        <v/>
      </c>
      <c r="X151" s="55" t="str">
        <f>IF(C151="","",IF(ISERROR(VLOOKUP(VLOOKUP(C151,Table1[[Practice no.]:[12]],38,FALSE),List!$A$2:$B$5,2,FALSE)),"",VLOOKUP(VLOOKUP(C151,Table1[[Practice no.]:[12]],38,FALSE),List!$A$2:$B$5,2,FALSE)))</f>
        <v/>
      </c>
      <c r="Y151" s="55" t="str">
        <f>IF(C151="","",IF(ISERROR(VLOOKUP(VLOOKUP(C151,Table1[[Practice no.]:[12]],39,FALSE),List!$A$2:$B$5,2,FALSE)),"",VLOOKUP(VLOOKUP(C151,Table1[[Practice no.]:[12]],39,FALSE),List!$A$2:$B$5,2,FALSE)))</f>
        <v/>
      </c>
      <c r="Z151" s="55" t="str">
        <f>IF(C151="","",IF(ISERROR(VLOOKUP(VLOOKUP(C151,Table1[[Practice no.]:[12]],40,FALSE),List!$A$2:$B$5,2,FALSE)),"",VLOOKUP(VLOOKUP(C151,Table1[[Practice no.]:[12]],40,FALSE),List!$A$2:$B$5,2,FALSE)))</f>
        <v/>
      </c>
      <c r="AA151" s="55" t="str">
        <f>IF(C151="","",IF(ISERROR(VLOOKUP(VLOOKUP(C151,Table1[[Practice no.]:[12]],41,FALSE),List!$A$2:$B$5,2,FALSE)),"",VLOOKUP(VLOOKUP(C151,Table1[[Practice no.]:[12]],41,FALSE),List!$A$2:$B$5,2,FALSE)))</f>
        <v/>
      </c>
      <c r="AB151" s="55" t="str">
        <f>IF(C151="","",IF(ISERROR(VLOOKUP(VLOOKUP(C151,Table1[[Practice no.]:[12]],42,FALSE),List!$A$2:$B$5,2,FALSE)),"",VLOOKUP(VLOOKUP(C151,Table1[[Practice no.]:[12]],42,FALSE),List!$A$2:$B$5,2,FALSE)))</f>
        <v/>
      </c>
    </row>
    <row r="152" spans="1:28" ht="40.35" customHeight="1">
      <c r="A152" s="218"/>
      <c r="B152" s="219"/>
      <c r="C152" s="222"/>
      <c r="D152" s="219" t="str">
        <f>IF(C152="","",HYPERLINK("#'" &amp; C152 &amp; "'!A1",VLOOKUP(C152,Table1[[Practice no.]:[Pracitce Name]],2,FALSE)))</f>
        <v/>
      </c>
      <c r="E152" s="65" t="str">
        <f>IF(C152="","",IF(ISERROR(VLOOKUP(VLOOKUP(C152,Table1[[Practice no.]:[12]],19,FALSE),List!$A$2:$B$5,2,FALSE)),"",VLOOKUP(VLOOKUP(C152,Table1[[Practice no.]:[12]],19,FALSE),List!$A$2:$B$5,2,FALSE)))</f>
        <v/>
      </c>
      <c r="F152" s="66" t="str">
        <f>IF(C152="","",IF(ISERROR(VLOOKUP(VLOOKUP(C152,Table1[[Practice no.]:[12]],20,FALSE),List!$A$2:$B$5,2,FALSE)),"",VLOOKUP(VLOOKUP(C152,Table1[[Practice no.]:[12]],20,FALSE),List!$A$2:$B$5,2,FALSE)))</f>
        <v/>
      </c>
      <c r="G152" s="66" t="str">
        <f>IF(C152="","",IF(ISERROR(VLOOKUP(VLOOKUP(C152,Table1[[Practice no.]:[12]],21,FALSE),List!$A$2:$B$5,2,FALSE)),"",VLOOKUP(VLOOKUP(C152,Table1[[Practice no.]:[12]],21,FALSE),List!$A$2:$B$5,2,FALSE)))</f>
        <v/>
      </c>
      <c r="H152" s="67" t="str">
        <f>IF(C152="","",IF(ISERROR(VLOOKUP(VLOOKUP(C152,Table1[[Practice no.]:[12]],22,FALSE),List!$A$2:$B$5,2,FALSE)),"",VLOOKUP(VLOOKUP(C152,Table1[[Practice no.]:[12]],22,FALSE),List!$A$2:$B$5,2,FALSE)))</f>
        <v/>
      </c>
      <c r="I152" s="67" t="str">
        <f>IF(C152="","",IF(ISERROR(VLOOKUP(VLOOKUP(C152,Table1[[Practice no.]:[12]],23,FALSE),List!$A$2:$B$5,2,FALSE)),"",VLOOKUP(VLOOKUP(C152,Table1[[Practice no.]:[12]],23,FALSE),List!$A$2:$B$5,2,FALSE)))</f>
        <v/>
      </c>
      <c r="J152" s="67" t="str">
        <f>IF(C152="","",IF(ISERROR(VLOOKUP(VLOOKUP(C152,Table1[[Practice no.]:[12]],24,FALSE),List!$A$2:$B$5,2,FALSE)),"",VLOOKUP(VLOOKUP(C152,Table1[[Practice no.]:[12]],24,FALSE),List!$A$2:$B$5,2,FALSE)))</f>
        <v/>
      </c>
      <c r="K152" s="68" t="str">
        <f>IF(C152="","",IF(ISERROR(VLOOKUP(VLOOKUP(C152,Table1[[Practice no.]:[12]],25,FALSE),List!$A$2:$B$5,2,FALSE)),"",VLOOKUP(VLOOKUP(C152,Table1[[Practice no.]:[12]],25,FALSE),List!$A$2:$B$5,2,FALSE)))</f>
        <v/>
      </c>
      <c r="L152" s="68" t="str">
        <f>IF(C152="","",IF(ISERROR(VLOOKUP(VLOOKUP(C152,Table1[[Practice no.]:[12]],26,FALSE),List!$A$2:$B$5,2,FALSE)),"",VLOOKUP(VLOOKUP(C152,Table1[[Practice no.]:[12]],26,FALSE),List!$A$2:$B$5,2,FALSE)))</f>
        <v/>
      </c>
      <c r="M152" s="68" t="str">
        <f>IF(C152="","",IF(ISERROR(VLOOKUP(VLOOKUP(C152,Table1[[Practice no.]:[12]],27,FALSE),List!$A$2:$B$5,2,FALSE)),"",VLOOKUP(VLOOKUP(C152,Table1[[Practice no.]:[12]],27,FALSE),List!$A$2:$B$5,2,FALSE)))</f>
        <v/>
      </c>
      <c r="N152" s="69" t="str">
        <f>IF(C152="","",IF(ISERROR(VLOOKUP(VLOOKUP(C152,Table1[[Practice no.]:[12]],28,FALSE),List!$A$2:$B$5,2,FALSE)),"",VLOOKUP(VLOOKUP(C152,Table1[[Practice no.]:[12]],28,FALSE),List!$A$2:$B$5,2,FALSE)))</f>
        <v/>
      </c>
      <c r="O152" s="69" t="str">
        <f>IF(C152="","",IF(ISERROR(VLOOKUP(VLOOKUP(C152,Table1[[Practice no.]:[12]],29,FALSE),List!$A$2:$B$5,2,FALSE)),"",VLOOKUP(VLOOKUP(C152,Table1[[Practice no.]:[12]],29,FALSE),List!$A$2:$B$5,2,FALSE)))</f>
        <v/>
      </c>
      <c r="P152" s="69" t="str">
        <f>IF(C152="","",IF(ISERROR(VLOOKUP(VLOOKUP(C152,Table1[[Practice no.]:[12]],30,FALSE),List!$A$2:$B$5,2,FALSE)),"",VLOOKUP(VLOOKUP(C152,Table1[[Practice no.]:[12]],30,FALSE),List!$A$2:$B$5,2,FALSE)))</f>
        <v/>
      </c>
      <c r="Q152" s="77" t="str">
        <f>IF(C152="","",IF(ISERROR(VLOOKUP(VLOOKUP(C152,Table1[[Practice no.]:[12]],31,FALSE),List!$A$2:$B$5,2,FALSE)),"",VLOOKUP(VLOOKUP(C152,Table1[[Practice no.]:[12]],31,FALSE),List!$A$2:$B$5,2,FALSE)))</f>
        <v/>
      </c>
      <c r="R152" s="55" t="str">
        <f>IF(C152="","",IF(ISERROR(VLOOKUP(VLOOKUP(C152,Table1[[Practice no.]:[12]],32,FALSE),List!$A$2:$B$5,2,FALSE)),"",VLOOKUP(VLOOKUP(C152,Table1[[Practice no.]:[12]],32,FALSE),List!$A$2:$B$5,2,FALSE)))</f>
        <v/>
      </c>
      <c r="S152" s="55" t="str">
        <f>IF(C152="","",IF(ISERROR(VLOOKUP(VLOOKUP(C152,Table1[[Practice no.]:[12]],33,FALSE),List!$A$2:$B$5,2,FALSE)),"",VLOOKUP(VLOOKUP(C152,Table1[[Practice no.]:[12]],33,FALSE),List!$A$2:$B$5,2,FALSE)))</f>
        <v/>
      </c>
      <c r="T152" s="55" t="str">
        <f>IF(C152="","",IF(ISERROR(VLOOKUP(VLOOKUP(C152,Table1[[Practice no.]:[12]],34,FALSE),List!$A$2:$B$5,2,FALSE)),"",VLOOKUP(VLOOKUP(C152,Table1[[Practice no.]:[12]],34,FALSE),List!$A$2:$B$5,2,FALSE)))</f>
        <v/>
      </c>
      <c r="U152" s="55" t="str">
        <f>IF(C152="","",IF(ISERROR(VLOOKUP(VLOOKUP(C152,Table1[[Practice no.]:[12]],35,FALSE),List!$A$2:$B$5,2,FALSE)),"",VLOOKUP(VLOOKUP(C152,Table1[[Practice no.]:[12]],35,FALSE),List!$A$2:$B$5,2,FALSE)))</f>
        <v/>
      </c>
      <c r="V152" s="55" t="str">
        <f>IF(C152="","",IF(ISERROR(VLOOKUP(VLOOKUP(C152,Table1[[Practice no.]:[12]],36,FALSE),List!$A$2:$B$5,2,FALSE)),"",VLOOKUP(VLOOKUP(C152,Table1[[Practice no.]:[12]],36,FALSE),List!$A$2:$B$5,2,FALSE)))</f>
        <v/>
      </c>
      <c r="W152" s="55" t="str">
        <f>IF(C152="","",IF(ISERROR(VLOOKUP(VLOOKUP(C152,Table1[[Practice no.]:[12]],37,FALSE),List!$A$2:$B$5,2,FALSE)),"",VLOOKUP(VLOOKUP(C152,Table1[[Practice no.]:[12]],37,FALSE),List!$A$2:$B$5,2,FALSE)))</f>
        <v/>
      </c>
      <c r="X152" s="55" t="str">
        <f>IF(C152="","",IF(ISERROR(VLOOKUP(VLOOKUP(C152,Table1[[Practice no.]:[12]],38,FALSE),List!$A$2:$B$5,2,FALSE)),"",VLOOKUP(VLOOKUP(C152,Table1[[Practice no.]:[12]],38,FALSE),List!$A$2:$B$5,2,FALSE)))</f>
        <v/>
      </c>
      <c r="Y152" s="55" t="str">
        <f>IF(C152="","",IF(ISERROR(VLOOKUP(VLOOKUP(C152,Table1[[Practice no.]:[12]],39,FALSE),List!$A$2:$B$5,2,FALSE)),"",VLOOKUP(VLOOKUP(C152,Table1[[Practice no.]:[12]],39,FALSE),List!$A$2:$B$5,2,FALSE)))</f>
        <v/>
      </c>
      <c r="Z152" s="55" t="str">
        <f>IF(C152="","",IF(ISERROR(VLOOKUP(VLOOKUP(C152,Table1[[Practice no.]:[12]],40,FALSE),List!$A$2:$B$5,2,FALSE)),"",VLOOKUP(VLOOKUP(C152,Table1[[Practice no.]:[12]],40,FALSE),List!$A$2:$B$5,2,FALSE)))</f>
        <v/>
      </c>
      <c r="AA152" s="55" t="str">
        <f>IF(C152="","",IF(ISERROR(VLOOKUP(VLOOKUP(C152,Table1[[Practice no.]:[12]],41,FALSE),List!$A$2:$B$5,2,FALSE)),"",VLOOKUP(VLOOKUP(C152,Table1[[Practice no.]:[12]],41,FALSE),List!$A$2:$B$5,2,FALSE)))</f>
        <v/>
      </c>
      <c r="AB152" s="55" t="str">
        <f>IF(C152="","",IF(ISERROR(VLOOKUP(VLOOKUP(C152,Table1[[Practice no.]:[12]],42,FALSE),List!$A$2:$B$5,2,FALSE)),"",VLOOKUP(VLOOKUP(C152,Table1[[Practice no.]:[12]],42,FALSE),List!$A$2:$B$5,2,FALSE)))</f>
        <v/>
      </c>
    </row>
    <row r="153" spans="1:28" ht="40.35" customHeight="1">
      <c r="A153" s="218"/>
      <c r="B153" s="219"/>
      <c r="C153" s="222"/>
      <c r="D153" s="219" t="str">
        <f>IF(C153="","",HYPERLINK("#'" &amp; C153 &amp; "'!A1",VLOOKUP(C153,Table1[[Practice no.]:[Pracitce Name]],2,FALSE)))</f>
        <v/>
      </c>
      <c r="E153" s="65" t="str">
        <f>IF(C153="","",IF(ISERROR(VLOOKUP(VLOOKUP(C153,Table1[[Practice no.]:[12]],19,FALSE),List!$A$2:$B$5,2,FALSE)),"",VLOOKUP(VLOOKUP(C153,Table1[[Practice no.]:[12]],19,FALSE),List!$A$2:$B$5,2,FALSE)))</f>
        <v/>
      </c>
      <c r="F153" s="66" t="str">
        <f>IF(C153="","",IF(ISERROR(VLOOKUP(VLOOKUP(C153,Table1[[Practice no.]:[12]],20,FALSE),List!$A$2:$B$5,2,FALSE)),"",VLOOKUP(VLOOKUP(C153,Table1[[Practice no.]:[12]],20,FALSE),List!$A$2:$B$5,2,FALSE)))</f>
        <v/>
      </c>
      <c r="G153" s="66" t="str">
        <f>IF(C153="","",IF(ISERROR(VLOOKUP(VLOOKUP(C153,Table1[[Practice no.]:[12]],21,FALSE),List!$A$2:$B$5,2,FALSE)),"",VLOOKUP(VLOOKUP(C153,Table1[[Practice no.]:[12]],21,FALSE),List!$A$2:$B$5,2,FALSE)))</f>
        <v/>
      </c>
      <c r="H153" s="67" t="str">
        <f>IF(C153="","",IF(ISERROR(VLOOKUP(VLOOKUP(C153,Table1[[Practice no.]:[12]],22,FALSE),List!$A$2:$B$5,2,FALSE)),"",VLOOKUP(VLOOKUP(C153,Table1[[Practice no.]:[12]],22,FALSE),List!$A$2:$B$5,2,FALSE)))</f>
        <v/>
      </c>
      <c r="I153" s="67" t="str">
        <f>IF(C153="","",IF(ISERROR(VLOOKUP(VLOOKUP(C153,Table1[[Practice no.]:[12]],23,FALSE),List!$A$2:$B$5,2,FALSE)),"",VLOOKUP(VLOOKUP(C153,Table1[[Practice no.]:[12]],23,FALSE),List!$A$2:$B$5,2,FALSE)))</f>
        <v/>
      </c>
      <c r="J153" s="67" t="str">
        <f>IF(C153="","",IF(ISERROR(VLOOKUP(VLOOKUP(C153,Table1[[Practice no.]:[12]],24,FALSE),List!$A$2:$B$5,2,FALSE)),"",VLOOKUP(VLOOKUP(C153,Table1[[Practice no.]:[12]],24,FALSE),List!$A$2:$B$5,2,FALSE)))</f>
        <v/>
      </c>
      <c r="K153" s="68" t="str">
        <f>IF(C153="","",IF(ISERROR(VLOOKUP(VLOOKUP(C153,Table1[[Practice no.]:[12]],25,FALSE),List!$A$2:$B$5,2,FALSE)),"",VLOOKUP(VLOOKUP(C153,Table1[[Practice no.]:[12]],25,FALSE),List!$A$2:$B$5,2,FALSE)))</f>
        <v/>
      </c>
      <c r="L153" s="68" t="str">
        <f>IF(C153="","",IF(ISERROR(VLOOKUP(VLOOKUP(C153,Table1[[Practice no.]:[12]],26,FALSE),List!$A$2:$B$5,2,FALSE)),"",VLOOKUP(VLOOKUP(C153,Table1[[Practice no.]:[12]],26,FALSE),List!$A$2:$B$5,2,FALSE)))</f>
        <v/>
      </c>
      <c r="M153" s="68" t="str">
        <f>IF(C153="","",IF(ISERROR(VLOOKUP(VLOOKUP(C153,Table1[[Practice no.]:[12]],27,FALSE),List!$A$2:$B$5,2,FALSE)),"",VLOOKUP(VLOOKUP(C153,Table1[[Practice no.]:[12]],27,FALSE),List!$A$2:$B$5,2,FALSE)))</f>
        <v/>
      </c>
      <c r="N153" s="69" t="str">
        <f>IF(C153="","",IF(ISERROR(VLOOKUP(VLOOKUP(C153,Table1[[Practice no.]:[12]],28,FALSE),List!$A$2:$B$5,2,FALSE)),"",VLOOKUP(VLOOKUP(C153,Table1[[Practice no.]:[12]],28,FALSE),List!$A$2:$B$5,2,FALSE)))</f>
        <v/>
      </c>
      <c r="O153" s="69" t="str">
        <f>IF(C153="","",IF(ISERROR(VLOOKUP(VLOOKUP(C153,Table1[[Practice no.]:[12]],29,FALSE),List!$A$2:$B$5,2,FALSE)),"",VLOOKUP(VLOOKUP(C153,Table1[[Practice no.]:[12]],29,FALSE),List!$A$2:$B$5,2,FALSE)))</f>
        <v/>
      </c>
      <c r="P153" s="69" t="str">
        <f>IF(C153="","",IF(ISERROR(VLOOKUP(VLOOKUP(C153,Table1[[Practice no.]:[12]],30,FALSE),List!$A$2:$B$5,2,FALSE)),"",VLOOKUP(VLOOKUP(C153,Table1[[Practice no.]:[12]],30,FALSE),List!$A$2:$B$5,2,FALSE)))</f>
        <v/>
      </c>
      <c r="Q153" s="77" t="str">
        <f>IF(C153="","",IF(ISERROR(VLOOKUP(VLOOKUP(C153,Table1[[Practice no.]:[12]],31,FALSE),List!$A$2:$B$5,2,FALSE)),"",VLOOKUP(VLOOKUP(C153,Table1[[Practice no.]:[12]],31,FALSE),List!$A$2:$B$5,2,FALSE)))</f>
        <v/>
      </c>
      <c r="R153" s="55" t="str">
        <f>IF(C153="","",IF(ISERROR(VLOOKUP(VLOOKUP(C153,Table1[[Practice no.]:[12]],32,FALSE),List!$A$2:$B$5,2,FALSE)),"",VLOOKUP(VLOOKUP(C153,Table1[[Practice no.]:[12]],32,FALSE),List!$A$2:$B$5,2,FALSE)))</f>
        <v/>
      </c>
      <c r="S153" s="55" t="str">
        <f>IF(C153="","",IF(ISERROR(VLOOKUP(VLOOKUP(C153,Table1[[Practice no.]:[12]],33,FALSE),List!$A$2:$B$5,2,FALSE)),"",VLOOKUP(VLOOKUP(C153,Table1[[Practice no.]:[12]],33,FALSE),List!$A$2:$B$5,2,FALSE)))</f>
        <v/>
      </c>
      <c r="T153" s="55" t="str">
        <f>IF(C153="","",IF(ISERROR(VLOOKUP(VLOOKUP(C153,Table1[[Practice no.]:[12]],34,FALSE),List!$A$2:$B$5,2,FALSE)),"",VLOOKUP(VLOOKUP(C153,Table1[[Practice no.]:[12]],34,FALSE),List!$A$2:$B$5,2,FALSE)))</f>
        <v/>
      </c>
      <c r="U153" s="55" t="str">
        <f>IF(C153="","",IF(ISERROR(VLOOKUP(VLOOKUP(C153,Table1[[Practice no.]:[12]],35,FALSE),List!$A$2:$B$5,2,FALSE)),"",VLOOKUP(VLOOKUP(C153,Table1[[Practice no.]:[12]],35,FALSE),List!$A$2:$B$5,2,FALSE)))</f>
        <v/>
      </c>
      <c r="V153" s="55" t="str">
        <f>IF(C153="","",IF(ISERROR(VLOOKUP(VLOOKUP(C153,Table1[[Practice no.]:[12]],36,FALSE),List!$A$2:$B$5,2,FALSE)),"",VLOOKUP(VLOOKUP(C153,Table1[[Practice no.]:[12]],36,FALSE),List!$A$2:$B$5,2,FALSE)))</f>
        <v/>
      </c>
      <c r="W153" s="55" t="str">
        <f>IF(C153="","",IF(ISERROR(VLOOKUP(VLOOKUP(C153,Table1[[Practice no.]:[12]],37,FALSE),List!$A$2:$B$5,2,FALSE)),"",VLOOKUP(VLOOKUP(C153,Table1[[Practice no.]:[12]],37,FALSE),List!$A$2:$B$5,2,FALSE)))</f>
        <v/>
      </c>
      <c r="X153" s="55" t="str">
        <f>IF(C153="","",IF(ISERROR(VLOOKUP(VLOOKUP(C153,Table1[[Practice no.]:[12]],38,FALSE),List!$A$2:$B$5,2,FALSE)),"",VLOOKUP(VLOOKUP(C153,Table1[[Practice no.]:[12]],38,FALSE),List!$A$2:$B$5,2,FALSE)))</f>
        <v/>
      </c>
      <c r="Y153" s="55" t="str">
        <f>IF(C153="","",IF(ISERROR(VLOOKUP(VLOOKUP(C153,Table1[[Practice no.]:[12]],39,FALSE),List!$A$2:$B$5,2,FALSE)),"",VLOOKUP(VLOOKUP(C153,Table1[[Practice no.]:[12]],39,FALSE),List!$A$2:$B$5,2,FALSE)))</f>
        <v/>
      </c>
      <c r="Z153" s="55" t="str">
        <f>IF(C153="","",IF(ISERROR(VLOOKUP(VLOOKUP(C153,Table1[[Practice no.]:[12]],40,FALSE),List!$A$2:$B$5,2,FALSE)),"",VLOOKUP(VLOOKUP(C153,Table1[[Practice no.]:[12]],40,FALSE),List!$A$2:$B$5,2,FALSE)))</f>
        <v/>
      </c>
      <c r="AA153" s="55" t="str">
        <f>IF(C153="","",IF(ISERROR(VLOOKUP(VLOOKUP(C153,Table1[[Practice no.]:[12]],41,FALSE),List!$A$2:$B$5,2,FALSE)),"",VLOOKUP(VLOOKUP(C153,Table1[[Practice no.]:[12]],41,FALSE),List!$A$2:$B$5,2,FALSE)))</f>
        <v/>
      </c>
      <c r="AB153" s="55" t="str">
        <f>IF(C153="","",IF(ISERROR(VLOOKUP(VLOOKUP(C153,Table1[[Practice no.]:[12]],42,FALSE),List!$A$2:$B$5,2,FALSE)),"",VLOOKUP(VLOOKUP(C153,Table1[[Practice no.]:[12]],42,FALSE),List!$A$2:$B$5,2,FALSE)))</f>
        <v/>
      </c>
    </row>
    <row r="154" spans="1:28" ht="40.35" customHeight="1">
      <c r="A154" s="218"/>
      <c r="B154" s="219"/>
      <c r="C154" s="222"/>
      <c r="D154" s="219" t="str">
        <f>IF(C154="","",HYPERLINK("#'" &amp; C154 &amp; "'!A1",VLOOKUP(C154,Table1[[Practice no.]:[Pracitce Name]],2,FALSE)))</f>
        <v/>
      </c>
      <c r="E154" s="65" t="str">
        <f>IF(C154="","",IF(ISERROR(VLOOKUP(VLOOKUP(C154,Table1[[Practice no.]:[12]],19,FALSE),List!$A$2:$B$5,2,FALSE)),"",VLOOKUP(VLOOKUP(C154,Table1[[Practice no.]:[12]],19,FALSE),List!$A$2:$B$5,2,FALSE)))</f>
        <v/>
      </c>
      <c r="F154" s="66" t="str">
        <f>IF(C154="","",IF(ISERROR(VLOOKUP(VLOOKUP(C154,Table1[[Practice no.]:[12]],20,FALSE),List!$A$2:$B$5,2,FALSE)),"",VLOOKUP(VLOOKUP(C154,Table1[[Practice no.]:[12]],20,FALSE),List!$A$2:$B$5,2,FALSE)))</f>
        <v/>
      </c>
      <c r="G154" s="66" t="str">
        <f>IF(C154="","",IF(ISERROR(VLOOKUP(VLOOKUP(C154,Table1[[Practice no.]:[12]],21,FALSE),List!$A$2:$B$5,2,FALSE)),"",VLOOKUP(VLOOKUP(C154,Table1[[Practice no.]:[12]],21,FALSE),List!$A$2:$B$5,2,FALSE)))</f>
        <v/>
      </c>
      <c r="H154" s="67" t="str">
        <f>IF(C154="","",IF(ISERROR(VLOOKUP(VLOOKUP(C154,Table1[[Practice no.]:[12]],22,FALSE),List!$A$2:$B$5,2,FALSE)),"",VLOOKUP(VLOOKUP(C154,Table1[[Practice no.]:[12]],22,FALSE),List!$A$2:$B$5,2,FALSE)))</f>
        <v/>
      </c>
      <c r="I154" s="67" t="str">
        <f>IF(C154="","",IF(ISERROR(VLOOKUP(VLOOKUP(C154,Table1[[Practice no.]:[12]],23,FALSE),List!$A$2:$B$5,2,FALSE)),"",VLOOKUP(VLOOKUP(C154,Table1[[Practice no.]:[12]],23,FALSE),List!$A$2:$B$5,2,FALSE)))</f>
        <v/>
      </c>
      <c r="J154" s="67" t="str">
        <f>IF(C154="","",IF(ISERROR(VLOOKUP(VLOOKUP(C154,Table1[[Practice no.]:[12]],24,FALSE),List!$A$2:$B$5,2,FALSE)),"",VLOOKUP(VLOOKUP(C154,Table1[[Practice no.]:[12]],24,FALSE),List!$A$2:$B$5,2,FALSE)))</f>
        <v/>
      </c>
      <c r="K154" s="68" t="str">
        <f>IF(C154="","",IF(ISERROR(VLOOKUP(VLOOKUP(C154,Table1[[Practice no.]:[12]],25,FALSE),List!$A$2:$B$5,2,FALSE)),"",VLOOKUP(VLOOKUP(C154,Table1[[Practice no.]:[12]],25,FALSE),List!$A$2:$B$5,2,FALSE)))</f>
        <v/>
      </c>
      <c r="L154" s="68" t="str">
        <f>IF(C154="","",IF(ISERROR(VLOOKUP(VLOOKUP(C154,Table1[[Practice no.]:[12]],26,FALSE),List!$A$2:$B$5,2,FALSE)),"",VLOOKUP(VLOOKUP(C154,Table1[[Practice no.]:[12]],26,FALSE),List!$A$2:$B$5,2,FALSE)))</f>
        <v/>
      </c>
      <c r="M154" s="68" t="str">
        <f>IF(C154="","",IF(ISERROR(VLOOKUP(VLOOKUP(C154,Table1[[Practice no.]:[12]],27,FALSE),List!$A$2:$B$5,2,FALSE)),"",VLOOKUP(VLOOKUP(C154,Table1[[Practice no.]:[12]],27,FALSE),List!$A$2:$B$5,2,FALSE)))</f>
        <v/>
      </c>
      <c r="N154" s="69" t="str">
        <f>IF(C154="","",IF(ISERROR(VLOOKUP(VLOOKUP(C154,Table1[[Practice no.]:[12]],28,FALSE),List!$A$2:$B$5,2,FALSE)),"",VLOOKUP(VLOOKUP(C154,Table1[[Practice no.]:[12]],28,FALSE),List!$A$2:$B$5,2,FALSE)))</f>
        <v/>
      </c>
      <c r="O154" s="69" t="str">
        <f>IF(C154="","",IF(ISERROR(VLOOKUP(VLOOKUP(C154,Table1[[Practice no.]:[12]],29,FALSE),List!$A$2:$B$5,2,FALSE)),"",VLOOKUP(VLOOKUP(C154,Table1[[Practice no.]:[12]],29,FALSE),List!$A$2:$B$5,2,FALSE)))</f>
        <v/>
      </c>
      <c r="P154" s="69" t="str">
        <f>IF(C154="","",IF(ISERROR(VLOOKUP(VLOOKUP(C154,Table1[[Practice no.]:[12]],30,FALSE),List!$A$2:$B$5,2,FALSE)),"",VLOOKUP(VLOOKUP(C154,Table1[[Practice no.]:[12]],30,FALSE),List!$A$2:$B$5,2,FALSE)))</f>
        <v/>
      </c>
      <c r="Q154" s="77" t="str">
        <f>IF(C154="","",IF(ISERROR(VLOOKUP(VLOOKUP(C154,Table1[[Practice no.]:[12]],31,FALSE),List!$A$2:$B$5,2,FALSE)),"",VLOOKUP(VLOOKUP(C154,Table1[[Practice no.]:[12]],31,FALSE),List!$A$2:$B$5,2,FALSE)))</f>
        <v/>
      </c>
      <c r="R154" s="55" t="str">
        <f>IF(C154="","",IF(ISERROR(VLOOKUP(VLOOKUP(C154,Table1[[Practice no.]:[12]],32,FALSE),List!$A$2:$B$5,2,FALSE)),"",VLOOKUP(VLOOKUP(C154,Table1[[Practice no.]:[12]],32,FALSE),List!$A$2:$B$5,2,FALSE)))</f>
        <v/>
      </c>
      <c r="S154" s="55" t="str">
        <f>IF(C154="","",IF(ISERROR(VLOOKUP(VLOOKUP(C154,Table1[[Practice no.]:[12]],33,FALSE),List!$A$2:$B$5,2,FALSE)),"",VLOOKUP(VLOOKUP(C154,Table1[[Practice no.]:[12]],33,FALSE),List!$A$2:$B$5,2,FALSE)))</f>
        <v/>
      </c>
      <c r="T154" s="55" t="str">
        <f>IF(C154="","",IF(ISERROR(VLOOKUP(VLOOKUP(C154,Table1[[Practice no.]:[12]],34,FALSE),List!$A$2:$B$5,2,FALSE)),"",VLOOKUP(VLOOKUP(C154,Table1[[Practice no.]:[12]],34,FALSE),List!$A$2:$B$5,2,FALSE)))</f>
        <v/>
      </c>
      <c r="U154" s="55" t="str">
        <f>IF(C154="","",IF(ISERROR(VLOOKUP(VLOOKUP(C154,Table1[[Practice no.]:[12]],35,FALSE),List!$A$2:$B$5,2,FALSE)),"",VLOOKUP(VLOOKUP(C154,Table1[[Practice no.]:[12]],35,FALSE),List!$A$2:$B$5,2,FALSE)))</f>
        <v/>
      </c>
      <c r="V154" s="55" t="str">
        <f>IF(C154="","",IF(ISERROR(VLOOKUP(VLOOKUP(C154,Table1[[Practice no.]:[12]],36,FALSE),List!$A$2:$B$5,2,FALSE)),"",VLOOKUP(VLOOKUP(C154,Table1[[Practice no.]:[12]],36,FALSE),List!$A$2:$B$5,2,FALSE)))</f>
        <v/>
      </c>
      <c r="W154" s="55" t="str">
        <f>IF(C154="","",IF(ISERROR(VLOOKUP(VLOOKUP(C154,Table1[[Practice no.]:[12]],37,FALSE),List!$A$2:$B$5,2,FALSE)),"",VLOOKUP(VLOOKUP(C154,Table1[[Practice no.]:[12]],37,FALSE),List!$A$2:$B$5,2,FALSE)))</f>
        <v/>
      </c>
      <c r="X154" s="55" t="str">
        <f>IF(C154="","",IF(ISERROR(VLOOKUP(VLOOKUP(C154,Table1[[Practice no.]:[12]],38,FALSE),List!$A$2:$B$5,2,FALSE)),"",VLOOKUP(VLOOKUP(C154,Table1[[Practice no.]:[12]],38,FALSE),List!$A$2:$B$5,2,FALSE)))</f>
        <v/>
      </c>
      <c r="Y154" s="55" t="str">
        <f>IF(C154="","",IF(ISERROR(VLOOKUP(VLOOKUP(C154,Table1[[Practice no.]:[12]],39,FALSE),List!$A$2:$B$5,2,FALSE)),"",VLOOKUP(VLOOKUP(C154,Table1[[Practice no.]:[12]],39,FALSE),List!$A$2:$B$5,2,FALSE)))</f>
        <v/>
      </c>
      <c r="Z154" s="55" t="str">
        <f>IF(C154="","",IF(ISERROR(VLOOKUP(VLOOKUP(C154,Table1[[Practice no.]:[12]],40,FALSE),List!$A$2:$B$5,2,FALSE)),"",VLOOKUP(VLOOKUP(C154,Table1[[Practice no.]:[12]],40,FALSE),List!$A$2:$B$5,2,FALSE)))</f>
        <v/>
      </c>
      <c r="AA154" s="55" t="str">
        <f>IF(C154="","",IF(ISERROR(VLOOKUP(VLOOKUP(C154,Table1[[Practice no.]:[12]],41,FALSE),List!$A$2:$B$5,2,FALSE)),"",VLOOKUP(VLOOKUP(C154,Table1[[Practice no.]:[12]],41,FALSE),List!$A$2:$B$5,2,FALSE)))</f>
        <v/>
      </c>
      <c r="AB154" s="55" t="str">
        <f>IF(C154="","",IF(ISERROR(VLOOKUP(VLOOKUP(C154,Table1[[Practice no.]:[12]],42,FALSE),List!$A$2:$B$5,2,FALSE)),"",VLOOKUP(VLOOKUP(C154,Table1[[Practice no.]:[12]],42,FALSE),List!$A$2:$B$5,2,FALSE)))</f>
        <v/>
      </c>
    </row>
    <row r="155" spans="1:28" ht="40.35" customHeight="1">
      <c r="A155" s="218"/>
      <c r="B155" s="219"/>
      <c r="C155" s="222"/>
      <c r="D155" s="219" t="str">
        <f>IF(C155="","",HYPERLINK("#'" &amp; C155 &amp; "'!A1",VLOOKUP(C155,Table1[[Practice no.]:[Pracitce Name]],2,FALSE)))</f>
        <v/>
      </c>
      <c r="E155" s="65" t="str">
        <f>IF(C155="","",IF(ISERROR(VLOOKUP(VLOOKUP(C155,Table1[[Practice no.]:[12]],19,FALSE),List!$A$2:$B$5,2,FALSE)),"",VLOOKUP(VLOOKUP(C155,Table1[[Practice no.]:[12]],19,FALSE),List!$A$2:$B$5,2,FALSE)))</f>
        <v/>
      </c>
      <c r="F155" s="66" t="str">
        <f>IF(C155="","",IF(ISERROR(VLOOKUP(VLOOKUP(C155,Table1[[Practice no.]:[12]],20,FALSE),List!$A$2:$B$5,2,FALSE)),"",VLOOKUP(VLOOKUP(C155,Table1[[Practice no.]:[12]],20,FALSE),List!$A$2:$B$5,2,FALSE)))</f>
        <v/>
      </c>
      <c r="G155" s="66" t="str">
        <f>IF(C155="","",IF(ISERROR(VLOOKUP(VLOOKUP(C155,Table1[[Practice no.]:[12]],21,FALSE),List!$A$2:$B$5,2,FALSE)),"",VLOOKUP(VLOOKUP(C155,Table1[[Practice no.]:[12]],21,FALSE),List!$A$2:$B$5,2,FALSE)))</f>
        <v/>
      </c>
      <c r="H155" s="67" t="str">
        <f>IF(C155="","",IF(ISERROR(VLOOKUP(VLOOKUP(C155,Table1[[Practice no.]:[12]],22,FALSE),List!$A$2:$B$5,2,FALSE)),"",VLOOKUP(VLOOKUP(C155,Table1[[Practice no.]:[12]],22,FALSE),List!$A$2:$B$5,2,FALSE)))</f>
        <v/>
      </c>
      <c r="I155" s="67" t="str">
        <f>IF(C155="","",IF(ISERROR(VLOOKUP(VLOOKUP(C155,Table1[[Practice no.]:[12]],23,FALSE),List!$A$2:$B$5,2,FALSE)),"",VLOOKUP(VLOOKUP(C155,Table1[[Practice no.]:[12]],23,FALSE),List!$A$2:$B$5,2,FALSE)))</f>
        <v/>
      </c>
      <c r="J155" s="67" t="str">
        <f>IF(C155="","",IF(ISERROR(VLOOKUP(VLOOKUP(C155,Table1[[Practice no.]:[12]],24,FALSE),List!$A$2:$B$5,2,FALSE)),"",VLOOKUP(VLOOKUP(C155,Table1[[Practice no.]:[12]],24,FALSE),List!$A$2:$B$5,2,FALSE)))</f>
        <v/>
      </c>
      <c r="K155" s="68" t="str">
        <f>IF(C155="","",IF(ISERROR(VLOOKUP(VLOOKUP(C155,Table1[[Practice no.]:[12]],25,FALSE),List!$A$2:$B$5,2,FALSE)),"",VLOOKUP(VLOOKUP(C155,Table1[[Practice no.]:[12]],25,FALSE),List!$A$2:$B$5,2,FALSE)))</f>
        <v/>
      </c>
      <c r="L155" s="68" t="str">
        <f>IF(C155="","",IF(ISERROR(VLOOKUP(VLOOKUP(C155,Table1[[Practice no.]:[12]],26,FALSE),List!$A$2:$B$5,2,FALSE)),"",VLOOKUP(VLOOKUP(C155,Table1[[Practice no.]:[12]],26,FALSE),List!$A$2:$B$5,2,FALSE)))</f>
        <v/>
      </c>
      <c r="M155" s="68" t="str">
        <f>IF(C155="","",IF(ISERROR(VLOOKUP(VLOOKUP(C155,Table1[[Practice no.]:[12]],27,FALSE),List!$A$2:$B$5,2,FALSE)),"",VLOOKUP(VLOOKUP(C155,Table1[[Practice no.]:[12]],27,FALSE),List!$A$2:$B$5,2,FALSE)))</f>
        <v/>
      </c>
      <c r="N155" s="69" t="str">
        <f>IF(C155="","",IF(ISERROR(VLOOKUP(VLOOKUP(C155,Table1[[Practice no.]:[12]],28,FALSE),List!$A$2:$B$5,2,FALSE)),"",VLOOKUP(VLOOKUP(C155,Table1[[Practice no.]:[12]],28,FALSE),List!$A$2:$B$5,2,FALSE)))</f>
        <v/>
      </c>
      <c r="O155" s="69" t="str">
        <f>IF(C155="","",IF(ISERROR(VLOOKUP(VLOOKUP(C155,Table1[[Practice no.]:[12]],29,FALSE),List!$A$2:$B$5,2,FALSE)),"",VLOOKUP(VLOOKUP(C155,Table1[[Practice no.]:[12]],29,FALSE),List!$A$2:$B$5,2,FALSE)))</f>
        <v/>
      </c>
      <c r="P155" s="69" t="str">
        <f>IF(C155="","",IF(ISERROR(VLOOKUP(VLOOKUP(C155,Table1[[Practice no.]:[12]],30,FALSE),List!$A$2:$B$5,2,FALSE)),"",VLOOKUP(VLOOKUP(C155,Table1[[Practice no.]:[12]],30,FALSE),List!$A$2:$B$5,2,FALSE)))</f>
        <v/>
      </c>
      <c r="Q155" s="77" t="str">
        <f>IF(C155="","",IF(ISERROR(VLOOKUP(VLOOKUP(C155,Table1[[Practice no.]:[12]],31,FALSE),List!$A$2:$B$5,2,FALSE)),"",VLOOKUP(VLOOKUP(C155,Table1[[Practice no.]:[12]],31,FALSE),List!$A$2:$B$5,2,FALSE)))</f>
        <v/>
      </c>
      <c r="R155" s="55" t="str">
        <f>IF(C155="","",IF(ISERROR(VLOOKUP(VLOOKUP(C155,Table1[[Practice no.]:[12]],32,FALSE),List!$A$2:$B$5,2,FALSE)),"",VLOOKUP(VLOOKUP(C155,Table1[[Practice no.]:[12]],32,FALSE),List!$A$2:$B$5,2,FALSE)))</f>
        <v/>
      </c>
      <c r="S155" s="55" t="str">
        <f>IF(C155="","",IF(ISERROR(VLOOKUP(VLOOKUP(C155,Table1[[Practice no.]:[12]],33,FALSE),List!$A$2:$B$5,2,FALSE)),"",VLOOKUP(VLOOKUP(C155,Table1[[Practice no.]:[12]],33,FALSE),List!$A$2:$B$5,2,FALSE)))</f>
        <v/>
      </c>
      <c r="T155" s="55" t="str">
        <f>IF(C155="","",IF(ISERROR(VLOOKUP(VLOOKUP(C155,Table1[[Practice no.]:[12]],34,FALSE),List!$A$2:$B$5,2,FALSE)),"",VLOOKUP(VLOOKUP(C155,Table1[[Practice no.]:[12]],34,FALSE),List!$A$2:$B$5,2,FALSE)))</f>
        <v/>
      </c>
      <c r="U155" s="55" t="str">
        <f>IF(C155="","",IF(ISERROR(VLOOKUP(VLOOKUP(C155,Table1[[Practice no.]:[12]],35,FALSE),List!$A$2:$B$5,2,FALSE)),"",VLOOKUP(VLOOKUP(C155,Table1[[Practice no.]:[12]],35,FALSE),List!$A$2:$B$5,2,FALSE)))</f>
        <v/>
      </c>
      <c r="V155" s="55" t="str">
        <f>IF(C155="","",IF(ISERROR(VLOOKUP(VLOOKUP(C155,Table1[[Practice no.]:[12]],36,FALSE),List!$A$2:$B$5,2,FALSE)),"",VLOOKUP(VLOOKUP(C155,Table1[[Practice no.]:[12]],36,FALSE),List!$A$2:$B$5,2,FALSE)))</f>
        <v/>
      </c>
      <c r="W155" s="55" t="str">
        <f>IF(C155="","",IF(ISERROR(VLOOKUP(VLOOKUP(C155,Table1[[Practice no.]:[12]],37,FALSE),List!$A$2:$B$5,2,FALSE)),"",VLOOKUP(VLOOKUP(C155,Table1[[Practice no.]:[12]],37,FALSE),List!$A$2:$B$5,2,FALSE)))</f>
        <v/>
      </c>
      <c r="X155" s="55" t="str">
        <f>IF(C155="","",IF(ISERROR(VLOOKUP(VLOOKUP(C155,Table1[[Practice no.]:[12]],38,FALSE),List!$A$2:$B$5,2,FALSE)),"",VLOOKUP(VLOOKUP(C155,Table1[[Practice no.]:[12]],38,FALSE),List!$A$2:$B$5,2,FALSE)))</f>
        <v/>
      </c>
      <c r="Y155" s="55" t="str">
        <f>IF(C155="","",IF(ISERROR(VLOOKUP(VLOOKUP(C155,Table1[[Practice no.]:[12]],39,FALSE),List!$A$2:$B$5,2,FALSE)),"",VLOOKUP(VLOOKUP(C155,Table1[[Practice no.]:[12]],39,FALSE),List!$A$2:$B$5,2,FALSE)))</f>
        <v/>
      </c>
      <c r="Z155" s="55" t="str">
        <f>IF(C155="","",IF(ISERROR(VLOOKUP(VLOOKUP(C155,Table1[[Practice no.]:[12]],40,FALSE),List!$A$2:$B$5,2,FALSE)),"",VLOOKUP(VLOOKUP(C155,Table1[[Practice no.]:[12]],40,FALSE),List!$A$2:$B$5,2,FALSE)))</f>
        <v/>
      </c>
      <c r="AA155" s="55" t="str">
        <f>IF(C155="","",IF(ISERROR(VLOOKUP(VLOOKUP(C155,Table1[[Practice no.]:[12]],41,FALSE),List!$A$2:$B$5,2,FALSE)),"",VLOOKUP(VLOOKUP(C155,Table1[[Practice no.]:[12]],41,FALSE),List!$A$2:$B$5,2,FALSE)))</f>
        <v/>
      </c>
      <c r="AB155" s="55" t="str">
        <f>IF(C155="","",IF(ISERROR(VLOOKUP(VLOOKUP(C155,Table1[[Practice no.]:[12]],42,FALSE),List!$A$2:$B$5,2,FALSE)),"",VLOOKUP(VLOOKUP(C155,Table1[[Practice no.]:[12]],42,FALSE),List!$A$2:$B$5,2,FALSE)))</f>
        <v/>
      </c>
    </row>
    <row r="156" spans="1:28" ht="40.35" customHeight="1">
      <c r="A156" s="218"/>
      <c r="B156" s="219"/>
      <c r="C156" s="222"/>
      <c r="D156" s="219" t="str">
        <f>IF(C156="","",HYPERLINK("#'" &amp; C156 &amp; "'!A1",VLOOKUP(C156,Table1[[Practice no.]:[Pracitce Name]],2,FALSE)))</f>
        <v/>
      </c>
      <c r="E156" s="65" t="str">
        <f>IF(C156="","",IF(ISERROR(VLOOKUP(VLOOKUP(C156,Table1[[Practice no.]:[12]],19,FALSE),List!$A$2:$B$5,2,FALSE)),"",VLOOKUP(VLOOKUP(C156,Table1[[Practice no.]:[12]],19,FALSE),List!$A$2:$B$5,2,FALSE)))</f>
        <v/>
      </c>
      <c r="F156" s="66" t="str">
        <f>IF(C156="","",IF(ISERROR(VLOOKUP(VLOOKUP(C156,Table1[[Practice no.]:[12]],20,FALSE),List!$A$2:$B$5,2,FALSE)),"",VLOOKUP(VLOOKUP(C156,Table1[[Practice no.]:[12]],20,FALSE),List!$A$2:$B$5,2,FALSE)))</f>
        <v/>
      </c>
      <c r="G156" s="66" t="str">
        <f>IF(C156="","",IF(ISERROR(VLOOKUP(VLOOKUP(C156,Table1[[Practice no.]:[12]],21,FALSE),List!$A$2:$B$5,2,FALSE)),"",VLOOKUP(VLOOKUP(C156,Table1[[Practice no.]:[12]],21,FALSE),List!$A$2:$B$5,2,FALSE)))</f>
        <v/>
      </c>
      <c r="H156" s="67" t="str">
        <f>IF(C156="","",IF(ISERROR(VLOOKUP(VLOOKUP(C156,Table1[[Practice no.]:[12]],22,FALSE),List!$A$2:$B$5,2,FALSE)),"",VLOOKUP(VLOOKUP(C156,Table1[[Practice no.]:[12]],22,FALSE),List!$A$2:$B$5,2,FALSE)))</f>
        <v/>
      </c>
      <c r="I156" s="67" t="str">
        <f>IF(C156="","",IF(ISERROR(VLOOKUP(VLOOKUP(C156,Table1[[Practice no.]:[12]],23,FALSE),List!$A$2:$B$5,2,FALSE)),"",VLOOKUP(VLOOKUP(C156,Table1[[Practice no.]:[12]],23,FALSE),List!$A$2:$B$5,2,FALSE)))</f>
        <v/>
      </c>
      <c r="J156" s="67" t="str">
        <f>IF(C156="","",IF(ISERROR(VLOOKUP(VLOOKUP(C156,Table1[[Practice no.]:[12]],24,FALSE),List!$A$2:$B$5,2,FALSE)),"",VLOOKUP(VLOOKUP(C156,Table1[[Practice no.]:[12]],24,FALSE),List!$A$2:$B$5,2,FALSE)))</f>
        <v/>
      </c>
      <c r="K156" s="68" t="str">
        <f>IF(C156="","",IF(ISERROR(VLOOKUP(VLOOKUP(C156,Table1[[Practice no.]:[12]],25,FALSE),List!$A$2:$B$5,2,FALSE)),"",VLOOKUP(VLOOKUP(C156,Table1[[Practice no.]:[12]],25,FALSE),List!$A$2:$B$5,2,FALSE)))</f>
        <v/>
      </c>
      <c r="L156" s="68" t="str">
        <f>IF(C156="","",IF(ISERROR(VLOOKUP(VLOOKUP(C156,Table1[[Practice no.]:[12]],26,FALSE),List!$A$2:$B$5,2,FALSE)),"",VLOOKUP(VLOOKUP(C156,Table1[[Practice no.]:[12]],26,FALSE),List!$A$2:$B$5,2,FALSE)))</f>
        <v/>
      </c>
      <c r="M156" s="68" t="str">
        <f>IF(C156="","",IF(ISERROR(VLOOKUP(VLOOKUP(C156,Table1[[Practice no.]:[12]],27,FALSE),List!$A$2:$B$5,2,FALSE)),"",VLOOKUP(VLOOKUP(C156,Table1[[Practice no.]:[12]],27,FALSE),List!$A$2:$B$5,2,FALSE)))</f>
        <v/>
      </c>
      <c r="N156" s="69" t="str">
        <f>IF(C156="","",IF(ISERROR(VLOOKUP(VLOOKUP(C156,Table1[[Practice no.]:[12]],28,FALSE),List!$A$2:$B$5,2,FALSE)),"",VLOOKUP(VLOOKUP(C156,Table1[[Practice no.]:[12]],28,FALSE),List!$A$2:$B$5,2,FALSE)))</f>
        <v/>
      </c>
      <c r="O156" s="69" t="str">
        <f>IF(C156="","",IF(ISERROR(VLOOKUP(VLOOKUP(C156,Table1[[Practice no.]:[12]],29,FALSE),List!$A$2:$B$5,2,FALSE)),"",VLOOKUP(VLOOKUP(C156,Table1[[Practice no.]:[12]],29,FALSE),List!$A$2:$B$5,2,FALSE)))</f>
        <v/>
      </c>
      <c r="P156" s="69" t="str">
        <f>IF(C156="","",IF(ISERROR(VLOOKUP(VLOOKUP(C156,Table1[[Practice no.]:[12]],30,FALSE),List!$A$2:$B$5,2,FALSE)),"",VLOOKUP(VLOOKUP(C156,Table1[[Practice no.]:[12]],30,FALSE),List!$A$2:$B$5,2,FALSE)))</f>
        <v/>
      </c>
      <c r="Q156" s="77" t="str">
        <f>IF(C156="","",IF(ISERROR(VLOOKUP(VLOOKUP(C156,Table1[[Practice no.]:[12]],31,FALSE),List!$A$2:$B$5,2,FALSE)),"",VLOOKUP(VLOOKUP(C156,Table1[[Practice no.]:[12]],31,FALSE),List!$A$2:$B$5,2,FALSE)))</f>
        <v/>
      </c>
      <c r="R156" s="55" t="str">
        <f>IF(C156="","",IF(ISERROR(VLOOKUP(VLOOKUP(C156,Table1[[Practice no.]:[12]],32,FALSE),List!$A$2:$B$5,2,FALSE)),"",VLOOKUP(VLOOKUP(C156,Table1[[Practice no.]:[12]],32,FALSE),List!$A$2:$B$5,2,FALSE)))</f>
        <v/>
      </c>
      <c r="S156" s="55" t="str">
        <f>IF(C156="","",IF(ISERROR(VLOOKUP(VLOOKUP(C156,Table1[[Practice no.]:[12]],33,FALSE),List!$A$2:$B$5,2,FALSE)),"",VLOOKUP(VLOOKUP(C156,Table1[[Practice no.]:[12]],33,FALSE),List!$A$2:$B$5,2,FALSE)))</f>
        <v/>
      </c>
      <c r="T156" s="55" t="str">
        <f>IF(C156="","",IF(ISERROR(VLOOKUP(VLOOKUP(C156,Table1[[Practice no.]:[12]],34,FALSE),List!$A$2:$B$5,2,FALSE)),"",VLOOKUP(VLOOKUP(C156,Table1[[Practice no.]:[12]],34,FALSE),List!$A$2:$B$5,2,FALSE)))</f>
        <v/>
      </c>
      <c r="U156" s="55" t="str">
        <f>IF(C156="","",IF(ISERROR(VLOOKUP(VLOOKUP(C156,Table1[[Practice no.]:[12]],35,FALSE),List!$A$2:$B$5,2,FALSE)),"",VLOOKUP(VLOOKUP(C156,Table1[[Practice no.]:[12]],35,FALSE),List!$A$2:$B$5,2,FALSE)))</f>
        <v/>
      </c>
      <c r="V156" s="55" t="str">
        <f>IF(C156="","",IF(ISERROR(VLOOKUP(VLOOKUP(C156,Table1[[Practice no.]:[12]],36,FALSE),List!$A$2:$B$5,2,FALSE)),"",VLOOKUP(VLOOKUP(C156,Table1[[Practice no.]:[12]],36,FALSE),List!$A$2:$B$5,2,FALSE)))</f>
        <v/>
      </c>
      <c r="W156" s="55" t="str">
        <f>IF(C156="","",IF(ISERROR(VLOOKUP(VLOOKUP(C156,Table1[[Practice no.]:[12]],37,FALSE),List!$A$2:$B$5,2,FALSE)),"",VLOOKUP(VLOOKUP(C156,Table1[[Practice no.]:[12]],37,FALSE),List!$A$2:$B$5,2,FALSE)))</f>
        <v/>
      </c>
      <c r="X156" s="55" t="str">
        <f>IF(C156="","",IF(ISERROR(VLOOKUP(VLOOKUP(C156,Table1[[Practice no.]:[12]],38,FALSE),List!$A$2:$B$5,2,FALSE)),"",VLOOKUP(VLOOKUP(C156,Table1[[Practice no.]:[12]],38,FALSE),List!$A$2:$B$5,2,FALSE)))</f>
        <v/>
      </c>
      <c r="Y156" s="55" t="str">
        <f>IF(C156="","",IF(ISERROR(VLOOKUP(VLOOKUP(C156,Table1[[Practice no.]:[12]],39,FALSE),List!$A$2:$B$5,2,FALSE)),"",VLOOKUP(VLOOKUP(C156,Table1[[Practice no.]:[12]],39,FALSE),List!$A$2:$B$5,2,FALSE)))</f>
        <v/>
      </c>
      <c r="Z156" s="55" t="str">
        <f>IF(C156="","",IF(ISERROR(VLOOKUP(VLOOKUP(C156,Table1[[Practice no.]:[12]],40,FALSE),List!$A$2:$B$5,2,FALSE)),"",VLOOKUP(VLOOKUP(C156,Table1[[Practice no.]:[12]],40,FALSE),List!$A$2:$B$5,2,FALSE)))</f>
        <v/>
      </c>
      <c r="AA156" s="55" t="str">
        <f>IF(C156="","",IF(ISERROR(VLOOKUP(VLOOKUP(C156,Table1[[Practice no.]:[12]],41,FALSE),List!$A$2:$B$5,2,FALSE)),"",VLOOKUP(VLOOKUP(C156,Table1[[Practice no.]:[12]],41,FALSE),List!$A$2:$B$5,2,FALSE)))</f>
        <v/>
      </c>
      <c r="AB156" s="55" t="str">
        <f>IF(C156="","",IF(ISERROR(VLOOKUP(VLOOKUP(C156,Table1[[Practice no.]:[12]],42,FALSE),List!$A$2:$B$5,2,FALSE)),"",VLOOKUP(VLOOKUP(C156,Table1[[Practice no.]:[12]],42,FALSE),List!$A$2:$B$5,2,FALSE)))</f>
        <v/>
      </c>
    </row>
    <row r="157" spans="1:28" ht="40.35" customHeight="1">
      <c r="A157" s="218"/>
      <c r="B157" s="219"/>
      <c r="C157" s="222"/>
      <c r="D157" s="219" t="str">
        <f>IF(C157="","",HYPERLINK("#'" &amp; C157 &amp; "'!A1",VLOOKUP(C157,Table1[[Practice no.]:[Pracitce Name]],2,FALSE)))</f>
        <v/>
      </c>
      <c r="E157" s="65" t="str">
        <f>IF(C157="","",IF(ISERROR(VLOOKUP(VLOOKUP(C157,Table1[[Practice no.]:[12]],19,FALSE),List!$A$2:$B$5,2,FALSE)),"",VLOOKUP(VLOOKUP(C157,Table1[[Practice no.]:[12]],19,FALSE),List!$A$2:$B$5,2,FALSE)))</f>
        <v/>
      </c>
      <c r="F157" s="66" t="str">
        <f>IF(C157="","",IF(ISERROR(VLOOKUP(VLOOKUP(C157,Table1[[Practice no.]:[12]],20,FALSE),List!$A$2:$B$5,2,FALSE)),"",VLOOKUP(VLOOKUP(C157,Table1[[Practice no.]:[12]],20,FALSE),List!$A$2:$B$5,2,FALSE)))</f>
        <v/>
      </c>
      <c r="G157" s="66" t="str">
        <f>IF(C157="","",IF(ISERROR(VLOOKUP(VLOOKUP(C157,Table1[[Practice no.]:[12]],21,FALSE),List!$A$2:$B$5,2,FALSE)),"",VLOOKUP(VLOOKUP(C157,Table1[[Practice no.]:[12]],21,FALSE),List!$A$2:$B$5,2,FALSE)))</f>
        <v/>
      </c>
      <c r="H157" s="67" t="str">
        <f>IF(C157="","",IF(ISERROR(VLOOKUP(VLOOKUP(C157,Table1[[Practice no.]:[12]],22,FALSE),List!$A$2:$B$5,2,FALSE)),"",VLOOKUP(VLOOKUP(C157,Table1[[Practice no.]:[12]],22,FALSE),List!$A$2:$B$5,2,FALSE)))</f>
        <v/>
      </c>
      <c r="I157" s="67" t="str">
        <f>IF(C157="","",IF(ISERROR(VLOOKUP(VLOOKUP(C157,Table1[[Practice no.]:[12]],23,FALSE),List!$A$2:$B$5,2,FALSE)),"",VLOOKUP(VLOOKUP(C157,Table1[[Practice no.]:[12]],23,FALSE),List!$A$2:$B$5,2,FALSE)))</f>
        <v/>
      </c>
      <c r="J157" s="67" t="str">
        <f>IF(C157="","",IF(ISERROR(VLOOKUP(VLOOKUP(C157,Table1[[Practice no.]:[12]],24,FALSE),List!$A$2:$B$5,2,FALSE)),"",VLOOKUP(VLOOKUP(C157,Table1[[Practice no.]:[12]],24,FALSE),List!$A$2:$B$5,2,FALSE)))</f>
        <v/>
      </c>
      <c r="K157" s="68" t="str">
        <f>IF(C157="","",IF(ISERROR(VLOOKUP(VLOOKUP(C157,Table1[[Practice no.]:[12]],25,FALSE),List!$A$2:$B$5,2,FALSE)),"",VLOOKUP(VLOOKUP(C157,Table1[[Practice no.]:[12]],25,FALSE),List!$A$2:$B$5,2,FALSE)))</f>
        <v/>
      </c>
      <c r="L157" s="68" t="str">
        <f>IF(C157="","",IF(ISERROR(VLOOKUP(VLOOKUP(C157,Table1[[Practice no.]:[12]],26,FALSE),List!$A$2:$B$5,2,FALSE)),"",VLOOKUP(VLOOKUP(C157,Table1[[Practice no.]:[12]],26,FALSE),List!$A$2:$B$5,2,FALSE)))</f>
        <v/>
      </c>
      <c r="M157" s="68" t="str">
        <f>IF(C157="","",IF(ISERROR(VLOOKUP(VLOOKUP(C157,Table1[[Practice no.]:[12]],27,FALSE),List!$A$2:$B$5,2,FALSE)),"",VLOOKUP(VLOOKUP(C157,Table1[[Practice no.]:[12]],27,FALSE),List!$A$2:$B$5,2,FALSE)))</f>
        <v/>
      </c>
      <c r="N157" s="69" t="str">
        <f>IF(C157="","",IF(ISERROR(VLOOKUP(VLOOKUP(C157,Table1[[Practice no.]:[12]],28,FALSE),List!$A$2:$B$5,2,FALSE)),"",VLOOKUP(VLOOKUP(C157,Table1[[Practice no.]:[12]],28,FALSE),List!$A$2:$B$5,2,FALSE)))</f>
        <v/>
      </c>
      <c r="O157" s="69" t="str">
        <f>IF(C157="","",IF(ISERROR(VLOOKUP(VLOOKUP(C157,Table1[[Practice no.]:[12]],29,FALSE),List!$A$2:$B$5,2,FALSE)),"",VLOOKUP(VLOOKUP(C157,Table1[[Practice no.]:[12]],29,FALSE),List!$A$2:$B$5,2,FALSE)))</f>
        <v/>
      </c>
      <c r="P157" s="69" t="str">
        <f>IF(C157="","",IF(ISERROR(VLOOKUP(VLOOKUP(C157,Table1[[Practice no.]:[12]],30,FALSE),List!$A$2:$B$5,2,FALSE)),"",VLOOKUP(VLOOKUP(C157,Table1[[Practice no.]:[12]],30,FALSE),List!$A$2:$B$5,2,FALSE)))</f>
        <v/>
      </c>
      <c r="Q157" s="77" t="str">
        <f>IF(C157="","",IF(ISERROR(VLOOKUP(VLOOKUP(C157,Table1[[Practice no.]:[12]],31,FALSE),List!$A$2:$B$5,2,FALSE)),"",VLOOKUP(VLOOKUP(C157,Table1[[Practice no.]:[12]],31,FALSE),List!$A$2:$B$5,2,FALSE)))</f>
        <v/>
      </c>
      <c r="R157" s="55" t="str">
        <f>IF(C157="","",IF(ISERROR(VLOOKUP(VLOOKUP(C157,Table1[[Practice no.]:[12]],32,FALSE),List!$A$2:$B$5,2,FALSE)),"",VLOOKUP(VLOOKUP(C157,Table1[[Practice no.]:[12]],32,FALSE),List!$A$2:$B$5,2,FALSE)))</f>
        <v/>
      </c>
      <c r="S157" s="55" t="str">
        <f>IF(C157="","",IF(ISERROR(VLOOKUP(VLOOKUP(C157,Table1[[Practice no.]:[12]],33,FALSE),List!$A$2:$B$5,2,FALSE)),"",VLOOKUP(VLOOKUP(C157,Table1[[Practice no.]:[12]],33,FALSE),List!$A$2:$B$5,2,FALSE)))</f>
        <v/>
      </c>
      <c r="T157" s="55" t="str">
        <f>IF(C157="","",IF(ISERROR(VLOOKUP(VLOOKUP(C157,Table1[[Practice no.]:[12]],34,FALSE),List!$A$2:$B$5,2,FALSE)),"",VLOOKUP(VLOOKUP(C157,Table1[[Practice no.]:[12]],34,FALSE),List!$A$2:$B$5,2,FALSE)))</f>
        <v/>
      </c>
      <c r="U157" s="55" t="str">
        <f>IF(C157="","",IF(ISERROR(VLOOKUP(VLOOKUP(C157,Table1[[Practice no.]:[12]],35,FALSE),List!$A$2:$B$5,2,FALSE)),"",VLOOKUP(VLOOKUP(C157,Table1[[Practice no.]:[12]],35,FALSE),List!$A$2:$B$5,2,FALSE)))</f>
        <v/>
      </c>
      <c r="V157" s="55" t="str">
        <f>IF(C157="","",IF(ISERROR(VLOOKUP(VLOOKUP(C157,Table1[[Practice no.]:[12]],36,FALSE),List!$A$2:$B$5,2,FALSE)),"",VLOOKUP(VLOOKUP(C157,Table1[[Practice no.]:[12]],36,FALSE),List!$A$2:$B$5,2,FALSE)))</f>
        <v/>
      </c>
      <c r="W157" s="55" t="str">
        <f>IF(C157="","",IF(ISERROR(VLOOKUP(VLOOKUP(C157,Table1[[Practice no.]:[12]],37,FALSE),List!$A$2:$B$5,2,FALSE)),"",VLOOKUP(VLOOKUP(C157,Table1[[Practice no.]:[12]],37,FALSE),List!$A$2:$B$5,2,FALSE)))</f>
        <v/>
      </c>
      <c r="X157" s="55" t="str">
        <f>IF(C157="","",IF(ISERROR(VLOOKUP(VLOOKUP(C157,Table1[[Practice no.]:[12]],38,FALSE),List!$A$2:$B$5,2,FALSE)),"",VLOOKUP(VLOOKUP(C157,Table1[[Practice no.]:[12]],38,FALSE),List!$A$2:$B$5,2,FALSE)))</f>
        <v/>
      </c>
      <c r="Y157" s="55" t="str">
        <f>IF(C157="","",IF(ISERROR(VLOOKUP(VLOOKUP(C157,Table1[[Practice no.]:[12]],39,FALSE),List!$A$2:$B$5,2,FALSE)),"",VLOOKUP(VLOOKUP(C157,Table1[[Practice no.]:[12]],39,FALSE),List!$A$2:$B$5,2,FALSE)))</f>
        <v/>
      </c>
      <c r="Z157" s="55" t="str">
        <f>IF(C157="","",IF(ISERROR(VLOOKUP(VLOOKUP(C157,Table1[[Practice no.]:[12]],40,FALSE),List!$A$2:$B$5,2,FALSE)),"",VLOOKUP(VLOOKUP(C157,Table1[[Practice no.]:[12]],40,FALSE),List!$A$2:$B$5,2,FALSE)))</f>
        <v/>
      </c>
      <c r="AA157" s="55" t="str">
        <f>IF(C157="","",IF(ISERROR(VLOOKUP(VLOOKUP(C157,Table1[[Practice no.]:[12]],41,FALSE),List!$A$2:$B$5,2,FALSE)),"",VLOOKUP(VLOOKUP(C157,Table1[[Practice no.]:[12]],41,FALSE),List!$A$2:$B$5,2,FALSE)))</f>
        <v/>
      </c>
      <c r="AB157" s="55" t="str">
        <f>IF(C157="","",IF(ISERROR(VLOOKUP(VLOOKUP(C157,Table1[[Practice no.]:[12]],42,FALSE),List!$A$2:$B$5,2,FALSE)),"",VLOOKUP(VLOOKUP(C157,Table1[[Practice no.]:[12]],42,FALSE),List!$A$2:$B$5,2,FALSE)))</f>
        <v/>
      </c>
    </row>
    <row r="158" spans="1:28" ht="40.35" customHeight="1">
      <c r="A158" s="218"/>
      <c r="B158" s="219"/>
      <c r="C158" s="222"/>
      <c r="D158" s="219" t="str">
        <f>IF(C158="","",HYPERLINK("#'" &amp; C158 &amp; "'!A1",VLOOKUP(C158,Table1[[Practice no.]:[Pracitce Name]],2,FALSE)))</f>
        <v/>
      </c>
      <c r="E158" s="65" t="str">
        <f>IF(C158="","",IF(ISERROR(VLOOKUP(VLOOKUP(C158,Table1[[Practice no.]:[12]],19,FALSE),List!$A$2:$B$5,2,FALSE)),"",VLOOKUP(VLOOKUP(C158,Table1[[Practice no.]:[12]],19,FALSE),List!$A$2:$B$5,2,FALSE)))</f>
        <v/>
      </c>
      <c r="F158" s="66" t="str">
        <f>IF(C158="","",IF(ISERROR(VLOOKUP(VLOOKUP(C158,Table1[[Practice no.]:[12]],20,FALSE),List!$A$2:$B$5,2,FALSE)),"",VLOOKUP(VLOOKUP(C158,Table1[[Practice no.]:[12]],20,FALSE),List!$A$2:$B$5,2,FALSE)))</f>
        <v/>
      </c>
      <c r="G158" s="66" t="str">
        <f>IF(C158="","",IF(ISERROR(VLOOKUP(VLOOKUP(C158,Table1[[Practice no.]:[12]],21,FALSE),List!$A$2:$B$5,2,FALSE)),"",VLOOKUP(VLOOKUP(C158,Table1[[Practice no.]:[12]],21,FALSE),List!$A$2:$B$5,2,FALSE)))</f>
        <v/>
      </c>
      <c r="H158" s="67" t="str">
        <f>IF(C158="","",IF(ISERROR(VLOOKUP(VLOOKUP(C158,Table1[[Practice no.]:[12]],22,FALSE),List!$A$2:$B$5,2,FALSE)),"",VLOOKUP(VLOOKUP(C158,Table1[[Practice no.]:[12]],22,FALSE),List!$A$2:$B$5,2,FALSE)))</f>
        <v/>
      </c>
      <c r="I158" s="67" t="str">
        <f>IF(C158="","",IF(ISERROR(VLOOKUP(VLOOKUP(C158,Table1[[Practice no.]:[12]],23,FALSE),List!$A$2:$B$5,2,FALSE)),"",VLOOKUP(VLOOKUP(C158,Table1[[Practice no.]:[12]],23,FALSE),List!$A$2:$B$5,2,FALSE)))</f>
        <v/>
      </c>
      <c r="J158" s="67" t="str">
        <f>IF(C158="","",IF(ISERROR(VLOOKUP(VLOOKUP(C158,Table1[[Practice no.]:[12]],24,FALSE),List!$A$2:$B$5,2,FALSE)),"",VLOOKUP(VLOOKUP(C158,Table1[[Practice no.]:[12]],24,FALSE),List!$A$2:$B$5,2,FALSE)))</f>
        <v/>
      </c>
      <c r="K158" s="68" t="str">
        <f>IF(C158="","",IF(ISERROR(VLOOKUP(VLOOKUP(C158,Table1[[Practice no.]:[12]],25,FALSE),List!$A$2:$B$5,2,FALSE)),"",VLOOKUP(VLOOKUP(C158,Table1[[Practice no.]:[12]],25,FALSE),List!$A$2:$B$5,2,FALSE)))</f>
        <v/>
      </c>
      <c r="L158" s="68" t="str">
        <f>IF(C158="","",IF(ISERROR(VLOOKUP(VLOOKUP(C158,Table1[[Practice no.]:[12]],26,FALSE),List!$A$2:$B$5,2,FALSE)),"",VLOOKUP(VLOOKUP(C158,Table1[[Practice no.]:[12]],26,FALSE),List!$A$2:$B$5,2,FALSE)))</f>
        <v/>
      </c>
      <c r="M158" s="68" t="str">
        <f>IF(C158="","",IF(ISERROR(VLOOKUP(VLOOKUP(C158,Table1[[Practice no.]:[12]],27,FALSE),List!$A$2:$B$5,2,FALSE)),"",VLOOKUP(VLOOKUP(C158,Table1[[Practice no.]:[12]],27,FALSE),List!$A$2:$B$5,2,FALSE)))</f>
        <v/>
      </c>
      <c r="N158" s="69" t="str">
        <f>IF(C158="","",IF(ISERROR(VLOOKUP(VLOOKUP(C158,Table1[[Practice no.]:[12]],28,FALSE),List!$A$2:$B$5,2,FALSE)),"",VLOOKUP(VLOOKUP(C158,Table1[[Practice no.]:[12]],28,FALSE),List!$A$2:$B$5,2,FALSE)))</f>
        <v/>
      </c>
      <c r="O158" s="69" t="str">
        <f>IF(C158="","",IF(ISERROR(VLOOKUP(VLOOKUP(C158,Table1[[Practice no.]:[12]],29,FALSE),List!$A$2:$B$5,2,FALSE)),"",VLOOKUP(VLOOKUP(C158,Table1[[Practice no.]:[12]],29,FALSE),List!$A$2:$B$5,2,FALSE)))</f>
        <v/>
      </c>
      <c r="P158" s="69" t="str">
        <f>IF(C158="","",IF(ISERROR(VLOOKUP(VLOOKUP(C158,Table1[[Practice no.]:[12]],30,FALSE),List!$A$2:$B$5,2,FALSE)),"",VLOOKUP(VLOOKUP(C158,Table1[[Practice no.]:[12]],30,FALSE),List!$A$2:$B$5,2,FALSE)))</f>
        <v/>
      </c>
      <c r="Q158" s="77" t="str">
        <f>IF(C158="","",IF(ISERROR(VLOOKUP(VLOOKUP(C158,Table1[[Practice no.]:[12]],31,FALSE),List!$A$2:$B$5,2,FALSE)),"",VLOOKUP(VLOOKUP(C158,Table1[[Practice no.]:[12]],31,FALSE),List!$A$2:$B$5,2,FALSE)))</f>
        <v/>
      </c>
      <c r="R158" s="55" t="str">
        <f>IF(C158="","",IF(ISERROR(VLOOKUP(VLOOKUP(C158,Table1[[Practice no.]:[12]],32,FALSE),List!$A$2:$B$5,2,FALSE)),"",VLOOKUP(VLOOKUP(C158,Table1[[Practice no.]:[12]],32,FALSE),List!$A$2:$B$5,2,FALSE)))</f>
        <v/>
      </c>
      <c r="S158" s="55" t="str">
        <f>IF(C158="","",IF(ISERROR(VLOOKUP(VLOOKUP(C158,Table1[[Practice no.]:[12]],33,FALSE),List!$A$2:$B$5,2,FALSE)),"",VLOOKUP(VLOOKUP(C158,Table1[[Practice no.]:[12]],33,FALSE),List!$A$2:$B$5,2,FALSE)))</f>
        <v/>
      </c>
      <c r="T158" s="55" t="str">
        <f>IF(C158="","",IF(ISERROR(VLOOKUP(VLOOKUP(C158,Table1[[Practice no.]:[12]],34,FALSE),List!$A$2:$B$5,2,FALSE)),"",VLOOKUP(VLOOKUP(C158,Table1[[Practice no.]:[12]],34,FALSE),List!$A$2:$B$5,2,FALSE)))</f>
        <v/>
      </c>
      <c r="U158" s="55" t="str">
        <f>IF(C158="","",IF(ISERROR(VLOOKUP(VLOOKUP(C158,Table1[[Practice no.]:[12]],35,FALSE),List!$A$2:$B$5,2,FALSE)),"",VLOOKUP(VLOOKUP(C158,Table1[[Practice no.]:[12]],35,FALSE),List!$A$2:$B$5,2,FALSE)))</f>
        <v/>
      </c>
      <c r="V158" s="55" t="str">
        <f>IF(C158="","",IF(ISERROR(VLOOKUP(VLOOKUP(C158,Table1[[Practice no.]:[12]],36,FALSE),List!$A$2:$B$5,2,FALSE)),"",VLOOKUP(VLOOKUP(C158,Table1[[Practice no.]:[12]],36,FALSE),List!$A$2:$B$5,2,FALSE)))</f>
        <v/>
      </c>
      <c r="W158" s="55" t="str">
        <f>IF(C158="","",IF(ISERROR(VLOOKUP(VLOOKUP(C158,Table1[[Practice no.]:[12]],37,FALSE),List!$A$2:$B$5,2,FALSE)),"",VLOOKUP(VLOOKUP(C158,Table1[[Practice no.]:[12]],37,FALSE),List!$A$2:$B$5,2,FALSE)))</f>
        <v/>
      </c>
      <c r="X158" s="55" t="str">
        <f>IF(C158="","",IF(ISERROR(VLOOKUP(VLOOKUP(C158,Table1[[Practice no.]:[12]],38,FALSE),List!$A$2:$B$5,2,FALSE)),"",VLOOKUP(VLOOKUP(C158,Table1[[Practice no.]:[12]],38,FALSE),List!$A$2:$B$5,2,FALSE)))</f>
        <v/>
      </c>
      <c r="Y158" s="55" t="str">
        <f>IF(C158="","",IF(ISERROR(VLOOKUP(VLOOKUP(C158,Table1[[Practice no.]:[12]],39,FALSE),List!$A$2:$B$5,2,FALSE)),"",VLOOKUP(VLOOKUP(C158,Table1[[Practice no.]:[12]],39,FALSE),List!$A$2:$B$5,2,FALSE)))</f>
        <v/>
      </c>
      <c r="Z158" s="55" t="str">
        <f>IF(C158="","",IF(ISERROR(VLOOKUP(VLOOKUP(C158,Table1[[Practice no.]:[12]],40,FALSE),List!$A$2:$B$5,2,FALSE)),"",VLOOKUP(VLOOKUP(C158,Table1[[Practice no.]:[12]],40,FALSE),List!$A$2:$B$5,2,FALSE)))</f>
        <v/>
      </c>
      <c r="AA158" s="55" t="str">
        <f>IF(C158="","",IF(ISERROR(VLOOKUP(VLOOKUP(C158,Table1[[Practice no.]:[12]],41,FALSE),List!$A$2:$B$5,2,FALSE)),"",VLOOKUP(VLOOKUP(C158,Table1[[Practice no.]:[12]],41,FALSE),List!$A$2:$B$5,2,FALSE)))</f>
        <v/>
      </c>
      <c r="AB158" s="55" t="str">
        <f>IF(C158="","",IF(ISERROR(VLOOKUP(VLOOKUP(C158,Table1[[Practice no.]:[12]],42,FALSE),List!$A$2:$B$5,2,FALSE)),"",VLOOKUP(VLOOKUP(C158,Table1[[Practice no.]:[12]],42,FALSE),List!$A$2:$B$5,2,FALSE)))</f>
        <v/>
      </c>
    </row>
    <row r="159" spans="1:28" ht="40.35" customHeight="1">
      <c r="A159" s="218"/>
      <c r="B159" s="219"/>
      <c r="C159" s="222"/>
      <c r="D159" s="219" t="str">
        <f>IF(C159="","",HYPERLINK("#'" &amp; C159 &amp; "'!A1",VLOOKUP(C159,Table1[[Practice no.]:[Pracitce Name]],2,FALSE)))</f>
        <v/>
      </c>
      <c r="E159" s="65" t="str">
        <f>IF(C159="","",IF(ISERROR(VLOOKUP(VLOOKUP(C159,Table1[[Practice no.]:[12]],19,FALSE),List!$A$2:$B$5,2,FALSE)),"",VLOOKUP(VLOOKUP(C159,Table1[[Practice no.]:[12]],19,FALSE),List!$A$2:$B$5,2,FALSE)))</f>
        <v/>
      </c>
      <c r="F159" s="66" t="str">
        <f>IF(C159="","",IF(ISERROR(VLOOKUP(VLOOKUP(C159,Table1[[Practice no.]:[12]],20,FALSE),List!$A$2:$B$5,2,FALSE)),"",VLOOKUP(VLOOKUP(C159,Table1[[Practice no.]:[12]],20,FALSE),List!$A$2:$B$5,2,FALSE)))</f>
        <v/>
      </c>
      <c r="G159" s="66" t="str">
        <f>IF(C159="","",IF(ISERROR(VLOOKUP(VLOOKUP(C159,Table1[[Practice no.]:[12]],21,FALSE),List!$A$2:$B$5,2,FALSE)),"",VLOOKUP(VLOOKUP(C159,Table1[[Practice no.]:[12]],21,FALSE),List!$A$2:$B$5,2,FALSE)))</f>
        <v/>
      </c>
      <c r="H159" s="67" t="str">
        <f>IF(C159="","",IF(ISERROR(VLOOKUP(VLOOKUP(C159,Table1[[Practice no.]:[12]],22,FALSE),List!$A$2:$B$5,2,FALSE)),"",VLOOKUP(VLOOKUP(C159,Table1[[Practice no.]:[12]],22,FALSE),List!$A$2:$B$5,2,FALSE)))</f>
        <v/>
      </c>
      <c r="I159" s="67" t="str">
        <f>IF(C159="","",IF(ISERROR(VLOOKUP(VLOOKUP(C159,Table1[[Practice no.]:[12]],23,FALSE),List!$A$2:$B$5,2,FALSE)),"",VLOOKUP(VLOOKUP(C159,Table1[[Practice no.]:[12]],23,FALSE),List!$A$2:$B$5,2,FALSE)))</f>
        <v/>
      </c>
      <c r="J159" s="67" t="str">
        <f>IF(C159="","",IF(ISERROR(VLOOKUP(VLOOKUP(C159,Table1[[Practice no.]:[12]],24,FALSE),List!$A$2:$B$5,2,FALSE)),"",VLOOKUP(VLOOKUP(C159,Table1[[Practice no.]:[12]],24,FALSE),List!$A$2:$B$5,2,FALSE)))</f>
        <v/>
      </c>
      <c r="K159" s="68" t="str">
        <f>IF(C159="","",IF(ISERROR(VLOOKUP(VLOOKUP(C159,Table1[[Practice no.]:[12]],25,FALSE),List!$A$2:$B$5,2,FALSE)),"",VLOOKUP(VLOOKUP(C159,Table1[[Practice no.]:[12]],25,FALSE),List!$A$2:$B$5,2,FALSE)))</f>
        <v/>
      </c>
      <c r="L159" s="68" t="str">
        <f>IF(C159="","",IF(ISERROR(VLOOKUP(VLOOKUP(C159,Table1[[Practice no.]:[12]],26,FALSE),List!$A$2:$B$5,2,FALSE)),"",VLOOKUP(VLOOKUP(C159,Table1[[Practice no.]:[12]],26,FALSE),List!$A$2:$B$5,2,FALSE)))</f>
        <v/>
      </c>
      <c r="M159" s="68" t="str">
        <f>IF(C159="","",IF(ISERROR(VLOOKUP(VLOOKUP(C159,Table1[[Practice no.]:[12]],27,FALSE),List!$A$2:$B$5,2,FALSE)),"",VLOOKUP(VLOOKUP(C159,Table1[[Practice no.]:[12]],27,FALSE),List!$A$2:$B$5,2,FALSE)))</f>
        <v/>
      </c>
      <c r="N159" s="69" t="str">
        <f>IF(C159="","",IF(ISERROR(VLOOKUP(VLOOKUP(C159,Table1[[Practice no.]:[12]],28,FALSE),List!$A$2:$B$5,2,FALSE)),"",VLOOKUP(VLOOKUP(C159,Table1[[Practice no.]:[12]],28,FALSE),List!$A$2:$B$5,2,FALSE)))</f>
        <v/>
      </c>
      <c r="O159" s="69" t="str">
        <f>IF(C159="","",IF(ISERROR(VLOOKUP(VLOOKUP(C159,Table1[[Practice no.]:[12]],29,FALSE),List!$A$2:$B$5,2,FALSE)),"",VLOOKUP(VLOOKUP(C159,Table1[[Practice no.]:[12]],29,FALSE),List!$A$2:$B$5,2,FALSE)))</f>
        <v/>
      </c>
      <c r="P159" s="69" t="str">
        <f>IF(C159="","",IF(ISERROR(VLOOKUP(VLOOKUP(C159,Table1[[Practice no.]:[12]],30,FALSE),List!$A$2:$B$5,2,FALSE)),"",VLOOKUP(VLOOKUP(C159,Table1[[Practice no.]:[12]],30,FALSE),List!$A$2:$B$5,2,FALSE)))</f>
        <v/>
      </c>
      <c r="Q159" s="77" t="str">
        <f>IF(C159="","",IF(ISERROR(VLOOKUP(VLOOKUP(C159,Table1[[Practice no.]:[12]],31,FALSE),List!$A$2:$B$5,2,FALSE)),"",VLOOKUP(VLOOKUP(C159,Table1[[Practice no.]:[12]],31,FALSE),List!$A$2:$B$5,2,FALSE)))</f>
        <v/>
      </c>
      <c r="R159" s="55" t="str">
        <f>IF(C159="","",IF(ISERROR(VLOOKUP(VLOOKUP(C159,Table1[[Practice no.]:[12]],32,FALSE),List!$A$2:$B$5,2,FALSE)),"",VLOOKUP(VLOOKUP(C159,Table1[[Practice no.]:[12]],32,FALSE),List!$A$2:$B$5,2,FALSE)))</f>
        <v/>
      </c>
      <c r="S159" s="55" t="str">
        <f>IF(C159="","",IF(ISERROR(VLOOKUP(VLOOKUP(C159,Table1[[Practice no.]:[12]],33,FALSE),List!$A$2:$B$5,2,FALSE)),"",VLOOKUP(VLOOKUP(C159,Table1[[Practice no.]:[12]],33,FALSE),List!$A$2:$B$5,2,FALSE)))</f>
        <v/>
      </c>
      <c r="T159" s="55" t="str">
        <f>IF(C159="","",IF(ISERROR(VLOOKUP(VLOOKUP(C159,Table1[[Practice no.]:[12]],34,FALSE),List!$A$2:$B$5,2,FALSE)),"",VLOOKUP(VLOOKUP(C159,Table1[[Practice no.]:[12]],34,FALSE),List!$A$2:$B$5,2,FALSE)))</f>
        <v/>
      </c>
      <c r="U159" s="55" t="str">
        <f>IF(C159="","",IF(ISERROR(VLOOKUP(VLOOKUP(C159,Table1[[Practice no.]:[12]],35,FALSE),List!$A$2:$B$5,2,FALSE)),"",VLOOKUP(VLOOKUP(C159,Table1[[Practice no.]:[12]],35,FALSE),List!$A$2:$B$5,2,FALSE)))</f>
        <v/>
      </c>
      <c r="V159" s="55" t="str">
        <f>IF(C159="","",IF(ISERROR(VLOOKUP(VLOOKUP(C159,Table1[[Practice no.]:[12]],36,FALSE),List!$A$2:$B$5,2,FALSE)),"",VLOOKUP(VLOOKUP(C159,Table1[[Practice no.]:[12]],36,FALSE),List!$A$2:$B$5,2,FALSE)))</f>
        <v/>
      </c>
      <c r="W159" s="55" t="str">
        <f>IF(C159="","",IF(ISERROR(VLOOKUP(VLOOKUP(C159,Table1[[Practice no.]:[12]],37,FALSE),List!$A$2:$B$5,2,FALSE)),"",VLOOKUP(VLOOKUP(C159,Table1[[Practice no.]:[12]],37,FALSE),List!$A$2:$B$5,2,FALSE)))</f>
        <v/>
      </c>
      <c r="X159" s="55" t="str">
        <f>IF(C159="","",IF(ISERROR(VLOOKUP(VLOOKUP(C159,Table1[[Practice no.]:[12]],38,FALSE),List!$A$2:$B$5,2,FALSE)),"",VLOOKUP(VLOOKUP(C159,Table1[[Practice no.]:[12]],38,FALSE),List!$A$2:$B$5,2,FALSE)))</f>
        <v/>
      </c>
      <c r="Y159" s="55" t="str">
        <f>IF(C159="","",IF(ISERROR(VLOOKUP(VLOOKUP(C159,Table1[[Practice no.]:[12]],39,FALSE),List!$A$2:$B$5,2,FALSE)),"",VLOOKUP(VLOOKUP(C159,Table1[[Practice no.]:[12]],39,FALSE),List!$A$2:$B$5,2,FALSE)))</f>
        <v/>
      </c>
      <c r="Z159" s="55" t="str">
        <f>IF(C159="","",IF(ISERROR(VLOOKUP(VLOOKUP(C159,Table1[[Practice no.]:[12]],40,FALSE),List!$A$2:$B$5,2,FALSE)),"",VLOOKUP(VLOOKUP(C159,Table1[[Practice no.]:[12]],40,FALSE),List!$A$2:$B$5,2,FALSE)))</f>
        <v/>
      </c>
      <c r="AA159" s="55" t="str">
        <f>IF(C159="","",IF(ISERROR(VLOOKUP(VLOOKUP(C159,Table1[[Practice no.]:[12]],41,FALSE),List!$A$2:$B$5,2,FALSE)),"",VLOOKUP(VLOOKUP(C159,Table1[[Practice no.]:[12]],41,FALSE),List!$A$2:$B$5,2,FALSE)))</f>
        <v/>
      </c>
      <c r="AB159" s="55" t="str">
        <f>IF(C159="","",IF(ISERROR(VLOOKUP(VLOOKUP(C159,Table1[[Practice no.]:[12]],42,FALSE),List!$A$2:$B$5,2,FALSE)),"",VLOOKUP(VLOOKUP(C159,Table1[[Practice no.]:[12]],42,FALSE),List!$A$2:$B$5,2,FALSE)))</f>
        <v/>
      </c>
    </row>
    <row r="160" spans="1:28" ht="40.35" customHeight="1">
      <c r="A160" s="218"/>
      <c r="B160" s="219"/>
      <c r="C160" s="222"/>
      <c r="D160" s="219" t="str">
        <f>IF(C160="","",HYPERLINK("#'" &amp; C160 &amp; "'!A1",VLOOKUP(C160,Table1[[Practice no.]:[Pracitce Name]],2,FALSE)))</f>
        <v/>
      </c>
      <c r="E160" s="65" t="str">
        <f>IF(C160="","",IF(ISERROR(VLOOKUP(VLOOKUP(C160,Table1[[Practice no.]:[12]],19,FALSE),List!$A$2:$B$5,2,FALSE)),"",VLOOKUP(VLOOKUP(C160,Table1[[Practice no.]:[12]],19,FALSE),List!$A$2:$B$5,2,FALSE)))</f>
        <v/>
      </c>
      <c r="F160" s="66" t="str">
        <f>IF(C160="","",IF(ISERROR(VLOOKUP(VLOOKUP(C160,Table1[[Practice no.]:[12]],20,FALSE),List!$A$2:$B$5,2,FALSE)),"",VLOOKUP(VLOOKUP(C160,Table1[[Practice no.]:[12]],20,FALSE),List!$A$2:$B$5,2,FALSE)))</f>
        <v/>
      </c>
      <c r="G160" s="66" t="str">
        <f>IF(C160="","",IF(ISERROR(VLOOKUP(VLOOKUP(C160,Table1[[Practice no.]:[12]],21,FALSE),List!$A$2:$B$5,2,FALSE)),"",VLOOKUP(VLOOKUP(C160,Table1[[Practice no.]:[12]],21,FALSE),List!$A$2:$B$5,2,FALSE)))</f>
        <v/>
      </c>
      <c r="H160" s="67" t="str">
        <f>IF(C160="","",IF(ISERROR(VLOOKUP(VLOOKUP(C160,Table1[[Practice no.]:[12]],22,FALSE),List!$A$2:$B$5,2,FALSE)),"",VLOOKUP(VLOOKUP(C160,Table1[[Practice no.]:[12]],22,FALSE),List!$A$2:$B$5,2,FALSE)))</f>
        <v/>
      </c>
      <c r="I160" s="67" t="str">
        <f>IF(C160="","",IF(ISERROR(VLOOKUP(VLOOKUP(C160,Table1[[Practice no.]:[12]],23,FALSE),List!$A$2:$B$5,2,FALSE)),"",VLOOKUP(VLOOKUP(C160,Table1[[Practice no.]:[12]],23,FALSE),List!$A$2:$B$5,2,FALSE)))</f>
        <v/>
      </c>
      <c r="J160" s="67" t="str">
        <f>IF(C160="","",IF(ISERROR(VLOOKUP(VLOOKUP(C160,Table1[[Practice no.]:[12]],24,FALSE),List!$A$2:$B$5,2,FALSE)),"",VLOOKUP(VLOOKUP(C160,Table1[[Practice no.]:[12]],24,FALSE),List!$A$2:$B$5,2,FALSE)))</f>
        <v/>
      </c>
      <c r="K160" s="68" t="str">
        <f>IF(C160="","",IF(ISERROR(VLOOKUP(VLOOKUP(C160,Table1[[Practice no.]:[12]],25,FALSE),List!$A$2:$B$5,2,FALSE)),"",VLOOKUP(VLOOKUP(C160,Table1[[Practice no.]:[12]],25,FALSE),List!$A$2:$B$5,2,FALSE)))</f>
        <v/>
      </c>
      <c r="L160" s="68" t="str">
        <f>IF(C160="","",IF(ISERROR(VLOOKUP(VLOOKUP(C160,Table1[[Practice no.]:[12]],26,FALSE),List!$A$2:$B$5,2,FALSE)),"",VLOOKUP(VLOOKUP(C160,Table1[[Practice no.]:[12]],26,FALSE),List!$A$2:$B$5,2,FALSE)))</f>
        <v/>
      </c>
      <c r="M160" s="68" t="str">
        <f>IF(C160="","",IF(ISERROR(VLOOKUP(VLOOKUP(C160,Table1[[Practice no.]:[12]],27,FALSE),List!$A$2:$B$5,2,FALSE)),"",VLOOKUP(VLOOKUP(C160,Table1[[Practice no.]:[12]],27,FALSE),List!$A$2:$B$5,2,FALSE)))</f>
        <v/>
      </c>
      <c r="N160" s="69" t="str">
        <f>IF(C160="","",IF(ISERROR(VLOOKUP(VLOOKUP(C160,Table1[[Practice no.]:[12]],28,FALSE),List!$A$2:$B$5,2,FALSE)),"",VLOOKUP(VLOOKUP(C160,Table1[[Practice no.]:[12]],28,FALSE),List!$A$2:$B$5,2,FALSE)))</f>
        <v/>
      </c>
      <c r="O160" s="69" t="str">
        <f>IF(C160="","",IF(ISERROR(VLOOKUP(VLOOKUP(C160,Table1[[Practice no.]:[12]],29,FALSE),List!$A$2:$B$5,2,FALSE)),"",VLOOKUP(VLOOKUP(C160,Table1[[Practice no.]:[12]],29,FALSE),List!$A$2:$B$5,2,FALSE)))</f>
        <v/>
      </c>
      <c r="P160" s="69" t="str">
        <f>IF(C160="","",IF(ISERROR(VLOOKUP(VLOOKUP(C160,Table1[[Practice no.]:[12]],30,FALSE),List!$A$2:$B$5,2,FALSE)),"",VLOOKUP(VLOOKUP(C160,Table1[[Practice no.]:[12]],30,FALSE),List!$A$2:$B$5,2,FALSE)))</f>
        <v/>
      </c>
      <c r="Q160" s="77" t="str">
        <f>IF(C160="","",IF(ISERROR(VLOOKUP(VLOOKUP(C160,Table1[[Practice no.]:[12]],31,FALSE),List!$A$2:$B$5,2,FALSE)),"",VLOOKUP(VLOOKUP(C160,Table1[[Practice no.]:[12]],31,FALSE),List!$A$2:$B$5,2,FALSE)))</f>
        <v/>
      </c>
      <c r="R160" s="55" t="str">
        <f>IF(C160="","",IF(ISERROR(VLOOKUP(VLOOKUP(C160,Table1[[Practice no.]:[12]],32,FALSE),List!$A$2:$B$5,2,FALSE)),"",VLOOKUP(VLOOKUP(C160,Table1[[Practice no.]:[12]],32,FALSE),List!$A$2:$B$5,2,FALSE)))</f>
        <v/>
      </c>
      <c r="S160" s="55" t="str">
        <f>IF(C160="","",IF(ISERROR(VLOOKUP(VLOOKUP(C160,Table1[[Practice no.]:[12]],33,FALSE),List!$A$2:$B$5,2,FALSE)),"",VLOOKUP(VLOOKUP(C160,Table1[[Practice no.]:[12]],33,FALSE),List!$A$2:$B$5,2,FALSE)))</f>
        <v/>
      </c>
      <c r="T160" s="55" t="str">
        <f>IF(C160="","",IF(ISERROR(VLOOKUP(VLOOKUP(C160,Table1[[Practice no.]:[12]],34,FALSE),List!$A$2:$B$5,2,FALSE)),"",VLOOKUP(VLOOKUP(C160,Table1[[Practice no.]:[12]],34,FALSE),List!$A$2:$B$5,2,FALSE)))</f>
        <v/>
      </c>
      <c r="U160" s="55" t="str">
        <f>IF(C160="","",IF(ISERROR(VLOOKUP(VLOOKUP(C160,Table1[[Practice no.]:[12]],35,FALSE),List!$A$2:$B$5,2,FALSE)),"",VLOOKUP(VLOOKUP(C160,Table1[[Practice no.]:[12]],35,FALSE),List!$A$2:$B$5,2,FALSE)))</f>
        <v/>
      </c>
      <c r="V160" s="55" t="str">
        <f>IF(C160="","",IF(ISERROR(VLOOKUP(VLOOKUP(C160,Table1[[Practice no.]:[12]],36,FALSE),List!$A$2:$B$5,2,FALSE)),"",VLOOKUP(VLOOKUP(C160,Table1[[Practice no.]:[12]],36,FALSE),List!$A$2:$B$5,2,FALSE)))</f>
        <v/>
      </c>
      <c r="W160" s="55" t="str">
        <f>IF(C160="","",IF(ISERROR(VLOOKUP(VLOOKUP(C160,Table1[[Practice no.]:[12]],37,FALSE),List!$A$2:$B$5,2,FALSE)),"",VLOOKUP(VLOOKUP(C160,Table1[[Practice no.]:[12]],37,FALSE),List!$A$2:$B$5,2,FALSE)))</f>
        <v/>
      </c>
      <c r="X160" s="55" t="str">
        <f>IF(C160="","",IF(ISERROR(VLOOKUP(VLOOKUP(C160,Table1[[Practice no.]:[12]],38,FALSE),List!$A$2:$B$5,2,FALSE)),"",VLOOKUP(VLOOKUP(C160,Table1[[Practice no.]:[12]],38,FALSE),List!$A$2:$B$5,2,FALSE)))</f>
        <v/>
      </c>
      <c r="Y160" s="55" t="str">
        <f>IF(C160="","",IF(ISERROR(VLOOKUP(VLOOKUP(C160,Table1[[Practice no.]:[12]],39,FALSE),List!$A$2:$B$5,2,FALSE)),"",VLOOKUP(VLOOKUP(C160,Table1[[Practice no.]:[12]],39,FALSE),List!$A$2:$B$5,2,FALSE)))</f>
        <v/>
      </c>
      <c r="Z160" s="55" t="str">
        <f>IF(C160="","",IF(ISERROR(VLOOKUP(VLOOKUP(C160,Table1[[Practice no.]:[12]],40,FALSE),List!$A$2:$B$5,2,FALSE)),"",VLOOKUP(VLOOKUP(C160,Table1[[Practice no.]:[12]],40,FALSE),List!$A$2:$B$5,2,FALSE)))</f>
        <v/>
      </c>
      <c r="AA160" s="55" t="str">
        <f>IF(C160="","",IF(ISERROR(VLOOKUP(VLOOKUP(C160,Table1[[Practice no.]:[12]],41,FALSE),List!$A$2:$B$5,2,FALSE)),"",VLOOKUP(VLOOKUP(C160,Table1[[Practice no.]:[12]],41,FALSE),List!$A$2:$B$5,2,FALSE)))</f>
        <v/>
      </c>
      <c r="AB160" s="55" t="str">
        <f>IF(C160="","",IF(ISERROR(VLOOKUP(VLOOKUP(C160,Table1[[Practice no.]:[12]],42,FALSE),List!$A$2:$B$5,2,FALSE)),"",VLOOKUP(VLOOKUP(C160,Table1[[Practice no.]:[12]],42,FALSE),List!$A$2:$B$5,2,FALSE)))</f>
        <v/>
      </c>
    </row>
    <row r="161" spans="1:28" ht="40.35" customHeight="1">
      <c r="A161" s="218"/>
      <c r="B161" s="219"/>
      <c r="C161" s="222"/>
      <c r="D161" s="219" t="str">
        <f>IF(C161="","",HYPERLINK("#'" &amp; C161 &amp; "'!A1",VLOOKUP(C161,Table1[[Practice no.]:[Pracitce Name]],2,FALSE)))</f>
        <v/>
      </c>
      <c r="E161" s="65" t="str">
        <f>IF(C161="","",IF(ISERROR(VLOOKUP(VLOOKUP(C161,Table1[[Practice no.]:[12]],19,FALSE),List!$A$2:$B$5,2,FALSE)),"",VLOOKUP(VLOOKUP(C161,Table1[[Practice no.]:[12]],19,FALSE),List!$A$2:$B$5,2,FALSE)))</f>
        <v/>
      </c>
      <c r="F161" s="66" t="str">
        <f>IF(C161="","",IF(ISERROR(VLOOKUP(VLOOKUP(C161,Table1[[Practice no.]:[12]],20,FALSE),List!$A$2:$B$5,2,FALSE)),"",VLOOKUP(VLOOKUP(C161,Table1[[Practice no.]:[12]],20,FALSE),List!$A$2:$B$5,2,FALSE)))</f>
        <v/>
      </c>
      <c r="G161" s="66" t="str">
        <f>IF(C161="","",IF(ISERROR(VLOOKUP(VLOOKUP(C161,Table1[[Practice no.]:[12]],21,FALSE),List!$A$2:$B$5,2,FALSE)),"",VLOOKUP(VLOOKUP(C161,Table1[[Practice no.]:[12]],21,FALSE),List!$A$2:$B$5,2,FALSE)))</f>
        <v/>
      </c>
      <c r="H161" s="67" t="str">
        <f>IF(C161="","",IF(ISERROR(VLOOKUP(VLOOKUP(C161,Table1[[Practice no.]:[12]],22,FALSE),List!$A$2:$B$5,2,FALSE)),"",VLOOKUP(VLOOKUP(C161,Table1[[Practice no.]:[12]],22,FALSE),List!$A$2:$B$5,2,FALSE)))</f>
        <v/>
      </c>
      <c r="I161" s="67" t="str">
        <f>IF(C161="","",IF(ISERROR(VLOOKUP(VLOOKUP(C161,Table1[[Practice no.]:[12]],23,FALSE),List!$A$2:$B$5,2,FALSE)),"",VLOOKUP(VLOOKUP(C161,Table1[[Practice no.]:[12]],23,FALSE),List!$A$2:$B$5,2,FALSE)))</f>
        <v/>
      </c>
      <c r="J161" s="67" t="str">
        <f>IF(C161="","",IF(ISERROR(VLOOKUP(VLOOKUP(C161,Table1[[Practice no.]:[12]],24,FALSE),List!$A$2:$B$5,2,FALSE)),"",VLOOKUP(VLOOKUP(C161,Table1[[Practice no.]:[12]],24,FALSE),List!$A$2:$B$5,2,FALSE)))</f>
        <v/>
      </c>
      <c r="K161" s="68" t="str">
        <f>IF(C161="","",IF(ISERROR(VLOOKUP(VLOOKUP(C161,Table1[[Practice no.]:[12]],25,FALSE),List!$A$2:$B$5,2,FALSE)),"",VLOOKUP(VLOOKUP(C161,Table1[[Practice no.]:[12]],25,FALSE),List!$A$2:$B$5,2,FALSE)))</f>
        <v/>
      </c>
      <c r="L161" s="68" t="str">
        <f>IF(C161="","",IF(ISERROR(VLOOKUP(VLOOKUP(C161,Table1[[Practice no.]:[12]],26,FALSE),List!$A$2:$B$5,2,FALSE)),"",VLOOKUP(VLOOKUP(C161,Table1[[Practice no.]:[12]],26,FALSE),List!$A$2:$B$5,2,FALSE)))</f>
        <v/>
      </c>
      <c r="M161" s="68" t="str">
        <f>IF(C161="","",IF(ISERROR(VLOOKUP(VLOOKUP(C161,Table1[[Practice no.]:[12]],27,FALSE),List!$A$2:$B$5,2,FALSE)),"",VLOOKUP(VLOOKUP(C161,Table1[[Practice no.]:[12]],27,FALSE),List!$A$2:$B$5,2,FALSE)))</f>
        <v/>
      </c>
      <c r="N161" s="69" t="str">
        <f>IF(C161="","",IF(ISERROR(VLOOKUP(VLOOKUP(C161,Table1[[Practice no.]:[12]],28,FALSE),List!$A$2:$B$5,2,FALSE)),"",VLOOKUP(VLOOKUP(C161,Table1[[Practice no.]:[12]],28,FALSE),List!$A$2:$B$5,2,FALSE)))</f>
        <v/>
      </c>
      <c r="O161" s="69" t="str">
        <f>IF(C161="","",IF(ISERROR(VLOOKUP(VLOOKUP(C161,Table1[[Practice no.]:[12]],29,FALSE),List!$A$2:$B$5,2,FALSE)),"",VLOOKUP(VLOOKUP(C161,Table1[[Practice no.]:[12]],29,FALSE),List!$A$2:$B$5,2,FALSE)))</f>
        <v/>
      </c>
      <c r="P161" s="69" t="str">
        <f>IF(C161="","",IF(ISERROR(VLOOKUP(VLOOKUP(C161,Table1[[Practice no.]:[12]],30,FALSE),List!$A$2:$B$5,2,FALSE)),"",VLOOKUP(VLOOKUP(C161,Table1[[Practice no.]:[12]],30,FALSE),List!$A$2:$B$5,2,FALSE)))</f>
        <v/>
      </c>
      <c r="Q161" s="77" t="str">
        <f>IF(C161="","",IF(ISERROR(VLOOKUP(VLOOKUP(C161,Table1[[Practice no.]:[12]],31,FALSE),List!$A$2:$B$5,2,FALSE)),"",VLOOKUP(VLOOKUP(C161,Table1[[Practice no.]:[12]],31,FALSE),List!$A$2:$B$5,2,FALSE)))</f>
        <v/>
      </c>
      <c r="R161" s="55" t="str">
        <f>IF(C161="","",IF(ISERROR(VLOOKUP(VLOOKUP(C161,Table1[[Practice no.]:[12]],32,FALSE),List!$A$2:$B$5,2,FALSE)),"",VLOOKUP(VLOOKUP(C161,Table1[[Practice no.]:[12]],32,FALSE),List!$A$2:$B$5,2,FALSE)))</f>
        <v/>
      </c>
      <c r="S161" s="55" t="str">
        <f>IF(C161="","",IF(ISERROR(VLOOKUP(VLOOKUP(C161,Table1[[Practice no.]:[12]],33,FALSE),List!$A$2:$B$5,2,FALSE)),"",VLOOKUP(VLOOKUP(C161,Table1[[Practice no.]:[12]],33,FALSE),List!$A$2:$B$5,2,FALSE)))</f>
        <v/>
      </c>
      <c r="T161" s="55" t="str">
        <f>IF(C161="","",IF(ISERROR(VLOOKUP(VLOOKUP(C161,Table1[[Practice no.]:[12]],34,FALSE),List!$A$2:$B$5,2,FALSE)),"",VLOOKUP(VLOOKUP(C161,Table1[[Practice no.]:[12]],34,FALSE),List!$A$2:$B$5,2,FALSE)))</f>
        <v/>
      </c>
      <c r="U161" s="55" t="str">
        <f>IF(C161="","",IF(ISERROR(VLOOKUP(VLOOKUP(C161,Table1[[Practice no.]:[12]],35,FALSE),List!$A$2:$B$5,2,FALSE)),"",VLOOKUP(VLOOKUP(C161,Table1[[Practice no.]:[12]],35,FALSE),List!$A$2:$B$5,2,FALSE)))</f>
        <v/>
      </c>
      <c r="V161" s="55" t="str">
        <f>IF(C161="","",IF(ISERROR(VLOOKUP(VLOOKUP(C161,Table1[[Practice no.]:[12]],36,FALSE),List!$A$2:$B$5,2,FALSE)),"",VLOOKUP(VLOOKUP(C161,Table1[[Practice no.]:[12]],36,FALSE),List!$A$2:$B$5,2,FALSE)))</f>
        <v/>
      </c>
      <c r="W161" s="55" t="str">
        <f>IF(C161="","",IF(ISERROR(VLOOKUP(VLOOKUP(C161,Table1[[Practice no.]:[12]],37,FALSE),List!$A$2:$B$5,2,FALSE)),"",VLOOKUP(VLOOKUP(C161,Table1[[Practice no.]:[12]],37,FALSE),List!$A$2:$B$5,2,FALSE)))</f>
        <v/>
      </c>
      <c r="X161" s="55" t="str">
        <f>IF(C161="","",IF(ISERROR(VLOOKUP(VLOOKUP(C161,Table1[[Practice no.]:[12]],38,FALSE),List!$A$2:$B$5,2,FALSE)),"",VLOOKUP(VLOOKUP(C161,Table1[[Practice no.]:[12]],38,FALSE),List!$A$2:$B$5,2,FALSE)))</f>
        <v/>
      </c>
      <c r="Y161" s="55" t="str">
        <f>IF(C161="","",IF(ISERROR(VLOOKUP(VLOOKUP(C161,Table1[[Practice no.]:[12]],39,FALSE),List!$A$2:$B$5,2,FALSE)),"",VLOOKUP(VLOOKUP(C161,Table1[[Practice no.]:[12]],39,FALSE),List!$A$2:$B$5,2,FALSE)))</f>
        <v/>
      </c>
      <c r="Z161" s="55" t="str">
        <f>IF(C161="","",IF(ISERROR(VLOOKUP(VLOOKUP(C161,Table1[[Practice no.]:[12]],40,FALSE),List!$A$2:$B$5,2,FALSE)),"",VLOOKUP(VLOOKUP(C161,Table1[[Practice no.]:[12]],40,FALSE),List!$A$2:$B$5,2,FALSE)))</f>
        <v/>
      </c>
      <c r="AA161" s="55" t="str">
        <f>IF(C161="","",IF(ISERROR(VLOOKUP(VLOOKUP(C161,Table1[[Practice no.]:[12]],41,FALSE),List!$A$2:$B$5,2,FALSE)),"",VLOOKUP(VLOOKUP(C161,Table1[[Practice no.]:[12]],41,FALSE),List!$A$2:$B$5,2,FALSE)))</f>
        <v/>
      </c>
      <c r="AB161" s="55" t="str">
        <f>IF(C161="","",IF(ISERROR(VLOOKUP(VLOOKUP(C161,Table1[[Practice no.]:[12]],42,FALSE),List!$A$2:$B$5,2,FALSE)),"",VLOOKUP(VLOOKUP(C161,Table1[[Practice no.]:[12]],42,FALSE),List!$A$2:$B$5,2,FALSE)))</f>
        <v/>
      </c>
    </row>
    <row r="162" spans="1:28" ht="40.35" customHeight="1">
      <c r="A162" s="218"/>
      <c r="B162" s="219"/>
      <c r="C162" s="222"/>
      <c r="D162" s="219" t="str">
        <f>IF(C162="","",HYPERLINK("#'" &amp; C162 &amp; "'!A1",VLOOKUP(C162,Table1[[Practice no.]:[Pracitce Name]],2,FALSE)))</f>
        <v/>
      </c>
      <c r="E162" s="65" t="str">
        <f>IF(C162="","",IF(ISERROR(VLOOKUP(VLOOKUP(C162,Table1[[Practice no.]:[12]],19,FALSE),List!$A$2:$B$5,2,FALSE)),"",VLOOKUP(VLOOKUP(C162,Table1[[Practice no.]:[12]],19,FALSE),List!$A$2:$B$5,2,FALSE)))</f>
        <v/>
      </c>
      <c r="F162" s="66" t="str">
        <f>IF(C162="","",IF(ISERROR(VLOOKUP(VLOOKUP(C162,Table1[[Practice no.]:[12]],20,FALSE),List!$A$2:$B$5,2,FALSE)),"",VLOOKUP(VLOOKUP(C162,Table1[[Practice no.]:[12]],20,FALSE),List!$A$2:$B$5,2,FALSE)))</f>
        <v/>
      </c>
      <c r="G162" s="66" t="str">
        <f>IF(C162="","",IF(ISERROR(VLOOKUP(VLOOKUP(C162,Table1[[Practice no.]:[12]],21,FALSE),List!$A$2:$B$5,2,FALSE)),"",VLOOKUP(VLOOKUP(C162,Table1[[Practice no.]:[12]],21,FALSE),List!$A$2:$B$5,2,FALSE)))</f>
        <v/>
      </c>
      <c r="H162" s="67" t="str">
        <f>IF(C162="","",IF(ISERROR(VLOOKUP(VLOOKUP(C162,Table1[[Practice no.]:[12]],22,FALSE),List!$A$2:$B$5,2,FALSE)),"",VLOOKUP(VLOOKUP(C162,Table1[[Practice no.]:[12]],22,FALSE),List!$A$2:$B$5,2,FALSE)))</f>
        <v/>
      </c>
      <c r="I162" s="67" t="str">
        <f>IF(C162="","",IF(ISERROR(VLOOKUP(VLOOKUP(C162,Table1[[Practice no.]:[12]],23,FALSE),List!$A$2:$B$5,2,FALSE)),"",VLOOKUP(VLOOKUP(C162,Table1[[Practice no.]:[12]],23,FALSE),List!$A$2:$B$5,2,FALSE)))</f>
        <v/>
      </c>
      <c r="J162" s="67" t="str">
        <f>IF(C162="","",IF(ISERROR(VLOOKUP(VLOOKUP(C162,Table1[[Practice no.]:[12]],24,FALSE),List!$A$2:$B$5,2,FALSE)),"",VLOOKUP(VLOOKUP(C162,Table1[[Practice no.]:[12]],24,FALSE),List!$A$2:$B$5,2,FALSE)))</f>
        <v/>
      </c>
      <c r="K162" s="68" t="str">
        <f>IF(C162="","",IF(ISERROR(VLOOKUP(VLOOKUP(C162,Table1[[Practice no.]:[12]],25,FALSE),List!$A$2:$B$5,2,FALSE)),"",VLOOKUP(VLOOKUP(C162,Table1[[Practice no.]:[12]],25,FALSE),List!$A$2:$B$5,2,FALSE)))</f>
        <v/>
      </c>
      <c r="L162" s="68" t="str">
        <f>IF(C162="","",IF(ISERROR(VLOOKUP(VLOOKUP(C162,Table1[[Practice no.]:[12]],26,FALSE),List!$A$2:$B$5,2,FALSE)),"",VLOOKUP(VLOOKUP(C162,Table1[[Practice no.]:[12]],26,FALSE),List!$A$2:$B$5,2,FALSE)))</f>
        <v/>
      </c>
      <c r="M162" s="68" t="str">
        <f>IF(C162="","",IF(ISERROR(VLOOKUP(VLOOKUP(C162,Table1[[Practice no.]:[12]],27,FALSE),List!$A$2:$B$5,2,FALSE)),"",VLOOKUP(VLOOKUP(C162,Table1[[Practice no.]:[12]],27,FALSE),List!$A$2:$B$5,2,FALSE)))</f>
        <v/>
      </c>
      <c r="N162" s="69" t="str">
        <f>IF(C162="","",IF(ISERROR(VLOOKUP(VLOOKUP(C162,Table1[[Practice no.]:[12]],28,FALSE),List!$A$2:$B$5,2,FALSE)),"",VLOOKUP(VLOOKUP(C162,Table1[[Practice no.]:[12]],28,FALSE),List!$A$2:$B$5,2,FALSE)))</f>
        <v/>
      </c>
      <c r="O162" s="69" t="str">
        <f>IF(C162="","",IF(ISERROR(VLOOKUP(VLOOKUP(C162,Table1[[Practice no.]:[12]],29,FALSE),List!$A$2:$B$5,2,FALSE)),"",VLOOKUP(VLOOKUP(C162,Table1[[Practice no.]:[12]],29,FALSE),List!$A$2:$B$5,2,FALSE)))</f>
        <v/>
      </c>
      <c r="P162" s="69" t="str">
        <f>IF(C162="","",IF(ISERROR(VLOOKUP(VLOOKUP(C162,Table1[[Practice no.]:[12]],30,FALSE),List!$A$2:$B$5,2,FALSE)),"",VLOOKUP(VLOOKUP(C162,Table1[[Practice no.]:[12]],30,FALSE),List!$A$2:$B$5,2,FALSE)))</f>
        <v/>
      </c>
      <c r="Q162" s="77" t="str">
        <f>IF(C162="","",IF(ISERROR(VLOOKUP(VLOOKUP(C162,Table1[[Practice no.]:[12]],31,FALSE),List!$A$2:$B$5,2,FALSE)),"",VLOOKUP(VLOOKUP(C162,Table1[[Practice no.]:[12]],31,FALSE),List!$A$2:$B$5,2,FALSE)))</f>
        <v/>
      </c>
      <c r="R162" s="55" t="str">
        <f>IF(C162="","",IF(ISERROR(VLOOKUP(VLOOKUP(C162,Table1[[Practice no.]:[12]],32,FALSE),List!$A$2:$B$5,2,FALSE)),"",VLOOKUP(VLOOKUP(C162,Table1[[Practice no.]:[12]],32,FALSE),List!$A$2:$B$5,2,FALSE)))</f>
        <v/>
      </c>
      <c r="S162" s="55" t="str">
        <f>IF(C162="","",IF(ISERROR(VLOOKUP(VLOOKUP(C162,Table1[[Practice no.]:[12]],33,FALSE),List!$A$2:$B$5,2,FALSE)),"",VLOOKUP(VLOOKUP(C162,Table1[[Practice no.]:[12]],33,FALSE),List!$A$2:$B$5,2,FALSE)))</f>
        <v/>
      </c>
      <c r="T162" s="55" t="str">
        <f>IF(C162="","",IF(ISERROR(VLOOKUP(VLOOKUP(C162,Table1[[Practice no.]:[12]],34,FALSE),List!$A$2:$B$5,2,FALSE)),"",VLOOKUP(VLOOKUP(C162,Table1[[Practice no.]:[12]],34,FALSE),List!$A$2:$B$5,2,FALSE)))</f>
        <v/>
      </c>
      <c r="U162" s="55" t="str">
        <f>IF(C162="","",IF(ISERROR(VLOOKUP(VLOOKUP(C162,Table1[[Practice no.]:[12]],35,FALSE),List!$A$2:$B$5,2,FALSE)),"",VLOOKUP(VLOOKUP(C162,Table1[[Practice no.]:[12]],35,FALSE),List!$A$2:$B$5,2,FALSE)))</f>
        <v/>
      </c>
      <c r="V162" s="55" t="str">
        <f>IF(C162="","",IF(ISERROR(VLOOKUP(VLOOKUP(C162,Table1[[Practice no.]:[12]],36,FALSE),List!$A$2:$B$5,2,FALSE)),"",VLOOKUP(VLOOKUP(C162,Table1[[Practice no.]:[12]],36,FALSE),List!$A$2:$B$5,2,FALSE)))</f>
        <v/>
      </c>
      <c r="W162" s="55" t="str">
        <f>IF(C162="","",IF(ISERROR(VLOOKUP(VLOOKUP(C162,Table1[[Practice no.]:[12]],37,FALSE),List!$A$2:$B$5,2,FALSE)),"",VLOOKUP(VLOOKUP(C162,Table1[[Practice no.]:[12]],37,FALSE),List!$A$2:$B$5,2,FALSE)))</f>
        <v/>
      </c>
      <c r="X162" s="55" t="str">
        <f>IF(C162="","",IF(ISERROR(VLOOKUP(VLOOKUP(C162,Table1[[Practice no.]:[12]],38,FALSE),List!$A$2:$B$5,2,FALSE)),"",VLOOKUP(VLOOKUP(C162,Table1[[Practice no.]:[12]],38,FALSE),List!$A$2:$B$5,2,FALSE)))</f>
        <v/>
      </c>
      <c r="Y162" s="55" t="str">
        <f>IF(C162="","",IF(ISERROR(VLOOKUP(VLOOKUP(C162,Table1[[Practice no.]:[12]],39,FALSE),List!$A$2:$B$5,2,FALSE)),"",VLOOKUP(VLOOKUP(C162,Table1[[Practice no.]:[12]],39,FALSE),List!$A$2:$B$5,2,FALSE)))</f>
        <v/>
      </c>
      <c r="Z162" s="55" t="str">
        <f>IF(C162="","",IF(ISERROR(VLOOKUP(VLOOKUP(C162,Table1[[Practice no.]:[12]],40,FALSE),List!$A$2:$B$5,2,FALSE)),"",VLOOKUP(VLOOKUP(C162,Table1[[Practice no.]:[12]],40,FALSE),List!$A$2:$B$5,2,FALSE)))</f>
        <v/>
      </c>
      <c r="AA162" s="55" t="str">
        <f>IF(C162="","",IF(ISERROR(VLOOKUP(VLOOKUP(C162,Table1[[Practice no.]:[12]],41,FALSE),List!$A$2:$B$5,2,FALSE)),"",VLOOKUP(VLOOKUP(C162,Table1[[Practice no.]:[12]],41,FALSE),List!$A$2:$B$5,2,FALSE)))</f>
        <v/>
      </c>
      <c r="AB162" s="55" t="str">
        <f>IF(C162="","",IF(ISERROR(VLOOKUP(VLOOKUP(C162,Table1[[Practice no.]:[12]],42,FALSE),List!$A$2:$B$5,2,FALSE)),"",VLOOKUP(VLOOKUP(C162,Table1[[Practice no.]:[12]],42,FALSE),List!$A$2:$B$5,2,FALSE)))</f>
        <v/>
      </c>
    </row>
    <row r="163" spans="1:28" ht="40.35" customHeight="1">
      <c r="A163" s="218"/>
      <c r="B163" s="219"/>
      <c r="C163" s="222"/>
      <c r="D163" s="219" t="str">
        <f>IF(C163="","",HYPERLINK("#'" &amp; C163 &amp; "'!A1",VLOOKUP(C163,Table1[[Practice no.]:[Pracitce Name]],2,FALSE)))</f>
        <v/>
      </c>
      <c r="E163" s="65" t="str">
        <f>IF(C163="","",IF(ISERROR(VLOOKUP(VLOOKUP(C163,Table1[[Practice no.]:[12]],19,FALSE),List!$A$2:$B$5,2,FALSE)),"",VLOOKUP(VLOOKUP(C163,Table1[[Practice no.]:[12]],19,FALSE),List!$A$2:$B$5,2,FALSE)))</f>
        <v/>
      </c>
      <c r="F163" s="66" t="str">
        <f>IF(C163="","",IF(ISERROR(VLOOKUP(VLOOKUP(C163,Table1[[Practice no.]:[12]],20,FALSE),List!$A$2:$B$5,2,FALSE)),"",VLOOKUP(VLOOKUP(C163,Table1[[Practice no.]:[12]],20,FALSE),List!$A$2:$B$5,2,FALSE)))</f>
        <v/>
      </c>
      <c r="G163" s="66" t="str">
        <f>IF(C163="","",IF(ISERROR(VLOOKUP(VLOOKUP(C163,Table1[[Practice no.]:[12]],21,FALSE),List!$A$2:$B$5,2,FALSE)),"",VLOOKUP(VLOOKUP(C163,Table1[[Practice no.]:[12]],21,FALSE),List!$A$2:$B$5,2,FALSE)))</f>
        <v/>
      </c>
      <c r="H163" s="67" t="str">
        <f>IF(C163="","",IF(ISERROR(VLOOKUP(VLOOKUP(C163,Table1[[Practice no.]:[12]],22,FALSE),List!$A$2:$B$5,2,FALSE)),"",VLOOKUP(VLOOKUP(C163,Table1[[Practice no.]:[12]],22,FALSE),List!$A$2:$B$5,2,FALSE)))</f>
        <v/>
      </c>
      <c r="I163" s="67" t="str">
        <f>IF(C163="","",IF(ISERROR(VLOOKUP(VLOOKUP(C163,Table1[[Practice no.]:[12]],23,FALSE),List!$A$2:$B$5,2,FALSE)),"",VLOOKUP(VLOOKUP(C163,Table1[[Practice no.]:[12]],23,FALSE),List!$A$2:$B$5,2,FALSE)))</f>
        <v/>
      </c>
      <c r="J163" s="67" t="str">
        <f>IF(C163="","",IF(ISERROR(VLOOKUP(VLOOKUP(C163,Table1[[Practice no.]:[12]],24,FALSE),List!$A$2:$B$5,2,FALSE)),"",VLOOKUP(VLOOKUP(C163,Table1[[Practice no.]:[12]],24,FALSE),List!$A$2:$B$5,2,FALSE)))</f>
        <v/>
      </c>
      <c r="K163" s="68" t="str">
        <f>IF(C163="","",IF(ISERROR(VLOOKUP(VLOOKUP(C163,Table1[[Practice no.]:[12]],25,FALSE),List!$A$2:$B$5,2,FALSE)),"",VLOOKUP(VLOOKUP(C163,Table1[[Practice no.]:[12]],25,FALSE),List!$A$2:$B$5,2,FALSE)))</f>
        <v/>
      </c>
      <c r="L163" s="68" t="str">
        <f>IF(C163="","",IF(ISERROR(VLOOKUP(VLOOKUP(C163,Table1[[Practice no.]:[12]],26,FALSE),List!$A$2:$B$5,2,FALSE)),"",VLOOKUP(VLOOKUP(C163,Table1[[Practice no.]:[12]],26,FALSE),List!$A$2:$B$5,2,FALSE)))</f>
        <v/>
      </c>
      <c r="M163" s="68" t="str">
        <f>IF(C163="","",IF(ISERROR(VLOOKUP(VLOOKUP(C163,Table1[[Practice no.]:[12]],27,FALSE),List!$A$2:$B$5,2,FALSE)),"",VLOOKUP(VLOOKUP(C163,Table1[[Practice no.]:[12]],27,FALSE),List!$A$2:$B$5,2,FALSE)))</f>
        <v/>
      </c>
      <c r="N163" s="69" t="str">
        <f>IF(C163="","",IF(ISERROR(VLOOKUP(VLOOKUP(C163,Table1[[Practice no.]:[12]],28,FALSE),List!$A$2:$B$5,2,FALSE)),"",VLOOKUP(VLOOKUP(C163,Table1[[Practice no.]:[12]],28,FALSE),List!$A$2:$B$5,2,FALSE)))</f>
        <v/>
      </c>
      <c r="O163" s="69" t="str">
        <f>IF(C163="","",IF(ISERROR(VLOOKUP(VLOOKUP(C163,Table1[[Practice no.]:[12]],29,FALSE),List!$A$2:$B$5,2,FALSE)),"",VLOOKUP(VLOOKUP(C163,Table1[[Practice no.]:[12]],29,FALSE),List!$A$2:$B$5,2,FALSE)))</f>
        <v/>
      </c>
      <c r="P163" s="69" t="str">
        <f>IF(C163="","",IF(ISERROR(VLOOKUP(VLOOKUP(C163,Table1[[Practice no.]:[12]],30,FALSE),List!$A$2:$B$5,2,FALSE)),"",VLOOKUP(VLOOKUP(C163,Table1[[Practice no.]:[12]],30,FALSE),List!$A$2:$B$5,2,FALSE)))</f>
        <v/>
      </c>
      <c r="Q163" s="77" t="str">
        <f>IF(C163="","",IF(ISERROR(VLOOKUP(VLOOKUP(C163,Table1[[Practice no.]:[12]],31,FALSE),List!$A$2:$B$5,2,FALSE)),"",VLOOKUP(VLOOKUP(C163,Table1[[Practice no.]:[12]],31,FALSE),List!$A$2:$B$5,2,FALSE)))</f>
        <v/>
      </c>
      <c r="R163" s="55" t="str">
        <f>IF(C163="","",IF(ISERROR(VLOOKUP(VLOOKUP(C163,Table1[[Practice no.]:[12]],32,FALSE),List!$A$2:$B$5,2,FALSE)),"",VLOOKUP(VLOOKUP(C163,Table1[[Practice no.]:[12]],32,FALSE),List!$A$2:$B$5,2,FALSE)))</f>
        <v/>
      </c>
      <c r="S163" s="55" t="str">
        <f>IF(C163="","",IF(ISERROR(VLOOKUP(VLOOKUP(C163,Table1[[Practice no.]:[12]],33,FALSE),List!$A$2:$B$5,2,FALSE)),"",VLOOKUP(VLOOKUP(C163,Table1[[Practice no.]:[12]],33,FALSE),List!$A$2:$B$5,2,FALSE)))</f>
        <v/>
      </c>
      <c r="T163" s="55" t="str">
        <f>IF(C163="","",IF(ISERROR(VLOOKUP(VLOOKUP(C163,Table1[[Practice no.]:[12]],34,FALSE),List!$A$2:$B$5,2,FALSE)),"",VLOOKUP(VLOOKUP(C163,Table1[[Practice no.]:[12]],34,FALSE),List!$A$2:$B$5,2,FALSE)))</f>
        <v/>
      </c>
      <c r="U163" s="55" t="str">
        <f>IF(C163="","",IF(ISERROR(VLOOKUP(VLOOKUP(C163,Table1[[Practice no.]:[12]],35,FALSE),List!$A$2:$B$5,2,FALSE)),"",VLOOKUP(VLOOKUP(C163,Table1[[Practice no.]:[12]],35,FALSE),List!$A$2:$B$5,2,FALSE)))</f>
        <v/>
      </c>
      <c r="V163" s="55" t="str">
        <f>IF(C163="","",IF(ISERROR(VLOOKUP(VLOOKUP(C163,Table1[[Practice no.]:[12]],36,FALSE),List!$A$2:$B$5,2,FALSE)),"",VLOOKUP(VLOOKUP(C163,Table1[[Practice no.]:[12]],36,FALSE),List!$A$2:$B$5,2,FALSE)))</f>
        <v/>
      </c>
      <c r="W163" s="55" t="str">
        <f>IF(C163="","",IF(ISERROR(VLOOKUP(VLOOKUP(C163,Table1[[Practice no.]:[12]],37,FALSE),List!$A$2:$B$5,2,FALSE)),"",VLOOKUP(VLOOKUP(C163,Table1[[Practice no.]:[12]],37,FALSE),List!$A$2:$B$5,2,FALSE)))</f>
        <v/>
      </c>
      <c r="X163" s="55" t="str">
        <f>IF(C163="","",IF(ISERROR(VLOOKUP(VLOOKUP(C163,Table1[[Practice no.]:[12]],38,FALSE),List!$A$2:$B$5,2,FALSE)),"",VLOOKUP(VLOOKUP(C163,Table1[[Practice no.]:[12]],38,FALSE),List!$A$2:$B$5,2,FALSE)))</f>
        <v/>
      </c>
      <c r="Y163" s="55" t="str">
        <f>IF(C163="","",IF(ISERROR(VLOOKUP(VLOOKUP(C163,Table1[[Practice no.]:[12]],39,FALSE),List!$A$2:$B$5,2,FALSE)),"",VLOOKUP(VLOOKUP(C163,Table1[[Practice no.]:[12]],39,FALSE),List!$A$2:$B$5,2,FALSE)))</f>
        <v/>
      </c>
      <c r="Z163" s="55" t="str">
        <f>IF(C163="","",IF(ISERROR(VLOOKUP(VLOOKUP(C163,Table1[[Practice no.]:[12]],40,FALSE),List!$A$2:$B$5,2,FALSE)),"",VLOOKUP(VLOOKUP(C163,Table1[[Practice no.]:[12]],40,FALSE),List!$A$2:$B$5,2,FALSE)))</f>
        <v/>
      </c>
      <c r="AA163" s="55" t="str">
        <f>IF(C163="","",IF(ISERROR(VLOOKUP(VLOOKUP(C163,Table1[[Practice no.]:[12]],41,FALSE),List!$A$2:$B$5,2,FALSE)),"",VLOOKUP(VLOOKUP(C163,Table1[[Practice no.]:[12]],41,FALSE),List!$A$2:$B$5,2,FALSE)))</f>
        <v/>
      </c>
      <c r="AB163" s="55" t="str">
        <f>IF(C163="","",IF(ISERROR(VLOOKUP(VLOOKUP(C163,Table1[[Practice no.]:[12]],42,FALSE),List!$A$2:$B$5,2,FALSE)),"",VLOOKUP(VLOOKUP(C163,Table1[[Practice no.]:[12]],42,FALSE),List!$A$2:$B$5,2,FALSE)))</f>
        <v/>
      </c>
    </row>
    <row r="164" spans="1:28" ht="40.35" customHeight="1">
      <c r="A164" s="218"/>
      <c r="B164" s="219"/>
      <c r="C164" s="222"/>
      <c r="D164" s="219" t="str">
        <f>IF(C164="","",HYPERLINK("#'" &amp; C164 &amp; "'!A1",VLOOKUP(C164,Table1[[Practice no.]:[Pracitce Name]],2,FALSE)))</f>
        <v/>
      </c>
      <c r="E164" s="65" t="str">
        <f>IF(C164="","",IF(ISERROR(VLOOKUP(VLOOKUP(C164,Table1[[Practice no.]:[12]],19,FALSE),List!$A$2:$B$5,2,FALSE)),"",VLOOKUP(VLOOKUP(C164,Table1[[Practice no.]:[12]],19,FALSE),List!$A$2:$B$5,2,FALSE)))</f>
        <v/>
      </c>
      <c r="F164" s="66" t="str">
        <f>IF(C164="","",IF(ISERROR(VLOOKUP(VLOOKUP(C164,Table1[[Practice no.]:[12]],20,FALSE),List!$A$2:$B$5,2,FALSE)),"",VLOOKUP(VLOOKUP(C164,Table1[[Practice no.]:[12]],20,FALSE),List!$A$2:$B$5,2,FALSE)))</f>
        <v/>
      </c>
      <c r="G164" s="66" t="str">
        <f>IF(C164="","",IF(ISERROR(VLOOKUP(VLOOKUP(C164,Table1[[Practice no.]:[12]],21,FALSE),List!$A$2:$B$5,2,FALSE)),"",VLOOKUP(VLOOKUP(C164,Table1[[Practice no.]:[12]],21,FALSE),List!$A$2:$B$5,2,FALSE)))</f>
        <v/>
      </c>
      <c r="H164" s="67" t="str">
        <f>IF(C164="","",IF(ISERROR(VLOOKUP(VLOOKUP(C164,Table1[[Practice no.]:[12]],22,FALSE),List!$A$2:$B$5,2,FALSE)),"",VLOOKUP(VLOOKUP(C164,Table1[[Practice no.]:[12]],22,FALSE),List!$A$2:$B$5,2,FALSE)))</f>
        <v/>
      </c>
      <c r="I164" s="67" t="str">
        <f>IF(C164="","",IF(ISERROR(VLOOKUP(VLOOKUP(C164,Table1[[Practice no.]:[12]],23,FALSE),List!$A$2:$B$5,2,FALSE)),"",VLOOKUP(VLOOKUP(C164,Table1[[Practice no.]:[12]],23,FALSE),List!$A$2:$B$5,2,FALSE)))</f>
        <v/>
      </c>
      <c r="J164" s="67" t="str">
        <f>IF(C164="","",IF(ISERROR(VLOOKUP(VLOOKUP(C164,Table1[[Practice no.]:[12]],24,FALSE),List!$A$2:$B$5,2,FALSE)),"",VLOOKUP(VLOOKUP(C164,Table1[[Practice no.]:[12]],24,FALSE),List!$A$2:$B$5,2,FALSE)))</f>
        <v/>
      </c>
      <c r="K164" s="68" t="str">
        <f>IF(C164="","",IF(ISERROR(VLOOKUP(VLOOKUP(C164,Table1[[Practice no.]:[12]],25,FALSE),List!$A$2:$B$5,2,FALSE)),"",VLOOKUP(VLOOKUP(C164,Table1[[Practice no.]:[12]],25,FALSE),List!$A$2:$B$5,2,FALSE)))</f>
        <v/>
      </c>
      <c r="L164" s="68" t="str">
        <f>IF(C164="","",IF(ISERROR(VLOOKUP(VLOOKUP(C164,Table1[[Practice no.]:[12]],26,FALSE),List!$A$2:$B$5,2,FALSE)),"",VLOOKUP(VLOOKUP(C164,Table1[[Practice no.]:[12]],26,FALSE),List!$A$2:$B$5,2,FALSE)))</f>
        <v/>
      </c>
      <c r="M164" s="68" t="str">
        <f>IF(C164="","",IF(ISERROR(VLOOKUP(VLOOKUP(C164,Table1[[Practice no.]:[12]],27,FALSE),List!$A$2:$B$5,2,FALSE)),"",VLOOKUP(VLOOKUP(C164,Table1[[Practice no.]:[12]],27,FALSE),List!$A$2:$B$5,2,FALSE)))</f>
        <v/>
      </c>
      <c r="N164" s="69" t="str">
        <f>IF(C164="","",IF(ISERROR(VLOOKUP(VLOOKUP(C164,Table1[[Practice no.]:[12]],28,FALSE),List!$A$2:$B$5,2,FALSE)),"",VLOOKUP(VLOOKUP(C164,Table1[[Practice no.]:[12]],28,FALSE),List!$A$2:$B$5,2,FALSE)))</f>
        <v/>
      </c>
      <c r="O164" s="69" t="str">
        <f>IF(C164="","",IF(ISERROR(VLOOKUP(VLOOKUP(C164,Table1[[Practice no.]:[12]],29,FALSE),List!$A$2:$B$5,2,FALSE)),"",VLOOKUP(VLOOKUP(C164,Table1[[Practice no.]:[12]],29,FALSE),List!$A$2:$B$5,2,FALSE)))</f>
        <v/>
      </c>
      <c r="P164" s="69" t="str">
        <f>IF(C164="","",IF(ISERROR(VLOOKUP(VLOOKUP(C164,Table1[[Practice no.]:[12]],30,FALSE),List!$A$2:$B$5,2,FALSE)),"",VLOOKUP(VLOOKUP(C164,Table1[[Practice no.]:[12]],30,FALSE),List!$A$2:$B$5,2,FALSE)))</f>
        <v/>
      </c>
      <c r="Q164" s="77" t="str">
        <f>IF(C164="","",IF(ISERROR(VLOOKUP(VLOOKUP(C164,Table1[[Practice no.]:[12]],31,FALSE),List!$A$2:$B$5,2,FALSE)),"",VLOOKUP(VLOOKUP(C164,Table1[[Practice no.]:[12]],31,FALSE),List!$A$2:$B$5,2,FALSE)))</f>
        <v/>
      </c>
      <c r="R164" s="55" t="str">
        <f>IF(C164="","",IF(ISERROR(VLOOKUP(VLOOKUP(C164,Table1[[Practice no.]:[12]],32,FALSE),List!$A$2:$B$5,2,FALSE)),"",VLOOKUP(VLOOKUP(C164,Table1[[Practice no.]:[12]],32,FALSE),List!$A$2:$B$5,2,FALSE)))</f>
        <v/>
      </c>
      <c r="S164" s="55" t="str">
        <f>IF(C164="","",IF(ISERROR(VLOOKUP(VLOOKUP(C164,Table1[[Practice no.]:[12]],33,FALSE),List!$A$2:$B$5,2,FALSE)),"",VLOOKUP(VLOOKUP(C164,Table1[[Practice no.]:[12]],33,FALSE),List!$A$2:$B$5,2,FALSE)))</f>
        <v/>
      </c>
      <c r="T164" s="55" t="str">
        <f>IF(C164="","",IF(ISERROR(VLOOKUP(VLOOKUP(C164,Table1[[Practice no.]:[12]],34,FALSE),List!$A$2:$B$5,2,FALSE)),"",VLOOKUP(VLOOKUP(C164,Table1[[Practice no.]:[12]],34,FALSE),List!$A$2:$B$5,2,FALSE)))</f>
        <v/>
      </c>
      <c r="U164" s="55" t="str">
        <f>IF(C164="","",IF(ISERROR(VLOOKUP(VLOOKUP(C164,Table1[[Practice no.]:[12]],35,FALSE),List!$A$2:$B$5,2,FALSE)),"",VLOOKUP(VLOOKUP(C164,Table1[[Practice no.]:[12]],35,FALSE),List!$A$2:$B$5,2,FALSE)))</f>
        <v/>
      </c>
      <c r="V164" s="55" t="str">
        <f>IF(C164="","",IF(ISERROR(VLOOKUP(VLOOKUP(C164,Table1[[Practice no.]:[12]],36,FALSE),List!$A$2:$B$5,2,FALSE)),"",VLOOKUP(VLOOKUP(C164,Table1[[Practice no.]:[12]],36,FALSE),List!$A$2:$B$5,2,FALSE)))</f>
        <v/>
      </c>
      <c r="W164" s="55" t="str">
        <f>IF(C164="","",IF(ISERROR(VLOOKUP(VLOOKUP(C164,Table1[[Practice no.]:[12]],37,FALSE),List!$A$2:$B$5,2,FALSE)),"",VLOOKUP(VLOOKUP(C164,Table1[[Practice no.]:[12]],37,FALSE),List!$A$2:$B$5,2,FALSE)))</f>
        <v/>
      </c>
      <c r="X164" s="55" t="str">
        <f>IF(C164="","",IF(ISERROR(VLOOKUP(VLOOKUP(C164,Table1[[Practice no.]:[12]],38,FALSE),List!$A$2:$B$5,2,FALSE)),"",VLOOKUP(VLOOKUP(C164,Table1[[Practice no.]:[12]],38,FALSE),List!$A$2:$B$5,2,FALSE)))</f>
        <v/>
      </c>
      <c r="Y164" s="55" t="str">
        <f>IF(C164="","",IF(ISERROR(VLOOKUP(VLOOKUP(C164,Table1[[Practice no.]:[12]],39,FALSE),List!$A$2:$B$5,2,FALSE)),"",VLOOKUP(VLOOKUP(C164,Table1[[Practice no.]:[12]],39,FALSE),List!$A$2:$B$5,2,FALSE)))</f>
        <v/>
      </c>
      <c r="Z164" s="55" t="str">
        <f>IF(C164="","",IF(ISERROR(VLOOKUP(VLOOKUP(C164,Table1[[Practice no.]:[12]],40,FALSE),List!$A$2:$B$5,2,FALSE)),"",VLOOKUP(VLOOKUP(C164,Table1[[Practice no.]:[12]],40,FALSE),List!$A$2:$B$5,2,FALSE)))</f>
        <v/>
      </c>
      <c r="AA164" s="55" t="str">
        <f>IF(C164="","",IF(ISERROR(VLOOKUP(VLOOKUP(C164,Table1[[Practice no.]:[12]],41,FALSE),List!$A$2:$B$5,2,FALSE)),"",VLOOKUP(VLOOKUP(C164,Table1[[Practice no.]:[12]],41,FALSE),List!$A$2:$B$5,2,FALSE)))</f>
        <v/>
      </c>
      <c r="AB164" s="55" t="str">
        <f>IF(C164="","",IF(ISERROR(VLOOKUP(VLOOKUP(C164,Table1[[Practice no.]:[12]],42,FALSE),List!$A$2:$B$5,2,FALSE)),"",VLOOKUP(VLOOKUP(C164,Table1[[Practice no.]:[12]],42,FALSE),List!$A$2:$B$5,2,FALSE)))</f>
        <v/>
      </c>
    </row>
    <row r="165" spans="1:28" ht="40.35" customHeight="1">
      <c r="A165" s="218"/>
      <c r="B165" s="219"/>
      <c r="C165" s="222"/>
      <c r="D165" s="219" t="str">
        <f>IF(C165="","",HYPERLINK("#'" &amp; C165 &amp; "'!A1",VLOOKUP(C165,Table1[[Practice no.]:[Pracitce Name]],2,FALSE)))</f>
        <v/>
      </c>
      <c r="E165" s="65" t="str">
        <f>IF(C165="","",IF(ISERROR(VLOOKUP(VLOOKUP(C165,Table1[[Practice no.]:[12]],19,FALSE),List!$A$2:$B$5,2,FALSE)),"",VLOOKUP(VLOOKUP(C165,Table1[[Practice no.]:[12]],19,FALSE),List!$A$2:$B$5,2,FALSE)))</f>
        <v/>
      </c>
      <c r="F165" s="66" t="str">
        <f>IF(C165="","",IF(ISERROR(VLOOKUP(VLOOKUP(C165,Table1[[Practice no.]:[12]],20,FALSE),List!$A$2:$B$5,2,FALSE)),"",VLOOKUP(VLOOKUP(C165,Table1[[Practice no.]:[12]],20,FALSE),List!$A$2:$B$5,2,FALSE)))</f>
        <v/>
      </c>
      <c r="G165" s="66" t="str">
        <f>IF(C165="","",IF(ISERROR(VLOOKUP(VLOOKUP(C165,Table1[[Practice no.]:[12]],21,FALSE),List!$A$2:$B$5,2,FALSE)),"",VLOOKUP(VLOOKUP(C165,Table1[[Practice no.]:[12]],21,FALSE),List!$A$2:$B$5,2,FALSE)))</f>
        <v/>
      </c>
      <c r="H165" s="67" t="str">
        <f>IF(C165="","",IF(ISERROR(VLOOKUP(VLOOKUP(C165,Table1[[Practice no.]:[12]],22,FALSE),List!$A$2:$B$5,2,FALSE)),"",VLOOKUP(VLOOKUP(C165,Table1[[Practice no.]:[12]],22,FALSE),List!$A$2:$B$5,2,FALSE)))</f>
        <v/>
      </c>
      <c r="I165" s="67" t="str">
        <f>IF(C165="","",IF(ISERROR(VLOOKUP(VLOOKUP(C165,Table1[[Practice no.]:[12]],23,FALSE),List!$A$2:$B$5,2,FALSE)),"",VLOOKUP(VLOOKUP(C165,Table1[[Practice no.]:[12]],23,FALSE),List!$A$2:$B$5,2,FALSE)))</f>
        <v/>
      </c>
      <c r="J165" s="67" t="str">
        <f>IF(C165="","",IF(ISERROR(VLOOKUP(VLOOKUP(C165,Table1[[Practice no.]:[12]],24,FALSE),List!$A$2:$B$5,2,FALSE)),"",VLOOKUP(VLOOKUP(C165,Table1[[Practice no.]:[12]],24,FALSE),List!$A$2:$B$5,2,FALSE)))</f>
        <v/>
      </c>
      <c r="K165" s="68" t="str">
        <f>IF(C165="","",IF(ISERROR(VLOOKUP(VLOOKUP(C165,Table1[[Practice no.]:[12]],25,FALSE),List!$A$2:$B$5,2,FALSE)),"",VLOOKUP(VLOOKUP(C165,Table1[[Practice no.]:[12]],25,FALSE),List!$A$2:$B$5,2,FALSE)))</f>
        <v/>
      </c>
      <c r="L165" s="68" t="str">
        <f>IF(C165="","",IF(ISERROR(VLOOKUP(VLOOKUP(C165,Table1[[Practice no.]:[12]],26,FALSE),List!$A$2:$B$5,2,FALSE)),"",VLOOKUP(VLOOKUP(C165,Table1[[Practice no.]:[12]],26,FALSE),List!$A$2:$B$5,2,FALSE)))</f>
        <v/>
      </c>
      <c r="M165" s="68" t="str">
        <f>IF(C165="","",IF(ISERROR(VLOOKUP(VLOOKUP(C165,Table1[[Practice no.]:[12]],27,FALSE),List!$A$2:$B$5,2,FALSE)),"",VLOOKUP(VLOOKUP(C165,Table1[[Practice no.]:[12]],27,FALSE),List!$A$2:$B$5,2,FALSE)))</f>
        <v/>
      </c>
      <c r="N165" s="69" t="str">
        <f>IF(C165="","",IF(ISERROR(VLOOKUP(VLOOKUP(C165,Table1[[Practice no.]:[12]],28,FALSE),List!$A$2:$B$5,2,FALSE)),"",VLOOKUP(VLOOKUP(C165,Table1[[Practice no.]:[12]],28,FALSE),List!$A$2:$B$5,2,FALSE)))</f>
        <v/>
      </c>
      <c r="O165" s="69" t="str">
        <f>IF(C165="","",IF(ISERROR(VLOOKUP(VLOOKUP(C165,Table1[[Practice no.]:[12]],29,FALSE),List!$A$2:$B$5,2,FALSE)),"",VLOOKUP(VLOOKUP(C165,Table1[[Practice no.]:[12]],29,FALSE),List!$A$2:$B$5,2,FALSE)))</f>
        <v/>
      </c>
      <c r="P165" s="69" t="str">
        <f>IF(C165="","",IF(ISERROR(VLOOKUP(VLOOKUP(C165,Table1[[Practice no.]:[12]],30,FALSE),List!$A$2:$B$5,2,FALSE)),"",VLOOKUP(VLOOKUP(C165,Table1[[Practice no.]:[12]],30,FALSE),List!$A$2:$B$5,2,FALSE)))</f>
        <v/>
      </c>
      <c r="Q165" s="77" t="str">
        <f>IF(C165="","",IF(ISERROR(VLOOKUP(VLOOKUP(C165,Table1[[Practice no.]:[12]],31,FALSE),List!$A$2:$B$5,2,FALSE)),"",VLOOKUP(VLOOKUP(C165,Table1[[Practice no.]:[12]],31,FALSE),List!$A$2:$B$5,2,FALSE)))</f>
        <v/>
      </c>
      <c r="R165" s="55" t="str">
        <f>IF(C165="","",IF(ISERROR(VLOOKUP(VLOOKUP(C165,Table1[[Practice no.]:[12]],32,FALSE),List!$A$2:$B$5,2,FALSE)),"",VLOOKUP(VLOOKUP(C165,Table1[[Practice no.]:[12]],32,FALSE),List!$A$2:$B$5,2,FALSE)))</f>
        <v/>
      </c>
      <c r="S165" s="55" t="str">
        <f>IF(C165="","",IF(ISERROR(VLOOKUP(VLOOKUP(C165,Table1[[Practice no.]:[12]],33,FALSE),List!$A$2:$B$5,2,FALSE)),"",VLOOKUP(VLOOKUP(C165,Table1[[Practice no.]:[12]],33,FALSE),List!$A$2:$B$5,2,FALSE)))</f>
        <v/>
      </c>
      <c r="T165" s="55" t="str">
        <f>IF(C165="","",IF(ISERROR(VLOOKUP(VLOOKUP(C165,Table1[[Practice no.]:[12]],34,FALSE),List!$A$2:$B$5,2,FALSE)),"",VLOOKUP(VLOOKUP(C165,Table1[[Practice no.]:[12]],34,FALSE),List!$A$2:$B$5,2,FALSE)))</f>
        <v/>
      </c>
      <c r="U165" s="55" t="str">
        <f>IF(C165="","",IF(ISERROR(VLOOKUP(VLOOKUP(C165,Table1[[Practice no.]:[12]],35,FALSE),List!$A$2:$B$5,2,FALSE)),"",VLOOKUP(VLOOKUP(C165,Table1[[Practice no.]:[12]],35,FALSE),List!$A$2:$B$5,2,FALSE)))</f>
        <v/>
      </c>
      <c r="V165" s="55" t="str">
        <f>IF(C165="","",IF(ISERROR(VLOOKUP(VLOOKUP(C165,Table1[[Practice no.]:[12]],36,FALSE),List!$A$2:$B$5,2,FALSE)),"",VLOOKUP(VLOOKUP(C165,Table1[[Practice no.]:[12]],36,FALSE),List!$A$2:$B$5,2,FALSE)))</f>
        <v/>
      </c>
      <c r="W165" s="55" t="str">
        <f>IF(C165="","",IF(ISERROR(VLOOKUP(VLOOKUP(C165,Table1[[Practice no.]:[12]],37,FALSE),List!$A$2:$B$5,2,FALSE)),"",VLOOKUP(VLOOKUP(C165,Table1[[Practice no.]:[12]],37,FALSE),List!$A$2:$B$5,2,FALSE)))</f>
        <v/>
      </c>
      <c r="X165" s="55" t="str">
        <f>IF(C165="","",IF(ISERROR(VLOOKUP(VLOOKUP(C165,Table1[[Practice no.]:[12]],38,FALSE),List!$A$2:$B$5,2,FALSE)),"",VLOOKUP(VLOOKUP(C165,Table1[[Practice no.]:[12]],38,FALSE),List!$A$2:$B$5,2,FALSE)))</f>
        <v/>
      </c>
      <c r="Y165" s="55" t="str">
        <f>IF(C165="","",IF(ISERROR(VLOOKUP(VLOOKUP(C165,Table1[[Practice no.]:[12]],39,FALSE),List!$A$2:$B$5,2,FALSE)),"",VLOOKUP(VLOOKUP(C165,Table1[[Practice no.]:[12]],39,FALSE),List!$A$2:$B$5,2,FALSE)))</f>
        <v/>
      </c>
      <c r="Z165" s="55" t="str">
        <f>IF(C165="","",IF(ISERROR(VLOOKUP(VLOOKUP(C165,Table1[[Practice no.]:[12]],40,FALSE),List!$A$2:$B$5,2,FALSE)),"",VLOOKUP(VLOOKUP(C165,Table1[[Practice no.]:[12]],40,FALSE),List!$A$2:$B$5,2,FALSE)))</f>
        <v/>
      </c>
      <c r="AA165" s="55" t="str">
        <f>IF(C165="","",IF(ISERROR(VLOOKUP(VLOOKUP(C165,Table1[[Practice no.]:[12]],41,FALSE),List!$A$2:$B$5,2,FALSE)),"",VLOOKUP(VLOOKUP(C165,Table1[[Practice no.]:[12]],41,FALSE),List!$A$2:$B$5,2,FALSE)))</f>
        <v/>
      </c>
      <c r="AB165" s="55" t="str">
        <f>IF(C165="","",IF(ISERROR(VLOOKUP(VLOOKUP(C165,Table1[[Practice no.]:[12]],42,FALSE),List!$A$2:$B$5,2,FALSE)),"",VLOOKUP(VLOOKUP(C165,Table1[[Practice no.]:[12]],42,FALSE),List!$A$2:$B$5,2,FALSE)))</f>
        <v/>
      </c>
    </row>
    <row r="166" spans="1:28" ht="40.35" customHeight="1">
      <c r="A166" s="222"/>
      <c r="B166" s="219"/>
      <c r="C166" s="217"/>
      <c r="D166" s="219" t="str">
        <f>IF(C166="","",HYPERLINK("#'" &amp; C166 &amp; "'!A1",VLOOKUP(C166,Table1[[Practice no.]:[Pracitce Name]],2,FALSE)))</f>
        <v/>
      </c>
      <c r="E166" s="65" t="str">
        <f>IF(C166="","",IF(ISERROR(VLOOKUP(VLOOKUP(C166,Table1[[Practice no.]:[12]],19,FALSE),List!$A$2:$B$5,2,FALSE)),"",VLOOKUP(VLOOKUP(C166,Table1[[Practice no.]:[12]],19,FALSE),List!$A$2:$B$5,2,FALSE)))</f>
        <v/>
      </c>
      <c r="F166" s="66" t="str">
        <f>IF(C166="","",IF(ISERROR(VLOOKUP(VLOOKUP(C166,Table1[[Practice no.]:[12]],20,FALSE),List!$A$2:$B$5,2,FALSE)),"",VLOOKUP(VLOOKUP(C166,Table1[[Practice no.]:[12]],20,FALSE),List!$A$2:$B$5,2,FALSE)))</f>
        <v/>
      </c>
      <c r="G166" s="66" t="str">
        <f>IF(C166="","",IF(ISERROR(VLOOKUP(VLOOKUP(C166,Table1[[Practice no.]:[12]],21,FALSE),List!$A$2:$B$5,2,FALSE)),"",VLOOKUP(VLOOKUP(C166,Table1[[Practice no.]:[12]],21,FALSE),List!$A$2:$B$5,2,FALSE)))</f>
        <v/>
      </c>
      <c r="H166" s="67" t="str">
        <f>IF(C166="","",IF(ISERROR(VLOOKUP(VLOOKUP(C166,Table1[[Practice no.]:[12]],22,FALSE),List!$A$2:$B$5,2,FALSE)),"",VLOOKUP(VLOOKUP(C166,Table1[[Practice no.]:[12]],22,FALSE),List!$A$2:$B$5,2,FALSE)))</f>
        <v/>
      </c>
      <c r="I166" s="67" t="str">
        <f>IF(C166="","",IF(ISERROR(VLOOKUP(VLOOKUP(C166,Table1[[Practice no.]:[12]],23,FALSE),List!$A$2:$B$5,2,FALSE)),"",VLOOKUP(VLOOKUP(C166,Table1[[Practice no.]:[12]],23,FALSE),List!$A$2:$B$5,2,FALSE)))</f>
        <v/>
      </c>
      <c r="J166" s="67" t="str">
        <f>IF(C166="","",IF(ISERROR(VLOOKUP(VLOOKUP(C166,Table1[[Practice no.]:[12]],24,FALSE),List!$A$2:$B$5,2,FALSE)),"",VLOOKUP(VLOOKUP(C166,Table1[[Practice no.]:[12]],24,FALSE),List!$A$2:$B$5,2,FALSE)))</f>
        <v/>
      </c>
      <c r="K166" s="68" t="str">
        <f>IF(C166="","",IF(ISERROR(VLOOKUP(VLOOKUP(C166,Table1[[Practice no.]:[12]],25,FALSE),List!$A$2:$B$5,2,FALSE)),"",VLOOKUP(VLOOKUP(C166,Table1[[Practice no.]:[12]],25,FALSE),List!$A$2:$B$5,2,FALSE)))</f>
        <v/>
      </c>
      <c r="L166" s="68" t="str">
        <f>IF(C166="","",IF(ISERROR(VLOOKUP(VLOOKUP(C166,Table1[[Practice no.]:[12]],26,FALSE),List!$A$2:$B$5,2,FALSE)),"",VLOOKUP(VLOOKUP(C166,Table1[[Practice no.]:[12]],26,FALSE),List!$A$2:$B$5,2,FALSE)))</f>
        <v/>
      </c>
      <c r="M166" s="68" t="str">
        <f>IF(C166="","",IF(ISERROR(VLOOKUP(VLOOKUP(C166,Table1[[Practice no.]:[12]],27,FALSE),List!$A$2:$B$5,2,FALSE)),"",VLOOKUP(VLOOKUP(C166,Table1[[Practice no.]:[12]],27,FALSE),List!$A$2:$B$5,2,FALSE)))</f>
        <v/>
      </c>
      <c r="N166" s="69" t="str">
        <f>IF(C166="","",IF(ISERROR(VLOOKUP(VLOOKUP(C166,Table1[[Practice no.]:[12]],28,FALSE),List!$A$2:$B$5,2,FALSE)),"",VLOOKUP(VLOOKUP(C166,Table1[[Practice no.]:[12]],28,FALSE),List!$A$2:$B$5,2,FALSE)))</f>
        <v/>
      </c>
      <c r="O166" s="69" t="str">
        <f>IF(C166="","",IF(ISERROR(VLOOKUP(VLOOKUP(C166,Table1[[Practice no.]:[12]],29,FALSE),List!$A$2:$B$5,2,FALSE)),"",VLOOKUP(VLOOKUP(C166,Table1[[Practice no.]:[12]],29,FALSE),List!$A$2:$B$5,2,FALSE)))</f>
        <v/>
      </c>
      <c r="P166" s="69" t="str">
        <f>IF(C166="","",IF(ISERROR(VLOOKUP(VLOOKUP(C166,Table1[[Practice no.]:[12]],30,FALSE),List!$A$2:$B$5,2,FALSE)),"",VLOOKUP(VLOOKUP(C166,Table1[[Practice no.]:[12]],30,FALSE),List!$A$2:$B$5,2,FALSE)))</f>
        <v/>
      </c>
      <c r="Q166" s="77" t="str">
        <f>IF(C166="","",IF(ISERROR(VLOOKUP(VLOOKUP(C166,Table1[[Practice no.]:[12]],31,FALSE),List!$A$2:$B$5,2,FALSE)),"",VLOOKUP(VLOOKUP(C166,Table1[[Practice no.]:[12]],31,FALSE),List!$A$2:$B$5,2,FALSE)))</f>
        <v/>
      </c>
      <c r="R166" s="55" t="str">
        <f>IF(C166="","",IF(ISERROR(VLOOKUP(VLOOKUP(C166,Table1[[Practice no.]:[12]],32,FALSE),List!$A$2:$B$5,2,FALSE)),"",VLOOKUP(VLOOKUP(C166,Table1[[Practice no.]:[12]],32,FALSE),List!$A$2:$B$5,2,FALSE)))</f>
        <v/>
      </c>
      <c r="S166" s="55" t="str">
        <f>IF(C166="","",IF(ISERROR(VLOOKUP(VLOOKUP(C166,Table1[[Practice no.]:[12]],33,FALSE),List!$A$2:$B$5,2,FALSE)),"",VLOOKUP(VLOOKUP(C166,Table1[[Practice no.]:[12]],33,FALSE),List!$A$2:$B$5,2,FALSE)))</f>
        <v/>
      </c>
      <c r="T166" s="55" t="str">
        <f>IF(C166="","",IF(ISERROR(VLOOKUP(VLOOKUP(C166,Table1[[Practice no.]:[12]],34,FALSE),List!$A$2:$B$5,2,FALSE)),"",VLOOKUP(VLOOKUP(C166,Table1[[Practice no.]:[12]],34,FALSE),List!$A$2:$B$5,2,FALSE)))</f>
        <v/>
      </c>
      <c r="U166" s="55" t="str">
        <f>IF(C166="","",IF(ISERROR(VLOOKUP(VLOOKUP(C166,Table1[[Practice no.]:[12]],35,FALSE),List!$A$2:$B$5,2,FALSE)),"",VLOOKUP(VLOOKUP(C166,Table1[[Practice no.]:[12]],35,FALSE),List!$A$2:$B$5,2,FALSE)))</f>
        <v/>
      </c>
      <c r="V166" s="55" t="str">
        <f>IF(C166="","",IF(ISERROR(VLOOKUP(VLOOKUP(C166,Table1[[Practice no.]:[12]],36,FALSE),List!$A$2:$B$5,2,FALSE)),"",VLOOKUP(VLOOKUP(C166,Table1[[Practice no.]:[12]],36,FALSE),List!$A$2:$B$5,2,FALSE)))</f>
        <v/>
      </c>
      <c r="W166" s="55" t="str">
        <f>IF(C166="","",IF(ISERROR(VLOOKUP(VLOOKUP(C166,Table1[[Practice no.]:[12]],37,FALSE),List!$A$2:$B$5,2,FALSE)),"",VLOOKUP(VLOOKUP(C166,Table1[[Practice no.]:[12]],37,FALSE),List!$A$2:$B$5,2,FALSE)))</f>
        <v/>
      </c>
      <c r="X166" s="55" t="str">
        <f>IF(C166="","",IF(ISERROR(VLOOKUP(VLOOKUP(C166,Table1[[Practice no.]:[12]],38,FALSE),List!$A$2:$B$5,2,FALSE)),"",VLOOKUP(VLOOKUP(C166,Table1[[Practice no.]:[12]],38,FALSE),List!$A$2:$B$5,2,FALSE)))</f>
        <v/>
      </c>
      <c r="Y166" s="55" t="str">
        <f>IF(C166="","",IF(ISERROR(VLOOKUP(VLOOKUP(C166,Table1[[Practice no.]:[12]],39,FALSE),List!$A$2:$B$5,2,FALSE)),"",VLOOKUP(VLOOKUP(C166,Table1[[Practice no.]:[12]],39,FALSE),List!$A$2:$B$5,2,FALSE)))</f>
        <v/>
      </c>
      <c r="Z166" s="55" t="str">
        <f>IF(C166="","",IF(ISERROR(VLOOKUP(VLOOKUP(C166,Table1[[Practice no.]:[12]],40,FALSE),List!$A$2:$B$5,2,FALSE)),"",VLOOKUP(VLOOKUP(C166,Table1[[Practice no.]:[12]],40,FALSE),List!$A$2:$B$5,2,FALSE)))</f>
        <v/>
      </c>
      <c r="AA166" s="55" t="str">
        <f>IF(C166="","",IF(ISERROR(VLOOKUP(VLOOKUP(C166,Table1[[Practice no.]:[12]],41,FALSE),List!$A$2:$B$5,2,FALSE)),"",VLOOKUP(VLOOKUP(C166,Table1[[Practice no.]:[12]],41,FALSE),List!$A$2:$B$5,2,FALSE)))</f>
        <v/>
      </c>
      <c r="AB166" s="55" t="str">
        <f>IF(C166="","",IF(ISERROR(VLOOKUP(VLOOKUP(C166,Table1[[Practice no.]:[12]],42,FALSE),List!$A$2:$B$5,2,FALSE)),"",VLOOKUP(VLOOKUP(C166,Table1[[Practice no.]:[12]],42,FALSE),List!$A$2:$B$5,2,FALSE)))</f>
        <v/>
      </c>
    </row>
    <row r="167" spans="1:28" ht="40.35" customHeight="1">
      <c r="A167" s="222"/>
      <c r="B167" s="219"/>
      <c r="C167" s="217"/>
      <c r="D167" s="219" t="str">
        <f>IF(C167="","",HYPERLINK("#'" &amp; C167 &amp; "'!A1",VLOOKUP(C167,Table1[[Practice no.]:[Pracitce Name]],2,FALSE)))</f>
        <v/>
      </c>
      <c r="E167" s="65" t="str">
        <f>IF(C167="","",IF(ISERROR(VLOOKUP(VLOOKUP(C167,Table1[[Practice no.]:[12]],19,FALSE),List!$A$2:$B$5,2,FALSE)),"",VLOOKUP(VLOOKUP(C167,Table1[[Practice no.]:[12]],19,FALSE),List!$A$2:$B$5,2,FALSE)))</f>
        <v/>
      </c>
      <c r="F167" s="66" t="str">
        <f>IF(C167="","",IF(ISERROR(VLOOKUP(VLOOKUP(C167,Table1[[Practice no.]:[12]],20,FALSE),List!$A$2:$B$5,2,FALSE)),"",VLOOKUP(VLOOKUP(C167,Table1[[Practice no.]:[12]],20,FALSE),List!$A$2:$B$5,2,FALSE)))</f>
        <v/>
      </c>
      <c r="G167" s="66" t="str">
        <f>IF(C167="","",IF(ISERROR(VLOOKUP(VLOOKUP(C167,Table1[[Practice no.]:[12]],21,FALSE),List!$A$2:$B$5,2,FALSE)),"",VLOOKUP(VLOOKUP(C167,Table1[[Practice no.]:[12]],21,FALSE),List!$A$2:$B$5,2,FALSE)))</f>
        <v/>
      </c>
      <c r="H167" s="67" t="str">
        <f>IF(C167="","",IF(ISERROR(VLOOKUP(VLOOKUP(C167,Table1[[Practice no.]:[12]],22,FALSE),List!$A$2:$B$5,2,FALSE)),"",VLOOKUP(VLOOKUP(C167,Table1[[Practice no.]:[12]],22,FALSE),List!$A$2:$B$5,2,FALSE)))</f>
        <v/>
      </c>
      <c r="I167" s="67" t="str">
        <f>IF(C167="","",IF(ISERROR(VLOOKUP(VLOOKUP(C167,Table1[[Practice no.]:[12]],23,FALSE),List!$A$2:$B$5,2,FALSE)),"",VLOOKUP(VLOOKUP(C167,Table1[[Practice no.]:[12]],23,FALSE),List!$A$2:$B$5,2,FALSE)))</f>
        <v/>
      </c>
      <c r="J167" s="67" t="str">
        <f>IF(C167="","",IF(ISERROR(VLOOKUP(VLOOKUP(C167,Table1[[Practice no.]:[12]],24,FALSE),List!$A$2:$B$5,2,FALSE)),"",VLOOKUP(VLOOKUP(C167,Table1[[Practice no.]:[12]],24,FALSE),List!$A$2:$B$5,2,FALSE)))</f>
        <v/>
      </c>
      <c r="K167" s="68" t="str">
        <f>IF(C167="","",IF(ISERROR(VLOOKUP(VLOOKUP(C167,Table1[[Practice no.]:[12]],25,FALSE),List!$A$2:$B$5,2,FALSE)),"",VLOOKUP(VLOOKUP(C167,Table1[[Practice no.]:[12]],25,FALSE),List!$A$2:$B$5,2,FALSE)))</f>
        <v/>
      </c>
      <c r="L167" s="68" t="str">
        <f>IF(C167="","",IF(ISERROR(VLOOKUP(VLOOKUP(C167,Table1[[Practice no.]:[12]],26,FALSE),List!$A$2:$B$5,2,FALSE)),"",VLOOKUP(VLOOKUP(C167,Table1[[Practice no.]:[12]],26,FALSE),List!$A$2:$B$5,2,FALSE)))</f>
        <v/>
      </c>
      <c r="M167" s="68" t="str">
        <f>IF(C167="","",IF(ISERROR(VLOOKUP(VLOOKUP(C167,Table1[[Practice no.]:[12]],27,FALSE),List!$A$2:$B$5,2,FALSE)),"",VLOOKUP(VLOOKUP(C167,Table1[[Practice no.]:[12]],27,FALSE),List!$A$2:$B$5,2,FALSE)))</f>
        <v/>
      </c>
      <c r="N167" s="69" t="str">
        <f>IF(C167="","",IF(ISERROR(VLOOKUP(VLOOKUP(C167,Table1[[Practice no.]:[12]],28,FALSE),List!$A$2:$B$5,2,FALSE)),"",VLOOKUP(VLOOKUP(C167,Table1[[Practice no.]:[12]],28,FALSE),List!$A$2:$B$5,2,FALSE)))</f>
        <v/>
      </c>
      <c r="O167" s="69" t="str">
        <f>IF(C167="","",IF(ISERROR(VLOOKUP(VLOOKUP(C167,Table1[[Practice no.]:[12]],29,FALSE),List!$A$2:$B$5,2,FALSE)),"",VLOOKUP(VLOOKUP(C167,Table1[[Practice no.]:[12]],29,FALSE),List!$A$2:$B$5,2,FALSE)))</f>
        <v/>
      </c>
      <c r="P167" s="69" t="str">
        <f>IF(C167="","",IF(ISERROR(VLOOKUP(VLOOKUP(C167,Table1[[Practice no.]:[12]],30,FALSE),List!$A$2:$B$5,2,FALSE)),"",VLOOKUP(VLOOKUP(C167,Table1[[Practice no.]:[12]],30,FALSE),List!$A$2:$B$5,2,FALSE)))</f>
        <v/>
      </c>
      <c r="Q167" s="77" t="str">
        <f>IF(C167="","",IF(ISERROR(VLOOKUP(VLOOKUP(C167,Table1[[Practice no.]:[12]],31,FALSE),List!$A$2:$B$5,2,FALSE)),"",VLOOKUP(VLOOKUP(C167,Table1[[Practice no.]:[12]],31,FALSE),List!$A$2:$B$5,2,FALSE)))</f>
        <v/>
      </c>
      <c r="R167" s="55" t="str">
        <f>IF(C167="","",IF(ISERROR(VLOOKUP(VLOOKUP(C167,Table1[[Practice no.]:[12]],32,FALSE),List!$A$2:$B$5,2,FALSE)),"",VLOOKUP(VLOOKUP(C167,Table1[[Practice no.]:[12]],32,FALSE),List!$A$2:$B$5,2,FALSE)))</f>
        <v/>
      </c>
      <c r="S167" s="55" t="str">
        <f>IF(C167="","",IF(ISERROR(VLOOKUP(VLOOKUP(C167,Table1[[Practice no.]:[12]],33,FALSE),List!$A$2:$B$5,2,FALSE)),"",VLOOKUP(VLOOKUP(C167,Table1[[Practice no.]:[12]],33,FALSE),List!$A$2:$B$5,2,FALSE)))</f>
        <v/>
      </c>
      <c r="T167" s="55" t="str">
        <f>IF(C167="","",IF(ISERROR(VLOOKUP(VLOOKUP(C167,Table1[[Practice no.]:[12]],34,FALSE),List!$A$2:$B$5,2,FALSE)),"",VLOOKUP(VLOOKUP(C167,Table1[[Practice no.]:[12]],34,FALSE),List!$A$2:$B$5,2,FALSE)))</f>
        <v/>
      </c>
      <c r="U167" s="55" t="str">
        <f>IF(C167="","",IF(ISERROR(VLOOKUP(VLOOKUP(C167,Table1[[Practice no.]:[12]],35,FALSE),List!$A$2:$B$5,2,FALSE)),"",VLOOKUP(VLOOKUP(C167,Table1[[Practice no.]:[12]],35,FALSE),List!$A$2:$B$5,2,FALSE)))</f>
        <v/>
      </c>
      <c r="V167" s="55" t="str">
        <f>IF(C167="","",IF(ISERROR(VLOOKUP(VLOOKUP(C167,Table1[[Practice no.]:[12]],36,FALSE),List!$A$2:$B$5,2,FALSE)),"",VLOOKUP(VLOOKUP(C167,Table1[[Practice no.]:[12]],36,FALSE),List!$A$2:$B$5,2,FALSE)))</f>
        <v/>
      </c>
      <c r="W167" s="55" t="str">
        <f>IF(C167="","",IF(ISERROR(VLOOKUP(VLOOKUP(C167,Table1[[Practice no.]:[12]],37,FALSE),List!$A$2:$B$5,2,FALSE)),"",VLOOKUP(VLOOKUP(C167,Table1[[Practice no.]:[12]],37,FALSE),List!$A$2:$B$5,2,FALSE)))</f>
        <v/>
      </c>
      <c r="X167" s="55" t="str">
        <f>IF(C167="","",IF(ISERROR(VLOOKUP(VLOOKUP(C167,Table1[[Practice no.]:[12]],38,FALSE),List!$A$2:$B$5,2,FALSE)),"",VLOOKUP(VLOOKUP(C167,Table1[[Practice no.]:[12]],38,FALSE),List!$A$2:$B$5,2,FALSE)))</f>
        <v/>
      </c>
      <c r="Y167" s="55" t="str">
        <f>IF(C167="","",IF(ISERROR(VLOOKUP(VLOOKUP(C167,Table1[[Practice no.]:[12]],39,FALSE),List!$A$2:$B$5,2,FALSE)),"",VLOOKUP(VLOOKUP(C167,Table1[[Practice no.]:[12]],39,FALSE),List!$A$2:$B$5,2,FALSE)))</f>
        <v/>
      </c>
      <c r="Z167" s="55" t="str">
        <f>IF(C167="","",IF(ISERROR(VLOOKUP(VLOOKUP(C167,Table1[[Practice no.]:[12]],40,FALSE),List!$A$2:$B$5,2,FALSE)),"",VLOOKUP(VLOOKUP(C167,Table1[[Practice no.]:[12]],40,FALSE),List!$A$2:$B$5,2,FALSE)))</f>
        <v/>
      </c>
      <c r="AA167" s="55" t="str">
        <f>IF(C167="","",IF(ISERROR(VLOOKUP(VLOOKUP(C167,Table1[[Practice no.]:[12]],41,FALSE),List!$A$2:$B$5,2,FALSE)),"",VLOOKUP(VLOOKUP(C167,Table1[[Practice no.]:[12]],41,FALSE),List!$A$2:$B$5,2,FALSE)))</f>
        <v/>
      </c>
      <c r="AB167" s="55" t="str">
        <f>IF(C167="","",IF(ISERROR(VLOOKUP(VLOOKUP(C167,Table1[[Practice no.]:[12]],42,FALSE),List!$A$2:$B$5,2,FALSE)),"",VLOOKUP(VLOOKUP(C167,Table1[[Practice no.]:[12]],42,FALSE),List!$A$2:$B$5,2,FALSE)))</f>
        <v/>
      </c>
    </row>
    <row r="168" spans="1:28" ht="40.35" customHeight="1">
      <c r="A168" s="222"/>
      <c r="B168" s="219"/>
      <c r="C168" s="217"/>
      <c r="D168" s="219" t="str">
        <f>IF(C168="","",HYPERLINK("#'" &amp; C168 &amp; "'!A1",VLOOKUP(C168,Table1[[Practice no.]:[Pracitce Name]],2,FALSE)))</f>
        <v/>
      </c>
      <c r="E168" s="65" t="str">
        <f>IF(C168="","",IF(ISERROR(VLOOKUP(VLOOKUP(C168,Table1[[Practice no.]:[12]],19,FALSE),List!$A$2:$B$5,2,FALSE)),"",VLOOKUP(VLOOKUP(C168,Table1[[Practice no.]:[12]],19,FALSE),List!$A$2:$B$5,2,FALSE)))</f>
        <v/>
      </c>
      <c r="F168" s="66" t="str">
        <f>IF(C168="","",IF(ISERROR(VLOOKUP(VLOOKUP(C168,Table1[[Practice no.]:[12]],20,FALSE),List!$A$2:$B$5,2,FALSE)),"",VLOOKUP(VLOOKUP(C168,Table1[[Practice no.]:[12]],20,FALSE),List!$A$2:$B$5,2,FALSE)))</f>
        <v/>
      </c>
      <c r="G168" s="66" t="str">
        <f>IF(C168="","",IF(ISERROR(VLOOKUP(VLOOKUP(C168,Table1[[Practice no.]:[12]],21,FALSE),List!$A$2:$B$5,2,FALSE)),"",VLOOKUP(VLOOKUP(C168,Table1[[Practice no.]:[12]],21,FALSE),List!$A$2:$B$5,2,FALSE)))</f>
        <v/>
      </c>
      <c r="H168" s="67" t="str">
        <f>IF(C168="","",IF(ISERROR(VLOOKUP(VLOOKUP(C168,Table1[[Practice no.]:[12]],22,FALSE),List!$A$2:$B$5,2,FALSE)),"",VLOOKUP(VLOOKUP(C168,Table1[[Practice no.]:[12]],22,FALSE),List!$A$2:$B$5,2,FALSE)))</f>
        <v/>
      </c>
      <c r="I168" s="67" t="str">
        <f>IF(C168="","",IF(ISERROR(VLOOKUP(VLOOKUP(C168,Table1[[Practice no.]:[12]],23,FALSE),List!$A$2:$B$5,2,FALSE)),"",VLOOKUP(VLOOKUP(C168,Table1[[Practice no.]:[12]],23,FALSE),List!$A$2:$B$5,2,FALSE)))</f>
        <v/>
      </c>
      <c r="J168" s="67" t="str">
        <f>IF(C168="","",IF(ISERROR(VLOOKUP(VLOOKUP(C168,Table1[[Practice no.]:[12]],24,FALSE),List!$A$2:$B$5,2,FALSE)),"",VLOOKUP(VLOOKUP(C168,Table1[[Practice no.]:[12]],24,FALSE),List!$A$2:$B$5,2,FALSE)))</f>
        <v/>
      </c>
      <c r="K168" s="68" t="str">
        <f>IF(C168="","",IF(ISERROR(VLOOKUP(VLOOKUP(C168,Table1[[Practice no.]:[12]],25,FALSE),List!$A$2:$B$5,2,FALSE)),"",VLOOKUP(VLOOKUP(C168,Table1[[Practice no.]:[12]],25,FALSE),List!$A$2:$B$5,2,FALSE)))</f>
        <v/>
      </c>
      <c r="L168" s="68" t="str">
        <f>IF(C168="","",IF(ISERROR(VLOOKUP(VLOOKUP(C168,Table1[[Practice no.]:[12]],26,FALSE),List!$A$2:$B$5,2,FALSE)),"",VLOOKUP(VLOOKUP(C168,Table1[[Practice no.]:[12]],26,FALSE),List!$A$2:$B$5,2,FALSE)))</f>
        <v/>
      </c>
      <c r="M168" s="68" t="str">
        <f>IF(C168="","",IF(ISERROR(VLOOKUP(VLOOKUP(C168,Table1[[Practice no.]:[12]],27,FALSE),List!$A$2:$B$5,2,FALSE)),"",VLOOKUP(VLOOKUP(C168,Table1[[Practice no.]:[12]],27,FALSE),List!$A$2:$B$5,2,FALSE)))</f>
        <v/>
      </c>
      <c r="N168" s="69" t="str">
        <f>IF(C168="","",IF(ISERROR(VLOOKUP(VLOOKUP(C168,Table1[[Practice no.]:[12]],28,FALSE),List!$A$2:$B$5,2,FALSE)),"",VLOOKUP(VLOOKUP(C168,Table1[[Practice no.]:[12]],28,FALSE),List!$A$2:$B$5,2,FALSE)))</f>
        <v/>
      </c>
      <c r="O168" s="69" t="str">
        <f>IF(C168="","",IF(ISERROR(VLOOKUP(VLOOKUP(C168,Table1[[Practice no.]:[12]],29,FALSE),List!$A$2:$B$5,2,FALSE)),"",VLOOKUP(VLOOKUP(C168,Table1[[Practice no.]:[12]],29,FALSE),List!$A$2:$B$5,2,FALSE)))</f>
        <v/>
      </c>
      <c r="P168" s="69" t="str">
        <f>IF(C168="","",IF(ISERROR(VLOOKUP(VLOOKUP(C168,Table1[[Practice no.]:[12]],30,FALSE),List!$A$2:$B$5,2,FALSE)),"",VLOOKUP(VLOOKUP(C168,Table1[[Practice no.]:[12]],30,FALSE),List!$A$2:$B$5,2,FALSE)))</f>
        <v/>
      </c>
      <c r="Q168" s="77" t="str">
        <f>IF(C168="","",IF(ISERROR(VLOOKUP(VLOOKUP(C168,Table1[[Practice no.]:[12]],31,FALSE),List!$A$2:$B$5,2,FALSE)),"",VLOOKUP(VLOOKUP(C168,Table1[[Practice no.]:[12]],31,FALSE),List!$A$2:$B$5,2,FALSE)))</f>
        <v/>
      </c>
      <c r="R168" s="55" t="str">
        <f>IF(C168="","",IF(ISERROR(VLOOKUP(VLOOKUP(C168,Table1[[Practice no.]:[12]],32,FALSE),List!$A$2:$B$5,2,FALSE)),"",VLOOKUP(VLOOKUP(C168,Table1[[Practice no.]:[12]],32,FALSE),List!$A$2:$B$5,2,FALSE)))</f>
        <v/>
      </c>
      <c r="S168" s="55" t="str">
        <f>IF(C168="","",IF(ISERROR(VLOOKUP(VLOOKUP(C168,Table1[[Practice no.]:[12]],33,FALSE),List!$A$2:$B$5,2,FALSE)),"",VLOOKUP(VLOOKUP(C168,Table1[[Practice no.]:[12]],33,FALSE),List!$A$2:$B$5,2,FALSE)))</f>
        <v/>
      </c>
      <c r="T168" s="55" t="str">
        <f>IF(C168="","",IF(ISERROR(VLOOKUP(VLOOKUP(C168,Table1[[Practice no.]:[12]],34,FALSE),List!$A$2:$B$5,2,FALSE)),"",VLOOKUP(VLOOKUP(C168,Table1[[Practice no.]:[12]],34,FALSE),List!$A$2:$B$5,2,FALSE)))</f>
        <v/>
      </c>
      <c r="U168" s="55" t="str">
        <f>IF(C168="","",IF(ISERROR(VLOOKUP(VLOOKUP(C168,Table1[[Practice no.]:[12]],35,FALSE),List!$A$2:$B$5,2,FALSE)),"",VLOOKUP(VLOOKUP(C168,Table1[[Practice no.]:[12]],35,FALSE),List!$A$2:$B$5,2,FALSE)))</f>
        <v/>
      </c>
      <c r="V168" s="55" t="str">
        <f>IF(C168="","",IF(ISERROR(VLOOKUP(VLOOKUP(C168,Table1[[Practice no.]:[12]],36,FALSE),List!$A$2:$B$5,2,FALSE)),"",VLOOKUP(VLOOKUP(C168,Table1[[Practice no.]:[12]],36,FALSE),List!$A$2:$B$5,2,FALSE)))</f>
        <v/>
      </c>
      <c r="W168" s="55" t="str">
        <f>IF(C168="","",IF(ISERROR(VLOOKUP(VLOOKUP(C168,Table1[[Practice no.]:[12]],37,FALSE),List!$A$2:$B$5,2,FALSE)),"",VLOOKUP(VLOOKUP(C168,Table1[[Practice no.]:[12]],37,FALSE),List!$A$2:$B$5,2,FALSE)))</f>
        <v/>
      </c>
      <c r="X168" s="55" t="str">
        <f>IF(C168="","",IF(ISERROR(VLOOKUP(VLOOKUP(C168,Table1[[Practice no.]:[12]],38,FALSE),List!$A$2:$B$5,2,FALSE)),"",VLOOKUP(VLOOKUP(C168,Table1[[Practice no.]:[12]],38,FALSE),List!$A$2:$B$5,2,FALSE)))</f>
        <v/>
      </c>
      <c r="Y168" s="55" t="str">
        <f>IF(C168="","",IF(ISERROR(VLOOKUP(VLOOKUP(C168,Table1[[Practice no.]:[12]],39,FALSE),List!$A$2:$B$5,2,FALSE)),"",VLOOKUP(VLOOKUP(C168,Table1[[Practice no.]:[12]],39,FALSE),List!$A$2:$B$5,2,FALSE)))</f>
        <v/>
      </c>
      <c r="Z168" s="55" t="str">
        <f>IF(C168="","",IF(ISERROR(VLOOKUP(VLOOKUP(C168,Table1[[Practice no.]:[12]],40,FALSE),List!$A$2:$B$5,2,FALSE)),"",VLOOKUP(VLOOKUP(C168,Table1[[Practice no.]:[12]],40,FALSE),List!$A$2:$B$5,2,FALSE)))</f>
        <v/>
      </c>
      <c r="AA168" s="55" t="str">
        <f>IF(C168="","",IF(ISERROR(VLOOKUP(VLOOKUP(C168,Table1[[Practice no.]:[12]],41,FALSE),List!$A$2:$B$5,2,FALSE)),"",VLOOKUP(VLOOKUP(C168,Table1[[Practice no.]:[12]],41,FALSE),List!$A$2:$B$5,2,FALSE)))</f>
        <v/>
      </c>
      <c r="AB168" s="55" t="str">
        <f>IF(C168="","",IF(ISERROR(VLOOKUP(VLOOKUP(C168,Table1[[Practice no.]:[12]],42,FALSE),List!$A$2:$B$5,2,FALSE)),"",VLOOKUP(VLOOKUP(C168,Table1[[Practice no.]:[12]],42,FALSE),List!$A$2:$B$5,2,FALSE)))</f>
        <v/>
      </c>
    </row>
    <row r="169" spans="1:28" ht="40.35" customHeight="1">
      <c r="A169" s="222"/>
      <c r="B169" s="219"/>
      <c r="C169" s="217"/>
      <c r="D169" s="219" t="str">
        <f>IF(C169="","",HYPERLINK("#'" &amp; C169 &amp; "'!A1",VLOOKUP(C169,Table1[[Practice no.]:[Pracitce Name]],2,FALSE)))</f>
        <v/>
      </c>
      <c r="E169" s="65" t="str">
        <f>IF(C169="","",IF(ISERROR(VLOOKUP(VLOOKUP(C169,Table1[[Practice no.]:[12]],19,FALSE),List!$A$2:$B$5,2,FALSE)),"",VLOOKUP(VLOOKUP(C169,Table1[[Practice no.]:[12]],19,FALSE),List!$A$2:$B$5,2,FALSE)))</f>
        <v/>
      </c>
      <c r="F169" s="66" t="str">
        <f>IF(C169="","",IF(ISERROR(VLOOKUP(VLOOKUP(C169,Table1[[Practice no.]:[12]],20,FALSE),List!$A$2:$B$5,2,FALSE)),"",VLOOKUP(VLOOKUP(C169,Table1[[Practice no.]:[12]],20,FALSE),List!$A$2:$B$5,2,FALSE)))</f>
        <v/>
      </c>
      <c r="G169" s="66" t="str">
        <f>IF(C169="","",IF(ISERROR(VLOOKUP(VLOOKUP(C169,Table1[[Practice no.]:[12]],21,FALSE),List!$A$2:$B$5,2,FALSE)),"",VLOOKUP(VLOOKUP(C169,Table1[[Practice no.]:[12]],21,FALSE),List!$A$2:$B$5,2,FALSE)))</f>
        <v/>
      </c>
      <c r="H169" s="67" t="str">
        <f>IF(C169="","",IF(ISERROR(VLOOKUP(VLOOKUP(C169,Table1[[Practice no.]:[12]],22,FALSE),List!$A$2:$B$5,2,FALSE)),"",VLOOKUP(VLOOKUP(C169,Table1[[Practice no.]:[12]],22,FALSE),List!$A$2:$B$5,2,FALSE)))</f>
        <v/>
      </c>
      <c r="I169" s="67" t="str">
        <f>IF(C169="","",IF(ISERROR(VLOOKUP(VLOOKUP(C169,Table1[[Practice no.]:[12]],23,FALSE),List!$A$2:$B$5,2,FALSE)),"",VLOOKUP(VLOOKUP(C169,Table1[[Practice no.]:[12]],23,FALSE),List!$A$2:$B$5,2,FALSE)))</f>
        <v/>
      </c>
      <c r="J169" s="67" t="str">
        <f>IF(C169="","",IF(ISERROR(VLOOKUP(VLOOKUP(C169,Table1[[Practice no.]:[12]],24,FALSE),List!$A$2:$B$5,2,FALSE)),"",VLOOKUP(VLOOKUP(C169,Table1[[Practice no.]:[12]],24,FALSE),List!$A$2:$B$5,2,FALSE)))</f>
        <v/>
      </c>
      <c r="K169" s="68" t="str">
        <f>IF(C169="","",IF(ISERROR(VLOOKUP(VLOOKUP(C169,Table1[[Practice no.]:[12]],25,FALSE),List!$A$2:$B$5,2,FALSE)),"",VLOOKUP(VLOOKUP(C169,Table1[[Practice no.]:[12]],25,FALSE),List!$A$2:$B$5,2,FALSE)))</f>
        <v/>
      </c>
      <c r="L169" s="68" t="str">
        <f>IF(C169="","",IF(ISERROR(VLOOKUP(VLOOKUP(C169,Table1[[Practice no.]:[12]],26,FALSE),List!$A$2:$B$5,2,FALSE)),"",VLOOKUP(VLOOKUP(C169,Table1[[Practice no.]:[12]],26,FALSE),List!$A$2:$B$5,2,FALSE)))</f>
        <v/>
      </c>
      <c r="M169" s="68" t="str">
        <f>IF(C169="","",IF(ISERROR(VLOOKUP(VLOOKUP(C169,Table1[[Practice no.]:[12]],27,FALSE),List!$A$2:$B$5,2,FALSE)),"",VLOOKUP(VLOOKUP(C169,Table1[[Practice no.]:[12]],27,FALSE),List!$A$2:$B$5,2,FALSE)))</f>
        <v/>
      </c>
      <c r="N169" s="69" t="str">
        <f>IF(C169="","",IF(ISERROR(VLOOKUP(VLOOKUP(C169,Table1[[Practice no.]:[12]],28,FALSE),List!$A$2:$B$5,2,FALSE)),"",VLOOKUP(VLOOKUP(C169,Table1[[Practice no.]:[12]],28,FALSE),List!$A$2:$B$5,2,FALSE)))</f>
        <v/>
      </c>
      <c r="O169" s="69" t="str">
        <f>IF(C169="","",IF(ISERROR(VLOOKUP(VLOOKUP(C169,Table1[[Practice no.]:[12]],29,FALSE),List!$A$2:$B$5,2,FALSE)),"",VLOOKUP(VLOOKUP(C169,Table1[[Practice no.]:[12]],29,FALSE),List!$A$2:$B$5,2,FALSE)))</f>
        <v/>
      </c>
      <c r="P169" s="69" t="str">
        <f>IF(C169="","",IF(ISERROR(VLOOKUP(VLOOKUP(C169,Table1[[Practice no.]:[12]],30,FALSE),List!$A$2:$B$5,2,FALSE)),"",VLOOKUP(VLOOKUP(C169,Table1[[Practice no.]:[12]],30,FALSE),List!$A$2:$B$5,2,FALSE)))</f>
        <v/>
      </c>
      <c r="Q169" s="77" t="str">
        <f>IF(C169="","",IF(ISERROR(VLOOKUP(VLOOKUP(C169,Table1[[Practice no.]:[12]],31,FALSE),List!$A$2:$B$5,2,FALSE)),"",VLOOKUP(VLOOKUP(C169,Table1[[Practice no.]:[12]],31,FALSE),List!$A$2:$B$5,2,FALSE)))</f>
        <v/>
      </c>
      <c r="R169" s="55" t="str">
        <f>IF(C169="","",IF(ISERROR(VLOOKUP(VLOOKUP(C169,Table1[[Practice no.]:[12]],32,FALSE),List!$A$2:$B$5,2,FALSE)),"",VLOOKUP(VLOOKUP(C169,Table1[[Practice no.]:[12]],32,FALSE),List!$A$2:$B$5,2,FALSE)))</f>
        <v/>
      </c>
      <c r="S169" s="55" t="str">
        <f>IF(C169="","",IF(ISERROR(VLOOKUP(VLOOKUP(C169,Table1[[Practice no.]:[12]],33,FALSE),List!$A$2:$B$5,2,FALSE)),"",VLOOKUP(VLOOKUP(C169,Table1[[Practice no.]:[12]],33,FALSE),List!$A$2:$B$5,2,FALSE)))</f>
        <v/>
      </c>
      <c r="T169" s="55" t="str">
        <f>IF(C169="","",IF(ISERROR(VLOOKUP(VLOOKUP(C169,Table1[[Practice no.]:[12]],34,FALSE),List!$A$2:$B$5,2,FALSE)),"",VLOOKUP(VLOOKUP(C169,Table1[[Practice no.]:[12]],34,FALSE),List!$A$2:$B$5,2,FALSE)))</f>
        <v/>
      </c>
      <c r="U169" s="55" t="str">
        <f>IF(C169="","",IF(ISERROR(VLOOKUP(VLOOKUP(C169,Table1[[Practice no.]:[12]],35,FALSE),List!$A$2:$B$5,2,FALSE)),"",VLOOKUP(VLOOKUP(C169,Table1[[Practice no.]:[12]],35,FALSE),List!$A$2:$B$5,2,FALSE)))</f>
        <v/>
      </c>
      <c r="V169" s="55" t="str">
        <f>IF(C169="","",IF(ISERROR(VLOOKUP(VLOOKUP(C169,Table1[[Practice no.]:[12]],36,FALSE),List!$A$2:$B$5,2,FALSE)),"",VLOOKUP(VLOOKUP(C169,Table1[[Practice no.]:[12]],36,FALSE),List!$A$2:$B$5,2,FALSE)))</f>
        <v/>
      </c>
      <c r="W169" s="55" t="str">
        <f>IF(C169="","",IF(ISERROR(VLOOKUP(VLOOKUP(C169,Table1[[Practice no.]:[12]],37,FALSE),List!$A$2:$B$5,2,FALSE)),"",VLOOKUP(VLOOKUP(C169,Table1[[Practice no.]:[12]],37,FALSE),List!$A$2:$B$5,2,FALSE)))</f>
        <v/>
      </c>
      <c r="X169" s="55" t="str">
        <f>IF(C169="","",IF(ISERROR(VLOOKUP(VLOOKUP(C169,Table1[[Practice no.]:[12]],38,FALSE),List!$A$2:$B$5,2,FALSE)),"",VLOOKUP(VLOOKUP(C169,Table1[[Practice no.]:[12]],38,FALSE),List!$A$2:$B$5,2,FALSE)))</f>
        <v/>
      </c>
      <c r="Y169" s="55" t="str">
        <f>IF(C169="","",IF(ISERROR(VLOOKUP(VLOOKUP(C169,Table1[[Practice no.]:[12]],39,FALSE),List!$A$2:$B$5,2,FALSE)),"",VLOOKUP(VLOOKUP(C169,Table1[[Practice no.]:[12]],39,FALSE),List!$A$2:$B$5,2,FALSE)))</f>
        <v/>
      </c>
      <c r="Z169" s="55" t="str">
        <f>IF(C169="","",IF(ISERROR(VLOOKUP(VLOOKUP(C169,Table1[[Practice no.]:[12]],40,FALSE),List!$A$2:$B$5,2,FALSE)),"",VLOOKUP(VLOOKUP(C169,Table1[[Practice no.]:[12]],40,FALSE),List!$A$2:$B$5,2,FALSE)))</f>
        <v/>
      </c>
      <c r="AA169" s="55" t="str">
        <f>IF(C169="","",IF(ISERROR(VLOOKUP(VLOOKUP(C169,Table1[[Practice no.]:[12]],41,FALSE),List!$A$2:$B$5,2,FALSE)),"",VLOOKUP(VLOOKUP(C169,Table1[[Practice no.]:[12]],41,FALSE),List!$A$2:$B$5,2,FALSE)))</f>
        <v/>
      </c>
      <c r="AB169" s="55" t="str">
        <f>IF(C169="","",IF(ISERROR(VLOOKUP(VLOOKUP(C169,Table1[[Practice no.]:[12]],42,FALSE),List!$A$2:$B$5,2,FALSE)),"",VLOOKUP(VLOOKUP(C169,Table1[[Practice no.]:[12]],42,FALSE),List!$A$2:$B$5,2,FALSE)))</f>
        <v/>
      </c>
    </row>
    <row r="170" spans="1:28" ht="40.35" customHeight="1">
      <c r="A170" s="222"/>
      <c r="B170" s="219"/>
      <c r="C170" s="217"/>
      <c r="D170" s="219" t="str">
        <f>IF(C170="","",HYPERLINK("#'" &amp; C170 &amp; "'!A1",VLOOKUP(C170,Table1[[Practice no.]:[Pracitce Name]],2,FALSE)))</f>
        <v/>
      </c>
      <c r="E170" s="65" t="str">
        <f>IF(C170="","",IF(ISERROR(VLOOKUP(VLOOKUP(C170,Table1[[Practice no.]:[12]],19,FALSE),List!$A$2:$B$5,2,FALSE)),"",VLOOKUP(VLOOKUP(C170,Table1[[Practice no.]:[12]],19,FALSE),List!$A$2:$B$5,2,FALSE)))</f>
        <v/>
      </c>
      <c r="F170" s="66" t="str">
        <f>IF(C170="","",IF(ISERROR(VLOOKUP(VLOOKUP(C170,Table1[[Practice no.]:[12]],20,FALSE),List!$A$2:$B$5,2,FALSE)),"",VLOOKUP(VLOOKUP(C170,Table1[[Practice no.]:[12]],20,FALSE),List!$A$2:$B$5,2,FALSE)))</f>
        <v/>
      </c>
      <c r="G170" s="66" t="str">
        <f>IF(C170="","",IF(ISERROR(VLOOKUP(VLOOKUP(C170,Table1[[Practice no.]:[12]],21,FALSE),List!$A$2:$B$5,2,FALSE)),"",VLOOKUP(VLOOKUP(C170,Table1[[Practice no.]:[12]],21,FALSE),List!$A$2:$B$5,2,FALSE)))</f>
        <v/>
      </c>
      <c r="H170" s="67" t="str">
        <f>IF(C170="","",IF(ISERROR(VLOOKUP(VLOOKUP(C170,Table1[[Practice no.]:[12]],22,FALSE),List!$A$2:$B$5,2,FALSE)),"",VLOOKUP(VLOOKUP(C170,Table1[[Practice no.]:[12]],22,FALSE),List!$A$2:$B$5,2,FALSE)))</f>
        <v/>
      </c>
      <c r="I170" s="67" t="str">
        <f>IF(C170="","",IF(ISERROR(VLOOKUP(VLOOKUP(C170,Table1[[Practice no.]:[12]],23,FALSE),List!$A$2:$B$5,2,FALSE)),"",VLOOKUP(VLOOKUP(C170,Table1[[Practice no.]:[12]],23,FALSE),List!$A$2:$B$5,2,FALSE)))</f>
        <v/>
      </c>
      <c r="J170" s="67" t="str">
        <f>IF(C170="","",IF(ISERROR(VLOOKUP(VLOOKUP(C170,Table1[[Practice no.]:[12]],24,FALSE),List!$A$2:$B$5,2,FALSE)),"",VLOOKUP(VLOOKUP(C170,Table1[[Practice no.]:[12]],24,FALSE),List!$A$2:$B$5,2,FALSE)))</f>
        <v/>
      </c>
      <c r="K170" s="68" t="str">
        <f>IF(C170="","",IF(ISERROR(VLOOKUP(VLOOKUP(C170,Table1[[Practice no.]:[12]],25,FALSE),List!$A$2:$B$5,2,FALSE)),"",VLOOKUP(VLOOKUP(C170,Table1[[Practice no.]:[12]],25,FALSE),List!$A$2:$B$5,2,FALSE)))</f>
        <v/>
      </c>
      <c r="L170" s="68" t="str">
        <f>IF(C170="","",IF(ISERROR(VLOOKUP(VLOOKUP(C170,Table1[[Practice no.]:[12]],26,FALSE),List!$A$2:$B$5,2,FALSE)),"",VLOOKUP(VLOOKUP(C170,Table1[[Practice no.]:[12]],26,FALSE),List!$A$2:$B$5,2,FALSE)))</f>
        <v/>
      </c>
      <c r="M170" s="68" t="str">
        <f>IF(C170="","",IF(ISERROR(VLOOKUP(VLOOKUP(C170,Table1[[Practice no.]:[12]],27,FALSE),List!$A$2:$B$5,2,FALSE)),"",VLOOKUP(VLOOKUP(C170,Table1[[Practice no.]:[12]],27,FALSE),List!$A$2:$B$5,2,FALSE)))</f>
        <v/>
      </c>
      <c r="N170" s="69" t="str">
        <f>IF(C170="","",IF(ISERROR(VLOOKUP(VLOOKUP(C170,Table1[[Practice no.]:[12]],28,FALSE),List!$A$2:$B$5,2,FALSE)),"",VLOOKUP(VLOOKUP(C170,Table1[[Practice no.]:[12]],28,FALSE),List!$A$2:$B$5,2,FALSE)))</f>
        <v/>
      </c>
      <c r="O170" s="69" t="str">
        <f>IF(C170="","",IF(ISERROR(VLOOKUP(VLOOKUP(C170,Table1[[Practice no.]:[12]],29,FALSE),List!$A$2:$B$5,2,FALSE)),"",VLOOKUP(VLOOKUP(C170,Table1[[Practice no.]:[12]],29,FALSE),List!$A$2:$B$5,2,FALSE)))</f>
        <v/>
      </c>
      <c r="P170" s="69" t="str">
        <f>IF(C170="","",IF(ISERROR(VLOOKUP(VLOOKUP(C170,Table1[[Practice no.]:[12]],30,FALSE),List!$A$2:$B$5,2,FALSE)),"",VLOOKUP(VLOOKUP(C170,Table1[[Practice no.]:[12]],30,FALSE),List!$A$2:$B$5,2,FALSE)))</f>
        <v/>
      </c>
      <c r="Q170" s="77" t="str">
        <f>IF(C170="","",IF(ISERROR(VLOOKUP(VLOOKUP(C170,Table1[[Practice no.]:[12]],31,FALSE),List!$A$2:$B$5,2,FALSE)),"",VLOOKUP(VLOOKUP(C170,Table1[[Practice no.]:[12]],31,FALSE),List!$A$2:$B$5,2,FALSE)))</f>
        <v/>
      </c>
      <c r="R170" s="55" t="str">
        <f>IF(C170="","",IF(ISERROR(VLOOKUP(VLOOKUP(C170,Table1[[Practice no.]:[12]],32,FALSE),List!$A$2:$B$5,2,FALSE)),"",VLOOKUP(VLOOKUP(C170,Table1[[Practice no.]:[12]],32,FALSE),List!$A$2:$B$5,2,FALSE)))</f>
        <v/>
      </c>
      <c r="S170" s="55" t="str">
        <f>IF(C170="","",IF(ISERROR(VLOOKUP(VLOOKUP(C170,Table1[[Practice no.]:[12]],33,FALSE),List!$A$2:$B$5,2,FALSE)),"",VLOOKUP(VLOOKUP(C170,Table1[[Practice no.]:[12]],33,FALSE),List!$A$2:$B$5,2,FALSE)))</f>
        <v/>
      </c>
      <c r="T170" s="55" t="str">
        <f>IF(C170="","",IF(ISERROR(VLOOKUP(VLOOKUP(C170,Table1[[Practice no.]:[12]],34,FALSE),List!$A$2:$B$5,2,FALSE)),"",VLOOKUP(VLOOKUP(C170,Table1[[Practice no.]:[12]],34,FALSE),List!$A$2:$B$5,2,FALSE)))</f>
        <v/>
      </c>
      <c r="U170" s="55" t="str">
        <f>IF(C170="","",IF(ISERROR(VLOOKUP(VLOOKUP(C170,Table1[[Practice no.]:[12]],35,FALSE),List!$A$2:$B$5,2,FALSE)),"",VLOOKUP(VLOOKUP(C170,Table1[[Practice no.]:[12]],35,FALSE),List!$A$2:$B$5,2,FALSE)))</f>
        <v/>
      </c>
      <c r="V170" s="55" t="str">
        <f>IF(C170="","",IF(ISERROR(VLOOKUP(VLOOKUP(C170,Table1[[Practice no.]:[12]],36,FALSE),List!$A$2:$B$5,2,FALSE)),"",VLOOKUP(VLOOKUP(C170,Table1[[Practice no.]:[12]],36,FALSE),List!$A$2:$B$5,2,FALSE)))</f>
        <v/>
      </c>
      <c r="W170" s="55" t="str">
        <f>IF(C170="","",IF(ISERROR(VLOOKUP(VLOOKUP(C170,Table1[[Practice no.]:[12]],37,FALSE),List!$A$2:$B$5,2,FALSE)),"",VLOOKUP(VLOOKUP(C170,Table1[[Practice no.]:[12]],37,FALSE),List!$A$2:$B$5,2,FALSE)))</f>
        <v/>
      </c>
      <c r="X170" s="55" t="str">
        <f>IF(C170="","",IF(ISERROR(VLOOKUP(VLOOKUP(C170,Table1[[Practice no.]:[12]],38,FALSE),List!$A$2:$B$5,2,FALSE)),"",VLOOKUP(VLOOKUP(C170,Table1[[Practice no.]:[12]],38,FALSE),List!$A$2:$B$5,2,FALSE)))</f>
        <v/>
      </c>
      <c r="Y170" s="55" t="str">
        <f>IF(C170="","",IF(ISERROR(VLOOKUP(VLOOKUP(C170,Table1[[Practice no.]:[12]],39,FALSE),List!$A$2:$B$5,2,FALSE)),"",VLOOKUP(VLOOKUP(C170,Table1[[Practice no.]:[12]],39,FALSE),List!$A$2:$B$5,2,FALSE)))</f>
        <v/>
      </c>
      <c r="Z170" s="55" t="str">
        <f>IF(C170="","",IF(ISERROR(VLOOKUP(VLOOKUP(C170,Table1[[Practice no.]:[12]],40,FALSE),List!$A$2:$B$5,2,FALSE)),"",VLOOKUP(VLOOKUP(C170,Table1[[Practice no.]:[12]],40,FALSE),List!$A$2:$B$5,2,FALSE)))</f>
        <v/>
      </c>
      <c r="AA170" s="55" t="str">
        <f>IF(C170="","",IF(ISERROR(VLOOKUP(VLOOKUP(C170,Table1[[Practice no.]:[12]],41,FALSE),List!$A$2:$B$5,2,FALSE)),"",VLOOKUP(VLOOKUP(C170,Table1[[Practice no.]:[12]],41,FALSE),List!$A$2:$B$5,2,FALSE)))</f>
        <v/>
      </c>
      <c r="AB170" s="55" t="str">
        <f>IF(C170="","",IF(ISERROR(VLOOKUP(VLOOKUP(C170,Table1[[Practice no.]:[12]],42,FALSE),List!$A$2:$B$5,2,FALSE)),"",VLOOKUP(VLOOKUP(C170,Table1[[Practice no.]:[12]],42,FALSE),List!$A$2:$B$5,2,FALSE)))</f>
        <v/>
      </c>
    </row>
    <row r="171" spans="1:28" ht="40.35" customHeight="1">
      <c r="A171" s="222"/>
      <c r="B171" s="219"/>
      <c r="C171" s="217"/>
      <c r="D171" s="219" t="str">
        <f>IF(C171="","",HYPERLINK("#'" &amp; C171 &amp; "'!A1",VLOOKUP(C171,Table1[[Practice no.]:[Pracitce Name]],2,FALSE)))</f>
        <v/>
      </c>
      <c r="E171" s="65" t="str">
        <f>IF(C171="","",IF(ISERROR(VLOOKUP(VLOOKUP(C171,Table1[[Practice no.]:[12]],19,FALSE),List!$A$2:$B$5,2,FALSE)),"",VLOOKUP(VLOOKUP(C171,Table1[[Practice no.]:[12]],19,FALSE),List!$A$2:$B$5,2,FALSE)))</f>
        <v/>
      </c>
      <c r="F171" s="66" t="str">
        <f>IF(C171="","",IF(ISERROR(VLOOKUP(VLOOKUP(C171,Table1[[Practice no.]:[12]],20,FALSE),List!$A$2:$B$5,2,FALSE)),"",VLOOKUP(VLOOKUP(C171,Table1[[Practice no.]:[12]],20,FALSE),List!$A$2:$B$5,2,FALSE)))</f>
        <v/>
      </c>
      <c r="G171" s="66" t="str">
        <f>IF(C171="","",IF(ISERROR(VLOOKUP(VLOOKUP(C171,Table1[[Practice no.]:[12]],21,FALSE),List!$A$2:$B$5,2,FALSE)),"",VLOOKUP(VLOOKUP(C171,Table1[[Practice no.]:[12]],21,FALSE),List!$A$2:$B$5,2,FALSE)))</f>
        <v/>
      </c>
      <c r="H171" s="67" t="str">
        <f>IF(C171="","",IF(ISERROR(VLOOKUP(VLOOKUP(C171,Table1[[Practice no.]:[12]],22,FALSE),List!$A$2:$B$5,2,FALSE)),"",VLOOKUP(VLOOKUP(C171,Table1[[Practice no.]:[12]],22,FALSE),List!$A$2:$B$5,2,FALSE)))</f>
        <v/>
      </c>
      <c r="I171" s="67" t="str">
        <f>IF(C171="","",IF(ISERROR(VLOOKUP(VLOOKUP(C171,Table1[[Practice no.]:[12]],23,FALSE),List!$A$2:$B$5,2,FALSE)),"",VLOOKUP(VLOOKUP(C171,Table1[[Practice no.]:[12]],23,FALSE),List!$A$2:$B$5,2,FALSE)))</f>
        <v/>
      </c>
      <c r="J171" s="67" t="str">
        <f>IF(C171="","",IF(ISERROR(VLOOKUP(VLOOKUP(C171,Table1[[Practice no.]:[12]],24,FALSE),List!$A$2:$B$5,2,FALSE)),"",VLOOKUP(VLOOKUP(C171,Table1[[Practice no.]:[12]],24,FALSE),List!$A$2:$B$5,2,FALSE)))</f>
        <v/>
      </c>
      <c r="K171" s="68" t="str">
        <f>IF(C171="","",IF(ISERROR(VLOOKUP(VLOOKUP(C171,Table1[[Practice no.]:[12]],25,FALSE),List!$A$2:$B$5,2,FALSE)),"",VLOOKUP(VLOOKUP(C171,Table1[[Practice no.]:[12]],25,FALSE),List!$A$2:$B$5,2,FALSE)))</f>
        <v/>
      </c>
      <c r="L171" s="68" t="str">
        <f>IF(C171="","",IF(ISERROR(VLOOKUP(VLOOKUP(C171,Table1[[Practice no.]:[12]],26,FALSE),List!$A$2:$B$5,2,FALSE)),"",VLOOKUP(VLOOKUP(C171,Table1[[Practice no.]:[12]],26,FALSE),List!$A$2:$B$5,2,FALSE)))</f>
        <v/>
      </c>
      <c r="M171" s="68" t="str">
        <f>IF(C171="","",IF(ISERROR(VLOOKUP(VLOOKUP(C171,Table1[[Practice no.]:[12]],27,FALSE),List!$A$2:$B$5,2,FALSE)),"",VLOOKUP(VLOOKUP(C171,Table1[[Practice no.]:[12]],27,FALSE),List!$A$2:$B$5,2,FALSE)))</f>
        <v/>
      </c>
      <c r="N171" s="69" t="str">
        <f>IF(C171="","",IF(ISERROR(VLOOKUP(VLOOKUP(C171,Table1[[Practice no.]:[12]],28,FALSE),List!$A$2:$B$5,2,FALSE)),"",VLOOKUP(VLOOKUP(C171,Table1[[Practice no.]:[12]],28,FALSE),List!$A$2:$B$5,2,FALSE)))</f>
        <v/>
      </c>
      <c r="O171" s="69" t="str">
        <f>IF(C171="","",IF(ISERROR(VLOOKUP(VLOOKUP(C171,Table1[[Practice no.]:[12]],29,FALSE),List!$A$2:$B$5,2,FALSE)),"",VLOOKUP(VLOOKUP(C171,Table1[[Practice no.]:[12]],29,FALSE),List!$A$2:$B$5,2,FALSE)))</f>
        <v/>
      </c>
      <c r="P171" s="69" t="str">
        <f>IF(C171="","",IF(ISERROR(VLOOKUP(VLOOKUP(C171,Table1[[Practice no.]:[12]],30,FALSE),List!$A$2:$B$5,2,FALSE)),"",VLOOKUP(VLOOKUP(C171,Table1[[Practice no.]:[12]],30,FALSE),List!$A$2:$B$5,2,FALSE)))</f>
        <v/>
      </c>
      <c r="Q171" s="77" t="str">
        <f>IF(C171="","",IF(ISERROR(VLOOKUP(VLOOKUP(C171,Table1[[Practice no.]:[12]],31,FALSE),List!$A$2:$B$5,2,FALSE)),"",VLOOKUP(VLOOKUP(C171,Table1[[Practice no.]:[12]],31,FALSE),List!$A$2:$B$5,2,FALSE)))</f>
        <v/>
      </c>
      <c r="R171" s="55" t="str">
        <f>IF(C171="","",IF(ISERROR(VLOOKUP(VLOOKUP(C171,Table1[[Practice no.]:[12]],32,FALSE),List!$A$2:$B$5,2,FALSE)),"",VLOOKUP(VLOOKUP(C171,Table1[[Practice no.]:[12]],32,FALSE),List!$A$2:$B$5,2,FALSE)))</f>
        <v/>
      </c>
      <c r="S171" s="55" t="str">
        <f>IF(C171="","",IF(ISERROR(VLOOKUP(VLOOKUP(C171,Table1[[Practice no.]:[12]],33,FALSE),List!$A$2:$B$5,2,FALSE)),"",VLOOKUP(VLOOKUP(C171,Table1[[Practice no.]:[12]],33,FALSE),List!$A$2:$B$5,2,FALSE)))</f>
        <v/>
      </c>
      <c r="T171" s="55" t="str">
        <f>IF(C171="","",IF(ISERROR(VLOOKUP(VLOOKUP(C171,Table1[[Practice no.]:[12]],34,FALSE),List!$A$2:$B$5,2,FALSE)),"",VLOOKUP(VLOOKUP(C171,Table1[[Practice no.]:[12]],34,FALSE),List!$A$2:$B$5,2,FALSE)))</f>
        <v/>
      </c>
      <c r="U171" s="55" t="str">
        <f>IF(C171="","",IF(ISERROR(VLOOKUP(VLOOKUP(C171,Table1[[Practice no.]:[12]],35,FALSE),List!$A$2:$B$5,2,FALSE)),"",VLOOKUP(VLOOKUP(C171,Table1[[Practice no.]:[12]],35,FALSE),List!$A$2:$B$5,2,FALSE)))</f>
        <v/>
      </c>
      <c r="V171" s="55" t="str">
        <f>IF(C171="","",IF(ISERROR(VLOOKUP(VLOOKUP(C171,Table1[[Practice no.]:[12]],36,FALSE),List!$A$2:$B$5,2,FALSE)),"",VLOOKUP(VLOOKUP(C171,Table1[[Practice no.]:[12]],36,FALSE),List!$A$2:$B$5,2,FALSE)))</f>
        <v/>
      </c>
      <c r="W171" s="55" t="str">
        <f>IF(C171="","",IF(ISERROR(VLOOKUP(VLOOKUP(C171,Table1[[Practice no.]:[12]],37,FALSE),List!$A$2:$B$5,2,FALSE)),"",VLOOKUP(VLOOKUP(C171,Table1[[Practice no.]:[12]],37,FALSE),List!$A$2:$B$5,2,FALSE)))</f>
        <v/>
      </c>
      <c r="X171" s="55" t="str">
        <f>IF(C171="","",IF(ISERROR(VLOOKUP(VLOOKUP(C171,Table1[[Practice no.]:[12]],38,FALSE),List!$A$2:$B$5,2,FALSE)),"",VLOOKUP(VLOOKUP(C171,Table1[[Practice no.]:[12]],38,FALSE),List!$A$2:$B$5,2,FALSE)))</f>
        <v/>
      </c>
      <c r="Y171" s="55" t="str">
        <f>IF(C171="","",IF(ISERROR(VLOOKUP(VLOOKUP(C171,Table1[[Practice no.]:[12]],39,FALSE),List!$A$2:$B$5,2,FALSE)),"",VLOOKUP(VLOOKUP(C171,Table1[[Practice no.]:[12]],39,FALSE),List!$A$2:$B$5,2,FALSE)))</f>
        <v/>
      </c>
      <c r="Z171" s="55" t="str">
        <f>IF(C171="","",IF(ISERROR(VLOOKUP(VLOOKUP(C171,Table1[[Practice no.]:[12]],40,FALSE),List!$A$2:$B$5,2,FALSE)),"",VLOOKUP(VLOOKUP(C171,Table1[[Practice no.]:[12]],40,FALSE),List!$A$2:$B$5,2,FALSE)))</f>
        <v/>
      </c>
      <c r="AA171" s="55" t="str">
        <f>IF(C171="","",IF(ISERROR(VLOOKUP(VLOOKUP(C171,Table1[[Practice no.]:[12]],41,FALSE),List!$A$2:$B$5,2,FALSE)),"",VLOOKUP(VLOOKUP(C171,Table1[[Practice no.]:[12]],41,FALSE),List!$A$2:$B$5,2,FALSE)))</f>
        <v/>
      </c>
      <c r="AB171" s="55" t="str">
        <f>IF(C171="","",IF(ISERROR(VLOOKUP(VLOOKUP(C171,Table1[[Practice no.]:[12]],42,FALSE),List!$A$2:$B$5,2,FALSE)),"",VLOOKUP(VLOOKUP(C171,Table1[[Practice no.]:[12]],42,FALSE),List!$A$2:$B$5,2,FALSE)))</f>
        <v/>
      </c>
    </row>
    <row r="172" spans="1:28" ht="40.35" customHeight="1">
      <c r="A172" s="222"/>
      <c r="B172" s="219"/>
      <c r="C172" s="217"/>
      <c r="D172" s="219" t="str">
        <f>IF(C172="","",HYPERLINK("#'" &amp; C172 &amp; "'!A1",VLOOKUP(C172,Table1[[Practice no.]:[Pracitce Name]],2,FALSE)))</f>
        <v/>
      </c>
      <c r="E172" s="65" t="str">
        <f>IF(C172="","",IF(ISERROR(VLOOKUP(VLOOKUP(C172,Table1[[Practice no.]:[12]],19,FALSE),List!$A$2:$B$5,2,FALSE)),"",VLOOKUP(VLOOKUP(C172,Table1[[Practice no.]:[12]],19,FALSE),List!$A$2:$B$5,2,FALSE)))</f>
        <v/>
      </c>
      <c r="F172" s="66" t="str">
        <f>IF(C172="","",IF(ISERROR(VLOOKUP(VLOOKUP(C172,Table1[[Practice no.]:[12]],20,FALSE),List!$A$2:$B$5,2,FALSE)),"",VLOOKUP(VLOOKUP(C172,Table1[[Practice no.]:[12]],20,FALSE),List!$A$2:$B$5,2,FALSE)))</f>
        <v/>
      </c>
      <c r="G172" s="66" t="str">
        <f>IF(C172="","",IF(ISERROR(VLOOKUP(VLOOKUP(C172,Table1[[Practice no.]:[12]],21,FALSE),List!$A$2:$B$5,2,FALSE)),"",VLOOKUP(VLOOKUP(C172,Table1[[Practice no.]:[12]],21,FALSE),List!$A$2:$B$5,2,FALSE)))</f>
        <v/>
      </c>
      <c r="H172" s="67" t="str">
        <f>IF(C172="","",IF(ISERROR(VLOOKUP(VLOOKUP(C172,Table1[[Practice no.]:[12]],22,FALSE),List!$A$2:$B$5,2,FALSE)),"",VLOOKUP(VLOOKUP(C172,Table1[[Practice no.]:[12]],22,FALSE),List!$A$2:$B$5,2,FALSE)))</f>
        <v/>
      </c>
      <c r="I172" s="67" t="str">
        <f>IF(C172="","",IF(ISERROR(VLOOKUP(VLOOKUP(C172,Table1[[Practice no.]:[12]],23,FALSE),List!$A$2:$B$5,2,FALSE)),"",VLOOKUP(VLOOKUP(C172,Table1[[Practice no.]:[12]],23,FALSE),List!$A$2:$B$5,2,FALSE)))</f>
        <v/>
      </c>
      <c r="J172" s="67" t="str">
        <f>IF(C172="","",IF(ISERROR(VLOOKUP(VLOOKUP(C172,Table1[[Practice no.]:[12]],24,FALSE),List!$A$2:$B$5,2,FALSE)),"",VLOOKUP(VLOOKUP(C172,Table1[[Practice no.]:[12]],24,FALSE),List!$A$2:$B$5,2,FALSE)))</f>
        <v/>
      </c>
      <c r="K172" s="68" t="str">
        <f>IF(C172="","",IF(ISERROR(VLOOKUP(VLOOKUP(C172,Table1[[Practice no.]:[12]],25,FALSE),List!$A$2:$B$5,2,FALSE)),"",VLOOKUP(VLOOKUP(C172,Table1[[Practice no.]:[12]],25,FALSE),List!$A$2:$B$5,2,FALSE)))</f>
        <v/>
      </c>
      <c r="L172" s="68" t="str">
        <f>IF(C172="","",IF(ISERROR(VLOOKUP(VLOOKUP(C172,Table1[[Practice no.]:[12]],26,FALSE),List!$A$2:$B$5,2,FALSE)),"",VLOOKUP(VLOOKUP(C172,Table1[[Practice no.]:[12]],26,FALSE),List!$A$2:$B$5,2,FALSE)))</f>
        <v/>
      </c>
      <c r="M172" s="68" t="str">
        <f>IF(C172="","",IF(ISERROR(VLOOKUP(VLOOKUP(C172,Table1[[Practice no.]:[12]],27,FALSE),List!$A$2:$B$5,2,FALSE)),"",VLOOKUP(VLOOKUP(C172,Table1[[Practice no.]:[12]],27,FALSE),List!$A$2:$B$5,2,FALSE)))</f>
        <v/>
      </c>
      <c r="N172" s="69" t="str">
        <f>IF(C172="","",IF(ISERROR(VLOOKUP(VLOOKUP(C172,Table1[[Practice no.]:[12]],28,FALSE),List!$A$2:$B$5,2,FALSE)),"",VLOOKUP(VLOOKUP(C172,Table1[[Practice no.]:[12]],28,FALSE),List!$A$2:$B$5,2,FALSE)))</f>
        <v/>
      </c>
      <c r="O172" s="69" t="str">
        <f>IF(C172="","",IF(ISERROR(VLOOKUP(VLOOKUP(C172,Table1[[Practice no.]:[12]],29,FALSE),List!$A$2:$B$5,2,FALSE)),"",VLOOKUP(VLOOKUP(C172,Table1[[Practice no.]:[12]],29,FALSE),List!$A$2:$B$5,2,FALSE)))</f>
        <v/>
      </c>
      <c r="P172" s="69" t="str">
        <f>IF(C172="","",IF(ISERROR(VLOOKUP(VLOOKUP(C172,Table1[[Practice no.]:[12]],30,FALSE),List!$A$2:$B$5,2,FALSE)),"",VLOOKUP(VLOOKUP(C172,Table1[[Practice no.]:[12]],30,FALSE),List!$A$2:$B$5,2,FALSE)))</f>
        <v/>
      </c>
      <c r="Q172" s="77" t="str">
        <f>IF(C172="","",IF(ISERROR(VLOOKUP(VLOOKUP(C172,Table1[[Practice no.]:[12]],31,FALSE),List!$A$2:$B$5,2,FALSE)),"",VLOOKUP(VLOOKUP(C172,Table1[[Practice no.]:[12]],31,FALSE),List!$A$2:$B$5,2,FALSE)))</f>
        <v/>
      </c>
      <c r="R172" s="55" t="str">
        <f>IF(C172="","",IF(ISERROR(VLOOKUP(VLOOKUP(C172,Table1[[Practice no.]:[12]],32,FALSE),List!$A$2:$B$5,2,FALSE)),"",VLOOKUP(VLOOKUP(C172,Table1[[Practice no.]:[12]],32,FALSE),List!$A$2:$B$5,2,FALSE)))</f>
        <v/>
      </c>
      <c r="S172" s="55" t="str">
        <f>IF(C172="","",IF(ISERROR(VLOOKUP(VLOOKUP(C172,Table1[[Practice no.]:[12]],33,FALSE),List!$A$2:$B$5,2,FALSE)),"",VLOOKUP(VLOOKUP(C172,Table1[[Practice no.]:[12]],33,FALSE),List!$A$2:$B$5,2,FALSE)))</f>
        <v/>
      </c>
      <c r="T172" s="55" t="str">
        <f>IF(C172="","",IF(ISERROR(VLOOKUP(VLOOKUP(C172,Table1[[Practice no.]:[12]],34,FALSE),List!$A$2:$B$5,2,FALSE)),"",VLOOKUP(VLOOKUP(C172,Table1[[Practice no.]:[12]],34,FALSE),List!$A$2:$B$5,2,FALSE)))</f>
        <v/>
      </c>
      <c r="U172" s="55" t="str">
        <f>IF(C172="","",IF(ISERROR(VLOOKUP(VLOOKUP(C172,Table1[[Practice no.]:[12]],35,FALSE),List!$A$2:$B$5,2,FALSE)),"",VLOOKUP(VLOOKUP(C172,Table1[[Practice no.]:[12]],35,FALSE),List!$A$2:$B$5,2,FALSE)))</f>
        <v/>
      </c>
      <c r="V172" s="55" t="str">
        <f>IF(C172="","",IF(ISERROR(VLOOKUP(VLOOKUP(C172,Table1[[Practice no.]:[12]],36,FALSE),List!$A$2:$B$5,2,FALSE)),"",VLOOKUP(VLOOKUP(C172,Table1[[Practice no.]:[12]],36,FALSE),List!$A$2:$B$5,2,FALSE)))</f>
        <v/>
      </c>
      <c r="W172" s="55" t="str">
        <f>IF(C172="","",IF(ISERROR(VLOOKUP(VLOOKUP(C172,Table1[[Practice no.]:[12]],37,FALSE),List!$A$2:$B$5,2,FALSE)),"",VLOOKUP(VLOOKUP(C172,Table1[[Practice no.]:[12]],37,FALSE),List!$A$2:$B$5,2,FALSE)))</f>
        <v/>
      </c>
      <c r="X172" s="55" t="str">
        <f>IF(C172="","",IF(ISERROR(VLOOKUP(VLOOKUP(C172,Table1[[Practice no.]:[12]],38,FALSE),List!$A$2:$B$5,2,FALSE)),"",VLOOKUP(VLOOKUP(C172,Table1[[Practice no.]:[12]],38,FALSE),List!$A$2:$B$5,2,FALSE)))</f>
        <v/>
      </c>
      <c r="Y172" s="55" t="str">
        <f>IF(C172="","",IF(ISERROR(VLOOKUP(VLOOKUP(C172,Table1[[Practice no.]:[12]],39,FALSE),List!$A$2:$B$5,2,FALSE)),"",VLOOKUP(VLOOKUP(C172,Table1[[Practice no.]:[12]],39,FALSE),List!$A$2:$B$5,2,FALSE)))</f>
        <v/>
      </c>
      <c r="Z172" s="55" t="str">
        <f>IF(C172="","",IF(ISERROR(VLOOKUP(VLOOKUP(C172,Table1[[Practice no.]:[12]],40,FALSE),List!$A$2:$B$5,2,FALSE)),"",VLOOKUP(VLOOKUP(C172,Table1[[Practice no.]:[12]],40,FALSE),List!$A$2:$B$5,2,FALSE)))</f>
        <v/>
      </c>
      <c r="AA172" s="55" t="str">
        <f>IF(C172="","",IF(ISERROR(VLOOKUP(VLOOKUP(C172,Table1[[Practice no.]:[12]],41,FALSE),List!$A$2:$B$5,2,FALSE)),"",VLOOKUP(VLOOKUP(C172,Table1[[Practice no.]:[12]],41,FALSE),List!$A$2:$B$5,2,FALSE)))</f>
        <v/>
      </c>
      <c r="AB172" s="55" t="str">
        <f>IF(C172="","",IF(ISERROR(VLOOKUP(VLOOKUP(C172,Table1[[Practice no.]:[12]],42,FALSE),List!$A$2:$B$5,2,FALSE)),"",VLOOKUP(VLOOKUP(C172,Table1[[Practice no.]:[12]],42,FALSE),List!$A$2:$B$5,2,FALSE)))</f>
        <v/>
      </c>
    </row>
    <row r="173" spans="1:28" ht="40.35" customHeight="1">
      <c r="A173" s="222"/>
      <c r="B173" s="219"/>
      <c r="C173" s="217"/>
      <c r="D173" s="219" t="str">
        <f>IF(C173="","",HYPERLINK("#'" &amp; C173 &amp; "'!A1",VLOOKUP(C173,Table1[[Practice no.]:[Pracitce Name]],2,FALSE)))</f>
        <v/>
      </c>
      <c r="E173" s="65" t="str">
        <f>IF(C173="","",IF(ISERROR(VLOOKUP(VLOOKUP(C173,Table1[[Practice no.]:[12]],19,FALSE),List!$A$2:$B$5,2,FALSE)),"",VLOOKUP(VLOOKUP(C173,Table1[[Practice no.]:[12]],19,FALSE),List!$A$2:$B$5,2,FALSE)))</f>
        <v/>
      </c>
      <c r="F173" s="66" t="str">
        <f>IF(C173="","",IF(ISERROR(VLOOKUP(VLOOKUP(C173,Table1[[Practice no.]:[12]],20,FALSE),List!$A$2:$B$5,2,FALSE)),"",VLOOKUP(VLOOKUP(C173,Table1[[Practice no.]:[12]],20,FALSE),List!$A$2:$B$5,2,FALSE)))</f>
        <v/>
      </c>
      <c r="G173" s="66" t="str">
        <f>IF(C173="","",IF(ISERROR(VLOOKUP(VLOOKUP(C173,Table1[[Practice no.]:[12]],21,FALSE),List!$A$2:$B$5,2,FALSE)),"",VLOOKUP(VLOOKUP(C173,Table1[[Practice no.]:[12]],21,FALSE),List!$A$2:$B$5,2,FALSE)))</f>
        <v/>
      </c>
      <c r="H173" s="67" t="str">
        <f>IF(C173="","",IF(ISERROR(VLOOKUP(VLOOKUP(C173,Table1[[Practice no.]:[12]],22,FALSE),List!$A$2:$B$5,2,FALSE)),"",VLOOKUP(VLOOKUP(C173,Table1[[Practice no.]:[12]],22,FALSE),List!$A$2:$B$5,2,FALSE)))</f>
        <v/>
      </c>
      <c r="I173" s="67" t="str">
        <f>IF(C173="","",IF(ISERROR(VLOOKUP(VLOOKUP(C173,Table1[[Practice no.]:[12]],23,FALSE),List!$A$2:$B$5,2,FALSE)),"",VLOOKUP(VLOOKUP(C173,Table1[[Practice no.]:[12]],23,FALSE),List!$A$2:$B$5,2,FALSE)))</f>
        <v/>
      </c>
      <c r="J173" s="67" t="str">
        <f>IF(C173="","",IF(ISERROR(VLOOKUP(VLOOKUP(C173,Table1[[Practice no.]:[12]],24,FALSE),List!$A$2:$B$5,2,FALSE)),"",VLOOKUP(VLOOKUP(C173,Table1[[Practice no.]:[12]],24,FALSE),List!$A$2:$B$5,2,FALSE)))</f>
        <v/>
      </c>
      <c r="K173" s="68" t="str">
        <f>IF(C173="","",IF(ISERROR(VLOOKUP(VLOOKUP(C173,Table1[[Practice no.]:[12]],25,FALSE),List!$A$2:$B$5,2,FALSE)),"",VLOOKUP(VLOOKUP(C173,Table1[[Practice no.]:[12]],25,FALSE),List!$A$2:$B$5,2,FALSE)))</f>
        <v/>
      </c>
      <c r="L173" s="68" t="str">
        <f>IF(C173="","",IF(ISERROR(VLOOKUP(VLOOKUP(C173,Table1[[Practice no.]:[12]],26,FALSE),List!$A$2:$B$5,2,FALSE)),"",VLOOKUP(VLOOKUP(C173,Table1[[Practice no.]:[12]],26,FALSE),List!$A$2:$B$5,2,FALSE)))</f>
        <v/>
      </c>
      <c r="M173" s="68" t="str">
        <f>IF(C173="","",IF(ISERROR(VLOOKUP(VLOOKUP(C173,Table1[[Practice no.]:[12]],27,FALSE),List!$A$2:$B$5,2,FALSE)),"",VLOOKUP(VLOOKUP(C173,Table1[[Practice no.]:[12]],27,FALSE),List!$A$2:$B$5,2,FALSE)))</f>
        <v/>
      </c>
      <c r="N173" s="69" t="str">
        <f>IF(C173="","",IF(ISERROR(VLOOKUP(VLOOKUP(C173,Table1[[Practice no.]:[12]],28,FALSE),List!$A$2:$B$5,2,FALSE)),"",VLOOKUP(VLOOKUP(C173,Table1[[Practice no.]:[12]],28,FALSE),List!$A$2:$B$5,2,FALSE)))</f>
        <v/>
      </c>
      <c r="O173" s="69" t="str">
        <f>IF(C173="","",IF(ISERROR(VLOOKUP(VLOOKUP(C173,Table1[[Practice no.]:[12]],29,FALSE),List!$A$2:$B$5,2,FALSE)),"",VLOOKUP(VLOOKUP(C173,Table1[[Practice no.]:[12]],29,FALSE),List!$A$2:$B$5,2,FALSE)))</f>
        <v/>
      </c>
      <c r="P173" s="69" t="str">
        <f>IF(C173="","",IF(ISERROR(VLOOKUP(VLOOKUP(C173,Table1[[Practice no.]:[12]],30,FALSE),List!$A$2:$B$5,2,FALSE)),"",VLOOKUP(VLOOKUP(C173,Table1[[Practice no.]:[12]],30,FALSE),List!$A$2:$B$5,2,FALSE)))</f>
        <v/>
      </c>
      <c r="Q173" s="77" t="str">
        <f>IF(C173="","",IF(ISERROR(VLOOKUP(VLOOKUP(C173,Table1[[Practice no.]:[12]],31,FALSE),List!$A$2:$B$5,2,FALSE)),"",VLOOKUP(VLOOKUP(C173,Table1[[Practice no.]:[12]],31,FALSE),List!$A$2:$B$5,2,FALSE)))</f>
        <v/>
      </c>
      <c r="R173" s="55" t="str">
        <f>IF(C173="","",IF(ISERROR(VLOOKUP(VLOOKUP(C173,Table1[[Practice no.]:[12]],32,FALSE),List!$A$2:$B$5,2,FALSE)),"",VLOOKUP(VLOOKUP(C173,Table1[[Practice no.]:[12]],32,FALSE),List!$A$2:$B$5,2,FALSE)))</f>
        <v/>
      </c>
      <c r="S173" s="55" t="str">
        <f>IF(C173="","",IF(ISERROR(VLOOKUP(VLOOKUP(C173,Table1[[Practice no.]:[12]],33,FALSE),List!$A$2:$B$5,2,FALSE)),"",VLOOKUP(VLOOKUP(C173,Table1[[Practice no.]:[12]],33,FALSE),List!$A$2:$B$5,2,FALSE)))</f>
        <v/>
      </c>
      <c r="T173" s="55" t="str">
        <f>IF(C173="","",IF(ISERROR(VLOOKUP(VLOOKUP(C173,Table1[[Practice no.]:[12]],34,FALSE),List!$A$2:$B$5,2,FALSE)),"",VLOOKUP(VLOOKUP(C173,Table1[[Practice no.]:[12]],34,FALSE),List!$A$2:$B$5,2,FALSE)))</f>
        <v/>
      </c>
      <c r="U173" s="55" t="str">
        <f>IF(C173="","",IF(ISERROR(VLOOKUP(VLOOKUP(C173,Table1[[Practice no.]:[12]],35,FALSE),List!$A$2:$B$5,2,FALSE)),"",VLOOKUP(VLOOKUP(C173,Table1[[Practice no.]:[12]],35,FALSE),List!$A$2:$B$5,2,FALSE)))</f>
        <v/>
      </c>
      <c r="V173" s="55" t="str">
        <f>IF(C173="","",IF(ISERROR(VLOOKUP(VLOOKUP(C173,Table1[[Practice no.]:[12]],36,FALSE),List!$A$2:$B$5,2,FALSE)),"",VLOOKUP(VLOOKUP(C173,Table1[[Practice no.]:[12]],36,FALSE),List!$A$2:$B$5,2,FALSE)))</f>
        <v/>
      </c>
      <c r="W173" s="55" t="str">
        <f>IF(C173="","",IF(ISERROR(VLOOKUP(VLOOKUP(C173,Table1[[Practice no.]:[12]],37,FALSE),List!$A$2:$B$5,2,FALSE)),"",VLOOKUP(VLOOKUP(C173,Table1[[Practice no.]:[12]],37,FALSE),List!$A$2:$B$5,2,FALSE)))</f>
        <v/>
      </c>
      <c r="X173" s="55" t="str">
        <f>IF(C173="","",IF(ISERROR(VLOOKUP(VLOOKUP(C173,Table1[[Practice no.]:[12]],38,FALSE),List!$A$2:$B$5,2,FALSE)),"",VLOOKUP(VLOOKUP(C173,Table1[[Practice no.]:[12]],38,FALSE),List!$A$2:$B$5,2,FALSE)))</f>
        <v/>
      </c>
      <c r="Y173" s="55" t="str">
        <f>IF(C173="","",IF(ISERROR(VLOOKUP(VLOOKUP(C173,Table1[[Practice no.]:[12]],39,FALSE),List!$A$2:$B$5,2,FALSE)),"",VLOOKUP(VLOOKUP(C173,Table1[[Practice no.]:[12]],39,FALSE),List!$A$2:$B$5,2,FALSE)))</f>
        <v/>
      </c>
      <c r="Z173" s="55" t="str">
        <f>IF(C173="","",IF(ISERROR(VLOOKUP(VLOOKUP(C173,Table1[[Practice no.]:[12]],40,FALSE),List!$A$2:$B$5,2,FALSE)),"",VLOOKUP(VLOOKUP(C173,Table1[[Practice no.]:[12]],40,FALSE),List!$A$2:$B$5,2,FALSE)))</f>
        <v/>
      </c>
      <c r="AA173" s="55" t="str">
        <f>IF(C173="","",IF(ISERROR(VLOOKUP(VLOOKUP(C173,Table1[[Practice no.]:[12]],41,FALSE),List!$A$2:$B$5,2,FALSE)),"",VLOOKUP(VLOOKUP(C173,Table1[[Practice no.]:[12]],41,FALSE),List!$A$2:$B$5,2,FALSE)))</f>
        <v/>
      </c>
      <c r="AB173" s="55" t="str">
        <f>IF(C173="","",IF(ISERROR(VLOOKUP(VLOOKUP(C173,Table1[[Practice no.]:[12]],42,FALSE),List!$A$2:$B$5,2,FALSE)),"",VLOOKUP(VLOOKUP(C173,Table1[[Practice no.]:[12]],42,FALSE),List!$A$2:$B$5,2,FALSE)))</f>
        <v/>
      </c>
    </row>
    <row r="174" spans="1:28" ht="40.35" customHeight="1">
      <c r="A174" s="222"/>
      <c r="B174" s="219"/>
      <c r="C174" s="217"/>
      <c r="D174" s="219" t="str">
        <f>IF(C174="","",HYPERLINK("#'" &amp; C174 &amp; "'!A1",VLOOKUP(C174,Table1[[Practice no.]:[Pracitce Name]],2,FALSE)))</f>
        <v/>
      </c>
      <c r="E174" s="65" t="str">
        <f>IF(C174="","",IF(ISERROR(VLOOKUP(VLOOKUP(C174,Table1[[Practice no.]:[12]],19,FALSE),List!$A$2:$B$5,2,FALSE)),"",VLOOKUP(VLOOKUP(C174,Table1[[Practice no.]:[12]],19,FALSE),List!$A$2:$B$5,2,FALSE)))</f>
        <v/>
      </c>
      <c r="F174" s="66" t="str">
        <f>IF(C174="","",IF(ISERROR(VLOOKUP(VLOOKUP(C174,Table1[[Practice no.]:[12]],20,FALSE),List!$A$2:$B$5,2,FALSE)),"",VLOOKUP(VLOOKUP(C174,Table1[[Practice no.]:[12]],20,FALSE),List!$A$2:$B$5,2,FALSE)))</f>
        <v/>
      </c>
      <c r="G174" s="66" t="str">
        <f>IF(C174="","",IF(ISERROR(VLOOKUP(VLOOKUP(C174,Table1[[Practice no.]:[12]],21,FALSE),List!$A$2:$B$5,2,FALSE)),"",VLOOKUP(VLOOKUP(C174,Table1[[Practice no.]:[12]],21,FALSE),List!$A$2:$B$5,2,FALSE)))</f>
        <v/>
      </c>
      <c r="H174" s="67" t="str">
        <f>IF(C174="","",IF(ISERROR(VLOOKUP(VLOOKUP(C174,Table1[[Practice no.]:[12]],22,FALSE),List!$A$2:$B$5,2,FALSE)),"",VLOOKUP(VLOOKUP(C174,Table1[[Practice no.]:[12]],22,FALSE),List!$A$2:$B$5,2,FALSE)))</f>
        <v/>
      </c>
      <c r="I174" s="67" t="str">
        <f>IF(C174="","",IF(ISERROR(VLOOKUP(VLOOKUP(C174,Table1[[Practice no.]:[12]],23,FALSE),List!$A$2:$B$5,2,FALSE)),"",VLOOKUP(VLOOKUP(C174,Table1[[Practice no.]:[12]],23,FALSE),List!$A$2:$B$5,2,FALSE)))</f>
        <v/>
      </c>
      <c r="J174" s="67" t="str">
        <f>IF(C174="","",IF(ISERROR(VLOOKUP(VLOOKUP(C174,Table1[[Practice no.]:[12]],24,FALSE),List!$A$2:$B$5,2,FALSE)),"",VLOOKUP(VLOOKUP(C174,Table1[[Practice no.]:[12]],24,FALSE),List!$A$2:$B$5,2,FALSE)))</f>
        <v/>
      </c>
      <c r="K174" s="68" t="str">
        <f>IF(C174="","",IF(ISERROR(VLOOKUP(VLOOKUP(C174,Table1[[Practice no.]:[12]],25,FALSE),List!$A$2:$B$5,2,FALSE)),"",VLOOKUP(VLOOKUP(C174,Table1[[Practice no.]:[12]],25,FALSE),List!$A$2:$B$5,2,FALSE)))</f>
        <v/>
      </c>
      <c r="L174" s="68" t="str">
        <f>IF(C174="","",IF(ISERROR(VLOOKUP(VLOOKUP(C174,Table1[[Practice no.]:[12]],26,FALSE),List!$A$2:$B$5,2,FALSE)),"",VLOOKUP(VLOOKUP(C174,Table1[[Practice no.]:[12]],26,FALSE),List!$A$2:$B$5,2,FALSE)))</f>
        <v/>
      </c>
      <c r="M174" s="68" t="str">
        <f>IF(C174="","",IF(ISERROR(VLOOKUP(VLOOKUP(C174,Table1[[Practice no.]:[12]],27,FALSE),List!$A$2:$B$5,2,FALSE)),"",VLOOKUP(VLOOKUP(C174,Table1[[Practice no.]:[12]],27,FALSE),List!$A$2:$B$5,2,FALSE)))</f>
        <v/>
      </c>
      <c r="N174" s="69" t="str">
        <f>IF(C174="","",IF(ISERROR(VLOOKUP(VLOOKUP(C174,Table1[[Practice no.]:[12]],28,FALSE),List!$A$2:$B$5,2,FALSE)),"",VLOOKUP(VLOOKUP(C174,Table1[[Practice no.]:[12]],28,FALSE),List!$A$2:$B$5,2,FALSE)))</f>
        <v/>
      </c>
      <c r="O174" s="69" t="str">
        <f>IF(C174="","",IF(ISERROR(VLOOKUP(VLOOKUP(C174,Table1[[Practice no.]:[12]],29,FALSE),List!$A$2:$B$5,2,FALSE)),"",VLOOKUP(VLOOKUP(C174,Table1[[Practice no.]:[12]],29,FALSE),List!$A$2:$B$5,2,FALSE)))</f>
        <v/>
      </c>
      <c r="P174" s="69" t="str">
        <f>IF(C174="","",IF(ISERROR(VLOOKUP(VLOOKUP(C174,Table1[[Practice no.]:[12]],30,FALSE),List!$A$2:$B$5,2,FALSE)),"",VLOOKUP(VLOOKUP(C174,Table1[[Practice no.]:[12]],30,FALSE),List!$A$2:$B$5,2,FALSE)))</f>
        <v/>
      </c>
      <c r="Q174" s="77" t="str">
        <f>IF(C174="","",IF(ISERROR(VLOOKUP(VLOOKUP(C174,Table1[[Practice no.]:[12]],31,FALSE),List!$A$2:$B$5,2,FALSE)),"",VLOOKUP(VLOOKUP(C174,Table1[[Practice no.]:[12]],31,FALSE),List!$A$2:$B$5,2,FALSE)))</f>
        <v/>
      </c>
      <c r="R174" s="55" t="str">
        <f>IF(C174="","",IF(ISERROR(VLOOKUP(VLOOKUP(C174,Table1[[Practice no.]:[12]],32,FALSE),List!$A$2:$B$5,2,FALSE)),"",VLOOKUP(VLOOKUP(C174,Table1[[Practice no.]:[12]],32,FALSE),List!$A$2:$B$5,2,FALSE)))</f>
        <v/>
      </c>
      <c r="S174" s="55" t="str">
        <f>IF(C174="","",IF(ISERROR(VLOOKUP(VLOOKUP(C174,Table1[[Practice no.]:[12]],33,FALSE),List!$A$2:$B$5,2,FALSE)),"",VLOOKUP(VLOOKUP(C174,Table1[[Practice no.]:[12]],33,FALSE),List!$A$2:$B$5,2,FALSE)))</f>
        <v/>
      </c>
      <c r="T174" s="55" t="str">
        <f>IF(C174="","",IF(ISERROR(VLOOKUP(VLOOKUP(C174,Table1[[Practice no.]:[12]],34,FALSE),List!$A$2:$B$5,2,FALSE)),"",VLOOKUP(VLOOKUP(C174,Table1[[Practice no.]:[12]],34,FALSE),List!$A$2:$B$5,2,FALSE)))</f>
        <v/>
      </c>
      <c r="U174" s="55" t="str">
        <f>IF(C174="","",IF(ISERROR(VLOOKUP(VLOOKUP(C174,Table1[[Practice no.]:[12]],35,FALSE),List!$A$2:$B$5,2,FALSE)),"",VLOOKUP(VLOOKUP(C174,Table1[[Practice no.]:[12]],35,FALSE),List!$A$2:$B$5,2,FALSE)))</f>
        <v/>
      </c>
      <c r="V174" s="55" t="str">
        <f>IF(C174="","",IF(ISERROR(VLOOKUP(VLOOKUP(C174,Table1[[Practice no.]:[12]],36,FALSE),List!$A$2:$B$5,2,FALSE)),"",VLOOKUP(VLOOKUP(C174,Table1[[Practice no.]:[12]],36,FALSE),List!$A$2:$B$5,2,FALSE)))</f>
        <v/>
      </c>
      <c r="W174" s="55" t="str">
        <f>IF(C174="","",IF(ISERROR(VLOOKUP(VLOOKUP(C174,Table1[[Practice no.]:[12]],37,FALSE),List!$A$2:$B$5,2,FALSE)),"",VLOOKUP(VLOOKUP(C174,Table1[[Practice no.]:[12]],37,FALSE),List!$A$2:$B$5,2,FALSE)))</f>
        <v/>
      </c>
      <c r="X174" s="55" t="str">
        <f>IF(C174="","",IF(ISERROR(VLOOKUP(VLOOKUP(C174,Table1[[Practice no.]:[12]],38,FALSE),List!$A$2:$B$5,2,FALSE)),"",VLOOKUP(VLOOKUP(C174,Table1[[Practice no.]:[12]],38,FALSE),List!$A$2:$B$5,2,FALSE)))</f>
        <v/>
      </c>
      <c r="Y174" s="55" t="str">
        <f>IF(C174="","",IF(ISERROR(VLOOKUP(VLOOKUP(C174,Table1[[Practice no.]:[12]],39,FALSE),List!$A$2:$B$5,2,FALSE)),"",VLOOKUP(VLOOKUP(C174,Table1[[Practice no.]:[12]],39,FALSE),List!$A$2:$B$5,2,FALSE)))</f>
        <v/>
      </c>
      <c r="Z174" s="55" t="str">
        <f>IF(C174="","",IF(ISERROR(VLOOKUP(VLOOKUP(C174,Table1[[Practice no.]:[12]],40,FALSE),List!$A$2:$B$5,2,FALSE)),"",VLOOKUP(VLOOKUP(C174,Table1[[Practice no.]:[12]],40,FALSE),List!$A$2:$B$5,2,FALSE)))</f>
        <v/>
      </c>
      <c r="AA174" s="55" t="str">
        <f>IF(C174="","",IF(ISERROR(VLOOKUP(VLOOKUP(C174,Table1[[Practice no.]:[12]],41,FALSE),List!$A$2:$B$5,2,FALSE)),"",VLOOKUP(VLOOKUP(C174,Table1[[Practice no.]:[12]],41,FALSE),List!$A$2:$B$5,2,FALSE)))</f>
        <v/>
      </c>
      <c r="AB174" s="55" t="str">
        <f>IF(C174="","",IF(ISERROR(VLOOKUP(VLOOKUP(C174,Table1[[Practice no.]:[12]],42,FALSE),List!$A$2:$B$5,2,FALSE)),"",VLOOKUP(VLOOKUP(C174,Table1[[Practice no.]:[12]],42,FALSE),List!$A$2:$B$5,2,FALSE)))</f>
        <v/>
      </c>
    </row>
    <row r="175" spans="1:28" ht="40.35" customHeight="1">
      <c r="A175" s="222"/>
      <c r="B175" s="219"/>
      <c r="C175" s="217"/>
      <c r="D175" s="219" t="str">
        <f>IF(C175="","",HYPERLINK("#'" &amp; C175 &amp; "'!A1",VLOOKUP(C175,Table1[[Practice no.]:[Pracitce Name]],2,FALSE)))</f>
        <v/>
      </c>
      <c r="E175" s="65" t="str">
        <f>IF(C175="","",IF(ISERROR(VLOOKUP(VLOOKUP(C175,Table1[[Practice no.]:[12]],19,FALSE),List!$A$2:$B$5,2,FALSE)),"",VLOOKUP(VLOOKUP(C175,Table1[[Practice no.]:[12]],19,FALSE),List!$A$2:$B$5,2,FALSE)))</f>
        <v/>
      </c>
      <c r="F175" s="66" t="str">
        <f>IF(C175="","",IF(ISERROR(VLOOKUP(VLOOKUP(C175,Table1[[Practice no.]:[12]],20,FALSE),List!$A$2:$B$5,2,FALSE)),"",VLOOKUP(VLOOKUP(C175,Table1[[Practice no.]:[12]],20,FALSE),List!$A$2:$B$5,2,FALSE)))</f>
        <v/>
      </c>
      <c r="G175" s="66" t="str">
        <f>IF(C175="","",IF(ISERROR(VLOOKUP(VLOOKUP(C175,Table1[[Practice no.]:[12]],21,FALSE),List!$A$2:$B$5,2,FALSE)),"",VLOOKUP(VLOOKUP(C175,Table1[[Practice no.]:[12]],21,FALSE),List!$A$2:$B$5,2,FALSE)))</f>
        <v/>
      </c>
      <c r="H175" s="67" t="str">
        <f>IF(C175="","",IF(ISERROR(VLOOKUP(VLOOKUP(C175,Table1[[Practice no.]:[12]],22,FALSE),List!$A$2:$B$5,2,FALSE)),"",VLOOKUP(VLOOKUP(C175,Table1[[Practice no.]:[12]],22,FALSE),List!$A$2:$B$5,2,FALSE)))</f>
        <v/>
      </c>
      <c r="I175" s="67" t="str">
        <f>IF(C175="","",IF(ISERROR(VLOOKUP(VLOOKUP(C175,Table1[[Practice no.]:[12]],23,FALSE),List!$A$2:$B$5,2,FALSE)),"",VLOOKUP(VLOOKUP(C175,Table1[[Practice no.]:[12]],23,FALSE),List!$A$2:$B$5,2,FALSE)))</f>
        <v/>
      </c>
      <c r="J175" s="67" t="str">
        <f>IF(C175="","",IF(ISERROR(VLOOKUP(VLOOKUP(C175,Table1[[Practice no.]:[12]],24,FALSE),List!$A$2:$B$5,2,FALSE)),"",VLOOKUP(VLOOKUP(C175,Table1[[Practice no.]:[12]],24,FALSE),List!$A$2:$B$5,2,FALSE)))</f>
        <v/>
      </c>
      <c r="K175" s="68" t="str">
        <f>IF(C175="","",IF(ISERROR(VLOOKUP(VLOOKUP(C175,Table1[[Practice no.]:[12]],25,FALSE),List!$A$2:$B$5,2,FALSE)),"",VLOOKUP(VLOOKUP(C175,Table1[[Practice no.]:[12]],25,FALSE),List!$A$2:$B$5,2,FALSE)))</f>
        <v/>
      </c>
      <c r="L175" s="68" t="str">
        <f>IF(C175="","",IF(ISERROR(VLOOKUP(VLOOKUP(C175,Table1[[Practice no.]:[12]],26,FALSE),List!$A$2:$B$5,2,FALSE)),"",VLOOKUP(VLOOKUP(C175,Table1[[Practice no.]:[12]],26,FALSE),List!$A$2:$B$5,2,FALSE)))</f>
        <v/>
      </c>
      <c r="M175" s="68" t="str">
        <f>IF(C175="","",IF(ISERROR(VLOOKUP(VLOOKUP(C175,Table1[[Practice no.]:[12]],27,FALSE),List!$A$2:$B$5,2,FALSE)),"",VLOOKUP(VLOOKUP(C175,Table1[[Practice no.]:[12]],27,FALSE),List!$A$2:$B$5,2,FALSE)))</f>
        <v/>
      </c>
      <c r="N175" s="69" t="str">
        <f>IF(C175="","",IF(ISERROR(VLOOKUP(VLOOKUP(C175,Table1[[Practice no.]:[12]],28,FALSE),List!$A$2:$B$5,2,FALSE)),"",VLOOKUP(VLOOKUP(C175,Table1[[Practice no.]:[12]],28,FALSE),List!$A$2:$B$5,2,FALSE)))</f>
        <v/>
      </c>
      <c r="O175" s="69" t="str">
        <f>IF(C175="","",IF(ISERROR(VLOOKUP(VLOOKUP(C175,Table1[[Practice no.]:[12]],29,FALSE),List!$A$2:$B$5,2,FALSE)),"",VLOOKUP(VLOOKUP(C175,Table1[[Practice no.]:[12]],29,FALSE),List!$A$2:$B$5,2,FALSE)))</f>
        <v/>
      </c>
      <c r="P175" s="69" t="str">
        <f>IF(C175="","",IF(ISERROR(VLOOKUP(VLOOKUP(C175,Table1[[Practice no.]:[12]],30,FALSE),List!$A$2:$B$5,2,FALSE)),"",VLOOKUP(VLOOKUP(C175,Table1[[Practice no.]:[12]],30,FALSE),List!$A$2:$B$5,2,FALSE)))</f>
        <v/>
      </c>
      <c r="Q175" s="77" t="str">
        <f>IF(C175="","",IF(ISERROR(VLOOKUP(VLOOKUP(C175,Table1[[Practice no.]:[12]],31,FALSE),List!$A$2:$B$5,2,FALSE)),"",VLOOKUP(VLOOKUP(C175,Table1[[Practice no.]:[12]],31,FALSE),List!$A$2:$B$5,2,FALSE)))</f>
        <v/>
      </c>
      <c r="R175" s="55" t="str">
        <f>IF(C175="","",IF(ISERROR(VLOOKUP(VLOOKUP(C175,Table1[[Practice no.]:[12]],32,FALSE),List!$A$2:$B$5,2,FALSE)),"",VLOOKUP(VLOOKUP(C175,Table1[[Practice no.]:[12]],32,FALSE),List!$A$2:$B$5,2,FALSE)))</f>
        <v/>
      </c>
      <c r="S175" s="55" t="str">
        <f>IF(C175="","",IF(ISERROR(VLOOKUP(VLOOKUP(C175,Table1[[Practice no.]:[12]],33,FALSE),List!$A$2:$B$5,2,FALSE)),"",VLOOKUP(VLOOKUP(C175,Table1[[Practice no.]:[12]],33,FALSE),List!$A$2:$B$5,2,FALSE)))</f>
        <v/>
      </c>
      <c r="T175" s="55" t="str">
        <f>IF(C175="","",IF(ISERROR(VLOOKUP(VLOOKUP(C175,Table1[[Practice no.]:[12]],34,FALSE),List!$A$2:$B$5,2,FALSE)),"",VLOOKUP(VLOOKUP(C175,Table1[[Practice no.]:[12]],34,FALSE),List!$A$2:$B$5,2,FALSE)))</f>
        <v/>
      </c>
      <c r="U175" s="55" t="str">
        <f>IF(C175="","",IF(ISERROR(VLOOKUP(VLOOKUP(C175,Table1[[Practice no.]:[12]],35,FALSE),List!$A$2:$B$5,2,FALSE)),"",VLOOKUP(VLOOKUP(C175,Table1[[Practice no.]:[12]],35,FALSE),List!$A$2:$B$5,2,FALSE)))</f>
        <v/>
      </c>
      <c r="V175" s="55" t="str">
        <f>IF(C175="","",IF(ISERROR(VLOOKUP(VLOOKUP(C175,Table1[[Practice no.]:[12]],36,FALSE),List!$A$2:$B$5,2,FALSE)),"",VLOOKUP(VLOOKUP(C175,Table1[[Practice no.]:[12]],36,FALSE),List!$A$2:$B$5,2,FALSE)))</f>
        <v/>
      </c>
      <c r="W175" s="55" t="str">
        <f>IF(C175="","",IF(ISERROR(VLOOKUP(VLOOKUP(C175,Table1[[Practice no.]:[12]],37,FALSE),List!$A$2:$B$5,2,FALSE)),"",VLOOKUP(VLOOKUP(C175,Table1[[Practice no.]:[12]],37,FALSE),List!$A$2:$B$5,2,FALSE)))</f>
        <v/>
      </c>
      <c r="X175" s="55" t="str">
        <f>IF(C175="","",IF(ISERROR(VLOOKUP(VLOOKUP(C175,Table1[[Practice no.]:[12]],38,FALSE),List!$A$2:$B$5,2,FALSE)),"",VLOOKUP(VLOOKUP(C175,Table1[[Practice no.]:[12]],38,FALSE),List!$A$2:$B$5,2,FALSE)))</f>
        <v/>
      </c>
      <c r="Y175" s="55" t="str">
        <f>IF(C175="","",IF(ISERROR(VLOOKUP(VLOOKUP(C175,Table1[[Practice no.]:[12]],39,FALSE),List!$A$2:$B$5,2,FALSE)),"",VLOOKUP(VLOOKUP(C175,Table1[[Practice no.]:[12]],39,FALSE),List!$A$2:$B$5,2,FALSE)))</f>
        <v/>
      </c>
      <c r="Z175" s="55" t="str">
        <f>IF(C175="","",IF(ISERROR(VLOOKUP(VLOOKUP(C175,Table1[[Practice no.]:[12]],40,FALSE),List!$A$2:$B$5,2,FALSE)),"",VLOOKUP(VLOOKUP(C175,Table1[[Practice no.]:[12]],40,FALSE),List!$A$2:$B$5,2,FALSE)))</f>
        <v/>
      </c>
      <c r="AA175" s="55" t="str">
        <f>IF(C175="","",IF(ISERROR(VLOOKUP(VLOOKUP(C175,Table1[[Practice no.]:[12]],41,FALSE),List!$A$2:$B$5,2,FALSE)),"",VLOOKUP(VLOOKUP(C175,Table1[[Practice no.]:[12]],41,FALSE),List!$A$2:$B$5,2,FALSE)))</f>
        <v/>
      </c>
      <c r="AB175" s="55" t="str">
        <f>IF(C175="","",IF(ISERROR(VLOOKUP(VLOOKUP(C175,Table1[[Practice no.]:[12]],42,FALSE),List!$A$2:$B$5,2,FALSE)),"",VLOOKUP(VLOOKUP(C175,Table1[[Practice no.]:[12]],42,FALSE),List!$A$2:$B$5,2,FALSE)))</f>
        <v/>
      </c>
    </row>
    <row r="176" spans="1:28" ht="40.35" customHeight="1">
      <c r="A176" s="222"/>
      <c r="B176" s="219"/>
      <c r="C176" s="217"/>
      <c r="D176" s="219" t="str">
        <f>IF(C176="","",HYPERLINK("#'" &amp; C176 &amp; "'!A1",VLOOKUP(C176,Table1[[Practice no.]:[Pracitce Name]],2,FALSE)))</f>
        <v/>
      </c>
      <c r="E176" s="65" t="str">
        <f>IF(C176="","",IF(ISERROR(VLOOKUP(VLOOKUP(C176,Table1[[Practice no.]:[12]],19,FALSE),List!$A$2:$B$5,2,FALSE)),"",VLOOKUP(VLOOKUP(C176,Table1[[Practice no.]:[12]],19,FALSE),List!$A$2:$B$5,2,FALSE)))</f>
        <v/>
      </c>
      <c r="F176" s="66" t="str">
        <f>IF(C176="","",IF(ISERROR(VLOOKUP(VLOOKUP(C176,Table1[[Practice no.]:[12]],20,FALSE),List!$A$2:$B$5,2,FALSE)),"",VLOOKUP(VLOOKUP(C176,Table1[[Practice no.]:[12]],20,FALSE),List!$A$2:$B$5,2,FALSE)))</f>
        <v/>
      </c>
      <c r="G176" s="66" t="str">
        <f>IF(C176="","",IF(ISERROR(VLOOKUP(VLOOKUP(C176,Table1[[Practice no.]:[12]],21,FALSE),List!$A$2:$B$5,2,FALSE)),"",VLOOKUP(VLOOKUP(C176,Table1[[Practice no.]:[12]],21,FALSE),List!$A$2:$B$5,2,FALSE)))</f>
        <v/>
      </c>
      <c r="H176" s="67" t="str">
        <f>IF(C176="","",IF(ISERROR(VLOOKUP(VLOOKUP(C176,Table1[[Practice no.]:[12]],22,FALSE),List!$A$2:$B$5,2,FALSE)),"",VLOOKUP(VLOOKUP(C176,Table1[[Practice no.]:[12]],22,FALSE),List!$A$2:$B$5,2,FALSE)))</f>
        <v/>
      </c>
      <c r="I176" s="67" t="str">
        <f>IF(C176="","",IF(ISERROR(VLOOKUP(VLOOKUP(C176,Table1[[Practice no.]:[12]],23,FALSE),List!$A$2:$B$5,2,FALSE)),"",VLOOKUP(VLOOKUP(C176,Table1[[Practice no.]:[12]],23,FALSE),List!$A$2:$B$5,2,FALSE)))</f>
        <v/>
      </c>
      <c r="J176" s="67" t="str">
        <f>IF(C176="","",IF(ISERROR(VLOOKUP(VLOOKUP(C176,Table1[[Practice no.]:[12]],24,FALSE),List!$A$2:$B$5,2,FALSE)),"",VLOOKUP(VLOOKUP(C176,Table1[[Practice no.]:[12]],24,FALSE),List!$A$2:$B$5,2,FALSE)))</f>
        <v/>
      </c>
      <c r="K176" s="68" t="str">
        <f>IF(C176="","",IF(ISERROR(VLOOKUP(VLOOKUP(C176,Table1[[Practice no.]:[12]],25,FALSE),List!$A$2:$B$5,2,FALSE)),"",VLOOKUP(VLOOKUP(C176,Table1[[Practice no.]:[12]],25,FALSE),List!$A$2:$B$5,2,FALSE)))</f>
        <v/>
      </c>
      <c r="L176" s="68" t="str">
        <f>IF(C176="","",IF(ISERROR(VLOOKUP(VLOOKUP(C176,Table1[[Practice no.]:[12]],26,FALSE),List!$A$2:$B$5,2,FALSE)),"",VLOOKUP(VLOOKUP(C176,Table1[[Practice no.]:[12]],26,FALSE),List!$A$2:$B$5,2,FALSE)))</f>
        <v/>
      </c>
      <c r="M176" s="68" t="str">
        <f>IF(C176="","",IF(ISERROR(VLOOKUP(VLOOKUP(C176,Table1[[Practice no.]:[12]],27,FALSE),List!$A$2:$B$5,2,FALSE)),"",VLOOKUP(VLOOKUP(C176,Table1[[Practice no.]:[12]],27,FALSE),List!$A$2:$B$5,2,FALSE)))</f>
        <v/>
      </c>
      <c r="N176" s="69" t="str">
        <f>IF(C176="","",IF(ISERROR(VLOOKUP(VLOOKUP(C176,Table1[[Practice no.]:[12]],28,FALSE),List!$A$2:$B$5,2,FALSE)),"",VLOOKUP(VLOOKUP(C176,Table1[[Practice no.]:[12]],28,FALSE),List!$A$2:$B$5,2,FALSE)))</f>
        <v/>
      </c>
      <c r="O176" s="69" t="str">
        <f>IF(C176="","",IF(ISERROR(VLOOKUP(VLOOKUP(C176,Table1[[Practice no.]:[12]],29,FALSE),List!$A$2:$B$5,2,FALSE)),"",VLOOKUP(VLOOKUP(C176,Table1[[Practice no.]:[12]],29,FALSE),List!$A$2:$B$5,2,FALSE)))</f>
        <v/>
      </c>
      <c r="P176" s="69" t="str">
        <f>IF(C176="","",IF(ISERROR(VLOOKUP(VLOOKUP(C176,Table1[[Practice no.]:[12]],30,FALSE),List!$A$2:$B$5,2,FALSE)),"",VLOOKUP(VLOOKUP(C176,Table1[[Practice no.]:[12]],30,FALSE),List!$A$2:$B$5,2,FALSE)))</f>
        <v/>
      </c>
      <c r="Q176" s="77" t="str">
        <f>IF(C176="","",IF(ISERROR(VLOOKUP(VLOOKUP(C176,Table1[[Practice no.]:[12]],31,FALSE),List!$A$2:$B$5,2,FALSE)),"",VLOOKUP(VLOOKUP(C176,Table1[[Practice no.]:[12]],31,FALSE),List!$A$2:$B$5,2,FALSE)))</f>
        <v/>
      </c>
      <c r="R176" s="55" t="str">
        <f>IF(C176="","",IF(ISERROR(VLOOKUP(VLOOKUP(C176,Table1[[Practice no.]:[12]],32,FALSE),List!$A$2:$B$5,2,FALSE)),"",VLOOKUP(VLOOKUP(C176,Table1[[Practice no.]:[12]],32,FALSE),List!$A$2:$B$5,2,FALSE)))</f>
        <v/>
      </c>
      <c r="S176" s="55" t="str">
        <f>IF(C176="","",IF(ISERROR(VLOOKUP(VLOOKUP(C176,Table1[[Practice no.]:[12]],33,FALSE),List!$A$2:$B$5,2,FALSE)),"",VLOOKUP(VLOOKUP(C176,Table1[[Practice no.]:[12]],33,FALSE),List!$A$2:$B$5,2,FALSE)))</f>
        <v/>
      </c>
      <c r="T176" s="55" t="str">
        <f>IF(C176="","",IF(ISERROR(VLOOKUP(VLOOKUP(C176,Table1[[Practice no.]:[12]],34,FALSE),List!$A$2:$B$5,2,FALSE)),"",VLOOKUP(VLOOKUP(C176,Table1[[Practice no.]:[12]],34,FALSE),List!$A$2:$B$5,2,FALSE)))</f>
        <v/>
      </c>
      <c r="U176" s="55" t="str">
        <f>IF(C176="","",IF(ISERROR(VLOOKUP(VLOOKUP(C176,Table1[[Practice no.]:[12]],35,FALSE),List!$A$2:$B$5,2,FALSE)),"",VLOOKUP(VLOOKUP(C176,Table1[[Practice no.]:[12]],35,FALSE),List!$A$2:$B$5,2,FALSE)))</f>
        <v/>
      </c>
      <c r="V176" s="55" t="str">
        <f>IF(C176="","",IF(ISERROR(VLOOKUP(VLOOKUP(C176,Table1[[Practice no.]:[12]],36,FALSE),List!$A$2:$B$5,2,FALSE)),"",VLOOKUP(VLOOKUP(C176,Table1[[Practice no.]:[12]],36,FALSE),List!$A$2:$B$5,2,FALSE)))</f>
        <v/>
      </c>
      <c r="W176" s="55" t="str">
        <f>IF(C176="","",IF(ISERROR(VLOOKUP(VLOOKUP(C176,Table1[[Practice no.]:[12]],37,FALSE),List!$A$2:$B$5,2,FALSE)),"",VLOOKUP(VLOOKUP(C176,Table1[[Practice no.]:[12]],37,FALSE),List!$A$2:$B$5,2,FALSE)))</f>
        <v/>
      </c>
      <c r="X176" s="55" t="str">
        <f>IF(C176="","",IF(ISERROR(VLOOKUP(VLOOKUP(C176,Table1[[Practice no.]:[12]],38,FALSE),List!$A$2:$B$5,2,FALSE)),"",VLOOKUP(VLOOKUP(C176,Table1[[Practice no.]:[12]],38,FALSE),List!$A$2:$B$5,2,FALSE)))</f>
        <v/>
      </c>
      <c r="Y176" s="55" t="str">
        <f>IF(C176="","",IF(ISERROR(VLOOKUP(VLOOKUP(C176,Table1[[Practice no.]:[12]],39,FALSE),List!$A$2:$B$5,2,FALSE)),"",VLOOKUP(VLOOKUP(C176,Table1[[Practice no.]:[12]],39,FALSE),List!$A$2:$B$5,2,FALSE)))</f>
        <v/>
      </c>
      <c r="Z176" s="55" t="str">
        <f>IF(C176="","",IF(ISERROR(VLOOKUP(VLOOKUP(C176,Table1[[Practice no.]:[12]],40,FALSE),List!$A$2:$B$5,2,FALSE)),"",VLOOKUP(VLOOKUP(C176,Table1[[Practice no.]:[12]],40,FALSE),List!$A$2:$B$5,2,FALSE)))</f>
        <v/>
      </c>
      <c r="AA176" s="55" t="str">
        <f>IF(C176="","",IF(ISERROR(VLOOKUP(VLOOKUP(C176,Table1[[Practice no.]:[12]],41,FALSE),List!$A$2:$B$5,2,FALSE)),"",VLOOKUP(VLOOKUP(C176,Table1[[Practice no.]:[12]],41,FALSE),List!$A$2:$B$5,2,FALSE)))</f>
        <v/>
      </c>
      <c r="AB176" s="55" t="str">
        <f>IF(C176="","",IF(ISERROR(VLOOKUP(VLOOKUP(C176,Table1[[Practice no.]:[12]],42,FALSE),List!$A$2:$B$5,2,FALSE)),"",VLOOKUP(VLOOKUP(C176,Table1[[Practice no.]:[12]],42,FALSE),List!$A$2:$B$5,2,FALSE)))</f>
        <v/>
      </c>
    </row>
    <row r="177" spans="1:28" ht="40.35" customHeight="1">
      <c r="A177" s="222"/>
      <c r="B177" s="219"/>
      <c r="C177" s="217"/>
      <c r="D177" s="219" t="str">
        <f>IF(C177="","",HYPERLINK("#'" &amp; C177 &amp; "'!A1",VLOOKUP(C177,Table1[[Practice no.]:[Pracitce Name]],2,FALSE)))</f>
        <v/>
      </c>
      <c r="E177" s="65" t="str">
        <f>IF(C177="","",IF(ISERROR(VLOOKUP(VLOOKUP(C177,Table1[[Practice no.]:[12]],19,FALSE),List!$A$2:$B$5,2,FALSE)),"",VLOOKUP(VLOOKUP(C177,Table1[[Practice no.]:[12]],19,FALSE),List!$A$2:$B$5,2,FALSE)))</f>
        <v/>
      </c>
      <c r="F177" s="66" t="str">
        <f>IF(C177="","",IF(ISERROR(VLOOKUP(VLOOKUP(C177,Table1[[Practice no.]:[12]],20,FALSE),List!$A$2:$B$5,2,FALSE)),"",VLOOKUP(VLOOKUP(C177,Table1[[Practice no.]:[12]],20,FALSE),List!$A$2:$B$5,2,FALSE)))</f>
        <v/>
      </c>
      <c r="G177" s="66" t="str">
        <f>IF(C177="","",IF(ISERROR(VLOOKUP(VLOOKUP(C177,Table1[[Practice no.]:[12]],21,FALSE),List!$A$2:$B$5,2,FALSE)),"",VLOOKUP(VLOOKUP(C177,Table1[[Practice no.]:[12]],21,FALSE),List!$A$2:$B$5,2,FALSE)))</f>
        <v/>
      </c>
      <c r="H177" s="67" t="str">
        <f>IF(C177="","",IF(ISERROR(VLOOKUP(VLOOKUP(C177,Table1[[Practice no.]:[12]],22,FALSE),List!$A$2:$B$5,2,FALSE)),"",VLOOKUP(VLOOKUP(C177,Table1[[Practice no.]:[12]],22,FALSE),List!$A$2:$B$5,2,FALSE)))</f>
        <v/>
      </c>
      <c r="I177" s="67" t="str">
        <f>IF(C177="","",IF(ISERROR(VLOOKUP(VLOOKUP(C177,Table1[[Practice no.]:[12]],23,FALSE),List!$A$2:$B$5,2,FALSE)),"",VLOOKUP(VLOOKUP(C177,Table1[[Practice no.]:[12]],23,FALSE),List!$A$2:$B$5,2,FALSE)))</f>
        <v/>
      </c>
      <c r="J177" s="67" t="str">
        <f>IF(C177="","",IF(ISERROR(VLOOKUP(VLOOKUP(C177,Table1[[Practice no.]:[12]],24,FALSE),List!$A$2:$B$5,2,FALSE)),"",VLOOKUP(VLOOKUP(C177,Table1[[Practice no.]:[12]],24,FALSE),List!$A$2:$B$5,2,FALSE)))</f>
        <v/>
      </c>
      <c r="K177" s="68" t="str">
        <f>IF(C177="","",IF(ISERROR(VLOOKUP(VLOOKUP(C177,Table1[[Practice no.]:[12]],25,FALSE),List!$A$2:$B$5,2,FALSE)),"",VLOOKUP(VLOOKUP(C177,Table1[[Practice no.]:[12]],25,FALSE),List!$A$2:$B$5,2,FALSE)))</f>
        <v/>
      </c>
      <c r="L177" s="68" t="str">
        <f>IF(C177="","",IF(ISERROR(VLOOKUP(VLOOKUP(C177,Table1[[Practice no.]:[12]],26,FALSE),List!$A$2:$B$5,2,FALSE)),"",VLOOKUP(VLOOKUP(C177,Table1[[Practice no.]:[12]],26,FALSE),List!$A$2:$B$5,2,FALSE)))</f>
        <v/>
      </c>
      <c r="M177" s="68" t="str">
        <f>IF(C177="","",IF(ISERROR(VLOOKUP(VLOOKUP(C177,Table1[[Practice no.]:[12]],27,FALSE),List!$A$2:$B$5,2,FALSE)),"",VLOOKUP(VLOOKUP(C177,Table1[[Practice no.]:[12]],27,FALSE),List!$A$2:$B$5,2,FALSE)))</f>
        <v/>
      </c>
      <c r="N177" s="69" t="str">
        <f>IF(C177="","",IF(ISERROR(VLOOKUP(VLOOKUP(C177,Table1[[Practice no.]:[12]],28,FALSE),List!$A$2:$B$5,2,FALSE)),"",VLOOKUP(VLOOKUP(C177,Table1[[Practice no.]:[12]],28,FALSE),List!$A$2:$B$5,2,FALSE)))</f>
        <v/>
      </c>
      <c r="O177" s="69" t="str">
        <f>IF(C177="","",IF(ISERROR(VLOOKUP(VLOOKUP(C177,Table1[[Practice no.]:[12]],29,FALSE),List!$A$2:$B$5,2,FALSE)),"",VLOOKUP(VLOOKUP(C177,Table1[[Practice no.]:[12]],29,FALSE),List!$A$2:$B$5,2,FALSE)))</f>
        <v/>
      </c>
      <c r="P177" s="69" t="str">
        <f>IF(C177="","",IF(ISERROR(VLOOKUP(VLOOKUP(C177,Table1[[Practice no.]:[12]],30,FALSE),List!$A$2:$B$5,2,FALSE)),"",VLOOKUP(VLOOKUP(C177,Table1[[Practice no.]:[12]],30,FALSE),List!$A$2:$B$5,2,FALSE)))</f>
        <v/>
      </c>
      <c r="Q177" s="77" t="str">
        <f>IF(C177="","",IF(ISERROR(VLOOKUP(VLOOKUP(C177,Table1[[Practice no.]:[12]],31,FALSE),List!$A$2:$B$5,2,FALSE)),"",VLOOKUP(VLOOKUP(C177,Table1[[Practice no.]:[12]],31,FALSE),List!$A$2:$B$5,2,FALSE)))</f>
        <v/>
      </c>
      <c r="R177" s="55" t="str">
        <f>IF(C177="","",IF(ISERROR(VLOOKUP(VLOOKUP(C177,Table1[[Practice no.]:[12]],32,FALSE),List!$A$2:$B$5,2,FALSE)),"",VLOOKUP(VLOOKUP(C177,Table1[[Practice no.]:[12]],32,FALSE),List!$A$2:$B$5,2,FALSE)))</f>
        <v/>
      </c>
      <c r="S177" s="55" t="str">
        <f>IF(C177="","",IF(ISERROR(VLOOKUP(VLOOKUP(C177,Table1[[Practice no.]:[12]],33,FALSE),List!$A$2:$B$5,2,FALSE)),"",VLOOKUP(VLOOKUP(C177,Table1[[Practice no.]:[12]],33,FALSE),List!$A$2:$B$5,2,FALSE)))</f>
        <v/>
      </c>
      <c r="T177" s="55" t="str">
        <f>IF(C177="","",IF(ISERROR(VLOOKUP(VLOOKUP(C177,Table1[[Practice no.]:[12]],34,FALSE),List!$A$2:$B$5,2,FALSE)),"",VLOOKUP(VLOOKUP(C177,Table1[[Practice no.]:[12]],34,FALSE),List!$A$2:$B$5,2,FALSE)))</f>
        <v/>
      </c>
      <c r="U177" s="55" t="str">
        <f>IF(C177="","",IF(ISERROR(VLOOKUP(VLOOKUP(C177,Table1[[Practice no.]:[12]],35,FALSE),List!$A$2:$B$5,2,FALSE)),"",VLOOKUP(VLOOKUP(C177,Table1[[Practice no.]:[12]],35,FALSE),List!$A$2:$B$5,2,FALSE)))</f>
        <v/>
      </c>
      <c r="V177" s="55" t="str">
        <f>IF(C177="","",IF(ISERROR(VLOOKUP(VLOOKUP(C177,Table1[[Practice no.]:[12]],36,FALSE),List!$A$2:$B$5,2,FALSE)),"",VLOOKUP(VLOOKUP(C177,Table1[[Practice no.]:[12]],36,FALSE),List!$A$2:$B$5,2,FALSE)))</f>
        <v/>
      </c>
      <c r="W177" s="55" t="str">
        <f>IF(C177="","",IF(ISERROR(VLOOKUP(VLOOKUP(C177,Table1[[Practice no.]:[12]],37,FALSE),List!$A$2:$B$5,2,FALSE)),"",VLOOKUP(VLOOKUP(C177,Table1[[Practice no.]:[12]],37,FALSE),List!$A$2:$B$5,2,FALSE)))</f>
        <v/>
      </c>
      <c r="X177" s="55" t="str">
        <f>IF(C177="","",IF(ISERROR(VLOOKUP(VLOOKUP(C177,Table1[[Practice no.]:[12]],38,FALSE),List!$A$2:$B$5,2,FALSE)),"",VLOOKUP(VLOOKUP(C177,Table1[[Practice no.]:[12]],38,FALSE),List!$A$2:$B$5,2,FALSE)))</f>
        <v/>
      </c>
      <c r="Y177" s="55" t="str">
        <f>IF(C177="","",IF(ISERROR(VLOOKUP(VLOOKUP(C177,Table1[[Practice no.]:[12]],39,FALSE),List!$A$2:$B$5,2,FALSE)),"",VLOOKUP(VLOOKUP(C177,Table1[[Practice no.]:[12]],39,FALSE),List!$A$2:$B$5,2,FALSE)))</f>
        <v/>
      </c>
      <c r="Z177" s="55" t="str">
        <f>IF(C177="","",IF(ISERROR(VLOOKUP(VLOOKUP(C177,Table1[[Practice no.]:[12]],40,FALSE),List!$A$2:$B$5,2,FALSE)),"",VLOOKUP(VLOOKUP(C177,Table1[[Practice no.]:[12]],40,FALSE),List!$A$2:$B$5,2,FALSE)))</f>
        <v/>
      </c>
      <c r="AA177" s="55" t="str">
        <f>IF(C177="","",IF(ISERROR(VLOOKUP(VLOOKUP(C177,Table1[[Practice no.]:[12]],41,FALSE),List!$A$2:$B$5,2,FALSE)),"",VLOOKUP(VLOOKUP(C177,Table1[[Practice no.]:[12]],41,FALSE),List!$A$2:$B$5,2,FALSE)))</f>
        <v/>
      </c>
      <c r="AB177" s="55" t="str">
        <f>IF(C177="","",IF(ISERROR(VLOOKUP(VLOOKUP(C177,Table1[[Practice no.]:[12]],42,FALSE),List!$A$2:$B$5,2,FALSE)),"",VLOOKUP(VLOOKUP(C177,Table1[[Practice no.]:[12]],42,FALSE),List!$A$2:$B$5,2,FALSE)))</f>
        <v/>
      </c>
    </row>
    <row r="178" spans="1:28" ht="40.35" customHeight="1">
      <c r="A178" s="222"/>
      <c r="B178" s="219"/>
      <c r="C178" s="217"/>
      <c r="D178" s="219" t="str">
        <f>IF(C178="","",HYPERLINK("#'" &amp; C178 &amp; "'!A1",VLOOKUP(C178,Table1[[Practice no.]:[Pracitce Name]],2,FALSE)))</f>
        <v/>
      </c>
      <c r="E178" s="65" t="str">
        <f>IF(C178="","",IF(ISERROR(VLOOKUP(VLOOKUP(C178,Table1[[Practice no.]:[12]],19,FALSE),List!$A$2:$B$5,2,FALSE)),"",VLOOKUP(VLOOKUP(C178,Table1[[Practice no.]:[12]],19,FALSE),List!$A$2:$B$5,2,FALSE)))</f>
        <v/>
      </c>
      <c r="F178" s="66" t="str">
        <f>IF(C178="","",IF(ISERROR(VLOOKUP(VLOOKUP(C178,Table1[[Practice no.]:[12]],20,FALSE),List!$A$2:$B$5,2,FALSE)),"",VLOOKUP(VLOOKUP(C178,Table1[[Practice no.]:[12]],20,FALSE),List!$A$2:$B$5,2,FALSE)))</f>
        <v/>
      </c>
      <c r="G178" s="66" t="str">
        <f>IF(C178="","",IF(ISERROR(VLOOKUP(VLOOKUP(C178,Table1[[Practice no.]:[12]],21,FALSE),List!$A$2:$B$5,2,FALSE)),"",VLOOKUP(VLOOKUP(C178,Table1[[Practice no.]:[12]],21,FALSE),List!$A$2:$B$5,2,FALSE)))</f>
        <v/>
      </c>
      <c r="H178" s="67" t="str">
        <f>IF(C178="","",IF(ISERROR(VLOOKUP(VLOOKUP(C178,Table1[[Practice no.]:[12]],22,FALSE),List!$A$2:$B$5,2,FALSE)),"",VLOOKUP(VLOOKUP(C178,Table1[[Practice no.]:[12]],22,FALSE),List!$A$2:$B$5,2,FALSE)))</f>
        <v/>
      </c>
      <c r="I178" s="67" t="str">
        <f>IF(C178="","",IF(ISERROR(VLOOKUP(VLOOKUP(C178,Table1[[Practice no.]:[12]],23,FALSE),List!$A$2:$B$5,2,FALSE)),"",VLOOKUP(VLOOKUP(C178,Table1[[Practice no.]:[12]],23,FALSE),List!$A$2:$B$5,2,FALSE)))</f>
        <v/>
      </c>
      <c r="J178" s="67" t="str">
        <f>IF(C178="","",IF(ISERROR(VLOOKUP(VLOOKUP(C178,Table1[[Practice no.]:[12]],24,FALSE),List!$A$2:$B$5,2,FALSE)),"",VLOOKUP(VLOOKUP(C178,Table1[[Practice no.]:[12]],24,FALSE),List!$A$2:$B$5,2,FALSE)))</f>
        <v/>
      </c>
      <c r="K178" s="68" t="str">
        <f>IF(C178="","",IF(ISERROR(VLOOKUP(VLOOKUP(C178,Table1[[Practice no.]:[12]],25,FALSE),List!$A$2:$B$5,2,FALSE)),"",VLOOKUP(VLOOKUP(C178,Table1[[Practice no.]:[12]],25,FALSE),List!$A$2:$B$5,2,FALSE)))</f>
        <v/>
      </c>
      <c r="L178" s="68" t="str">
        <f>IF(C178="","",IF(ISERROR(VLOOKUP(VLOOKUP(C178,Table1[[Practice no.]:[12]],26,FALSE),List!$A$2:$B$5,2,FALSE)),"",VLOOKUP(VLOOKUP(C178,Table1[[Practice no.]:[12]],26,FALSE),List!$A$2:$B$5,2,FALSE)))</f>
        <v/>
      </c>
      <c r="M178" s="68" t="str">
        <f>IF(C178="","",IF(ISERROR(VLOOKUP(VLOOKUP(C178,Table1[[Practice no.]:[12]],27,FALSE),List!$A$2:$B$5,2,FALSE)),"",VLOOKUP(VLOOKUP(C178,Table1[[Practice no.]:[12]],27,FALSE),List!$A$2:$B$5,2,FALSE)))</f>
        <v/>
      </c>
      <c r="N178" s="69" t="str">
        <f>IF(C178="","",IF(ISERROR(VLOOKUP(VLOOKUP(C178,Table1[[Practice no.]:[12]],28,FALSE),List!$A$2:$B$5,2,FALSE)),"",VLOOKUP(VLOOKUP(C178,Table1[[Practice no.]:[12]],28,FALSE),List!$A$2:$B$5,2,FALSE)))</f>
        <v/>
      </c>
      <c r="O178" s="69" t="str">
        <f>IF(C178="","",IF(ISERROR(VLOOKUP(VLOOKUP(C178,Table1[[Practice no.]:[12]],29,FALSE),List!$A$2:$B$5,2,FALSE)),"",VLOOKUP(VLOOKUP(C178,Table1[[Practice no.]:[12]],29,FALSE),List!$A$2:$B$5,2,FALSE)))</f>
        <v/>
      </c>
      <c r="P178" s="69" t="str">
        <f>IF(C178="","",IF(ISERROR(VLOOKUP(VLOOKUP(C178,Table1[[Practice no.]:[12]],30,FALSE),List!$A$2:$B$5,2,FALSE)),"",VLOOKUP(VLOOKUP(C178,Table1[[Practice no.]:[12]],30,FALSE),List!$A$2:$B$5,2,FALSE)))</f>
        <v/>
      </c>
      <c r="Q178" s="77" t="str">
        <f>IF(C178="","",IF(ISERROR(VLOOKUP(VLOOKUP(C178,Table1[[Practice no.]:[12]],31,FALSE),List!$A$2:$B$5,2,FALSE)),"",VLOOKUP(VLOOKUP(C178,Table1[[Practice no.]:[12]],31,FALSE),List!$A$2:$B$5,2,FALSE)))</f>
        <v/>
      </c>
      <c r="R178" s="55" t="str">
        <f>IF(C178="","",IF(ISERROR(VLOOKUP(VLOOKUP(C178,Table1[[Practice no.]:[12]],32,FALSE),List!$A$2:$B$5,2,FALSE)),"",VLOOKUP(VLOOKUP(C178,Table1[[Practice no.]:[12]],32,FALSE),List!$A$2:$B$5,2,FALSE)))</f>
        <v/>
      </c>
      <c r="S178" s="55" t="str">
        <f>IF(C178="","",IF(ISERROR(VLOOKUP(VLOOKUP(C178,Table1[[Practice no.]:[12]],33,FALSE),List!$A$2:$B$5,2,FALSE)),"",VLOOKUP(VLOOKUP(C178,Table1[[Practice no.]:[12]],33,FALSE),List!$A$2:$B$5,2,FALSE)))</f>
        <v/>
      </c>
      <c r="T178" s="55" t="str">
        <f>IF(C178="","",IF(ISERROR(VLOOKUP(VLOOKUP(C178,Table1[[Practice no.]:[12]],34,FALSE),List!$A$2:$B$5,2,FALSE)),"",VLOOKUP(VLOOKUP(C178,Table1[[Practice no.]:[12]],34,FALSE),List!$A$2:$B$5,2,FALSE)))</f>
        <v/>
      </c>
      <c r="U178" s="55" t="str">
        <f>IF(C178="","",IF(ISERROR(VLOOKUP(VLOOKUP(C178,Table1[[Practice no.]:[12]],35,FALSE),List!$A$2:$B$5,2,FALSE)),"",VLOOKUP(VLOOKUP(C178,Table1[[Practice no.]:[12]],35,FALSE),List!$A$2:$B$5,2,FALSE)))</f>
        <v/>
      </c>
      <c r="V178" s="55" t="str">
        <f>IF(C178="","",IF(ISERROR(VLOOKUP(VLOOKUP(C178,Table1[[Practice no.]:[12]],36,FALSE),List!$A$2:$B$5,2,FALSE)),"",VLOOKUP(VLOOKUP(C178,Table1[[Practice no.]:[12]],36,FALSE),List!$A$2:$B$5,2,FALSE)))</f>
        <v/>
      </c>
      <c r="W178" s="55" t="str">
        <f>IF(C178="","",IF(ISERROR(VLOOKUP(VLOOKUP(C178,Table1[[Practice no.]:[12]],37,FALSE),List!$A$2:$B$5,2,FALSE)),"",VLOOKUP(VLOOKUP(C178,Table1[[Practice no.]:[12]],37,FALSE),List!$A$2:$B$5,2,FALSE)))</f>
        <v/>
      </c>
      <c r="X178" s="55" t="str">
        <f>IF(C178="","",IF(ISERROR(VLOOKUP(VLOOKUP(C178,Table1[[Practice no.]:[12]],38,FALSE),List!$A$2:$B$5,2,FALSE)),"",VLOOKUP(VLOOKUP(C178,Table1[[Practice no.]:[12]],38,FALSE),List!$A$2:$B$5,2,FALSE)))</f>
        <v/>
      </c>
      <c r="Y178" s="55" t="str">
        <f>IF(C178="","",IF(ISERROR(VLOOKUP(VLOOKUP(C178,Table1[[Practice no.]:[12]],39,FALSE),List!$A$2:$B$5,2,FALSE)),"",VLOOKUP(VLOOKUP(C178,Table1[[Practice no.]:[12]],39,FALSE),List!$A$2:$B$5,2,FALSE)))</f>
        <v/>
      </c>
      <c r="Z178" s="55" t="str">
        <f>IF(C178="","",IF(ISERROR(VLOOKUP(VLOOKUP(C178,Table1[[Practice no.]:[12]],40,FALSE),List!$A$2:$B$5,2,FALSE)),"",VLOOKUP(VLOOKUP(C178,Table1[[Practice no.]:[12]],40,FALSE),List!$A$2:$B$5,2,FALSE)))</f>
        <v/>
      </c>
      <c r="AA178" s="55" t="str">
        <f>IF(C178="","",IF(ISERROR(VLOOKUP(VLOOKUP(C178,Table1[[Practice no.]:[12]],41,FALSE),List!$A$2:$B$5,2,FALSE)),"",VLOOKUP(VLOOKUP(C178,Table1[[Practice no.]:[12]],41,FALSE),List!$A$2:$B$5,2,FALSE)))</f>
        <v/>
      </c>
      <c r="AB178" s="55" t="str">
        <f>IF(C178="","",IF(ISERROR(VLOOKUP(VLOOKUP(C178,Table1[[Practice no.]:[12]],42,FALSE),List!$A$2:$B$5,2,FALSE)),"",VLOOKUP(VLOOKUP(C178,Table1[[Practice no.]:[12]],42,FALSE),List!$A$2:$B$5,2,FALSE)))</f>
        <v/>
      </c>
    </row>
    <row r="179" spans="1:28" ht="40.35" customHeight="1">
      <c r="A179" s="222"/>
      <c r="B179" s="219"/>
      <c r="C179" s="217"/>
      <c r="D179" s="219" t="str">
        <f>IF(C179="","",HYPERLINK("#'" &amp; C179 &amp; "'!A1",VLOOKUP(C179,Table1[[Practice no.]:[Pracitce Name]],2,FALSE)))</f>
        <v/>
      </c>
      <c r="E179" s="65" t="str">
        <f>IF(C179="","",IF(ISERROR(VLOOKUP(VLOOKUP(C179,Table1[[Practice no.]:[12]],19,FALSE),List!$A$2:$B$5,2,FALSE)),"",VLOOKUP(VLOOKUP(C179,Table1[[Practice no.]:[12]],19,FALSE),List!$A$2:$B$5,2,FALSE)))</f>
        <v/>
      </c>
      <c r="F179" s="66" t="str">
        <f>IF(C179="","",IF(ISERROR(VLOOKUP(VLOOKUP(C179,Table1[[Practice no.]:[12]],20,FALSE),List!$A$2:$B$5,2,FALSE)),"",VLOOKUP(VLOOKUP(C179,Table1[[Practice no.]:[12]],20,FALSE),List!$A$2:$B$5,2,FALSE)))</f>
        <v/>
      </c>
      <c r="G179" s="66" t="str">
        <f>IF(C179="","",IF(ISERROR(VLOOKUP(VLOOKUP(C179,Table1[[Practice no.]:[12]],21,FALSE),List!$A$2:$B$5,2,FALSE)),"",VLOOKUP(VLOOKUP(C179,Table1[[Practice no.]:[12]],21,FALSE),List!$A$2:$B$5,2,FALSE)))</f>
        <v/>
      </c>
      <c r="H179" s="67" t="str">
        <f>IF(C179="","",IF(ISERROR(VLOOKUP(VLOOKUP(C179,Table1[[Practice no.]:[12]],22,FALSE),List!$A$2:$B$5,2,FALSE)),"",VLOOKUP(VLOOKUP(C179,Table1[[Practice no.]:[12]],22,FALSE),List!$A$2:$B$5,2,FALSE)))</f>
        <v/>
      </c>
      <c r="I179" s="67" t="str">
        <f>IF(C179="","",IF(ISERROR(VLOOKUP(VLOOKUP(C179,Table1[[Practice no.]:[12]],23,FALSE),List!$A$2:$B$5,2,FALSE)),"",VLOOKUP(VLOOKUP(C179,Table1[[Practice no.]:[12]],23,FALSE),List!$A$2:$B$5,2,FALSE)))</f>
        <v/>
      </c>
      <c r="J179" s="67" t="str">
        <f>IF(C179="","",IF(ISERROR(VLOOKUP(VLOOKUP(C179,Table1[[Practice no.]:[12]],24,FALSE),List!$A$2:$B$5,2,FALSE)),"",VLOOKUP(VLOOKUP(C179,Table1[[Practice no.]:[12]],24,FALSE),List!$A$2:$B$5,2,FALSE)))</f>
        <v/>
      </c>
      <c r="K179" s="68" t="str">
        <f>IF(C179="","",IF(ISERROR(VLOOKUP(VLOOKUP(C179,Table1[[Practice no.]:[12]],25,FALSE),List!$A$2:$B$5,2,FALSE)),"",VLOOKUP(VLOOKUP(C179,Table1[[Practice no.]:[12]],25,FALSE),List!$A$2:$B$5,2,FALSE)))</f>
        <v/>
      </c>
      <c r="L179" s="68" t="str">
        <f>IF(C179="","",IF(ISERROR(VLOOKUP(VLOOKUP(C179,Table1[[Practice no.]:[12]],26,FALSE),List!$A$2:$B$5,2,FALSE)),"",VLOOKUP(VLOOKUP(C179,Table1[[Practice no.]:[12]],26,FALSE),List!$A$2:$B$5,2,FALSE)))</f>
        <v/>
      </c>
      <c r="M179" s="68" t="str">
        <f>IF(C179="","",IF(ISERROR(VLOOKUP(VLOOKUP(C179,Table1[[Practice no.]:[12]],27,FALSE),List!$A$2:$B$5,2,FALSE)),"",VLOOKUP(VLOOKUP(C179,Table1[[Practice no.]:[12]],27,FALSE),List!$A$2:$B$5,2,FALSE)))</f>
        <v/>
      </c>
      <c r="N179" s="69" t="str">
        <f>IF(C179="","",IF(ISERROR(VLOOKUP(VLOOKUP(C179,Table1[[Practice no.]:[12]],28,FALSE),List!$A$2:$B$5,2,FALSE)),"",VLOOKUP(VLOOKUP(C179,Table1[[Practice no.]:[12]],28,FALSE),List!$A$2:$B$5,2,FALSE)))</f>
        <v/>
      </c>
      <c r="O179" s="69" t="str">
        <f>IF(C179="","",IF(ISERROR(VLOOKUP(VLOOKUP(C179,Table1[[Practice no.]:[12]],29,FALSE),List!$A$2:$B$5,2,FALSE)),"",VLOOKUP(VLOOKUP(C179,Table1[[Practice no.]:[12]],29,FALSE),List!$A$2:$B$5,2,FALSE)))</f>
        <v/>
      </c>
      <c r="P179" s="69" t="str">
        <f>IF(C179="","",IF(ISERROR(VLOOKUP(VLOOKUP(C179,Table1[[Practice no.]:[12]],30,FALSE),List!$A$2:$B$5,2,FALSE)),"",VLOOKUP(VLOOKUP(C179,Table1[[Practice no.]:[12]],30,FALSE),List!$A$2:$B$5,2,FALSE)))</f>
        <v/>
      </c>
      <c r="Q179" s="77" t="str">
        <f>IF(C179="","",IF(ISERROR(VLOOKUP(VLOOKUP(C179,Table1[[Practice no.]:[12]],31,FALSE),List!$A$2:$B$5,2,FALSE)),"",VLOOKUP(VLOOKUP(C179,Table1[[Practice no.]:[12]],31,FALSE),List!$A$2:$B$5,2,FALSE)))</f>
        <v/>
      </c>
      <c r="R179" s="55" t="str">
        <f>IF(C179="","",IF(ISERROR(VLOOKUP(VLOOKUP(C179,Table1[[Practice no.]:[12]],32,FALSE),List!$A$2:$B$5,2,FALSE)),"",VLOOKUP(VLOOKUP(C179,Table1[[Practice no.]:[12]],32,FALSE),List!$A$2:$B$5,2,FALSE)))</f>
        <v/>
      </c>
      <c r="S179" s="55" t="str">
        <f>IF(C179="","",IF(ISERROR(VLOOKUP(VLOOKUP(C179,Table1[[Practice no.]:[12]],33,FALSE),List!$A$2:$B$5,2,FALSE)),"",VLOOKUP(VLOOKUP(C179,Table1[[Practice no.]:[12]],33,FALSE),List!$A$2:$B$5,2,FALSE)))</f>
        <v/>
      </c>
      <c r="T179" s="55" t="str">
        <f>IF(C179="","",IF(ISERROR(VLOOKUP(VLOOKUP(C179,Table1[[Practice no.]:[12]],34,FALSE),List!$A$2:$B$5,2,FALSE)),"",VLOOKUP(VLOOKUP(C179,Table1[[Practice no.]:[12]],34,FALSE),List!$A$2:$B$5,2,FALSE)))</f>
        <v/>
      </c>
      <c r="U179" s="55" t="str">
        <f>IF(C179="","",IF(ISERROR(VLOOKUP(VLOOKUP(C179,Table1[[Practice no.]:[12]],35,FALSE),List!$A$2:$B$5,2,FALSE)),"",VLOOKUP(VLOOKUP(C179,Table1[[Practice no.]:[12]],35,FALSE),List!$A$2:$B$5,2,FALSE)))</f>
        <v/>
      </c>
      <c r="V179" s="55" t="str">
        <f>IF(C179="","",IF(ISERROR(VLOOKUP(VLOOKUP(C179,Table1[[Practice no.]:[12]],36,FALSE),List!$A$2:$B$5,2,FALSE)),"",VLOOKUP(VLOOKUP(C179,Table1[[Practice no.]:[12]],36,FALSE),List!$A$2:$B$5,2,FALSE)))</f>
        <v/>
      </c>
      <c r="W179" s="55" t="str">
        <f>IF(C179="","",IF(ISERROR(VLOOKUP(VLOOKUP(C179,Table1[[Practice no.]:[12]],37,FALSE),List!$A$2:$B$5,2,FALSE)),"",VLOOKUP(VLOOKUP(C179,Table1[[Practice no.]:[12]],37,FALSE),List!$A$2:$B$5,2,FALSE)))</f>
        <v/>
      </c>
      <c r="X179" s="55" t="str">
        <f>IF(C179="","",IF(ISERROR(VLOOKUP(VLOOKUP(C179,Table1[[Practice no.]:[12]],38,FALSE),List!$A$2:$B$5,2,FALSE)),"",VLOOKUP(VLOOKUP(C179,Table1[[Practice no.]:[12]],38,FALSE),List!$A$2:$B$5,2,FALSE)))</f>
        <v/>
      </c>
      <c r="Y179" s="55" t="str">
        <f>IF(C179="","",IF(ISERROR(VLOOKUP(VLOOKUP(C179,Table1[[Practice no.]:[12]],39,FALSE),List!$A$2:$B$5,2,FALSE)),"",VLOOKUP(VLOOKUP(C179,Table1[[Practice no.]:[12]],39,FALSE),List!$A$2:$B$5,2,FALSE)))</f>
        <v/>
      </c>
      <c r="Z179" s="55" t="str">
        <f>IF(C179="","",IF(ISERROR(VLOOKUP(VLOOKUP(C179,Table1[[Practice no.]:[12]],40,FALSE),List!$A$2:$B$5,2,FALSE)),"",VLOOKUP(VLOOKUP(C179,Table1[[Practice no.]:[12]],40,FALSE),List!$A$2:$B$5,2,FALSE)))</f>
        <v/>
      </c>
      <c r="AA179" s="55" t="str">
        <f>IF(C179="","",IF(ISERROR(VLOOKUP(VLOOKUP(C179,Table1[[Practice no.]:[12]],41,FALSE),List!$A$2:$B$5,2,FALSE)),"",VLOOKUP(VLOOKUP(C179,Table1[[Practice no.]:[12]],41,FALSE),List!$A$2:$B$5,2,FALSE)))</f>
        <v/>
      </c>
      <c r="AB179" s="55" t="str">
        <f>IF(C179="","",IF(ISERROR(VLOOKUP(VLOOKUP(C179,Table1[[Practice no.]:[12]],42,FALSE),List!$A$2:$B$5,2,FALSE)),"",VLOOKUP(VLOOKUP(C179,Table1[[Practice no.]:[12]],42,FALSE),List!$A$2:$B$5,2,FALSE)))</f>
        <v/>
      </c>
    </row>
    <row r="180" spans="1:28" ht="40.35" customHeight="1">
      <c r="A180" s="222"/>
      <c r="B180" s="219"/>
      <c r="C180" s="217"/>
      <c r="D180" s="219" t="str">
        <f>IF(C180="","",HYPERLINK("#'" &amp; C180 &amp; "'!A1",VLOOKUP(C180,Table1[[Practice no.]:[Pracitce Name]],2,FALSE)))</f>
        <v/>
      </c>
      <c r="E180" s="65" t="str">
        <f>IF(C180="","",IF(ISERROR(VLOOKUP(VLOOKUP(C180,Table1[[Practice no.]:[12]],19,FALSE),List!$A$2:$B$5,2,FALSE)),"",VLOOKUP(VLOOKUP(C180,Table1[[Practice no.]:[12]],19,FALSE),List!$A$2:$B$5,2,FALSE)))</f>
        <v/>
      </c>
      <c r="F180" s="66" t="str">
        <f>IF(C180="","",IF(ISERROR(VLOOKUP(VLOOKUP(C180,Table1[[Practice no.]:[12]],20,FALSE),List!$A$2:$B$5,2,FALSE)),"",VLOOKUP(VLOOKUP(C180,Table1[[Practice no.]:[12]],20,FALSE),List!$A$2:$B$5,2,FALSE)))</f>
        <v/>
      </c>
      <c r="G180" s="66" t="str">
        <f>IF(C180="","",IF(ISERROR(VLOOKUP(VLOOKUP(C180,Table1[[Practice no.]:[12]],21,FALSE),List!$A$2:$B$5,2,FALSE)),"",VLOOKUP(VLOOKUP(C180,Table1[[Practice no.]:[12]],21,FALSE),List!$A$2:$B$5,2,FALSE)))</f>
        <v/>
      </c>
      <c r="H180" s="67" t="str">
        <f>IF(C180="","",IF(ISERROR(VLOOKUP(VLOOKUP(C180,Table1[[Practice no.]:[12]],22,FALSE),List!$A$2:$B$5,2,FALSE)),"",VLOOKUP(VLOOKUP(C180,Table1[[Practice no.]:[12]],22,FALSE),List!$A$2:$B$5,2,FALSE)))</f>
        <v/>
      </c>
      <c r="I180" s="67" t="str">
        <f>IF(C180="","",IF(ISERROR(VLOOKUP(VLOOKUP(C180,Table1[[Practice no.]:[12]],23,FALSE),List!$A$2:$B$5,2,FALSE)),"",VLOOKUP(VLOOKUP(C180,Table1[[Practice no.]:[12]],23,FALSE),List!$A$2:$B$5,2,FALSE)))</f>
        <v/>
      </c>
      <c r="J180" s="67" t="str">
        <f>IF(C180="","",IF(ISERROR(VLOOKUP(VLOOKUP(C180,Table1[[Practice no.]:[12]],24,FALSE),List!$A$2:$B$5,2,FALSE)),"",VLOOKUP(VLOOKUP(C180,Table1[[Practice no.]:[12]],24,FALSE),List!$A$2:$B$5,2,FALSE)))</f>
        <v/>
      </c>
      <c r="K180" s="68" t="str">
        <f>IF(C180="","",IF(ISERROR(VLOOKUP(VLOOKUP(C180,Table1[[Practice no.]:[12]],25,FALSE),List!$A$2:$B$5,2,FALSE)),"",VLOOKUP(VLOOKUP(C180,Table1[[Practice no.]:[12]],25,FALSE),List!$A$2:$B$5,2,FALSE)))</f>
        <v/>
      </c>
      <c r="L180" s="68" t="str">
        <f>IF(C180="","",IF(ISERROR(VLOOKUP(VLOOKUP(C180,Table1[[Practice no.]:[12]],26,FALSE),List!$A$2:$B$5,2,FALSE)),"",VLOOKUP(VLOOKUP(C180,Table1[[Practice no.]:[12]],26,FALSE),List!$A$2:$B$5,2,FALSE)))</f>
        <v/>
      </c>
      <c r="M180" s="68" t="str">
        <f>IF(C180="","",IF(ISERROR(VLOOKUP(VLOOKUP(C180,Table1[[Practice no.]:[12]],27,FALSE),List!$A$2:$B$5,2,FALSE)),"",VLOOKUP(VLOOKUP(C180,Table1[[Practice no.]:[12]],27,FALSE),List!$A$2:$B$5,2,FALSE)))</f>
        <v/>
      </c>
      <c r="N180" s="69" t="str">
        <f>IF(C180="","",IF(ISERROR(VLOOKUP(VLOOKUP(C180,Table1[[Practice no.]:[12]],28,FALSE),List!$A$2:$B$5,2,FALSE)),"",VLOOKUP(VLOOKUP(C180,Table1[[Practice no.]:[12]],28,FALSE),List!$A$2:$B$5,2,FALSE)))</f>
        <v/>
      </c>
      <c r="O180" s="69" t="str">
        <f>IF(C180="","",IF(ISERROR(VLOOKUP(VLOOKUP(C180,Table1[[Practice no.]:[12]],29,FALSE),List!$A$2:$B$5,2,FALSE)),"",VLOOKUP(VLOOKUP(C180,Table1[[Practice no.]:[12]],29,FALSE),List!$A$2:$B$5,2,FALSE)))</f>
        <v/>
      </c>
      <c r="P180" s="69" t="str">
        <f>IF(C180="","",IF(ISERROR(VLOOKUP(VLOOKUP(C180,Table1[[Practice no.]:[12]],30,FALSE),List!$A$2:$B$5,2,FALSE)),"",VLOOKUP(VLOOKUP(C180,Table1[[Practice no.]:[12]],30,FALSE),List!$A$2:$B$5,2,FALSE)))</f>
        <v/>
      </c>
      <c r="Q180" s="77" t="str">
        <f>IF(C180="","",IF(ISERROR(VLOOKUP(VLOOKUP(C180,Table1[[Practice no.]:[12]],31,FALSE),List!$A$2:$B$5,2,FALSE)),"",VLOOKUP(VLOOKUP(C180,Table1[[Practice no.]:[12]],31,FALSE),List!$A$2:$B$5,2,FALSE)))</f>
        <v/>
      </c>
      <c r="R180" s="55" t="str">
        <f>IF(C180="","",IF(ISERROR(VLOOKUP(VLOOKUP(C180,Table1[[Practice no.]:[12]],32,FALSE),List!$A$2:$B$5,2,FALSE)),"",VLOOKUP(VLOOKUP(C180,Table1[[Practice no.]:[12]],32,FALSE),List!$A$2:$B$5,2,FALSE)))</f>
        <v/>
      </c>
      <c r="S180" s="55" t="str">
        <f>IF(C180="","",IF(ISERROR(VLOOKUP(VLOOKUP(C180,Table1[[Practice no.]:[12]],33,FALSE),List!$A$2:$B$5,2,FALSE)),"",VLOOKUP(VLOOKUP(C180,Table1[[Practice no.]:[12]],33,FALSE),List!$A$2:$B$5,2,FALSE)))</f>
        <v/>
      </c>
      <c r="T180" s="55" t="str">
        <f>IF(C180="","",IF(ISERROR(VLOOKUP(VLOOKUP(C180,Table1[[Practice no.]:[12]],34,FALSE),List!$A$2:$B$5,2,FALSE)),"",VLOOKUP(VLOOKUP(C180,Table1[[Practice no.]:[12]],34,FALSE),List!$A$2:$B$5,2,FALSE)))</f>
        <v/>
      </c>
      <c r="U180" s="55" t="str">
        <f>IF(C180="","",IF(ISERROR(VLOOKUP(VLOOKUP(C180,Table1[[Practice no.]:[12]],35,FALSE),List!$A$2:$B$5,2,FALSE)),"",VLOOKUP(VLOOKUP(C180,Table1[[Practice no.]:[12]],35,FALSE),List!$A$2:$B$5,2,FALSE)))</f>
        <v/>
      </c>
      <c r="V180" s="55" t="str">
        <f>IF(C180="","",IF(ISERROR(VLOOKUP(VLOOKUP(C180,Table1[[Practice no.]:[12]],36,FALSE),List!$A$2:$B$5,2,FALSE)),"",VLOOKUP(VLOOKUP(C180,Table1[[Practice no.]:[12]],36,FALSE),List!$A$2:$B$5,2,FALSE)))</f>
        <v/>
      </c>
      <c r="W180" s="55" t="str">
        <f>IF(C180="","",IF(ISERROR(VLOOKUP(VLOOKUP(C180,Table1[[Practice no.]:[12]],37,FALSE),List!$A$2:$B$5,2,FALSE)),"",VLOOKUP(VLOOKUP(C180,Table1[[Practice no.]:[12]],37,FALSE),List!$A$2:$B$5,2,FALSE)))</f>
        <v/>
      </c>
      <c r="X180" s="55" t="str">
        <f>IF(C180="","",IF(ISERROR(VLOOKUP(VLOOKUP(C180,Table1[[Practice no.]:[12]],38,FALSE),List!$A$2:$B$5,2,FALSE)),"",VLOOKUP(VLOOKUP(C180,Table1[[Practice no.]:[12]],38,FALSE),List!$A$2:$B$5,2,FALSE)))</f>
        <v/>
      </c>
      <c r="Y180" s="55" t="str">
        <f>IF(C180="","",IF(ISERROR(VLOOKUP(VLOOKUP(C180,Table1[[Practice no.]:[12]],39,FALSE),List!$A$2:$B$5,2,FALSE)),"",VLOOKUP(VLOOKUP(C180,Table1[[Practice no.]:[12]],39,FALSE),List!$A$2:$B$5,2,FALSE)))</f>
        <v/>
      </c>
      <c r="Z180" s="55" t="str">
        <f>IF(C180="","",IF(ISERROR(VLOOKUP(VLOOKUP(C180,Table1[[Practice no.]:[12]],40,FALSE),List!$A$2:$B$5,2,FALSE)),"",VLOOKUP(VLOOKUP(C180,Table1[[Practice no.]:[12]],40,FALSE),List!$A$2:$B$5,2,FALSE)))</f>
        <v/>
      </c>
      <c r="AA180" s="55" t="str">
        <f>IF(C180="","",IF(ISERROR(VLOOKUP(VLOOKUP(C180,Table1[[Practice no.]:[12]],41,FALSE),List!$A$2:$B$5,2,FALSE)),"",VLOOKUP(VLOOKUP(C180,Table1[[Practice no.]:[12]],41,FALSE),List!$A$2:$B$5,2,FALSE)))</f>
        <v/>
      </c>
      <c r="AB180" s="55" t="str">
        <f>IF(C180="","",IF(ISERROR(VLOOKUP(VLOOKUP(C180,Table1[[Practice no.]:[12]],42,FALSE),List!$A$2:$B$5,2,FALSE)),"",VLOOKUP(VLOOKUP(C180,Table1[[Practice no.]:[12]],42,FALSE),List!$A$2:$B$5,2,FALSE)))</f>
        <v/>
      </c>
    </row>
    <row r="181" spans="1:28" ht="40.35" customHeight="1">
      <c r="A181" s="222"/>
      <c r="B181" s="219"/>
      <c r="C181" s="217"/>
      <c r="D181" s="219" t="str">
        <f>IF(C181="","",HYPERLINK("#'" &amp; C181 &amp; "'!A1",VLOOKUP(C181,Table1[[Practice no.]:[Pracitce Name]],2,FALSE)))</f>
        <v/>
      </c>
      <c r="E181" s="65" t="str">
        <f>IF(C181="","",IF(ISERROR(VLOOKUP(VLOOKUP(C181,Table1[[Practice no.]:[12]],19,FALSE),List!$A$2:$B$5,2,FALSE)),"",VLOOKUP(VLOOKUP(C181,Table1[[Practice no.]:[12]],19,FALSE),List!$A$2:$B$5,2,FALSE)))</f>
        <v/>
      </c>
      <c r="F181" s="66" t="str">
        <f>IF(C181="","",IF(ISERROR(VLOOKUP(VLOOKUP(C181,Table1[[Practice no.]:[12]],20,FALSE),List!$A$2:$B$5,2,FALSE)),"",VLOOKUP(VLOOKUP(C181,Table1[[Practice no.]:[12]],20,FALSE),List!$A$2:$B$5,2,FALSE)))</f>
        <v/>
      </c>
      <c r="G181" s="66" t="str">
        <f>IF(C181="","",IF(ISERROR(VLOOKUP(VLOOKUP(C181,Table1[[Practice no.]:[12]],21,FALSE),List!$A$2:$B$5,2,FALSE)),"",VLOOKUP(VLOOKUP(C181,Table1[[Practice no.]:[12]],21,FALSE),List!$A$2:$B$5,2,FALSE)))</f>
        <v/>
      </c>
      <c r="H181" s="67" t="str">
        <f>IF(C181="","",IF(ISERROR(VLOOKUP(VLOOKUP(C181,Table1[[Practice no.]:[12]],22,FALSE),List!$A$2:$B$5,2,FALSE)),"",VLOOKUP(VLOOKUP(C181,Table1[[Practice no.]:[12]],22,FALSE),List!$A$2:$B$5,2,FALSE)))</f>
        <v/>
      </c>
      <c r="I181" s="67" t="str">
        <f>IF(C181="","",IF(ISERROR(VLOOKUP(VLOOKUP(C181,Table1[[Practice no.]:[12]],23,FALSE),List!$A$2:$B$5,2,FALSE)),"",VLOOKUP(VLOOKUP(C181,Table1[[Practice no.]:[12]],23,FALSE),List!$A$2:$B$5,2,FALSE)))</f>
        <v/>
      </c>
      <c r="J181" s="67" t="str">
        <f>IF(C181="","",IF(ISERROR(VLOOKUP(VLOOKUP(C181,Table1[[Practice no.]:[12]],24,FALSE),List!$A$2:$B$5,2,FALSE)),"",VLOOKUP(VLOOKUP(C181,Table1[[Practice no.]:[12]],24,FALSE),List!$A$2:$B$5,2,FALSE)))</f>
        <v/>
      </c>
      <c r="K181" s="68" t="str">
        <f>IF(C181="","",IF(ISERROR(VLOOKUP(VLOOKUP(C181,Table1[[Practice no.]:[12]],25,FALSE),List!$A$2:$B$5,2,FALSE)),"",VLOOKUP(VLOOKUP(C181,Table1[[Practice no.]:[12]],25,FALSE),List!$A$2:$B$5,2,FALSE)))</f>
        <v/>
      </c>
      <c r="L181" s="68" t="str">
        <f>IF(C181="","",IF(ISERROR(VLOOKUP(VLOOKUP(C181,Table1[[Practice no.]:[12]],26,FALSE),List!$A$2:$B$5,2,FALSE)),"",VLOOKUP(VLOOKUP(C181,Table1[[Practice no.]:[12]],26,FALSE),List!$A$2:$B$5,2,FALSE)))</f>
        <v/>
      </c>
      <c r="M181" s="68" t="str">
        <f>IF(C181="","",IF(ISERROR(VLOOKUP(VLOOKUP(C181,Table1[[Practice no.]:[12]],27,FALSE),List!$A$2:$B$5,2,FALSE)),"",VLOOKUP(VLOOKUP(C181,Table1[[Practice no.]:[12]],27,FALSE),List!$A$2:$B$5,2,FALSE)))</f>
        <v/>
      </c>
      <c r="N181" s="69" t="str">
        <f>IF(C181="","",IF(ISERROR(VLOOKUP(VLOOKUP(C181,Table1[[Practice no.]:[12]],28,FALSE),List!$A$2:$B$5,2,FALSE)),"",VLOOKUP(VLOOKUP(C181,Table1[[Practice no.]:[12]],28,FALSE),List!$A$2:$B$5,2,FALSE)))</f>
        <v/>
      </c>
      <c r="O181" s="69" t="str">
        <f>IF(C181="","",IF(ISERROR(VLOOKUP(VLOOKUP(C181,Table1[[Practice no.]:[12]],29,FALSE),List!$A$2:$B$5,2,FALSE)),"",VLOOKUP(VLOOKUP(C181,Table1[[Practice no.]:[12]],29,FALSE),List!$A$2:$B$5,2,FALSE)))</f>
        <v/>
      </c>
      <c r="P181" s="69" t="str">
        <f>IF(C181="","",IF(ISERROR(VLOOKUP(VLOOKUP(C181,Table1[[Practice no.]:[12]],30,FALSE),List!$A$2:$B$5,2,FALSE)),"",VLOOKUP(VLOOKUP(C181,Table1[[Practice no.]:[12]],30,FALSE),List!$A$2:$B$5,2,FALSE)))</f>
        <v/>
      </c>
      <c r="Q181" s="77" t="str">
        <f>IF(C181="","",IF(ISERROR(VLOOKUP(VLOOKUP(C181,Table1[[Practice no.]:[12]],31,FALSE),List!$A$2:$B$5,2,FALSE)),"",VLOOKUP(VLOOKUP(C181,Table1[[Practice no.]:[12]],31,FALSE),List!$A$2:$B$5,2,FALSE)))</f>
        <v/>
      </c>
      <c r="R181" s="55" t="str">
        <f>IF(C181="","",IF(ISERROR(VLOOKUP(VLOOKUP(C181,Table1[[Practice no.]:[12]],32,FALSE),List!$A$2:$B$5,2,FALSE)),"",VLOOKUP(VLOOKUP(C181,Table1[[Practice no.]:[12]],32,FALSE),List!$A$2:$B$5,2,FALSE)))</f>
        <v/>
      </c>
      <c r="S181" s="55" t="str">
        <f>IF(C181="","",IF(ISERROR(VLOOKUP(VLOOKUP(C181,Table1[[Practice no.]:[12]],33,FALSE),List!$A$2:$B$5,2,FALSE)),"",VLOOKUP(VLOOKUP(C181,Table1[[Practice no.]:[12]],33,FALSE),List!$A$2:$B$5,2,FALSE)))</f>
        <v/>
      </c>
      <c r="T181" s="55" t="str">
        <f>IF(C181="","",IF(ISERROR(VLOOKUP(VLOOKUP(C181,Table1[[Practice no.]:[12]],34,FALSE),List!$A$2:$B$5,2,FALSE)),"",VLOOKUP(VLOOKUP(C181,Table1[[Practice no.]:[12]],34,FALSE),List!$A$2:$B$5,2,FALSE)))</f>
        <v/>
      </c>
      <c r="U181" s="55" t="str">
        <f>IF(C181="","",IF(ISERROR(VLOOKUP(VLOOKUP(C181,Table1[[Practice no.]:[12]],35,FALSE),List!$A$2:$B$5,2,FALSE)),"",VLOOKUP(VLOOKUP(C181,Table1[[Practice no.]:[12]],35,FALSE),List!$A$2:$B$5,2,FALSE)))</f>
        <v/>
      </c>
      <c r="V181" s="55" t="str">
        <f>IF(C181="","",IF(ISERROR(VLOOKUP(VLOOKUP(C181,Table1[[Practice no.]:[12]],36,FALSE),List!$A$2:$B$5,2,FALSE)),"",VLOOKUP(VLOOKUP(C181,Table1[[Practice no.]:[12]],36,FALSE),List!$A$2:$B$5,2,FALSE)))</f>
        <v/>
      </c>
      <c r="W181" s="55" t="str">
        <f>IF(C181="","",IF(ISERROR(VLOOKUP(VLOOKUP(C181,Table1[[Practice no.]:[12]],37,FALSE),List!$A$2:$B$5,2,FALSE)),"",VLOOKUP(VLOOKUP(C181,Table1[[Practice no.]:[12]],37,FALSE),List!$A$2:$B$5,2,FALSE)))</f>
        <v/>
      </c>
      <c r="X181" s="55" t="str">
        <f>IF(C181="","",IF(ISERROR(VLOOKUP(VLOOKUP(C181,Table1[[Practice no.]:[12]],38,FALSE),List!$A$2:$B$5,2,FALSE)),"",VLOOKUP(VLOOKUP(C181,Table1[[Practice no.]:[12]],38,FALSE),List!$A$2:$B$5,2,FALSE)))</f>
        <v/>
      </c>
      <c r="Y181" s="55" t="str">
        <f>IF(C181="","",IF(ISERROR(VLOOKUP(VLOOKUP(C181,Table1[[Practice no.]:[12]],39,FALSE),List!$A$2:$B$5,2,FALSE)),"",VLOOKUP(VLOOKUP(C181,Table1[[Practice no.]:[12]],39,FALSE),List!$A$2:$B$5,2,FALSE)))</f>
        <v/>
      </c>
      <c r="Z181" s="55" t="str">
        <f>IF(C181="","",IF(ISERROR(VLOOKUP(VLOOKUP(C181,Table1[[Practice no.]:[12]],40,FALSE),List!$A$2:$B$5,2,FALSE)),"",VLOOKUP(VLOOKUP(C181,Table1[[Practice no.]:[12]],40,FALSE),List!$A$2:$B$5,2,FALSE)))</f>
        <v/>
      </c>
      <c r="AA181" s="55" t="str">
        <f>IF(C181="","",IF(ISERROR(VLOOKUP(VLOOKUP(C181,Table1[[Practice no.]:[12]],41,FALSE),List!$A$2:$B$5,2,FALSE)),"",VLOOKUP(VLOOKUP(C181,Table1[[Practice no.]:[12]],41,FALSE),List!$A$2:$B$5,2,FALSE)))</f>
        <v/>
      </c>
      <c r="AB181" s="55" t="str">
        <f>IF(C181="","",IF(ISERROR(VLOOKUP(VLOOKUP(C181,Table1[[Practice no.]:[12]],42,FALSE),List!$A$2:$B$5,2,FALSE)),"",VLOOKUP(VLOOKUP(C181,Table1[[Practice no.]:[12]],42,FALSE),List!$A$2:$B$5,2,FALSE)))</f>
        <v/>
      </c>
    </row>
    <row r="182" spans="1:28" ht="40.35" customHeight="1">
      <c r="A182" s="222"/>
      <c r="B182" s="219"/>
      <c r="C182" s="217"/>
      <c r="D182" s="219" t="str">
        <f>IF(C182="","",HYPERLINK("#'" &amp; C182 &amp; "'!A1",VLOOKUP(C182,Table1[[Practice no.]:[Pracitce Name]],2,FALSE)))</f>
        <v/>
      </c>
      <c r="E182" s="65" t="str">
        <f>IF(C182="","",IF(ISERROR(VLOOKUP(VLOOKUP(C182,Table1[[Practice no.]:[12]],19,FALSE),List!$A$2:$B$5,2,FALSE)),"",VLOOKUP(VLOOKUP(C182,Table1[[Practice no.]:[12]],19,FALSE),List!$A$2:$B$5,2,FALSE)))</f>
        <v/>
      </c>
      <c r="F182" s="66" t="str">
        <f>IF(C182="","",IF(ISERROR(VLOOKUP(VLOOKUP(C182,Table1[[Practice no.]:[12]],20,FALSE),List!$A$2:$B$5,2,FALSE)),"",VLOOKUP(VLOOKUP(C182,Table1[[Practice no.]:[12]],20,FALSE),List!$A$2:$B$5,2,FALSE)))</f>
        <v/>
      </c>
      <c r="G182" s="66" t="str">
        <f>IF(C182="","",IF(ISERROR(VLOOKUP(VLOOKUP(C182,Table1[[Practice no.]:[12]],21,FALSE),List!$A$2:$B$5,2,FALSE)),"",VLOOKUP(VLOOKUP(C182,Table1[[Practice no.]:[12]],21,FALSE),List!$A$2:$B$5,2,FALSE)))</f>
        <v/>
      </c>
      <c r="H182" s="67" t="str">
        <f>IF(C182="","",IF(ISERROR(VLOOKUP(VLOOKUP(C182,Table1[[Practice no.]:[12]],22,FALSE),List!$A$2:$B$5,2,FALSE)),"",VLOOKUP(VLOOKUP(C182,Table1[[Practice no.]:[12]],22,FALSE),List!$A$2:$B$5,2,FALSE)))</f>
        <v/>
      </c>
      <c r="I182" s="67" t="str">
        <f>IF(C182="","",IF(ISERROR(VLOOKUP(VLOOKUP(C182,Table1[[Practice no.]:[12]],23,FALSE),List!$A$2:$B$5,2,FALSE)),"",VLOOKUP(VLOOKUP(C182,Table1[[Practice no.]:[12]],23,FALSE),List!$A$2:$B$5,2,FALSE)))</f>
        <v/>
      </c>
      <c r="J182" s="67" t="str">
        <f>IF(C182="","",IF(ISERROR(VLOOKUP(VLOOKUP(C182,Table1[[Practice no.]:[12]],24,FALSE),List!$A$2:$B$5,2,FALSE)),"",VLOOKUP(VLOOKUP(C182,Table1[[Practice no.]:[12]],24,FALSE),List!$A$2:$B$5,2,FALSE)))</f>
        <v/>
      </c>
      <c r="K182" s="68" t="str">
        <f>IF(C182="","",IF(ISERROR(VLOOKUP(VLOOKUP(C182,Table1[[Practice no.]:[12]],25,FALSE),List!$A$2:$B$5,2,FALSE)),"",VLOOKUP(VLOOKUP(C182,Table1[[Practice no.]:[12]],25,FALSE),List!$A$2:$B$5,2,FALSE)))</f>
        <v/>
      </c>
      <c r="L182" s="68" t="str">
        <f>IF(C182="","",IF(ISERROR(VLOOKUP(VLOOKUP(C182,Table1[[Practice no.]:[12]],26,FALSE),List!$A$2:$B$5,2,FALSE)),"",VLOOKUP(VLOOKUP(C182,Table1[[Practice no.]:[12]],26,FALSE),List!$A$2:$B$5,2,FALSE)))</f>
        <v/>
      </c>
      <c r="M182" s="68" t="str">
        <f>IF(C182="","",IF(ISERROR(VLOOKUP(VLOOKUP(C182,Table1[[Practice no.]:[12]],27,FALSE),List!$A$2:$B$5,2,FALSE)),"",VLOOKUP(VLOOKUP(C182,Table1[[Practice no.]:[12]],27,FALSE),List!$A$2:$B$5,2,FALSE)))</f>
        <v/>
      </c>
      <c r="N182" s="69" t="str">
        <f>IF(C182="","",IF(ISERROR(VLOOKUP(VLOOKUP(C182,Table1[[Practice no.]:[12]],28,FALSE),List!$A$2:$B$5,2,FALSE)),"",VLOOKUP(VLOOKUP(C182,Table1[[Practice no.]:[12]],28,FALSE),List!$A$2:$B$5,2,FALSE)))</f>
        <v/>
      </c>
      <c r="O182" s="69" t="str">
        <f>IF(C182="","",IF(ISERROR(VLOOKUP(VLOOKUP(C182,Table1[[Practice no.]:[12]],29,FALSE),List!$A$2:$B$5,2,FALSE)),"",VLOOKUP(VLOOKUP(C182,Table1[[Practice no.]:[12]],29,FALSE),List!$A$2:$B$5,2,FALSE)))</f>
        <v/>
      </c>
      <c r="P182" s="69" t="str">
        <f>IF(C182="","",IF(ISERROR(VLOOKUP(VLOOKUP(C182,Table1[[Practice no.]:[12]],30,FALSE),List!$A$2:$B$5,2,FALSE)),"",VLOOKUP(VLOOKUP(C182,Table1[[Practice no.]:[12]],30,FALSE),List!$A$2:$B$5,2,FALSE)))</f>
        <v/>
      </c>
      <c r="Q182" s="77" t="str">
        <f>IF(C182="","",IF(ISERROR(VLOOKUP(VLOOKUP(C182,Table1[[Practice no.]:[12]],31,FALSE),List!$A$2:$B$5,2,FALSE)),"",VLOOKUP(VLOOKUP(C182,Table1[[Practice no.]:[12]],31,FALSE),List!$A$2:$B$5,2,FALSE)))</f>
        <v/>
      </c>
      <c r="R182" s="55" t="str">
        <f>IF(C182="","",IF(ISERROR(VLOOKUP(VLOOKUP(C182,Table1[[Practice no.]:[12]],32,FALSE),List!$A$2:$B$5,2,FALSE)),"",VLOOKUP(VLOOKUP(C182,Table1[[Practice no.]:[12]],32,FALSE),List!$A$2:$B$5,2,FALSE)))</f>
        <v/>
      </c>
      <c r="S182" s="55" t="str">
        <f>IF(C182="","",IF(ISERROR(VLOOKUP(VLOOKUP(C182,Table1[[Practice no.]:[12]],33,FALSE),List!$A$2:$B$5,2,FALSE)),"",VLOOKUP(VLOOKUP(C182,Table1[[Practice no.]:[12]],33,FALSE),List!$A$2:$B$5,2,FALSE)))</f>
        <v/>
      </c>
      <c r="T182" s="55" t="str">
        <f>IF(C182="","",IF(ISERROR(VLOOKUP(VLOOKUP(C182,Table1[[Practice no.]:[12]],34,FALSE),List!$A$2:$B$5,2,FALSE)),"",VLOOKUP(VLOOKUP(C182,Table1[[Practice no.]:[12]],34,FALSE),List!$A$2:$B$5,2,FALSE)))</f>
        <v/>
      </c>
      <c r="U182" s="55" t="str">
        <f>IF(C182="","",IF(ISERROR(VLOOKUP(VLOOKUP(C182,Table1[[Practice no.]:[12]],35,FALSE),List!$A$2:$B$5,2,FALSE)),"",VLOOKUP(VLOOKUP(C182,Table1[[Practice no.]:[12]],35,FALSE),List!$A$2:$B$5,2,FALSE)))</f>
        <v/>
      </c>
      <c r="V182" s="55" t="str">
        <f>IF(C182="","",IF(ISERROR(VLOOKUP(VLOOKUP(C182,Table1[[Practice no.]:[12]],36,FALSE),List!$A$2:$B$5,2,FALSE)),"",VLOOKUP(VLOOKUP(C182,Table1[[Practice no.]:[12]],36,FALSE),List!$A$2:$B$5,2,FALSE)))</f>
        <v/>
      </c>
      <c r="W182" s="55" t="str">
        <f>IF(C182="","",IF(ISERROR(VLOOKUP(VLOOKUP(C182,Table1[[Practice no.]:[12]],37,FALSE),List!$A$2:$B$5,2,FALSE)),"",VLOOKUP(VLOOKUP(C182,Table1[[Practice no.]:[12]],37,FALSE),List!$A$2:$B$5,2,FALSE)))</f>
        <v/>
      </c>
      <c r="X182" s="55" t="str">
        <f>IF(C182="","",IF(ISERROR(VLOOKUP(VLOOKUP(C182,Table1[[Practice no.]:[12]],38,FALSE),List!$A$2:$B$5,2,FALSE)),"",VLOOKUP(VLOOKUP(C182,Table1[[Practice no.]:[12]],38,FALSE),List!$A$2:$B$5,2,FALSE)))</f>
        <v/>
      </c>
      <c r="Y182" s="55" t="str">
        <f>IF(C182="","",IF(ISERROR(VLOOKUP(VLOOKUP(C182,Table1[[Practice no.]:[12]],39,FALSE),List!$A$2:$B$5,2,FALSE)),"",VLOOKUP(VLOOKUP(C182,Table1[[Practice no.]:[12]],39,FALSE),List!$A$2:$B$5,2,FALSE)))</f>
        <v/>
      </c>
      <c r="Z182" s="55" t="str">
        <f>IF(C182="","",IF(ISERROR(VLOOKUP(VLOOKUP(C182,Table1[[Practice no.]:[12]],40,FALSE),List!$A$2:$B$5,2,FALSE)),"",VLOOKUP(VLOOKUP(C182,Table1[[Practice no.]:[12]],40,FALSE),List!$A$2:$B$5,2,FALSE)))</f>
        <v/>
      </c>
      <c r="AA182" s="55" t="str">
        <f>IF(C182="","",IF(ISERROR(VLOOKUP(VLOOKUP(C182,Table1[[Practice no.]:[12]],41,FALSE),List!$A$2:$B$5,2,FALSE)),"",VLOOKUP(VLOOKUP(C182,Table1[[Practice no.]:[12]],41,FALSE),List!$A$2:$B$5,2,FALSE)))</f>
        <v/>
      </c>
      <c r="AB182" s="55" t="str">
        <f>IF(C182="","",IF(ISERROR(VLOOKUP(VLOOKUP(C182,Table1[[Practice no.]:[12]],42,FALSE),List!$A$2:$B$5,2,FALSE)),"",VLOOKUP(VLOOKUP(C182,Table1[[Practice no.]:[12]],42,FALSE),List!$A$2:$B$5,2,FALSE)))</f>
        <v/>
      </c>
    </row>
    <row r="183" spans="1:28" ht="40.35" customHeight="1">
      <c r="A183" s="222"/>
      <c r="B183" s="219"/>
      <c r="C183" s="217"/>
      <c r="D183" s="219" t="str">
        <f>IF(C183="","",HYPERLINK("#'" &amp; C183 &amp; "'!A1",VLOOKUP(C183,Table1[[Practice no.]:[Pracitce Name]],2,FALSE)))</f>
        <v/>
      </c>
      <c r="E183" s="65" t="str">
        <f>IF(C183="","",IF(ISERROR(VLOOKUP(VLOOKUP(C183,Table1[[Practice no.]:[12]],19,FALSE),List!$A$2:$B$5,2,FALSE)),"",VLOOKUP(VLOOKUP(C183,Table1[[Practice no.]:[12]],19,FALSE),List!$A$2:$B$5,2,FALSE)))</f>
        <v/>
      </c>
      <c r="F183" s="66" t="str">
        <f>IF(C183="","",IF(ISERROR(VLOOKUP(VLOOKUP(C183,Table1[[Practice no.]:[12]],20,FALSE),List!$A$2:$B$5,2,FALSE)),"",VLOOKUP(VLOOKUP(C183,Table1[[Practice no.]:[12]],20,FALSE),List!$A$2:$B$5,2,FALSE)))</f>
        <v/>
      </c>
      <c r="G183" s="66" t="str">
        <f>IF(C183="","",IF(ISERROR(VLOOKUP(VLOOKUP(C183,Table1[[Practice no.]:[12]],21,FALSE),List!$A$2:$B$5,2,FALSE)),"",VLOOKUP(VLOOKUP(C183,Table1[[Practice no.]:[12]],21,FALSE),List!$A$2:$B$5,2,FALSE)))</f>
        <v/>
      </c>
      <c r="H183" s="67" t="str">
        <f>IF(C183="","",IF(ISERROR(VLOOKUP(VLOOKUP(C183,Table1[[Practice no.]:[12]],22,FALSE),List!$A$2:$B$5,2,FALSE)),"",VLOOKUP(VLOOKUP(C183,Table1[[Practice no.]:[12]],22,FALSE),List!$A$2:$B$5,2,FALSE)))</f>
        <v/>
      </c>
      <c r="I183" s="67" t="str">
        <f>IF(C183="","",IF(ISERROR(VLOOKUP(VLOOKUP(C183,Table1[[Practice no.]:[12]],23,FALSE),List!$A$2:$B$5,2,FALSE)),"",VLOOKUP(VLOOKUP(C183,Table1[[Practice no.]:[12]],23,FALSE),List!$A$2:$B$5,2,FALSE)))</f>
        <v/>
      </c>
      <c r="J183" s="67" t="str">
        <f>IF(C183="","",IF(ISERROR(VLOOKUP(VLOOKUP(C183,Table1[[Practice no.]:[12]],24,FALSE),List!$A$2:$B$5,2,FALSE)),"",VLOOKUP(VLOOKUP(C183,Table1[[Practice no.]:[12]],24,FALSE),List!$A$2:$B$5,2,FALSE)))</f>
        <v/>
      </c>
      <c r="K183" s="68" t="str">
        <f>IF(C183="","",IF(ISERROR(VLOOKUP(VLOOKUP(C183,Table1[[Practice no.]:[12]],25,FALSE),List!$A$2:$B$5,2,FALSE)),"",VLOOKUP(VLOOKUP(C183,Table1[[Practice no.]:[12]],25,FALSE),List!$A$2:$B$5,2,FALSE)))</f>
        <v/>
      </c>
      <c r="L183" s="68" t="str">
        <f>IF(C183="","",IF(ISERROR(VLOOKUP(VLOOKUP(C183,Table1[[Practice no.]:[12]],26,FALSE),List!$A$2:$B$5,2,FALSE)),"",VLOOKUP(VLOOKUP(C183,Table1[[Practice no.]:[12]],26,FALSE),List!$A$2:$B$5,2,FALSE)))</f>
        <v/>
      </c>
      <c r="M183" s="68" t="str">
        <f>IF(C183="","",IF(ISERROR(VLOOKUP(VLOOKUP(C183,Table1[[Practice no.]:[12]],27,FALSE),List!$A$2:$B$5,2,FALSE)),"",VLOOKUP(VLOOKUP(C183,Table1[[Practice no.]:[12]],27,FALSE),List!$A$2:$B$5,2,FALSE)))</f>
        <v/>
      </c>
      <c r="N183" s="69" t="str">
        <f>IF(C183="","",IF(ISERROR(VLOOKUP(VLOOKUP(C183,Table1[[Practice no.]:[12]],28,FALSE),List!$A$2:$B$5,2,FALSE)),"",VLOOKUP(VLOOKUP(C183,Table1[[Practice no.]:[12]],28,FALSE),List!$A$2:$B$5,2,FALSE)))</f>
        <v/>
      </c>
      <c r="O183" s="69" t="str">
        <f>IF(C183="","",IF(ISERROR(VLOOKUP(VLOOKUP(C183,Table1[[Practice no.]:[12]],29,FALSE),List!$A$2:$B$5,2,FALSE)),"",VLOOKUP(VLOOKUP(C183,Table1[[Practice no.]:[12]],29,FALSE),List!$A$2:$B$5,2,FALSE)))</f>
        <v/>
      </c>
      <c r="P183" s="69" t="str">
        <f>IF(C183="","",IF(ISERROR(VLOOKUP(VLOOKUP(C183,Table1[[Practice no.]:[12]],30,FALSE),List!$A$2:$B$5,2,FALSE)),"",VLOOKUP(VLOOKUP(C183,Table1[[Practice no.]:[12]],30,FALSE),List!$A$2:$B$5,2,FALSE)))</f>
        <v/>
      </c>
      <c r="Q183" s="77" t="str">
        <f>IF(C183="","",IF(ISERROR(VLOOKUP(VLOOKUP(C183,Table1[[Practice no.]:[12]],31,FALSE),List!$A$2:$B$5,2,FALSE)),"",VLOOKUP(VLOOKUP(C183,Table1[[Practice no.]:[12]],31,FALSE),List!$A$2:$B$5,2,FALSE)))</f>
        <v/>
      </c>
      <c r="R183" s="55" t="str">
        <f>IF(C183="","",IF(ISERROR(VLOOKUP(VLOOKUP(C183,Table1[[Practice no.]:[12]],32,FALSE),List!$A$2:$B$5,2,FALSE)),"",VLOOKUP(VLOOKUP(C183,Table1[[Practice no.]:[12]],32,FALSE),List!$A$2:$B$5,2,FALSE)))</f>
        <v/>
      </c>
      <c r="S183" s="55" t="str">
        <f>IF(C183="","",IF(ISERROR(VLOOKUP(VLOOKUP(C183,Table1[[Practice no.]:[12]],33,FALSE),List!$A$2:$B$5,2,FALSE)),"",VLOOKUP(VLOOKUP(C183,Table1[[Practice no.]:[12]],33,FALSE),List!$A$2:$B$5,2,FALSE)))</f>
        <v/>
      </c>
      <c r="T183" s="55" t="str">
        <f>IF(C183="","",IF(ISERROR(VLOOKUP(VLOOKUP(C183,Table1[[Practice no.]:[12]],34,FALSE),List!$A$2:$B$5,2,FALSE)),"",VLOOKUP(VLOOKUP(C183,Table1[[Practice no.]:[12]],34,FALSE),List!$A$2:$B$5,2,FALSE)))</f>
        <v/>
      </c>
      <c r="U183" s="55" t="str">
        <f>IF(C183="","",IF(ISERROR(VLOOKUP(VLOOKUP(C183,Table1[[Practice no.]:[12]],35,FALSE),List!$A$2:$B$5,2,FALSE)),"",VLOOKUP(VLOOKUP(C183,Table1[[Practice no.]:[12]],35,FALSE),List!$A$2:$B$5,2,FALSE)))</f>
        <v/>
      </c>
      <c r="V183" s="55" t="str">
        <f>IF(C183="","",IF(ISERROR(VLOOKUP(VLOOKUP(C183,Table1[[Practice no.]:[12]],36,FALSE),List!$A$2:$B$5,2,FALSE)),"",VLOOKUP(VLOOKUP(C183,Table1[[Practice no.]:[12]],36,FALSE),List!$A$2:$B$5,2,FALSE)))</f>
        <v/>
      </c>
      <c r="W183" s="55" t="str">
        <f>IF(C183="","",IF(ISERROR(VLOOKUP(VLOOKUP(C183,Table1[[Practice no.]:[12]],37,FALSE),List!$A$2:$B$5,2,FALSE)),"",VLOOKUP(VLOOKUP(C183,Table1[[Practice no.]:[12]],37,FALSE),List!$A$2:$B$5,2,FALSE)))</f>
        <v/>
      </c>
      <c r="X183" s="55" t="str">
        <f>IF(C183="","",IF(ISERROR(VLOOKUP(VLOOKUP(C183,Table1[[Practice no.]:[12]],38,FALSE),List!$A$2:$B$5,2,FALSE)),"",VLOOKUP(VLOOKUP(C183,Table1[[Practice no.]:[12]],38,FALSE),List!$A$2:$B$5,2,FALSE)))</f>
        <v/>
      </c>
      <c r="Y183" s="55" t="str">
        <f>IF(C183="","",IF(ISERROR(VLOOKUP(VLOOKUP(C183,Table1[[Practice no.]:[12]],39,FALSE),List!$A$2:$B$5,2,FALSE)),"",VLOOKUP(VLOOKUP(C183,Table1[[Practice no.]:[12]],39,FALSE),List!$A$2:$B$5,2,FALSE)))</f>
        <v/>
      </c>
      <c r="Z183" s="55" t="str">
        <f>IF(C183="","",IF(ISERROR(VLOOKUP(VLOOKUP(C183,Table1[[Practice no.]:[12]],40,FALSE),List!$A$2:$B$5,2,FALSE)),"",VLOOKUP(VLOOKUP(C183,Table1[[Practice no.]:[12]],40,FALSE),List!$A$2:$B$5,2,FALSE)))</f>
        <v/>
      </c>
      <c r="AA183" s="55" t="str">
        <f>IF(C183="","",IF(ISERROR(VLOOKUP(VLOOKUP(C183,Table1[[Practice no.]:[12]],41,FALSE),List!$A$2:$B$5,2,FALSE)),"",VLOOKUP(VLOOKUP(C183,Table1[[Practice no.]:[12]],41,FALSE),List!$A$2:$B$5,2,FALSE)))</f>
        <v/>
      </c>
      <c r="AB183" s="55" t="str">
        <f>IF(C183="","",IF(ISERROR(VLOOKUP(VLOOKUP(C183,Table1[[Practice no.]:[12]],42,FALSE),List!$A$2:$B$5,2,FALSE)),"",VLOOKUP(VLOOKUP(C183,Table1[[Practice no.]:[12]],42,FALSE),List!$A$2:$B$5,2,FALSE)))</f>
        <v/>
      </c>
    </row>
    <row r="184" spans="1:28" ht="40.35" customHeight="1">
      <c r="A184" s="222"/>
      <c r="B184" s="219"/>
      <c r="C184" s="217"/>
      <c r="D184" s="219" t="str">
        <f>IF(C184="","",HYPERLINK("#'" &amp; C184 &amp; "'!A1",VLOOKUP(C184,Table1[[Practice no.]:[Pracitce Name]],2,FALSE)))</f>
        <v/>
      </c>
      <c r="E184" s="65" t="str">
        <f>IF(C184="","",IF(ISERROR(VLOOKUP(VLOOKUP(C184,Table1[[Practice no.]:[12]],19,FALSE),List!$A$2:$B$5,2,FALSE)),"",VLOOKUP(VLOOKUP(C184,Table1[[Practice no.]:[12]],19,FALSE),List!$A$2:$B$5,2,FALSE)))</f>
        <v/>
      </c>
      <c r="F184" s="66" t="str">
        <f>IF(C184="","",IF(ISERROR(VLOOKUP(VLOOKUP(C184,Table1[[Practice no.]:[12]],20,FALSE),List!$A$2:$B$5,2,FALSE)),"",VLOOKUP(VLOOKUP(C184,Table1[[Practice no.]:[12]],20,FALSE),List!$A$2:$B$5,2,FALSE)))</f>
        <v/>
      </c>
      <c r="G184" s="66" t="str">
        <f>IF(C184="","",IF(ISERROR(VLOOKUP(VLOOKUP(C184,Table1[[Practice no.]:[12]],21,FALSE),List!$A$2:$B$5,2,FALSE)),"",VLOOKUP(VLOOKUP(C184,Table1[[Practice no.]:[12]],21,FALSE),List!$A$2:$B$5,2,FALSE)))</f>
        <v/>
      </c>
      <c r="H184" s="67" t="str">
        <f>IF(C184="","",IF(ISERROR(VLOOKUP(VLOOKUP(C184,Table1[[Practice no.]:[12]],22,FALSE),List!$A$2:$B$5,2,FALSE)),"",VLOOKUP(VLOOKUP(C184,Table1[[Practice no.]:[12]],22,FALSE),List!$A$2:$B$5,2,FALSE)))</f>
        <v/>
      </c>
      <c r="I184" s="67" t="str">
        <f>IF(C184="","",IF(ISERROR(VLOOKUP(VLOOKUP(C184,Table1[[Practice no.]:[12]],23,FALSE),List!$A$2:$B$5,2,FALSE)),"",VLOOKUP(VLOOKUP(C184,Table1[[Practice no.]:[12]],23,FALSE),List!$A$2:$B$5,2,FALSE)))</f>
        <v/>
      </c>
      <c r="J184" s="67" t="str">
        <f>IF(C184="","",IF(ISERROR(VLOOKUP(VLOOKUP(C184,Table1[[Practice no.]:[12]],24,FALSE),List!$A$2:$B$5,2,FALSE)),"",VLOOKUP(VLOOKUP(C184,Table1[[Practice no.]:[12]],24,FALSE),List!$A$2:$B$5,2,FALSE)))</f>
        <v/>
      </c>
      <c r="K184" s="68" t="str">
        <f>IF(C184="","",IF(ISERROR(VLOOKUP(VLOOKUP(C184,Table1[[Practice no.]:[12]],25,FALSE),List!$A$2:$B$5,2,FALSE)),"",VLOOKUP(VLOOKUP(C184,Table1[[Practice no.]:[12]],25,FALSE),List!$A$2:$B$5,2,FALSE)))</f>
        <v/>
      </c>
      <c r="L184" s="68" t="str">
        <f>IF(C184="","",IF(ISERROR(VLOOKUP(VLOOKUP(C184,Table1[[Practice no.]:[12]],26,FALSE),List!$A$2:$B$5,2,FALSE)),"",VLOOKUP(VLOOKUP(C184,Table1[[Practice no.]:[12]],26,FALSE),List!$A$2:$B$5,2,FALSE)))</f>
        <v/>
      </c>
      <c r="M184" s="68" t="str">
        <f>IF(C184="","",IF(ISERROR(VLOOKUP(VLOOKUP(C184,Table1[[Practice no.]:[12]],27,FALSE),List!$A$2:$B$5,2,FALSE)),"",VLOOKUP(VLOOKUP(C184,Table1[[Practice no.]:[12]],27,FALSE),List!$A$2:$B$5,2,FALSE)))</f>
        <v/>
      </c>
      <c r="N184" s="69" t="str">
        <f>IF(C184="","",IF(ISERROR(VLOOKUP(VLOOKUP(C184,Table1[[Practice no.]:[12]],28,FALSE),List!$A$2:$B$5,2,FALSE)),"",VLOOKUP(VLOOKUP(C184,Table1[[Practice no.]:[12]],28,FALSE),List!$A$2:$B$5,2,FALSE)))</f>
        <v/>
      </c>
      <c r="O184" s="69" t="str">
        <f>IF(C184="","",IF(ISERROR(VLOOKUP(VLOOKUP(C184,Table1[[Practice no.]:[12]],29,FALSE),List!$A$2:$B$5,2,FALSE)),"",VLOOKUP(VLOOKUP(C184,Table1[[Practice no.]:[12]],29,FALSE),List!$A$2:$B$5,2,FALSE)))</f>
        <v/>
      </c>
      <c r="P184" s="69" t="str">
        <f>IF(C184="","",IF(ISERROR(VLOOKUP(VLOOKUP(C184,Table1[[Practice no.]:[12]],30,FALSE),List!$A$2:$B$5,2,FALSE)),"",VLOOKUP(VLOOKUP(C184,Table1[[Practice no.]:[12]],30,FALSE),List!$A$2:$B$5,2,FALSE)))</f>
        <v/>
      </c>
      <c r="Q184" s="77" t="str">
        <f>IF(C184="","",IF(ISERROR(VLOOKUP(VLOOKUP(C184,Table1[[Practice no.]:[12]],31,FALSE),List!$A$2:$B$5,2,FALSE)),"",VLOOKUP(VLOOKUP(C184,Table1[[Practice no.]:[12]],31,FALSE),List!$A$2:$B$5,2,FALSE)))</f>
        <v/>
      </c>
      <c r="R184" s="55" t="str">
        <f>IF(C184="","",IF(ISERROR(VLOOKUP(VLOOKUP(C184,Table1[[Practice no.]:[12]],32,FALSE),List!$A$2:$B$5,2,FALSE)),"",VLOOKUP(VLOOKUP(C184,Table1[[Practice no.]:[12]],32,FALSE),List!$A$2:$B$5,2,FALSE)))</f>
        <v/>
      </c>
      <c r="S184" s="55" t="str">
        <f>IF(C184="","",IF(ISERROR(VLOOKUP(VLOOKUP(C184,Table1[[Practice no.]:[12]],33,FALSE),List!$A$2:$B$5,2,FALSE)),"",VLOOKUP(VLOOKUP(C184,Table1[[Practice no.]:[12]],33,FALSE),List!$A$2:$B$5,2,FALSE)))</f>
        <v/>
      </c>
      <c r="T184" s="55" t="str">
        <f>IF(C184="","",IF(ISERROR(VLOOKUP(VLOOKUP(C184,Table1[[Practice no.]:[12]],34,FALSE),List!$A$2:$B$5,2,FALSE)),"",VLOOKUP(VLOOKUP(C184,Table1[[Practice no.]:[12]],34,FALSE),List!$A$2:$B$5,2,FALSE)))</f>
        <v/>
      </c>
      <c r="U184" s="55" t="str">
        <f>IF(C184="","",IF(ISERROR(VLOOKUP(VLOOKUP(C184,Table1[[Practice no.]:[12]],35,FALSE),List!$A$2:$B$5,2,FALSE)),"",VLOOKUP(VLOOKUP(C184,Table1[[Practice no.]:[12]],35,FALSE),List!$A$2:$B$5,2,FALSE)))</f>
        <v/>
      </c>
      <c r="V184" s="55" t="str">
        <f>IF(C184="","",IF(ISERROR(VLOOKUP(VLOOKUP(C184,Table1[[Practice no.]:[12]],36,FALSE),List!$A$2:$B$5,2,FALSE)),"",VLOOKUP(VLOOKUP(C184,Table1[[Practice no.]:[12]],36,FALSE),List!$A$2:$B$5,2,FALSE)))</f>
        <v/>
      </c>
      <c r="W184" s="55" t="str">
        <f>IF(C184="","",IF(ISERROR(VLOOKUP(VLOOKUP(C184,Table1[[Practice no.]:[12]],37,FALSE),List!$A$2:$B$5,2,FALSE)),"",VLOOKUP(VLOOKUP(C184,Table1[[Practice no.]:[12]],37,FALSE),List!$A$2:$B$5,2,FALSE)))</f>
        <v/>
      </c>
      <c r="X184" s="55" t="str">
        <f>IF(C184="","",IF(ISERROR(VLOOKUP(VLOOKUP(C184,Table1[[Practice no.]:[12]],38,FALSE),List!$A$2:$B$5,2,FALSE)),"",VLOOKUP(VLOOKUP(C184,Table1[[Practice no.]:[12]],38,FALSE),List!$A$2:$B$5,2,FALSE)))</f>
        <v/>
      </c>
      <c r="Y184" s="55" t="str">
        <f>IF(C184="","",IF(ISERROR(VLOOKUP(VLOOKUP(C184,Table1[[Practice no.]:[12]],39,FALSE),List!$A$2:$B$5,2,FALSE)),"",VLOOKUP(VLOOKUP(C184,Table1[[Practice no.]:[12]],39,FALSE),List!$A$2:$B$5,2,FALSE)))</f>
        <v/>
      </c>
      <c r="Z184" s="55" t="str">
        <f>IF(C184="","",IF(ISERROR(VLOOKUP(VLOOKUP(C184,Table1[[Practice no.]:[12]],40,FALSE),List!$A$2:$B$5,2,FALSE)),"",VLOOKUP(VLOOKUP(C184,Table1[[Practice no.]:[12]],40,FALSE),List!$A$2:$B$5,2,FALSE)))</f>
        <v/>
      </c>
      <c r="AA184" s="55" t="str">
        <f>IF(C184="","",IF(ISERROR(VLOOKUP(VLOOKUP(C184,Table1[[Practice no.]:[12]],41,FALSE),List!$A$2:$B$5,2,FALSE)),"",VLOOKUP(VLOOKUP(C184,Table1[[Practice no.]:[12]],41,FALSE),List!$A$2:$B$5,2,FALSE)))</f>
        <v/>
      </c>
      <c r="AB184" s="55" t="str">
        <f>IF(C184="","",IF(ISERROR(VLOOKUP(VLOOKUP(C184,Table1[[Practice no.]:[12]],42,FALSE),List!$A$2:$B$5,2,FALSE)),"",VLOOKUP(VLOOKUP(C184,Table1[[Practice no.]:[12]],42,FALSE),List!$A$2:$B$5,2,FALSE)))</f>
        <v/>
      </c>
    </row>
    <row r="185" spans="1:28" ht="40.35" customHeight="1">
      <c r="A185" s="222"/>
      <c r="B185" s="219"/>
      <c r="C185" s="217"/>
      <c r="D185" s="219" t="str">
        <f>IF(C185="","",HYPERLINK("#'" &amp; C185 &amp; "'!A1",VLOOKUP(C185,Table1[[Practice no.]:[Pracitce Name]],2,FALSE)))</f>
        <v/>
      </c>
      <c r="E185" s="65" t="str">
        <f>IF(C185="","",IF(ISERROR(VLOOKUP(VLOOKUP(C185,Table1[[Practice no.]:[12]],19,FALSE),List!$A$2:$B$5,2,FALSE)),"",VLOOKUP(VLOOKUP(C185,Table1[[Practice no.]:[12]],19,FALSE),List!$A$2:$B$5,2,FALSE)))</f>
        <v/>
      </c>
      <c r="F185" s="66" t="str">
        <f>IF(C185="","",IF(ISERROR(VLOOKUP(VLOOKUP(C185,Table1[[Practice no.]:[12]],20,FALSE),List!$A$2:$B$5,2,FALSE)),"",VLOOKUP(VLOOKUP(C185,Table1[[Practice no.]:[12]],20,FALSE),List!$A$2:$B$5,2,FALSE)))</f>
        <v/>
      </c>
      <c r="G185" s="66" t="str">
        <f>IF(C185="","",IF(ISERROR(VLOOKUP(VLOOKUP(C185,Table1[[Practice no.]:[12]],21,FALSE),List!$A$2:$B$5,2,FALSE)),"",VLOOKUP(VLOOKUP(C185,Table1[[Practice no.]:[12]],21,FALSE),List!$A$2:$B$5,2,FALSE)))</f>
        <v/>
      </c>
      <c r="H185" s="67" t="str">
        <f>IF(C185="","",IF(ISERROR(VLOOKUP(VLOOKUP(C185,Table1[[Practice no.]:[12]],22,FALSE),List!$A$2:$B$5,2,FALSE)),"",VLOOKUP(VLOOKUP(C185,Table1[[Practice no.]:[12]],22,FALSE),List!$A$2:$B$5,2,FALSE)))</f>
        <v/>
      </c>
      <c r="I185" s="67" t="str">
        <f>IF(C185="","",IF(ISERROR(VLOOKUP(VLOOKUP(C185,Table1[[Practice no.]:[12]],23,FALSE),List!$A$2:$B$5,2,FALSE)),"",VLOOKUP(VLOOKUP(C185,Table1[[Practice no.]:[12]],23,FALSE),List!$A$2:$B$5,2,FALSE)))</f>
        <v/>
      </c>
      <c r="J185" s="67" t="str">
        <f>IF(C185="","",IF(ISERROR(VLOOKUP(VLOOKUP(C185,Table1[[Practice no.]:[12]],24,FALSE),List!$A$2:$B$5,2,FALSE)),"",VLOOKUP(VLOOKUP(C185,Table1[[Practice no.]:[12]],24,FALSE),List!$A$2:$B$5,2,FALSE)))</f>
        <v/>
      </c>
      <c r="K185" s="68" t="str">
        <f>IF(C185="","",IF(ISERROR(VLOOKUP(VLOOKUP(C185,Table1[[Practice no.]:[12]],25,FALSE),List!$A$2:$B$5,2,FALSE)),"",VLOOKUP(VLOOKUP(C185,Table1[[Practice no.]:[12]],25,FALSE),List!$A$2:$B$5,2,FALSE)))</f>
        <v/>
      </c>
      <c r="L185" s="68" t="str">
        <f>IF(C185="","",IF(ISERROR(VLOOKUP(VLOOKUP(C185,Table1[[Practice no.]:[12]],26,FALSE),List!$A$2:$B$5,2,FALSE)),"",VLOOKUP(VLOOKUP(C185,Table1[[Practice no.]:[12]],26,FALSE),List!$A$2:$B$5,2,FALSE)))</f>
        <v/>
      </c>
      <c r="M185" s="68" t="str">
        <f>IF(C185="","",IF(ISERROR(VLOOKUP(VLOOKUP(C185,Table1[[Practice no.]:[12]],27,FALSE),List!$A$2:$B$5,2,FALSE)),"",VLOOKUP(VLOOKUP(C185,Table1[[Practice no.]:[12]],27,FALSE),List!$A$2:$B$5,2,FALSE)))</f>
        <v/>
      </c>
      <c r="N185" s="69" t="str">
        <f>IF(C185="","",IF(ISERROR(VLOOKUP(VLOOKUP(C185,Table1[[Practice no.]:[12]],28,FALSE),List!$A$2:$B$5,2,FALSE)),"",VLOOKUP(VLOOKUP(C185,Table1[[Practice no.]:[12]],28,FALSE),List!$A$2:$B$5,2,FALSE)))</f>
        <v/>
      </c>
      <c r="O185" s="69" t="str">
        <f>IF(C185="","",IF(ISERROR(VLOOKUP(VLOOKUP(C185,Table1[[Practice no.]:[12]],29,FALSE),List!$A$2:$B$5,2,FALSE)),"",VLOOKUP(VLOOKUP(C185,Table1[[Practice no.]:[12]],29,FALSE),List!$A$2:$B$5,2,FALSE)))</f>
        <v/>
      </c>
      <c r="P185" s="69" t="str">
        <f>IF(C185="","",IF(ISERROR(VLOOKUP(VLOOKUP(C185,Table1[[Practice no.]:[12]],30,FALSE),List!$A$2:$B$5,2,FALSE)),"",VLOOKUP(VLOOKUP(C185,Table1[[Practice no.]:[12]],30,FALSE),List!$A$2:$B$5,2,FALSE)))</f>
        <v/>
      </c>
      <c r="Q185" s="77" t="str">
        <f>IF(C185="","",IF(ISERROR(VLOOKUP(VLOOKUP(C185,Table1[[Practice no.]:[12]],31,FALSE),List!$A$2:$B$5,2,FALSE)),"",VLOOKUP(VLOOKUP(C185,Table1[[Practice no.]:[12]],31,FALSE),List!$A$2:$B$5,2,FALSE)))</f>
        <v/>
      </c>
      <c r="R185" s="55" t="str">
        <f>IF(C185="","",IF(ISERROR(VLOOKUP(VLOOKUP(C185,Table1[[Practice no.]:[12]],32,FALSE),List!$A$2:$B$5,2,FALSE)),"",VLOOKUP(VLOOKUP(C185,Table1[[Practice no.]:[12]],32,FALSE),List!$A$2:$B$5,2,FALSE)))</f>
        <v/>
      </c>
      <c r="S185" s="55" t="str">
        <f>IF(C185="","",IF(ISERROR(VLOOKUP(VLOOKUP(C185,Table1[[Practice no.]:[12]],33,FALSE),List!$A$2:$B$5,2,FALSE)),"",VLOOKUP(VLOOKUP(C185,Table1[[Practice no.]:[12]],33,FALSE),List!$A$2:$B$5,2,FALSE)))</f>
        <v/>
      </c>
      <c r="T185" s="55" t="str">
        <f>IF(C185="","",IF(ISERROR(VLOOKUP(VLOOKUP(C185,Table1[[Practice no.]:[12]],34,FALSE),List!$A$2:$B$5,2,FALSE)),"",VLOOKUP(VLOOKUP(C185,Table1[[Practice no.]:[12]],34,FALSE),List!$A$2:$B$5,2,FALSE)))</f>
        <v/>
      </c>
      <c r="U185" s="55" t="str">
        <f>IF(C185="","",IF(ISERROR(VLOOKUP(VLOOKUP(C185,Table1[[Practice no.]:[12]],35,FALSE),List!$A$2:$B$5,2,FALSE)),"",VLOOKUP(VLOOKUP(C185,Table1[[Practice no.]:[12]],35,FALSE),List!$A$2:$B$5,2,FALSE)))</f>
        <v/>
      </c>
      <c r="V185" s="55" t="str">
        <f>IF(C185="","",IF(ISERROR(VLOOKUP(VLOOKUP(C185,Table1[[Practice no.]:[12]],36,FALSE),List!$A$2:$B$5,2,FALSE)),"",VLOOKUP(VLOOKUP(C185,Table1[[Practice no.]:[12]],36,FALSE),List!$A$2:$B$5,2,FALSE)))</f>
        <v/>
      </c>
      <c r="W185" s="55" t="str">
        <f>IF(C185="","",IF(ISERROR(VLOOKUP(VLOOKUP(C185,Table1[[Practice no.]:[12]],37,FALSE),List!$A$2:$B$5,2,FALSE)),"",VLOOKUP(VLOOKUP(C185,Table1[[Practice no.]:[12]],37,FALSE),List!$A$2:$B$5,2,FALSE)))</f>
        <v/>
      </c>
      <c r="X185" s="55" t="str">
        <f>IF(C185="","",IF(ISERROR(VLOOKUP(VLOOKUP(C185,Table1[[Practice no.]:[12]],38,FALSE),List!$A$2:$B$5,2,FALSE)),"",VLOOKUP(VLOOKUP(C185,Table1[[Practice no.]:[12]],38,FALSE),List!$A$2:$B$5,2,FALSE)))</f>
        <v/>
      </c>
      <c r="Y185" s="55" t="str">
        <f>IF(C185="","",IF(ISERROR(VLOOKUP(VLOOKUP(C185,Table1[[Practice no.]:[12]],39,FALSE),List!$A$2:$B$5,2,FALSE)),"",VLOOKUP(VLOOKUP(C185,Table1[[Practice no.]:[12]],39,FALSE),List!$A$2:$B$5,2,FALSE)))</f>
        <v/>
      </c>
      <c r="Z185" s="55" t="str">
        <f>IF(C185="","",IF(ISERROR(VLOOKUP(VLOOKUP(C185,Table1[[Practice no.]:[12]],40,FALSE),List!$A$2:$B$5,2,FALSE)),"",VLOOKUP(VLOOKUP(C185,Table1[[Practice no.]:[12]],40,FALSE),List!$A$2:$B$5,2,FALSE)))</f>
        <v/>
      </c>
      <c r="AA185" s="55" t="str">
        <f>IF(C185="","",IF(ISERROR(VLOOKUP(VLOOKUP(C185,Table1[[Practice no.]:[12]],41,FALSE),List!$A$2:$B$5,2,FALSE)),"",VLOOKUP(VLOOKUP(C185,Table1[[Practice no.]:[12]],41,FALSE),List!$A$2:$B$5,2,FALSE)))</f>
        <v/>
      </c>
      <c r="AB185" s="55" t="str">
        <f>IF(C185="","",IF(ISERROR(VLOOKUP(VLOOKUP(C185,Table1[[Practice no.]:[12]],42,FALSE),List!$A$2:$B$5,2,FALSE)),"",VLOOKUP(VLOOKUP(C185,Table1[[Practice no.]:[12]],42,FALSE),List!$A$2:$B$5,2,FALSE)))</f>
        <v/>
      </c>
    </row>
    <row r="186" spans="1:28" ht="40.35" customHeight="1">
      <c r="A186" s="222"/>
      <c r="B186" s="219"/>
      <c r="C186" s="217"/>
      <c r="D186" s="219" t="str">
        <f>IF(C186="","",HYPERLINK("#'" &amp; C186 &amp; "'!A1",VLOOKUP(C186,Table1[[Practice no.]:[Pracitce Name]],2,FALSE)))</f>
        <v/>
      </c>
      <c r="E186" s="65" t="str">
        <f>IF(C186="","",IF(ISERROR(VLOOKUP(VLOOKUP(C186,Table1[[Practice no.]:[12]],19,FALSE),List!$A$2:$B$5,2,FALSE)),"",VLOOKUP(VLOOKUP(C186,Table1[[Practice no.]:[12]],19,FALSE),List!$A$2:$B$5,2,FALSE)))</f>
        <v/>
      </c>
      <c r="F186" s="66" t="str">
        <f>IF(C186="","",IF(ISERROR(VLOOKUP(VLOOKUP(C186,Table1[[Practice no.]:[12]],20,FALSE),List!$A$2:$B$5,2,FALSE)),"",VLOOKUP(VLOOKUP(C186,Table1[[Practice no.]:[12]],20,FALSE),List!$A$2:$B$5,2,FALSE)))</f>
        <v/>
      </c>
      <c r="G186" s="66" t="str">
        <f>IF(C186="","",IF(ISERROR(VLOOKUP(VLOOKUP(C186,Table1[[Practice no.]:[12]],21,FALSE),List!$A$2:$B$5,2,FALSE)),"",VLOOKUP(VLOOKUP(C186,Table1[[Practice no.]:[12]],21,FALSE),List!$A$2:$B$5,2,FALSE)))</f>
        <v/>
      </c>
      <c r="H186" s="67" t="str">
        <f>IF(C186="","",IF(ISERROR(VLOOKUP(VLOOKUP(C186,Table1[[Practice no.]:[12]],22,FALSE),List!$A$2:$B$5,2,FALSE)),"",VLOOKUP(VLOOKUP(C186,Table1[[Practice no.]:[12]],22,FALSE),List!$A$2:$B$5,2,FALSE)))</f>
        <v/>
      </c>
      <c r="I186" s="67" t="str">
        <f>IF(C186="","",IF(ISERROR(VLOOKUP(VLOOKUP(C186,Table1[[Practice no.]:[12]],23,FALSE),List!$A$2:$B$5,2,FALSE)),"",VLOOKUP(VLOOKUP(C186,Table1[[Practice no.]:[12]],23,FALSE),List!$A$2:$B$5,2,FALSE)))</f>
        <v/>
      </c>
      <c r="J186" s="67" t="str">
        <f>IF(C186="","",IF(ISERROR(VLOOKUP(VLOOKUP(C186,Table1[[Practice no.]:[12]],24,FALSE),List!$A$2:$B$5,2,FALSE)),"",VLOOKUP(VLOOKUP(C186,Table1[[Practice no.]:[12]],24,FALSE),List!$A$2:$B$5,2,FALSE)))</f>
        <v/>
      </c>
      <c r="K186" s="68" t="str">
        <f>IF(C186="","",IF(ISERROR(VLOOKUP(VLOOKUP(C186,Table1[[Practice no.]:[12]],25,FALSE),List!$A$2:$B$5,2,FALSE)),"",VLOOKUP(VLOOKUP(C186,Table1[[Practice no.]:[12]],25,FALSE),List!$A$2:$B$5,2,FALSE)))</f>
        <v/>
      </c>
      <c r="L186" s="68" t="str">
        <f>IF(C186="","",IF(ISERROR(VLOOKUP(VLOOKUP(C186,Table1[[Practice no.]:[12]],26,FALSE),List!$A$2:$B$5,2,FALSE)),"",VLOOKUP(VLOOKUP(C186,Table1[[Practice no.]:[12]],26,FALSE),List!$A$2:$B$5,2,FALSE)))</f>
        <v/>
      </c>
      <c r="M186" s="68" t="str">
        <f>IF(C186="","",IF(ISERROR(VLOOKUP(VLOOKUP(C186,Table1[[Practice no.]:[12]],27,FALSE),List!$A$2:$B$5,2,FALSE)),"",VLOOKUP(VLOOKUP(C186,Table1[[Practice no.]:[12]],27,FALSE),List!$A$2:$B$5,2,FALSE)))</f>
        <v/>
      </c>
      <c r="N186" s="69" t="str">
        <f>IF(C186="","",IF(ISERROR(VLOOKUP(VLOOKUP(C186,Table1[[Practice no.]:[12]],28,FALSE),List!$A$2:$B$5,2,FALSE)),"",VLOOKUP(VLOOKUP(C186,Table1[[Practice no.]:[12]],28,FALSE),List!$A$2:$B$5,2,FALSE)))</f>
        <v/>
      </c>
      <c r="O186" s="69" t="str">
        <f>IF(C186="","",IF(ISERROR(VLOOKUP(VLOOKUP(C186,Table1[[Practice no.]:[12]],29,FALSE),List!$A$2:$B$5,2,FALSE)),"",VLOOKUP(VLOOKUP(C186,Table1[[Practice no.]:[12]],29,FALSE),List!$A$2:$B$5,2,FALSE)))</f>
        <v/>
      </c>
      <c r="P186" s="69" t="str">
        <f>IF(C186="","",IF(ISERROR(VLOOKUP(VLOOKUP(C186,Table1[[Practice no.]:[12]],30,FALSE),List!$A$2:$B$5,2,FALSE)),"",VLOOKUP(VLOOKUP(C186,Table1[[Practice no.]:[12]],30,FALSE),List!$A$2:$B$5,2,FALSE)))</f>
        <v/>
      </c>
      <c r="Q186" s="77" t="str">
        <f>IF(C186="","",IF(ISERROR(VLOOKUP(VLOOKUP(C186,Table1[[Practice no.]:[12]],31,FALSE),List!$A$2:$B$5,2,FALSE)),"",VLOOKUP(VLOOKUP(C186,Table1[[Practice no.]:[12]],31,FALSE),List!$A$2:$B$5,2,FALSE)))</f>
        <v/>
      </c>
      <c r="R186" s="55" t="str">
        <f>IF(C186="","",IF(ISERROR(VLOOKUP(VLOOKUP(C186,Table1[[Practice no.]:[12]],32,FALSE),List!$A$2:$B$5,2,FALSE)),"",VLOOKUP(VLOOKUP(C186,Table1[[Practice no.]:[12]],32,FALSE),List!$A$2:$B$5,2,FALSE)))</f>
        <v/>
      </c>
      <c r="S186" s="55" t="str">
        <f>IF(C186="","",IF(ISERROR(VLOOKUP(VLOOKUP(C186,Table1[[Practice no.]:[12]],33,FALSE),List!$A$2:$B$5,2,FALSE)),"",VLOOKUP(VLOOKUP(C186,Table1[[Practice no.]:[12]],33,FALSE),List!$A$2:$B$5,2,FALSE)))</f>
        <v/>
      </c>
      <c r="T186" s="55" t="str">
        <f>IF(C186="","",IF(ISERROR(VLOOKUP(VLOOKUP(C186,Table1[[Practice no.]:[12]],34,FALSE),List!$A$2:$B$5,2,FALSE)),"",VLOOKUP(VLOOKUP(C186,Table1[[Practice no.]:[12]],34,FALSE),List!$A$2:$B$5,2,FALSE)))</f>
        <v/>
      </c>
      <c r="U186" s="55" t="str">
        <f>IF(C186="","",IF(ISERROR(VLOOKUP(VLOOKUP(C186,Table1[[Practice no.]:[12]],35,FALSE),List!$A$2:$B$5,2,FALSE)),"",VLOOKUP(VLOOKUP(C186,Table1[[Practice no.]:[12]],35,FALSE),List!$A$2:$B$5,2,FALSE)))</f>
        <v/>
      </c>
      <c r="V186" s="55" t="str">
        <f>IF(C186="","",IF(ISERROR(VLOOKUP(VLOOKUP(C186,Table1[[Practice no.]:[12]],36,FALSE),List!$A$2:$B$5,2,FALSE)),"",VLOOKUP(VLOOKUP(C186,Table1[[Practice no.]:[12]],36,FALSE),List!$A$2:$B$5,2,FALSE)))</f>
        <v/>
      </c>
      <c r="W186" s="55" t="str">
        <f>IF(C186="","",IF(ISERROR(VLOOKUP(VLOOKUP(C186,Table1[[Practice no.]:[12]],37,FALSE),List!$A$2:$B$5,2,FALSE)),"",VLOOKUP(VLOOKUP(C186,Table1[[Practice no.]:[12]],37,FALSE),List!$A$2:$B$5,2,FALSE)))</f>
        <v/>
      </c>
      <c r="X186" s="55" t="str">
        <f>IF(C186="","",IF(ISERROR(VLOOKUP(VLOOKUP(C186,Table1[[Practice no.]:[12]],38,FALSE),List!$A$2:$B$5,2,FALSE)),"",VLOOKUP(VLOOKUP(C186,Table1[[Practice no.]:[12]],38,FALSE),List!$A$2:$B$5,2,FALSE)))</f>
        <v/>
      </c>
      <c r="Y186" s="55" t="str">
        <f>IF(C186="","",IF(ISERROR(VLOOKUP(VLOOKUP(C186,Table1[[Practice no.]:[12]],39,FALSE),List!$A$2:$B$5,2,FALSE)),"",VLOOKUP(VLOOKUP(C186,Table1[[Practice no.]:[12]],39,FALSE),List!$A$2:$B$5,2,FALSE)))</f>
        <v/>
      </c>
      <c r="Z186" s="55" t="str">
        <f>IF(C186="","",IF(ISERROR(VLOOKUP(VLOOKUP(C186,Table1[[Practice no.]:[12]],40,FALSE),List!$A$2:$B$5,2,FALSE)),"",VLOOKUP(VLOOKUP(C186,Table1[[Practice no.]:[12]],40,FALSE),List!$A$2:$B$5,2,FALSE)))</f>
        <v/>
      </c>
      <c r="AA186" s="55" t="str">
        <f>IF(C186="","",IF(ISERROR(VLOOKUP(VLOOKUP(C186,Table1[[Practice no.]:[12]],41,FALSE),List!$A$2:$B$5,2,FALSE)),"",VLOOKUP(VLOOKUP(C186,Table1[[Practice no.]:[12]],41,FALSE),List!$A$2:$B$5,2,FALSE)))</f>
        <v/>
      </c>
      <c r="AB186" s="55" t="str">
        <f>IF(C186="","",IF(ISERROR(VLOOKUP(VLOOKUP(C186,Table1[[Practice no.]:[12]],42,FALSE),List!$A$2:$B$5,2,FALSE)),"",VLOOKUP(VLOOKUP(C186,Table1[[Practice no.]:[12]],42,FALSE),List!$A$2:$B$5,2,FALSE)))</f>
        <v/>
      </c>
    </row>
    <row r="187" spans="1:28" ht="40.35" customHeight="1">
      <c r="A187" s="222"/>
      <c r="B187" s="219"/>
      <c r="C187" s="217"/>
      <c r="D187" s="219" t="str">
        <f>IF(C187="","",HYPERLINK("#'" &amp; C187 &amp; "'!A1",VLOOKUP(C187,Table1[[Practice no.]:[Pracitce Name]],2,FALSE)))</f>
        <v/>
      </c>
      <c r="E187" s="65" t="str">
        <f>IF(C187="","",IF(ISERROR(VLOOKUP(VLOOKUP(C187,Table1[[Practice no.]:[12]],19,FALSE),List!$A$2:$B$5,2,FALSE)),"",VLOOKUP(VLOOKUP(C187,Table1[[Practice no.]:[12]],19,FALSE),List!$A$2:$B$5,2,FALSE)))</f>
        <v/>
      </c>
      <c r="F187" s="66" t="str">
        <f>IF(C187="","",IF(ISERROR(VLOOKUP(VLOOKUP(C187,Table1[[Practice no.]:[12]],20,FALSE),List!$A$2:$B$5,2,FALSE)),"",VLOOKUP(VLOOKUP(C187,Table1[[Practice no.]:[12]],20,FALSE),List!$A$2:$B$5,2,FALSE)))</f>
        <v/>
      </c>
      <c r="G187" s="66" t="str">
        <f>IF(C187="","",IF(ISERROR(VLOOKUP(VLOOKUP(C187,Table1[[Practice no.]:[12]],21,FALSE),List!$A$2:$B$5,2,FALSE)),"",VLOOKUP(VLOOKUP(C187,Table1[[Practice no.]:[12]],21,FALSE),List!$A$2:$B$5,2,FALSE)))</f>
        <v/>
      </c>
      <c r="H187" s="67" t="str">
        <f>IF(C187="","",IF(ISERROR(VLOOKUP(VLOOKUP(C187,Table1[[Practice no.]:[12]],22,FALSE),List!$A$2:$B$5,2,FALSE)),"",VLOOKUP(VLOOKUP(C187,Table1[[Practice no.]:[12]],22,FALSE),List!$A$2:$B$5,2,FALSE)))</f>
        <v/>
      </c>
      <c r="I187" s="67" t="str">
        <f>IF(C187="","",IF(ISERROR(VLOOKUP(VLOOKUP(C187,Table1[[Practice no.]:[12]],23,FALSE),List!$A$2:$B$5,2,FALSE)),"",VLOOKUP(VLOOKUP(C187,Table1[[Practice no.]:[12]],23,FALSE),List!$A$2:$B$5,2,FALSE)))</f>
        <v/>
      </c>
      <c r="J187" s="67" t="str">
        <f>IF(C187="","",IF(ISERROR(VLOOKUP(VLOOKUP(C187,Table1[[Practice no.]:[12]],24,FALSE),List!$A$2:$B$5,2,FALSE)),"",VLOOKUP(VLOOKUP(C187,Table1[[Practice no.]:[12]],24,FALSE),List!$A$2:$B$5,2,FALSE)))</f>
        <v/>
      </c>
      <c r="K187" s="68" t="str">
        <f>IF(C187="","",IF(ISERROR(VLOOKUP(VLOOKUP(C187,Table1[[Practice no.]:[12]],25,FALSE),List!$A$2:$B$5,2,FALSE)),"",VLOOKUP(VLOOKUP(C187,Table1[[Practice no.]:[12]],25,FALSE),List!$A$2:$B$5,2,FALSE)))</f>
        <v/>
      </c>
      <c r="L187" s="68" t="str">
        <f>IF(C187="","",IF(ISERROR(VLOOKUP(VLOOKUP(C187,Table1[[Practice no.]:[12]],26,FALSE),List!$A$2:$B$5,2,FALSE)),"",VLOOKUP(VLOOKUP(C187,Table1[[Practice no.]:[12]],26,FALSE),List!$A$2:$B$5,2,FALSE)))</f>
        <v/>
      </c>
      <c r="M187" s="68" t="str">
        <f>IF(C187="","",IF(ISERROR(VLOOKUP(VLOOKUP(C187,Table1[[Practice no.]:[12]],27,FALSE),List!$A$2:$B$5,2,FALSE)),"",VLOOKUP(VLOOKUP(C187,Table1[[Practice no.]:[12]],27,FALSE),List!$A$2:$B$5,2,FALSE)))</f>
        <v/>
      </c>
      <c r="N187" s="69" t="str">
        <f>IF(C187="","",IF(ISERROR(VLOOKUP(VLOOKUP(C187,Table1[[Practice no.]:[12]],28,FALSE),List!$A$2:$B$5,2,FALSE)),"",VLOOKUP(VLOOKUP(C187,Table1[[Practice no.]:[12]],28,FALSE),List!$A$2:$B$5,2,FALSE)))</f>
        <v/>
      </c>
      <c r="O187" s="69" t="str">
        <f>IF(C187="","",IF(ISERROR(VLOOKUP(VLOOKUP(C187,Table1[[Practice no.]:[12]],29,FALSE),List!$A$2:$B$5,2,FALSE)),"",VLOOKUP(VLOOKUP(C187,Table1[[Practice no.]:[12]],29,FALSE),List!$A$2:$B$5,2,FALSE)))</f>
        <v/>
      </c>
      <c r="P187" s="69" t="str">
        <f>IF(C187="","",IF(ISERROR(VLOOKUP(VLOOKUP(C187,Table1[[Practice no.]:[12]],30,FALSE),List!$A$2:$B$5,2,FALSE)),"",VLOOKUP(VLOOKUP(C187,Table1[[Practice no.]:[12]],30,FALSE),List!$A$2:$B$5,2,FALSE)))</f>
        <v/>
      </c>
      <c r="Q187" s="77" t="str">
        <f>IF(C187="","",IF(ISERROR(VLOOKUP(VLOOKUP(C187,Table1[[Practice no.]:[12]],31,FALSE),List!$A$2:$B$5,2,FALSE)),"",VLOOKUP(VLOOKUP(C187,Table1[[Practice no.]:[12]],31,FALSE),List!$A$2:$B$5,2,FALSE)))</f>
        <v/>
      </c>
      <c r="R187" s="55" t="str">
        <f>IF(C187="","",IF(ISERROR(VLOOKUP(VLOOKUP(C187,Table1[[Practice no.]:[12]],32,FALSE),List!$A$2:$B$5,2,FALSE)),"",VLOOKUP(VLOOKUP(C187,Table1[[Practice no.]:[12]],32,FALSE),List!$A$2:$B$5,2,FALSE)))</f>
        <v/>
      </c>
      <c r="S187" s="55" t="str">
        <f>IF(C187="","",IF(ISERROR(VLOOKUP(VLOOKUP(C187,Table1[[Practice no.]:[12]],33,FALSE),List!$A$2:$B$5,2,FALSE)),"",VLOOKUP(VLOOKUP(C187,Table1[[Practice no.]:[12]],33,FALSE),List!$A$2:$B$5,2,FALSE)))</f>
        <v/>
      </c>
      <c r="T187" s="55" t="str">
        <f>IF(C187="","",IF(ISERROR(VLOOKUP(VLOOKUP(C187,Table1[[Practice no.]:[12]],34,FALSE),List!$A$2:$B$5,2,FALSE)),"",VLOOKUP(VLOOKUP(C187,Table1[[Practice no.]:[12]],34,FALSE),List!$A$2:$B$5,2,FALSE)))</f>
        <v/>
      </c>
      <c r="U187" s="55" t="str">
        <f>IF(C187="","",IF(ISERROR(VLOOKUP(VLOOKUP(C187,Table1[[Practice no.]:[12]],35,FALSE),List!$A$2:$B$5,2,FALSE)),"",VLOOKUP(VLOOKUP(C187,Table1[[Practice no.]:[12]],35,FALSE),List!$A$2:$B$5,2,FALSE)))</f>
        <v/>
      </c>
      <c r="V187" s="55" t="str">
        <f>IF(C187="","",IF(ISERROR(VLOOKUP(VLOOKUP(C187,Table1[[Practice no.]:[12]],36,FALSE),List!$A$2:$B$5,2,FALSE)),"",VLOOKUP(VLOOKUP(C187,Table1[[Practice no.]:[12]],36,FALSE),List!$A$2:$B$5,2,FALSE)))</f>
        <v/>
      </c>
      <c r="W187" s="55" t="str">
        <f>IF(C187="","",IF(ISERROR(VLOOKUP(VLOOKUP(C187,Table1[[Practice no.]:[12]],37,FALSE),List!$A$2:$B$5,2,FALSE)),"",VLOOKUP(VLOOKUP(C187,Table1[[Practice no.]:[12]],37,FALSE),List!$A$2:$B$5,2,FALSE)))</f>
        <v/>
      </c>
      <c r="X187" s="55" t="str">
        <f>IF(C187="","",IF(ISERROR(VLOOKUP(VLOOKUP(C187,Table1[[Practice no.]:[12]],38,FALSE),List!$A$2:$B$5,2,FALSE)),"",VLOOKUP(VLOOKUP(C187,Table1[[Practice no.]:[12]],38,FALSE),List!$A$2:$B$5,2,FALSE)))</f>
        <v/>
      </c>
      <c r="Y187" s="55" t="str">
        <f>IF(C187="","",IF(ISERROR(VLOOKUP(VLOOKUP(C187,Table1[[Practice no.]:[12]],39,FALSE),List!$A$2:$B$5,2,FALSE)),"",VLOOKUP(VLOOKUP(C187,Table1[[Practice no.]:[12]],39,FALSE),List!$A$2:$B$5,2,FALSE)))</f>
        <v/>
      </c>
      <c r="Z187" s="55" t="str">
        <f>IF(C187="","",IF(ISERROR(VLOOKUP(VLOOKUP(C187,Table1[[Practice no.]:[12]],40,FALSE),List!$A$2:$B$5,2,FALSE)),"",VLOOKUP(VLOOKUP(C187,Table1[[Practice no.]:[12]],40,FALSE),List!$A$2:$B$5,2,FALSE)))</f>
        <v/>
      </c>
      <c r="AA187" s="55" t="str">
        <f>IF(C187="","",IF(ISERROR(VLOOKUP(VLOOKUP(C187,Table1[[Practice no.]:[12]],41,FALSE),List!$A$2:$B$5,2,FALSE)),"",VLOOKUP(VLOOKUP(C187,Table1[[Practice no.]:[12]],41,FALSE),List!$A$2:$B$5,2,FALSE)))</f>
        <v/>
      </c>
      <c r="AB187" s="55" t="str">
        <f>IF(C187="","",IF(ISERROR(VLOOKUP(VLOOKUP(C187,Table1[[Practice no.]:[12]],42,FALSE),List!$A$2:$B$5,2,FALSE)),"",VLOOKUP(VLOOKUP(C187,Table1[[Practice no.]:[12]],42,FALSE),List!$A$2:$B$5,2,FALSE)))</f>
        <v/>
      </c>
    </row>
    <row r="188" spans="1:28" ht="40.35" customHeight="1">
      <c r="A188" s="222"/>
      <c r="B188" s="219"/>
      <c r="C188" s="217"/>
      <c r="D188" s="219" t="str">
        <f>IF(C188="","",HYPERLINK("#'" &amp; C188 &amp; "'!A1",VLOOKUP(C188,Table1[[Practice no.]:[Pracitce Name]],2,FALSE)))</f>
        <v/>
      </c>
      <c r="E188" s="65" t="str">
        <f>IF(C188="","",IF(ISERROR(VLOOKUP(VLOOKUP(C188,Table1[[Practice no.]:[12]],19,FALSE),List!$A$2:$B$5,2,FALSE)),"",VLOOKUP(VLOOKUP(C188,Table1[[Practice no.]:[12]],19,FALSE),List!$A$2:$B$5,2,FALSE)))</f>
        <v/>
      </c>
      <c r="F188" s="66" t="str">
        <f>IF(C188="","",IF(ISERROR(VLOOKUP(VLOOKUP(C188,Table1[[Practice no.]:[12]],20,FALSE),List!$A$2:$B$5,2,FALSE)),"",VLOOKUP(VLOOKUP(C188,Table1[[Practice no.]:[12]],20,FALSE),List!$A$2:$B$5,2,FALSE)))</f>
        <v/>
      </c>
      <c r="G188" s="66" t="str">
        <f>IF(C188="","",IF(ISERROR(VLOOKUP(VLOOKUP(C188,Table1[[Practice no.]:[12]],21,FALSE),List!$A$2:$B$5,2,FALSE)),"",VLOOKUP(VLOOKUP(C188,Table1[[Practice no.]:[12]],21,FALSE),List!$A$2:$B$5,2,FALSE)))</f>
        <v/>
      </c>
      <c r="H188" s="67" t="str">
        <f>IF(C188="","",IF(ISERROR(VLOOKUP(VLOOKUP(C188,Table1[[Practice no.]:[12]],22,FALSE),List!$A$2:$B$5,2,FALSE)),"",VLOOKUP(VLOOKUP(C188,Table1[[Practice no.]:[12]],22,FALSE),List!$A$2:$B$5,2,FALSE)))</f>
        <v/>
      </c>
      <c r="I188" s="67" t="str">
        <f>IF(C188="","",IF(ISERROR(VLOOKUP(VLOOKUP(C188,Table1[[Practice no.]:[12]],23,FALSE),List!$A$2:$B$5,2,FALSE)),"",VLOOKUP(VLOOKUP(C188,Table1[[Practice no.]:[12]],23,FALSE),List!$A$2:$B$5,2,FALSE)))</f>
        <v/>
      </c>
      <c r="J188" s="67" t="str">
        <f>IF(C188="","",IF(ISERROR(VLOOKUP(VLOOKUP(C188,Table1[[Practice no.]:[12]],24,FALSE),List!$A$2:$B$5,2,FALSE)),"",VLOOKUP(VLOOKUP(C188,Table1[[Practice no.]:[12]],24,FALSE),List!$A$2:$B$5,2,FALSE)))</f>
        <v/>
      </c>
      <c r="K188" s="68" t="str">
        <f>IF(C188="","",IF(ISERROR(VLOOKUP(VLOOKUP(C188,Table1[[Practice no.]:[12]],25,FALSE),List!$A$2:$B$5,2,FALSE)),"",VLOOKUP(VLOOKUP(C188,Table1[[Practice no.]:[12]],25,FALSE),List!$A$2:$B$5,2,FALSE)))</f>
        <v/>
      </c>
      <c r="L188" s="68" t="str">
        <f>IF(C188="","",IF(ISERROR(VLOOKUP(VLOOKUP(C188,Table1[[Practice no.]:[12]],26,FALSE),List!$A$2:$B$5,2,FALSE)),"",VLOOKUP(VLOOKUP(C188,Table1[[Practice no.]:[12]],26,FALSE),List!$A$2:$B$5,2,FALSE)))</f>
        <v/>
      </c>
      <c r="M188" s="68" t="str">
        <f>IF(C188="","",IF(ISERROR(VLOOKUP(VLOOKUP(C188,Table1[[Practice no.]:[12]],27,FALSE),List!$A$2:$B$5,2,FALSE)),"",VLOOKUP(VLOOKUP(C188,Table1[[Practice no.]:[12]],27,FALSE),List!$A$2:$B$5,2,FALSE)))</f>
        <v/>
      </c>
      <c r="N188" s="69" t="str">
        <f>IF(C188="","",IF(ISERROR(VLOOKUP(VLOOKUP(C188,Table1[[Practice no.]:[12]],28,FALSE),List!$A$2:$B$5,2,FALSE)),"",VLOOKUP(VLOOKUP(C188,Table1[[Practice no.]:[12]],28,FALSE),List!$A$2:$B$5,2,FALSE)))</f>
        <v/>
      </c>
      <c r="O188" s="69" t="str">
        <f>IF(C188="","",IF(ISERROR(VLOOKUP(VLOOKUP(C188,Table1[[Practice no.]:[12]],29,FALSE),List!$A$2:$B$5,2,FALSE)),"",VLOOKUP(VLOOKUP(C188,Table1[[Practice no.]:[12]],29,FALSE),List!$A$2:$B$5,2,FALSE)))</f>
        <v/>
      </c>
      <c r="P188" s="69" t="str">
        <f>IF(C188="","",IF(ISERROR(VLOOKUP(VLOOKUP(C188,Table1[[Practice no.]:[12]],30,FALSE),List!$A$2:$B$5,2,FALSE)),"",VLOOKUP(VLOOKUP(C188,Table1[[Practice no.]:[12]],30,FALSE),List!$A$2:$B$5,2,FALSE)))</f>
        <v/>
      </c>
      <c r="Q188" s="77" t="str">
        <f>IF(C188="","",IF(ISERROR(VLOOKUP(VLOOKUP(C188,Table1[[Practice no.]:[12]],31,FALSE),List!$A$2:$B$5,2,FALSE)),"",VLOOKUP(VLOOKUP(C188,Table1[[Practice no.]:[12]],31,FALSE),List!$A$2:$B$5,2,FALSE)))</f>
        <v/>
      </c>
      <c r="R188" s="55" t="str">
        <f>IF(C188="","",IF(ISERROR(VLOOKUP(VLOOKUP(C188,Table1[[Practice no.]:[12]],32,FALSE),List!$A$2:$B$5,2,FALSE)),"",VLOOKUP(VLOOKUP(C188,Table1[[Practice no.]:[12]],32,FALSE),List!$A$2:$B$5,2,FALSE)))</f>
        <v/>
      </c>
      <c r="S188" s="55" t="str">
        <f>IF(C188="","",IF(ISERROR(VLOOKUP(VLOOKUP(C188,Table1[[Practice no.]:[12]],33,FALSE),List!$A$2:$B$5,2,FALSE)),"",VLOOKUP(VLOOKUP(C188,Table1[[Practice no.]:[12]],33,FALSE),List!$A$2:$B$5,2,FALSE)))</f>
        <v/>
      </c>
      <c r="T188" s="55" t="str">
        <f>IF(C188="","",IF(ISERROR(VLOOKUP(VLOOKUP(C188,Table1[[Practice no.]:[12]],34,FALSE),List!$A$2:$B$5,2,FALSE)),"",VLOOKUP(VLOOKUP(C188,Table1[[Practice no.]:[12]],34,FALSE),List!$A$2:$B$5,2,FALSE)))</f>
        <v/>
      </c>
      <c r="U188" s="55" t="str">
        <f>IF(C188="","",IF(ISERROR(VLOOKUP(VLOOKUP(C188,Table1[[Practice no.]:[12]],35,FALSE),List!$A$2:$B$5,2,FALSE)),"",VLOOKUP(VLOOKUP(C188,Table1[[Practice no.]:[12]],35,FALSE),List!$A$2:$B$5,2,FALSE)))</f>
        <v/>
      </c>
      <c r="V188" s="55" t="str">
        <f>IF(C188="","",IF(ISERROR(VLOOKUP(VLOOKUP(C188,Table1[[Practice no.]:[12]],36,FALSE),List!$A$2:$B$5,2,FALSE)),"",VLOOKUP(VLOOKUP(C188,Table1[[Practice no.]:[12]],36,FALSE),List!$A$2:$B$5,2,FALSE)))</f>
        <v/>
      </c>
      <c r="W188" s="55" t="str">
        <f>IF(C188="","",IF(ISERROR(VLOOKUP(VLOOKUP(C188,Table1[[Practice no.]:[12]],37,FALSE),List!$A$2:$B$5,2,FALSE)),"",VLOOKUP(VLOOKUP(C188,Table1[[Practice no.]:[12]],37,FALSE),List!$A$2:$B$5,2,FALSE)))</f>
        <v/>
      </c>
      <c r="X188" s="55" t="str">
        <f>IF(C188="","",IF(ISERROR(VLOOKUP(VLOOKUP(C188,Table1[[Practice no.]:[12]],38,FALSE),List!$A$2:$B$5,2,FALSE)),"",VLOOKUP(VLOOKUP(C188,Table1[[Practice no.]:[12]],38,FALSE),List!$A$2:$B$5,2,FALSE)))</f>
        <v/>
      </c>
      <c r="Y188" s="55" t="str">
        <f>IF(C188="","",IF(ISERROR(VLOOKUP(VLOOKUP(C188,Table1[[Practice no.]:[12]],39,FALSE),List!$A$2:$B$5,2,FALSE)),"",VLOOKUP(VLOOKUP(C188,Table1[[Practice no.]:[12]],39,FALSE),List!$A$2:$B$5,2,FALSE)))</f>
        <v/>
      </c>
      <c r="Z188" s="55" t="str">
        <f>IF(C188="","",IF(ISERROR(VLOOKUP(VLOOKUP(C188,Table1[[Practice no.]:[12]],40,FALSE),List!$A$2:$B$5,2,FALSE)),"",VLOOKUP(VLOOKUP(C188,Table1[[Practice no.]:[12]],40,FALSE),List!$A$2:$B$5,2,FALSE)))</f>
        <v/>
      </c>
      <c r="AA188" s="55" t="str">
        <f>IF(C188="","",IF(ISERROR(VLOOKUP(VLOOKUP(C188,Table1[[Practice no.]:[12]],41,FALSE),List!$A$2:$B$5,2,FALSE)),"",VLOOKUP(VLOOKUP(C188,Table1[[Practice no.]:[12]],41,FALSE),List!$A$2:$B$5,2,FALSE)))</f>
        <v/>
      </c>
      <c r="AB188" s="55" t="str">
        <f>IF(C188="","",IF(ISERROR(VLOOKUP(VLOOKUP(C188,Table1[[Practice no.]:[12]],42,FALSE),List!$A$2:$B$5,2,FALSE)),"",VLOOKUP(VLOOKUP(C188,Table1[[Practice no.]:[12]],42,FALSE),List!$A$2:$B$5,2,FALSE)))</f>
        <v/>
      </c>
    </row>
    <row r="189" spans="1:28" ht="40.35" customHeight="1">
      <c r="A189" s="222"/>
      <c r="B189" s="219"/>
      <c r="C189" s="217"/>
      <c r="D189" s="219" t="str">
        <f>IF(C189="","",HYPERLINK("#'" &amp; C189 &amp; "'!A1",VLOOKUP(C189,Table1[[Practice no.]:[Pracitce Name]],2,FALSE)))</f>
        <v/>
      </c>
      <c r="E189" s="65" t="str">
        <f>IF(C189="","",IF(ISERROR(VLOOKUP(VLOOKUP(C189,Table1[[Practice no.]:[12]],19,FALSE),List!$A$2:$B$5,2,FALSE)),"",VLOOKUP(VLOOKUP(C189,Table1[[Practice no.]:[12]],19,FALSE),List!$A$2:$B$5,2,FALSE)))</f>
        <v/>
      </c>
      <c r="F189" s="66" t="str">
        <f>IF(C189="","",IF(ISERROR(VLOOKUP(VLOOKUP(C189,Table1[[Practice no.]:[12]],20,FALSE),List!$A$2:$B$5,2,FALSE)),"",VLOOKUP(VLOOKUP(C189,Table1[[Practice no.]:[12]],20,FALSE),List!$A$2:$B$5,2,FALSE)))</f>
        <v/>
      </c>
      <c r="G189" s="66" t="str">
        <f>IF(C189="","",IF(ISERROR(VLOOKUP(VLOOKUP(C189,Table1[[Practice no.]:[12]],21,FALSE),List!$A$2:$B$5,2,FALSE)),"",VLOOKUP(VLOOKUP(C189,Table1[[Practice no.]:[12]],21,FALSE),List!$A$2:$B$5,2,FALSE)))</f>
        <v/>
      </c>
      <c r="H189" s="67" t="str">
        <f>IF(C189="","",IF(ISERROR(VLOOKUP(VLOOKUP(C189,Table1[[Practice no.]:[12]],22,FALSE),List!$A$2:$B$5,2,FALSE)),"",VLOOKUP(VLOOKUP(C189,Table1[[Practice no.]:[12]],22,FALSE),List!$A$2:$B$5,2,FALSE)))</f>
        <v/>
      </c>
      <c r="I189" s="67" t="str">
        <f>IF(C189="","",IF(ISERROR(VLOOKUP(VLOOKUP(C189,Table1[[Practice no.]:[12]],23,FALSE),List!$A$2:$B$5,2,FALSE)),"",VLOOKUP(VLOOKUP(C189,Table1[[Practice no.]:[12]],23,FALSE),List!$A$2:$B$5,2,FALSE)))</f>
        <v/>
      </c>
      <c r="J189" s="67" t="str">
        <f>IF(C189="","",IF(ISERROR(VLOOKUP(VLOOKUP(C189,Table1[[Practice no.]:[12]],24,FALSE),List!$A$2:$B$5,2,FALSE)),"",VLOOKUP(VLOOKUP(C189,Table1[[Practice no.]:[12]],24,FALSE),List!$A$2:$B$5,2,FALSE)))</f>
        <v/>
      </c>
      <c r="K189" s="68" t="str">
        <f>IF(C189="","",IF(ISERROR(VLOOKUP(VLOOKUP(C189,Table1[[Practice no.]:[12]],25,FALSE),List!$A$2:$B$5,2,FALSE)),"",VLOOKUP(VLOOKUP(C189,Table1[[Practice no.]:[12]],25,FALSE),List!$A$2:$B$5,2,FALSE)))</f>
        <v/>
      </c>
      <c r="L189" s="68" t="str">
        <f>IF(C189="","",IF(ISERROR(VLOOKUP(VLOOKUP(C189,Table1[[Practice no.]:[12]],26,FALSE),List!$A$2:$B$5,2,FALSE)),"",VLOOKUP(VLOOKUP(C189,Table1[[Practice no.]:[12]],26,FALSE),List!$A$2:$B$5,2,FALSE)))</f>
        <v/>
      </c>
      <c r="M189" s="68" t="str">
        <f>IF(C189="","",IF(ISERROR(VLOOKUP(VLOOKUP(C189,Table1[[Practice no.]:[12]],27,FALSE),List!$A$2:$B$5,2,FALSE)),"",VLOOKUP(VLOOKUP(C189,Table1[[Practice no.]:[12]],27,FALSE),List!$A$2:$B$5,2,FALSE)))</f>
        <v/>
      </c>
      <c r="N189" s="69" t="str">
        <f>IF(C189="","",IF(ISERROR(VLOOKUP(VLOOKUP(C189,Table1[[Practice no.]:[12]],28,FALSE),List!$A$2:$B$5,2,FALSE)),"",VLOOKUP(VLOOKUP(C189,Table1[[Practice no.]:[12]],28,FALSE),List!$A$2:$B$5,2,FALSE)))</f>
        <v/>
      </c>
      <c r="O189" s="69" t="str">
        <f>IF(C189="","",IF(ISERROR(VLOOKUP(VLOOKUP(C189,Table1[[Practice no.]:[12]],29,FALSE),List!$A$2:$B$5,2,FALSE)),"",VLOOKUP(VLOOKUP(C189,Table1[[Practice no.]:[12]],29,FALSE),List!$A$2:$B$5,2,FALSE)))</f>
        <v/>
      </c>
      <c r="P189" s="69" t="str">
        <f>IF(C189="","",IF(ISERROR(VLOOKUP(VLOOKUP(C189,Table1[[Practice no.]:[12]],30,FALSE),List!$A$2:$B$5,2,FALSE)),"",VLOOKUP(VLOOKUP(C189,Table1[[Practice no.]:[12]],30,FALSE),List!$A$2:$B$5,2,FALSE)))</f>
        <v/>
      </c>
      <c r="Q189" s="77" t="str">
        <f>IF(C189="","",IF(ISERROR(VLOOKUP(VLOOKUP(C189,Table1[[Practice no.]:[12]],31,FALSE),List!$A$2:$B$5,2,FALSE)),"",VLOOKUP(VLOOKUP(C189,Table1[[Practice no.]:[12]],31,FALSE),List!$A$2:$B$5,2,FALSE)))</f>
        <v/>
      </c>
      <c r="R189" s="55" t="str">
        <f>IF(C189="","",IF(ISERROR(VLOOKUP(VLOOKUP(C189,Table1[[Practice no.]:[12]],32,FALSE),List!$A$2:$B$5,2,FALSE)),"",VLOOKUP(VLOOKUP(C189,Table1[[Practice no.]:[12]],32,FALSE),List!$A$2:$B$5,2,FALSE)))</f>
        <v/>
      </c>
      <c r="S189" s="55" t="str">
        <f>IF(C189="","",IF(ISERROR(VLOOKUP(VLOOKUP(C189,Table1[[Practice no.]:[12]],33,FALSE),List!$A$2:$B$5,2,FALSE)),"",VLOOKUP(VLOOKUP(C189,Table1[[Practice no.]:[12]],33,FALSE),List!$A$2:$B$5,2,FALSE)))</f>
        <v/>
      </c>
      <c r="T189" s="55" t="str">
        <f>IF(C189="","",IF(ISERROR(VLOOKUP(VLOOKUP(C189,Table1[[Practice no.]:[12]],34,FALSE),List!$A$2:$B$5,2,FALSE)),"",VLOOKUP(VLOOKUP(C189,Table1[[Practice no.]:[12]],34,FALSE),List!$A$2:$B$5,2,FALSE)))</f>
        <v/>
      </c>
      <c r="U189" s="55" t="str">
        <f>IF(C189="","",IF(ISERROR(VLOOKUP(VLOOKUP(C189,Table1[[Practice no.]:[12]],35,FALSE),List!$A$2:$B$5,2,FALSE)),"",VLOOKUP(VLOOKUP(C189,Table1[[Practice no.]:[12]],35,FALSE),List!$A$2:$B$5,2,FALSE)))</f>
        <v/>
      </c>
      <c r="V189" s="55" t="str">
        <f>IF(C189="","",IF(ISERROR(VLOOKUP(VLOOKUP(C189,Table1[[Practice no.]:[12]],36,FALSE),List!$A$2:$B$5,2,FALSE)),"",VLOOKUP(VLOOKUP(C189,Table1[[Practice no.]:[12]],36,FALSE),List!$A$2:$B$5,2,FALSE)))</f>
        <v/>
      </c>
      <c r="W189" s="55" t="str">
        <f>IF(C189="","",IF(ISERROR(VLOOKUP(VLOOKUP(C189,Table1[[Practice no.]:[12]],37,FALSE),List!$A$2:$B$5,2,FALSE)),"",VLOOKUP(VLOOKUP(C189,Table1[[Practice no.]:[12]],37,FALSE),List!$A$2:$B$5,2,FALSE)))</f>
        <v/>
      </c>
      <c r="X189" s="55" t="str">
        <f>IF(C189="","",IF(ISERROR(VLOOKUP(VLOOKUP(C189,Table1[[Practice no.]:[12]],38,FALSE),List!$A$2:$B$5,2,FALSE)),"",VLOOKUP(VLOOKUP(C189,Table1[[Practice no.]:[12]],38,FALSE),List!$A$2:$B$5,2,FALSE)))</f>
        <v/>
      </c>
      <c r="Y189" s="55" t="str">
        <f>IF(C189="","",IF(ISERROR(VLOOKUP(VLOOKUP(C189,Table1[[Practice no.]:[12]],39,FALSE),List!$A$2:$B$5,2,FALSE)),"",VLOOKUP(VLOOKUP(C189,Table1[[Practice no.]:[12]],39,FALSE),List!$A$2:$B$5,2,FALSE)))</f>
        <v/>
      </c>
      <c r="Z189" s="55" t="str">
        <f>IF(C189="","",IF(ISERROR(VLOOKUP(VLOOKUP(C189,Table1[[Practice no.]:[12]],40,FALSE),List!$A$2:$B$5,2,FALSE)),"",VLOOKUP(VLOOKUP(C189,Table1[[Practice no.]:[12]],40,FALSE),List!$A$2:$B$5,2,FALSE)))</f>
        <v/>
      </c>
      <c r="AA189" s="55" t="str">
        <f>IF(C189="","",IF(ISERROR(VLOOKUP(VLOOKUP(C189,Table1[[Practice no.]:[12]],41,FALSE),List!$A$2:$B$5,2,FALSE)),"",VLOOKUP(VLOOKUP(C189,Table1[[Practice no.]:[12]],41,FALSE),List!$A$2:$B$5,2,FALSE)))</f>
        <v/>
      </c>
      <c r="AB189" s="55" t="str">
        <f>IF(C189="","",IF(ISERROR(VLOOKUP(VLOOKUP(C189,Table1[[Practice no.]:[12]],42,FALSE),List!$A$2:$B$5,2,FALSE)),"",VLOOKUP(VLOOKUP(C189,Table1[[Practice no.]:[12]],42,FALSE),List!$A$2:$B$5,2,FALSE)))</f>
        <v/>
      </c>
    </row>
    <row r="190" spans="1:28" ht="40.35" customHeight="1">
      <c r="A190" s="222"/>
      <c r="B190" s="219"/>
      <c r="C190" s="217"/>
      <c r="D190" s="219" t="str">
        <f>IF(C190="","",HYPERLINK("#'" &amp; C190 &amp; "'!A1",VLOOKUP(C190,Table1[[Practice no.]:[Pracitce Name]],2,FALSE)))</f>
        <v/>
      </c>
      <c r="E190" s="65" t="str">
        <f>IF(C190="","",IF(ISERROR(VLOOKUP(VLOOKUP(C190,Table1[[Practice no.]:[12]],19,FALSE),List!$A$2:$B$5,2,FALSE)),"",VLOOKUP(VLOOKUP(C190,Table1[[Practice no.]:[12]],19,FALSE),List!$A$2:$B$5,2,FALSE)))</f>
        <v/>
      </c>
      <c r="F190" s="66" t="str">
        <f>IF(C190="","",IF(ISERROR(VLOOKUP(VLOOKUP(C190,Table1[[Practice no.]:[12]],20,FALSE),List!$A$2:$B$5,2,FALSE)),"",VLOOKUP(VLOOKUP(C190,Table1[[Practice no.]:[12]],20,FALSE),List!$A$2:$B$5,2,FALSE)))</f>
        <v/>
      </c>
      <c r="G190" s="66" t="str">
        <f>IF(C190="","",IF(ISERROR(VLOOKUP(VLOOKUP(C190,Table1[[Practice no.]:[12]],21,FALSE),List!$A$2:$B$5,2,FALSE)),"",VLOOKUP(VLOOKUP(C190,Table1[[Practice no.]:[12]],21,FALSE),List!$A$2:$B$5,2,FALSE)))</f>
        <v/>
      </c>
      <c r="H190" s="67" t="str">
        <f>IF(C190="","",IF(ISERROR(VLOOKUP(VLOOKUP(C190,Table1[[Practice no.]:[12]],22,FALSE),List!$A$2:$B$5,2,FALSE)),"",VLOOKUP(VLOOKUP(C190,Table1[[Practice no.]:[12]],22,FALSE),List!$A$2:$B$5,2,FALSE)))</f>
        <v/>
      </c>
      <c r="I190" s="67" t="str">
        <f>IF(C190="","",IF(ISERROR(VLOOKUP(VLOOKUP(C190,Table1[[Practice no.]:[12]],23,FALSE),List!$A$2:$B$5,2,FALSE)),"",VLOOKUP(VLOOKUP(C190,Table1[[Practice no.]:[12]],23,FALSE),List!$A$2:$B$5,2,FALSE)))</f>
        <v/>
      </c>
      <c r="J190" s="67" t="str">
        <f>IF(C190="","",IF(ISERROR(VLOOKUP(VLOOKUP(C190,Table1[[Practice no.]:[12]],24,FALSE),List!$A$2:$B$5,2,FALSE)),"",VLOOKUP(VLOOKUP(C190,Table1[[Practice no.]:[12]],24,FALSE),List!$A$2:$B$5,2,FALSE)))</f>
        <v/>
      </c>
      <c r="K190" s="68" t="str">
        <f>IF(C190="","",IF(ISERROR(VLOOKUP(VLOOKUP(C190,Table1[[Practice no.]:[12]],25,FALSE),List!$A$2:$B$5,2,FALSE)),"",VLOOKUP(VLOOKUP(C190,Table1[[Practice no.]:[12]],25,FALSE),List!$A$2:$B$5,2,FALSE)))</f>
        <v/>
      </c>
      <c r="L190" s="68" t="str">
        <f>IF(C190="","",IF(ISERROR(VLOOKUP(VLOOKUP(C190,Table1[[Practice no.]:[12]],26,FALSE),List!$A$2:$B$5,2,FALSE)),"",VLOOKUP(VLOOKUP(C190,Table1[[Practice no.]:[12]],26,FALSE),List!$A$2:$B$5,2,FALSE)))</f>
        <v/>
      </c>
      <c r="M190" s="68" t="str">
        <f>IF(C190="","",IF(ISERROR(VLOOKUP(VLOOKUP(C190,Table1[[Practice no.]:[12]],27,FALSE),List!$A$2:$B$5,2,FALSE)),"",VLOOKUP(VLOOKUP(C190,Table1[[Practice no.]:[12]],27,FALSE),List!$A$2:$B$5,2,FALSE)))</f>
        <v/>
      </c>
      <c r="N190" s="69" t="str">
        <f>IF(C190="","",IF(ISERROR(VLOOKUP(VLOOKUP(C190,Table1[[Practice no.]:[12]],28,FALSE),List!$A$2:$B$5,2,FALSE)),"",VLOOKUP(VLOOKUP(C190,Table1[[Practice no.]:[12]],28,FALSE),List!$A$2:$B$5,2,FALSE)))</f>
        <v/>
      </c>
      <c r="O190" s="69" t="str">
        <f>IF(C190="","",IF(ISERROR(VLOOKUP(VLOOKUP(C190,Table1[[Practice no.]:[12]],29,FALSE),List!$A$2:$B$5,2,FALSE)),"",VLOOKUP(VLOOKUP(C190,Table1[[Practice no.]:[12]],29,FALSE),List!$A$2:$B$5,2,FALSE)))</f>
        <v/>
      </c>
      <c r="P190" s="69" t="str">
        <f>IF(C190="","",IF(ISERROR(VLOOKUP(VLOOKUP(C190,Table1[[Practice no.]:[12]],30,FALSE),List!$A$2:$B$5,2,FALSE)),"",VLOOKUP(VLOOKUP(C190,Table1[[Practice no.]:[12]],30,FALSE),List!$A$2:$B$5,2,FALSE)))</f>
        <v/>
      </c>
      <c r="Q190" s="77" t="str">
        <f>IF(C190="","",IF(ISERROR(VLOOKUP(VLOOKUP(C190,Table1[[Practice no.]:[12]],31,FALSE),List!$A$2:$B$5,2,FALSE)),"",VLOOKUP(VLOOKUP(C190,Table1[[Practice no.]:[12]],31,FALSE),List!$A$2:$B$5,2,FALSE)))</f>
        <v/>
      </c>
      <c r="R190" s="55" t="str">
        <f>IF(C190="","",IF(ISERROR(VLOOKUP(VLOOKUP(C190,Table1[[Practice no.]:[12]],32,FALSE),List!$A$2:$B$5,2,FALSE)),"",VLOOKUP(VLOOKUP(C190,Table1[[Practice no.]:[12]],32,FALSE),List!$A$2:$B$5,2,FALSE)))</f>
        <v/>
      </c>
      <c r="S190" s="55" t="str">
        <f>IF(C190="","",IF(ISERROR(VLOOKUP(VLOOKUP(C190,Table1[[Practice no.]:[12]],33,FALSE),List!$A$2:$B$5,2,FALSE)),"",VLOOKUP(VLOOKUP(C190,Table1[[Practice no.]:[12]],33,FALSE),List!$A$2:$B$5,2,FALSE)))</f>
        <v/>
      </c>
      <c r="T190" s="55" t="str">
        <f>IF(C190="","",IF(ISERROR(VLOOKUP(VLOOKUP(C190,Table1[[Practice no.]:[12]],34,FALSE),List!$A$2:$B$5,2,FALSE)),"",VLOOKUP(VLOOKUP(C190,Table1[[Practice no.]:[12]],34,FALSE),List!$A$2:$B$5,2,FALSE)))</f>
        <v/>
      </c>
      <c r="U190" s="55" t="str">
        <f>IF(C190="","",IF(ISERROR(VLOOKUP(VLOOKUP(C190,Table1[[Practice no.]:[12]],35,FALSE),List!$A$2:$B$5,2,FALSE)),"",VLOOKUP(VLOOKUP(C190,Table1[[Practice no.]:[12]],35,FALSE),List!$A$2:$B$5,2,FALSE)))</f>
        <v/>
      </c>
      <c r="V190" s="55" t="str">
        <f>IF(C190="","",IF(ISERROR(VLOOKUP(VLOOKUP(C190,Table1[[Practice no.]:[12]],36,FALSE),List!$A$2:$B$5,2,FALSE)),"",VLOOKUP(VLOOKUP(C190,Table1[[Practice no.]:[12]],36,FALSE),List!$A$2:$B$5,2,FALSE)))</f>
        <v/>
      </c>
      <c r="W190" s="55" t="str">
        <f>IF(C190="","",IF(ISERROR(VLOOKUP(VLOOKUP(C190,Table1[[Practice no.]:[12]],37,FALSE),List!$A$2:$B$5,2,FALSE)),"",VLOOKUP(VLOOKUP(C190,Table1[[Practice no.]:[12]],37,FALSE),List!$A$2:$B$5,2,FALSE)))</f>
        <v/>
      </c>
      <c r="X190" s="55" t="str">
        <f>IF(C190="","",IF(ISERROR(VLOOKUP(VLOOKUP(C190,Table1[[Practice no.]:[12]],38,FALSE),List!$A$2:$B$5,2,FALSE)),"",VLOOKUP(VLOOKUP(C190,Table1[[Practice no.]:[12]],38,FALSE),List!$A$2:$B$5,2,FALSE)))</f>
        <v/>
      </c>
      <c r="Y190" s="55" t="str">
        <f>IF(C190="","",IF(ISERROR(VLOOKUP(VLOOKUP(C190,Table1[[Practice no.]:[12]],39,FALSE),List!$A$2:$B$5,2,FALSE)),"",VLOOKUP(VLOOKUP(C190,Table1[[Practice no.]:[12]],39,FALSE),List!$A$2:$B$5,2,FALSE)))</f>
        <v/>
      </c>
      <c r="Z190" s="55" t="str">
        <f>IF(C190="","",IF(ISERROR(VLOOKUP(VLOOKUP(C190,Table1[[Practice no.]:[12]],40,FALSE),List!$A$2:$B$5,2,FALSE)),"",VLOOKUP(VLOOKUP(C190,Table1[[Practice no.]:[12]],40,FALSE),List!$A$2:$B$5,2,FALSE)))</f>
        <v/>
      </c>
      <c r="AA190" s="55" t="str">
        <f>IF(C190="","",IF(ISERROR(VLOOKUP(VLOOKUP(C190,Table1[[Practice no.]:[12]],41,FALSE),List!$A$2:$B$5,2,FALSE)),"",VLOOKUP(VLOOKUP(C190,Table1[[Practice no.]:[12]],41,FALSE),List!$A$2:$B$5,2,FALSE)))</f>
        <v/>
      </c>
      <c r="AB190" s="55" t="str">
        <f>IF(C190="","",IF(ISERROR(VLOOKUP(VLOOKUP(C190,Table1[[Practice no.]:[12]],42,FALSE),List!$A$2:$B$5,2,FALSE)),"",VLOOKUP(VLOOKUP(C190,Table1[[Practice no.]:[12]],42,FALSE),List!$A$2:$B$5,2,FALSE)))</f>
        <v/>
      </c>
    </row>
    <row r="191" spans="1:28" ht="40.35" customHeight="1">
      <c r="A191" s="222"/>
      <c r="B191" s="219"/>
      <c r="C191" s="217"/>
      <c r="D191" s="219" t="str">
        <f>IF(C191="","",HYPERLINK("#'" &amp; C191 &amp; "'!A1",VLOOKUP(C191,Table1[[Practice no.]:[Pracitce Name]],2,FALSE)))</f>
        <v/>
      </c>
      <c r="E191" s="65" t="str">
        <f>IF(C191="","",IF(ISERROR(VLOOKUP(VLOOKUP(C191,Table1[[Practice no.]:[12]],19,FALSE),List!$A$2:$B$5,2,FALSE)),"",VLOOKUP(VLOOKUP(C191,Table1[[Practice no.]:[12]],19,FALSE),List!$A$2:$B$5,2,FALSE)))</f>
        <v/>
      </c>
      <c r="F191" s="66" t="str">
        <f>IF(C191="","",IF(ISERROR(VLOOKUP(VLOOKUP(C191,Table1[[Practice no.]:[12]],20,FALSE),List!$A$2:$B$5,2,FALSE)),"",VLOOKUP(VLOOKUP(C191,Table1[[Practice no.]:[12]],20,FALSE),List!$A$2:$B$5,2,FALSE)))</f>
        <v/>
      </c>
      <c r="G191" s="66" t="str">
        <f>IF(C191="","",IF(ISERROR(VLOOKUP(VLOOKUP(C191,Table1[[Practice no.]:[12]],21,FALSE),List!$A$2:$B$5,2,FALSE)),"",VLOOKUP(VLOOKUP(C191,Table1[[Practice no.]:[12]],21,FALSE),List!$A$2:$B$5,2,FALSE)))</f>
        <v/>
      </c>
      <c r="H191" s="67" t="str">
        <f>IF(C191="","",IF(ISERROR(VLOOKUP(VLOOKUP(C191,Table1[[Practice no.]:[12]],22,FALSE),List!$A$2:$B$5,2,FALSE)),"",VLOOKUP(VLOOKUP(C191,Table1[[Practice no.]:[12]],22,FALSE),List!$A$2:$B$5,2,FALSE)))</f>
        <v/>
      </c>
      <c r="I191" s="67" t="str">
        <f>IF(C191="","",IF(ISERROR(VLOOKUP(VLOOKUP(C191,Table1[[Practice no.]:[12]],23,FALSE),List!$A$2:$B$5,2,FALSE)),"",VLOOKUP(VLOOKUP(C191,Table1[[Practice no.]:[12]],23,FALSE),List!$A$2:$B$5,2,FALSE)))</f>
        <v/>
      </c>
      <c r="J191" s="67" t="str">
        <f>IF(C191="","",IF(ISERROR(VLOOKUP(VLOOKUP(C191,Table1[[Practice no.]:[12]],24,FALSE),List!$A$2:$B$5,2,FALSE)),"",VLOOKUP(VLOOKUP(C191,Table1[[Practice no.]:[12]],24,FALSE),List!$A$2:$B$5,2,FALSE)))</f>
        <v/>
      </c>
      <c r="K191" s="68" t="str">
        <f>IF(C191="","",IF(ISERROR(VLOOKUP(VLOOKUP(C191,Table1[[Practice no.]:[12]],25,FALSE),List!$A$2:$B$5,2,FALSE)),"",VLOOKUP(VLOOKUP(C191,Table1[[Practice no.]:[12]],25,FALSE),List!$A$2:$B$5,2,FALSE)))</f>
        <v/>
      </c>
      <c r="L191" s="68" t="str">
        <f>IF(C191="","",IF(ISERROR(VLOOKUP(VLOOKUP(C191,Table1[[Practice no.]:[12]],26,FALSE),List!$A$2:$B$5,2,FALSE)),"",VLOOKUP(VLOOKUP(C191,Table1[[Practice no.]:[12]],26,FALSE),List!$A$2:$B$5,2,FALSE)))</f>
        <v/>
      </c>
      <c r="M191" s="68" t="str">
        <f>IF(C191="","",IF(ISERROR(VLOOKUP(VLOOKUP(C191,Table1[[Practice no.]:[12]],27,FALSE),List!$A$2:$B$5,2,FALSE)),"",VLOOKUP(VLOOKUP(C191,Table1[[Practice no.]:[12]],27,FALSE),List!$A$2:$B$5,2,FALSE)))</f>
        <v/>
      </c>
      <c r="N191" s="69" t="str">
        <f>IF(C191="","",IF(ISERROR(VLOOKUP(VLOOKUP(C191,Table1[[Practice no.]:[12]],28,FALSE),List!$A$2:$B$5,2,FALSE)),"",VLOOKUP(VLOOKUP(C191,Table1[[Practice no.]:[12]],28,FALSE),List!$A$2:$B$5,2,FALSE)))</f>
        <v/>
      </c>
      <c r="O191" s="69" t="str">
        <f>IF(C191="","",IF(ISERROR(VLOOKUP(VLOOKUP(C191,Table1[[Practice no.]:[12]],29,FALSE),List!$A$2:$B$5,2,FALSE)),"",VLOOKUP(VLOOKUP(C191,Table1[[Practice no.]:[12]],29,FALSE),List!$A$2:$B$5,2,FALSE)))</f>
        <v/>
      </c>
      <c r="P191" s="69" t="str">
        <f>IF(C191="","",IF(ISERROR(VLOOKUP(VLOOKUP(C191,Table1[[Practice no.]:[12]],30,FALSE),List!$A$2:$B$5,2,FALSE)),"",VLOOKUP(VLOOKUP(C191,Table1[[Practice no.]:[12]],30,FALSE),List!$A$2:$B$5,2,FALSE)))</f>
        <v/>
      </c>
      <c r="Q191" s="77" t="str">
        <f>IF(C191="","",IF(ISERROR(VLOOKUP(VLOOKUP(C191,Table1[[Practice no.]:[12]],31,FALSE),List!$A$2:$B$5,2,FALSE)),"",VLOOKUP(VLOOKUP(C191,Table1[[Practice no.]:[12]],31,FALSE),List!$A$2:$B$5,2,FALSE)))</f>
        <v/>
      </c>
      <c r="R191" s="55" t="str">
        <f>IF(C191="","",IF(ISERROR(VLOOKUP(VLOOKUP(C191,Table1[[Practice no.]:[12]],32,FALSE),List!$A$2:$B$5,2,FALSE)),"",VLOOKUP(VLOOKUP(C191,Table1[[Practice no.]:[12]],32,FALSE),List!$A$2:$B$5,2,FALSE)))</f>
        <v/>
      </c>
      <c r="S191" s="55" t="str">
        <f>IF(C191="","",IF(ISERROR(VLOOKUP(VLOOKUP(C191,Table1[[Practice no.]:[12]],33,FALSE),List!$A$2:$B$5,2,FALSE)),"",VLOOKUP(VLOOKUP(C191,Table1[[Practice no.]:[12]],33,FALSE),List!$A$2:$B$5,2,FALSE)))</f>
        <v/>
      </c>
      <c r="T191" s="55" t="str">
        <f>IF(C191="","",IF(ISERROR(VLOOKUP(VLOOKUP(C191,Table1[[Practice no.]:[12]],34,FALSE),List!$A$2:$B$5,2,FALSE)),"",VLOOKUP(VLOOKUP(C191,Table1[[Practice no.]:[12]],34,FALSE),List!$A$2:$B$5,2,FALSE)))</f>
        <v/>
      </c>
      <c r="U191" s="55" t="str">
        <f>IF(C191="","",IF(ISERROR(VLOOKUP(VLOOKUP(C191,Table1[[Practice no.]:[12]],35,FALSE),List!$A$2:$B$5,2,FALSE)),"",VLOOKUP(VLOOKUP(C191,Table1[[Practice no.]:[12]],35,FALSE),List!$A$2:$B$5,2,FALSE)))</f>
        <v/>
      </c>
      <c r="V191" s="55" t="str">
        <f>IF(C191="","",IF(ISERROR(VLOOKUP(VLOOKUP(C191,Table1[[Practice no.]:[12]],36,FALSE),List!$A$2:$B$5,2,FALSE)),"",VLOOKUP(VLOOKUP(C191,Table1[[Practice no.]:[12]],36,FALSE),List!$A$2:$B$5,2,FALSE)))</f>
        <v/>
      </c>
      <c r="W191" s="55" t="str">
        <f>IF(C191="","",IF(ISERROR(VLOOKUP(VLOOKUP(C191,Table1[[Practice no.]:[12]],37,FALSE),List!$A$2:$B$5,2,FALSE)),"",VLOOKUP(VLOOKUP(C191,Table1[[Practice no.]:[12]],37,FALSE),List!$A$2:$B$5,2,FALSE)))</f>
        <v/>
      </c>
      <c r="X191" s="55" t="str">
        <f>IF(C191="","",IF(ISERROR(VLOOKUP(VLOOKUP(C191,Table1[[Practice no.]:[12]],38,FALSE),List!$A$2:$B$5,2,FALSE)),"",VLOOKUP(VLOOKUP(C191,Table1[[Practice no.]:[12]],38,FALSE),List!$A$2:$B$5,2,FALSE)))</f>
        <v/>
      </c>
      <c r="Y191" s="55" t="str">
        <f>IF(C191="","",IF(ISERROR(VLOOKUP(VLOOKUP(C191,Table1[[Practice no.]:[12]],39,FALSE),List!$A$2:$B$5,2,FALSE)),"",VLOOKUP(VLOOKUP(C191,Table1[[Practice no.]:[12]],39,FALSE),List!$A$2:$B$5,2,FALSE)))</f>
        <v/>
      </c>
      <c r="Z191" s="55" t="str">
        <f>IF(C191="","",IF(ISERROR(VLOOKUP(VLOOKUP(C191,Table1[[Practice no.]:[12]],40,FALSE),List!$A$2:$B$5,2,FALSE)),"",VLOOKUP(VLOOKUP(C191,Table1[[Practice no.]:[12]],40,FALSE),List!$A$2:$B$5,2,FALSE)))</f>
        <v/>
      </c>
      <c r="AA191" s="55" t="str">
        <f>IF(C191="","",IF(ISERROR(VLOOKUP(VLOOKUP(C191,Table1[[Practice no.]:[12]],41,FALSE),List!$A$2:$B$5,2,FALSE)),"",VLOOKUP(VLOOKUP(C191,Table1[[Practice no.]:[12]],41,FALSE),List!$A$2:$B$5,2,FALSE)))</f>
        <v/>
      </c>
      <c r="AB191" s="55" t="str">
        <f>IF(C191="","",IF(ISERROR(VLOOKUP(VLOOKUP(C191,Table1[[Practice no.]:[12]],42,FALSE),List!$A$2:$B$5,2,FALSE)),"",VLOOKUP(VLOOKUP(C191,Table1[[Practice no.]:[12]],42,FALSE),List!$A$2:$B$5,2,FALSE)))</f>
        <v/>
      </c>
    </row>
    <row r="192" spans="1:28" ht="40.35" customHeight="1">
      <c r="A192" s="222"/>
      <c r="B192" s="219"/>
      <c r="C192" s="217"/>
      <c r="D192" s="219" t="str">
        <f>IF(C192="","",HYPERLINK("#'" &amp; C192 &amp; "'!A1",VLOOKUP(C192,Table1[[Practice no.]:[Pracitce Name]],2,FALSE)))</f>
        <v/>
      </c>
      <c r="E192" s="65" t="str">
        <f>IF(C192="","",IF(ISERROR(VLOOKUP(VLOOKUP(C192,Table1[[Practice no.]:[12]],19,FALSE),List!$A$2:$B$5,2,FALSE)),"",VLOOKUP(VLOOKUP(C192,Table1[[Practice no.]:[12]],19,FALSE),List!$A$2:$B$5,2,FALSE)))</f>
        <v/>
      </c>
      <c r="F192" s="66" t="str">
        <f>IF(C192="","",IF(ISERROR(VLOOKUP(VLOOKUP(C192,Table1[[Practice no.]:[12]],20,FALSE),List!$A$2:$B$5,2,FALSE)),"",VLOOKUP(VLOOKUP(C192,Table1[[Practice no.]:[12]],20,FALSE),List!$A$2:$B$5,2,FALSE)))</f>
        <v/>
      </c>
      <c r="G192" s="66" t="str">
        <f>IF(C192="","",IF(ISERROR(VLOOKUP(VLOOKUP(C192,Table1[[Practice no.]:[12]],21,FALSE),List!$A$2:$B$5,2,FALSE)),"",VLOOKUP(VLOOKUP(C192,Table1[[Practice no.]:[12]],21,FALSE),List!$A$2:$B$5,2,FALSE)))</f>
        <v/>
      </c>
      <c r="H192" s="67" t="str">
        <f>IF(C192="","",IF(ISERROR(VLOOKUP(VLOOKUP(C192,Table1[[Practice no.]:[12]],22,FALSE),List!$A$2:$B$5,2,FALSE)),"",VLOOKUP(VLOOKUP(C192,Table1[[Practice no.]:[12]],22,FALSE),List!$A$2:$B$5,2,FALSE)))</f>
        <v/>
      </c>
      <c r="I192" s="67" t="str">
        <f>IF(C192="","",IF(ISERROR(VLOOKUP(VLOOKUP(C192,Table1[[Practice no.]:[12]],23,FALSE),List!$A$2:$B$5,2,FALSE)),"",VLOOKUP(VLOOKUP(C192,Table1[[Practice no.]:[12]],23,FALSE),List!$A$2:$B$5,2,FALSE)))</f>
        <v/>
      </c>
      <c r="J192" s="67" t="str">
        <f>IF(C192="","",IF(ISERROR(VLOOKUP(VLOOKUP(C192,Table1[[Practice no.]:[12]],24,FALSE),List!$A$2:$B$5,2,FALSE)),"",VLOOKUP(VLOOKUP(C192,Table1[[Practice no.]:[12]],24,FALSE),List!$A$2:$B$5,2,FALSE)))</f>
        <v/>
      </c>
      <c r="K192" s="68" t="str">
        <f>IF(C192="","",IF(ISERROR(VLOOKUP(VLOOKUP(C192,Table1[[Practice no.]:[12]],25,FALSE),List!$A$2:$B$5,2,FALSE)),"",VLOOKUP(VLOOKUP(C192,Table1[[Practice no.]:[12]],25,FALSE),List!$A$2:$B$5,2,FALSE)))</f>
        <v/>
      </c>
      <c r="L192" s="68" t="str">
        <f>IF(C192="","",IF(ISERROR(VLOOKUP(VLOOKUP(C192,Table1[[Practice no.]:[12]],26,FALSE),List!$A$2:$B$5,2,FALSE)),"",VLOOKUP(VLOOKUP(C192,Table1[[Practice no.]:[12]],26,FALSE),List!$A$2:$B$5,2,FALSE)))</f>
        <v/>
      </c>
      <c r="M192" s="68" t="str">
        <f>IF(C192="","",IF(ISERROR(VLOOKUP(VLOOKUP(C192,Table1[[Practice no.]:[12]],27,FALSE),List!$A$2:$B$5,2,FALSE)),"",VLOOKUP(VLOOKUP(C192,Table1[[Practice no.]:[12]],27,FALSE),List!$A$2:$B$5,2,FALSE)))</f>
        <v/>
      </c>
      <c r="N192" s="69" t="str">
        <f>IF(C192="","",IF(ISERROR(VLOOKUP(VLOOKUP(C192,Table1[[Practice no.]:[12]],28,FALSE),List!$A$2:$B$5,2,FALSE)),"",VLOOKUP(VLOOKUP(C192,Table1[[Practice no.]:[12]],28,FALSE),List!$A$2:$B$5,2,FALSE)))</f>
        <v/>
      </c>
      <c r="O192" s="69" t="str">
        <f>IF(C192="","",IF(ISERROR(VLOOKUP(VLOOKUP(C192,Table1[[Practice no.]:[12]],29,FALSE),List!$A$2:$B$5,2,FALSE)),"",VLOOKUP(VLOOKUP(C192,Table1[[Practice no.]:[12]],29,FALSE),List!$A$2:$B$5,2,FALSE)))</f>
        <v/>
      </c>
      <c r="P192" s="69" t="str">
        <f>IF(C192="","",IF(ISERROR(VLOOKUP(VLOOKUP(C192,Table1[[Practice no.]:[12]],30,FALSE),List!$A$2:$B$5,2,FALSE)),"",VLOOKUP(VLOOKUP(C192,Table1[[Practice no.]:[12]],30,FALSE),List!$A$2:$B$5,2,FALSE)))</f>
        <v/>
      </c>
      <c r="Q192" s="77" t="str">
        <f>IF(C192="","",IF(ISERROR(VLOOKUP(VLOOKUP(C192,Table1[[Practice no.]:[12]],31,FALSE),List!$A$2:$B$5,2,FALSE)),"",VLOOKUP(VLOOKUP(C192,Table1[[Practice no.]:[12]],31,FALSE),List!$A$2:$B$5,2,FALSE)))</f>
        <v/>
      </c>
      <c r="R192" s="55" t="str">
        <f>IF(C192="","",IF(ISERROR(VLOOKUP(VLOOKUP(C192,Table1[[Practice no.]:[12]],32,FALSE),List!$A$2:$B$5,2,FALSE)),"",VLOOKUP(VLOOKUP(C192,Table1[[Practice no.]:[12]],32,FALSE),List!$A$2:$B$5,2,FALSE)))</f>
        <v/>
      </c>
      <c r="S192" s="55" t="str">
        <f>IF(C192="","",IF(ISERROR(VLOOKUP(VLOOKUP(C192,Table1[[Practice no.]:[12]],33,FALSE),List!$A$2:$B$5,2,FALSE)),"",VLOOKUP(VLOOKUP(C192,Table1[[Practice no.]:[12]],33,FALSE),List!$A$2:$B$5,2,FALSE)))</f>
        <v/>
      </c>
      <c r="T192" s="55" t="str">
        <f>IF(C192="","",IF(ISERROR(VLOOKUP(VLOOKUP(C192,Table1[[Practice no.]:[12]],34,FALSE),List!$A$2:$B$5,2,FALSE)),"",VLOOKUP(VLOOKUP(C192,Table1[[Practice no.]:[12]],34,FALSE),List!$A$2:$B$5,2,FALSE)))</f>
        <v/>
      </c>
      <c r="U192" s="55" t="str">
        <f>IF(C192="","",IF(ISERROR(VLOOKUP(VLOOKUP(C192,Table1[[Practice no.]:[12]],35,FALSE),List!$A$2:$B$5,2,FALSE)),"",VLOOKUP(VLOOKUP(C192,Table1[[Practice no.]:[12]],35,FALSE),List!$A$2:$B$5,2,FALSE)))</f>
        <v/>
      </c>
      <c r="V192" s="55" t="str">
        <f>IF(C192="","",IF(ISERROR(VLOOKUP(VLOOKUP(C192,Table1[[Practice no.]:[12]],36,FALSE),List!$A$2:$B$5,2,FALSE)),"",VLOOKUP(VLOOKUP(C192,Table1[[Practice no.]:[12]],36,FALSE),List!$A$2:$B$5,2,FALSE)))</f>
        <v/>
      </c>
      <c r="W192" s="55" t="str">
        <f>IF(C192="","",IF(ISERROR(VLOOKUP(VLOOKUP(C192,Table1[[Practice no.]:[12]],37,FALSE),List!$A$2:$B$5,2,FALSE)),"",VLOOKUP(VLOOKUP(C192,Table1[[Practice no.]:[12]],37,FALSE),List!$A$2:$B$5,2,FALSE)))</f>
        <v/>
      </c>
      <c r="X192" s="55" t="str">
        <f>IF(C192="","",IF(ISERROR(VLOOKUP(VLOOKUP(C192,Table1[[Practice no.]:[12]],38,FALSE),List!$A$2:$B$5,2,FALSE)),"",VLOOKUP(VLOOKUP(C192,Table1[[Practice no.]:[12]],38,FALSE),List!$A$2:$B$5,2,FALSE)))</f>
        <v/>
      </c>
      <c r="Y192" s="55" t="str">
        <f>IF(C192="","",IF(ISERROR(VLOOKUP(VLOOKUP(C192,Table1[[Practice no.]:[12]],39,FALSE),List!$A$2:$B$5,2,FALSE)),"",VLOOKUP(VLOOKUP(C192,Table1[[Practice no.]:[12]],39,FALSE),List!$A$2:$B$5,2,FALSE)))</f>
        <v/>
      </c>
      <c r="Z192" s="55" t="str">
        <f>IF(C192="","",IF(ISERROR(VLOOKUP(VLOOKUP(C192,Table1[[Practice no.]:[12]],40,FALSE),List!$A$2:$B$5,2,FALSE)),"",VLOOKUP(VLOOKUP(C192,Table1[[Practice no.]:[12]],40,FALSE),List!$A$2:$B$5,2,FALSE)))</f>
        <v/>
      </c>
      <c r="AA192" s="55" t="str">
        <f>IF(C192="","",IF(ISERROR(VLOOKUP(VLOOKUP(C192,Table1[[Practice no.]:[12]],41,FALSE),List!$A$2:$B$5,2,FALSE)),"",VLOOKUP(VLOOKUP(C192,Table1[[Practice no.]:[12]],41,FALSE),List!$A$2:$B$5,2,FALSE)))</f>
        <v/>
      </c>
      <c r="AB192" s="55" t="str">
        <f>IF(C192="","",IF(ISERROR(VLOOKUP(VLOOKUP(C192,Table1[[Practice no.]:[12]],42,FALSE),List!$A$2:$B$5,2,FALSE)),"",VLOOKUP(VLOOKUP(C192,Table1[[Practice no.]:[12]],42,FALSE),List!$A$2:$B$5,2,FALSE)))</f>
        <v/>
      </c>
    </row>
    <row r="193" spans="1:28" ht="40.35" customHeight="1">
      <c r="A193" s="222"/>
      <c r="B193" s="219"/>
      <c r="C193" s="217"/>
      <c r="D193" s="219" t="str">
        <f>IF(C193="","",HYPERLINK("#'" &amp; C193 &amp; "'!A1",VLOOKUP(C193,Table1[[Practice no.]:[Pracitce Name]],2,FALSE)))</f>
        <v/>
      </c>
      <c r="E193" s="65" t="str">
        <f>IF(C193="","",IF(ISERROR(VLOOKUP(VLOOKUP(C193,Table1[[Practice no.]:[12]],19,FALSE),List!$A$2:$B$5,2,FALSE)),"",VLOOKUP(VLOOKUP(C193,Table1[[Practice no.]:[12]],19,FALSE),List!$A$2:$B$5,2,FALSE)))</f>
        <v/>
      </c>
      <c r="F193" s="66" t="str">
        <f>IF(C193="","",IF(ISERROR(VLOOKUP(VLOOKUP(C193,Table1[[Practice no.]:[12]],20,FALSE),List!$A$2:$B$5,2,FALSE)),"",VLOOKUP(VLOOKUP(C193,Table1[[Practice no.]:[12]],20,FALSE),List!$A$2:$B$5,2,FALSE)))</f>
        <v/>
      </c>
      <c r="G193" s="66" t="str">
        <f>IF(C193="","",IF(ISERROR(VLOOKUP(VLOOKUP(C193,Table1[[Practice no.]:[12]],21,FALSE),List!$A$2:$B$5,2,FALSE)),"",VLOOKUP(VLOOKUP(C193,Table1[[Practice no.]:[12]],21,FALSE),List!$A$2:$B$5,2,FALSE)))</f>
        <v/>
      </c>
      <c r="H193" s="67" t="str">
        <f>IF(C193="","",IF(ISERROR(VLOOKUP(VLOOKUP(C193,Table1[[Practice no.]:[12]],22,FALSE),List!$A$2:$B$5,2,FALSE)),"",VLOOKUP(VLOOKUP(C193,Table1[[Practice no.]:[12]],22,FALSE),List!$A$2:$B$5,2,FALSE)))</f>
        <v/>
      </c>
      <c r="I193" s="67" t="str">
        <f>IF(C193="","",IF(ISERROR(VLOOKUP(VLOOKUP(C193,Table1[[Practice no.]:[12]],23,FALSE),List!$A$2:$B$5,2,FALSE)),"",VLOOKUP(VLOOKUP(C193,Table1[[Practice no.]:[12]],23,FALSE),List!$A$2:$B$5,2,FALSE)))</f>
        <v/>
      </c>
      <c r="J193" s="67" t="str">
        <f>IF(C193="","",IF(ISERROR(VLOOKUP(VLOOKUP(C193,Table1[[Practice no.]:[12]],24,FALSE),List!$A$2:$B$5,2,FALSE)),"",VLOOKUP(VLOOKUP(C193,Table1[[Practice no.]:[12]],24,FALSE),List!$A$2:$B$5,2,FALSE)))</f>
        <v/>
      </c>
      <c r="K193" s="68" t="str">
        <f>IF(C193="","",IF(ISERROR(VLOOKUP(VLOOKUP(C193,Table1[[Practice no.]:[12]],25,FALSE),List!$A$2:$B$5,2,FALSE)),"",VLOOKUP(VLOOKUP(C193,Table1[[Practice no.]:[12]],25,FALSE),List!$A$2:$B$5,2,FALSE)))</f>
        <v/>
      </c>
      <c r="L193" s="68" t="str">
        <f>IF(C193="","",IF(ISERROR(VLOOKUP(VLOOKUP(C193,Table1[[Practice no.]:[12]],26,FALSE),List!$A$2:$B$5,2,FALSE)),"",VLOOKUP(VLOOKUP(C193,Table1[[Practice no.]:[12]],26,FALSE),List!$A$2:$B$5,2,FALSE)))</f>
        <v/>
      </c>
      <c r="M193" s="68" t="str">
        <f>IF(C193="","",IF(ISERROR(VLOOKUP(VLOOKUP(C193,Table1[[Practice no.]:[12]],27,FALSE),List!$A$2:$B$5,2,FALSE)),"",VLOOKUP(VLOOKUP(C193,Table1[[Practice no.]:[12]],27,FALSE),List!$A$2:$B$5,2,FALSE)))</f>
        <v/>
      </c>
      <c r="N193" s="69" t="str">
        <f>IF(C193="","",IF(ISERROR(VLOOKUP(VLOOKUP(C193,Table1[[Practice no.]:[12]],28,FALSE),List!$A$2:$B$5,2,FALSE)),"",VLOOKUP(VLOOKUP(C193,Table1[[Practice no.]:[12]],28,FALSE),List!$A$2:$B$5,2,FALSE)))</f>
        <v/>
      </c>
      <c r="O193" s="69" t="str">
        <f>IF(C193="","",IF(ISERROR(VLOOKUP(VLOOKUP(C193,Table1[[Practice no.]:[12]],29,FALSE),List!$A$2:$B$5,2,FALSE)),"",VLOOKUP(VLOOKUP(C193,Table1[[Practice no.]:[12]],29,FALSE),List!$A$2:$B$5,2,FALSE)))</f>
        <v/>
      </c>
      <c r="P193" s="69" t="str">
        <f>IF(C193="","",IF(ISERROR(VLOOKUP(VLOOKUP(C193,Table1[[Practice no.]:[12]],30,FALSE),List!$A$2:$B$5,2,FALSE)),"",VLOOKUP(VLOOKUP(C193,Table1[[Practice no.]:[12]],30,FALSE),List!$A$2:$B$5,2,FALSE)))</f>
        <v/>
      </c>
      <c r="Q193" s="77" t="str">
        <f>IF(C193="","",IF(ISERROR(VLOOKUP(VLOOKUP(C193,Table1[[Practice no.]:[12]],31,FALSE),List!$A$2:$B$5,2,FALSE)),"",VLOOKUP(VLOOKUP(C193,Table1[[Practice no.]:[12]],31,FALSE),List!$A$2:$B$5,2,FALSE)))</f>
        <v/>
      </c>
      <c r="R193" s="55" t="str">
        <f>IF(C193="","",IF(ISERROR(VLOOKUP(VLOOKUP(C193,Table1[[Practice no.]:[12]],32,FALSE),List!$A$2:$B$5,2,FALSE)),"",VLOOKUP(VLOOKUP(C193,Table1[[Practice no.]:[12]],32,FALSE),List!$A$2:$B$5,2,FALSE)))</f>
        <v/>
      </c>
      <c r="S193" s="55" t="str">
        <f>IF(C193="","",IF(ISERROR(VLOOKUP(VLOOKUP(C193,Table1[[Practice no.]:[12]],33,FALSE),List!$A$2:$B$5,2,FALSE)),"",VLOOKUP(VLOOKUP(C193,Table1[[Practice no.]:[12]],33,FALSE),List!$A$2:$B$5,2,FALSE)))</f>
        <v/>
      </c>
      <c r="T193" s="55" t="str">
        <f>IF(C193="","",IF(ISERROR(VLOOKUP(VLOOKUP(C193,Table1[[Practice no.]:[12]],34,FALSE),List!$A$2:$B$5,2,FALSE)),"",VLOOKUP(VLOOKUP(C193,Table1[[Practice no.]:[12]],34,FALSE),List!$A$2:$B$5,2,FALSE)))</f>
        <v/>
      </c>
      <c r="U193" s="55" t="str">
        <f>IF(C193="","",IF(ISERROR(VLOOKUP(VLOOKUP(C193,Table1[[Practice no.]:[12]],35,FALSE),List!$A$2:$B$5,2,FALSE)),"",VLOOKUP(VLOOKUP(C193,Table1[[Practice no.]:[12]],35,FALSE),List!$A$2:$B$5,2,FALSE)))</f>
        <v/>
      </c>
      <c r="V193" s="55" t="str">
        <f>IF(C193="","",IF(ISERROR(VLOOKUP(VLOOKUP(C193,Table1[[Practice no.]:[12]],36,FALSE),List!$A$2:$B$5,2,FALSE)),"",VLOOKUP(VLOOKUP(C193,Table1[[Practice no.]:[12]],36,FALSE),List!$A$2:$B$5,2,FALSE)))</f>
        <v/>
      </c>
      <c r="W193" s="55" t="str">
        <f>IF(C193="","",IF(ISERROR(VLOOKUP(VLOOKUP(C193,Table1[[Practice no.]:[12]],37,FALSE),List!$A$2:$B$5,2,FALSE)),"",VLOOKUP(VLOOKUP(C193,Table1[[Practice no.]:[12]],37,FALSE),List!$A$2:$B$5,2,FALSE)))</f>
        <v/>
      </c>
      <c r="X193" s="55" t="str">
        <f>IF(C193="","",IF(ISERROR(VLOOKUP(VLOOKUP(C193,Table1[[Practice no.]:[12]],38,FALSE),List!$A$2:$B$5,2,FALSE)),"",VLOOKUP(VLOOKUP(C193,Table1[[Practice no.]:[12]],38,FALSE),List!$A$2:$B$5,2,FALSE)))</f>
        <v/>
      </c>
      <c r="Y193" s="55" t="str">
        <f>IF(C193="","",IF(ISERROR(VLOOKUP(VLOOKUP(C193,Table1[[Practice no.]:[12]],39,FALSE),List!$A$2:$B$5,2,FALSE)),"",VLOOKUP(VLOOKUP(C193,Table1[[Practice no.]:[12]],39,FALSE),List!$A$2:$B$5,2,FALSE)))</f>
        <v/>
      </c>
      <c r="Z193" s="55" t="str">
        <f>IF(C193="","",IF(ISERROR(VLOOKUP(VLOOKUP(C193,Table1[[Practice no.]:[12]],40,FALSE),List!$A$2:$B$5,2,FALSE)),"",VLOOKUP(VLOOKUP(C193,Table1[[Practice no.]:[12]],40,FALSE),List!$A$2:$B$5,2,FALSE)))</f>
        <v/>
      </c>
      <c r="AA193" s="55" t="str">
        <f>IF(C193="","",IF(ISERROR(VLOOKUP(VLOOKUP(C193,Table1[[Practice no.]:[12]],41,FALSE),List!$A$2:$B$5,2,FALSE)),"",VLOOKUP(VLOOKUP(C193,Table1[[Practice no.]:[12]],41,FALSE),List!$A$2:$B$5,2,FALSE)))</f>
        <v/>
      </c>
      <c r="AB193" s="55" t="str">
        <f>IF(C193="","",IF(ISERROR(VLOOKUP(VLOOKUP(C193,Table1[[Practice no.]:[12]],42,FALSE),List!$A$2:$B$5,2,FALSE)),"",VLOOKUP(VLOOKUP(C193,Table1[[Practice no.]:[12]],42,FALSE),List!$A$2:$B$5,2,FALSE)))</f>
        <v/>
      </c>
    </row>
    <row r="194" spans="1:28" ht="40.35" customHeight="1">
      <c r="A194" s="222"/>
      <c r="B194" s="219"/>
      <c r="C194" s="217"/>
      <c r="D194" s="219" t="str">
        <f>IF(C194="","",HYPERLINK("#'" &amp; C194 &amp; "'!A1",VLOOKUP(C194,Table1[[Practice no.]:[Pracitce Name]],2,FALSE)))</f>
        <v/>
      </c>
      <c r="E194" s="65" t="str">
        <f>IF(C194="","",IF(ISERROR(VLOOKUP(VLOOKUP(C194,Table1[[Practice no.]:[12]],19,FALSE),List!$A$2:$B$5,2,FALSE)),"",VLOOKUP(VLOOKUP(C194,Table1[[Practice no.]:[12]],19,FALSE),List!$A$2:$B$5,2,FALSE)))</f>
        <v/>
      </c>
      <c r="F194" s="66" t="str">
        <f>IF(C194="","",IF(ISERROR(VLOOKUP(VLOOKUP(C194,Table1[[Practice no.]:[12]],20,FALSE),List!$A$2:$B$5,2,FALSE)),"",VLOOKUP(VLOOKUP(C194,Table1[[Practice no.]:[12]],20,FALSE),List!$A$2:$B$5,2,FALSE)))</f>
        <v/>
      </c>
      <c r="G194" s="66" t="str">
        <f>IF(C194="","",IF(ISERROR(VLOOKUP(VLOOKUP(C194,Table1[[Practice no.]:[12]],21,FALSE),List!$A$2:$B$5,2,FALSE)),"",VLOOKUP(VLOOKUP(C194,Table1[[Practice no.]:[12]],21,FALSE),List!$A$2:$B$5,2,FALSE)))</f>
        <v/>
      </c>
      <c r="H194" s="67" t="str">
        <f>IF(C194="","",IF(ISERROR(VLOOKUP(VLOOKUP(C194,Table1[[Practice no.]:[12]],22,FALSE),List!$A$2:$B$5,2,FALSE)),"",VLOOKUP(VLOOKUP(C194,Table1[[Practice no.]:[12]],22,FALSE),List!$A$2:$B$5,2,FALSE)))</f>
        <v/>
      </c>
      <c r="I194" s="67" t="str">
        <f>IF(C194="","",IF(ISERROR(VLOOKUP(VLOOKUP(C194,Table1[[Practice no.]:[12]],23,FALSE),List!$A$2:$B$5,2,FALSE)),"",VLOOKUP(VLOOKUP(C194,Table1[[Practice no.]:[12]],23,FALSE),List!$A$2:$B$5,2,FALSE)))</f>
        <v/>
      </c>
      <c r="J194" s="67" t="str">
        <f>IF(C194="","",IF(ISERROR(VLOOKUP(VLOOKUP(C194,Table1[[Practice no.]:[12]],24,FALSE),List!$A$2:$B$5,2,FALSE)),"",VLOOKUP(VLOOKUP(C194,Table1[[Practice no.]:[12]],24,FALSE),List!$A$2:$B$5,2,FALSE)))</f>
        <v/>
      </c>
      <c r="K194" s="68" t="str">
        <f>IF(C194="","",IF(ISERROR(VLOOKUP(VLOOKUP(C194,Table1[[Practice no.]:[12]],25,FALSE),List!$A$2:$B$5,2,FALSE)),"",VLOOKUP(VLOOKUP(C194,Table1[[Practice no.]:[12]],25,FALSE),List!$A$2:$B$5,2,FALSE)))</f>
        <v/>
      </c>
      <c r="L194" s="68" t="str">
        <f>IF(C194="","",IF(ISERROR(VLOOKUP(VLOOKUP(C194,Table1[[Practice no.]:[12]],26,FALSE),List!$A$2:$B$5,2,FALSE)),"",VLOOKUP(VLOOKUP(C194,Table1[[Practice no.]:[12]],26,FALSE),List!$A$2:$B$5,2,FALSE)))</f>
        <v/>
      </c>
      <c r="M194" s="68" t="str">
        <f>IF(C194="","",IF(ISERROR(VLOOKUP(VLOOKUP(C194,Table1[[Practice no.]:[12]],27,FALSE),List!$A$2:$B$5,2,FALSE)),"",VLOOKUP(VLOOKUP(C194,Table1[[Practice no.]:[12]],27,FALSE),List!$A$2:$B$5,2,FALSE)))</f>
        <v/>
      </c>
      <c r="N194" s="69" t="str">
        <f>IF(C194="","",IF(ISERROR(VLOOKUP(VLOOKUP(C194,Table1[[Practice no.]:[12]],28,FALSE),List!$A$2:$B$5,2,FALSE)),"",VLOOKUP(VLOOKUP(C194,Table1[[Practice no.]:[12]],28,FALSE),List!$A$2:$B$5,2,FALSE)))</f>
        <v/>
      </c>
      <c r="O194" s="69" t="str">
        <f>IF(C194="","",IF(ISERROR(VLOOKUP(VLOOKUP(C194,Table1[[Practice no.]:[12]],29,FALSE),List!$A$2:$B$5,2,FALSE)),"",VLOOKUP(VLOOKUP(C194,Table1[[Practice no.]:[12]],29,FALSE),List!$A$2:$B$5,2,FALSE)))</f>
        <v/>
      </c>
      <c r="P194" s="69" t="str">
        <f>IF(C194="","",IF(ISERROR(VLOOKUP(VLOOKUP(C194,Table1[[Practice no.]:[12]],30,FALSE),List!$A$2:$B$5,2,FALSE)),"",VLOOKUP(VLOOKUP(C194,Table1[[Practice no.]:[12]],30,FALSE),List!$A$2:$B$5,2,FALSE)))</f>
        <v/>
      </c>
      <c r="Q194" s="77" t="str">
        <f>IF(C194="","",IF(ISERROR(VLOOKUP(VLOOKUP(C194,Table1[[Practice no.]:[12]],31,FALSE),List!$A$2:$B$5,2,FALSE)),"",VLOOKUP(VLOOKUP(C194,Table1[[Practice no.]:[12]],31,FALSE),List!$A$2:$B$5,2,FALSE)))</f>
        <v/>
      </c>
      <c r="R194" s="55" t="str">
        <f>IF(C194="","",IF(ISERROR(VLOOKUP(VLOOKUP(C194,Table1[[Practice no.]:[12]],32,FALSE),List!$A$2:$B$5,2,FALSE)),"",VLOOKUP(VLOOKUP(C194,Table1[[Practice no.]:[12]],32,FALSE),List!$A$2:$B$5,2,FALSE)))</f>
        <v/>
      </c>
      <c r="S194" s="55" t="str">
        <f>IF(C194="","",IF(ISERROR(VLOOKUP(VLOOKUP(C194,Table1[[Practice no.]:[12]],33,FALSE),List!$A$2:$B$5,2,FALSE)),"",VLOOKUP(VLOOKUP(C194,Table1[[Practice no.]:[12]],33,FALSE),List!$A$2:$B$5,2,FALSE)))</f>
        <v/>
      </c>
      <c r="T194" s="55" t="str">
        <f>IF(C194="","",IF(ISERROR(VLOOKUP(VLOOKUP(C194,Table1[[Practice no.]:[12]],34,FALSE),List!$A$2:$B$5,2,FALSE)),"",VLOOKUP(VLOOKUP(C194,Table1[[Practice no.]:[12]],34,FALSE),List!$A$2:$B$5,2,FALSE)))</f>
        <v/>
      </c>
      <c r="U194" s="55" t="str">
        <f>IF(C194="","",IF(ISERROR(VLOOKUP(VLOOKUP(C194,Table1[[Practice no.]:[12]],35,FALSE),List!$A$2:$B$5,2,FALSE)),"",VLOOKUP(VLOOKUP(C194,Table1[[Practice no.]:[12]],35,FALSE),List!$A$2:$B$5,2,FALSE)))</f>
        <v/>
      </c>
      <c r="V194" s="55" t="str">
        <f>IF(C194="","",IF(ISERROR(VLOOKUP(VLOOKUP(C194,Table1[[Practice no.]:[12]],36,FALSE),List!$A$2:$B$5,2,FALSE)),"",VLOOKUP(VLOOKUP(C194,Table1[[Practice no.]:[12]],36,FALSE),List!$A$2:$B$5,2,FALSE)))</f>
        <v/>
      </c>
      <c r="W194" s="55" t="str">
        <f>IF(C194="","",IF(ISERROR(VLOOKUP(VLOOKUP(C194,Table1[[Practice no.]:[12]],37,FALSE),List!$A$2:$B$5,2,FALSE)),"",VLOOKUP(VLOOKUP(C194,Table1[[Practice no.]:[12]],37,FALSE),List!$A$2:$B$5,2,FALSE)))</f>
        <v/>
      </c>
      <c r="X194" s="55" t="str">
        <f>IF(C194="","",IF(ISERROR(VLOOKUP(VLOOKUP(C194,Table1[[Practice no.]:[12]],38,FALSE),List!$A$2:$B$5,2,FALSE)),"",VLOOKUP(VLOOKUP(C194,Table1[[Practice no.]:[12]],38,FALSE),List!$A$2:$B$5,2,FALSE)))</f>
        <v/>
      </c>
      <c r="Y194" s="55" t="str">
        <f>IF(C194="","",IF(ISERROR(VLOOKUP(VLOOKUP(C194,Table1[[Practice no.]:[12]],39,FALSE),List!$A$2:$B$5,2,FALSE)),"",VLOOKUP(VLOOKUP(C194,Table1[[Practice no.]:[12]],39,FALSE),List!$A$2:$B$5,2,FALSE)))</f>
        <v/>
      </c>
      <c r="Z194" s="55" t="str">
        <f>IF(C194="","",IF(ISERROR(VLOOKUP(VLOOKUP(C194,Table1[[Practice no.]:[12]],40,FALSE),List!$A$2:$B$5,2,FALSE)),"",VLOOKUP(VLOOKUP(C194,Table1[[Practice no.]:[12]],40,FALSE),List!$A$2:$B$5,2,FALSE)))</f>
        <v/>
      </c>
      <c r="AA194" s="55" t="str">
        <f>IF(C194="","",IF(ISERROR(VLOOKUP(VLOOKUP(C194,Table1[[Practice no.]:[12]],41,FALSE),List!$A$2:$B$5,2,FALSE)),"",VLOOKUP(VLOOKUP(C194,Table1[[Practice no.]:[12]],41,FALSE),List!$A$2:$B$5,2,FALSE)))</f>
        <v/>
      </c>
      <c r="AB194" s="55" t="str">
        <f>IF(C194="","",IF(ISERROR(VLOOKUP(VLOOKUP(C194,Table1[[Practice no.]:[12]],42,FALSE),List!$A$2:$B$5,2,FALSE)),"",VLOOKUP(VLOOKUP(C194,Table1[[Practice no.]:[12]],42,FALSE),List!$A$2:$B$5,2,FALSE)))</f>
        <v/>
      </c>
    </row>
    <row r="195" spans="1:28" ht="40.35" customHeight="1">
      <c r="A195" s="222"/>
      <c r="B195" s="219"/>
      <c r="C195" s="217"/>
      <c r="D195" s="219" t="str">
        <f>IF(C195="","",HYPERLINK("#'" &amp; C195 &amp; "'!A1",VLOOKUP(C195,Table1[[Practice no.]:[Pracitce Name]],2,FALSE)))</f>
        <v/>
      </c>
      <c r="E195" s="65" t="str">
        <f>IF(C195="","",IF(ISERROR(VLOOKUP(VLOOKUP(C195,Table1[[Practice no.]:[12]],19,FALSE),List!$A$2:$B$5,2,FALSE)),"",VLOOKUP(VLOOKUP(C195,Table1[[Practice no.]:[12]],19,FALSE),List!$A$2:$B$5,2,FALSE)))</f>
        <v/>
      </c>
      <c r="F195" s="66" t="str">
        <f>IF(C195="","",IF(ISERROR(VLOOKUP(VLOOKUP(C195,Table1[[Practice no.]:[12]],20,FALSE),List!$A$2:$B$5,2,FALSE)),"",VLOOKUP(VLOOKUP(C195,Table1[[Practice no.]:[12]],20,FALSE),List!$A$2:$B$5,2,FALSE)))</f>
        <v/>
      </c>
      <c r="G195" s="66" t="str">
        <f>IF(C195="","",IF(ISERROR(VLOOKUP(VLOOKUP(C195,Table1[[Practice no.]:[12]],21,FALSE),List!$A$2:$B$5,2,FALSE)),"",VLOOKUP(VLOOKUP(C195,Table1[[Practice no.]:[12]],21,FALSE),List!$A$2:$B$5,2,FALSE)))</f>
        <v/>
      </c>
      <c r="H195" s="67" t="str">
        <f>IF(C195="","",IF(ISERROR(VLOOKUP(VLOOKUP(C195,Table1[[Practice no.]:[12]],22,FALSE),List!$A$2:$B$5,2,FALSE)),"",VLOOKUP(VLOOKUP(C195,Table1[[Practice no.]:[12]],22,FALSE),List!$A$2:$B$5,2,FALSE)))</f>
        <v/>
      </c>
      <c r="I195" s="67" t="str">
        <f>IF(C195="","",IF(ISERROR(VLOOKUP(VLOOKUP(C195,Table1[[Practice no.]:[12]],23,FALSE),List!$A$2:$B$5,2,FALSE)),"",VLOOKUP(VLOOKUP(C195,Table1[[Practice no.]:[12]],23,FALSE),List!$A$2:$B$5,2,FALSE)))</f>
        <v/>
      </c>
      <c r="J195" s="67" t="str">
        <f>IF(C195="","",IF(ISERROR(VLOOKUP(VLOOKUP(C195,Table1[[Practice no.]:[12]],24,FALSE),List!$A$2:$B$5,2,FALSE)),"",VLOOKUP(VLOOKUP(C195,Table1[[Practice no.]:[12]],24,FALSE),List!$A$2:$B$5,2,FALSE)))</f>
        <v/>
      </c>
      <c r="K195" s="68" t="str">
        <f>IF(C195="","",IF(ISERROR(VLOOKUP(VLOOKUP(C195,Table1[[Practice no.]:[12]],25,FALSE),List!$A$2:$B$5,2,FALSE)),"",VLOOKUP(VLOOKUP(C195,Table1[[Practice no.]:[12]],25,FALSE),List!$A$2:$B$5,2,FALSE)))</f>
        <v/>
      </c>
      <c r="L195" s="68" t="str">
        <f>IF(C195="","",IF(ISERROR(VLOOKUP(VLOOKUP(C195,Table1[[Practice no.]:[12]],26,FALSE),List!$A$2:$B$5,2,FALSE)),"",VLOOKUP(VLOOKUP(C195,Table1[[Practice no.]:[12]],26,FALSE),List!$A$2:$B$5,2,FALSE)))</f>
        <v/>
      </c>
      <c r="M195" s="68" t="str">
        <f>IF(C195="","",IF(ISERROR(VLOOKUP(VLOOKUP(C195,Table1[[Practice no.]:[12]],27,FALSE),List!$A$2:$B$5,2,FALSE)),"",VLOOKUP(VLOOKUP(C195,Table1[[Practice no.]:[12]],27,FALSE),List!$A$2:$B$5,2,FALSE)))</f>
        <v/>
      </c>
      <c r="N195" s="69" t="str">
        <f>IF(C195="","",IF(ISERROR(VLOOKUP(VLOOKUP(C195,Table1[[Practice no.]:[12]],28,FALSE),List!$A$2:$B$5,2,FALSE)),"",VLOOKUP(VLOOKUP(C195,Table1[[Practice no.]:[12]],28,FALSE),List!$A$2:$B$5,2,FALSE)))</f>
        <v/>
      </c>
      <c r="O195" s="69" t="str">
        <f>IF(C195="","",IF(ISERROR(VLOOKUP(VLOOKUP(C195,Table1[[Practice no.]:[12]],29,FALSE),List!$A$2:$B$5,2,FALSE)),"",VLOOKUP(VLOOKUP(C195,Table1[[Practice no.]:[12]],29,FALSE),List!$A$2:$B$5,2,FALSE)))</f>
        <v/>
      </c>
      <c r="P195" s="69" t="str">
        <f>IF(C195="","",IF(ISERROR(VLOOKUP(VLOOKUP(C195,Table1[[Practice no.]:[12]],30,FALSE),List!$A$2:$B$5,2,FALSE)),"",VLOOKUP(VLOOKUP(C195,Table1[[Practice no.]:[12]],30,FALSE),List!$A$2:$B$5,2,FALSE)))</f>
        <v/>
      </c>
      <c r="Q195" s="77" t="str">
        <f>IF(C195="","",IF(ISERROR(VLOOKUP(VLOOKUP(C195,Table1[[Practice no.]:[12]],31,FALSE),List!$A$2:$B$5,2,FALSE)),"",VLOOKUP(VLOOKUP(C195,Table1[[Practice no.]:[12]],31,FALSE),List!$A$2:$B$5,2,FALSE)))</f>
        <v/>
      </c>
      <c r="R195" s="55" t="str">
        <f>IF(C195="","",IF(ISERROR(VLOOKUP(VLOOKUP(C195,Table1[[Practice no.]:[12]],32,FALSE),List!$A$2:$B$5,2,FALSE)),"",VLOOKUP(VLOOKUP(C195,Table1[[Practice no.]:[12]],32,FALSE),List!$A$2:$B$5,2,FALSE)))</f>
        <v/>
      </c>
      <c r="S195" s="55" t="str">
        <f>IF(C195="","",IF(ISERROR(VLOOKUP(VLOOKUP(C195,Table1[[Practice no.]:[12]],33,FALSE),List!$A$2:$B$5,2,FALSE)),"",VLOOKUP(VLOOKUP(C195,Table1[[Practice no.]:[12]],33,FALSE),List!$A$2:$B$5,2,FALSE)))</f>
        <v/>
      </c>
      <c r="T195" s="55" t="str">
        <f>IF(C195="","",IF(ISERROR(VLOOKUP(VLOOKUP(C195,Table1[[Practice no.]:[12]],34,FALSE),List!$A$2:$B$5,2,FALSE)),"",VLOOKUP(VLOOKUP(C195,Table1[[Practice no.]:[12]],34,FALSE),List!$A$2:$B$5,2,FALSE)))</f>
        <v/>
      </c>
      <c r="U195" s="55" t="str">
        <f>IF(C195="","",IF(ISERROR(VLOOKUP(VLOOKUP(C195,Table1[[Practice no.]:[12]],35,FALSE),List!$A$2:$B$5,2,FALSE)),"",VLOOKUP(VLOOKUP(C195,Table1[[Practice no.]:[12]],35,FALSE),List!$A$2:$B$5,2,FALSE)))</f>
        <v/>
      </c>
      <c r="V195" s="55" t="str">
        <f>IF(C195="","",IF(ISERROR(VLOOKUP(VLOOKUP(C195,Table1[[Practice no.]:[12]],36,FALSE),List!$A$2:$B$5,2,FALSE)),"",VLOOKUP(VLOOKUP(C195,Table1[[Practice no.]:[12]],36,FALSE),List!$A$2:$B$5,2,FALSE)))</f>
        <v/>
      </c>
      <c r="W195" s="55" t="str">
        <f>IF(C195="","",IF(ISERROR(VLOOKUP(VLOOKUP(C195,Table1[[Practice no.]:[12]],37,FALSE),List!$A$2:$B$5,2,FALSE)),"",VLOOKUP(VLOOKUP(C195,Table1[[Practice no.]:[12]],37,FALSE),List!$A$2:$B$5,2,FALSE)))</f>
        <v/>
      </c>
      <c r="X195" s="55" t="str">
        <f>IF(C195="","",IF(ISERROR(VLOOKUP(VLOOKUP(C195,Table1[[Practice no.]:[12]],38,FALSE),List!$A$2:$B$5,2,FALSE)),"",VLOOKUP(VLOOKUP(C195,Table1[[Practice no.]:[12]],38,FALSE),List!$A$2:$B$5,2,FALSE)))</f>
        <v/>
      </c>
      <c r="Y195" s="55" t="str">
        <f>IF(C195="","",IF(ISERROR(VLOOKUP(VLOOKUP(C195,Table1[[Practice no.]:[12]],39,FALSE),List!$A$2:$B$5,2,FALSE)),"",VLOOKUP(VLOOKUP(C195,Table1[[Practice no.]:[12]],39,FALSE),List!$A$2:$B$5,2,FALSE)))</f>
        <v/>
      </c>
      <c r="Z195" s="55" t="str">
        <f>IF(C195="","",IF(ISERROR(VLOOKUP(VLOOKUP(C195,Table1[[Practice no.]:[12]],40,FALSE),List!$A$2:$B$5,2,FALSE)),"",VLOOKUP(VLOOKUP(C195,Table1[[Practice no.]:[12]],40,FALSE),List!$A$2:$B$5,2,FALSE)))</f>
        <v/>
      </c>
      <c r="AA195" s="55" t="str">
        <f>IF(C195="","",IF(ISERROR(VLOOKUP(VLOOKUP(C195,Table1[[Practice no.]:[12]],41,FALSE),List!$A$2:$B$5,2,FALSE)),"",VLOOKUP(VLOOKUP(C195,Table1[[Practice no.]:[12]],41,FALSE),List!$A$2:$B$5,2,FALSE)))</f>
        <v/>
      </c>
      <c r="AB195" s="55" t="str">
        <f>IF(C195="","",IF(ISERROR(VLOOKUP(VLOOKUP(C195,Table1[[Practice no.]:[12]],42,FALSE),List!$A$2:$B$5,2,FALSE)),"",VLOOKUP(VLOOKUP(C195,Table1[[Practice no.]:[12]],42,FALSE),List!$A$2:$B$5,2,FALSE)))</f>
        <v/>
      </c>
    </row>
    <row r="196" spans="1:28" ht="40.35" customHeight="1">
      <c r="A196" s="222"/>
      <c r="B196" s="219"/>
      <c r="C196" s="217"/>
      <c r="D196" s="219" t="str">
        <f>IF(C196="","",HYPERLINK("#'" &amp; C196 &amp; "'!A1",VLOOKUP(C196,Table1[[Practice no.]:[Pracitce Name]],2,FALSE)))</f>
        <v/>
      </c>
      <c r="E196" s="65" t="str">
        <f>IF(C196="","",IF(ISERROR(VLOOKUP(VLOOKUP(C196,Table1[[Practice no.]:[12]],19,FALSE),List!$A$2:$B$5,2,FALSE)),"",VLOOKUP(VLOOKUP(C196,Table1[[Practice no.]:[12]],19,FALSE),List!$A$2:$B$5,2,FALSE)))</f>
        <v/>
      </c>
      <c r="F196" s="66" t="str">
        <f>IF(C196="","",IF(ISERROR(VLOOKUP(VLOOKUP(C196,Table1[[Practice no.]:[12]],20,FALSE),List!$A$2:$B$5,2,FALSE)),"",VLOOKUP(VLOOKUP(C196,Table1[[Practice no.]:[12]],20,FALSE),List!$A$2:$B$5,2,FALSE)))</f>
        <v/>
      </c>
      <c r="G196" s="66" t="str">
        <f>IF(C196="","",IF(ISERROR(VLOOKUP(VLOOKUP(C196,Table1[[Practice no.]:[12]],21,FALSE),List!$A$2:$B$5,2,FALSE)),"",VLOOKUP(VLOOKUP(C196,Table1[[Practice no.]:[12]],21,FALSE),List!$A$2:$B$5,2,FALSE)))</f>
        <v/>
      </c>
      <c r="H196" s="67" t="str">
        <f>IF(C196="","",IF(ISERROR(VLOOKUP(VLOOKUP(C196,Table1[[Practice no.]:[12]],22,FALSE),List!$A$2:$B$5,2,FALSE)),"",VLOOKUP(VLOOKUP(C196,Table1[[Practice no.]:[12]],22,FALSE),List!$A$2:$B$5,2,FALSE)))</f>
        <v/>
      </c>
      <c r="I196" s="67" t="str">
        <f>IF(C196="","",IF(ISERROR(VLOOKUP(VLOOKUP(C196,Table1[[Practice no.]:[12]],23,FALSE),List!$A$2:$B$5,2,FALSE)),"",VLOOKUP(VLOOKUP(C196,Table1[[Practice no.]:[12]],23,FALSE),List!$A$2:$B$5,2,FALSE)))</f>
        <v/>
      </c>
      <c r="J196" s="67" t="str">
        <f>IF(C196="","",IF(ISERROR(VLOOKUP(VLOOKUP(C196,Table1[[Practice no.]:[12]],24,FALSE),List!$A$2:$B$5,2,FALSE)),"",VLOOKUP(VLOOKUP(C196,Table1[[Practice no.]:[12]],24,FALSE),List!$A$2:$B$5,2,FALSE)))</f>
        <v/>
      </c>
      <c r="K196" s="68" t="str">
        <f>IF(C196="","",IF(ISERROR(VLOOKUP(VLOOKUP(C196,Table1[[Practice no.]:[12]],25,FALSE),List!$A$2:$B$5,2,FALSE)),"",VLOOKUP(VLOOKUP(C196,Table1[[Practice no.]:[12]],25,FALSE),List!$A$2:$B$5,2,FALSE)))</f>
        <v/>
      </c>
      <c r="L196" s="68" t="str">
        <f>IF(C196="","",IF(ISERROR(VLOOKUP(VLOOKUP(C196,Table1[[Practice no.]:[12]],26,FALSE),List!$A$2:$B$5,2,FALSE)),"",VLOOKUP(VLOOKUP(C196,Table1[[Practice no.]:[12]],26,FALSE),List!$A$2:$B$5,2,FALSE)))</f>
        <v/>
      </c>
      <c r="M196" s="68" t="str">
        <f>IF(C196="","",IF(ISERROR(VLOOKUP(VLOOKUP(C196,Table1[[Practice no.]:[12]],27,FALSE),List!$A$2:$B$5,2,FALSE)),"",VLOOKUP(VLOOKUP(C196,Table1[[Practice no.]:[12]],27,FALSE),List!$A$2:$B$5,2,FALSE)))</f>
        <v/>
      </c>
      <c r="N196" s="69" t="str">
        <f>IF(C196="","",IF(ISERROR(VLOOKUP(VLOOKUP(C196,Table1[[Practice no.]:[12]],28,FALSE),List!$A$2:$B$5,2,FALSE)),"",VLOOKUP(VLOOKUP(C196,Table1[[Practice no.]:[12]],28,FALSE),List!$A$2:$B$5,2,FALSE)))</f>
        <v/>
      </c>
      <c r="O196" s="69" t="str">
        <f>IF(C196="","",IF(ISERROR(VLOOKUP(VLOOKUP(C196,Table1[[Practice no.]:[12]],29,FALSE),List!$A$2:$B$5,2,FALSE)),"",VLOOKUP(VLOOKUP(C196,Table1[[Practice no.]:[12]],29,FALSE),List!$A$2:$B$5,2,FALSE)))</f>
        <v/>
      </c>
      <c r="P196" s="69" t="str">
        <f>IF(C196="","",IF(ISERROR(VLOOKUP(VLOOKUP(C196,Table1[[Practice no.]:[12]],30,FALSE),List!$A$2:$B$5,2,FALSE)),"",VLOOKUP(VLOOKUP(C196,Table1[[Practice no.]:[12]],30,FALSE),List!$A$2:$B$5,2,FALSE)))</f>
        <v/>
      </c>
      <c r="Q196" s="77" t="str">
        <f>IF(C196="","",IF(ISERROR(VLOOKUP(VLOOKUP(C196,Table1[[Practice no.]:[12]],31,FALSE),List!$A$2:$B$5,2,FALSE)),"",VLOOKUP(VLOOKUP(C196,Table1[[Practice no.]:[12]],31,FALSE),List!$A$2:$B$5,2,FALSE)))</f>
        <v/>
      </c>
      <c r="R196" s="55" t="str">
        <f>IF(C196="","",IF(ISERROR(VLOOKUP(VLOOKUP(C196,Table1[[Practice no.]:[12]],32,FALSE),List!$A$2:$B$5,2,FALSE)),"",VLOOKUP(VLOOKUP(C196,Table1[[Practice no.]:[12]],32,FALSE),List!$A$2:$B$5,2,FALSE)))</f>
        <v/>
      </c>
      <c r="S196" s="55" t="str">
        <f>IF(C196="","",IF(ISERROR(VLOOKUP(VLOOKUP(C196,Table1[[Practice no.]:[12]],33,FALSE),List!$A$2:$B$5,2,FALSE)),"",VLOOKUP(VLOOKUP(C196,Table1[[Practice no.]:[12]],33,FALSE),List!$A$2:$B$5,2,FALSE)))</f>
        <v/>
      </c>
      <c r="T196" s="55" t="str">
        <f>IF(C196="","",IF(ISERROR(VLOOKUP(VLOOKUP(C196,Table1[[Practice no.]:[12]],34,FALSE),List!$A$2:$B$5,2,FALSE)),"",VLOOKUP(VLOOKUP(C196,Table1[[Practice no.]:[12]],34,FALSE),List!$A$2:$B$5,2,FALSE)))</f>
        <v/>
      </c>
      <c r="U196" s="55" t="str">
        <f>IF(C196="","",IF(ISERROR(VLOOKUP(VLOOKUP(C196,Table1[[Practice no.]:[12]],35,FALSE),List!$A$2:$B$5,2,FALSE)),"",VLOOKUP(VLOOKUP(C196,Table1[[Practice no.]:[12]],35,FALSE),List!$A$2:$B$5,2,FALSE)))</f>
        <v/>
      </c>
      <c r="V196" s="55" t="str">
        <f>IF(C196="","",IF(ISERROR(VLOOKUP(VLOOKUP(C196,Table1[[Practice no.]:[12]],36,FALSE),List!$A$2:$B$5,2,FALSE)),"",VLOOKUP(VLOOKUP(C196,Table1[[Practice no.]:[12]],36,FALSE),List!$A$2:$B$5,2,FALSE)))</f>
        <v/>
      </c>
      <c r="W196" s="55" t="str">
        <f>IF(C196="","",IF(ISERROR(VLOOKUP(VLOOKUP(C196,Table1[[Practice no.]:[12]],37,FALSE),List!$A$2:$B$5,2,FALSE)),"",VLOOKUP(VLOOKUP(C196,Table1[[Practice no.]:[12]],37,FALSE),List!$A$2:$B$5,2,FALSE)))</f>
        <v/>
      </c>
      <c r="X196" s="55" t="str">
        <f>IF(C196="","",IF(ISERROR(VLOOKUP(VLOOKUP(C196,Table1[[Practice no.]:[12]],38,FALSE),List!$A$2:$B$5,2,FALSE)),"",VLOOKUP(VLOOKUP(C196,Table1[[Practice no.]:[12]],38,FALSE),List!$A$2:$B$5,2,FALSE)))</f>
        <v/>
      </c>
      <c r="Y196" s="55" t="str">
        <f>IF(C196="","",IF(ISERROR(VLOOKUP(VLOOKUP(C196,Table1[[Practice no.]:[12]],39,FALSE),List!$A$2:$B$5,2,FALSE)),"",VLOOKUP(VLOOKUP(C196,Table1[[Practice no.]:[12]],39,FALSE),List!$A$2:$B$5,2,FALSE)))</f>
        <v/>
      </c>
      <c r="Z196" s="55" t="str">
        <f>IF(C196="","",IF(ISERROR(VLOOKUP(VLOOKUP(C196,Table1[[Practice no.]:[12]],40,FALSE),List!$A$2:$B$5,2,FALSE)),"",VLOOKUP(VLOOKUP(C196,Table1[[Practice no.]:[12]],40,FALSE),List!$A$2:$B$5,2,FALSE)))</f>
        <v/>
      </c>
      <c r="AA196" s="55" t="str">
        <f>IF(C196="","",IF(ISERROR(VLOOKUP(VLOOKUP(C196,Table1[[Practice no.]:[12]],41,FALSE),List!$A$2:$B$5,2,FALSE)),"",VLOOKUP(VLOOKUP(C196,Table1[[Practice no.]:[12]],41,FALSE),List!$A$2:$B$5,2,FALSE)))</f>
        <v/>
      </c>
      <c r="AB196" s="55" t="str">
        <f>IF(C196="","",IF(ISERROR(VLOOKUP(VLOOKUP(C196,Table1[[Practice no.]:[12]],42,FALSE),List!$A$2:$B$5,2,FALSE)),"",VLOOKUP(VLOOKUP(C196,Table1[[Practice no.]:[12]],42,FALSE),List!$A$2:$B$5,2,FALSE)))</f>
        <v/>
      </c>
    </row>
    <row r="197" spans="1:28" ht="40.35" customHeight="1">
      <c r="A197" s="222"/>
      <c r="B197" s="219"/>
      <c r="C197" s="217"/>
      <c r="D197" s="219" t="str">
        <f>IF(C197="","",HYPERLINK("#'" &amp; C197 &amp; "'!A1",VLOOKUP(C197,Table1[[Practice no.]:[Pracitce Name]],2,FALSE)))</f>
        <v/>
      </c>
      <c r="E197" s="65" t="str">
        <f>IF(C197="","",IF(ISERROR(VLOOKUP(VLOOKUP(C197,Table1[[Practice no.]:[12]],19,FALSE),List!$A$2:$B$5,2,FALSE)),"",VLOOKUP(VLOOKUP(C197,Table1[[Practice no.]:[12]],19,FALSE),List!$A$2:$B$5,2,FALSE)))</f>
        <v/>
      </c>
      <c r="F197" s="66" t="str">
        <f>IF(C197="","",IF(ISERROR(VLOOKUP(VLOOKUP(C197,Table1[[Practice no.]:[12]],20,FALSE),List!$A$2:$B$5,2,FALSE)),"",VLOOKUP(VLOOKUP(C197,Table1[[Practice no.]:[12]],20,FALSE),List!$A$2:$B$5,2,FALSE)))</f>
        <v/>
      </c>
      <c r="G197" s="66" t="str">
        <f>IF(C197="","",IF(ISERROR(VLOOKUP(VLOOKUP(C197,Table1[[Practice no.]:[12]],21,FALSE),List!$A$2:$B$5,2,FALSE)),"",VLOOKUP(VLOOKUP(C197,Table1[[Practice no.]:[12]],21,FALSE),List!$A$2:$B$5,2,FALSE)))</f>
        <v/>
      </c>
      <c r="H197" s="67" t="str">
        <f>IF(C197="","",IF(ISERROR(VLOOKUP(VLOOKUP(C197,Table1[[Practice no.]:[12]],22,FALSE),List!$A$2:$B$5,2,FALSE)),"",VLOOKUP(VLOOKUP(C197,Table1[[Practice no.]:[12]],22,FALSE),List!$A$2:$B$5,2,FALSE)))</f>
        <v/>
      </c>
      <c r="I197" s="67" t="str">
        <f>IF(C197="","",IF(ISERROR(VLOOKUP(VLOOKUP(C197,Table1[[Practice no.]:[12]],23,FALSE),List!$A$2:$B$5,2,FALSE)),"",VLOOKUP(VLOOKUP(C197,Table1[[Practice no.]:[12]],23,FALSE),List!$A$2:$B$5,2,FALSE)))</f>
        <v/>
      </c>
      <c r="J197" s="67" t="str">
        <f>IF(C197="","",IF(ISERROR(VLOOKUP(VLOOKUP(C197,Table1[[Practice no.]:[12]],24,FALSE),List!$A$2:$B$5,2,FALSE)),"",VLOOKUP(VLOOKUP(C197,Table1[[Practice no.]:[12]],24,FALSE),List!$A$2:$B$5,2,FALSE)))</f>
        <v/>
      </c>
      <c r="K197" s="68" t="str">
        <f>IF(C197="","",IF(ISERROR(VLOOKUP(VLOOKUP(C197,Table1[[Practice no.]:[12]],25,FALSE),List!$A$2:$B$5,2,FALSE)),"",VLOOKUP(VLOOKUP(C197,Table1[[Practice no.]:[12]],25,FALSE),List!$A$2:$B$5,2,FALSE)))</f>
        <v/>
      </c>
      <c r="L197" s="68" t="str">
        <f>IF(C197="","",IF(ISERROR(VLOOKUP(VLOOKUP(C197,Table1[[Practice no.]:[12]],26,FALSE),List!$A$2:$B$5,2,FALSE)),"",VLOOKUP(VLOOKUP(C197,Table1[[Practice no.]:[12]],26,FALSE),List!$A$2:$B$5,2,FALSE)))</f>
        <v/>
      </c>
      <c r="M197" s="68" t="str">
        <f>IF(C197="","",IF(ISERROR(VLOOKUP(VLOOKUP(C197,Table1[[Practice no.]:[12]],27,FALSE),List!$A$2:$B$5,2,FALSE)),"",VLOOKUP(VLOOKUP(C197,Table1[[Practice no.]:[12]],27,FALSE),List!$A$2:$B$5,2,FALSE)))</f>
        <v/>
      </c>
      <c r="N197" s="69" t="str">
        <f>IF(C197="","",IF(ISERROR(VLOOKUP(VLOOKUP(C197,Table1[[Practice no.]:[12]],28,FALSE),List!$A$2:$B$5,2,FALSE)),"",VLOOKUP(VLOOKUP(C197,Table1[[Practice no.]:[12]],28,FALSE),List!$A$2:$B$5,2,FALSE)))</f>
        <v/>
      </c>
      <c r="O197" s="69" t="str">
        <f>IF(C197="","",IF(ISERROR(VLOOKUP(VLOOKUP(C197,Table1[[Practice no.]:[12]],29,FALSE),List!$A$2:$B$5,2,FALSE)),"",VLOOKUP(VLOOKUP(C197,Table1[[Practice no.]:[12]],29,FALSE),List!$A$2:$B$5,2,FALSE)))</f>
        <v/>
      </c>
      <c r="P197" s="69" t="str">
        <f>IF(C197="","",IF(ISERROR(VLOOKUP(VLOOKUP(C197,Table1[[Practice no.]:[12]],30,FALSE),List!$A$2:$B$5,2,FALSE)),"",VLOOKUP(VLOOKUP(C197,Table1[[Practice no.]:[12]],30,FALSE),List!$A$2:$B$5,2,FALSE)))</f>
        <v/>
      </c>
      <c r="Q197" s="77" t="str">
        <f>IF(C197="","",IF(ISERROR(VLOOKUP(VLOOKUP(C197,Table1[[Practice no.]:[12]],31,FALSE),List!$A$2:$B$5,2,FALSE)),"",VLOOKUP(VLOOKUP(C197,Table1[[Practice no.]:[12]],31,FALSE),List!$A$2:$B$5,2,FALSE)))</f>
        <v/>
      </c>
      <c r="R197" s="55" t="str">
        <f>IF(C197="","",IF(ISERROR(VLOOKUP(VLOOKUP(C197,Table1[[Practice no.]:[12]],32,FALSE),List!$A$2:$B$5,2,FALSE)),"",VLOOKUP(VLOOKUP(C197,Table1[[Practice no.]:[12]],32,FALSE),List!$A$2:$B$5,2,FALSE)))</f>
        <v/>
      </c>
      <c r="S197" s="55" t="str">
        <f>IF(C197="","",IF(ISERROR(VLOOKUP(VLOOKUP(C197,Table1[[Practice no.]:[12]],33,FALSE),List!$A$2:$B$5,2,FALSE)),"",VLOOKUP(VLOOKUP(C197,Table1[[Practice no.]:[12]],33,FALSE),List!$A$2:$B$5,2,FALSE)))</f>
        <v/>
      </c>
      <c r="T197" s="55" t="str">
        <f>IF(C197="","",IF(ISERROR(VLOOKUP(VLOOKUP(C197,Table1[[Practice no.]:[12]],34,FALSE),List!$A$2:$B$5,2,FALSE)),"",VLOOKUP(VLOOKUP(C197,Table1[[Practice no.]:[12]],34,FALSE),List!$A$2:$B$5,2,FALSE)))</f>
        <v/>
      </c>
      <c r="U197" s="55" t="str">
        <f>IF(C197="","",IF(ISERROR(VLOOKUP(VLOOKUP(C197,Table1[[Practice no.]:[12]],35,FALSE),List!$A$2:$B$5,2,FALSE)),"",VLOOKUP(VLOOKUP(C197,Table1[[Practice no.]:[12]],35,FALSE),List!$A$2:$B$5,2,FALSE)))</f>
        <v/>
      </c>
      <c r="V197" s="55" t="str">
        <f>IF(C197="","",IF(ISERROR(VLOOKUP(VLOOKUP(C197,Table1[[Practice no.]:[12]],36,FALSE),List!$A$2:$B$5,2,FALSE)),"",VLOOKUP(VLOOKUP(C197,Table1[[Practice no.]:[12]],36,FALSE),List!$A$2:$B$5,2,FALSE)))</f>
        <v/>
      </c>
      <c r="W197" s="55" t="str">
        <f>IF(C197="","",IF(ISERROR(VLOOKUP(VLOOKUP(C197,Table1[[Practice no.]:[12]],37,FALSE),List!$A$2:$B$5,2,FALSE)),"",VLOOKUP(VLOOKUP(C197,Table1[[Practice no.]:[12]],37,FALSE),List!$A$2:$B$5,2,FALSE)))</f>
        <v/>
      </c>
      <c r="X197" s="55" t="str">
        <f>IF(C197="","",IF(ISERROR(VLOOKUP(VLOOKUP(C197,Table1[[Practice no.]:[12]],38,FALSE),List!$A$2:$B$5,2,FALSE)),"",VLOOKUP(VLOOKUP(C197,Table1[[Practice no.]:[12]],38,FALSE),List!$A$2:$B$5,2,FALSE)))</f>
        <v/>
      </c>
      <c r="Y197" s="55" t="str">
        <f>IF(C197="","",IF(ISERROR(VLOOKUP(VLOOKUP(C197,Table1[[Practice no.]:[12]],39,FALSE),List!$A$2:$B$5,2,FALSE)),"",VLOOKUP(VLOOKUP(C197,Table1[[Practice no.]:[12]],39,FALSE),List!$A$2:$B$5,2,FALSE)))</f>
        <v/>
      </c>
      <c r="Z197" s="55" t="str">
        <f>IF(C197="","",IF(ISERROR(VLOOKUP(VLOOKUP(C197,Table1[[Practice no.]:[12]],40,FALSE),List!$A$2:$B$5,2,FALSE)),"",VLOOKUP(VLOOKUP(C197,Table1[[Practice no.]:[12]],40,FALSE),List!$A$2:$B$5,2,FALSE)))</f>
        <v/>
      </c>
      <c r="AA197" s="55" t="str">
        <f>IF(C197="","",IF(ISERROR(VLOOKUP(VLOOKUP(C197,Table1[[Practice no.]:[12]],41,FALSE),List!$A$2:$B$5,2,FALSE)),"",VLOOKUP(VLOOKUP(C197,Table1[[Practice no.]:[12]],41,FALSE),List!$A$2:$B$5,2,FALSE)))</f>
        <v/>
      </c>
      <c r="AB197" s="55" t="str">
        <f>IF(C197="","",IF(ISERROR(VLOOKUP(VLOOKUP(C197,Table1[[Practice no.]:[12]],42,FALSE),List!$A$2:$B$5,2,FALSE)),"",VLOOKUP(VLOOKUP(C197,Table1[[Practice no.]:[12]],42,FALSE),List!$A$2:$B$5,2,FALSE)))</f>
        <v/>
      </c>
    </row>
    <row r="198" spans="1:28" ht="40.35" customHeight="1">
      <c r="A198" s="222"/>
      <c r="B198" s="219"/>
      <c r="C198" s="217"/>
      <c r="D198" s="219" t="str">
        <f>IF(C198="","",HYPERLINK("#'" &amp; C198 &amp; "'!A1",VLOOKUP(C198,Table1[[Practice no.]:[Pracitce Name]],2,FALSE)))</f>
        <v/>
      </c>
      <c r="E198" s="65" t="str">
        <f>IF(C198="","",IF(ISERROR(VLOOKUP(VLOOKUP(C198,Table1[[Practice no.]:[12]],19,FALSE),List!$A$2:$B$5,2,FALSE)),"",VLOOKUP(VLOOKUP(C198,Table1[[Practice no.]:[12]],19,FALSE),List!$A$2:$B$5,2,FALSE)))</f>
        <v/>
      </c>
      <c r="F198" s="66" t="str">
        <f>IF(C198="","",IF(ISERROR(VLOOKUP(VLOOKUP(C198,Table1[[Practice no.]:[12]],20,FALSE),List!$A$2:$B$5,2,FALSE)),"",VLOOKUP(VLOOKUP(C198,Table1[[Practice no.]:[12]],20,FALSE),List!$A$2:$B$5,2,FALSE)))</f>
        <v/>
      </c>
      <c r="G198" s="66" t="str">
        <f>IF(C198="","",IF(ISERROR(VLOOKUP(VLOOKUP(C198,Table1[[Practice no.]:[12]],21,FALSE),List!$A$2:$B$5,2,FALSE)),"",VLOOKUP(VLOOKUP(C198,Table1[[Practice no.]:[12]],21,FALSE),List!$A$2:$B$5,2,FALSE)))</f>
        <v/>
      </c>
      <c r="H198" s="67" t="str">
        <f>IF(C198="","",IF(ISERROR(VLOOKUP(VLOOKUP(C198,Table1[[Practice no.]:[12]],22,FALSE),List!$A$2:$B$5,2,FALSE)),"",VLOOKUP(VLOOKUP(C198,Table1[[Practice no.]:[12]],22,FALSE),List!$A$2:$B$5,2,FALSE)))</f>
        <v/>
      </c>
      <c r="I198" s="67" t="str">
        <f>IF(C198="","",IF(ISERROR(VLOOKUP(VLOOKUP(C198,Table1[[Practice no.]:[12]],23,FALSE),List!$A$2:$B$5,2,FALSE)),"",VLOOKUP(VLOOKUP(C198,Table1[[Practice no.]:[12]],23,FALSE),List!$A$2:$B$5,2,FALSE)))</f>
        <v/>
      </c>
      <c r="J198" s="67" t="str">
        <f>IF(C198="","",IF(ISERROR(VLOOKUP(VLOOKUP(C198,Table1[[Practice no.]:[12]],24,FALSE),List!$A$2:$B$5,2,FALSE)),"",VLOOKUP(VLOOKUP(C198,Table1[[Practice no.]:[12]],24,FALSE),List!$A$2:$B$5,2,FALSE)))</f>
        <v/>
      </c>
      <c r="K198" s="68" t="str">
        <f>IF(C198="","",IF(ISERROR(VLOOKUP(VLOOKUP(C198,Table1[[Practice no.]:[12]],25,FALSE),List!$A$2:$B$5,2,FALSE)),"",VLOOKUP(VLOOKUP(C198,Table1[[Practice no.]:[12]],25,FALSE),List!$A$2:$B$5,2,FALSE)))</f>
        <v/>
      </c>
      <c r="L198" s="68" t="str">
        <f>IF(C198="","",IF(ISERROR(VLOOKUP(VLOOKUP(C198,Table1[[Practice no.]:[12]],26,FALSE),List!$A$2:$B$5,2,FALSE)),"",VLOOKUP(VLOOKUP(C198,Table1[[Practice no.]:[12]],26,FALSE),List!$A$2:$B$5,2,FALSE)))</f>
        <v/>
      </c>
      <c r="M198" s="68" t="str">
        <f>IF(C198="","",IF(ISERROR(VLOOKUP(VLOOKUP(C198,Table1[[Practice no.]:[12]],27,FALSE),List!$A$2:$B$5,2,FALSE)),"",VLOOKUP(VLOOKUP(C198,Table1[[Practice no.]:[12]],27,FALSE),List!$A$2:$B$5,2,FALSE)))</f>
        <v/>
      </c>
      <c r="N198" s="69" t="str">
        <f>IF(C198="","",IF(ISERROR(VLOOKUP(VLOOKUP(C198,Table1[[Practice no.]:[12]],28,FALSE),List!$A$2:$B$5,2,FALSE)),"",VLOOKUP(VLOOKUP(C198,Table1[[Practice no.]:[12]],28,FALSE),List!$A$2:$B$5,2,FALSE)))</f>
        <v/>
      </c>
      <c r="O198" s="69" t="str">
        <f>IF(C198="","",IF(ISERROR(VLOOKUP(VLOOKUP(C198,Table1[[Practice no.]:[12]],29,FALSE),List!$A$2:$B$5,2,FALSE)),"",VLOOKUP(VLOOKUP(C198,Table1[[Practice no.]:[12]],29,FALSE),List!$A$2:$B$5,2,FALSE)))</f>
        <v/>
      </c>
      <c r="P198" s="69" t="str">
        <f>IF(C198="","",IF(ISERROR(VLOOKUP(VLOOKUP(C198,Table1[[Practice no.]:[12]],30,FALSE),List!$A$2:$B$5,2,FALSE)),"",VLOOKUP(VLOOKUP(C198,Table1[[Practice no.]:[12]],30,FALSE),List!$A$2:$B$5,2,FALSE)))</f>
        <v/>
      </c>
      <c r="Q198" s="77" t="str">
        <f>IF(C198="","",IF(ISERROR(VLOOKUP(VLOOKUP(C198,Table1[[Practice no.]:[12]],31,FALSE),List!$A$2:$B$5,2,FALSE)),"",VLOOKUP(VLOOKUP(C198,Table1[[Practice no.]:[12]],31,FALSE),List!$A$2:$B$5,2,FALSE)))</f>
        <v/>
      </c>
      <c r="R198" s="55" t="str">
        <f>IF(C198="","",IF(ISERROR(VLOOKUP(VLOOKUP(C198,Table1[[Practice no.]:[12]],32,FALSE),List!$A$2:$B$5,2,FALSE)),"",VLOOKUP(VLOOKUP(C198,Table1[[Practice no.]:[12]],32,FALSE),List!$A$2:$B$5,2,FALSE)))</f>
        <v/>
      </c>
      <c r="S198" s="55" t="str">
        <f>IF(C198="","",IF(ISERROR(VLOOKUP(VLOOKUP(C198,Table1[[Practice no.]:[12]],33,FALSE),List!$A$2:$B$5,2,FALSE)),"",VLOOKUP(VLOOKUP(C198,Table1[[Practice no.]:[12]],33,FALSE),List!$A$2:$B$5,2,FALSE)))</f>
        <v/>
      </c>
      <c r="T198" s="55" t="str">
        <f>IF(C198="","",IF(ISERROR(VLOOKUP(VLOOKUP(C198,Table1[[Practice no.]:[12]],34,FALSE),List!$A$2:$B$5,2,FALSE)),"",VLOOKUP(VLOOKUP(C198,Table1[[Practice no.]:[12]],34,FALSE),List!$A$2:$B$5,2,FALSE)))</f>
        <v/>
      </c>
      <c r="U198" s="55" t="str">
        <f>IF(C198="","",IF(ISERROR(VLOOKUP(VLOOKUP(C198,Table1[[Practice no.]:[12]],35,FALSE),List!$A$2:$B$5,2,FALSE)),"",VLOOKUP(VLOOKUP(C198,Table1[[Practice no.]:[12]],35,FALSE),List!$A$2:$B$5,2,FALSE)))</f>
        <v/>
      </c>
      <c r="V198" s="55" t="str">
        <f>IF(C198="","",IF(ISERROR(VLOOKUP(VLOOKUP(C198,Table1[[Practice no.]:[12]],36,FALSE),List!$A$2:$B$5,2,FALSE)),"",VLOOKUP(VLOOKUP(C198,Table1[[Practice no.]:[12]],36,FALSE),List!$A$2:$B$5,2,FALSE)))</f>
        <v/>
      </c>
      <c r="W198" s="55" t="str">
        <f>IF(C198="","",IF(ISERROR(VLOOKUP(VLOOKUP(C198,Table1[[Practice no.]:[12]],37,FALSE),List!$A$2:$B$5,2,FALSE)),"",VLOOKUP(VLOOKUP(C198,Table1[[Practice no.]:[12]],37,FALSE),List!$A$2:$B$5,2,FALSE)))</f>
        <v/>
      </c>
      <c r="X198" s="55" t="str">
        <f>IF(C198="","",IF(ISERROR(VLOOKUP(VLOOKUP(C198,Table1[[Practice no.]:[12]],38,FALSE),List!$A$2:$B$5,2,FALSE)),"",VLOOKUP(VLOOKUP(C198,Table1[[Practice no.]:[12]],38,FALSE),List!$A$2:$B$5,2,FALSE)))</f>
        <v/>
      </c>
      <c r="Y198" s="55" t="str">
        <f>IF(C198="","",IF(ISERROR(VLOOKUP(VLOOKUP(C198,Table1[[Practice no.]:[12]],39,FALSE),List!$A$2:$B$5,2,FALSE)),"",VLOOKUP(VLOOKUP(C198,Table1[[Practice no.]:[12]],39,FALSE),List!$A$2:$B$5,2,FALSE)))</f>
        <v/>
      </c>
      <c r="Z198" s="55" t="str">
        <f>IF(C198="","",IF(ISERROR(VLOOKUP(VLOOKUP(C198,Table1[[Practice no.]:[12]],40,FALSE),List!$A$2:$B$5,2,FALSE)),"",VLOOKUP(VLOOKUP(C198,Table1[[Practice no.]:[12]],40,FALSE),List!$A$2:$B$5,2,FALSE)))</f>
        <v/>
      </c>
      <c r="AA198" s="55" t="str">
        <f>IF(C198="","",IF(ISERROR(VLOOKUP(VLOOKUP(C198,Table1[[Practice no.]:[12]],41,FALSE),List!$A$2:$B$5,2,FALSE)),"",VLOOKUP(VLOOKUP(C198,Table1[[Practice no.]:[12]],41,FALSE),List!$A$2:$B$5,2,FALSE)))</f>
        <v/>
      </c>
      <c r="AB198" s="55" t="str">
        <f>IF(C198="","",IF(ISERROR(VLOOKUP(VLOOKUP(C198,Table1[[Practice no.]:[12]],42,FALSE),List!$A$2:$B$5,2,FALSE)),"",VLOOKUP(VLOOKUP(C198,Table1[[Practice no.]:[12]],42,FALSE),List!$A$2:$B$5,2,FALSE)))</f>
        <v/>
      </c>
    </row>
    <row r="199" spans="1:28" ht="40.35" customHeight="1">
      <c r="A199" s="222"/>
      <c r="B199" s="219"/>
      <c r="C199" s="217"/>
      <c r="D199" s="219" t="str">
        <f>IF(C199="","",HYPERLINK("#'" &amp; C199 &amp; "'!A1",VLOOKUP(C199,Table1[[Practice no.]:[Pracitce Name]],2,FALSE)))</f>
        <v/>
      </c>
      <c r="E199" s="65" t="str">
        <f>IF(C199="","",IF(ISERROR(VLOOKUP(VLOOKUP(C199,Table1[[Practice no.]:[12]],19,FALSE),List!$A$2:$B$5,2,FALSE)),"",VLOOKUP(VLOOKUP(C199,Table1[[Practice no.]:[12]],19,FALSE),List!$A$2:$B$5,2,FALSE)))</f>
        <v/>
      </c>
      <c r="F199" s="66" t="str">
        <f>IF(C199="","",IF(ISERROR(VLOOKUP(VLOOKUP(C199,Table1[[Practice no.]:[12]],20,FALSE),List!$A$2:$B$5,2,FALSE)),"",VLOOKUP(VLOOKUP(C199,Table1[[Practice no.]:[12]],20,FALSE),List!$A$2:$B$5,2,FALSE)))</f>
        <v/>
      </c>
      <c r="G199" s="66" t="str">
        <f>IF(C199="","",IF(ISERROR(VLOOKUP(VLOOKUP(C199,Table1[[Practice no.]:[12]],21,FALSE),List!$A$2:$B$5,2,FALSE)),"",VLOOKUP(VLOOKUP(C199,Table1[[Practice no.]:[12]],21,FALSE),List!$A$2:$B$5,2,FALSE)))</f>
        <v/>
      </c>
      <c r="H199" s="67" t="str">
        <f>IF(C199="","",IF(ISERROR(VLOOKUP(VLOOKUP(C199,Table1[[Practice no.]:[12]],22,FALSE),List!$A$2:$B$5,2,FALSE)),"",VLOOKUP(VLOOKUP(C199,Table1[[Practice no.]:[12]],22,FALSE),List!$A$2:$B$5,2,FALSE)))</f>
        <v/>
      </c>
      <c r="I199" s="67" t="str">
        <f>IF(C199="","",IF(ISERROR(VLOOKUP(VLOOKUP(C199,Table1[[Practice no.]:[12]],23,FALSE),List!$A$2:$B$5,2,FALSE)),"",VLOOKUP(VLOOKUP(C199,Table1[[Practice no.]:[12]],23,FALSE),List!$A$2:$B$5,2,FALSE)))</f>
        <v/>
      </c>
      <c r="J199" s="67" t="str">
        <f>IF(C199="","",IF(ISERROR(VLOOKUP(VLOOKUP(C199,Table1[[Practice no.]:[12]],24,FALSE),List!$A$2:$B$5,2,FALSE)),"",VLOOKUP(VLOOKUP(C199,Table1[[Practice no.]:[12]],24,FALSE),List!$A$2:$B$5,2,FALSE)))</f>
        <v/>
      </c>
      <c r="K199" s="68" t="str">
        <f>IF(C199="","",IF(ISERROR(VLOOKUP(VLOOKUP(C199,Table1[[Practice no.]:[12]],25,FALSE),List!$A$2:$B$5,2,FALSE)),"",VLOOKUP(VLOOKUP(C199,Table1[[Practice no.]:[12]],25,FALSE),List!$A$2:$B$5,2,FALSE)))</f>
        <v/>
      </c>
      <c r="L199" s="68" t="str">
        <f>IF(C199="","",IF(ISERROR(VLOOKUP(VLOOKUP(C199,Table1[[Practice no.]:[12]],26,FALSE),List!$A$2:$B$5,2,FALSE)),"",VLOOKUP(VLOOKUP(C199,Table1[[Practice no.]:[12]],26,FALSE),List!$A$2:$B$5,2,FALSE)))</f>
        <v/>
      </c>
      <c r="M199" s="68" t="str">
        <f>IF(C199="","",IF(ISERROR(VLOOKUP(VLOOKUP(C199,Table1[[Practice no.]:[12]],27,FALSE),List!$A$2:$B$5,2,FALSE)),"",VLOOKUP(VLOOKUP(C199,Table1[[Practice no.]:[12]],27,FALSE),List!$A$2:$B$5,2,FALSE)))</f>
        <v/>
      </c>
      <c r="N199" s="69" t="str">
        <f>IF(C199="","",IF(ISERROR(VLOOKUP(VLOOKUP(C199,Table1[[Practice no.]:[12]],28,FALSE),List!$A$2:$B$5,2,FALSE)),"",VLOOKUP(VLOOKUP(C199,Table1[[Practice no.]:[12]],28,FALSE),List!$A$2:$B$5,2,FALSE)))</f>
        <v/>
      </c>
      <c r="O199" s="69" t="str">
        <f>IF(C199="","",IF(ISERROR(VLOOKUP(VLOOKUP(C199,Table1[[Practice no.]:[12]],29,FALSE),List!$A$2:$B$5,2,FALSE)),"",VLOOKUP(VLOOKUP(C199,Table1[[Practice no.]:[12]],29,FALSE),List!$A$2:$B$5,2,FALSE)))</f>
        <v/>
      </c>
      <c r="P199" s="69" t="str">
        <f>IF(C199="","",IF(ISERROR(VLOOKUP(VLOOKUP(C199,Table1[[Practice no.]:[12]],30,FALSE),List!$A$2:$B$5,2,FALSE)),"",VLOOKUP(VLOOKUP(C199,Table1[[Practice no.]:[12]],30,FALSE),List!$A$2:$B$5,2,FALSE)))</f>
        <v/>
      </c>
      <c r="Q199" s="77" t="str">
        <f>IF(C199="","",IF(ISERROR(VLOOKUP(VLOOKUP(C199,Table1[[Practice no.]:[12]],31,FALSE),List!$A$2:$B$5,2,FALSE)),"",VLOOKUP(VLOOKUP(C199,Table1[[Practice no.]:[12]],31,FALSE),List!$A$2:$B$5,2,FALSE)))</f>
        <v/>
      </c>
      <c r="R199" s="55" t="str">
        <f>IF(C199="","",IF(ISERROR(VLOOKUP(VLOOKUP(C199,Table1[[Practice no.]:[12]],32,FALSE),List!$A$2:$B$5,2,FALSE)),"",VLOOKUP(VLOOKUP(C199,Table1[[Practice no.]:[12]],32,FALSE),List!$A$2:$B$5,2,FALSE)))</f>
        <v/>
      </c>
      <c r="S199" s="55" t="str">
        <f>IF(C199="","",IF(ISERROR(VLOOKUP(VLOOKUP(C199,Table1[[Practice no.]:[12]],33,FALSE),List!$A$2:$B$5,2,FALSE)),"",VLOOKUP(VLOOKUP(C199,Table1[[Practice no.]:[12]],33,FALSE),List!$A$2:$B$5,2,FALSE)))</f>
        <v/>
      </c>
      <c r="T199" s="55" t="str">
        <f>IF(C199="","",IF(ISERROR(VLOOKUP(VLOOKUP(C199,Table1[[Practice no.]:[12]],34,FALSE),List!$A$2:$B$5,2,FALSE)),"",VLOOKUP(VLOOKUP(C199,Table1[[Practice no.]:[12]],34,FALSE),List!$A$2:$B$5,2,FALSE)))</f>
        <v/>
      </c>
      <c r="U199" s="55" t="str">
        <f>IF(C199="","",IF(ISERROR(VLOOKUP(VLOOKUP(C199,Table1[[Practice no.]:[12]],35,FALSE),List!$A$2:$B$5,2,FALSE)),"",VLOOKUP(VLOOKUP(C199,Table1[[Practice no.]:[12]],35,FALSE),List!$A$2:$B$5,2,FALSE)))</f>
        <v/>
      </c>
      <c r="V199" s="55" t="str">
        <f>IF(C199="","",IF(ISERROR(VLOOKUP(VLOOKUP(C199,Table1[[Practice no.]:[12]],36,FALSE),List!$A$2:$B$5,2,FALSE)),"",VLOOKUP(VLOOKUP(C199,Table1[[Practice no.]:[12]],36,FALSE),List!$A$2:$B$5,2,FALSE)))</f>
        <v/>
      </c>
      <c r="W199" s="55" t="str">
        <f>IF(C199="","",IF(ISERROR(VLOOKUP(VLOOKUP(C199,Table1[[Practice no.]:[12]],37,FALSE),List!$A$2:$B$5,2,FALSE)),"",VLOOKUP(VLOOKUP(C199,Table1[[Practice no.]:[12]],37,FALSE),List!$A$2:$B$5,2,FALSE)))</f>
        <v/>
      </c>
      <c r="X199" s="55" t="str">
        <f>IF(C199="","",IF(ISERROR(VLOOKUP(VLOOKUP(C199,Table1[[Practice no.]:[12]],38,FALSE),List!$A$2:$B$5,2,FALSE)),"",VLOOKUP(VLOOKUP(C199,Table1[[Practice no.]:[12]],38,FALSE),List!$A$2:$B$5,2,FALSE)))</f>
        <v/>
      </c>
      <c r="Y199" s="55" t="str">
        <f>IF(C199="","",IF(ISERROR(VLOOKUP(VLOOKUP(C199,Table1[[Practice no.]:[12]],39,FALSE),List!$A$2:$B$5,2,FALSE)),"",VLOOKUP(VLOOKUP(C199,Table1[[Practice no.]:[12]],39,FALSE),List!$A$2:$B$5,2,FALSE)))</f>
        <v/>
      </c>
      <c r="Z199" s="55" t="str">
        <f>IF(C199="","",IF(ISERROR(VLOOKUP(VLOOKUP(C199,Table1[[Practice no.]:[12]],40,FALSE),List!$A$2:$B$5,2,FALSE)),"",VLOOKUP(VLOOKUP(C199,Table1[[Practice no.]:[12]],40,FALSE),List!$A$2:$B$5,2,FALSE)))</f>
        <v/>
      </c>
      <c r="AA199" s="55" t="str">
        <f>IF(C199="","",IF(ISERROR(VLOOKUP(VLOOKUP(C199,Table1[[Practice no.]:[12]],41,FALSE),List!$A$2:$B$5,2,FALSE)),"",VLOOKUP(VLOOKUP(C199,Table1[[Practice no.]:[12]],41,FALSE),List!$A$2:$B$5,2,FALSE)))</f>
        <v/>
      </c>
      <c r="AB199" s="55" t="str">
        <f>IF(C199="","",IF(ISERROR(VLOOKUP(VLOOKUP(C199,Table1[[Practice no.]:[12]],42,FALSE),List!$A$2:$B$5,2,FALSE)),"",VLOOKUP(VLOOKUP(C199,Table1[[Practice no.]:[12]],42,FALSE),List!$A$2:$B$5,2,FALSE)))</f>
        <v/>
      </c>
    </row>
    <row r="200" spans="1:28" ht="40.35" customHeight="1">
      <c r="A200" s="222"/>
      <c r="B200" s="219"/>
      <c r="C200" s="217"/>
      <c r="D200" s="219" t="str">
        <f>IF(C200="","",HYPERLINK("#'" &amp; C200 &amp; "'!A1",VLOOKUP(C200,Table1[[Practice no.]:[Pracitce Name]],2,FALSE)))</f>
        <v/>
      </c>
      <c r="E200" s="65" t="str">
        <f>IF(C200="","",IF(ISERROR(VLOOKUP(VLOOKUP(C200,Table1[[Practice no.]:[12]],19,FALSE),List!$A$2:$B$5,2,FALSE)),"",VLOOKUP(VLOOKUP(C200,Table1[[Practice no.]:[12]],19,FALSE),List!$A$2:$B$5,2,FALSE)))</f>
        <v/>
      </c>
      <c r="F200" s="66" t="str">
        <f>IF(C200="","",IF(ISERROR(VLOOKUP(VLOOKUP(C200,Table1[[Practice no.]:[12]],20,FALSE),List!$A$2:$B$5,2,FALSE)),"",VLOOKUP(VLOOKUP(C200,Table1[[Practice no.]:[12]],20,FALSE),List!$A$2:$B$5,2,FALSE)))</f>
        <v/>
      </c>
      <c r="G200" s="66" t="str">
        <f>IF(C200="","",IF(ISERROR(VLOOKUP(VLOOKUP(C200,Table1[[Practice no.]:[12]],21,FALSE),List!$A$2:$B$5,2,FALSE)),"",VLOOKUP(VLOOKUP(C200,Table1[[Practice no.]:[12]],21,FALSE),List!$A$2:$B$5,2,FALSE)))</f>
        <v/>
      </c>
      <c r="H200" s="67" t="str">
        <f>IF(C200="","",IF(ISERROR(VLOOKUP(VLOOKUP(C200,Table1[[Practice no.]:[12]],22,FALSE),List!$A$2:$B$5,2,FALSE)),"",VLOOKUP(VLOOKUP(C200,Table1[[Practice no.]:[12]],22,FALSE),List!$A$2:$B$5,2,FALSE)))</f>
        <v/>
      </c>
      <c r="I200" s="67" t="str">
        <f>IF(C200="","",IF(ISERROR(VLOOKUP(VLOOKUP(C200,Table1[[Practice no.]:[12]],23,FALSE),List!$A$2:$B$5,2,FALSE)),"",VLOOKUP(VLOOKUP(C200,Table1[[Practice no.]:[12]],23,FALSE),List!$A$2:$B$5,2,FALSE)))</f>
        <v/>
      </c>
      <c r="J200" s="67" t="str">
        <f>IF(C200="","",IF(ISERROR(VLOOKUP(VLOOKUP(C200,Table1[[Practice no.]:[12]],24,FALSE),List!$A$2:$B$5,2,FALSE)),"",VLOOKUP(VLOOKUP(C200,Table1[[Practice no.]:[12]],24,FALSE),List!$A$2:$B$5,2,FALSE)))</f>
        <v/>
      </c>
      <c r="K200" s="68" t="str">
        <f>IF(C200="","",IF(ISERROR(VLOOKUP(VLOOKUP(C200,Table1[[Practice no.]:[12]],25,FALSE),List!$A$2:$B$5,2,FALSE)),"",VLOOKUP(VLOOKUP(C200,Table1[[Practice no.]:[12]],25,FALSE),List!$A$2:$B$5,2,FALSE)))</f>
        <v/>
      </c>
      <c r="L200" s="68" t="str">
        <f>IF(C200="","",IF(ISERROR(VLOOKUP(VLOOKUP(C200,Table1[[Practice no.]:[12]],26,FALSE),List!$A$2:$B$5,2,FALSE)),"",VLOOKUP(VLOOKUP(C200,Table1[[Practice no.]:[12]],26,FALSE),List!$A$2:$B$5,2,FALSE)))</f>
        <v/>
      </c>
      <c r="M200" s="68" t="str">
        <f>IF(C200="","",IF(ISERROR(VLOOKUP(VLOOKUP(C200,Table1[[Practice no.]:[12]],27,FALSE),List!$A$2:$B$5,2,FALSE)),"",VLOOKUP(VLOOKUP(C200,Table1[[Practice no.]:[12]],27,FALSE),List!$A$2:$B$5,2,FALSE)))</f>
        <v/>
      </c>
      <c r="N200" s="69" t="str">
        <f>IF(C200="","",IF(ISERROR(VLOOKUP(VLOOKUP(C200,Table1[[Practice no.]:[12]],28,FALSE),List!$A$2:$B$5,2,FALSE)),"",VLOOKUP(VLOOKUP(C200,Table1[[Practice no.]:[12]],28,FALSE),List!$A$2:$B$5,2,FALSE)))</f>
        <v/>
      </c>
      <c r="O200" s="69" t="str">
        <f>IF(C200="","",IF(ISERROR(VLOOKUP(VLOOKUP(C200,Table1[[Practice no.]:[12]],29,FALSE),List!$A$2:$B$5,2,FALSE)),"",VLOOKUP(VLOOKUP(C200,Table1[[Practice no.]:[12]],29,FALSE),List!$A$2:$B$5,2,FALSE)))</f>
        <v/>
      </c>
      <c r="P200" s="69" t="str">
        <f>IF(C200="","",IF(ISERROR(VLOOKUP(VLOOKUP(C200,Table1[[Practice no.]:[12]],30,FALSE),List!$A$2:$B$5,2,FALSE)),"",VLOOKUP(VLOOKUP(C200,Table1[[Practice no.]:[12]],30,FALSE),List!$A$2:$B$5,2,FALSE)))</f>
        <v/>
      </c>
      <c r="Q200" s="77" t="str">
        <f>IF(C200="","",IF(ISERROR(VLOOKUP(VLOOKUP(C200,Table1[[Practice no.]:[12]],31,FALSE),List!$A$2:$B$5,2,FALSE)),"",VLOOKUP(VLOOKUP(C200,Table1[[Practice no.]:[12]],31,FALSE),List!$A$2:$B$5,2,FALSE)))</f>
        <v/>
      </c>
      <c r="R200" s="55" t="str">
        <f>IF(C200="","",IF(ISERROR(VLOOKUP(VLOOKUP(C200,Table1[[Practice no.]:[12]],32,FALSE),List!$A$2:$B$5,2,FALSE)),"",VLOOKUP(VLOOKUP(C200,Table1[[Practice no.]:[12]],32,FALSE),List!$A$2:$B$5,2,FALSE)))</f>
        <v/>
      </c>
      <c r="S200" s="55" t="str">
        <f>IF(C200="","",IF(ISERROR(VLOOKUP(VLOOKUP(C200,Table1[[Practice no.]:[12]],33,FALSE),List!$A$2:$B$5,2,FALSE)),"",VLOOKUP(VLOOKUP(C200,Table1[[Practice no.]:[12]],33,FALSE),List!$A$2:$B$5,2,FALSE)))</f>
        <v/>
      </c>
      <c r="T200" s="55" t="str">
        <f>IF(C200="","",IF(ISERROR(VLOOKUP(VLOOKUP(C200,Table1[[Practice no.]:[12]],34,FALSE),List!$A$2:$B$5,2,FALSE)),"",VLOOKUP(VLOOKUP(C200,Table1[[Practice no.]:[12]],34,FALSE),List!$A$2:$B$5,2,FALSE)))</f>
        <v/>
      </c>
      <c r="U200" s="55" t="str">
        <f>IF(C200="","",IF(ISERROR(VLOOKUP(VLOOKUP(C200,Table1[[Practice no.]:[12]],35,FALSE),List!$A$2:$B$5,2,FALSE)),"",VLOOKUP(VLOOKUP(C200,Table1[[Practice no.]:[12]],35,FALSE),List!$A$2:$B$5,2,FALSE)))</f>
        <v/>
      </c>
      <c r="V200" s="55" t="str">
        <f>IF(C200="","",IF(ISERROR(VLOOKUP(VLOOKUP(C200,Table1[[Practice no.]:[12]],36,FALSE),List!$A$2:$B$5,2,FALSE)),"",VLOOKUP(VLOOKUP(C200,Table1[[Practice no.]:[12]],36,FALSE),List!$A$2:$B$5,2,FALSE)))</f>
        <v/>
      </c>
      <c r="W200" s="55" t="str">
        <f>IF(C200="","",IF(ISERROR(VLOOKUP(VLOOKUP(C200,Table1[[Practice no.]:[12]],37,FALSE),List!$A$2:$B$5,2,FALSE)),"",VLOOKUP(VLOOKUP(C200,Table1[[Practice no.]:[12]],37,FALSE),List!$A$2:$B$5,2,FALSE)))</f>
        <v/>
      </c>
      <c r="X200" s="55" t="str">
        <f>IF(C200="","",IF(ISERROR(VLOOKUP(VLOOKUP(C200,Table1[[Practice no.]:[12]],38,FALSE),List!$A$2:$B$5,2,FALSE)),"",VLOOKUP(VLOOKUP(C200,Table1[[Practice no.]:[12]],38,FALSE),List!$A$2:$B$5,2,FALSE)))</f>
        <v/>
      </c>
      <c r="Y200" s="55" t="str">
        <f>IF(C200="","",IF(ISERROR(VLOOKUP(VLOOKUP(C200,Table1[[Practice no.]:[12]],39,FALSE),List!$A$2:$B$5,2,FALSE)),"",VLOOKUP(VLOOKUP(C200,Table1[[Practice no.]:[12]],39,FALSE),List!$A$2:$B$5,2,FALSE)))</f>
        <v/>
      </c>
      <c r="Z200" s="55" t="str">
        <f>IF(C200="","",IF(ISERROR(VLOOKUP(VLOOKUP(C200,Table1[[Practice no.]:[12]],40,FALSE),List!$A$2:$B$5,2,FALSE)),"",VLOOKUP(VLOOKUP(C200,Table1[[Practice no.]:[12]],40,FALSE),List!$A$2:$B$5,2,FALSE)))</f>
        <v/>
      </c>
      <c r="AA200" s="55" t="str">
        <f>IF(C200="","",IF(ISERROR(VLOOKUP(VLOOKUP(C200,Table1[[Practice no.]:[12]],41,FALSE),List!$A$2:$B$5,2,FALSE)),"",VLOOKUP(VLOOKUP(C200,Table1[[Practice no.]:[12]],41,FALSE),List!$A$2:$B$5,2,FALSE)))</f>
        <v/>
      </c>
      <c r="AB200" s="55" t="str">
        <f>IF(C200="","",IF(ISERROR(VLOOKUP(VLOOKUP(C200,Table1[[Practice no.]:[12]],42,FALSE),List!$A$2:$B$5,2,FALSE)),"",VLOOKUP(VLOOKUP(C200,Table1[[Practice no.]:[12]],42,FALSE),List!$A$2:$B$5,2,FALSE)))</f>
        <v/>
      </c>
    </row>
    <row r="201" spans="1:28" ht="40.35" customHeight="1">
      <c r="A201" s="222"/>
      <c r="B201" s="219"/>
      <c r="C201" s="217"/>
      <c r="D201" s="219" t="str">
        <f>IF(C201="","",HYPERLINK("#'" &amp; C201 &amp; "'!A1",VLOOKUP(C201,Table1[[Practice no.]:[Pracitce Name]],2,FALSE)))</f>
        <v/>
      </c>
      <c r="E201" s="65" t="str">
        <f>IF(C201="","",IF(ISERROR(VLOOKUP(VLOOKUP(C201,Table1[[Practice no.]:[12]],19,FALSE),List!$A$2:$B$5,2,FALSE)),"",VLOOKUP(VLOOKUP(C201,Table1[[Practice no.]:[12]],19,FALSE),List!$A$2:$B$5,2,FALSE)))</f>
        <v/>
      </c>
      <c r="F201" s="66" t="str">
        <f>IF(C201="","",IF(ISERROR(VLOOKUP(VLOOKUP(C201,Table1[[Practice no.]:[12]],20,FALSE),List!$A$2:$B$5,2,FALSE)),"",VLOOKUP(VLOOKUP(C201,Table1[[Practice no.]:[12]],20,FALSE),List!$A$2:$B$5,2,FALSE)))</f>
        <v/>
      </c>
      <c r="G201" s="66" t="str">
        <f>IF(C201="","",IF(ISERROR(VLOOKUP(VLOOKUP(C201,Table1[[Practice no.]:[12]],21,FALSE),List!$A$2:$B$5,2,FALSE)),"",VLOOKUP(VLOOKUP(C201,Table1[[Practice no.]:[12]],21,FALSE),List!$A$2:$B$5,2,FALSE)))</f>
        <v/>
      </c>
      <c r="H201" s="67" t="str">
        <f>IF(C201="","",IF(ISERROR(VLOOKUP(VLOOKUP(C201,Table1[[Practice no.]:[12]],22,FALSE),List!$A$2:$B$5,2,FALSE)),"",VLOOKUP(VLOOKUP(C201,Table1[[Practice no.]:[12]],22,FALSE),List!$A$2:$B$5,2,FALSE)))</f>
        <v/>
      </c>
      <c r="I201" s="67" t="str">
        <f>IF(C201="","",IF(ISERROR(VLOOKUP(VLOOKUP(C201,Table1[[Practice no.]:[12]],23,FALSE),List!$A$2:$B$5,2,FALSE)),"",VLOOKUP(VLOOKUP(C201,Table1[[Practice no.]:[12]],23,FALSE),List!$A$2:$B$5,2,FALSE)))</f>
        <v/>
      </c>
      <c r="J201" s="67" t="str">
        <f>IF(C201="","",IF(ISERROR(VLOOKUP(VLOOKUP(C201,Table1[[Practice no.]:[12]],24,FALSE),List!$A$2:$B$5,2,FALSE)),"",VLOOKUP(VLOOKUP(C201,Table1[[Practice no.]:[12]],24,FALSE),List!$A$2:$B$5,2,FALSE)))</f>
        <v/>
      </c>
      <c r="K201" s="68" t="str">
        <f>IF(C201="","",IF(ISERROR(VLOOKUP(VLOOKUP(C201,Table1[[Practice no.]:[12]],25,FALSE),List!$A$2:$B$5,2,FALSE)),"",VLOOKUP(VLOOKUP(C201,Table1[[Practice no.]:[12]],25,FALSE),List!$A$2:$B$5,2,FALSE)))</f>
        <v/>
      </c>
      <c r="L201" s="68" t="str">
        <f>IF(C201="","",IF(ISERROR(VLOOKUP(VLOOKUP(C201,Table1[[Practice no.]:[12]],26,FALSE),List!$A$2:$B$5,2,FALSE)),"",VLOOKUP(VLOOKUP(C201,Table1[[Practice no.]:[12]],26,FALSE),List!$A$2:$B$5,2,FALSE)))</f>
        <v/>
      </c>
      <c r="M201" s="68" t="str">
        <f>IF(C201="","",IF(ISERROR(VLOOKUP(VLOOKUP(C201,Table1[[Practice no.]:[12]],27,FALSE),List!$A$2:$B$5,2,FALSE)),"",VLOOKUP(VLOOKUP(C201,Table1[[Practice no.]:[12]],27,FALSE),List!$A$2:$B$5,2,FALSE)))</f>
        <v/>
      </c>
      <c r="N201" s="69" t="str">
        <f>IF(C201="","",IF(ISERROR(VLOOKUP(VLOOKUP(C201,Table1[[Practice no.]:[12]],28,FALSE),List!$A$2:$B$5,2,FALSE)),"",VLOOKUP(VLOOKUP(C201,Table1[[Practice no.]:[12]],28,FALSE),List!$A$2:$B$5,2,FALSE)))</f>
        <v/>
      </c>
      <c r="O201" s="69" t="str">
        <f>IF(C201="","",IF(ISERROR(VLOOKUP(VLOOKUP(C201,Table1[[Practice no.]:[12]],29,FALSE),List!$A$2:$B$5,2,FALSE)),"",VLOOKUP(VLOOKUP(C201,Table1[[Practice no.]:[12]],29,FALSE),List!$A$2:$B$5,2,FALSE)))</f>
        <v/>
      </c>
      <c r="P201" s="69" t="str">
        <f>IF(C201="","",IF(ISERROR(VLOOKUP(VLOOKUP(C201,Table1[[Practice no.]:[12]],30,FALSE),List!$A$2:$B$5,2,FALSE)),"",VLOOKUP(VLOOKUP(C201,Table1[[Practice no.]:[12]],30,FALSE),List!$A$2:$B$5,2,FALSE)))</f>
        <v/>
      </c>
      <c r="Q201" s="77" t="str">
        <f>IF(C201="","",IF(ISERROR(VLOOKUP(VLOOKUP(C201,Table1[[Practice no.]:[12]],31,FALSE),List!$A$2:$B$5,2,FALSE)),"",VLOOKUP(VLOOKUP(C201,Table1[[Practice no.]:[12]],31,FALSE),List!$A$2:$B$5,2,FALSE)))</f>
        <v/>
      </c>
      <c r="R201" s="55" t="str">
        <f>IF(C201="","",IF(ISERROR(VLOOKUP(VLOOKUP(C201,Table1[[Practice no.]:[12]],32,FALSE),List!$A$2:$B$5,2,FALSE)),"",VLOOKUP(VLOOKUP(C201,Table1[[Practice no.]:[12]],32,FALSE),List!$A$2:$B$5,2,FALSE)))</f>
        <v/>
      </c>
      <c r="S201" s="55" t="str">
        <f>IF(C201="","",IF(ISERROR(VLOOKUP(VLOOKUP(C201,Table1[[Practice no.]:[12]],33,FALSE),List!$A$2:$B$5,2,FALSE)),"",VLOOKUP(VLOOKUP(C201,Table1[[Practice no.]:[12]],33,FALSE),List!$A$2:$B$5,2,FALSE)))</f>
        <v/>
      </c>
      <c r="T201" s="55" t="str">
        <f>IF(C201="","",IF(ISERROR(VLOOKUP(VLOOKUP(C201,Table1[[Practice no.]:[12]],34,FALSE),List!$A$2:$B$5,2,FALSE)),"",VLOOKUP(VLOOKUP(C201,Table1[[Practice no.]:[12]],34,FALSE),List!$A$2:$B$5,2,FALSE)))</f>
        <v/>
      </c>
      <c r="U201" s="55" t="str">
        <f>IF(C201="","",IF(ISERROR(VLOOKUP(VLOOKUP(C201,Table1[[Practice no.]:[12]],35,FALSE),List!$A$2:$B$5,2,FALSE)),"",VLOOKUP(VLOOKUP(C201,Table1[[Practice no.]:[12]],35,FALSE),List!$A$2:$B$5,2,FALSE)))</f>
        <v/>
      </c>
      <c r="V201" s="55" t="str">
        <f>IF(C201="","",IF(ISERROR(VLOOKUP(VLOOKUP(C201,Table1[[Practice no.]:[12]],36,FALSE),List!$A$2:$B$5,2,FALSE)),"",VLOOKUP(VLOOKUP(C201,Table1[[Practice no.]:[12]],36,FALSE),List!$A$2:$B$5,2,FALSE)))</f>
        <v/>
      </c>
      <c r="W201" s="55" t="str">
        <f>IF(C201="","",IF(ISERROR(VLOOKUP(VLOOKUP(C201,Table1[[Practice no.]:[12]],37,FALSE),List!$A$2:$B$5,2,FALSE)),"",VLOOKUP(VLOOKUP(C201,Table1[[Practice no.]:[12]],37,FALSE),List!$A$2:$B$5,2,FALSE)))</f>
        <v/>
      </c>
      <c r="X201" s="55" t="str">
        <f>IF(C201="","",IF(ISERROR(VLOOKUP(VLOOKUP(C201,Table1[[Practice no.]:[12]],38,FALSE),List!$A$2:$B$5,2,FALSE)),"",VLOOKUP(VLOOKUP(C201,Table1[[Practice no.]:[12]],38,FALSE),List!$A$2:$B$5,2,FALSE)))</f>
        <v/>
      </c>
      <c r="Y201" s="55" t="str">
        <f>IF(C201="","",IF(ISERROR(VLOOKUP(VLOOKUP(C201,Table1[[Practice no.]:[12]],39,FALSE),List!$A$2:$B$5,2,FALSE)),"",VLOOKUP(VLOOKUP(C201,Table1[[Practice no.]:[12]],39,FALSE),List!$A$2:$B$5,2,FALSE)))</f>
        <v/>
      </c>
      <c r="Z201" s="55" t="str">
        <f>IF(C201="","",IF(ISERROR(VLOOKUP(VLOOKUP(C201,Table1[[Practice no.]:[12]],40,FALSE),List!$A$2:$B$5,2,FALSE)),"",VLOOKUP(VLOOKUP(C201,Table1[[Practice no.]:[12]],40,FALSE),List!$A$2:$B$5,2,FALSE)))</f>
        <v/>
      </c>
      <c r="AA201" s="55" t="str">
        <f>IF(C201="","",IF(ISERROR(VLOOKUP(VLOOKUP(C201,Table1[[Practice no.]:[12]],41,FALSE),List!$A$2:$B$5,2,FALSE)),"",VLOOKUP(VLOOKUP(C201,Table1[[Practice no.]:[12]],41,FALSE),List!$A$2:$B$5,2,FALSE)))</f>
        <v/>
      </c>
      <c r="AB201" s="55" t="str">
        <f>IF(C201="","",IF(ISERROR(VLOOKUP(VLOOKUP(C201,Table1[[Practice no.]:[12]],42,FALSE),List!$A$2:$B$5,2,FALSE)),"",VLOOKUP(VLOOKUP(C201,Table1[[Practice no.]:[12]],42,FALSE),List!$A$2:$B$5,2,FALSE)))</f>
        <v/>
      </c>
    </row>
    <row r="202" spans="1:28" ht="40.35" customHeight="1">
      <c r="A202" s="222"/>
      <c r="B202" s="219"/>
      <c r="C202" s="217"/>
      <c r="D202" s="219" t="str">
        <f>IF(C202="","",HYPERLINK("#'" &amp; C202 &amp; "'!A1",VLOOKUP(C202,Table1[[Practice no.]:[Pracitce Name]],2,FALSE)))</f>
        <v/>
      </c>
      <c r="E202" s="65" t="str">
        <f>IF(C202="","",IF(ISERROR(VLOOKUP(VLOOKUP(C202,Table1[[Practice no.]:[12]],19,FALSE),List!$A$2:$B$5,2,FALSE)),"",VLOOKUP(VLOOKUP(C202,Table1[[Practice no.]:[12]],19,FALSE),List!$A$2:$B$5,2,FALSE)))</f>
        <v/>
      </c>
      <c r="F202" s="66" t="str">
        <f>IF(C202="","",IF(ISERROR(VLOOKUP(VLOOKUP(C202,Table1[[Practice no.]:[12]],20,FALSE),List!$A$2:$B$5,2,FALSE)),"",VLOOKUP(VLOOKUP(C202,Table1[[Practice no.]:[12]],20,FALSE),List!$A$2:$B$5,2,FALSE)))</f>
        <v/>
      </c>
      <c r="G202" s="66" t="str">
        <f>IF(C202="","",IF(ISERROR(VLOOKUP(VLOOKUP(C202,Table1[[Practice no.]:[12]],21,FALSE),List!$A$2:$B$5,2,FALSE)),"",VLOOKUP(VLOOKUP(C202,Table1[[Practice no.]:[12]],21,FALSE),List!$A$2:$B$5,2,FALSE)))</f>
        <v/>
      </c>
      <c r="H202" s="67" t="str">
        <f>IF(C202="","",IF(ISERROR(VLOOKUP(VLOOKUP(C202,Table1[[Practice no.]:[12]],22,FALSE),List!$A$2:$B$5,2,FALSE)),"",VLOOKUP(VLOOKUP(C202,Table1[[Practice no.]:[12]],22,FALSE),List!$A$2:$B$5,2,FALSE)))</f>
        <v/>
      </c>
      <c r="I202" s="67" t="str">
        <f>IF(C202="","",IF(ISERROR(VLOOKUP(VLOOKUP(C202,Table1[[Practice no.]:[12]],23,FALSE),List!$A$2:$B$5,2,FALSE)),"",VLOOKUP(VLOOKUP(C202,Table1[[Practice no.]:[12]],23,FALSE),List!$A$2:$B$5,2,FALSE)))</f>
        <v/>
      </c>
      <c r="J202" s="67" t="str">
        <f>IF(C202="","",IF(ISERROR(VLOOKUP(VLOOKUP(C202,Table1[[Practice no.]:[12]],24,FALSE),List!$A$2:$B$5,2,FALSE)),"",VLOOKUP(VLOOKUP(C202,Table1[[Practice no.]:[12]],24,FALSE),List!$A$2:$B$5,2,FALSE)))</f>
        <v/>
      </c>
      <c r="K202" s="68" t="str">
        <f>IF(C202="","",IF(ISERROR(VLOOKUP(VLOOKUP(C202,Table1[[Practice no.]:[12]],25,FALSE),List!$A$2:$B$5,2,FALSE)),"",VLOOKUP(VLOOKUP(C202,Table1[[Practice no.]:[12]],25,FALSE),List!$A$2:$B$5,2,FALSE)))</f>
        <v/>
      </c>
      <c r="L202" s="68" t="str">
        <f>IF(C202="","",IF(ISERROR(VLOOKUP(VLOOKUP(C202,Table1[[Practice no.]:[12]],26,FALSE),List!$A$2:$B$5,2,FALSE)),"",VLOOKUP(VLOOKUP(C202,Table1[[Practice no.]:[12]],26,FALSE),List!$A$2:$B$5,2,FALSE)))</f>
        <v/>
      </c>
      <c r="M202" s="68" t="str">
        <f>IF(C202="","",IF(ISERROR(VLOOKUP(VLOOKUP(C202,Table1[[Practice no.]:[12]],27,FALSE),List!$A$2:$B$5,2,FALSE)),"",VLOOKUP(VLOOKUP(C202,Table1[[Practice no.]:[12]],27,FALSE),List!$A$2:$B$5,2,FALSE)))</f>
        <v/>
      </c>
      <c r="N202" s="69" t="str">
        <f>IF(C202="","",IF(ISERROR(VLOOKUP(VLOOKUP(C202,Table1[[Practice no.]:[12]],28,FALSE),List!$A$2:$B$5,2,FALSE)),"",VLOOKUP(VLOOKUP(C202,Table1[[Practice no.]:[12]],28,FALSE),List!$A$2:$B$5,2,FALSE)))</f>
        <v/>
      </c>
      <c r="O202" s="69" t="str">
        <f>IF(C202="","",IF(ISERROR(VLOOKUP(VLOOKUP(C202,Table1[[Practice no.]:[12]],29,FALSE),List!$A$2:$B$5,2,FALSE)),"",VLOOKUP(VLOOKUP(C202,Table1[[Practice no.]:[12]],29,FALSE),List!$A$2:$B$5,2,FALSE)))</f>
        <v/>
      </c>
      <c r="P202" s="69" t="str">
        <f>IF(C202="","",IF(ISERROR(VLOOKUP(VLOOKUP(C202,Table1[[Practice no.]:[12]],30,FALSE),List!$A$2:$B$5,2,FALSE)),"",VLOOKUP(VLOOKUP(C202,Table1[[Practice no.]:[12]],30,FALSE),List!$A$2:$B$5,2,FALSE)))</f>
        <v/>
      </c>
      <c r="Q202" s="77" t="str">
        <f>IF(C202="","",IF(ISERROR(VLOOKUP(VLOOKUP(C202,Table1[[Practice no.]:[12]],31,FALSE),List!$A$2:$B$5,2,FALSE)),"",VLOOKUP(VLOOKUP(C202,Table1[[Practice no.]:[12]],31,FALSE),List!$A$2:$B$5,2,FALSE)))</f>
        <v/>
      </c>
      <c r="R202" s="55" t="str">
        <f>IF(C202="","",IF(ISERROR(VLOOKUP(VLOOKUP(C202,Table1[[Practice no.]:[12]],32,FALSE),List!$A$2:$B$5,2,FALSE)),"",VLOOKUP(VLOOKUP(C202,Table1[[Practice no.]:[12]],32,FALSE),List!$A$2:$B$5,2,FALSE)))</f>
        <v/>
      </c>
      <c r="S202" s="55" t="str">
        <f>IF(C202="","",IF(ISERROR(VLOOKUP(VLOOKUP(C202,Table1[[Practice no.]:[12]],33,FALSE),List!$A$2:$B$5,2,FALSE)),"",VLOOKUP(VLOOKUP(C202,Table1[[Practice no.]:[12]],33,FALSE),List!$A$2:$B$5,2,FALSE)))</f>
        <v/>
      </c>
      <c r="T202" s="55" t="str">
        <f>IF(C202="","",IF(ISERROR(VLOOKUP(VLOOKUP(C202,Table1[[Practice no.]:[12]],34,FALSE),List!$A$2:$B$5,2,FALSE)),"",VLOOKUP(VLOOKUP(C202,Table1[[Practice no.]:[12]],34,FALSE),List!$A$2:$B$5,2,FALSE)))</f>
        <v/>
      </c>
      <c r="U202" s="55" t="str">
        <f>IF(C202="","",IF(ISERROR(VLOOKUP(VLOOKUP(C202,Table1[[Practice no.]:[12]],35,FALSE),List!$A$2:$B$5,2,FALSE)),"",VLOOKUP(VLOOKUP(C202,Table1[[Practice no.]:[12]],35,FALSE),List!$A$2:$B$5,2,FALSE)))</f>
        <v/>
      </c>
      <c r="V202" s="55" t="str">
        <f>IF(C202="","",IF(ISERROR(VLOOKUP(VLOOKUP(C202,Table1[[Practice no.]:[12]],36,FALSE),List!$A$2:$B$5,2,FALSE)),"",VLOOKUP(VLOOKUP(C202,Table1[[Practice no.]:[12]],36,FALSE),List!$A$2:$B$5,2,FALSE)))</f>
        <v/>
      </c>
      <c r="W202" s="55" t="str">
        <f>IF(C202="","",IF(ISERROR(VLOOKUP(VLOOKUP(C202,Table1[[Practice no.]:[12]],37,FALSE),List!$A$2:$B$5,2,FALSE)),"",VLOOKUP(VLOOKUP(C202,Table1[[Practice no.]:[12]],37,FALSE),List!$A$2:$B$5,2,FALSE)))</f>
        <v/>
      </c>
      <c r="X202" s="55" t="str">
        <f>IF(C202="","",IF(ISERROR(VLOOKUP(VLOOKUP(C202,Table1[[Practice no.]:[12]],38,FALSE),List!$A$2:$B$5,2,FALSE)),"",VLOOKUP(VLOOKUP(C202,Table1[[Practice no.]:[12]],38,FALSE),List!$A$2:$B$5,2,FALSE)))</f>
        <v/>
      </c>
      <c r="Y202" s="55" t="str">
        <f>IF(C202="","",IF(ISERROR(VLOOKUP(VLOOKUP(C202,Table1[[Practice no.]:[12]],39,FALSE),List!$A$2:$B$5,2,FALSE)),"",VLOOKUP(VLOOKUP(C202,Table1[[Practice no.]:[12]],39,FALSE),List!$A$2:$B$5,2,FALSE)))</f>
        <v/>
      </c>
      <c r="Z202" s="55" t="str">
        <f>IF(C202="","",IF(ISERROR(VLOOKUP(VLOOKUP(C202,Table1[[Practice no.]:[12]],40,FALSE),List!$A$2:$B$5,2,FALSE)),"",VLOOKUP(VLOOKUP(C202,Table1[[Practice no.]:[12]],40,FALSE),List!$A$2:$B$5,2,FALSE)))</f>
        <v/>
      </c>
      <c r="AA202" s="55" t="str">
        <f>IF(C202="","",IF(ISERROR(VLOOKUP(VLOOKUP(C202,Table1[[Practice no.]:[12]],41,FALSE),List!$A$2:$B$5,2,FALSE)),"",VLOOKUP(VLOOKUP(C202,Table1[[Practice no.]:[12]],41,FALSE),List!$A$2:$B$5,2,FALSE)))</f>
        <v/>
      </c>
      <c r="AB202" s="55" t="str">
        <f>IF(C202="","",IF(ISERROR(VLOOKUP(VLOOKUP(C202,Table1[[Practice no.]:[12]],42,FALSE),List!$A$2:$B$5,2,FALSE)),"",VLOOKUP(VLOOKUP(C202,Table1[[Practice no.]:[12]],42,FALSE),List!$A$2:$B$5,2,FALSE)))</f>
        <v/>
      </c>
    </row>
    <row r="203" spans="1:28" ht="40.35" customHeight="1">
      <c r="A203" s="222"/>
      <c r="B203" s="219"/>
      <c r="C203" s="217"/>
      <c r="D203" s="219" t="str">
        <f>IF(C203="","",HYPERLINK("#'" &amp; C203 &amp; "'!A1",VLOOKUP(C203,Table1[[Practice no.]:[Pracitce Name]],2,FALSE)))</f>
        <v/>
      </c>
      <c r="E203" s="65" t="str">
        <f>IF(C203="","",IF(ISERROR(VLOOKUP(VLOOKUP(C203,Table1[[Practice no.]:[12]],19,FALSE),List!$A$2:$B$5,2,FALSE)),"",VLOOKUP(VLOOKUP(C203,Table1[[Practice no.]:[12]],19,FALSE),List!$A$2:$B$5,2,FALSE)))</f>
        <v/>
      </c>
      <c r="F203" s="66" t="str">
        <f>IF(C203="","",IF(ISERROR(VLOOKUP(VLOOKUP(C203,Table1[[Practice no.]:[12]],20,FALSE),List!$A$2:$B$5,2,FALSE)),"",VLOOKUP(VLOOKUP(C203,Table1[[Practice no.]:[12]],20,FALSE),List!$A$2:$B$5,2,FALSE)))</f>
        <v/>
      </c>
      <c r="G203" s="66" t="str">
        <f>IF(C203="","",IF(ISERROR(VLOOKUP(VLOOKUP(C203,Table1[[Practice no.]:[12]],21,FALSE),List!$A$2:$B$5,2,FALSE)),"",VLOOKUP(VLOOKUP(C203,Table1[[Practice no.]:[12]],21,FALSE),List!$A$2:$B$5,2,FALSE)))</f>
        <v/>
      </c>
      <c r="H203" s="67" t="str">
        <f>IF(C203="","",IF(ISERROR(VLOOKUP(VLOOKUP(C203,Table1[[Practice no.]:[12]],22,FALSE),List!$A$2:$B$5,2,FALSE)),"",VLOOKUP(VLOOKUP(C203,Table1[[Practice no.]:[12]],22,FALSE),List!$A$2:$B$5,2,FALSE)))</f>
        <v/>
      </c>
      <c r="I203" s="67" t="str">
        <f>IF(C203="","",IF(ISERROR(VLOOKUP(VLOOKUP(C203,Table1[[Practice no.]:[12]],23,FALSE),List!$A$2:$B$5,2,FALSE)),"",VLOOKUP(VLOOKUP(C203,Table1[[Practice no.]:[12]],23,FALSE),List!$A$2:$B$5,2,FALSE)))</f>
        <v/>
      </c>
      <c r="J203" s="67" t="str">
        <f>IF(C203="","",IF(ISERROR(VLOOKUP(VLOOKUP(C203,Table1[[Practice no.]:[12]],24,FALSE),List!$A$2:$B$5,2,FALSE)),"",VLOOKUP(VLOOKUP(C203,Table1[[Practice no.]:[12]],24,FALSE),List!$A$2:$B$5,2,FALSE)))</f>
        <v/>
      </c>
      <c r="K203" s="68" t="str">
        <f>IF(C203="","",IF(ISERROR(VLOOKUP(VLOOKUP(C203,Table1[[Practice no.]:[12]],25,FALSE),List!$A$2:$B$5,2,FALSE)),"",VLOOKUP(VLOOKUP(C203,Table1[[Practice no.]:[12]],25,FALSE),List!$A$2:$B$5,2,FALSE)))</f>
        <v/>
      </c>
      <c r="L203" s="68" t="str">
        <f>IF(C203="","",IF(ISERROR(VLOOKUP(VLOOKUP(C203,Table1[[Practice no.]:[12]],26,FALSE),List!$A$2:$B$5,2,FALSE)),"",VLOOKUP(VLOOKUP(C203,Table1[[Practice no.]:[12]],26,FALSE),List!$A$2:$B$5,2,FALSE)))</f>
        <v/>
      </c>
      <c r="M203" s="68" t="str">
        <f>IF(C203="","",IF(ISERROR(VLOOKUP(VLOOKUP(C203,Table1[[Practice no.]:[12]],27,FALSE),List!$A$2:$B$5,2,FALSE)),"",VLOOKUP(VLOOKUP(C203,Table1[[Practice no.]:[12]],27,FALSE),List!$A$2:$B$5,2,FALSE)))</f>
        <v/>
      </c>
      <c r="N203" s="69" t="str">
        <f>IF(C203="","",IF(ISERROR(VLOOKUP(VLOOKUP(C203,Table1[[Practice no.]:[12]],28,FALSE),List!$A$2:$B$5,2,FALSE)),"",VLOOKUP(VLOOKUP(C203,Table1[[Practice no.]:[12]],28,FALSE),List!$A$2:$B$5,2,FALSE)))</f>
        <v/>
      </c>
      <c r="O203" s="69" t="str">
        <f>IF(C203="","",IF(ISERROR(VLOOKUP(VLOOKUP(C203,Table1[[Practice no.]:[12]],29,FALSE),List!$A$2:$B$5,2,FALSE)),"",VLOOKUP(VLOOKUP(C203,Table1[[Practice no.]:[12]],29,FALSE),List!$A$2:$B$5,2,FALSE)))</f>
        <v/>
      </c>
      <c r="P203" s="69" t="str">
        <f>IF(C203="","",IF(ISERROR(VLOOKUP(VLOOKUP(C203,Table1[[Practice no.]:[12]],30,FALSE),List!$A$2:$B$5,2,FALSE)),"",VLOOKUP(VLOOKUP(C203,Table1[[Practice no.]:[12]],30,FALSE),List!$A$2:$B$5,2,FALSE)))</f>
        <v/>
      </c>
      <c r="Q203" s="77" t="str">
        <f>IF(C203="","",IF(ISERROR(VLOOKUP(VLOOKUP(C203,Table1[[Practice no.]:[12]],31,FALSE),List!$A$2:$B$5,2,FALSE)),"",VLOOKUP(VLOOKUP(C203,Table1[[Practice no.]:[12]],31,FALSE),List!$A$2:$B$5,2,FALSE)))</f>
        <v/>
      </c>
      <c r="R203" s="55" t="str">
        <f>IF(C203="","",IF(ISERROR(VLOOKUP(VLOOKUP(C203,Table1[[Practice no.]:[12]],32,FALSE),List!$A$2:$B$5,2,FALSE)),"",VLOOKUP(VLOOKUP(C203,Table1[[Practice no.]:[12]],32,FALSE),List!$A$2:$B$5,2,FALSE)))</f>
        <v/>
      </c>
      <c r="S203" s="55" t="str">
        <f>IF(C203="","",IF(ISERROR(VLOOKUP(VLOOKUP(C203,Table1[[Practice no.]:[12]],33,FALSE),List!$A$2:$B$5,2,FALSE)),"",VLOOKUP(VLOOKUP(C203,Table1[[Practice no.]:[12]],33,FALSE),List!$A$2:$B$5,2,FALSE)))</f>
        <v/>
      </c>
      <c r="T203" s="55" t="str">
        <f>IF(C203="","",IF(ISERROR(VLOOKUP(VLOOKUP(C203,Table1[[Practice no.]:[12]],34,FALSE),List!$A$2:$B$5,2,FALSE)),"",VLOOKUP(VLOOKUP(C203,Table1[[Practice no.]:[12]],34,FALSE),List!$A$2:$B$5,2,FALSE)))</f>
        <v/>
      </c>
      <c r="U203" s="55" t="str">
        <f>IF(C203="","",IF(ISERROR(VLOOKUP(VLOOKUP(C203,Table1[[Practice no.]:[12]],35,FALSE),List!$A$2:$B$5,2,FALSE)),"",VLOOKUP(VLOOKUP(C203,Table1[[Practice no.]:[12]],35,FALSE),List!$A$2:$B$5,2,FALSE)))</f>
        <v/>
      </c>
      <c r="V203" s="55" t="str">
        <f>IF(C203="","",IF(ISERROR(VLOOKUP(VLOOKUP(C203,Table1[[Practice no.]:[12]],36,FALSE),List!$A$2:$B$5,2,FALSE)),"",VLOOKUP(VLOOKUP(C203,Table1[[Practice no.]:[12]],36,FALSE),List!$A$2:$B$5,2,FALSE)))</f>
        <v/>
      </c>
      <c r="W203" s="55" t="str">
        <f>IF(C203="","",IF(ISERROR(VLOOKUP(VLOOKUP(C203,Table1[[Practice no.]:[12]],37,FALSE),List!$A$2:$B$5,2,FALSE)),"",VLOOKUP(VLOOKUP(C203,Table1[[Practice no.]:[12]],37,FALSE),List!$A$2:$B$5,2,FALSE)))</f>
        <v/>
      </c>
      <c r="X203" s="55" t="str">
        <f>IF(C203="","",IF(ISERROR(VLOOKUP(VLOOKUP(C203,Table1[[Practice no.]:[12]],38,FALSE),List!$A$2:$B$5,2,FALSE)),"",VLOOKUP(VLOOKUP(C203,Table1[[Practice no.]:[12]],38,FALSE),List!$A$2:$B$5,2,FALSE)))</f>
        <v/>
      </c>
      <c r="Y203" s="55" t="str">
        <f>IF(C203="","",IF(ISERROR(VLOOKUP(VLOOKUP(C203,Table1[[Practice no.]:[12]],39,FALSE),List!$A$2:$B$5,2,FALSE)),"",VLOOKUP(VLOOKUP(C203,Table1[[Practice no.]:[12]],39,FALSE),List!$A$2:$B$5,2,FALSE)))</f>
        <v/>
      </c>
      <c r="Z203" s="55" t="str">
        <f>IF(C203="","",IF(ISERROR(VLOOKUP(VLOOKUP(C203,Table1[[Practice no.]:[12]],40,FALSE),List!$A$2:$B$5,2,FALSE)),"",VLOOKUP(VLOOKUP(C203,Table1[[Practice no.]:[12]],40,FALSE),List!$A$2:$B$5,2,FALSE)))</f>
        <v/>
      </c>
      <c r="AA203" s="55" t="str">
        <f>IF(C203="","",IF(ISERROR(VLOOKUP(VLOOKUP(C203,Table1[[Practice no.]:[12]],41,FALSE),List!$A$2:$B$5,2,FALSE)),"",VLOOKUP(VLOOKUP(C203,Table1[[Practice no.]:[12]],41,FALSE),List!$A$2:$B$5,2,FALSE)))</f>
        <v/>
      </c>
      <c r="AB203" s="55" t="str">
        <f>IF(C203="","",IF(ISERROR(VLOOKUP(VLOOKUP(C203,Table1[[Practice no.]:[12]],42,FALSE),List!$A$2:$B$5,2,FALSE)),"",VLOOKUP(VLOOKUP(C203,Table1[[Practice no.]:[12]],42,FALSE),List!$A$2:$B$5,2,FALSE)))</f>
        <v/>
      </c>
    </row>
    <row r="204" spans="1:28" ht="40.35" customHeight="1">
      <c r="A204" s="222"/>
      <c r="B204" s="219"/>
      <c r="C204" s="217"/>
      <c r="D204" s="219" t="str">
        <f>IF(C204="","",HYPERLINK("#'" &amp; C204 &amp; "'!A1",VLOOKUP(C204,Table1[[Practice no.]:[Pracitce Name]],2,FALSE)))</f>
        <v/>
      </c>
      <c r="E204" s="65" t="str">
        <f>IF(C204="","",IF(ISERROR(VLOOKUP(VLOOKUP(C204,Table1[[Practice no.]:[12]],19,FALSE),List!$A$2:$B$5,2,FALSE)),"",VLOOKUP(VLOOKUP(C204,Table1[[Practice no.]:[12]],19,FALSE),List!$A$2:$B$5,2,FALSE)))</f>
        <v/>
      </c>
      <c r="F204" s="66" t="str">
        <f>IF(C204="","",IF(ISERROR(VLOOKUP(VLOOKUP(C204,Table1[[Practice no.]:[12]],20,FALSE),List!$A$2:$B$5,2,FALSE)),"",VLOOKUP(VLOOKUP(C204,Table1[[Practice no.]:[12]],20,FALSE),List!$A$2:$B$5,2,FALSE)))</f>
        <v/>
      </c>
      <c r="G204" s="66" t="str">
        <f>IF(C204="","",IF(ISERROR(VLOOKUP(VLOOKUP(C204,Table1[[Practice no.]:[12]],21,FALSE),List!$A$2:$B$5,2,FALSE)),"",VLOOKUP(VLOOKUP(C204,Table1[[Practice no.]:[12]],21,FALSE),List!$A$2:$B$5,2,FALSE)))</f>
        <v/>
      </c>
      <c r="H204" s="67" t="str">
        <f>IF(C204="","",IF(ISERROR(VLOOKUP(VLOOKUP(C204,Table1[[Practice no.]:[12]],22,FALSE),List!$A$2:$B$5,2,FALSE)),"",VLOOKUP(VLOOKUP(C204,Table1[[Practice no.]:[12]],22,FALSE),List!$A$2:$B$5,2,FALSE)))</f>
        <v/>
      </c>
      <c r="I204" s="67" t="str">
        <f>IF(C204="","",IF(ISERROR(VLOOKUP(VLOOKUP(C204,Table1[[Practice no.]:[12]],23,FALSE),List!$A$2:$B$5,2,FALSE)),"",VLOOKUP(VLOOKUP(C204,Table1[[Practice no.]:[12]],23,FALSE),List!$A$2:$B$5,2,FALSE)))</f>
        <v/>
      </c>
      <c r="J204" s="67" t="str">
        <f>IF(C204="","",IF(ISERROR(VLOOKUP(VLOOKUP(C204,Table1[[Practice no.]:[12]],24,FALSE),List!$A$2:$B$5,2,FALSE)),"",VLOOKUP(VLOOKUP(C204,Table1[[Practice no.]:[12]],24,FALSE),List!$A$2:$B$5,2,FALSE)))</f>
        <v/>
      </c>
      <c r="K204" s="68" t="str">
        <f>IF(C204="","",IF(ISERROR(VLOOKUP(VLOOKUP(C204,Table1[[Practice no.]:[12]],25,FALSE),List!$A$2:$B$5,2,FALSE)),"",VLOOKUP(VLOOKUP(C204,Table1[[Practice no.]:[12]],25,FALSE),List!$A$2:$B$5,2,FALSE)))</f>
        <v/>
      </c>
      <c r="L204" s="68" t="str">
        <f>IF(C204="","",IF(ISERROR(VLOOKUP(VLOOKUP(C204,Table1[[Practice no.]:[12]],26,FALSE),List!$A$2:$B$5,2,FALSE)),"",VLOOKUP(VLOOKUP(C204,Table1[[Practice no.]:[12]],26,FALSE),List!$A$2:$B$5,2,FALSE)))</f>
        <v/>
      </c>
      <c r="M204" s="68" t="str">
        <f>IF(C204="","",IF(ISERROR(VLOOKUP(VLOOKUP(C204,Table1[[Practice no.]:[12]],27,FALSE),List!$A$2:$B$5,2,FALSE)),"",VLOOKUP(VLOOKUP(C204,Table1[[Practice no.]:[12]],27,FALSE),List!$A$2:$B$5,2,FALSE)))</f>
        <v/>
      </c>
      <c r="N204" s="69" t="str">
        <f>IF(C204="","",IF(ISERROR(VLOOKUP(VLOOKUP(C204,Table1[[Practice no.]:[12]],28,FALSE),List!$A$2:$B$5,2,FALSE)),"",VLOOKUP(VLOOKUP(C204,Table1[[Practice no.]:[12]],28,FALSE),List!$A$2:$B$5,2,FALSE)))</f>
        <v/>
      </c>
      <c r="O204" s="69" t="str">
        <f>IF(C204="","",IF(ISERROR(VLOOKUP(VLOOKUP(C204,Table1[[Practice no.]:[12]],29,FALSE),List!$A$2:$B$5,2,FALSE)),"",VLOOKUP(VLOOKUP(C204,Table1[[Practice no.]:[12]],29,FALSE),List!$A$2:$B$5,2,FALSE)))</f>
        <v/>
      </c>
      <c r="P204" s="69" t="str">
        <f>IF(C204="","",IF(ISERROR(VLOOKUP(VLOOKUP(C204,Table1[[Practice no.]:[12]],30,FALSE),List!$A$2:$B$5,2,FALSE)),"",VLOOKUP(VLOOKUP(C204,Table1[[Practice no.]:[12]],30,FALSE),List!$A$2:$B$5,2,FALSE)))</f>
        <v/>
      </c>
      <c r="Q204" s="77" t="str">
        <f>IF(C204="","",IF(ISERROR(VLOOKUP(VLOOKUP(C204,Table1[[Practice no.]:[12]],31,FALSE),List!$A$2:$B$5,2,FALSE)),"",VLOOKUP(VLOOKUP(C204,Table1[[Practice no.]:[12]],31,FALSE),List!$A$2:$B$5,2,FALSE)))</f>
        <v/>
      </c>
      <c r="R204" s="55" t="str">
        <f>IF(C204="","",IF(ISERROR(VLOOKUP(VLOOKUP(C204,Table1[[Practice no.]:[12]],32,FALSE),List!$A$2:$B$5,2,FALSE)),"",VLOOKUP(VLOOKUP(C204,Table1[[Practice no.]:[12]],32,FALSE),List!$A$2:$B$5,2,FALSE)))</f>
        <v/>
      </c>
      <c r="S204" s="55" t="str">
        <f>IF(C204="","",IF(ISERROR(VLOOKUP(VLOOKUP(C204,Table1[[Practice no.]:[12]],33,FALSE),List!$A$2:$B$5,2,FALSE)),"",VLOOKUP(VLOOKUP(C204,Table1[[Practice no.]:[12]],33,FALSE),List!$A$2:$B$5,2,FALSE)))</f>
        <v/>
      </c>
      <c r="T204" s="55" t="str">
        <f>IF(C204="","",IF(ISERROR(VLOOKUP(VLOOKUP(C204,Table1[[Practice no.]:[12]],34,FALSE),List!$A$2:$B$5,2,FALSE)),"",VLOOKUP(VLOOKUP(C204,Table1[[Practice no.]:[12]],34,FALSE),List!$A$2:$B$5,2,FALSE)))</f>
        <v/>
      </c>
      <c r="U204" s="55" t="str">
        <f>IF(C204="","",IF(ISERROR(VLOOKUP(VLOOKUP(C204,Table1[[Practice no.]:[12]],35,FALSE),List!$A$2:$B$5,2,FALSE)),"",VLOOKUP(VLOOKUP(C204,Table1[[Practice no.]:[12]],35,FALSE),List!$A$2:$B$5,2,FALSE)))</f>
        <v/>
      </c>
      <c r="V204" s="55" t="str">
        <f>IF(C204="","",IF(ISERROR(VLOOKUP(VLOOKUP(C204,Table1[[Practice no.]:[12]],36,FALSE),List!$A$2:$B$5,2,FALSE)),"",VLOOKUP(VLOOKUP(C204,Table1[[Practice no.]:[12]],36,FALSE),List!$A$2:$B$5,2,FALSE)))</f>
        <v/>
      </c>
      <c r="W204" s="55" t="str">
        <f>IF(C204="","",IF(ISERROR(VLOOKUP(VLOOKUP(C204,Table1[[Practice no.]:[12]],37,FALSE),List!$A$2:$B$5,2,FALSE)),"",VLOOKUP(VLOOKUP(C204,Table1[[Practice no.]:[12]],37,FALSE),List!$A$2:$B$5,2,FALSE)))</f>
        <v/>
      </c>
      <c r="X204" s="55" t="str">
        <f>IF(C204="","",IF(ISERROR(VLOOKUP(VLOOKUP(C204,Table1[[Practice no.]:[12]],38,FALSE),List!$A$2:$B$5,2,FALSE)),"",VLOOKUP(VLOOKUP(C204,Table1[[Practice no.]:[12]],38,FALSE),List!$A$2:$B$5,2,FALSE)))</f>
        <v/>
      </c>
      <c r="Y204" s="55" t="str">
        <f>IF(C204="","",IF(ISERROR(VLOOKUP(VLOOKUP(C204,Table1[[Practice no.]:[12]],39,FALSE),List!$A$2:$B$5,2,FALSE)),"",VLOOKUP(VLOOKUP(C204,Table1[[Practice no.]:[12]],39,FALSE),List!$A$2:$B$5,2,FALSE)))</f>
        <v/>
      </c>
      <c r="Z204" s="55" t="str">
        <f>IF(C204="","",IF(ISERROR(VLOOKUP(VLOOKUP(C204,Table1[[Practice no.]:[12]],40,FALSE),List!$A$2:$B$5,2,FALSE)),"",VLOOKUP(VLOOKUP(C204,Table1[[Practice no.]:[12]],40,FALSE),List!$A$2:$B$5,2,FALSE)))</f>
        <v/>
      </c>
      <c r="AA204" s="55" t="str">
        <f>IF(C204="","",IF(ISERROR(VLOOKUP(VLOOKUP(C204,Table1[[Practice no.]:[12]],41,FALSE),List!$A$2:$B$5,2,FALSE)),"",VLOOKUP(VLOOKUP(C204,Table1[[Practice no.]:[12]],41,FALSE),List!$A$2:$B$5,2,FALSE)))</f>
        <v/>
      </c>
      <c r="AB204" s="55" t="str">
        <f>IF(C204="","",IF(ISERROR(VLOOKUP(VLOOKUP(C204,Table1[[Practice no.]:[12]],42,FALSE),List!$A$2:$B$5,2,FALSE)),"",VLOOKUP(VLOOKUP(C204,Table1[[Practice no.]:[12]],42,FALSE),List!$A$2:$B$5,2,FALSE)))</f>
        <v/>
      </c>
    </row>
    <row r="205" spans="1:28" ht="40.35" customHeight="1">
      <c r="A205" s="222"/>
      <c r="B205" s="219"/>
      <c r="C205" s="217"/>
      <c r="D205" s="219" t="str">
        <f>IF(C205="","",HYPERLINK("#'" &amp; C205 &amp; "'!A1",VLOOKUP(C205,Table1[[Practice no.]:[Pracitce Name]],2,FALSE)))</f>
        <v/>
      </c>
      <c r="E205" s="65" t="str">
        <f>IF(C205="","",IF(ISERROR(VLOOKUP(VLOOKUP(C205,Table1[[Practice no.]:[12]],19,FALSE),List!$A$2:$B$5,2,FALSE)),"",VLOOKUP(VLOOKUP(C205,Table1[[Practice no.]:[12]],19,FALSE),List!$A$2:$B$5,2,FALSE)))</f>
        <v/>
      </c>
      <c r="F205" s="66" t="str">
        <f>IF(C205="","",IF(ISERROR(VLOOKUP(VLOOKUP(C205,Table1[[Practice no.]:[12]],20,FALSE),List!$A$2:$B$5,2,FALSE)),"",VLOOKUP(VLOOKUP(C205,Table1[[Practice no.]:[12]],20,FALSE),List!$A$2:$B$5,2,FALSE)))</f>
        <v/>
      </c>
      <c r="G205" s="66" t="str">
        <f>IF(C205="","",IF(ISERROR(VLOOKUP(VLOOKUP(C205,Table1[[Practice no.]:[12]],21,FALSE),List!$A$2:$B$5,2,FALSE)),"",VLOOKUP(VLOOKUP(C205,Table1[[Practice no.]:[12]],21,FALSE),List!$A$2:$B$5,2,FALSE)))</f>
        <v/>
      </c>
      <c r="H205" s="67" t="str">
        <f>IF(C205="","",IF(ISERROR(VLOOKUP(VLOOKUP(C205,Table1[[Practice no.]:[12]],22,FALSE),List!$A$2:$B$5,2,FALSE)),"",VLOOKUP(VLOOKUP(C205,Table1[[Practice no.]:[12]],22,FALSE),List!$A$2:$B$5,2,FALSE)))</f>
        <v/>
      </c>
      <c r="I205" s="67" t="str">
        <f>IF(C205="","",IF(ISERROR(VLOOKUP(VLOOKUP(C205,Table1[[Practice no.]:[12]],23,FALSE),List!$A$2:$B$5,2,FALSE)),"",VLOOKUP(VLOOKUP(C205,Table1[[Practice no.]:[12]],23,FALSE),List!$A$2:$B$5,2,FALSE)))</f>
        <v/>
      </c>
      <c r="J205" s="67" t="str">
        <f>IF(C205="","",IF(ISERROR(VLOOKUP(VLOOKUP(C205,Table1[[Practice no.]:[12]],24,FALSE),List!$A$2:$B$5,2,FALSE)),"",VLOOKUP(VLOOKUP(C205,Table1[[Practice no.]:[12]],24,FALSE),List!$A$2:$B$5,2,FALSE)))</f>
        <v/>
      </c>
      <c r="K205" s="68" t="str">
        <f>IF(C205="","",IF(ISERROR(VLOOKUP(VLOOKUP(C205,Table1[[Practice no.]:[12]],25,FALSE),List!$A$2:$B$5,2,FALSE)),"",VLOOKUP(VLOOKUP(C205,Table1[[Practice no.]:[12]],25,FALSE),List!$A$2:$B$5,2,FALSE)))</f>
        <v/>
      </c>
      <c r="L205" s="68" t="str">
        <f>IF(C205="","",IF(ISERROR(VLOOKUP(VLOOKUP(C205,Table1[[Practice no.]:[12]],26,FALSE),List!$A$2:$B$5,2,FALSE)),"",VLOOKUP(VLOOKUP(C205,Table1[[Practice no.]:[12]],26,FALSE),List!$A$2:$B$5,2,FALSE)))</f>
        <v/>
      </c>
      <c r="M205" s="68" t="str">
        <f>IF(C205="","",IF(ISERROR(VLOOKUP(VLOOKUP(C205,Table1[[Practice no.]:[12]],27,FALSE),List!$A$2:$B$5,2,FALSE)),"",VLOOKUP(VLOOKUP(C205,Table1[[Practice no.]:[12]],27,FALSE),List!$A$2:$B$5,2,FALSE)))</f>
        <v/>
      </c>
      <c r="N205" s="69" t="str">
        <f>IF(C205="","",IF(ISERROR(VLOOKUP(VLOOKUP(C205,Table1[[Practice no.]:[12]],28,FALSE),List!$A$2:$B$5,2,FALSE)),"",VLOOKUP(VLOOKUP(C205,Table1[[Practice no.]:[12]],28,FALSE),List!$A$2:$B$5,2,FALSE)))</f>
        <v/>
      </c>
      <c r="O205" s="69" t="str">
        <f>IF(C205="","",IF(ISERROR(VLOOKUP(VLOOKUP(C205,Table1[[Practice no.]:[12]],29,FALSE),List!$A$2:$B$5,2,FALSE)),"",VLOOKUP(VLOOKUP(C205,Table1[[Practice no.]:[12]],29,FALSE),List!$A$2:$B$5,2,FALSE)))</f>
        <v/>
      </c>
      <c r="P205" s="69" t="str">
        <f>IF(C205="","",IF(ISERROR(VLOOKUP(VLOOKUP(C205,Table1[[Practice no.]:[12]],30,FALSE),List!$A$2:$B$5,2,FALSE)),"",VLOOKUP(VLOOKUP(C205,Table1[[Practice no.]:[12]],30,FALSE),List!$A$2:$B$5,2,FALSE)))</f>
        <v/>
      </c>
      <c r="Q205" s="77" t="str">
        <f>IF(C205="","",IF(ISERROR(VLOOKUP(VLOOKUP(C205,Table1[[Practice no.]:[12]],31,FALSE),List!$A$2:$B$5,2,FALSE)),"",VLOOKUP(VLOOKUP(C205,Table1[[Practice no.]:[12]],31,FALSE),List!$A$2:$B$5,2,FALSE)))</f>
        <v/>
      </c>
      <c r="R205" s="55" t="str">
        <f>IF(C205="","",IF(ISERROR(VLOOKUP(VLOOKUP(C205,Table1[[Practice no.]:[12]],32,FALSE),List!$A$2:$B$5,2,FALSE)),"",VLOOKUP(VLOOKUP(C205,Table1[[Practice no.]:[12]],32,FALSE),List!$A$2:$B$5,2,FALSE)))</f>
        <v/>
      </c>
      <c r="S205" s="55" t="str">
        <f>IF(C205="","",IF(ISERROR(VLOOKUP(VLOOKUP(C205,Table1[[Practice no.]:[12]],33,FALSE),List!$A$2:$B$5,2,FALSE)),"",VLOOKUP(VLOOKUP(C205,Table1[[Practice no.]:[12]],33,FALSE),List!$A$2:$B$5,2,FALSE)))</f>
        <v/>
      </c>
      <c r="T205" s="55" t="str">
        <f>IF(C205="","",IF(ISERROR(VLOOKUP(VLOOKUP(C205,Table1[[Practice no.]:[12]],34,FALSE),List!$A$2:$B$5,2,FALSE)),"",VLOOKUP(VLOOKUP(C205,Table1[[Practice no.]:[12]],34,FALSE),List!$A$2:$B$5,2,FALSE)))</f>
        <v/>
      </c>
      <c r="U205" s="55" t="str">
        <f>IF(C205="","",IF(ISERROR(VLOOKUP(VLOOKUP(C205,Table1[[Practice no.]:[12]],35,FALSE),List!$A$2:$B$5,2,FALSE)),"",VLOOKUP(VLOOKUP(C205,Table1[[Practice no.]:[12]],35,FALSE),List!$A$2:$B$5,2,FALSE)))</f>
        <v/>
      </c>
      <c r="V205" s="55" t="str">
        <f>IF(C205="","",IF(ISERROR(VLOOKUP(VLOOKUP(C205,Table1[[Practice no.]:[12]],36,FALSE),List!$A$2:$B$5,2,FALSE)),"",VLOOKUP(VLOOKUP(C205,Table1[[Practice no.]:[12]],36,FALSE),List!$A$2:$B$5,2,FALSE)))</f>
        <v/>
      </c>
      <c r="W205" s="55" t="str">
        <f>IF(C205="","",IF(ISERROR(VLOOKUP(VLOOKUP(C205,Table1[[Practice no.]:[12]],37,FALSE),List!$A$2:$B$5,2,FALSE)),"",VLOOKUP(VLOOKUP(C205,Table1[[Practice no.]:[12]],37,FALSE),List!$A$2:$B$5,2,FALSE)))</f>
        <v/>
      </c>
      <c r="X205" s="55" t="str">
        <f>IF(C205="","",IF(ISERROR(VLOOKUP(VLOOKUP(C205,Table1[[Practice no.]:[12]],38,FALSE),List!$A$2:$B$5,2,FALSE)),"",VLOOKUP(VLOOKUP(C205,Table1[[Practice no.]:[12]],38,FALSE),List!$A$2:$B$5,2,FALSE)))</f>
        <v/>
      </c>
      <c r="Y205" s="55" t="str">
        <f>IF(C205="","",IF(ISERROR(VLOOKUP(VLOOKUP(C205,Table1[[Practice no.]:[12]],39,FALSE),List!$A$2:$B$5,2,FALSE)),"",VLOOKUP(VLOOKUP(C205,Table1[[Practice no.]:[12]],39,FALSE),List!$A$2:$B$5,2,FALSE)))</f>
        <v/>
      </c>
      <c r="Z205" s="55" t="str">
        <f>IF(C205="","",IF(ISERROR(VLOOKUP(VLOOKUP(C205,Table1[[Practice no.]:[12]],40,FALSE),List!$A$2:$B$5,2,FALSE)),"",VLOOKUP(VLOOKUP(C205,Table1[[Practice no.]:[12]],40,FALSE),List!$A$2:$B$5,2,FALSE)))</f>
        <v/>
      </c>
      <c r="AA205" s="55" t="str">
        <f>IF(C205="","",IF(ISERROR(VLOOKUP(VLOOKUP(C205,Table1[[Practice no.]:[12]],41,FALSE),List!$A$2:$B$5,2,FALSE)),"",VLOOKUP(VLOOKUP(C205,Table1[[Practice no.]:[12]],41,FALSE),List!$A$2:$B$5,2,FALSE)))</f>
        <v/>
      </c>
      <c r="AB205" s="55" t="str">
        <f>IF(C205="","",IF(ISERROR(VLOOKUP(VLOOKUP(C205,Table1[[Practice no.]:[12]],42,FALSE),List!$A$2:$B$5,2,FALSE)),"",VLOOKUP(VLOOKUP(C205,Table1[[Practice no.]:[12]],42,FALSE),List!$A$2:$B$5,2,FALSE)))</f>
        <v/>
      </c>
    </row>
    <row r="206" spans="1:28" ht="40.35" customHeight="1">
      <c r="A206" s="222"/>
      <c r="B206" s="219"/>
      <c r="C206" s="217"/>
      <c r="D206" s="219" t="str">
        <f>IF(C206="","",HYPERLINK("#'" &amp; C206 &amp; "'!A1",VLOOKUP(C206,Table1[[Practice no.]:[Pracitce Name]],2,FALSE)))</f>
        <v/>
      </c>
      <c r="E206" s="65" t="str">
        <f>IF(C206="","",IF(ISERROR(VLOOKUP(VLOOKUP(C206,Table1[[Practice no.]:[12]],19,FALSE),List!$A$2:$B$5,2,FALSE)),"",VLOOKUP(VLOOKUP(C206,Table1[[Practice no.]:[12]],19,FALSE),List!$A$2:$B$5,2,FALSE)))</f>
        <v/>
      </c>
      <c r="F206" s="66" t="str">
        <f>IF(C206="","",IF(ISERROR(VLOOKUP(VLOOKUP(C206,Table1[[Practice no.]:[12]],20,FALSE),List!$A$2:$B$5,2,FALSE)),"",VLOOKUP(VLOOKUP(C206,Table1[[Practice no.]:[12]],20,FALSE),List!$A$2:$B$5,2,FALSE)))</f>
        <v/>
      </c>
      <c r="G206" s="66" t="str">
        <f>IF(C206="","",IF(ISERROR(VLOOKUP(VLOOKUP(C206,Table1[[Practice no.]:[12]],21,FALSE),List!$A$2:$B$5,2,FALSE)),"",VLOOKUP(VLOOKUP(C206,Table1[[Practice no.]:[12]],21,FALSE),List!$A$2:$B$5,2,FALSE)))</f>
        <v/>
      </c>
      <c r="H206" s="67" t="str">
        <f>IF(C206="","",IF(ISERROR(VLOOKUP(VLOOKUP(C206,Table1[[Practice no.]:[12]],22,FALSE),List!$A$2:$B$5,2,FALSE)),"",VLOOKUP(VLOOKUP(C206,Table1[[Practice no.]:[12]],22,FALSE),List!$A$2:$B$5,2,FALSE)))</f>
        <v/>
      </c>
      <c r="I206" s="67" t="str">
        <f>IF(C206="","",IF(ISERROR(VLOOKUP(VLOOKUP(C206,Table1[[Practice no.]:[12]],23,FALSE),List!$A$2:$B$5,2,FALSE)),"",VLOOKUP(VLOOKUP(C206,Table1[[Practice no.]:[12]],23,FALSE),List!$A$2:$B$5,2,FALSE)))</f>
        <v/>
      </c>
      <c r="J206" s="67" t="str">
        <f>IF(C206="","",IF(ISERROR(VLOOKUP(VLOOKUP(C206,Table1[[Practice no.]:[12]],24,FALSE),List!$A$2:$B$5,2,FALSE)),"",VLOOKUP(VLOOKUP(C206,Table1[[Practice no.]:[12]],24,FALSE),List!$A$2:$B$5,2,FALSE)))</f>
        <v/>
      </c>
      <c r="K206" s="68" t="str">
        <f>IF(C206="","",IF(ISERROR(VLOOKUP(VLOOKUP(C206,Table1[[Practice no.]:[12]],25,FALSE),List!$A$2:$B$5,2,FALSE)),"",VLOOKUP(VLOOKUP(C206,Table1[[Practice no.]:[12]],25,FALSE),List!$A$2:$B$5,2,FALSE)))</f>
        <v/>
      </c>
      <c r="L206" s="68" t="str">
        <f>IF(C206="","",IF(ISERROR(VLOOKUP(VLOOKUP(C206,Table1[[Practice no.]:[12]],26,FALSE),List!$A$2:$B$5,2,FALSE)),"",VLOOKUP(VLOOKUP(C206,Table1[[Practice no.]:[12]],26,FALSE),List!$A$2:$B$5,2,FALSE)))</f>
        <v/>
      </c>
      <c r="M206" s="68" t="str">
        <f>IF(C206="","",IF(ISERROR(VLOOKUP(VLOOKUP(C206,Table1[[Practice no.]:[12]],27,FALSE),List!$A$2:$B$5,2,FALSE)),"",VLOOKUP(VLOOKUP(C206,Table1[[Practice no.]:[12]],27,FALSE),List!$A$2:$B$5,2,FALSE)))</f>
        <v/>
      </c>
      <c r="N206" s="69" t="str">
        <f>IF(C206="","",IF(ISERROR(VLOOKUP(VLOOKUP(C206,Table1[[Practice no.]:[12]],28,FALSE),List!$A$2:$B$5,2,FALSE)),"",VLOOKUP(VLOOKUP(C206,Table1[[Practice no.]:[12]],28,FALSE),List!$A$2:$B$5,2,FALSE)))</f>
        <v/>
      </c>
      <c r="O206" s="69" t="str">
        <f>IF(C206="","",IF(ISERROR(VLOOKUP(VLOOKUP(C206,Table1[[Practice no.]:[12]],29,FALSE),List!$A$2:$B$5,2,FALSE)),"",VLOOKUP(VLOOKUP(C206,Table1[[Practice no.]:[12]],29,FALSE),List!$A$2:$B$5,2,FALSE)))</f>
        <v/>
      </c>
      <c r="P206" s="69" t="str">
        <f>IF(C206="","",IF(ISERROR(VLOOKUP(VLOOKUP(C206,Table1[[Practice no.]:[12]],30,FALSE),List!$A$2:$B$5,2,FALSE)),"",VLOOKUP(VLOOKUP(C206,Table1[[Practice no.]:[12]],30,FALSE),List!$A$2:$B$5,2,FALSE)))</f>
        <v/>
      </c>
      <c r="Q206" s="77" t="str">
        <f>IF(C206="","",IF(ISERROR(VLOOKUP(VLOOKUP(C206,Table1[[Practice no.]:[12]],31,FALSE),List!$A$2:$B$5,2,FALSE)),"",VLOOKUP(VLOOKUP(C206,Table1[[Practice no.]:[12]],31,FALSE),List!$A$2:$B$5,2,FALSE)))</f>
        <v/>
      </c>
      <c r="R206" s="55" t="str">
        <f>IF(C206="","",IF(ISERROR(VLOOKUP(VLOOKUP(C206,Table1[[Practice no.]:[12]],32,FALSE),List!$A$2:$B$5,2,FALSE)),"",VLOOKUP(VLOOKUP(C206,Table1[[Practice no.]:[12]],32,FALSE),List!$A$2:$B$5,2,FALSE)))</f>
        <v/>
      </c>
      <c r="S206" s="55" t="str">
        <f>IF(C206="","",IF(ISERROR(VLOOKUP(VLOOKUP(C206,Table1[[Practice no.]:[12]],33,FALSE),List!$A$2:$B$5,2,FALSE)),"",VLOOKUP(VLOOKUP(C206,Table1[[Practice no.]:[12]],33,FALSE),List!$A$2:$B$5,2,FALSE)))</f>
        <v/>
      </c>
      <c r="T206" s="55" t="str">
        <f>IF(C206="","",IF(ISERROR(VLOOKUP(VLOOKUP(C206,Table1[[Practice no.]:[12]],34,FALSE),List!$A$2:$B$5,2,FALSE)),"",VLOOKUP(VLOOKUP(C206,Table1[[Practice no.]:[12]],34,FALSE),List!$A$2:$B$5,2,FALSE)))</f>
        <v/>
      </c>
      <c r="U206" s="55" t="str">
        <f>IF(C206="","",IF(ISERROR(VLOOKUP(VLOOKUP(C206,Table1[[Practice no.]:[12]],35,FALSE),List!$A$2:$B$5,2,FALSE)),"",VLOOKUP(VLOOKUP(C206,Table1[[Practice no.]:[12]],35,FALSE),List!$A$2:$B$5,2,FALSE)))</f>
        <v/>
      </c>
      <c r="V206" s="55" t="str">
        <f>IF(C206="","",IF(ISERROR(VLOOKUP(VLOOKUP(C206,Table1[[Practice no.]:[12]],36,FALSE),List!$A$2:$B$5,2,FALSE)),"",VLOOKUP(VLOOKUP(C206,Table1[[Practice no.]:[12]],36,FALSE),List!$A$2:$B$5,2,FALSE)))</f>
        <v/>
      </c>
      <c r="W206" s="55" t="str">
        <f>IF(C206="","",IF(ISERROR(VLOOKUP(VLOOKUP(C206,Table1[[Practice no.]:[12]],37,FALSE),List!$A$2:$B$5,2,FALSE)),"",VLOOKUP(VLOOKUP(C206,Table1[[Practice no.]:[12]],37,FALSE),List!$A$2:$B$5,2,FALSE)))</f>
        <v/>
      </c>
      <c r="X206" s="55" t="str">
        <f>IF(C206="","",IF(ISERROR(VLOOKUP(VLOOKUP(C206,Table1[[Practice no.]:[12]],38,FALSE),List!$A$2:$B$5,2,FALSE)),"",VLOOKUP(VLOOKUP(C206,Table1[[Practice no.]:[12]],38,FALSE),List!$A$2:$B$5,2,FALSE)))</f>
        <v/>
      </c>
      <c r="Y206" s="55" t="str">
        <f>IF(C206="","",IF(ISERROR(VLOOKUP(VLOOKUP(C206,Table1[[Practice no.]:[12]],39,FALSE),List!$A$2:$B$5,2,FALSE)),"",VLOOKUP(VLOOKUP(C206,Table1[[Practice no.]:[12]],39,FALSE),List!$A$2:$B$5,2,FALSE)))</f>
        <v/>
      </c>
      <c r="Z206" s="55" t="str">
        <f>IF(C206="","",IF(ISERROR(VLOOKUP(VLOOKUP(C206,Table1[[Practice no.]:[12]],40,FALSE),List!$A$2:$B$5,2,FALSE)),"",VLOOKUP(VLOOKUP(C206,Table1[[Practice no.]:[12]],40,FALSE),List!$A$2:$B$5,2,FALSE)))</f>
        <v/>
      </c>
      <c r="AA206" s="55" t="str">
        <f>IF(C206="","",IF(ISERROR(VLOOKUP(VLOOKUP(C206,Table1[[Practice no.]:[12]],41,FALSE),List!$A$2:$B$5,2,FALSE)),"",VLOOKUP(VLOOKUP(C206,Table1[[Practice no.]:[12]],41,FALSE),List!$A$2:$B$5,2,FALSE)))</f>
        <v/>
      </c>
      <c r="AB206" s="55" t="str">
        <f>IF(C206="","",IF(ISERROR(VLOOKUP(VLOOKUP(C206,Table1[[Practice no.]:[12]],42,FALSE),List!$A$2:$B$5,2,FALSE)),"",VLOOKUP(VLOOKUP(C206,Table1[[Practice no.]:[12]],42,FALSE),List!$A$2:$B$5,2,FALSE)))</f>
        <v/>
      </c>
    </row>
    <row r="207" spans="1:28" ht="40.35" customHeight="1">
      <c r="A207" s="222"/>
      <c r="B207" s="219"/>
      <c r="C207" s="217"/>
      <c r="D207" s="219" t="str">
        <f>IF(C207="","",HYPERLINK("#'" &amp; C207 &amp; "'!A1",VLOOKUP(C207,Table1[[Practice no.]:[Pracitce Name]],2,FALSE)))</f>
        <v/>
      </c>
      <c r="E207" s="65" t="str">
        <f>IF(C207="","",IF(ISERROR(VLOOKUP(VLOOKUP(C207,Table1[[Practice no.]:[12]],19,FALSE),List!$A$2:$B$5,2,FALSE)),"",VLOOKUP(VLOOKUP(C207,Table1[[Practice no.]:[12]],19,FALSE),List!$A$2:$B$5,2,FALSE)))</f>
        <v/>
      </c>
      <c r="F207" s="66" t="str">
        <f>IF(C207="","",IF(ISERROR(VLOOKUP(VLOOKUP(C207,Table1[[Practice no.]:[12]],20,FALSE),List!$A$2:$B$5,2,FALSE)),"",VLOOKUP(VLOOKUP(C207,Table1[[Practice no.]:[12]],20,FALSE),List!$A$2:$B$5,2,FALSE)))</f>
        <v/>
      </c>
      <c r="G207" s="66" t="str">
        <f>IF(C207="","",IF(ISERROR(VLOOKUP(VLOOKUP(C207,Table1[[Practice no.]:[12]],21,FALSE),List!$A$2:$B$5,2,FALSE)),"",VLOOKUP(VLOOKUP(C207,Table1[[Practice no.]:[12]],21,FALSE),List!$A$2:$B$5,2,FALSE)))</f>
        <v/>
      </c>
      <c r="H207" s="67" t="str">
        <f>IF(C207="","",IF(ISERROR(VLOOKUP(VLOOKUP(C207,Table1[[Practice no.]:[12]],22,FALSE),List!$A$2:$B$5,2,FALSE)),"",VLOOKUP(VLOOKUP(C207,Table1[[Practice no.]:[12]],22,FALSE),List!$A$2:$B$5,2,FALSE)))</f>
        <v/>
      </c>
      <c r="I207" s="67" t="str">
        <f>IF(C207="","",IF(ISERROR(VLOOKUP(VLOOKUP(C207,Table1[[Practice no.]:[12]],23,FALSE),List!$A$2:$B$5,2,FALSE)),"",VLOOKUP(VLOOKUP(C207,Table1[[Practice no.]:[12]],23,FALSE),List!$A$2:$B$5,2,FALSE)))</f>
        <v/>
      </c>
      <c r="J207" s="67" t="str">
        <f>IF(C207="","",IF(ISERROR(VLOOKUP(VLOOKUP(C207,Table1[[Practice no.]:[12]],24,FALSE),List!$A$2:$B$5,2,FALSE)),"",VLOOKUP(VLOOKUP(C207,Table1[[Practice no.]:[12]],24,FALSE),List!$A$2:$B$5,2,FALSE)))</f>
        <v/>
      </c>
      <c r="K207" s="68" t="str">
        <f>IF(C207="","",IF(ISERROR(VLOOKUP(VLOOKUP(C207,Table1[[Practice no.]:[12]],25,FALSE),List!$A$2:$B$5,2,FALSE)),"",VLOOKUP(VLOOKUP(C207,Table1[[Practice no.]:[12]],25,FALSE),List!$A$2:$B$5,2,FALSE)))</f>
        <v/>
      </c>
      <c r="L207" s="68" t="str">
        <f>IF(C207="","",IF(ISERROR(VLOOKUP(VLOOKUP(C207,Table1[[Practice no.]:[12]],26,FALSE),List!$A$2:$B$5,2,FALSE)),"",VLOOKUP(VLOOKUP(C207,Table1[[Practice no.]:[12]],26,FALSE),List!$A$2:$B$5,2,FALSE)))</f>
        <v/>
      </c>
      <c r="M207" s="68" t="str">
        <f>IF(C207="","",IF(ISERROR(VLOOKUP(VLOOKUP(C207,Table1[[Practice no.]:[12]],27,FALSE),List!$A$2:$B$5,2,FALSE)),"",VLOOKUP(VLOOKUP(C207,Table1[[Practice no.]:[12]],27,FALSE),List!$A$2:$B$5,2,FALSE)))</f>
        <v/>
      </c>
      <c r="N207" s="69" t="str">
        <f>IF(C207="","",IF(ISERROR(VLOOKUP(VLOOKUP(C207,Table1[[Practice no.]:[12]],28,FALSE),List!$A$2:$B$5,2,FALSE)),"",VLOOKUP(VLOOKUP(C207,Table1[[Practice no.]:[12]],28,FALSE),List!$A$2:$B$5,2,FALSE)))</f>
        <v/>
      </c>
      <c r="O207" s="69" t="str">
        <f>IF(C207="","",IF(ISERROR(VLOOKUP(VLOOKUP(C207,Table1[[Practice no.]:[12]],29,FALSE),List!$A$2:$B$5,2,FALSE)),"",VLOOKUP(VLOOKUP(C207,Table1[[Practice no.]:[12]],29,FALSE),List!$A$2:$B$5,2,FALSE)))</f>
        <v/>
      </c>
      <c r="P207" s="69" t="str">
        <f>IF(C207="","",IF(ISERROR(VLOOKUP(VLOOKUP(C207,Table1[[Practice no.]:[12]],30,FALSE),List!$A$2:$B$5,2,FALSE)),"",VLOOKUP(VLOOKUP(C207,Table1[[Practice no.]:[12]],30,FALSE),List!$A$2:$B$5,2,FALSE)))</f>
        <v/>
      </c>
      <c r="Q207" s="77" t="str">
        <f>IF(C207="","",IF(ISERROR(VLOOKUP(VLOOKUP(C207,Table1[[Practice no.]:[12]],31,FALSE),List!$A$2:$B$5,2,FALSE)),"",VLOOKUP(VLOOKUP(C207,Table1[[Practice no.]:[12]],31,FALSE),List!$A$2:$B$5,2,FALSE)))</f>
        <v/>
      </c>
      <c r="R207" s="55" t="str">
        <f>IF(C207="","",IF(ISERROR(VLOOKUP(VLOOKUP(C207,Table1[[Practice no.]:[12]],32,FALSE),List!$A$2:$B$5,2,FALSE)),"",VLOOKUP(VLOOKUP(C207,Table1[[Practice no.]:[12]],32,FALSE),List!$A$2:$B$5,2,FALSE)))</f>
        <v/>
      </c>
      <c r="S207" s="55" t="str">
        <f>IF(C207="","",IF(ISERROR(VLOOKUP(VLOOKUP(C207,Table1[[Practice no.]:[12]],33,FALSE),List!$A$2:$B$5,2,FALSE)),"",VLOOKUP(VLOOKUP(C207,Table1[[Practice no.]:[12]],33,FALSE),List!$A$2:$B$5,2,FALSE)))</f>
        <v/>
      </c>
      <c r="T207" s="55" t="str">
        <f>IF(C207="","",IF(ISERROR(VLOOKUP(VLOOKUP(C207,Table1[[Practice no.]:[12]],34,FALSE),List!$A$2:$B$5,2,FALSE)),"",VLOOKUP(VLOOKUP(C207,Table1[[Practice no.]:[12]],34,FALSE),List!$A$2:$B$5,2,FALSE)))</f>
        <v/>
      </c>
      <c r="U207" s="55" t="str">
        <f>IF(C207="","",IF(ISERROR(VLOOKUP(VLOOKUP(C207,Table1[[Practice no.]:[12]],35,FALSE),List!$A$2:$B$5,2,FALSE)),"",VLOOKUP(VLOOKUP(C207,Table1[[Practice no.]:[12]],35,FALSE),List!$A$2:$B$5,2,FALSE)))</f>
        <v/>
      </c>
      <c r="V207" s="55" t="str">
        <f>IF(C207="","",IF(ISERROR(VLOOKUP(VLOOKUP(C207,Table1[[Practice no.]:[12]],36,FALSE),List!$A$2:$B$5,2,FALSE)),"",VLOOKUP(VLOOKUP(C207,Table1[[Practice no.]:[12]],36,FALSE),List!$A$2:$B$5,2,FALSE)))</f>
        <v/>
      </c>
      <c r="W207" s="55" t="str">
        <f>IF(C207="","",IF(ISERROR(VLOOKUP(VLOOKUP(C207,Table1[[Practice no.]:[12]],37,FALSE),List!$A$2:$B$5,2,FALSE)),"",VLOOKUP(VLOOKUP(C207,Table1[[Practice no.]:[12]],37,FALSE),List!$A$2:$B$5,2,FALSE)))</f>
        <v/>
      </c>
      <c r="X207" s="55" t="str">
        <f>IF(C207="","",IF(ISERROR(VLOOKUP(VLOOKUP(C207,Table1[[Practice no.]:[12]],38,FALSE),List!$A$2:$B$5,2,FALSE)),"",VLOOKUP(VLOOKUP(C207,Table1[[Practice no.]:[12]],38,FALSE),List!$A$2:$B$5,2,FALSE)))</f>
        <v/>
      </c>
      <c r="Y207" s="55" t="str">
        <f>IF(C207="","",IF(ISERROR(VLOOKUP(VLOOKUP(C207,Table1[[Practice no.]:[12]],39,FALSE),List!$A$2:$B$5,2,FALSE)),"",VLOOKUP(VLOOKUP(C207,Table1[[Practice no.]:[12]],39,FALSE),List!$A$2:$B$5,2,FALSE)))</f>
        <v/>
      </c>
      <c r="Z207" s="55" t="str">
        <f>IF(C207="","",IF(ISERROR(VLOOKUP(VLOOKUP(C207,Table1[[Practice no.]:[12]],40,FALSE),List!$A$2:$B$5,2,FALSE)),"",VLOOKUP(VLOOKUP(C207,Table1[[Practice no.]:[12]],40,FALSE),List!$A$2:$B$5,2,FALSE)))</f>
        <v/>
      </c>
      <c r="AA207" s="55" t="str">
        <f>IF(C207="","",IF(ISERROR(VLOOKUP(VLOOKUP(C207,Table1[[Practice no.]:[12]],41,FALSE),List!$A$2:$B$5,2,FALSE)),"",VLOOKUP(VLOOKUP(C207,Table1[[Practice no.]:[12]],41,FALSE),List!$A$2:$B$5,2,FALSE)))</f>
        <v/>
      </c>
      <c r="AB207" s="55" t="str">
        <f>IF(C207="","",IF(ISERROR(VLOOKUP(VLOOKUP(C207,Table1[[Practice no.]:[12]],42,FALSE),List!$A$2:$B$5,2,FALSE)),"",VLOOKUP(VLOOKUP(C207,Table1[[Practice no.]:[12]],42,FALSE),List!$A$2:$B$5,2,FALSE)))</f>
        <v/>
      </c>
    </row>
    <row r="208" spans="1:28" ht="40.35" customHeight="1">
      <c r="A208" s="222"/>
      <c r="B208" s="219"/>
      <c r="C208" s="217"/>
      <c r="D208" s="219" t="str">
        <f>IF(C208="","",HYPERLINK("#'" &amp; C208 &amp; "'!A1",VLOOKUP(C208,Table1[[Practice no.]:[Pracitce Name]],2,FALSE)))</f>
        <v/>
      </c>
      <c r="E208" s="65" t="str">
        <f>IF(C208="","",IF(ISERROR(VLOOKUP(VLOOKUP(C208,Table1[[Practice no.]:[12]],19,FALSE),List!$A$2:$B$5,2,FALSE)),"",VLOOKUP(VLOOKUP(C208,Table1[[Practice no.]:[12]],19,FALSE),List!$A$2:$B$5,2,FALSE)))</f>
        <v/>
      </c>
      <c r="F208" s="66" t="str">
        <f>IF(C208="","",IF(ISERROR(VLOOKUP(VLOOKUP(C208,Table1[[Practice no.]:[12]],20,FALSE),List!$A$2:$B$5,2,FALSE)),"",VLOOKUP(VLOOKUP(C208,Table1[[Practice no.]:[12]],20,FALSE),List!$A$2:$B$5,2,FALSE)))</f>
        <v/>
      </c>
      <c r="G208" s="66" t="str">
        <f>IF(C208="","",IF(ISERROR(VLOOKUP(VLOOKUP(C208,Table1[[Practice no.]:[12]],21,FALSE),List!$A$2:$B$5,2,FALSE)),"",VLOOKUP(VLOOKUP(C208,Table1[[Practice no.]:[12]],21,FALSE),List!$A$2:$B$5,2,FALSE)))</f>
        <v/>
      </c>
      <c r="H208" s="67" t="str">
        <f>IF(C208="","",IF(ISERROR(VLOOKUP(VLOOKUP(C208,Table1[[Practice no.]:[12]],22,FALSE),List!$A$2:$B$5,2,FALSE)),"",VLOOKUP(VLOOKUP(C208,Table1[[Practice no.]:[12]],22,FALSE),List!$A$2:$B$5,2,FALSE)))</f>
        <v/>
      </c>
      <c r="I208" s="67" t="str">
        <f>IF(C208="","",IF(ISERROR(VLOOKUP(VLOOKUP(C208,Table1[[Practice no.]:[12]],23,FALSE),List!$A$2:$B$5,2,FALSE)),"",VLOOKUP(VLOOKUP(C208,Table1[[Practice no.]:[12]],23,FALSE),List!$A$2:$B$5,2,FALSE)))</f>
        <v/>
      </c>
      <c r="J208" s="67" t="str">
        <f>IF(C208="","",IF(ISERROR(VLOOKUP(VLOOKUP(C208,Table1[[Practice no.]:[12]],24,FALSE),List!$A$2:$B$5,2,FALSE)),"",VLOOKUP(VLOOKUP(C208,Table1[[Practice no.]:[12]],24,FALSE),List!$A$2:$B$5,2,FALSE)))</f>
        <v/>
      </c>
      <c r="K208" s="68" t="str">
        <f>IF(C208="","",IF(ISERROR(VLOOKUP(VLOOKUP(C208,Table1[[Practice no.]:[12]],25,FALSE),List!$A$2:$B$5,2,FALSE)),"",VLOOKUP(VLOOKUP(C208,Table1[[Practice no.]:[12]],25,FALSE),List!$A$2:$B$5,2,FALSE)))</f>
        <v/>
      </c>
      <c r="L208" s="68" t="str">
        <f>IF(C208="","",IF(ISERROR(VLOOKUP(VLOOKUP(C208,Table1[[Practice no.]:[12]],26,FALSE),List!$A$2:$B$5,2,FALSE)),"",VLOOKUP(VLOOKUP(C208,Table1[[Practice no.]:[12]],26,FALSE),List!$A$2:$B$5,2,FALSE)))</f>
        <v/>
      </c>
      <c r="M208" s="68" t="str">
        <f>IF(C208="","",IF(ISERROR(VLOOKUP(VLOOKUP(C208,Table1[[Practice no.]:[12]],27,FALSE),List!$A$2:$B$5,2,FALSE)),"",VLOOKUP(VLOOKUP(C208,Table1[[Practice no.]:[12]],27,FALSE),List!$A$2:$B$5,2,FALSE)))</f>
        <v/>
      </c>
      <c r="N208" s="69" t="str">
        <f>IF(C208="","",IF(ISERROR(VLOOKUP(VLOOKUP(C208,Table1[[Practice no.]:[12]],28,FALSE),List!$A$2:$B$5,2,FALSE)),"",VLOOKUP(VLOOKUP(C208,Table1[[Practice no.]:[12]],28,FALSE),List!$A$2:$B$5,2,FALSE)))</f>
        <v/>
      </c>
      <c r="O208" s="69" t="str">
        <f>IF(C208="","",IF(ISERROR(VLOOKUP(VLOOKUP(C208,Table1[[Practice no.]:[12]],29,FALSE),List!$A$2:$B$5,2,FALSE)),"",VLOOKUP(VLOOKUP(C208,Table1[[Practice no.]:[12]],29,FALSE),List!$A$2:$B$5,2,FALSE)))</f>
        <v/>
      </c>
      <c r="P208" s="69" t="str">
        <f>IF(C208="","",IF(ISERROR(VLOOKUP(VLOOKUP(C208,Table1[[Practice no.]:[12]],30,FALSE),List!$A$2:$B$5,2,FALSE)),"",VLOOKUP(VLOOKUP(C208,Table1[[Practice no.]:[12]],30,FALSE),List!$A$2:$B$5,2,FALSE)))</f>
        <v/>
      </c>
      <c r="Q208" s="77" t="str">
        <f>IF(C208="","",IF(ISERROR(VLOOKUP(VLOOKUP(C208,Table1[[Practice no.]:[12]],31,FALSE),List!$A$2:$B$5,2,FALSE)),"",VLOOKUP(VLOOKUP(C208,Table1[[Practice no.]:[12]],31,FALSE),List!$A$2:$B$5,2,FALSE)))</f>
        <v/>
      </c>
      <c r="R208" s="55" t="str">
        <f>IF(C208="","",IF(ISERROR(VLOOKUP(VLOOKUP(C208,Table1[[Practice no.]:[12]],32,FALSE),List!$A$2:$B$5,2,FALSE)),"",VLOOKUP(VLOOKUP(C208,Table1[[Practice no.]:[12]],32,FALSE),List!$A$2:$B$5,2,FALSE)))</f>
        <v/>
      </c>
      <c r="S208" s="55" t="str">
        <f>IF(C208="","",IF(ISERROR(VLOOKUP(VLOOKUP(C208,Table1[[Practice no.]:[12]],33,FALSE),List!$A$2:$B$5,2,FALSE)),"",VLOOKUP(VLOOKUP(C208,Table1[[Practice no.]:[12]],33,FALSE),List!$A$2:$B$5,2,FALSE)))</f>
        <v/>
      </c>
      <c r="T208" s="55" t="str">
        <f>IF(C208="","",IF(ISERROR(VLOOKUP(VLOOKUP(C208,Table1[[Practice no.]:[12]],34,FALSE),List!$A$2:$B$5,2,FALSE)),"",VLOOKUP(VLOOKUP(C208,Table1[[Practice no.]:[12]],34,FALSE),List!$A$2:$B$5,2,FALSE)))</f>
        <v/>
      </c>
      <c r="U208" s="55" t="str">
        <f>IF(C208="","",IF(ISERROR(VLOOKUP(VLOOKUP(C208,Table1[[Practice no.]:[12]],35,FALSE),List!$A$2:$B$5,2,FALSE)),"",VLOOKUP(VLOOKUP(C208,Table1[[Practice no.]:[12]],35,FALSE),List!$A$2:$B$5,2,FALSE)))</f>
        <v/>
      </c>
      <c r="V208" s="55" t="str">
        <f>IF(C208="","",IF(ISERROR(VLOOKUP(VLOOKUP(C208,Table1[[Practice no.]:[12]],36,FALSE),List!$A$2:$B$5,2,FALSE)),"",VLOOKUP(VLOOKUP(C208,Table1[[Practice no.]:[12]],36,FALSE),List!$A$2:$B$5,2,FALSE)))</f>
        <v/>
      </c>
      <c r="W208" s="55" t="str">
        <f>IF(C208="","",IF(ISERROR(VLOOKUP(VLOOKUP(C208,Table1[[Practice no.]:[12]],37,FALSE),List!$A$2:$B$5,2,FALSE)),"",VLOOKUP(VLOOKUP(C208,Table1[[Practice no.]:[12]],37,FALSE),List!$A$2:$B$5,2,FALSE)))</f>
        <v/>
      </c>
      <c r="X208" s="55" t="str">
        <f>IF(C208="","",IF(ISERROR(VLOOKUP(VLOOKUP(C208,Table1[[Practice no.]:[12]],38,FALSE),List!$A$2:$B$5,2,FALSE)),"",VLOOKUP(VLOOKUP(C208,Table1[[Practice no.]:[12]],38,FALSE),List!$A$2:$B$5,2,FALSE)))</f>
        <v/>
      </c>
      <c r="Y208" s="55" t="str">
        <f>IF(C208="","",IF(ISERROR(VLOOKUP(VLOOKUP(C208,Table1[[Practice no.]:[12]],39,FALSE),List!$A$2:$B$5,2,FALSE)),"",VLOOKUP(VLOOKUP(C208,Table1[[Practice no.]:[12]],39,FALSE),List!$A$2:$B$5,2,FALSE)))</f>
        <v/>
      </c>
      <c r="Z208" s="55" t="str">
        <f>IF(C208="","",IF(ISERROR(VLOOKUP(VLOOKUP(C208,Table1[[Practice no.]:[12]],40,FALSE),List!$A$2:$B$5,2,FALSE)),"",VLOOKUP(VLOOKUP(C208,Table1[[Practice no.]:[12]],40,FALSE),List!$A$2:$B$5,2,FALSE)))</f>
        <v/>
      </c>
      <c r="AA208" s="55" t="str">
        <f>IF(C208="","",IF(ISERROR(VLOOKUP(VLOOKUP(C208,Table1[[Practice no.]:[12]],41,FALSE),List!$A$2:$B$5,2,FALSE)),"",VLOOKUP(VLOOKUP(C208,Table1[[Practice no.]:[12]],41,FALSE),List!$A$2:$B$5,2,FALSE)))</f>
        <v/>
      </c>
      <c r="AB208" s="55" t="str">
        <f>IF(C208="","",IF(ISERROR(VLOOKUP(VLOOKUP(C208,Table1[[Practice no.]:[12]],42,FALSE),List!$A$2:$B$5,2,FALSE)),"",VLOOKUP(VLOOKUP(C208,Table1[[Practice no.]:[12]],42,FALSE),List!$A$2:$B$5,2,FALSE)))</f>
        <v/>
      </c>
    </row>
    <row r="209" spans="1:28" ht="40.35" customHeight="1">
      <c r="A209" s="222"/>
      <c r="B209" s="219"/>
      <c r="C209" s="217"/>
      <c r="D209" s="219" t="str">
        <f>IF(C209="","",HYPERLINK("#'" &amp; C209 &amp; "'!A1",VLOOKUP(C209,Table1[[Practice no.]:[Pracitce Name]],2,FALSE)))</f>
        <v/>
      </c>
      <c r="E209" s="65" t="str">
        <f>IF(C209="","",IF(ISERROR(VLOOKUP(VLOOKUP(C209,Table1[[Practice no.]:[12]],19,FALSE),List!$A$2:$B$5,2,FALSE)),"",VLOOKUP(VLOOKUP(C209,Table1[[Practice no.]:[12]],19,FALSE),List!$A$2:$B$5,2,FALSE)))</f>
        <v/>
      </c>
      <c r="F209" s="66" t="str">
        <f>IF(C209="","",IF(ISERROR(VLOOKUP(VLOOKUP(C209,Table1[[Practice no.]:[12]],20,FALSE),List!$A$2:$B$5,2,FALSE)),"",VLOOKUP(VLOOKUP(C209,Table1[[Practice no.]:[12]],20,FALSE),List!$A$2:$B$5,2,FALSE)))</f>
        <v/>
      </c>
      <c r="G209" s="66" t="str">
        <f>IF(C209="","",IF(ISERROR(VLOOKUP(VLOOKUP(C209,Table1[[Practice no.]:[12]],21,FALSE),List!$A$2:$B$5,2,FALSE)),"",VLOOKUP(VLOOKUP(C209,Table1[[Practice no.]:[12]],21,FALSE),List!$A$2:$B$5,2,FALSE)))</f>
        <v/>
      </c>
      <c r="H209" s="67" t="str">
        <f>IF(C209="","",IF(ISERROR(VLOOKUP(VLOOKUP(C209,Table1[[Practice no.]:[12]],22,FALSE),List!$A$2:$B$5,2,FALSE)),"",VLOOKUP(VLOOKUP(C209,Table1[[Practice no.]:[12]],22,FALSE),List!$A$2:$B$5,2,FALSE)))</f>
        <v/>
      </c>
      <c r="I209" s="67" t="str">
        <f>IF(C209="","",IF(ISERROR(VLOOKUP(VLOOKUP(C209,Table1[[Practice no.]:[12]],23,FALSE),List!$A$2:$B$5,2,FALSE)),"",VLOOKUP(VLOOKUP(C209,Table1[[Practice no.]:[12]],23,FALSE),List!$A$2:$B$5,2,FALSE)))</f>
        <v/>
      </c>
      <c r="J209" s="67" t="str">
        <f>IF(C209="","",IF(ISERROR(VLOOKUP(VLOOKUP(C209,Table1[[Practice no.]:[12]],24,FALSE),List!$A$2:$B$5,2,FALSE)),"",VLOOKUP(VLOOKUP(C209,Table1[[Practice no.]:[12]],24,FALSE),List!$A$2:$B$5,2,FALSE)))</f>
        <v/>
      </c>
      <c r="K209" s="68" t="str">
        <f>IF(C209="","",IF(ISERROR(VLOOKUP(VLOOKUP(C209,Table1[[Practice no.]:[12]],25,FALSE),List!$A$2:$B$5,2,FALSE)),"",VLOOKUP(VLOOKUP(C209,Table1[[Practice no.]:[12]],25,FALSE),List!$A$2:$B$5,2,FALSE)))</f>
        <v/>
      </c>
      <c r="L209" s="68" t="str">
        <f>IF(C209="","",IF(ISERROR(VLOOKUP(VLOOKUP(C209,Table1[[Practice no.]:[12]],26,FALSE),List!$A$2:$B$5,2,FALSE)),"",VLOOKUP(VLOOKUP(C209,Table1[[Practice no.]:[12]],26,FALSE),List!$A$2:$B$5,2,FALSE)))</f>
        <v/>
      </c>
      <c r="M209" s="68" t="str">
        <f>IF(C209="","",IF(ISERROR(VLOOKUP(VLOOKUP(C209,Table1[[Practice no.]:[12]],27,FALSE),List!$A$2:$B$5,2,FALSE)),"",VLOOKUP(VLOOKUP(C209,Table1[[Practice no.]:[12]],27,FALSE),List!$A$2:$B$5,2,FALSE)))</f>
        <v/>
      </c>
      <c r="N209" s="69" t="str">
        <f>IF(C209="","",IF(ISERROR(VLOOKUP(VLOOKUP(C209,Table1[[Practice no.]:[12]],28,FALSE),List!$A$2:$B$5,2,FALSE)),"",VLOOKUP(VLOOKUP(C209,Table1[[Practice no.]:[12]],28,FALSE),List!$A$2:$B$5,2,FALSE)))</f>
        <v/>
      </c>
      <c r="O209" s="69" t="str">
        <f>IF(C209="","",IF(ISERROR(VLOOKUP(VLOOKUP(C209,Table1[[Practice no.]:[12]],29,FALSE),List!$A$2:$B$5,2,FALSE)),"",VLOOKUP(VLOOKUP(C209,Table1[[Practice no.]:[12]],29,FALSE),List!$A$2:$B$5,2,FALSE)))</f>
        <v/>
      </c>
      <c r="P209" s="69" t="str">
        <f>IF(C209="","",IF(ISERROR(VLOOKUP(VLOOKUP(C209,Table1[[Practice no.]:[12]],30,FALSE),List!$A$2:$B$5,2,FALSE)),"",VLOOKUP(VLOOKUP(C209,Table1[[Practice no.]:[12]],30,FALSE),List!$A$2:$B$5,2,FALSE)))</f>
        <v/>
      </c>
      <c r="Q209" s="77" t="str">
        <f>IF(C209="","",IF(ISERROR(VLOOKUP(VLOOKUP(C209,Table1[[Practice no.]:[12]],31,FALSE),List!$A$2:$B$5,2,FALSE)),"",VLOOKUP(VLOOKUP(C209,Table1[[Practice no.]:[12]],31,FALSE),List!$A$2:$B$5,2,FALSE)))</f>
        <v/>
      </c>
      <c r="R209" s="55" t="str">
        <f>IF(C209="","",IF(ISERROR(VLOOKUP(VLOOKUP(C209,Table1[[Practice no.]:[12]],32,FALSE),List!$A$2:$B$5,2,FALSE)),"",VLOOKUP(VLOOKUP(C209,Table1[[Practice no.]:[12]],32,FALSE),List!$A$2:$B$5,2,FALSE)))</f>
        <v/>
      </c>
      <c r="S209" s="55" t="str">
        <f>IF(C209="","",IF(ISERROR(VLOOKUP(VLOOKUP(C209,Table1[[Practice no.]:[12]],33,FALSE),List!$A$2:$B$5,2,FALSE)),"",VLOOKUP(VLOOKUP(C209,Table1[[Practice no.]:[12]],33,FALSE),List!$A$2:$B$5,2,FALSE)))</f>
        <v/>
      </c>
      <c r="T209" s="55" t="str">
        <f>IF(C209="","",IF(ISERROR(VLOOKUP(VLOOKUP(C209,Table1[[Practice no.]:[12]],34,FALSE),List!$A$2:$B$5,2,FALSE)),"",VLOOKUP(VLOOKUP(C209,Table1[[Practice no.]:[12]],34,FALSE),List!$A$2:$B$5,2,FALSE)))</f>
        <v/>
      </c>
      <c r="U209" s="55" t="str">
        <f>IF(C209="","",IF(ISERROR(VLOOKUP(VLOOKUP(C209,Table1[[Practice no.]:[12]],35,FALSE),List!$A$2:$B$5,2,FALSE)),"",VLOOKUP(VLOOKUP(C209,Table1[[Practice no.]:[12]],35,FALSE),List!$A$2:$B$5,2,FALSE)))</f>
        <v/>
      </c>
      <c r="V209" s="55" t="str">
        <f>IF(C209="","",IF(ISERROR(VLOOKUP(VLOOKUP(C209,Table1[[Practice no.]:[12]],36,FALSE),List!$A$2:$B$5,2,FALSE)),"",VLOOKUP(VLOOKUP(C209,Table1[[Practice no.]:[12]],36,FALSE),List!$A$2:$B$5,2,FALSE)))</f>
        <v/>
      </c>
      <c r="W209" s="55" t="str">
        <f>IF(C209="","",IF(ISERROR(VLOOKUP(VLOOKUP(C209,Table1[[Practice no.]:[12]],37,FALSE),List!$A$2:$B$5,2,FALSE)),"",VLOOKUP(VLOOKUP(C209,Table1[[Practice no.]:[12]],37,FALSE),List!$A$2:$B$5,2,FALSE)))</f>
        <v/>
      </c>
      <c r="X209" s="55" t="str">
        <f>IF(C209="","",IF(ISERROR(VLOOKUP(VLOOKUP(C209,Table1[[Practice no.]:[12]],38,FALSE),List!$A$2:$B$5,2,FALSE)),"",VLOOKUP(VLOOKUP(C209,Table1[[Practice no.]:[12]],38,FALSE),List!$A$2:$B$5,2,FALSE)))</f>
        <v/>
      </c>
      <c r="Y209" s="55" t="str">
        <f>IF(C209="","",IF(ISERROR(VLOOKUP(VLOOKUP(C209,Table1[[Practice no.]:[12]],39,FALSE),List!$A$2:$B$5,2,FALSE)),"",VLOOKUP(VLOOKUP(C209,Table1[[Practice no.]:[12]],39,FALSE),List!$A$2:$B$5,2,FALSE)))</f>
        <v/>
      </c>
      <c r="Z209" s="55" t="str">
        <f>IF(C209="","",IF(ISERROR(VLOOKUP(VLOOKUP(C209,Table1[[Practice no.]:[12]],40,FALSE),List!$A$2:$B$5,2,FALSE)),"",VLOOKUP(VLOOKUP(C209,Table1[[Practice no.]:[12]],40,FALSE),List!$A$2:$B$5,2,FALSE)))</f>
        <v/>
      </c>
      <c r="AA209" s="55" t="str">
        <f>IF(C209="","",IF(ISERROR(VLOOKUP(VLOOKUP(C209,Table1[[Practice no.]:[12]],41,FALSE),List!$A$2:$B$5,2,FALSE)),"",VLOOKUP(VLOOKUP(C209,Table1[[Practice no.]:[12]],41,FALSE),List!$A$2:$B$5,2,FALSE)))</f>
        <v/>
      </c>
      <c r="AB209" s="55" t="str">
        <f>IF(C209="","",IF(ISERROR(VLOOKUP(VLOOKUP(C209,Table1[[Practice no.]:[12]],42,FALSE),List!$A$2:$B$5,2,FALSE)),"",VLOOKUP(VLOOKUP(C209,Table1[[Practice no.]:[12]],42,FALSE),List!$A$2:$B$5,2,FALSE)))</f>
        <v/>
      </c>
    </row>
    <row r="210" spans="1:28" ht="40.35" customHeight="1">
      <c r="A210" s="222"/>
      <c r="B210" s="219"/>
      <c r="C210" s="217"/>
      <c r="D210" s="219" t="str">
        <f>IF(C210="","",HYPERLINK("#'" &amp; C210 &amp; "'!A1",VLOOKUP(C210,Table1[[Practice no.]:[Pracitce Name]],2,FALSE)))</f>
        <v/>
      </c>
      <c r="E210" s="65" t="str">
        <f>IF(C210="","",IF(ISERROR(VLOOKUP(VLOOKUP(C210,Table1[[Practice no.]:[12]],19,FALSE),List!$A$2:$B$5,2,FALSE)),"",VLOOKUP(VLOOKUP(C210,Table1[[Practice no.]:[12]],19,FALSE),List!$A$2:$B$5,2,FALSE)))</f>
        <v/>
      </c>
      <c r="F210" s="66" t="str">
        <f>IF(C210="","",IF(ISERROR(VLOOKUP(VLOOKUP(C210,Table1[[Practice no.]:[12]],20,FALSE),List!$A$2:$B$5,2,FALSE)),"",VLOOKUP(VLOOKUP(C210,Table1[[Practice no.]:[12]],20,FALSE),List!$A$2:$B$5,2,FALSE)))</f>
        <v/>
      </c>
      <c r="G210" s="66" t="str">
        <f>IF(C210="","",IF(ISERROR(VLOOKUP(VLOOKUP(C210,Table1[[Practice no.]:[12]],21,FALSE),List!$A$2:$B$5,2,FALSE)),"",VLOOKUP(VLOOKUP(C210,Table1[[Practice no.]:[12]],21,FALSE),List!$A$2:$B$5,2,FALSE)))</f>
        <v/>
      </c>
      <c r="H210" s="67" t="str">
        <f>IF(C210="","",IF(ISERROR(VLOOKUP(VLOOKUP(C210,Table1[[Practice no.]:[12]],22,FALSE),List!$A$2:$B$5,2,FALSE)),"",VLOOKUP(VLOOKUP(C210,Table1[[Practice no.]:[12]],22,FALSE),List!$A$2:$B$5,2,FALSE)))</f>
        <v/>
      </c>
      <c r="I210" s="67" t="str">
        <f>IF(C210="","",IF(ISERROR(VLOOKUP(VLOOKUP(C210,Table1[[Practice no.]:[12]],23,FALSE),List!$A$2:$B$5,2,FALSE)),"",VLOOKUP(VLOOKUP(C210,Table1[[Practice no.]:[12]],23,FALSE),List!$A$2:$B$5,2,FALSE)))</f>
        <v/>
      </c>
      <c r="J210" s="67" t="str">
        <f>IF(C210="","",IF(ISERROR(VLOOKUP(VLOOKUP(C210,Table1[[Practice no.]:[12]],24,FALSE),List!$A$2:$B$5,2,FALSE)),"",VLOOKUP(VLOOKUP(C210,Table1[[Practice no.]:[12]],24,FALSE),List!$A$2:$B$5,2,FALSE)))</f>
        <v/>
      </c>
      <c r="K210" s="68" t="str">
        <f>IF(C210="","",IF(ISERROR(VLOOKUP(VLOOKUP(C210,Table1[[Practice no.]:[12]],25,FALSE),List!$A$2:$B$5,2,FALSE)),"",VLOOKUP(VLOOKUP(C210,Table1[[Practice no.]:[12]],25,FALSE),List!$A$2:$B$5,2,FALSE)))</f>
        <v/>
      </c>
      <c r="L210" s="68" t="str">
        <f>IF(C210="","",IF(ISERROR(VLOOKUP(VLOOKUP(C210,Table1[[Practice no.]:[12]],26,FALSE),List!$A$2:$B$5,2,FALSE)),"",VLOOKUP(VLOOKUP(C210,Table1[[Practice no.]:[12]],26,FALSE),List!$A$2:$B$5,2,FALSE)))</f>
        <v/>
      </c>
      <c r="M210" s="68" t="str">
        <f>IF(C210="","",IF(ISERROR(VLOOKUP(VLOOKUP(C210,Table1[[Practice no.]:[12]],27,FALSE),List!$A$2:$B$5,2,FALSE)),"",VLOOKUP(VLOOKUP(C210,Table1[[Practice no.]:[12]],27,FALSE),List!$A$2:$B$5,2,FALSE)))</f>
        <v/>
      </c>
      <c r="N210" s="69" t="str">
        <f>IF(C210="","",IF(ISERROR(VLOOKUP(VLOOKUP(C210,Table1[[Practice no.]:[12]],28,FALSE),List!$A$2:$B$5,2,FALSE)),"",VLOOKUP(VLOOKUP(C210,Table1[[Practice no.]:[12]],28,FALSE),List!$A$2:$B$5,2,FALSE)))</f>
        <v/>
      </c>
      <c r="O210" s="69" t="str">
        <f>IF(C210="","",IF(ISERROR(VLOOKUP(VLOOKUP(C210,Table1[[Practice no.]:[12]],29,FALSE),List!$A$2:$B$5,2,FALSE)),"",VLOOKUP(VLOOKUP(C210,Table1[[Practice no.]:[12]],29,FALSE),List!$A$2:$B$5,2,FALSE)))</f>
        <v/>
      </c>
      <c r="P210" s="69" t="str">
        <f>IF(C210="","",IF(ISERROR(VLOOKUP(VLOOKUP(C210,Table1[[Practice no.]:[12]],30,FALSE),List!$A$2:$B$5,2,FALSE)),"",VLOOKUP(VLOOKUP(C210,Table1[[Practice no.]:[12]],30,FALSE),List!$A$2:$B$5,2,FALSE)))</f>
        <v/>
      </c>
      <c r="Q210" s="77" t="str">
        <f>IF(C210="","",IF(ISERROR(VLOOKUP(VLOOKUP(C210,Table1[[Practice no.]:[12]],31,FALSE),List!$A$2:$B$5,2,FALSE)),"",VLOOKUP(VLOOKUP(C210,Table1[[Practice no.]:[12]],31,FALSE),List!$A$2:$B$5,2,FALSE)))</f>
        <v/>
      </c>
      <c r="R210" s="55" t="str">
        <f>IF(C210="","",IF(ISERROR(VLOOKUP(VLOOKUP(C210,Table1[[Practice no.]:[12]],32,FALSE),List!$A$2:$B$5,2,FALSE)),"",VLOOKUP(VLOOKUP(C210,Table1[[Practice no.]:[12]],32,FALSE),List!$A$2:$B$5,2,FALSE)))</f>
        <v/>
      </c>
      <c r="S210" s="55" t="str">
        <f>IF(C210="","",IF(ISERROR(VLOOKUP(VLOOKUP(C210,Table1[[Practice no.]:[12]],33,FALSE),List!$A$2:$B$5,2,FALSE)),"",VLOOKUP(VLOOKUP(C210,Table1[[Practice no.]:[12]],33,FALSE),List!$A$2:$B$5,2,FALSE)))</f>
        <v/>
      </c>
      <c r="T210" s="55" t="str">
        <f>IF(C210="","",IF(ISERROR(VLOOKUP(VLOOKUP(C210,Table1[[Practice no.]:[12]],34,FALSE),List!$A$2:$B$5,2,FALSE)),"",VLOOKUP(VLOOKUP(C210,Table1[[Practice no.]:[12]],34,FALSE),List!$A$2:$B$5,2,FALSE)))</f>
        <v/>
      </c>
      <c r="U210" s="55" t="str">
        <f>IF(C210="","",IF(ISERROR(VLOOKUP(VLOOKUP(C210,Table1[[Practice no.]:[12]],35,FALSE),List!$A$2:$B$5,2,FALSE)),"",VLOOKUP(VLOOKUP(C210,Table1[[Practice no.]:[12]],35,FALSE),List!$A$2:$B$5,2,FALSE)))</f>
        <v/>
      </c>
      <c r="V210" s="55" t="str">
        <f>IF(C210="","",IF(ISERROR(VLOOKUP(VLOOKUP(C210,Table1[[Practice no.]:[12]],36,FALSE),List!$A$2:$B$5,2,FALSE)),"",VLOOKUP(VLOOKUP(C210,Table1[[Practice no.]:[12]],36,FALSE),List!$A$2:$B$5,2,FALSE)))</f>
        <v/>
      </c>
      <c r="W210" s="55" t="str">
        <f>IF(C210="","",IF(ISERROR(VLOOKUP(VLOOKUP(C210,Table1[[Practice no.]:[12]],37,FALSE),List!$A$2:$B$5,2,FALSE)),"",VLOOKUP(VLOOKUP(C210,Table1[[Practice no.]:[12]],37,FALSE),List!$A$2:$B$5,2,FALSE)))</f>
        <v/>
      </c>
      <c r="X210" s="55" t="str">
        <f>IF(C210="","",IF(ISERROR(VLOOKUP(VLOOKUP(C210,Table1[[Practice no.]:[12]],38,FALSE),List!$A$2:$B$5,2,FALSE)),"",VLOOKUP(VLOOKUP(C210,Table1[[Practice no.]:[12]],38,FALSE),List!$A$2:$B$5,2,FALSE)))</f>
        <v/>
      </c>
      <c r="Y210" s="55" t="str">
        <f>IF(C210="","",IF(ISERROR(VLOOKUP(VLOOKUP(C210,Table1[[Practice no.]:[12]],39,FALSE),List!$A$2:$B$5,2,FALSE)),"",VLOOKUP(VLOOKUP(C210,Table1[[Practice no.]:[12]],39,FALSE),List!$A$2:$B$5,2,FALSE)))</f>
        <v/>
      </c>
      <c r="Z210" s="55" t="str">
        <f>IF(C210="","",IF(ISERROR(VLOOKUP(VLOOKUP(C210,Table1[[Practice no.]:[12]],40,FALSE),List!$A$2:$B$5,2,FALSE)),"",VLOOKUP(VLOOKUP(C210,Table1[[Practice no.]:[12]],40,FALSE),List!$A$2:$B$5,2,FALSE)))</f>
        <v/>
      </c>
      <c r="AA210" s="55" t="str">
        <f>IF(C210="","",IF(ISERROR(VLOOKUP(VLOOKUP(C210,Table1[[Practice no.]:[12]],41,FALSE),List!$A$2:$B$5,2,FALSE)),"",VLOOKUP(VLOOKUP(C210,Table1[[Practice no.]:[12]],41,FALSE),List!$A$2:$B$5,2,FALSE)))</f>
        <v/>
      </c>
      <c r="AB210" s="55" t="str">
        <f>IF(C210="","",IF(ISERROR(VLOOKUP(VLOOKUP(C210,Table1[[Practice no.]:[12]],42,FALSE),List!$A$2:$B$5,2,FALSE)),"",VLOOKUP(VLOOKUP(C210,Table1[[Practice no.]:[12]],42,FALSE),List!$A$2:$B$5,2,FALSE)))</f>
        <v/>
      </c>
    </row>
    <row r="211" spans="1:28" ht="40.35" customHeight="1">
      <c r="A211" s="222"/>
      <c r="B211" s="219"/>
      <c r="C211" s="217"/>
      <c r="D211" s="219" t="str">
        <f>IF(C211="","",HYPERLINK("#'" &amp; C211 &amp; "'!A1",VLOOKUP(C211,Table1[[Practice no.]:[Pracitce Name]],2,FALSE)))</f>
        <v/>
      </c>
      <c r="E211" s="65" t="str">
        <f>IF(C211="","",IF(ISERROR(VLOOKUP(VLOOKUP(C211,Table1[[Practice no.]:[12]],19,FALSE),List!$A$2:$B$5,2,FALSE)),"",VLOOKUP(VLOOKUP(C211,Table1[[Practice no.]:[12]],19,FALSE),List!$A$2:$B$5,2,FALSE)))</f>
        <v/>
      </c>
      <c r="F211" s="66" t="str">
        <f>IF(C211="","",IF(ISERROR(VLOOKUP(VLOOKUP(C211,Table1[[Practice no.]:[12]],20,FALSE),List!$A$2:$B$5,2,FALSE)),"",VLOOKUP(VLOOKUP(C211,Table1[[Practice no.]:[12]],20,FALSE),List!$A$2:$B$5,2,FALSE)))</f>
        <v/>
      </c>
      <c r="G211" s="66" t="str">
        <f>IF(C211="","",IF(ISERROR(VLOOKUP(VLOOKUP(C211,Table1[[Practice no.]:[12]],21,FALSE),List!$A$2:$B$5,2,FALSE)),"",VLOOKUP(VLOOKUP(C211,Table1[[Practice no.]:[12]],21,FALSE),List!$A$2:$B$5,2,FALSE)))</f>
        <v/>
      </c>
      <c r="H211" s="67" t="str">
        <f>IF(C211="","",IF(ISERROR(VLOOKUP(VLOOKUP(C211,Table1[[Practice no.]:[12]],22,FALSE),List!$A$2:$B$5,2,FALSE)),"",VLOOKUP(VLOOKUP(C211,Table1[[Practice no.]:[12]],22,FALSE),List!$A$2:$B$5,2,FALSE)))</f>
        <v/>
      </c>
      <c r="I211" s="67" t="str">
        <f>IF(C211="","",IF(ISERROR(VLOOKUP(VLOOKUP(C211,Table1[[Practice no.]:[12]],23,FALSE),List!$A$2:$B$5,2,FALSE)),"",VLOOKUP(VLOOKUP(C211,Table1[[Practice no.]:[12]],23,FALSE),List!$A$2:$B$5,2,FALSE)))</f>
        <v/>
      </c>
      <c r="J211" s="67" t="str">
        <f>IF(C211="","",IF(ISERROR(VLOOKUP(VLOOKUP(C211,Table1[[Practice no.]:[12]],24,FALSE),List!$A$2:$B$5,2,FALSE)),"",VLOOKUP(VLOOKUP(C211,Table1[[Practice no.]:[12]],24,FALSE),List!$A$2:$B$5,2,FALSE)))</f>
        <v/>
      </c>
      <c r="K211" s="68" t="str">
        <f>IF(C211="","",IF(ISERROR(VLOOKUP(VLOOKUP(C211,Table1[[Practice no.]:[12]],25,FALSE),List!$A$2:$B$5,2,FALSE)),"",VLOOKUP(VLOOKUP(C211,Table1[[Practice no.]:[12]],25,FALSE),List!$A$2:$B$5,2,FALSE)))</f>
        <v/>
      </c>
      <c r="L211" s="68" t="str">
        <f>IF(C211="","",IF(ISERROR(VLOOKUP(VLOOKUP(C211,Table1[[Practice no.]:[12]],26,FALSE),List!$A$2:$B$5,2,FALSE)),"",VLOOKUP(VLOOKUP(C211,Table1[[Practice no.]:[12]],26,FALSE),List!$A$2:$B$5,2,FALSE)))</f>
        <v/>
      </c>
      <c r="M211" s="68" t="str">
        <f>IF(C211="","",IF(ISERROR(VLOOKUP(VLOOKUP(C211,Table1[[Practice no.]:[12]],27,FALSE),List!$A$2:$B$5,2,FALSE)),"",VLOOKUP(VLOOKUP(C211,Table1[[Practice no.]:[12]],27,FALSE),List!$A$2:$B$5,2,FALSE)))</f>
        <v/>
      </c>
      <c r="N211" s="69" t="str">
        <f>IF(C211="","",IF(ISERROR(VLOOKUP(VLOOKUP(C211,Table1[[Practice no.]:[12]],28,FALSE),List!$A$2:$B$5,2,FALSE)),"",VLOOKUP(VLOOKUP(C211,Table1[[Practice no.]:[12]],28,FALSE),List!$A$2:$B$5,2,FALSE)))</f>
        <v/>
      </c>
      <c r="O211" s="69" t="str">
        <f>IF(C211="","",IF(ISERROR(VLOOKUP(VLOOKUP(C211,Table1[[Practice no.]:[12]],29,FALSE),List!$A$2:$B$5,2,FALSE)),"",VLOOKUP(VLOOKUP(C211,Table1[[Practice no.]:[12]],29,FALSE),List!$A$2:$B$5,2,FALSE)))</f>
        <v/>
      </c>
      <c r="P211" s="69" t="str">
        <f>IF(C211="","",IF(ISERROR(VLOOKUP(VLOOKUP(C211,Table1[[Practice no.]:[12]],30,FALSE),List!$A$2:$B$5,2,FALSE)),"",VLOOKUP(VLOOKUP(C211,Table1[[Practice no.]:[12]],30,FALSE),List!$A$2:$B$5,2,FALSE)))</f>
        <v/>
      </c>
      <c r="Q211" s="77" t="str">
        <f>IF(C211="","",IF(ISERROR(VLOOKUP(VLOOKUP(C211,Table1[[Practice no.]:[12]],31,FALSE),List!$A$2:$B$5,2,FALSE)),"",VLOOKUP(VLOOKUP(C211,Table1[[Practice no.]:[12]],31,FALSE),List!$A$2:$B$5,2,FALSE)))</f>
        <v/>
      </c>
      <c r="R211" s="55" t="str">
        <f>IF(C211="","",IF(ISERROR(VLOOKUP(VLOOKUP(C211,Table1[[Practice no.]:[12]],32,FALSE),List!$A$2:$B$5,2,FALSE)),"",VLOOKUP(VLOOKUP(C211,Table1[[Practice no.]:[12]],32,FALSE),List!$A$2:$B$5,2,FALSE)))</f>
        <v/>
      </c>
      <c r="S211" s="55" t="str">
        <f>IF(C211="","",IF(ISERROR(VLOOKUP(VLOOKUP(C211,Table1[[Practice no.]:[12]],33,FALSE),List!$A$2:$B$5,2,FALSE)),"",VLOOKUP(VLOOKUP(C211,Table1[[Practice no.]:[12]],33,FALSE),List!$A$2:$B$5,2,FALSE)))</f>
        <v/>
      </c>
      <c r="T211" s="55" t="str">
        <f>IF(C211="","",IF(ISERROR(VLOOKUP(VLOOKUP(C211,Table1[[Practice no.]:[12]],34,FALSE),List!$A$2:$B$5,2,FALSE)),"",VLOOKUP(VLOOKUP(C211,Table1[[Practice no.]:[12]],34,FALSE),List!$A$2:$B$5,2,FALSE)))</f>
        <v/>
      </c>
      <c r="U211" s="55" t="str">
        <f>IF(C211="","",IF(ISERROR(VLOOKUP(VLOOKUP(C211,Table1[[Practice no.]:[12]],35,FALSE),List!$A$2:$B$5,2,FALSE)),"",VLOOKUP(VLOOKUP(C211,Table1[[Practice no.]:[12]],35,FALSE),List!$A$2:$B$5,2,FALSE)))</f>
        <v/>
      </c>
      <c r="V211" s="55" t="str">
        <f>IF(C211="","",IF(ISERROR(VLOOKUP(VLOOKUP(C211,Table1[[Practice no.]:[12]],36,FALSE),List!$A$2:$B$5,2,FALSE)),"",VLOOKUP(VLOOKUP(C211,Table1[[Practice no.]:[12]],36,FALSE),List!$A$2:$B$5,2,FALSE)))</f>
        <v/>
      </c>
      <c r="W211" s="55" t="str">
        <f>IF(C211="","",IF(ISERROR(VLOOKUP(VLOOKUP(C211,Table1[[Practice no.]:[12]],37,FALSE),List!$A$2:$B$5,2,FALSE)),"",VLOOKUP(VLOOKUP(C211,Table1[[Practice no.]:[12]],37,FALSE),List!$A$2:$B$5,2,FALSE)))</f>
        <v/>
      </c>
      <c r="X211" s="55" t="str">
        <f>IF(C211="","",IF(ISERROR(VLOOKUP(VLOOKUP(C211,Table1[[Practice no.]:[12]],38,FALSE),List!$A$2:$B$5,2,FALSE)),"",VLOOKUP(VLOOKUP(C211,Table1[[Practice no.]:[12]],38,FALSE),List!$A$2:$B$5,2,FALSE)))</f>
        <v/>
      </c>
      <c r="Y211" s="55" t="str">
        <f>IF(C211="","",IF(ISERROR(VLOOKUP(VLOOKUP(C211,Table1[[Practice no.]:[12]],39,FALSE),List!$A$2:$B$5,2,FALSE)),"",VLOOKUP(VLOOKUP(C211,Table1[[Practice no.]:[12]],39,FALSE),List!$A$2:$B$5,2,FALSE)))</f>
        <v/>
      </c>
      <c r="Z211" s="55" t="str">
        <f>IF(C211="","",IF(ISERROR(VLOOKUP(VLOOKUP(C211,Table1[[Practice no.]:[12]],40,FALSE),List!$A$2:$B$5,2,FALSE)),"",VLOOKUP(VLOOKUP(C211,Table1[[Practice no.]:[12]],40,FALSE),List!$A$2:$B$5,2,FALSE)))</f>
        <v/>
      </c>
      <c r="AA211" s="55" t="str">
        <f>IF(C211="","",IF(ISERROR(VLOOKUP(VLOOKUP(C211,Table1[[Practice no.]:[12]],41,FALSE),List!$A$2:$B$5,2,FALSE)),"",VLOOKUP(VLOOKUP(C211,Table1[[Practice no.]:[12]],41,FALSE),List!$A$2:$B$5,2,FALSE)))</f>
        <v/>
      </c>
      <c r="AB211" s="55" t="str">
        <f>IF(C211="","",IF(ISERROR(VLOOKUP(VLOOKUP(C211,Table1[[Practice no.]:[12]],42,FALSE),List!$A$2:$B$5,2,FALSE)),"",VLOOKUP(VLOOKUP(C211,Table1[[Practice no.]:[12]],42,FALSE),List!$A$2:$B$5,2,FALSE)))</f>
        <v/>
      </c>
    </row>
    <row r="212" spans="1:28" ht="40.35" customHeight="1">
      <c r="A212" s="222"/>
      <c r="B212" s="219"/>
      <c r="C212" s="217"/>
      <c r="D212" s="219" t="str">
        <f>IF(C212="","",HYPERLINK("#'" &amp; C212 &amp; "'!A1",VLOOKUP(C212,Table1[[Practice no.]:[Pracitce Name]],2,FALSE)))</f>
        <v/>
      </c>
      <c r="E212" s="65" t="str">
        <f>IF(C212="","",IF(ISERROR(VLOOKUP(VLOOKUP(C212,Table1[[Practice no.]:[12]],19,FALSE),List!$A$2:$B$5,2,FALSE)),"",VLOOKUP(VLOOKUP(C212,Table1[[Practice no.]:[12]],19,FALSE),List!$A$2:$B$5,2,FALSE)))</f>
        <v/>
      </c>
      <c r="F212" s="66" t="str">
        <f>IF(C212="","",IF(ISERROR(VLOOKUP(VLOOKUP(C212,Table1[[Practice no.]:[12]],20,FALSE),List!$A$2:$B$5,2,FALSE)),"",VLOOKUP(VLOOKUP(C212,Table1[[Practice no.]:[12]],20,FALSE),List!$A$2:$B$5,2,FALSE)))</f>
        <v/>
      </c>
      <c r="G212" s="66" t="str">
        <f>IF(C212="","",IF(ISERROR(VLOOKUP(VLOOKUP(C212,Table1[[Practice no.]:[12]],21,FALSE),List!$A$2:$B$5,2,FALSE)),"",VLOOKUP(VLOOKUP(C212,Table1[[Practice no.]:[12]],21,FALSE),List!$A$2:$B$5,2,FALSE)))</f>
        <v/>
      </c>
      <c r="H212" s="67" t="str">
        <f>IF(C212="","",IF(ISERROR(VLOOKUP(VLOOKUP(C212,Table1[[Practice no.]:[12]],22,FALSE),List!$A$2:$B$5,2,FALSE)),"",VLOOKUP(VLOOKUP(C212,Table1[[Practice no.]:[12]],22,FALSE),List!$A$2:$B$5,2,FALSE)))</f>
        <v/>
      </c>
      <c r="I212" s="67" t="str">
        <f>IF(C212="","",IF(ISERROR(VLOOKUP(VLOOKUP(C212,Table1[[Practice no.]:[12]],23,FALSE),List!$A$2:$B$5,2,FALSE)),"",VLOOKUP(VLOOKUP(C212,Table1[[Practice no.]:[12]],23,FALSE),List!$A$2:$B$5,2,FALSE)))</f>
        <v/>
      </c>
      <c r="J212" s="67" t="str">
        <f>IF(C212="","",IF(ISERROR(VLOOKUP(VLOOKUP(C212,Table1[[Practice no.]:[12]],24,FALSE),List!$A$2:$B$5,2,FALSE)),"",VLOOKUP(VLOOKUP(C212,Table1[[Practice no.]:[12]],24,FALSE),List!$A$2:$B$5,2,FALSE)))</f>
        <v/>
      </c>
      <c r="K212" s="68" t="str">
        <f>IF(C212="","",IF(ISERROR(VLOOKUP(VLOOKUP(C212,Table1[[Practice no.]:[12]],25,FALSE),List!$A$2:$B$5,2,FALSE)),"",VLOOKUP(VLOOKUP(C212,Table1[[Practice no.]:[12]],25,FALSE),List!$A$2:$B$5,2,FALSE)))</f>
        <v/>
      </c>
      <c r="L212" s="68" t="str">
        <f>IF(C212="","",IF(ISERROR(VLOOKUP(VLOOKUP(C212,Table1[[Practice no.]:[12]],26,FALSE),List!$A$2:$B$5,2,FALSE)),"",VLOOKUP(VLOOKUP(C212,Table1[[Practice no.]:[12]],26,FALSE),List!$A$2:$B$5,2,FALSE)))</f>
        <v/>
      </c>
      <c r="M212" s="68" t="str">
        <f>IF(C212="","",IF(ISERROR(VLOOKUP(VLOOKUP(C212,Table1[[Practice no.]:[12]],27,FALSE),List!$A$2:$B$5,2,FALSE)),"",VLOOKUP(VLOOKUP(C212,Table1[[Practice no.]:[12]],27,FALSE),List!$A$2:$B$5,2,FALSE)))</f>
        <v/>
      </c>
      <c r="N212" s="69" t="str">
        <f>IF(C212="","",IF(ISERROR(VLOOKUP(VLOOKUP(C212,Table1[[Practice no.]:[12]],28,FALSE),List!$A$2:$B$5,2,FALSE)),"",VLOOKUP(VLOOKUP(C212,Table1[[Practice no.]:[12]],28,FALSE),List!$A$2:$B$5,2,FALSE)))</f>
        <v/>
      </c>
      <c r="O212" s="69" t="str">
        <f>IF(C212="","",IF(ISERROR(VLOOKUP(VLOOKUP(C212,Table1[[Practice no.]:[12]],29,FALSE),List!$A$2:$B$5,2,FALSE)),"",VLOOKUP(VLOOKUP(C212,Table1[[Practice no.]:[12]],29,FALSE),List!$A$2:$B$5,2,FALSE)))</f>
        <v/>
      </c>
      <c r="P212" s="69" t="str">
        <f>IF(C212="","",IF(ISERROR(VLOOKUP(VLOOKUP(C212,Table1[[Practice no.]:[12]],30,FALSE),List!$A$2:$B$5,2,FALSE)),"",VLOOKUP(VLOOKUP(C212,Table1[[Practice no.]:[12]],30,FALSE),List!$A$2:$B$5,2,FALSE)))</f>
        <v/>
      </c>
      <c r="Q212" s="77" t="str">
        <f>IF(C212="","",IF(ISERROR(VLOOKUP(VLOOKUP(C212,Table1[[Practice no.]:[12]],31,FALSE),List!$A$2:$B$5,2,FALSE)),"",VLOOKUP(VLOOKUP(C212,Table1[[Practice no.]:[12]],31,FALSE),List!$A$2:$B$5,2,FALSE)))</f>
        <v/>
      </c>
      <c r="R212" s="55" t="str">
        <f>IF(C212="","",IF(ISERROR(VLOOKUP(VLOOKUP(C212,Table1[[Practice no.]:[12]],32,FALSE),List!$A$2:$B$5,2,FALSE)),"",VLOOKUP(VLOOKUP(C212,Table1[[Practice no.]:[12]],32,FALSE),List!$A$2:$B$5,2,FALSE)))</f>
        <v/>
      </c>
      <c r="S212" s="55" t="str">
        <f>IF(C212="","",IF(ISERROR(VLOOKUP(VLOOKUP(C212,Table1[[Practice no.]:[12]],33,FALSE),List!$A$2:$B$5,2,FALSE)),"",VLOOKUP(VLOOKUP(C212,Table1[[Practice no.]:[12]],33,FALSE),List!$A$2:$B$5,2,FALSE)))</f>
        <v/>
      </c>
      <c r="T212" s="55" t="str">
        <f>IF(C212="","",IF(ISERROR(VLOOKUP(VLOOKUP(C212,Table1[[Practice no.]:[12]],34,FALSE),List!$A$2:$B$5,2,FALSE)),"",VLOOKUP(VLOOKUP(C212,Table1[[Practice no.]:[12]],34,FALSE),List!$A$2:$B$5,2,FALSE)))</f>
        <v/>
      </c>
      <c r="U212" s="55" t="str">
        <f>IF(C212="","",IF(ISERROR(VLOOKUP(VLOOKUP(C212,Table1[[Practice no.]:[12]],35,FALSE),List!$A$2:$B$5,2,FALSE)),"",VLOOKUP(VLOOKUP(C212,Table1[[Practice no.]:[12]],35,FALSE),List!$A$2:$B$5,2,FALSE)))</f>
        <v/>
      </c>
      <c r="V212" s="55" t="str">
        <f>IF(C212="","",IF(ISERROR(VLOOKUP(VLOOKUP(C212,Table1[[Practice no.]:[12]],36,FALSE),List!$A$2:$B$5,2,FALSE)),"",VLOOKUP(VLOOKUP(C212,Table1[[Practice no.]:[12]],36,FALSE),List!$A$2:$B$5,2,FALSE)))</f>
        <v/>
      </c>
      <c r="W212" s="55" t="str">
        <f>IF(C212="","",IF(ISERROR(VLOOKUP(VLOOKUP(C212,Table1[[Practice no.]:[12]],37,FALSE),List!$A$2:$B$5,2,FALSE)),"",VLOOKUP(VLOOKUP(C212,Table1[[Practice no.]:[12]],37,FALSE),List!$A$2:$B$5,2,FALSE)))</f>
        <v/>
      </c>
      <c r="X212" s="55" t="str">
        <f>IF(C212="","",IF(ISERROR(VLOOKUP(VLOOKUP(C212,Table1[[Practice no.]:[12]],38,FALSE),List!$A$2:$B$5,2,FALSE)),"",VLOOKUP(VLOOKUP(C212,Table1[[Practice no.]:[12]],38,FALSE),List!$A$2:$B$5,2,FALSE)))</f>
        <v/>
      </c>
      <c r="Y212" s="55" t="str">
        <f>IF(C212="","",IF(ISERROR(VLOOKUP(VLOOKUP(C212,Table1[[Practice no.]:[12]],39,FALSE),List!$A$2:$B$5,2,FALSE)),"",VLOOKUP(VLOOKUP(C212,Table1[[Practice no.]:[12]],39,FALSE),List!$A$2:$B$5,2,FALSE)))</f>
        <v/>
      </c>
      <c r="Z212" s="55" t="str">
        <f>IF(C212="","",IF(ISERROR(VLOOKUP(VLOOKUP(C212,Table1[[Practice no.]:[12]],40,FALSE),List!$A$2:$B$5,2,FALSE)),"",VLOOKUP(VLOOKUP(C212,Table1[[Practice no.]:[12]],40,FALSE),List!$A$2:$B$5,2,FALSE)))</f>
        <v/>
      </c>
      <c r="AA212" s="55" t="str">
        <f>IF(C212="","",IF(ISERROR(VLOOKUP(VLOOKUP(C212,Table1[[Practice no.]:[12]],41,FALSE),List!$A$2:$B$5,2,FALSE)),"",VLOOKUP(VLOOKUP(C212,Table1[[Practice no.]:[12]],41,FALSE),List!$A$2:$B$5,2,FALSE)))</f>
        <v/>
      </c>
      <c r="AB212" s="55" t="str">
        <f>IF(C212="","",IF(ISERROR(VLOOKUP(VLOOKUP(C212,Table1[[Practice no.]:[12]],42,FALSE),List!$A$2:$B$5,2,FALSE)),"",VLOOKUP(VLOOKUP(C212,Table1[[Practice no.]:[12]],42,FALSE),List!$A$2:$B$5,2,FALSE)))</f>
        <v/>
      </c>
    </row>
    <row r="213" spans="1:28" ht="40.35" customHeight="1">
      <c r="A213" s="222"/>
      <c r="B213" s="219"/>
      <c r="C213" s="217"/>
      <c r="D213" s="219" t="str">
        <f>IF(C213="","",HYPERLINK("#'" &amp; C213 &amp; "'!A1",VLOOKUP(C213,Table1[[Practice no.]:[Pracitce Name]],2,FALSE)))</f>
        <v/>
      </c>
      <c r="E213" s="65" t="str">
        <f>IF(C213="","",IF(ISERROR(VLOOKUP(VLOOKUP(C213,Table1[[Practice no.]:[12]],19,FALSE),List!$A$2:$B$5,2,FALSE)),"",VLOOKUP(VLOOKUP(C213,Table1[[Practice no.]:[12]],19,FALSE),List!$A$2:$B$5,2,FALSE)))</f>
        <v/>
      </c>
      <c r="F213" s="66" t="str">
        <f>IF(C213="","",IF(ISERROR(VLOOKUP(VLOOKUP(C213,Table1[[Practice no.]:[12]],20,FALSE),List!$A$2:$B$5,2,FALSE)),"",VLOOKUP(VLOOKUP(C213,Table1[[Practice no.]:[12]],20,FALSE),List!$A$2:$B$5,2,FALSE)))</f>
        <v/>
      </c>
      <c r="G213" s="66" t="str">
        <f>IF(C213="","",IF(ISERROR(VLOOKUP(VLOOKUP(C213,Table1[[Practice no.]:[12]],21,FALSE),List!$A$2:$B$5,2,FALSE)),"",VLOOKUP(VLOOKUP(C213,Table1[[Practice no.]:[12]],21,FALSE),List!$A$2:$B$5,2,FALSE)))</f>
        <v/>
      </c>
      <c r="H213" s="67" t="str">
        <f>IF(C213="","",IF(ISERROR(VLOOKUP(VLOOKUP(C213,Table1[[Practice no.]:[12]],22,FALSE),List!$A$2:$B$5,2,FALSE)),"",VLOOKUP(VLOOKUP(C213,Table1[[Practice no.]:[12]],22,FALSE),List!$A$2:$B$5,2,FALSE)))</f>
        <v/>
      </c>
      <c r="I213" s="67" t="str">
        <f>IF(C213="","",IF(ISERROR(VLOOKUP(VLOOKUP(C213,Table1[[Practice no.]:[12]],23,FALSE),List!$A$2:$B$5,2,FALSE)),"",VLOOKUP(VLOOKUP(C213,Table1[[Practice no.]:[12]],23,FALSE),List!$A$2:$B$5,2,FALSE)))</f>
        <v/>
      </c>
      <c r="J213" s="67" t="str">
        <f>IF(C213="","",IF(ISERROR(VLOOKUP(VLOOKUP(C213,Table1[[Practice no.]:[12]],24,FALSE),List!$A$2:$B$5,2,FALSE)),"",VLOOKUP(VLOOKUP(C213,Table1[[Practice no.]:[12]],24,FALSE),List!$A$2:$B$5,2,FALSE)))</f>
        <v/>
      </c>
      <c r="K213" s="68" t="str">
        <f>IF(C213="","",IF(ISERROR(VLOOKUP(VLOOKUP(C213,Table1[[Practice no.]:[12]],25,FALSE),List!$A$2:$B$5,2,FALSE)),"",VLOOKUP(VLOOKUP(C213,Table1[[Practice no.]:[12]],25,FALSE),List!$A$2:$B$5,2,FALSE)))</f>
        <v/>
      </c>
      <c r="L213" s="68" t="str">
        <f>IF(C213="","",IF(ISERROR(VLOOKUP(VLOOKUP(C213,Table1[[Practice no.]:[12]],26,FALSE),List!$A$2:$B$5,2,FALSE)),"",VLOOKUP(VLOOKUP(C213,Table1[[Practice no.]:[12]],26,FALSE),List!$A$2:$B$5,2,FALSE)))</f>
        <v/>
      </c>
      <c r="M213" s="68" t="str">
        <f>IF(C213="","",IF(ISERROR(VLOOKUP(VLOOKUP(C213,Table1[[Practice no.]:[12]],27,FALSE),List!$A$2:$B$5,2,FALSE)),"",VLOOKUP(VLOOKUP(C213,Table1[[Practice no.]:[12]],27,FALSE),List!$A$2:$B$5,2,FALSE)))</f>
        <v/>
      </c>
      <c r="N213" s="69" t="str">
        <f>IF(C213="","",IF(ISERROR(VLOOKUP(VLOOKUP(C213,Table1[[Practice no.]:[12]],28,FALSE),List!$A$2:$B$5,2,FALSE)),"",VLOOKUP(VLOOKUP(C213,Table1[[Practice no.]:[12]],28,FALSE),List!$A$2:$B$5,2,FALSE)))</f>
        <v/>
      </c>
      <c r="O213" s="69" t="str">
        <f>IF(C213="","",IF(ISERROR(VLOOKUP(VLOOKUP(C213,Table1[[Practice no.]:[12]],29,FALSE),List!$A$2:$B$5,2,FALSE)),"",VLOOKUP(VLOOKUP(C213,Table1[[Practice no.]:[12]],29,FALSE),List!$A$2:$B$5,2,FALSE)))</f>
        <v/>
      </c>
      <c r="P213" s="69" t="str">
        <f>IF(C213="","",IF(ISERROR(VLOOKUP(VLOOKUP(C213,Table1[[Practice no.]:[12]],30,FALSE),List!$A$2:$B$5,2,FALSE)),"",VLOOKUP(VLOOKUP(C213,Table1[[Practice no.]:[12]],30,FALSE),List!$A$2:$B$5,2,FALSE)))</f>
        <v/>
      </c>
      <c r="Q213" s="77" t="str">
        <f>IF(C213="","",IF(ISERROR(VLOOKUP(VLOOKUP(C213,Table1[[Practice no.]:[12]],31,FALSE),List!$A$2:$B$5,2,FALSE)),"",VLOOKUP(VLOOKUP(C213,Table1[[Practice no.]:[12]],31,FALSE),List!$A$2:$B$5,2,FALSE)))</f>
        <v/>
      </c>
      <c r="R213" s="55" t="str">
        <f>IF(C213="","",IF(ISERROR(VLOOKUP(VLOOKUP(C213,Table1[[Practice no.]:[12]],32,FALSE),List!$A$2:$B$5,2,FALSE)),"",VLOOKUP(VLOOKUP(C213,Table1[[Practice no.]:[12]],32,FALSE),List!$A$2:$B$5,2,FALSE)))</f>
        <v/>
      </c>
      <c r="S213" s="55" t="str">
        <f>IF(C213="","",IF(ISERROR(VLOOKUP(VLOOKUP(C213,Table1[[Practice no.]:[12]],33,FALSE),List!$A$2:$B$5,2,FALSE)),"",VLOOKUP(VLOOKUP(C213,Table1[[Practice no.]:[12]],33,FALSE),List!$A$2:$B$5,2,FALSE)))</f>
        <v/>
      </c>
      <c r="T213" s="55" t="str">
        <f>IF(C213="","",IF(ISERROR(VLOOKUP(VLOOKUP(C213,Table1[[Practice no.]:[12]],34,FALSE),List!$A$2:$B$5,2,FALSE)),"",VLOOKUP(VLOOKUP(C213,Table1[[Practice no.]:[12]],34,FALSE),List!$A$2:$B$5,2,FALSE)))</f>
        <v/>
      </c>
      <c r="U213" s="55" t="str">
        <f>IF(C213="","",IF(ISERROR(VLOOKUP(VLOOKUP(C213,Table1[[Practice no.]:[12]],35,FALSE),List!$A$2:$B$5,2,FALSE)),"",VLOOKUP(VLOOKUP(C213,Table1[[Practice no.]:[12]],35,FALSE),List!$A$2:$B$5,2,FALSE)))</f>
        <v/>
      </c>
      <c r="V213" s="55" t="str">
        <f>IF(C213="","",IF(ISERROR(VLOOKUP(VLOOKUP(C213,Table1[[Practice no.]:[12]],36,FALSE),List!$A$2:$B$5,2,FALSE)),"",VLOOKUP(VLOOKUP(C213,Table1[[Practice no.]:[12]],36,FALSE),List!$A$2:$B$5,2,FALSE)))</f>
        <v/>
      </c>
      <c r="W213" s="55" t="str">
        <f>IF(C213="","",IF(ISERROR(VLOOKUP(VLOOKUP(C213,Table1[[Practice no.]:[12]],37,FALSE),List!$A$2:$B$5,2,FALSE)),"",VLOOKUP(VLOOKUP(C213,Table1[[Practice no.]:[12]],37,FALSE),List!$A$2:$B$5,2,FALSE)))</f>
        <v/>
      </c>
      <c r="X213" s="55" t="str">
        <f>IF(C213="","",IF(ISERROR(VLOOKUP(VLOOKUP(C213,Table1[[Practice no.]:[12]],38,FALSE),List!$A$2:$B$5,2,FALSE)),"",VLOOKUP(VLOOKUP(C213,Table1[[Practice no.]:[12]],38,FALSE),List!$A$2:$B$5,2,FALSE)))</f>
        <v/>
      </c>
      <c r="Y213" s="55" t="str">
        <f>IF(C213="","",IF(ISERROR(VLOOKUP(VLOOKUP(C213,Table1[[Practice no.]:[12]],39,FALSE),List!$A$2:$B$5,2,FALSE)),"",VLOOKUP(VLOOKUP(C213,Table1[[Practice no.]:[12]],39,FALSE),List!$A$2:$B$5,2,FALSE)))</f>
        <v/>
      </c>
      <c r="Z213" s="55" t="str">
        <f>IF(C213="","",IF(ISERROR(VLOOKUP(VLOOKUP(C213,Table1[[Practice no.]:[12]],40,FALSE),List!$A$2:$B$5,2,FALSE)),"",VLOOKUP(VLOOKUP(C213,Table1[[Practice no.]:[12]],40,FALSE),List!$A$2:$B$5,2,FALSE)))</f>
        <v/>
      </c>
      <c r="AA213" s="55" t="str">
        <f>IF(C213="","",IF(ISERROR(VLOOKUP(VLOOKUP(C213,Table1[[Practice no.]:[12]],41,FALSE),List!$A$2:$B$5,2,FALSE)),"",VLOOKUP(VLOOKUP(C213,Table1[[Practice no.]:[12]],41,FALSE),List!$A$2:$B$5,2,FALSE)))</f>
        <v/>
      </c>
      <c r="AB213" s="55" t="str">
        <f>IF(C213="","",IF(ISERROR(VLOOKUP(VLOOKUP(C213,Table1[[Practice no.]:[12]],42,FALSE),List!$A$2:$B$5,2,FALSE)),"",VLOOKUP(VLOOKUP(C213,Table1[[Practice no.]:[12]],42,FALSE),List!$A$2:$B$5,2,FALSE)))</f>
        <v/>
      </c>
    </row>
    <row r="214" spans="1:28" ht="40.35" customHeight="1">
      <c r="A214" s="222"/>
      <c r="B214" s="219"/>
      <c r="C214" s="217"/>
      <c r="D214" s="219" t="str">
        <f>IF(C214="","",HYPERLINK("#'" &amp; C214 &amp; "'!A1",VLOOKUP(C214,Table1[[Practice no.]:[Pracitce Name]],2,FALSE)))</f>
        <v/>
      </c>
      <c r="E214" s="65" t="str">
        <f>IF(C214="","",IF(ISERROR(VLOOKUP(VLOOKUP(C214,Table1[[Practice no.]:[12]],19,FALSE),List!$A$2:$B$5,2,FALSE)),"",VLOOKUP(VLOOKUP(C214,Table1[[Practice no.]:[12]],19,FALSE),List!$A$2:$B$5,2,FALSE)))</f>
        <v/>
      </c>
      <c r="F214" s="66" t="str">
        <f>IF(C214="","",IF(ISERROR(VLOOKUP(VLOOKUP(C214,Table1[[Practice no.]:[12]],20,FALSE),List!$A$2:$B$5,2,FALSE)),"",VLOOKUP(VLOOKUP(C214,Table1[[Practice no.]:[12]],20,FALSE),List!$A$2:$B$5,2,FALSE)))</f>
        <v/>
      </c>
      <c r="G214" s="66" t="str">
        <f>IF(C214="","",IF(ISERROR(VLOOKUP(VLOOKUP(C214,Table1[[Practice no.]:[12]],21,FALSE),List!$A$2:$B$5,2,FALSE)),"",VLOOKUP(VLOOKUP(C214,Table1[[Practice no.]:[12]],21,FALSE),List!$A$2:$B$5,2,FALSE)))</f>
        <v/>
      </c>
      <c r="H214" s="67" t="str">
        <f>IF(C214="","",IF(ISERROR(VLOOKUP(VLOOKUP(C214,Table1[[Practice no.]:[12]],22,FALSE),List!$A$2:$B$5,2,FALSE)),"",VLOOKUP(VLOOKUP(C214,Table1[[Practice no.]:[12]],22,FALSE),List!$A$2:$B$5,2,FALSE)))</f>
        <v/>
      </c>
      <c r="I214" s="67" t="str">
        <f>IF(C214="","",IF(ISERROR(VLOOKUP(VLOOKUP(C214,Table1[[Practice no.]:[12]],23,FALSE),List!$A$2:$B$5,2,FALSE)),"",VLOOKUP(VLOOKUP(C214,Table1[[Practice no.]:[12]],23,FALSE),List!$A$2:$B$5,2,FALSE)))</f>
        <v/>
      </c>
      <c r="J214" s="67" t="str">
        <f>IF(C214="","",IF(ISERROR(VLOOKUP(VLOOKUP(C214,Table1[[Practice no.]:[12]],24,FALSE),List!$A$2:$B$5,2,FALSE)),"",VLOOKUP(VLOOKUP(C214,Table1[[Practice no.]:[12]],24,FALSE),List!$A$2:$B$5,2,FALSE)))</f>
        <v/>
      </c>
      <c r="K214" s="68" t="str">
        <f>IF(C214="","",IF(ISERROR(VLOOKUP(VLOOKUP(C214,Table1[[Practice no.]:[12]],25,FALSE),List!$A$2:$B$5,2,FALSE)),"",VLOOKUP(VLOOKUP(C214,Table1[[Practice no.]:[12]],25,FALSE),List!$A$2:$B$5,2,FALSE)))</f>
        <v/>
      </c>
      <c r="L214" s="68" t="str">
        <f>IF(C214="","",IF(ISERROR(VLOOKUP(VLOOKUP(C214,Table1[[Practice no.]:[12]],26,FALSE),List!$A$2:$B$5,2,FALSE)),"",VLOOKUP(VLOOKUP(C214,Table1[[Practice no.]:[12]],26,FALSE),List!$A$2:$B$5,2,FALSE)))</f>
        <v/>
      </c>
      <c r="M214" s="68" t="str">
        <f>IF(C214="","",IF(ISERROR(VLOOKUP(VLOOKUP(C214,Table1[[Practice no.]:[12]],27,FALSE),List!$A$2:$B$5,2,FALSE)),"",VLOOKUP(VLOOKUP(C214,Table1[[Practice no.]:[12]],27,FALSE),List!$A$2:$B$5,2,FALSE)))</f>
        <v/>
      </c>
      <c r="N214" s="69" t="str">
        <f>IF(C214="","",IF(ISERROR(VLOOKUP(VLOOKUP(C214,Table1[[Practice no.]:[12]],28,FALSE),List!$A$2:$B$5,2,FALSE)),"",VLOOKUP(VLOOKUP(C214,Table1[[Practice no.]:[12]],28,FALSE),List!$A$2:$B$5,2,FALSE)))</f>
        <v/>
      </c>
      <c r="O214" s="69" t="str">
        <f>IF(C214="","",IF(ISERROR(VLOOKUP(VLOOKUP(C214,Table1[[Practice no.]:[12]],29,FALSE),List!$A$2:$B$5,2,FALSE)),"",VLOOKUP(VLOOKUP(C214,Table1[[Practice no.]:[12]],29,FALSE),List!$A$2:$B$5,2,FALSE)))</f>
        <v/>
      </c>
      <c r="P214" s="69" t="str">
        <f>IF(C214="","",IF(ISERROR(VLOOKUP(VLOOKUP(C214,Table1[[Practice no.]:[12]],30,FALSE),List!$A$2:$B$5,2,FALSE)),"",VLOOKUP(VLOOKUP(C214,Table1[[Practice no.]:[12]],30,FALSE),List!$A$2:$B$5,2,FALSE)))</f>
        <v/>
      </c>
      <c r="Q214" s="77" t="str">
        <f>IF(C214="","",IF(ISERROR(VLOOKUP(VLOOKUP(C214,Table1[[Practice no.]:[12]],31,FALSE),List!$A$2:$B$5,2,FALSE)),"",VLOOKUP(VLOOKUP(C214,Table1[[Practice no.]:[12]],31,FALSE),List!$A$2:$B$5,2,FALSE)))</f>
        <v/>
      </c>
      <c r="R214" s="55" t="str">
        <f>IF(C214="","",IF(ISERROR(VLOOKUP(VLOOKUP(C214,Table1[[Practice no.]:[12]],32,FALSE),List!$A$2:$B$5,2,FALSE)),"",VLOOKUP(VLOOKUP(C214,Table1[[Practice no.]:[12]],32,FALSE),List!$A$2:$B$5,2,FALSE)))</f>
        <v/>
      </c>
      <c r="S214" s="55" t="str">
        <f>IF(C214="","",IF(ISERROR(VLOOKUP(VLOOKUP(C214,Table1[[Practice no.]:[12]],33,FALSE),List!$A$2:$B$5,2,FALSE)),"",VLOOKUP(VLOOKUP(C214,Table1[[Practice no.]:[12]],33,FALSE),List!$A$2:$B$5,2,FALSE)))</f>
        <v/>
      </c>
      <c r="T214" s="55" t="str">
        <f>IF(C214="","",IF(ISERROR(VLOOKUP(VLOOKUP(C214,Table1[[Practice no.]:[12]],34,FALSE),List!$A$2:$B$5,2,FALSE)),"",VLOOKUP(VLOOKUP(C214,Table1[[Practice no.]:[12]],34,FALSE),List!$A$2:$B$5,2,FALSE)))</f>
        <v/>
      </c>
      <c r="U214" s="55" t="str">
        <f>IF(C214="","",IF(ISERROR(VLOOKUP(VLOOKUP(C214,Table1[[Practice no.]:[12]],35,FALSE),List!$A$2:$B$5,2,FALSE)),"",VLOOKUP(VLOOKUP(C214,Table1[[Practice no.]:[12]],35,FALSE),List!$A$2:$B$5,2,FALSE)))</f>
        <v/>
      </c>
      <c r="V214" s="55" t="str">
        <f>IF(C214="","",IF(ISERROR(VLOOKUP(VLOOKUP(C214,Table1[[Practice no.]:[12]],36,FALSE),List!$A$2:$B$5,2,FALSE)),"",VLOOKUP(VLOOKUP(C214,Table1[[Practice no.]:[12]],36,FALSE),List!$A$2:$B$5,2,FALSE)))</f>
        <v/>
      </c>
      <c r="W214" s="55" t="str">
        <f>IF(C214="","",IF(ISERROR(VLOOKUP(VLOOKUP(C214,Table1[[Practice no.]:[12]],37,FALSE),List!$A$2:$B$5,2,FALSE)),"",VLOOKUP(VLOOKUP(C214,Table1[[Practice no.]:[12]],37,FALSE),List!$A$2:$B$5,2,FALSE)))</f>
        <v/>
      </c>
      <c r="X214" s="55" t="str">
        <f>IF(C214="","",IF(ISERROR(VLOOKUP(VLOOKUP(C214,Table1[[Practice no.]:[12]],38,FALSE),List!$A$2:$B$5,2,FALSE)),"",VLOOKUP(VLOOKUP(C214,Table1[[Practice no.]:[12]],38,FALSE),List!$A$2:$B$5,2,FALSE)))</f>
        <v/>
      </c>
      <c r="Y214" s="55" t="str">
        <f>IF(C214="","",IF(ISERROR(VLOOKUP(VLOOKUP(C214,Table1[[Practice no.]:[12]],39,FALSE),List!$A$2:$B$5,2,FALSE)),"",VLOOKUP(VLOOKUP(C214,Table1[[Practice no.]:[12]],39,FALSE),List!$A$2:$B$5,2,FALSE)))</f>
        <v/>
      </c>
      <c r="Z214" s="55" t="str">
        <f>IF(C214="","",IF(ISERROR(VLOOKUP(VLOOKUP(C214,Table1[[Practice no.]:[12]],40,FALSE),List!$A$2:$B$5,2,FALSE)),"",VLOOKUP(VLOOKUP(C214,Table1[[Practice no.]:[12]],40,FALSE),List!$A$2:$B$5,2,FALSE)))</f>
        <v/>
      </c>
      <c r="AA214" s="55" t="str">
        <f>IF(C214="","",IF(ISERROR(VLOOKUP(VLOOKUP(C214,Table1[[Practice no.]:[12]],41,FALSE),List!$A$2:$B$5,2,FALSE)),"",VLOOKUP(VLOOKUP(C214,Table1[[Practice no.]:[12]],41,FALSE),List!$A$2:$B$5,2,FALSE)))</f>
        <v/>
      </c>
      <c r="AB214" s="55" t="str">
        <f>IF(C214="","",IF(ISERROR(VLOOKUP(VLOOKUP(C214,Table1[[Practice no.]:[12]],42,FALSE),List!$A$2:$B$5,2,FALSE)),"",VLOOKUP(VLOOKUP(C214,Table1[[Practice no.]:[12]],42,FALSE),List!$A$2:$B$5,2,FALSE)))</f>
        <v/>
      </c>
    </row>
    <row r="215" spans="1:28" ht="40.35" customHeight="1">
      <c r="A215" s="222"/>
      <c r="B215" s="219"/>
      <c r="C215" s="217"/>
      <c r="D215" s="219" t="str">
        <f>IF(C215="","",HYPERLINK("#'" &amp; C215 &amp; "'!A1",VLOOKUP(C215,Table1[[Practice no.]:[Pracitce Name]],2,FALSE)))</f>
        <v/>
      </c>
      <c r="E215" s="65" t="str">
        <f>IF(C215="","",IF(ISERROR(VLOOKUP(VLOOKUP(C215,Table1[[Practice no.]:[12]],19,FALSE),List!$A$2:$B$5,2,FALSE)),"",VLOOKUP(VLOOKUP(C215,Table1[[Practice no.]:[12]],19,FALSE),List!$A$2:$B$5,2,FALSE)))</f>
        <v/>
      </c>
      <c r="F215" s="66" t="str">
        <f>IF(C215="","",IF(ISERROR(VLOOKUP(VLOOKUP(C215,Table1[[Practice no.]:[12]],20,FALSE),List!$A$2:$B$5,2,FALSE)),"",VLOOKUP(VLOOKUP(C215,Table1[[Practice no.]:[12]],20,FALSE),List!$A$2:$B$5,2,FALSE)))</f>
        <v/>
      </c>
      <c r="G215" s="66" t="str">
        <f>IF(C215="","",IF(ISERROR(VLOOKUP(VLOOKUP(C215,Table1[[Practice no.]:[12]],21,FALSE),List!$A$2:$B$5,2,FALSE)),"",VLOOKUP(VLOOKUP(C215,Table1[[Practice no.]:[12]],21,FALSE),List!$A$2:$B$5,2,FALSE)))</f>
        <v/>
      </c>
      <c r="H215" s="67" t="str">
        <f>IF(C215="","",IF(ISERROR(VLOOKUP(VLOOKUP(C215,Table1[[Practice no.]:[12]],22,FALSE),List!$A$2:$B$5,2,FALSE)),"",VLOOKUP(VLOOKUP(C215,Table1[[Practice no.]:[12]],22,FALSE),List!$A$2:$B$5,2,FALSE)))</f>
        <v/>
      </c>
      <c r="I215" s="67" t="str">
        <f>IF(C215="","",IF(ISERROR(VLOOKUP(VLOOKUP(C215,Table1[[Practice no.]:[12]],23,FALSE),List!$A$2:$B$5,2,FALSE)),"",VLOOKUP(VLOOKUP(C215,Table1[[Practice no.]:[12]],23,FALSE),List!$A$2:$B$5,2,FALSE)))</f>
        <v/>
      </c>
      <c r="J215" s="67" t="str">
        <f>IF(C215="","",IF(ISERROR(VLOOKUP(VLOOKUP(C215,Table1[[Practice no.]:[12]],24,FALSE),List!$A$2:$B$5,2,FALSE)),"",VLOOKUP(VLOOKUP(C215,Table1[[Practice no.]:[12]],24,FALSE),List!$A$2:$B$5,2,FALSE)))</f>
        <v/>
      </c>
      <c r="K215" s="68" t="str">
        <f>IF(C215="","",IF(ISERROR(VLOOKUP(VLOOKUP(C215,Table1[[Practice no.]:[12]],25,FALSE),List!$A$2:$B$5,2,FALSE)),"",VLOOKUP(VLOOKUP(C215,Table1[[Practice no.]:[12]],25,FALSE),List!$A$2:$B$5,2,FALSE)))</f>
        <v/>
      </c>
      <c r="L215" s="68" t="str">
        <f>IF(C215="","",IF(ISERROR(VLOOKUP(VLOOKUP(C215,Table1[[Practice no.]:[12]],26,FALSE),List!$A$2:$B$5,2,FALSE)),"",VLOOKUP(VLOOKUP(C215,Table1[[Practice no.]:[12]],26,FALSE),List!$A$2:$B$5,2,FALSE)))</f>
        <v/>
      </c>
      <c r="M215" s="68" t="str">
        <f>IF(C215="","",IF(ISERROR(VLOOKUP(VLOOKUP(C215,Table1[[Practice no.]:[12]],27,FALSE),List!$A$2:$B$5,2,FALSE)),"",VLOOKUP(VLOOKUP(C215,Table1[[Practice no.]:[12]],27,FALSE),List!$A$2:$B$5,2,FALSE)))</f>
        <v/>
      </c>
      <c r="N215" s="69" t="str">
        <f>IF(C215="","",IF(ISERROR(VLOOKUP(VLOOKUP(C215,Table1[[Practice no.]:[12]],28,FALSE),List!$A$2:$B$5,2,FALSE)),"",VLOOKUP(VLOOKUP(C215,Table1[[Practice no.]:[12]],28,FALSE),List!$A$2:$B$5,2,FALSE)))</f>
        <v/>
      </c>
      <c r="O215" s="69" t="str">
        <f>IF(C215="","",IF(ISERROR(VLOOKUP(VLOOKUP(C215,Table1[[Practice no.]:[12]],29,FALSE),List!$A$2:$B$5,2,FALSE)),"",VLOOKUP(VLOOKUP(C215,Table1[[Practice no.]:[12]],29,FALSE),List!$A$2:$B$5,2,FALSE)))</f>
        <v/>
      </c>
      <c r="P215" s="69" t="str">
        <f>IF(C215="","",IF(ISERROR(VLOOKUP(VLOOKUP(C215,Table1[[Practice no.]:[12]],30,FALSE),List!$A$2:$B$5,2,FALSE)),"",VLOOKUP(VLOOKUP(C215,Table1[[Practice no.]:[12]],30,FALSE),List!$A$2:$B$5,2,FALSE)))</f>
        <v/>
      </c>
      <c r="Q215" s="77" t="str">
        <f>IF(C215="","",IF(ISERROR(VLOOKUP(VLOOKUP(C215,Table1[[Practice no.]:[12]],31,FALSE),List!$A$2:$B$5,2,FALSE)),"",VLOOKUP(VLOOKUP(C215,Table1[[Practice no.]:[12]],31,FALSE),List!$A$2:$B$5,2,FALSE)))</f>
        <v/>
      </c>
      <c r="R215" s="55" t="str">
        <f>IF(C215="","",IF(ISERROR(VLOOKUP(VLOOKUP(C215,Table1[[Practice no.]:[12]],32,FALSE),List!$A$2:$B$5,2,FALSE)),"",VLOOKUP(VLOOKUP(C215,Table1[[Practice no.]:[12]],32,FALSE),List!$A$2:$B$5,2,FALSE)))</f>
        <v/>
      </c>
      <c r="S215" s="55" t="str">
        <f>IF(C215="","",IF(ISERROR(VLOOKUP(VLOOKUP(C215,Table1[[Practice no.]:[12]],33,FALSE),List!$A$2:$B$5,2,FALSE)),"",VLOOKUP(VLOOKUP(C215,Table1[[Practice no.]:[12]],33,FALSE),List!$A$2:$B$5,2,FALSE)))</f>
        <v/>
      </c>
      <c r="T215" s="55" t="str">
        <f>IF(C215="","",IF(ISERROR(VLOOKUP(VLOOKUP(C215,Table1[[Practice no.]:[12]],34,FALSE),List!$A$2:$B$5,2,FALSE)),"",VLOOKUP(VLOOKUP(C215,Table1[[Practice no.]:[12]],34,FALSE),List!$A$2:$B$5,2,FALSE)))</f>
        <v/>
      </c>
      <c r="U215" s="55" t="str">
        <f>IF(C215="","",IF(ISERROR(VLOOKUP(VLOOKUP(C215,Table1[[Practice no.]:[12]],35,FALSE),List!$A$2:$B$5,2,FALSE)),"",VLOOKUP(VLOOKUP(C215,Table1[[Practice no.]:[12]],35,FALSE),List!$A$2:$B$5,2,FALSE)))</f>
        <v/>
      </c>
      <c r="V215" s="55" t="str">
        <f>IF(C215="","",IF(ISERROR(VLOOKUP(VLOOKUP(C215,Table1[[Practice no.]:[12]],36,FALSE),List!$A$2:$B$5,2,FALSE)),"",VLOOKUP(VLOOKUP(C215,Table1[[Practice no.]:[12]],36,FALSE),List!$A$2:$B$5,2,FALSE)))</f>
        <v/>
      </c>
      <c r="W215" s="55" t="str">
        <f>IF(C215="","",IF(ISERROR(VLOOKUP(VLOOKUP(C215,Table1[[Practice no.]:[12]],37,FALSE),List!$A$2:$B$5,2,FALSE)),"",VLOOKUP(VLOOKUP(C215,Table1[[Practice no.]:[12]],37,FALSE),List!$A$2:$B$5,2,FALSE)))</f>
        <v/>
      </c>
      <c r="X215" s="55" t="str">
        <f>IF(C215="","",IF(ISERROR(VLOOKUP(VLOOKUP(C215,Table1[[Practice no.]:[12]],38,FALSE),List!$A$2:$B$5,2,FALSE)),"",VLOOKUP(VLOOKUP(C215,Table1[[Practice no.]:[12]],38,FALSE),List!$A$2:$B$5,2,FALSE)))</f>
        <v/>
      </c>
      <c r="Y215" s="55" t="str">
        <f>IF(C215="","",IF(ISERROR(VLOOKUP(VLOOKUP(C215,Table1[[Practice no.]:[12]],39,FALSE),List!$A$2:$B$5,2,FALSE)),"",VLOOKUP(VLOOKUP(C215,Table1[[Practice no.]:[12]],39,FALSE),List!$A$2:$B$5,2,FALSE)))</f>
        <v/>
      </c>
      <c r="Z215" s="55" t="str">
        <f>IF(C215="","",IF(ISERROR(VLOOKUP(VLOOKUP(C215,Table1[[Practice no.]:[12]],40,FALSE),List!$A$2:$B$5,2,FALSE)),"",VLOOKUP(VLOOKUP(C215,Table1[[Practice no.]:[12]],40,FALSE),List!$A$2:$B$5,2,FALSE)))</f>
        <v/>
      </c>
      <c r="AA215" s="55" t="str">
        <f>IF(C215="","",IF(ISERROR(VLOOKUP(VLOOKUP(C215,Table1[[Practice no.]:[12]],41,FALSE),List!$A$2:$B$5,2,FALSE)),"",VLOOKUP(VLOOKUP(C215,Table1[[Practice no.]:[12]],41,FALSE),List!$A$2:$B$5,2,FALSE)))</f>
        <v/>
      </c>
      <c r="AB215" s="55" t="str">
        <f>IF(C215="","",IF(ISERROR(VLOOKUP(VLOOKUP(C215,Table1[[Practice no.]:[12]],42,FALSE),List!$A$2:$B$5,2,FALSE)),"",VLOOKUP(VLOOKUP(C215,Table1[[Practice no.]:[12]],42,FALSE),List!$A$2:$B$5,2,FALSE)))</f>
        <v/>
      </c>
    </row>
    <row r="216" spans="1:28" ht="40.35" customHeight="1">
      <c r="A216" s="222"/>
      <c r="B216" s="219"/>
      <c r="C216" s="217"/>
      <c r="D216" s="219" t="str">
        <f>IF(C216="","",HYPERLINK("#'" &amp; C216 &amp; "'!A1",VLOOKUP(C216,Table1[[Practice no.]:[Pracitce Name]],2,FALSE)))</f>
        <v/>
      </c>
      <c r="E216" s="65" t="str">
        <f>IF(C216="","",IF(ISERROR(VLOOKUP(VLOOKUP(C216,Table1[[Practice no.]:[12]],19,FALSE),List!$A$2:$B$5,2,FALSE)),"",VLOOKUP(VLOOKUP(C216,Table1[[Practice no.]:[12]],19,FALSE),List!$A$2:$B$5,2,FALSE)))</f>
        <v/>
      </c>
      <c r="F216" s="66" t="str">
        <f>IF(C216="","",IF(ISERROR(VLOOKUP(VLOOKUP(C216,Table1[[Practice no.]:[12]],20,FALSE),List!$A$2:$B$5,2,FALSE)),"",VLOOKUP(VLOOKUP(C216,Table1[[Practice no.]:[12]],20,FALSE),List!$A$2:$B$5,2,FALSE)))</f>
        <v/>
      </c>
      <c r="G216" s="66" t="str">
        <f>IF(C216="","",IF(ISERROR(VLOOKUP(VLOOKUP(C216,Table1[[Practice no.]:[12]],21,FALSE),List!$A$2:$B$5,2,FALSE)),"",VLOOKUP(VLOOKUP(C216,Table1[[Practice no.]:[12]],21,FALSE),List!$A$2:$B$5,2,FALSE)))</f>
        <v/>
      </c>
      <c r="H216" s="67" t="str">
        <f>IF(C216="","",IF(ISERROR(VLOOKUP(VLOOKUP(C216,Table1[[Practice no.]:[12]],22,FALSE),List!$A$2:$B$5,2,FALSE)),"",VLOOKUP(VLOOKUP(C216,Table1[[Practice no.]:[12]],22,FALSE),List!$A$2:$B$5,2,FALSE)))</f>
        <v/>
      </c>
      <c r="I216" s="67" t="str">
        <f>IF(C216="","",IF(ISERROR(VLOOKUP(VLOOKUP(C216,Table1[[Practice no.]:[12]],23,FALSE),List!$A$2:$B$5,2,FALSE)),"",VLOOKUP(VLOOKUP(C216,Table1[[Practice no.]:[12]],23,FALSE),List!$A$2:$B$5,2,FALSE)))</f>
        <v/>
      </c>
      <c r="J216" s="67" t="str">
        <f>IF(C216="","",IF(ISERROR(VLOOKUP(VLOOKUP(C216,Table1[[Practice no.]:[12]],24,FALSE),List!$A$2:$B$5,2,FALSE)),"",VLOOKUP(VLOOKUP(C216,Table1[[Practice no.]:[12]],24,FALSE),List!$A$2:$B$5,2,FALSE)))</f>
        <v/>
      </c>
      <c r="K216" s="68" t="str">
        <f>IF(C216="","",IF(ISERROR(VLOOKUP(VLOOKUP(C216,Table1[[Practice no.]:[12]],25,FALSE),List!$A$2:$B$5,2,FALSE)),"",VLOOKUP(VLOOKUP(C216,Table1[[Practice no.]:[12]],25,FALSE),List!$A$2:$B$5,2,FALSE)))</f>
        <v/>
      </c>
      <c r="L216" s="68" t="str">
        <f>IF(C216="","",IF(ISERROR(VLOOKUP(VLOOKUP(C216,Table1[[Practice no.]:[12]],26,FALSE),List!$A$2:$B$5,2,FALSE)),"",VLOOKUP(VLOOKUP(C216,Table1[[Practice no.]:[12]],26,FALSE),List!$A$2:$B$5,2,FALSE)))</f>
        <v/>
      </c>
      <c r="M216" s="68" t="str">
        <f>IF(C216="","",IF(ISERROR(VLOOKUP(VLOOKUP(C216,Table1[[Practice no.]:[12]],27,FALSE),List!$A$2:$B$5,2,FALSE)),"",VLOOKUP(VLOOKUP(C216,Table1[[Practice no.]:[12]],27,FALSE),List!$A$2:$B$5,2,FALSE)))</f>
        <v/>
      </c>
      <c r="N216" s="69" t="str">
        <f>IF(C216="","",IF(ISERROR(VLOOKUP(VLOOKUP(C216,Table1[[Practice no.]:[12]],28,FALSE),List!$A$2:$B$5,2,FALSE)),"",VLOOKUP(VLOOKUP(C216,Table1[[Practice no.]:[12]],28,FALSE),List!$A$2:$B$5,2,FALSE)))</f>
        <v/>
      </c>
      <c r="O216" s="69" t="str">
        <f>IF(C216="","",IF(ISERROR(VLOOKUP(VLOOKUP(C216,Table1[[Practice no.]:[12]],29,FALSE),List!$A$2:$B$5,2,FALSE)),"",VLOOKUP(VLOOKUP(C216,Table1[[Practice no.]:[12]],29,FALSE),List!$A$2:$B$5,2,FALSE)))</f>
        <v/>
      </c>
      <c r="P216" s="69" t="str">
        <f>IF(C216="","",IF(ISERROR(VLOOKUP(VLOOKUP(C216,Table1[[Practice no.]:[12]],30,FALSE),List!$A$2:$B$5,2,FALSE)),"",VLOOKUP(VLOOKUP(C216,Table1[[Practice no.]:[12]],30,FALSE),List!$A$2:$B$5,2,FALSE)))</f>
        <v/>
      </c>
      <c r="Q216" s="77" t="str">
        <f>IF(C216="","",IF(ISERROR(VLOOKUP(VLOOKUP(C216,Table1[[Practice no.]:[12]],31,FALSE),List!$A$2:$B$5,2,FALSE)),"",VLOOKUP(VLOOKUP(C216,Table1[[Practice no.]:[12]],31,FALSE),List!$A$2:$B$5,2,FALSE)))</f>
        <v/>
      </c>
      <c r="R216" s="55" t="str">
        <f>IF(C216="","",IF(ISERROR(VLOOKUP(VLOOKUP(C216,Table1[[Practice no.]:[12]],32,FALSE),List!$A$2:$B$5,2,FALSE)),"",VLOOKUP(VLOOKUP(C216,Table1[[Practice no.]:[12]],32,FALSE),List!$A$2:$B$5,2,FALSE)))</f>
        <v/>
      </c>
      <c r="S216" s="55" t="str">
        <f>IF(C216="","",IF(ISERROR(VLOOKUP(VLOOKUP(C216,Table1[[Practice no.]:[12]],33,FALSE),List!$A$2:$B$5,2,FALSE)),"",VLOOKUP(VLOOKUP(C216,Table1[[Practice no.]:[12]],33,FALSE),List!$A$2:$B$5,2,FALSE)))</f>
        <v/>
      </c>
      <c r="T216" s="55" t="str">
        <f>IF(C216="","",IF(ISERROR(VLOOKUP(VLOOKUP(C216,Table1[[Practice no.]:[12]],34,FALSE),List!$A$2:$B$5,2,FALSE)),"",VLOOKUP(VLOOKUP(C216,Table1[[Practice no.]:[12]],34,FALSE),List!$A$2:$B$5,2,FALSE)))</f>
        <v/>
      </c>
      <c r="U216" s="55" t="str">
        <f>IF(C216="","",IF(ISERROR(VLOOKUP(VLOOKUP(C216,Table1[[Practice no.]:[12]],35,FALSE),List!$A$2:$B$5,2,FALSE)),"",VLOOKUP(VLOOKUP(C216,Table1[[Practice no.]:[12]],35,FALSE),List!$A$2:$B$5,2,FALSE)))</f>
        <v/>
      </c>
      <c r="V216" s="55" t="str">
        <f>IF(C216="","",IF(ISERROR(VLOOKUP(VLOOKUP(C216,Table1[[Practice no.]:[12]],36,FALSE),List!$A$2:$B$5,2,FALSE)),"",VLOOKUP(VLOOKUP(C216,Table1[[Practice no.]:[12]],36,FALSE),List!$A$2:$B$5,2,FALSE)))</f>
        <v/>
      </c>
      <c r="W216" s="55" t="str">
        <f>IF(C216="","",IF(ISERROR(VLOOKUP(VLOOKUP(C216,Table1[[Practice no.]:[12]],37,FALSE),List!$A$2:$B$5,2,FALSE)),"",VLOOKUP(VLOOKUP(C216,Table1[[Practice no.]:[12]],37,FALSE),List!$A$2:$B$5,2,FALSE)))</f>
        <v/>
      </c>
      <c r="X216" s="55" t="str">
        <f>IF(C216="","",IF(ISERROR(VLOOKUP(VLOOKUP(C216,Table1[[Practice no.]:[12]],38,FALSE),List!$A$2:$B$5,2,FALSE)),"",VLOOKUP(VLOOKUP(C216,Table1[[Practice no.]:[12]],38,FALSE),List!$A$2:$B$5,2,FALSE)))</f>
        <v/>
      </c>
      <c r="Y216" s="55" t="str">
        <f>IF(C216="","",IF(ISERROR(VLOOKUP(VLOOKUP(C216,Table1[[Practice no.]:[12]],39,FALSE),List!$A$2:$B$5,2,FALSE)),"",VLOOKUP(VLOOKUP(C216,Table1[[Practice no.]:[12]],39,FALSE),List!$A$2:$B$5,2,FALSE)))</f>
        <v/>
      </c>
      <c r="Z216" s="55" t="str">
        <f>IF(C216="","",IF(ISERROR(VLOOKUP(VLOOKUP(C216,Table1[[Practice no.]:[12]],40,FALSE),List!$A$2:$B$5,2,FALSE)),"",VLOOKUP(VLOOKUP(C216,Table1[[Practice no.]:[12]],40,FALSE),List!$A$2:$B$5,2,FALSE)))</f>
        <v/>
      </c>
      <c r="AA216" s="55" t="str">
        <f>IF(C216="","",IF(ISERROR(VLOOKUP(VLOOKUP(C216,Table1[[Practice no.]:[12]],41,FALSE),List!$A$2:$B$5,2,FALSE)),"",VLOOKUP(VLOOKUP(C216,Table1[[Practice no.]:[12]],41,FALSE),List!$A$2:$B$5,2,FALSE)))</f>
        <v/>
      </c>
      <c r="AB216" s="55" t="str">
        <f>IF(C216="","",IF(ISERROR(VLOOKUP(VLOOKUP(C216,Table1[[Practice no.]:[12]],42,FALSE),List!$A$2:$B$5,2,FALSE)),"",VLOOKUP(VLOOKUP(C216,Table1[[Practice no.]:[12]],42,FALSE),List!$A$2:$B$5,2,FALSE)))</f>
        <v/>
      </c>
    </row>
    <row r="217" spans="1:28" ht="40.35" customHeight="1">
      <c r="A217" s="222"/>
      <c r="B217" s="219"/>
      <c r="C217" s="217"/>
      <c r="D217" s="219" t="str">
        <f>IF(C217="","",HYPERLINK("#'" &amp; C217 &amp; "'!A1",VLOOKUP(C217,Table1[[Practice no.]:[Pracitce Name]],2,FALSE)))</f>
        <v/>
      </c>
      <c r="E217" s="65" t="str">
        <f>IF(C217="","",IF(ISERROR(VLOOKUP(VLOOKUP(C217,Table1[[Practice no.]:[12]],19,FALSE),List!$A$2:$B$5,2,FALSE)),"",VLOOKUP(VLOOKUP(C217,Table1[[Practice no.]:[12]],19,FALSE),List!$A$2:$B$5,2,FALSE)))</f>
        <v/>
      </c>
      <c r="F217" s="66" t="str">
        <f>IF(C217="","",IF(ISERROR(VLOOKUP(VLOOKUP(C217,Table1[[Practice no.]:[12]],20,FALSE),List!$A$2:$B$5,2,FALSE)),"",VLOOKUP(VLOOKUP(C217,Table1[[Practice no.]:[12]],20,FALSE),List!$A$2:$B$5,2,FALSE)))</f>
        <v/>
      </c>
      <c r="G217" s="66" t="str">
        <f>IF(C217="","",IF(ISERROR(VLOOKUP(VLOOKUP(C217,Table1[[Practice no.]:[12]],21,FALSE),List!$A$2:$B$5,2,FALSE)),"",VLOOKUP(VLOOKUP(C217,Table1[[Practice no.]:[12]],21,FALSE),List!$A$2:$B$5,2,FALSE)))</f>
        <v/>
      </c>
      <c r="H217" s="67" t="str">
        <f>IF(C217="","",IF(ISERROR(VLOOKUP(VLOOKUP(C217,Table1[[Practice no.]:[12]],22,FALSE),List!$A$2:$B$5,2,FALSE)),"",VLOOKUP(VLOOKUP(C217,Table1[[Practice no.]:[12]],22,FALSE),List!$A$2:$B$5,2,FALSE)))</f>
        <v/>
      </c>
      <c r="I217" s="67" t="str">
        <f>IF(C217="","",IF(ISERROR(VLOOKUP(VLOOKUP(C217,Table1[[Practice no.]:[12]],23,FALSE),List!$A$2:$B$5,2,FALSE)),"",VLOOKUP(VLOOKUP(C217,Table1[[Practice no.]:[12]],23,FALSE),List!$A$2:$B$5,2,FALSE)))</f>
        <v/>
      </c>
      <c r="J217" s="67" t="str">
        <f>IF(C217="","",IF(ISERROR(VLOOKUP(VLOOKUP(C217,Table1[[Practice no.]:[12]],24,FALSE),List!$A$2:$B$5,2,FALSE)),"",VLOOKUP(VLOOKUP(C217,Table1[[Practice no.]:[12]],24,FALSE),List!$A$2:$B$5,2,FALSE)))</f>
        <v/>
      </c>
      <c r="K217" s="68" t="str">
        <f>IF(C217="","",IF(ISERROR(VLOOKUP(VLOOKUP(C217,Table1[[Practice no.]:[12]],25,FALSE),List!$A$2:$B$5,2,FALSE)),"",VLOOKUP(VLOOKUP(C217,Table1[[Practice no.]:[12]],25,FALSE),List!$A$2:$B$5,2,FALSE)))</f>
        <v/>
      </c>
      <c r="L217" s="68" t="str">
        <f>IF(C217="","",IF(ISERROR(VLOOKUP(VLOOKUP(C217,Table1[[Practice no.]:[12]],26,FALSE),List!$A$2:$B$5,2,FALSE)),"",VLOOKUP(VLOOKUP(C217,Table1[[Practice no.]:[12]],26,FALSE),List!$A$2:$B$5,2,FALSE)))</f>
        <v/>
      </c>
      <c r="M217" s="68" t="str">
        <f>IF(C217="","",IF(ISERROR(VLOOKUP(VLOOKUP(C217,Table1[[Practice no.]:[12]],27,FALSE),List!$A$2:$B$5,2,FALSE)),"",VLOOKUP(VLOOKUP(C217,Table1[[Practice no.]:[12]],27,FALSE),List!$A$2:$B$5,2,FALSE)))</f>
        <v/>
      </c>
      <c r="N217" s="69" t="str">
        <f>IF(C217="","",IF(ISERROR(VLOOKUP(VLOOKUP(C217,Table1[[Practice no.]:[12]],28,FALSE),List!$A$2:$B$5,2,FALSE)),"",VLOOKUP(VLOOKUP(C217,Table1[[Practice no.]:[12]],28,FALSE),List!$A$2:$B$5,2,FALSE)))</f>
        <v/>
      </c>
      <c r="O217" s="69" t="str">
        <f>IF(C217="","",IF(ISERROR(VLOOKUP(VLOOKUP(C217,Table1[[Practice no.]:[12]],29,FALSE),List!$A$2:$B$5,2,FALSE)),"",VLOOKUP(VLOOKUP(C217,Table1[[Practice no.]:[12]],29,FALSE),List!$A$2:$B$5,2,FALSE)))</f>
        <v/>
      </c>
      <c r="P217" s="69" t="str">
        <f>IF(C217="","",IF(ISERROR(VLOOKUP(VLOOKUP(C217,Table1[[Practice no.]:[12]],30,FALSE),List!$A$2:$B$5,2,FALSE)),"",VLOOKUP(VLOOKUP(C217,Table1[[Practice no.]:[12]],30,FALSE),List!$A$2:$B$5,2,FALSE)))</f>
        <v/>
      </c>
      <c r="Q217" s="77" t="str">
        <f>IF(C217="","",IF(ISERROR(VLOOKUP(VLOOKUP(C217,Table1[[Practice no.]:[12]],31,FALSE),List!$A$2:$B$5,2,FALSE)),"",VLOOKUP(VLOOKUP(C217,Table1[[Practice no.]:[12]],31,FALSE),List!$A$2:$B$5,2,FALSE)))</f>
        <v/>
      </c>
      <c r="R217" s="55" t="str">
        <f>IF(C217="","",IF(ISERROR(VLOOKUP(VLOOKUP(C217,Table1[[Practice no.]:[12]],32,FALSE),List!$A$2:$B$5,2,FALSE)),"",VLOOKUP(VLOOKUP(C217,Table1[[Practice no.]:[12]],32,FALSE),List!$A$2:$B$5,2,FALSE)))</f>
        <v/>
      </c>
      <c r="S217" s="55" t="str">
        <f>IF(C217="","",IF(ISERROR(VLOOKUP(VLOOKUP(C217,Table1[[Practice no.]:[12]],33,FALSE),List!$A$2:$B$5,2,FALSE)),"",VLOOKUP(VLOOKUP(C217,Table1[[Practice no.]:[12]],33,FALSE),List!$A$2:$B$5,2,FALSE)))</f>
        <v/>
      </c>
      <c r="T217" s="55" t="str">
        <f>IF(C217="","",IF(ISERROR(VLOOKUP(VLOOKUP(C217,Table1[[Practice no.]:[12]],34,FALSE),List!$A$2:$B$5,2,FALSE)),"",VLOOKUP(VLOOKUP(C217,Table1[[Practice no.]:[12]],34,FALSE),List!$A$2:$B$5,2,FALSE)))</f>
        <v/>
      </c>
      <c r="U217" s="55" t="str">
        <f>IF(C217="","",IF(ISERROR(VLOOKUP(VLOOKUP(C217,Table1[[Practice no.]:[12]],35,FALSE),List!$A$2:$B$5,2,FALSE)),"",VLOOKUP(VLOOKUP(C217,Table1[[Practice no.]:[12]],35,FALSE),List!$A$2:$B$5,2,FALSE)))</f>
        <v/>
      </c>
      <c r="V217" s="55" t="str">
        <f>IF(C217="","",IF(ISERROR(VLOOKUP(VLOOKUP(C217,Table1[[Practice no.]:[12]],36,FALSE),List!$A$2:$B$5,2,FALSE)),"",VLOOKUP(VLOOKUP(C217,Table1[[Practice no.]:[12]],36,FALSE),List!$A$2:$B$5,2,FALSE)))</f>
        <v/>
      </c>
      <c r="W217" s="55" t="str">
        <f>IF(C217="","",IF(ISERROR(VLOOKUP(VLOOKUP(C217,Table1[[Practice no.]:[12]],37,FALSE),List!$A$2:$B$5,2,FALSE)),"",VLOOKUP(VLOOKUP(C217,Table1[[Practice no.]:[12]],37,FALSE),List!$A$2:$B$5,2,FALSE)))</f>
        <v/>
      </c>
      <c r="X217" s="55" t="str">
        <f>IF(C217="","",IF(ISERROR(VLOOKUP(VLOOKUP(C217,Table1[[Practice no.]:[12]],38,FALSE),List!$A$2:$B$5,2,FALSE)),"",VLOOKUP(VLOOKUP(C217,Table1[[Practice no.]:[12]],38,FALSE),List!$A$2:$B$5,2,FALSE)))</f>
        <v/>
      </c>
      <c r="Y217" s="55" t="str">
        <f>IF(C217="","",IF(ISERROR(VLOOKUP(VLOOKUP(C217,Table1[[Practice no.]:[12]],39,FALSE),List!$A$2:$B$5,2,FALSE)),"",VLOOKUP(VLOOKUP(C217,Table1[[Practice no.]:[12]],39,FALSE),List!$A$2:$B$5,2,FALSE)))</f>
        <v/>
      </c>
      <c r="Z217" s="55" t="str">
        <f>IF(C217="","",IF(ISERROR(VLOOKUP(VLOOKUP(C217,Table1[[Practice no.]:[12]],40,FALSE),List!$A$2:$B$5,2,FALSE)),"",VLOOKUP(VLOOKUP(C217,Table1[[Practice no.]:[12]],40,FALSE),List!$A$2:$B$5,2,FALSE)))</f>
        <v/>
      </c>
      <c r="AA217" s="55" t="str">
        <f>IF(C217="","",IF(ISERROR(VLOOKUP(VLOOKUP(C217,Table1[[Practice no.]:[12]],41,FALSE),List!$A$2:$B$5,2,FALSE)),"",VLOOKUP(VLOOKUP(C217,Table1[[Practice no.]:[12]],41,FALSE),List!$A$2:$B$5,2,FALSE)))</f>
        <v/>
      </c>
      <c r="AB217" s="55" t="str">
        <f>IF(C217="","",IF(ISERROR(VLOOKUP(VLOOKUP(C217,Table1[[Practice no.]:[12]],42,FALSE),List!$A$2:$B$5,2,FALSE)),"",VLOOKUP(VLOOKUP(C217,Table1[[Practice no.]:[12]],42,FALSE),List!$A$2:$B$5,2,FALSE)))</f>
        <v/>
      </c>
    </row>
    <row r="218" spans="1:28" ht="40.35" customHeight="1">
      <c r="A218" s="222"/>
      <c r="B218" s="219"/>
      <c r="C218" s="217"/>
      <c r="D218" s="219" t="str">
        <f>IF(C218="","",HYPERLINK("#'" &amp; C218 &amp; "'!A1",VLOOKUP(C218,Table1[[Practice no.]:[Pracitce Name]],2,FALSE)))</f>
        <v/>
      </c>
      <c r="E218" s="65" t="str">
        <f>IF(C218="","",IF(ISERROR(VLOOKUP(VLOOKUP(C218,Table1[[Practice no.]:[12]],19,FALSE),List!$A$2:$B$5,2,FALSE)),"",VLOOKUP(VLOOKUP(C218,Table1[[Practice no.]:[12]],19,FALSE),List!$A$2:$B$5,2,FALSE)))</f>
        <v/>
      </c>
      <c r="F218" s="66" t="str">
        <f>IF(C218="","",IF(ISERROR(VLOOKUP(VLOOKUP(C218,Table1[[Practice no.]:[12]],20,FALSE),List!$A$2:$B$5,2,FALSE)),"",VLOOKUP(VLOOKUP(C218,Table1[[Practice no.]:[12]],20,FALSE),List!$A$2:$B$5,2,FALSE)))</f>
        <v/>
      </c>
      <c r="G218" s="66" t="str">
        <f>IF(C218="","",IF(ISERROR(VLOOKUP(VLOOKUP(C218,Table1[[Practice no.]:[12]],21,FALSE),List!$A$2:$B$5,2,FALSE)),"",VLOOKUP(VLOOKUP(C218,Table1[[Practice no.]:[12]],21,FALSE),List!$A$2:$B$5,2,FALSE)))</f>
        <v/>
      </c>
      <c r="H218" s="67" t="str">
        <f>IF(C218="","",IF(ISERROR(VLOOKUP(VLOOKUP(C218,Table1[[Practice no.]:[12]],22,FALSE),List!$A$2:$B$5,2,FALSE)),"",VLOOKUP(VLOOKUP(C218,Table1[[Practice no.]:[12]],22,FALSE),List!$A$2:$B$5,2,FALSE)))</f>
        <v/>
      </c>
      <c r="I218" s="67" t="str">
        <f>IF(C218="","",IF(ISERROR(VLOOKUP(VLOOKUP(C218,Table1[[Practice no.]:[12]],23,FALSE),List!$A$2:$B$5,2,FALSE)),"",VLOOKUP(VLOOKUP(C218,Table1[[Practice no.]:[12]],23,FALSE),List!$A$2:$B$5,2,FALSE)))</f>
        <v/>
      </c>
      <c r="J218" s="67" t="str">
        <f>IF(C218="","",IF(ISERROR(VLOOKUP(VLOOKUP(C218,Table1[[Practice no.]:[12]],24,FALSE),List!$A$2:$B$5,2,FALSE)),"",VLOOKUP(VLOOKUP(C218,Table1[[Practice no.]:[12]],24,FALSE),List!$A$2:$B$5,2,FALSE)))</f>
        <v/>
      </c>
      <c r="K218" s="68" t="str">
        <f>IF(C218="","",IF(ISERROR(VLOOKUP(VLOOKUP(C218,Table1[[Practice no.]:[12]],25,FALSE),List!$A$2:$B$5,2,FALSE)),"",VLOOKUP(VLOOKUP(C218,Table1[[Practice no.]:[12]],25,FALSE),List!$A$2:$B$5,2,FALSE)))</f>
        <v/>
      </c>
      <c r="L218" s="68" t="str">
        <f>IF(C218="","",IF(ISERROR(VLOOKUP(VLOOKUP(C218,Table1[[Practice no.]:[12]],26,FALSE),List!$A$2:$B$5,2,FALSE)),"",VLOOKUP(VLOOKUP(C218,Table1[[Practice no.]:[12]],26,FALSE),List!$A$2:$B$5,2,FALSE)))</f>
        <v/>
      </c>
      <c r="M218" s="68" t="str">
        <f>IF(C218="","",IF(ISERROR(VLOOKUP(VLOOKUP(C218,Table1[[Practice no.]:[12]],27,FALSE),List!$A$2:$B$5,2,FALSE)),"",VLOOKUP(VLOOKUP(C218,Table1[[Practice no.]:[12]],27,FALSE),List!$A$2:$B$5,2,FALSE)))</f>
        <v/>
      </c>
      <c r="N218" s="69" t="str">
        <f>IF(C218="","",IF(ISERROR(VLOOKUP(VLOOKUP(C218,Table1[[Practice no.]:[12]],28,FALSE),List!$A$2:$B$5,2,FALSE)),"",VLOOKUP(VLOOKUP(C218,Table1[[Practice no.]:[12]],28,FALSE),List!$A$2:$B$5,2,FALSE)))</f>
        <v/>
      </c>
      <c r="O218" s="69" t="str">
        <f>IF(C218="","",IF(ISERROR(VLOOKUP(VLOOKUP(C218,Table1[[Practice no.]:[12]],29,FALSE),List!$A$2:$B$5,2,FALSE)),"",VLOOKUP(VLOOKUP(C218,Table1[[Practice no.]:[12]],29,FALSE),List!$A$2:$B$5,2,FALSE)))</f>
        <v/>
      </c>
      <c r="P218" s="69" t="str">
        <f>IF(C218="","",IF(ISERROR(VLOOKUP(VLOOKUP(C218,Table1[[Practice no.]:[12]],30,FALSE),List!$A$2:$B$5,2,FALSE)),"",VLOOKUP(VLOOKUP(C218,Table1[[Practice no.]:[12]],30,FALSE),List!$A$2:$B$5,2,FALSE)))</f>
        <v/>
      </c>
      <c r="Q218" s="77" t="str">
        <f>IF(C218="","",IF(ISERROR(VLOOKUP(VLOOKUP(C218,Table1[[Practice no.]:[12]],31,FALSE),List!$A$2:$B$5,2,FALSE)),"",VLOOKUP(VLOOKUP(C218,Table1[[Practice no.]:[12]],31,FALSE),List!$A$2:$B$5,2,FALSE)))</f>
        <v/>
      </c>
      <c r="R218" s="55" t="str">
        <f>IF(C218="","",IF(ISERROR(VLOOKUP(VLOOKUP(C218,Table1[[Practice no.]:[12]],32,FALSE),List!$A$2:$B$5,2,FALSE)),"",VLOOKUP(VLOOKUP(C218,Table1[[Practice no.]:[12]],32,FALSE),List!$A$2:$B$5,2,FALSE)))</f>
        <v/>
      </c>
      <c r="S218" s="55" t="str">
        <f>IF(C218="","",IF(ISERROR(VLOOKUP(VLOOKUP(C218,Table1[[Practice no.]:[12]],33,FALSE),List!$A$2:$B$5,2,FALSE)),"",VLOOKUP(VLOOKUP(C218,Table1[[Practice no.]:[12]],33,FALSE),List!$A$2:$B$5,2,FALSE)))</f>
        <v/>
      </c>
      <c r="T218" s="55" t="str">
        <f>IF(C218="","",IF(ISERROR(VLOOKUP(VLOOKUP(C218,Table1[[Practice no.]:[12]],34,FALSE),List!$A$2:$B$5,2,FALSE)),"",VLOOKUP(VLOOKUP(C218,Table1[[Practice no.]:[12]],34,FALSE),List!$A$2:$B$5,2,FALSE)))</f>
        <v/>
      </c>
      <c r="U218" s="55" t="str">
        <f>IF(C218="","",IF(ISERROR(VLOOKUP(VLOOKUP(C218,Table1[[Practice no.]:[12]],35,FALSE),List!$A$2:$B$5,2,FALSE)),"",VLOOKUP(VLOOKUP(C218,Table1[[Practice no.]:[12]],35,FALSE),List!$A$2:$B$5,2,FALSE)))</f>
        <v/>
      </c>
      <c r="V218" s="55" t="str">
        <f>IF(C218="","",IF(ISERROR(VLOOKUP(VLOOKUP(C218,Table1[[Practice no.]:[12]],36,FALSE),List!$A$2:$B$5,2,FALSE)),"",VLOOKUP(VLOOKUP(C218,Table1[[Practice no.]:[12]],36,FALSE),List!$A$2:$B$5,2,FALSE)))</f>
        <v/>
      </c>
      <c r="W218" s="55" t="str">
        <f>IF(C218="","",IF(ISERROR(VLOOKUP(VLOOKUP(C218,Table1[[Practice no.]:[12]],37,FALSE),List!$A$2:$B$5,2,FALSE)),"",VLOOKUP(VLOOKUP(C218,Table1[[Practice no.]:[12]],37,FALSE),List!$A$2:$B$5,2,FALSE)))</f>
        <v/>
      </c>
      <c r="X218" s="55" t="str">
        <f>IF(C218="","",IF(ISERROR(VLOOKUP(VLOOKUP(C218,Table1[[Practice no.]:[12]],38,FALSE),List!$A$2:$B$5,2,FALSE)),"",VLOOKUP(VLOOKUP(C218,Table1[[Practice no.]:[12]],38,FALSE),List!$A$2:$B$5,2,FALSE)))</f>
        <v/>
      </c>
      <c r="Y218" s="55" t="str">
        <f>IF(C218="","",IF(ISERROR(VLOOKUP(VLOOKUP(C218,Table1[[Practice no.]:[12]],39,FALSE),List!$A$2:$B$5,2,FALSE)),"",VLOOKUP(VLOOKUP(C218,Table1[[Practice no.]:[12]],39,FALSE),List!$A$2:$B$5,2,FALSE)))</f>
        <v/>
      </c>
      <c r="Z218" s="55" t="str">
        <f>IF(C218="","",IF(ISERROR(VLOOKUP(VLOOKUP(C218,Table1[[Practice no.]:[12]],40,FALSE),List!$A$2:$B$5,2,FALSE)),"",VLOOKUP(VLOOKUP(C218,Table1[[Practice no.]:[12]],40,FALSE),List!$A$2:$B$5,2,FALSE)))</f>
        <v/>
      </c>
      <c r="AA218" s="55" t="str">
        <f>IF(C218="","",IF(ISERROR(VLOOKUP(VLOOKUP(C218,Table1[[Practice no.]:[12]],41,FALSE),List!$A$2:$B$5,2,FALSE)),"",VLOOKUP(VLOOKUP(C218,Table1[[Practice no.]:[12]],41,FALSE),List!$A$2:$B$5,2,FALSE)))</f>
        <v/>
      </c>
      <c r="AB218" s="55" t="str">
        <f>IF(C218="","",IF(ISERROR(VLOOKUP(VLOOKUP(C218,Table1[[Practice no.]:[12]],42,FALSE),List!$A$2:$B$5,2,FALSE)),"",VLOOKUP(VLOOKUP(C218,Table1[[Practice no.]:[12]],42,FALSE),List!$A$2:$B$5,2,FALSE)))</f>
        <v/>
      </c>
    </row>
    <row r="219" spans="1:28" ht="40.35" customHeight="1">
      <c r="A219" s="222"/>
      <c r="B219" s="219"/>
      <c r="C219" s="217"/>
      <c r="D219" s="219" t="str">
        <f>IF(C219="","",HYPERLINK("#'" &amp; C219 &amp; "'!A1",VLOOKUP(C219,Table1[[Practice no.]:[Pracitce Name]],2,FALSE)))</f>
        <v/>
      </c>
      <c r="E219" s="65" t="str">
        <f>IF(C219="","",IF(ISERROR(VLOOKUP(VLOOKUP(C219,Table1[[Practice no.]:[12]],19,FALSE),List!$A$2:$B$5,2,FALSE)),"",VLOOKUP(VLOOKUP(C219,Table1[[Practice no.]:[12]],19,FALSE),List!$A$2:$B$5,2,FALSE)))</f>
        <v/>
      </c>
      <c r="F219" s="66" t="str">
        <f>IF(C219="","",IF(ISERROR(VLOOKUP(VLOOKUP(C219,Table1[[Practice no.]:[12]],20,FALSE),List!$A$2:$B$5,2,FALSE)),"",VLOOKUP(VLOOKUP(C219,Table1[[Practice no.]:[12]],20,FALSE),List!$A$2:$B$5,2,FALSE)))</f>
        <v/>
      </c>
      <c r="G219" s="66" t="str">
        <f>IF(C219="","",IF(ISERROR(VLOOKUP(VLOOKUP(C219,Table1[[Practice no.]:[12]],21,FALSE),List!$A$2:$B$5,2,FALSE)),"",VLOOKUP(VLOOKUP(C219,Table1[[Practice no.]:[12]],21,FALSE),List!$A$2:$B$5,2,FALSE)))</f>
        <v/>
      </c>
      <c r="H219" s="67" t="str">
        <f>IF(C219="","",IF(ISERROR(VLOOKUP(VLOOKUP(C219,Table1[[Practice no.]:[12]],22,FALSE),List!$A$2:$B$5,2,FALSE)),"",VLOOKUP(VLOOKUP(C219,Table1[[Practice no.]:[12]],22,FALSE),List!$A$2:$B$5,2,FALSE)))</f>
        <v/>
      </c>
      <c r="I219" s="67" t="str">
        <f>IF(C219="","",IF(ISERROR(VLOOKUP(VLOOKUP(C219,Table1[[Practice no.]:[12]],23,FALSE),List!$A$2:$B$5,2,FALSE)),"",VLOOKUP(VLOOKUP(C219,Table1[[Practice no.]:[12]],23,FALSE),List!$A$2:$B$5,2,FALSE)))</f>
        <v/>
      </c>
      <c r="J219" s="67" t="str">
        <f>IF(C219="","",IF(ISERROR(VLOOKUP(VLOOKUP(C219,Table1[[Practice no.]:[12]],24,FALSE),List!$A$2:$B$5,2,FALSE)),"",VLOOKUP(VLOOKUP(C219,Table1[[Practice no.]:[12]],24,FALSE),List!$A$2:$B$5,2,FALSE)))</f>
        <v/>
      </c>
      <c r="K219" s="68" t="str">
        <f>IF(C219="","",IF(ISERROR(VLOOKUP(VLOOKUP(C219,Table1[[Practice no.]:[12]],25,FALSE),List!$A$2:$B$5,2,FALSE)),"",VLOOKUP(VLOOKUP(C219,Table1[[Practice no.]:[12]],25,FALSE),List!$A$2:$B$5,2,FALSE)))</f>
        <v/>
      </c>
      <c r="L219" s="68" t="str">
        <f>IF(C219="","",IF(ISERROR(VLOOKUP(VLOOKUP(C219,Table1[[Practice no.]:[12]],26,FALSE),List!$A$2:$B$5,2,FALSE)),"",VLOOKUP(VLOOKUP(C219,Table1[[Practice no.]:[12]],26,FALSE),List!$A$2:$B$5,2,FALSE)))</f>
        <v/>
      </c>
      <c r="M219" s="68" t="str">
        <f>IF(C219="","",IF(ISERROR(VLOOKUP(VLOOKUP(C219,Table1[[Practice no.]:[12]],27,FALSE),List!$A$2:$B$5,2,FALSE)),"",VLOOKUP(VLOOKUP(C219,Table1[[Practice no.]:[12]],27,FALSE),List!$A$2:$B$5,2,FALSE)))</f>
        <v/>
      </c>
      <c r="N219" s="69" t="str">
        <f>IF(C219="","",IF(ISERROR(VLOOKUP(VLOOKUP(C219,Table1[[Practice no.]:[12]],28,FALSE),List!$A$2:$B$5,2,FALSE)),"",VLOOKUP(VLOOKUP(C219,Table1[[Practice no.]:[12]],28,FALSE),List!$A$2:$B$5,2,FALSE)))</f>
        <v/>
      </c>
      <c r="O219" s="69" t="str">
        <f>IF(C219="","",IF(ISERROR(VLOOKUP(VLOOKUP(C219,Table1[[Practice no.]:[12]],29,FALSE),List!$A$2:$B$5,2,FALSE)),"",VLOOKUP(VLOOKUP(C219,Table1[[Practice no.]:[12]],29,FALSE),List!$A$2:$B$5,2,FALSE)))</f>
        <v/>
      </c>
      <c r="P219" s="69" t="str">
        <f>IF(C219="","",IF(ISERROR(VLOOKUP(VLOOKUP(C219,Table1[[Practice no.]:[12]],30,FALSE),List!$A$2:$B$5,2,FALSE)),"",VLOOKUP(VLOOKUP(C219,Table1[[Practice no.]:[12]],30,FALSE),List!$A$2:$B$5,2,FALSE)))</f>
        <v/>
      </c>
      <c r="Q219" s="77" t="str">
        <f>IF(C219="","",IF(ISERROR(VLOOKUP(VLOOKUP(C219,Table1[[Practice no.]:[12]],31,FALSE),List!$A$2:$B$5,2,FALSE)),"",VLOOKUP(VLOOKUP(C219,Table1[[Practice no.]:[12]],31,FALSE),List!$A$2:$B$5,2,FALSE)))</f>
        <v/>
      </c>
      <c r="R219" s="55" t="str">
        <f>IF(C219="","",IF(ISERROR(VLOOKUP(VLOOKUP(C219,Table1[[Practice no.]:[12]],32,FALSE),List!$A$2:$B$5,2,FALSE)),"",VLOOKUP(VLOOKUP(C219,Table1[[Practice no.]:[12]],32,FALSE),List!$A$2:$B$5,2,FALSE)))</f>
        <v/>
      </c>
      <c r="S219" s="55" t="str">
        <f>IF(C219="","",IF(ISERROR(VLOOKUP(VLOOKUP(C219,Table1[[Practice no.]:[12]],33,FALSE),List!$A$2:$B$5,2,FALSE)),"",VLOOKUP(VLOOKUP(C219,Table1[[Practice no.]:[12]],33,FALSE),List!$A$2:$B$5,2,FALSE)))</f>
        <v/>
      </c>
      <c r="T219" s="55" t="str">
        <f>IF(C219="","",IF(ISERROR(VLOOKUP(VLOOKUP(C219,Table1[[Practice no.]:[12]],34,FALSE),List!$A$2:$B$5,2,FALSE)),"",VLOOKUP(VLOOKUP(C219,Table1[[Practice no.]:[12]],34,FALSE),List!$A$2:$B$5,2,FALSE)))</f>
        <v/>
      </c>
      <c r="U219" s="55" t="str">
        <f>IF(C219="","",IF(ISERROR(VLOOKUP(VLOOKUP(C219,Table1[[Practice no.]:[12]],35,FALSE),List!$A$2:$B$5,2,FALSE)),"",VLOOKUP(VLOOKUP(C219,Table1[[Practice no.]:[12]],35,FALSE),List!$A$2:$B$5,2,FALSE)))</f>
        <v/>
      </c>
      <c r="V219" s="55" t="str">
        <f>IF(C219="","",IF(ISERROR(VLOOKUP(VLOOKUP(C219,Table1[[Practice no.]:[12]],36,FALSE),List!$A$2:$B$5,2,FALSE)),"",VLOOKUP(VLOOKUP(C219,Table1[[Practice no.]:[12]],36,FALSE),List!$A$2:$B$5,2,FALSE)))</f>
        <v/>
      </c>
      <c r="W219" s="55" t="str">
        <f>IF(C219="","",IF(ISERROR(VLOOKUP(VLOOKUP(C219,Table1[[Practice no.]:[12]],37,FALSE),List!$A$2:$B$5,2,FALSE)),"",VLOOKUP(VLOOKUP(C219,Table1[[Practice no.]:[12]],37,FALSE),List!$A$2:$B$5,2,FALSE)))</f>
        <v/>
      </c>
      <c r="X219" s="55" t="str">
        <f>IF(C219="","",IF(ISERROR(VLOOKUP(VLOOKUP(C219,Table1[[Practice no.]:[12]],38,FALSE),List!$A$2:$B$5,2,FALSE)),"",VLOOKUP(VLOOKUP(C219,Table1[[Practice no.]:[12]],38,FALSE),List!$A$2:$B$5,2,FALSE)))</f>
        <v/>
      </c>
      <c r="Y219" s="55" t="str">
        <f>IF(C219="","",IF(ISERROR(VLOOKUP(VLOOKUP(C219,Table1[[Practice no.]:[12]],39,FALSE),List!$A$2:$B$5,2,FALSE)),"",VLOOKUP(VLOOKUP(C219,Table1[[Practice no.]:[12]],39,FALSE),List!$A$2:$B$5,2,FALSE)))</f>
        <v/>
      </c>
      <c r="Z219" s="55" t="str">
        <f>IF(C219="","",IF(ISERROR(VLOOKUP(VLOOKUP(C219,Table1[[Practice no.]:[12]],40,FALSE),List!$A$2:$B$5,2,FALSE)),"",VLOOKUP(VLOOKUP(C219,Table1[[Practice no.]:[12]],40,FALSE),List!$A$2:$B$5,2,FALSE)))</f>
        <v/>
      </c>
      <c r="AA219" s="55" t="str">
        <f>IF(C219="","",IF(ISERROR(VLOOKUP(VLOOKUP(C219,Table1[[Practice no.]:[12]],41,FALSE),List!$A$2:$B$5,2,FALSE)),"",VLOOKUP(VLOOKUP(C219,Table1[[Practice no.]:[12]],41,FALSE),List!$A$2:$B$5,2,FALSE)))</f>
        <v/>
      </c>
      <c r="AB219" s="55" t="str">
        <f>IF(C219="","",IF(ISERROR(VLOOKUP(VLOOKUP(C219,Table1[[Practice no.]:[12]],42,FALSE),List!$A$2:$B$5,2,FALSE)),"",VLOOKUP(VLOOKUP(C219,Table1[[Practice no.]:[12]],42,FALSE),List!$A$2:$B$5,2,FALSE)))</f>
        <v/>
      </c>
    </row>
    <row r="220" spans="1:28" ht="40.35" customHeight="1">
      <c r="A220" s="222"/>
      <c r="B220" s="219"/>
      <c r="C220" s="217"/>
      <c r="D220" s="219" t="str">
        <f>IF(C220="","",HYPERLINK("#'" &amp; C220 &amp; "'!A1",VLOOKUP(C220,Table1[[Practice no.]:[Pracitce Name]],2,FALSE)))</f>
        <v/>
      </c>
      <c r="E220" s="65" t="str">
        <f>IF(C220="","",IF(ISERROR(VLOOKUP(VLOOKUP(C220,Table1[[Practice no.]:[12]],19,FALSE),List!$A$2:$B$5,2,FALSE)),"",VLOOKUP(VLOOKUP(C220,Table1[[Practice no.]:[12]],19,FALSE),List!$A$2:$B$5,2,FALSE)))</f>
        <v/>
      </c>
      <c r="F220" s="66" t="str">
        <f>IF(C220="","",IF(ISERROR(VLOOKUP(VLOOKUP(C220,Table1[[Practice no.]:[12]],20,FALSE),List!$A$2:$B$5,2,FALSE)),"",VLOOKUP(VLOOKUP(C220,Table1[[Practice no.]:[12]],20,FALSE),List!$A$2:$B$5,2,FALSE)))</f>
        <v/>
      </c>
      <c r="G220" s="66" t="str">
        <f>IF(C220="","",IF(ISERROR(VLOOKUP(VLOOKUP(C220,Table1[[Practice no.]:[12]],21,FALSE),List!$A$2:$B$5,2,FALSE)),"",VLOOKUP(VLOOKUP(C220,Table1[[Practice no.]:[12]],21,FALSE),List!$A$2:$B$5,2,FALSE)))</f>
        <v/>
      </c>
      <c r="H220" s="67" t="str">
        <f>IF(C220="","",IF(ISERROR(VLOOKUP(VLOOKUP(C220,Table1[[Practice no.]:[12]],22,FALSE),List!$A$2:$B$5,2,FALSE)),"",VLOOKUP(VLOOKUP(C220,Table1[[Practice no.]:[12]],22,FALSE),List!$A$2:$B$5,2,FALSE)))</f>
        <v/>
      </c>
      <c r="I220" s="67" t="str">
        <f>IF(C220="","",IF(ISERROR(VLOOKUP(VLOOKUP(C220,Table1[[Practice no.]:[12]],23,FALSE),List!$A$2:$B$5,2,FALSE)),"",VLOOKUP(VLOOKUP(C220,Table1[[Practice no.]:[12]],23,FALSE),List!$A$2:$B$5,2,FALSE)))</f>
        <v/>
      </c>
      <c r="J220" s="67" t="str">
        <f>IF(C220="","",IF(ISERROR(VLOOKUP(VLOOKUP(C220,Table1[[Practice no.]:[12]],24,FALSE),List!$A$2:$B$5,2,FALSE)),"",VLOOKUP(VLOOKUP(C220,Table1[[Practice no.]:[12]],24,FALSE),List!$A$2:$B$5,2,FALSE)))</f>
        <v/>
      </c>
      <c r="K220" s="68" t="str">
        <f>IF(C220="","",IF(ISERROR(VLOOKUP(VLOOKUP(C220,Table1[[Practice no.]:[12]],25,FALSE),List!$A$2:$B$5,2,FALSE)),"",VLOOKUP(VLOOKUP(C220,Table1[[Practice no.]:[12]],25,FALSE),List!$A$2:$B$5,2,FALSE)))</f>
        <v/>
      </c>
      <c r="L220" s="68" t="str">
        <f>IF(C220="","",IF(ISERROR(VLOOKUP(VLOOKUP(C220,Table1[[Practice no.]:[12]],26,FALSE),List!$A$2:$B$5,2,FALSE)),"",VLOOKUP(VLOOKUP(C220,Table1[[Practice no.]:[12]],26,FALSE),List!$A$2:$B$5,2,FALSE)))</f>
        <v/>
      </c>
      <c r="M220" s="68" t="str">
        <f>IF(C220="","",IF(ISERROR(VLOOKUP(VLOOKUP(C220,Table1[[Practice no.]:[12]],27,FALSE),List!$A$2:$B$5,2,FALSE)),"",VLOOKUP(VLOOKUP(C220,Table1[[Practice no.]:[12]],27,FALSE),List!$A$2:$B$5,2,FALSE)))</f>
        <v/>
      </c>
      <c r="N220" s="69" t="str">
        <f>IF(C220="","",IF(ISERROR(VLOOKUP(VLOOKUP(C220,Table1[[Practice no.]:[12]],28,FALSE),List!$A$2:$B$5,2,FALSE)),"",VLOOKUP(VLOOKUP(C220,Table1[[Practice no.]:[12]],28,FALSE),List!$A$2:$B$5,2,FALSE)))</f>
        <v/>
      </c>
      <c r="O220" s="69" t="str">
        <f>IF(C220="","",IF(ISERROR(VLOOKUP(VLOOKUP(C220,Table1[[Practice no.]:[12]],29,FALSE),List!$A$2:$B$5,2,FALSE)),"",VLOOKUP(VLOOKUP(C220,Table1[[Practice no.]:[12]],29,FALSE),List!$A$2:$B$5,2,FALSE)))</f>
        <v/>
      </c>
      <c r="P220" s="69" t="str">
        <f>IF(C220="","",IF(ISERROR(VLOOKUP(VLOOKUP(C220,Table1[[Practice no.]:[12]],30,FALSE),List!$A$2:$B$5,2,FALSE)),"",VLOOKUP(VLOOKUP(C220,Table1[[Practice no.]:[12]],30,FALSE),List!$A$2:$B$5,2,FALSE)))</f>
        <v/>
      </c>
      <c r="Q220" s="77" t="str">
        <f>IF(C220="","",IF(ISERROR(VLOOKUP(VLOOKUP(C220,Table1[[Practice no.]:[12]],31,FALSE),List!$A$2:$B$5,2,FALSE)),"",VLOOKUP(VLOOKUP(C220,Table1[[Practice no.]:[12]],31,FALSE),List!$A$2:$B$5,2,FALSE)))</f>
        <v/>
      </c>
      <c r="R220" s="55" t="str">
        <f>IF(C220="","",IF(ISERROR(VLOOKUP(VLOOKUP(C220,Table1[[Practice no.]:[12]],32,FALSE),List!$A$2:$B$5,2,FALSE)),"",VLOOKUP(VLOOKUP(C220,Table1[[Practice no.]:[12]],32,FALSE),List!$A$2:$B$5,2,FALSE)))</f>
        <v/>
      </c>
      <c r="S220" s="55" t="str">
        <f>IF(C220="","",IF(ISERROR(VLOOKUP(VLOOKUP(C220,Table1[[Practice no.]:[12]],33,FALSE),List!$A$2:$B$5,2,FALSE)),"",VLOOKUP(VLOOKUP(C220,Table1[[Practice no.]:[12]],33,FALSE),List!$A$2:$B$5,2,FALSE)))</f>
        <v/>
      </c>
      <c r="T220" s="55" t="str">
        <f>IF(C220="","",IF(ISERROR(VLOOKUP(VLOOKUP(C220,Table1[[Practice no.]:[12]],34,FALSE),List!$A$2:$B$5,2,FALSE)),"",VLOOKUP(VLOOKUP(C220,Table1[[Practice no.]:[12]],34,FALSE),List!$A$2:$B$5,2,FALSE)))</f>
        <v/>
      </c>
      <c r="U220" s="55" t="str">
        <f>IF(C220="","",IF(ISERROR(VLOOKUP(VLOOKUP(C220,Table1[[Practice no.]:[12]],35,FALSE),List!$A$2:$B$5,2,FALSE)),"",VLOOKUP(VLOOKUP(C220,Table1[[Practice no.]:[12]],35,FALSE),List!$A$2:$B$5,2,FALSE)))</f>
        <v/>
      </c>
      <c r="V220" s="55" t="str">
        <f>IF(C220="","",IF(ISERROR(VLOOKUP(VLOOKUP(C220,Table1[[Practice no.]:[12]],36,FALSE),List!$A$2:$B$5,2,FALSE)),"",VLOOKUP(VLOOKUP(C220,Table1[[Practice no.]:[12]],36,FALSE),List!$A$2:$B$5,2,FALSE)))</f>
        <v/>
      </c>
      <c r="W220" s="55" t="str">
        <f>IF(C220="","",IF(ISERROR(VLOOKUP(VLOOKUP(C220,Table1[[Practice no.]:[12]],37,FALSE),List!$A$2:$B$5,2,FALSE)),"",VLOOKUP(VLOOKUP(C220,Table1[[Practice no.]:[12]],37,FALSE),List!$A$2:$B$5,2,FALSE)))</f>
        <v/>
      </c>
      <c r="X220" s="55" t="str">
        <f>IF(C220="","",IF(ISERROR(VLOOKUP(VLOOKUP(C220,Table1[[Practice no.]:[12]],38,FALSE),List!$A$2:$B$5,2,FALSE)),"",VLOOKUP(VLOOKUP(C220,Table1[[Practice no.]:[12]],38,FALSE),List!$A$2:$B$5,2,FALSE)))</f>
        <v/>
      </c>
      <c r="Y220" s="55" t="str">
        <f>IF(C220="","",IF(ISERROR(VLOOKUP(VLOOKUP(C220,Table1[[Practice no.]:[12]],39,FALSE),List!$A$2:$B$5,2,FALSE)),"",VLOOKUP(VLOOKUP(C220,Table1[[Practice no.]:[12]],39,FALSE),List!$A$2:$B$5,2,FALSE)))</f>
        <v/>
      </c>
      <c r="Z220" s="55" t="str">
        <f>IF(C220="","",IF(ISERROR(VLOOKUP(VLOOKUP(C220,Table1[[Practice no.]:[12]],40,FALSE),List!$A$2:$B$5,2,FALSE)),"",VLOOKUP(VLOOKUP(C220,Table1[[Practice no.]:[12]],40,FALSE),List!$A$2:$B$5,2,FALSE)))</f>
        <v/>
      </c>
      <c r="AA220" s="55" t="str">
        <f>IF(C220="","",IF(ISERROR(VLOOKUP(VLOOKUP(C220,Table1[[Practice no.]:[12]],41,FALSE),List!$A$2:$B$5,2,FALSE)),"",VLOOKUP(VLOOKUP(C220,Table1[[Practice no.]:[12]],41,FALSE),List!$A$2:$B$5,2,FALSE)))</f>
        <v/>
      </c>
      <c r="AB220" s="55" t="str">
        <f>IF(C220="","",IF(ISERROR(VLOOKUP(VLOOKUP(C220,Table1[[Practice no.]:[12]],42,FALSE),List!$A$2:$B$5,2,FALSE)),"",VLOOKUP(VLOOKUP(C220,Table1[[Practice no.]:[12]],42,FALSE),List!$A$2:$B$5,2,FALSE)))</f>
        <v/>
      </c>
    </row>
    <row r="221" spans="1:28" ht="40.35" customHeight="1">
      <c r="A221" s="222"/>
      <c r="B221" s="219"/>
      <c r="C221" s="217"/>
      <c r="D221" s="219" t="str">
        <f>IF(C221="","",HYPERLINK("#'" &amp; C221 &amp; "'!A1",VLOOKUP(C221,Table1[[Practice no.]:[Pracitce Name]],2,FALSE)))</f>
        <v/>
      </c>
      <c r="E221" s="65" t="str">
        <f>IF(C221="","",IF(ISERROR(VLOOKUP(VLOOKUP(C221,Table1[[Practice no.]:[12]],19,FALSE),List!$A$2:$B$5,2,FALSE)),"",VLOOKUP(VLOOKUP(C221,Table1[[Practice no.]:[12]],19,FALSE),List!$A$2:$B$5,2,FALSE)))</f>
        <v/>
      </c>
      <c r="F221" s="66" t="str">
        <f>IF(C221="","",IF(ISERROR(VLOOKUP(VLOOKUP(C221,Table1[[Practice no.]:[12]],20,FALSE),List!$A$2:$B$5,2,FALSE)),"",VLOOKUP(VLOOKUP(C221,Table1[[Practice no.]:[12]],20,FALSE),List!$A$2:$B$5,2,FALSE)))</f>
        <v/>
      </c>
      <c r="G221" s="66" t="str">
        <f>IF(C221="","",IF(ISERROR(VLOOKUP(VLOOKUP(C221,Table1[[Practice no.]:[12]],21,FALSE),List!$A$2:$B$5,2,FALSE)),"",VLOOKUP(VLOOKUP(C221,Table1[[Practice no.]:[12]],21,FALSE),List!$A$2:$B$5,2,FALSE)))</f>
        <v/>
      </c>
      <c r="H221" s="67" t="str">
        <f>IF(C221="","",IF(ISERROR(VLOOKUP(VLOOKUP(C221,Table1[[Practice no.]:[12]],22,FALSE),List!$A$2:$B$5,2,FALSE)),"",VLOOKUP(VLOOKUP(C221,Table1[[Practice no.]:[12]],22,FALSE),List!$A$2:$B$5,2,FALSE)))</f>
        <v/>
      </c>
      <c r="I221" s="67" t="str">
        <f>IF(C221="","",IF(ISERROR(VLOOKUP(VLOOKUP(C221,Table1[[Practice no.]:[12]],23,FALSE),List!$A$2:$B$5,2,FALSE)),"",VLOOKUP(VLOOKUP(C221,Table1[[Practice no.]:[12]],23,FALSE),List!$A$2:$B$5,2,FALSE)))</f>
        <v/>
      </c>
      <c r="J221" s="67" t="str">
        <f>IF(C221="","",IF(ISERROR(VLOOKUP(VLOOKUP(C221,Table1[[Practice no.]:[12]],24,FALSE),List!$A$2:$B$5,2,FALSE)),"",VLOOKUP(VLOOKUP(C221,Table1[[Practice no.]:[12]],24,FALSE),List!$A$2:$B$5,2,FALSE)))</f>
        <v/>
      </c>
      <c r="K221" s="68" t="str">
        <f>IF(C221="","",IF(ISERROR(VLOOKUP(VLOOKUP(C221,Table1[[Practice no.]:[12]],25,FALSE),List!$A$2:$B$5,2,FALSE)),"",VLOOKUP(VLOOKUP(C221,Table1[[Practice no.]:[12]],25,FALSE),List!$A$2:$B$5,2,FALSE)))</f>
        <v/>
      </c>
      <c r="L221" s="68" t="str">
        <f>IF(C221="","",IF(ISERROR(VLOOKUP(VLOOKUP(C221,Table1[[Practice no.]:[12]],26,FALSE),List!$A$2:$B$5,2,FALSE)),"",VLOOKUP(VLOOKUP(C221,Table1[[Practice no.]:[12]],26,FALSE),List!$A$2:$B$5,2,FALSE)))</f>
        <v/>
      </c>
      <c r="M221" s="68" t="str">
        <f>IF(C221="","",IF(ISERROR(VLOOKUP(VLOOKUP(C221,Table1[[Practice no.]:[12]],27,FALSE),List!$A$2:$B$5,2,FALSE)),"",VLOOKUP(VLOOKUP(C221,Table1[[Practice no.]:[12]],27,FALSE),List!$A$2:$B$5,2,FALSE)))</f>
        <v/>
      </c>
      <c r="N221" s="69" t="str">
        <f>IF(C221="","",IF(ISERROR(VLOOKUP(VLOOKUP(C221,Table1[[Practice no.]:[12]],28,FALSE),List!$A$2:$B$5,2,FALSE)),"",VLOOKUP(VLOOKUP(C221,Table1[[Practice no.]:[12]],28,FALSE),List!$A$2:$B$5,2,FALSE)))</f>
        <v/>
      </c>
      <c r="O221" s="69" t="str">
        <f>IF(C221="","",IF(ISERROR(VLOOKUP(VLOOKUP(C221,Table1[[Practice no.]:[12]],29,FALSE),List!$A$2:$B$5,2,FALSE)),"",VLOOKUP(VLOOKUP(C221,Table1[[Practice no.]:[12]],29,FALSE),List!$A$2:$B$5,2,FALSE)))</f>
        <v/>
      </c>
      <c r="P221" s="69" t="str">
        <f>IF(C221="","",IF(ISERROR(VLOOKUP(VLOOKUP(C221,Table1[[Practice no.]:[12]],30,FALSE),List!$A$2:$B$5,2,FALSE)),"",VLOOKUP(VLOOKUP(C221,Table1[[Practice no.]:[12]],30,FALSE),List!$A$2:$B$5,2,FALSE)))</f>
        <v/>
      </c>
      <c r="Q221" s="77" t="str">
        <f>IF(C221="","",IF(ISERROR(VLOOKUP(VLOOKUP(C221,Table1[[Practice no.]:[12]],31,FALSE),List!$A$2:$B$5,2,FALSE)),"",VLOOKUP(VLOOKUP(C221,Table1[[Practice no.]:[12]],31,FALSE),List!$A$2:$B$5,2,FALSE)))</f>
        <v/>
      </c>
      <c r="R221" s="55" t="str">
        <f>IF(C221="","",IF(ISERROR(VLOOKUP(VLOOKUP(C221,Table1[[Practice no.]:[12]],32,FALSE),List!$A$2:$B$5,2,FALSE)),"",VLOOKUP(VLOOKUP(C221,Table1[[Practice no.]:[12]],32,FALSE),List!$A$2:$B$5,2,FALSE)))</f>
        <v/>
      </c>
      <c r="S221" s="55" t="str">
        <f>IF(C221="","",IF(ISERROR(VLOOKUP(VLOOKUP(C221,Table1[[Practice no.]:[12]],33,FALSE),List!$A$2:$B$5,2,FALSE)),"",VLOOKUP(VLOOKUP(C221,Table1[[Practice no.]:[12]],33,FALSE),List!$A$2:$B$5,2,FALSE)))</f>
        <v/>
      </c>
      <c r="T221" s="55" t="str">
        <f>IF(C221="","",IF(ISERROR(VLOOKUP(VLOOKUP(C221,Table1[[Practice no.]:[12]],34,FALSE),List!$A$2:$B$5,2,FALSE)),"",VLOOKUP(VLOOKUP(C221,Table1[[Practice no.]:[12]],34,FALSE),List!$A$2:$B$5,2,FALSE)))</f>
        <v/>
      </c>
      <c r="U221" s="55" t="str">
        <f>IF(C221="","",IF(ISERROR(VLOOKUP(VLOOKUP(C221,Table1[[Practice no.]:[12]],35,FALSE),List!$A$2:$B$5,2,FALSE)),"",VLOOKUP(VLOOKUP(C221,Table1[[Practice no.]:[12]],35,FALSE),List!$A$2:$B$5,2,FALSE)))</f>
        <v/>
      </c>
      <c r="V221" s="55" t="str">
        <f>IF(C221="","",IF(ISERROR(VLOOKUP(VLOOKUP(C221,Table1[[Practice no.]:[12]],36,FALSE),List!$A$2:$B$5,2,FALSE)),"",VLOOKUP(VLOOKUP(C221,Table1[[Practice no.]:[12]],36,FALSE),List!$A$2:$B$5,2,FALSE)))</f>
        <v/>
      </c>
      <c r="W221" s="55" t="str">
        <f>IF(C221="","",IF(ISERROR(VLOOKUP(VLOOKUP(C221,Table1[[Practice no.]:[12]],37,FALSE),List!$A$2:$B$5,2,FALSE)),"",VLOOKUP(VLOOKUP(C221,Table1[[Practice no.]:[12]],37,FALSE),List!$A$2:$B$5,2,FALSE)))</f>
        <v/>
      </c>
      <c r="X221" s="55" t="str">
        <f>IF(C221="","",IF(ISERROR(VLOOKUP(VLOOKUP(C221,Table1[[Practice no.]:[12]],38,FALSE),List!$A$2:$B$5,2,FALSE)),"",VLOOKUP(VLOOKUP(C221,Table1[[Practice no.]:[12]],38,FALSE),List!$A$2:$B$5,2,FALSE)))</f>
        <v/>
      </c>
      <c r="Y221" s="55" t="str">
        <f>IF(C221="","",IF(ISERROR(VLOOKUP(VLOOKUP(C221,Table1[[Practice no.]:[12]],39,FALSE),List!$A$2:$B$5,2,FALSE)),"",VLOOKUP(VLOOKUP(C221,Table1[[Practice no.]:[12]],39,FALSE),List!$A$2:$B$5,2,FALSE)))</f>
        <v/>
      </c>
      <c r="Z221" s="55" t="str">
        <f>IF(C221="","",IF(ISERROR(VLOOKUP(VLOOKUP(C221,Table1[[Practice no.]:[12]],40,FALSE),List!$A$2:$B$5,2,FALSE)),"",VLOOKUP(VLOOKUP(C221,Table1[[Practice no.]:[12]],40,FALSE),List!$A$2:$B$5,2,FALSE)))</f>
        <v/>
      </c>
      <c r="AA221" s="55" t="str">
        <f>IF(C221="","",IF(ISERROR(VLOOKUP(VLOOKUP(C221,Table1[[Practice no.]:[12]],41,FALSE),List!$A$2:$B$5,2,FALSE)),"",VLOOKUP(VLOOKUP(C221,Table1[[Practice no.]:[12]],41,FALSE),List!$A$2:$B$5,2,FALSE)))</f>
        <v/>
      </c>
      <c r="AB221" s="55" t="str">
        <f>IF(C221="","",IF(ISERROR(VLOOKUP(VLOOKUP(C221,Table1[[Practice no.]:[12]],42,FALSE),List!$A$2:$B$5,2,FALSE)),"",VLOOKUP(VLOOKUP(C221,Table1[[Practice no.]:[12]],42,FALSE),List!$A$2:$B$5,2,FALSE)))</f>
        <v/>
      </c>
    </row>
    <row r="222" spans="1:28" ht="40.35" customHeight="1">
      <c r="A222" s="222"/>
      <c r="B222" s="219"/>
      <c r="C222" s="217"/>
      <c r="D222" s="219" t="str">
        <f>IF(C222="","",HYPERLINK("#'" &amp; C222 &amp; "'!A1",VLOOKUP(C222,Table1[[Practice no.]:[Pracitce Name]],2,FALSE)))</f>
        <v/>
      </c>
      <c r="E222" s="65" t="str">
        <f>IF(C222="","",IF(ISERROR(VLOOKUP(VLOOKUP(C222,Table1[[Practice no.]:[12]],19,FALSE),List!$A$2:$B$5,2,FALSE)),"",VLOOKUP(VLOOKUP(C222,Table1[[Practice no.]:[12]],19,FALSE),List!$A$2:$B$5,2,FALSE)))</f>
        <v/>
      </c>
      <c r="F222" s="66" t="str">
        <f>IF(C222="","",IF(ISERROR(VLOOKUP(VLOOKUP(C222,Table1[[Practice no.]:[12]],20,FALSE),List!$A$2:$B$5,2,FALSE)),"",VLOOKUP(VLOOKUP(C222,Table1[[Practice no.]:[12]],20,FALSE),List!$A$2:$B$5,2,FALSE)))</f>
        <v/>
      </c>
      <c r="G222" s="66" t="str">
        <f>IF(C222="","",IF(ISERROR(VLOOKUP(VLOOKUP(C222,Table1[[Practice no.]:[12]],21,FALSE),List!$A$2:$B$5,2,FALSE)),"",VLOOKUP(VLOOKUP(C222,Table1[[Practice no.]:[12]],21,FALSE),List!$A$2:$B$5,2,FALSE)))</f>
        <v/>
      </c>
      <c r="H222" s="67" t="str">
        <f>IF(C222="","",IF(ISERROR(VLOOKUP(VLOOKUP(C222,Table1[[Practice no.]:[12]],22,FALSE),List!$A$2:$B$5,2,FALSE)),"",VLOOKUP(VLOOKUP(C222,Table1[[Practice no.]:[12]],22,FALSE),List!$A$2:$B$5,2,FALSE)))</f>
        <v/>
      </c>
      <c r="I222" s="67" t="str">
        <f>IF(C222="","",IF(ISERROR(VLOOKUP(VLOOKUP(C222,Table1[[Practice no.]:[12]],23,FALSE),List!$A$2:$B$5,2,FALSE)),"",VLOOKUP(VLOOKUP(C222,Table1[[Practice no.]:[12]],23,FALSE),List!$A$2:$B$5,2,FALSE)))</f>
        <v/>
      </c>
      <c r="J222" s="67" t="str">
        <f>IF(C222="","",IF(ISERROR(VLOOKUP(VLOOKUP(C222,Table1[[Practice no.]:[12]],24,FALSE),List!$A$2:$B$5,2,FALSE)),"",VLOOKUP(VLOOKUP(C222,Table1[[Practice no.]:[12]],24,FALSE),List!$A$2:$B$5,2,FALSE)))</f>
        <v/>
      </c>
      <c r="K222" s="68" t="str">
        <f>IF(C222="","",IF(ISERROR(VLOOKUP(VLOOKUP(C222,Table1[[Practice no.]:[12]],25,FALSE),List!$A$2:$B$5,2,FALSE)),"",VLOOKUP(VLOOKUP(C222,Table1[[Practice no.]:[12]],25,FALSE),List!$A$2:$B$5,2,FALSE)))</f>
        <v/>
      </c>
      <c r="L222" s="68" t="str">
        <f>IF(C222="","",IF(ISERROR(VLOOKUP(VLOOKUP(C222,Table1[[Practice no.]:[12]],26,FALSE),List!$A$2:$B$5,2,FALSE)),"",VLOOKUP(VLOOKUP(C222,Table1[[Practice no.]:[12]],26,FALSE),List!$A$2:$B$5,2,FALSE)))</f>
        <v/>
      </c>
      <c r="M222" s="68" t="str">
        <f>IF(C222="","",IF(ISERROR(VLOOKUP(VLOOKUP(C222,Table1[[Practice no.]:[12]],27,FALSE),List!$A$2:$B$5,2,FALSE)),"",VLOOKUP(VLOOKUP(C222,Table1[[Practice no.]:[12]],27,FALSE),List!$A$2:$B$5,2,FALSE)))</f>
        <v/>
      </c>
      <c r="N222" s="69" t="str">
        <f>IF(C222="","",IF(ISERROR(VLOOKUP(VLOOKUP(C222,Table1[[Practice no.]:[12]],28,FALSE),List!$A$2:$B$5,2,FALSE)),"",VLOOKUP(VLOOKUP(C222,Table1[[Practice no.]:[12]],28,FALSE),List!$A$2:$B$5,2,FALSE)))</f>
        <v/>
      </c>
      <c r="O222" s="69" t="str">
        <f>IF(C222="","",IF(ISERROR(VLOOKUP(VLOOKUP(C222,Table1[[Practice no.]:[12]],29,FALSE),List!$A$2:$B$5,2,FALSE)),"",VLOOKUP(VLOOKUP(C222,Table1[[Practice no.]:[12]],29,FALSE),List!$A$2:$B$5,2,FALSE)))</f>
        <v/>
      </c>
      <c r="P222" s="69" t="str">
        <f>IF(C222="","",IF(ISERROR(VLOOKUP(VLOOKUP(C222,Table1[[Practice no.]:[12]],30,FALSE),List!$A$2:$B$5,2,FALSE)),"",VLOOKUP(VLOOKUP(C222,Table1[[Practice no.]:[12]],30,FALSE),List!$A$2:$B$5,2,FALSE)))</f>
        <v/>
      </c>
      <c r="Q222" s="77" t="str">
        <f>IF(C222="","",IF(ISERROR(VLOOKUP(VLOOKUP(C222,Table1[[Practice no.]:[12]],31,FALSE),List!$A$2:$B$5,2,FALSE)),"",VLOOKUP(VLOOKUP(C222,Table1[[Practice no.]:[12]],31,FALSE),List!$A$2:$B$5,2,FALSE)))</f>
        <v/>
      </c>
      <c r="R222" s="55" t="str">
        <f>IF(C222="","",IF(ISERROR(VLOOKUP(VLOOKUP(C222,Table1[[Practice no.]:[12]],32,FALSE),List!$A$2:$B$5,2,FALSE)),"",VLOOKUP(VLOOKUP(C222,Table1[[Practice no.]:[12]],32,FALSE),List!$A$2:$B$5,2,FALSE)))</f>
        <v/>
      </c>
      <c r="S222" s="55" t="str">
        <f>IF(C222="","",IF(ISERROR(VLOOKUP(VLOOKUP(C222,Table1[[Practice no.]:[12]],33,FALSE),List!$A$2:$B$5,2,FALSE)),"",VLOOKUP(VLOOKUP(C222,Table1[[Practice no.]:[12]],33,FALSE),List!$A$2:$B$5,2,FALSE)))</f>
        <v/>
      </c>
      <c r="T222" s="55" t="str">
        <f>IF(C222="","",IF(ISERROR(VLOOKUP(VLOOKUP(C222,Table1[[Practice no.]:[12]],34,FALSE),List!$A$2:$B$5,2,FALSE)),"",VLOOKUP(VLOOKUP(C222,Table1[[Practice no.]:[12]],34,FALSE),List!$A$2:$B$5,2,FALSE)))</f>
        <v/>
      </c>
      <c r="U222" s="55" t="str">
        <f>IF(C222="","",IF(ISERROR(VLOOKUP(VLOOKUP(C222,Table1[[Practice no.]:[12]],35,FALSE),List!$A$2:$B$5,2,FALSE)),"",VLOOKUP(VLOOKUP(C222,Table1[[Practice no.]:[12]],35,FALSE),List!$A$2:$B$5,2,FALSE)))</f>
        <v/>
      </c>
      <c r="V222" s="55" t="str">
        <f>IF(C222="","",IF(ISERROR(VLOOKUP(VLOOKUP(C222,Table1[[Practice no.]:[12]],36,FALSE),List!$A$2:$B$5,2,FALSE)),"",VLOOKUP(VLOOKUP(C222,Table1[[Practice no.]:[12]],36,FALSE),List!$A$2:$B$5,2,FALSE)))</f>
        <v/>
      </c>
      <c r="W222" s="55" t="str">
        <f>IF(C222="","",IF(ISERROR(VLOOKUP(VLOOKUP(C222,Table1[[Practice no.]:[12]],37,FALSE),List!$A$2:$B$5,2,FALSE)),"",VLOOKUP(VLOOKUP(C222,Table1[[Practice no.]:[12]],37,FALSE),List!$A$2:$B$5,2,FALSE)))</f>
        <v/>
      </c>
      <c r="X222" s="55" t="str">
        <f>IF(C222="","",IF(ISERROR(VLOOKUP(VLOOKUP(C222,Table1[[Practice no.]:[12]],38,FALSE),List!$A$2:$B$5,2,FALSE)),"",VLOOKUP(VLOOKUP(C222,Table1[[Practice no.]:[12]],38,FALSE),List!$A$2:$B$5,2,FALSE)))</f>
        <v/>
      </c>
      <c r="Y222" s="55" t="str">
        <f>IF(C222="","",IF(ISERROR(VLOOKUP(VLOOKUP(C222,Table1[[Practice no.]:[12]],39,FALSE),List!$A$2:$B$5,2,FALSE)),"",VLOOKUP(VLOOKUP(C222,Table1[[Practice no.]:[12]],39,FALSE),List!$A$2:$B$5,2,FALSE)))</f>
        <v/>
      </c>
      <c r="Z222" s="55" t="str">
        <f>IF(C222="","",IF(ISERROR(VLOOKUP(VLOOKUP(C222,Table1[[Practice no.]:[12]],40,FALSE),List!$A$2:$B$5,2,FALSE)),"",VLOOKUP(VLOOKUP(C222,Table1[[Practice no.]:[12]],40,FALSE),List!$A$2:$B$5,2,FALSE)))</f>
        <v/>
      </c>
      <c r="AA222" s="55" t="str">
        <f>IF(C222="","",IF(ISERROR(VLOOKUP(VLOOKUP(C222,Table1[[Practice no.]:[12]],41,FALSE),List!$A$2:$B$5,2,FALSE)),"",VLOOKUP(VLOOKUP(C222,Table1[[Practice no.]:[12]],41,FALSE),List!$A$2:$B$5,2,FALSE)))</f>
        <v/>
      </c>
      <c r="AB222" s="55" t="str">
        <f>IF(C222="","",IF(ISERROR(VLOOKUP(VLOOKUP(C222,Table1[[Practice no.]:[12]],42,FALSE),List!$A$2:$B$5,2,FALSE)),"",VLOOKUP(VLOOKUP(C222,Table1[[Practice no.]:[12]],42,FALSE),List!$A$2:$B$5,2,FALSE)))</f>
        <v/>
      </c>
    </row>
    <row r="223" spans="1:28" ht="40.35" customHeight="1">
      <c r="A223" s="222"/>
      <c r="B223" s="219"/>
      <c r="C223" s="217"/>
      <c r="D223" s="219" t="str">
        <f>IF(C223="","",HYPERLINK("#'" &amp; C223 &amp; "'!A1",VLOOKUP(C223,Table1[[Practice no.]:[Pracitce Name]],2,FALSE)))</f>
        <v/>
      </c>
      <c r="E223" s="65" t="str">
        <f>IF(C223="","",IF(ISERROR(VLOOKUP(VLOOKUP(C223,Table1[[Practice no.]:[12]],19,FALSE),List!$A$2:$B$5,2,FALSE)),"",VLOOKUP(VLOOKUP(C223,Table1[[Practice no.]:[12]],19,FALSE),List!$A$2:$B$5,2,FALSE)))</f>
        <v/>
      </c>
      <c r="F223" s="66" t="str">
        <f>IF(C223="","",IF(ISERROR(VLOOKUP(VLOOKUP(C223,Table1[[Practice no.]:[12]],20,FALSE),List!$A$2:$B$5,2,FALSE)),"",VLOOKUP(VLOOKUP(C223,Table1[[Practice no.]:[12]],20,FALSE),List!$A$2:$B$5,2,FALSE)))</f>
        <v/>
      </c>
      <c r="G223" s="66" t="str">
        <f>IF(C223="","",IF(ISERROR(VLOOKUP(VLOOKUP(C223,Table1[[Practice no.]:[12]],21,FALSE),List!$A$2:$B$5,2,FALSE)),"",VLOOKUP(VLOOKUP(C223,Table1[[Practice no.]:[12]],21,FALSE),List!$A$2:$B$5,2,FALSE)))</f>
        <v/>
      </c>
      <c r="H223" s="67" t="str">
        <f>IF(C223="","",IF(ISERROR(VLOOKUP(VLOOKUP(C223,Table1[[Practice no.]:[12]],22,FALSE),List!$A$2:$B$5,2,FALSE)),"",VLOOKUP(VLOOKUP(C223,Table1[[Practice no.]:[12]],22,FALSE),List!$A$2:$B$5,2,FALSE)))</f>
        <v/>
      </c>
      <c r="I223" s="67" t="str">
        <f>IF(C223="","",IF(ISERROR(VLOOKUP(VLOOKUP(C223,Table1[[Practice no.]:[12]],23,FALSE),List!$A$2:$B$5,2,FALSE)),"",VLOOKUP(VLOOKUP(C223,Table1[[Practice no.]:[12]],23,FALSE),List!$A$2:$B$5,2,FALSE)))</f>
        <v/>
      </c>
      <c r="J223" s="67" t="str">
        <f>IF(C223="","",IF(ISERROR(VLOOKUP(VLOOKUP(C223,Table1[[Practice no.]:[12]],24,FALSE),List!$A$2:$B$5,2,FALSE)),"",VLOOKUP(VLOOKUP(C223,Table1[[Practice no.]:[12]],24,FALSE),List!$A$2:$B$5,2,FALSE)))</f>
        <v/>
      </c>
      <c r="K223" s="68" t="str">
        <f>IF(C223="","",IF(ISERROR(VLOOKUP(VLOOKUP(C223,Table1[[Practice no.]:[12]],25,FALSE),List!$A$2:$B$5,2,FALSE)),"",VLOOKUP(VLOOKUP(C223,Table1[[Practice no.]:[12]],25,FALSE),List!$A$2:$B$5,2,FALSE)))</f>
        <v/>
      </c>
      <c r="L223" s="68" t="str">
        <f>IF(C223="","",IF(ISERROR(VLOOKUP(VLOOKUP(C223,Table1[[Practice no.]:[12]],26,FALSE),List!$A$2:$B$5,2,FALSE)),"",VLOOKUP(VLOOKUP(C223,Table1[[Practice no.]:[12]],26,FALSE),List!$A$2:$B$5,2,FALSE)))</f>
        <v/>
      </c>
      <c r="M223" s="68" t="str">
        <f>IF(C223="","",IF(ISERROR(VLOOKUP(VLOOKUP(C223,Table1[[Practice no.]:[12]],27,FALSE),List!$A$2:$B$5,2,FALSE)),"",VLOOKUP(VLOOKUP(C223,Table1[[Practice no.]:[12]],27,FALSE),List!$A$2:$B$5,2,FALSE)))</f>
        <v/>
      </c>
      <c r="N223" s="69" t="str">
        <f>IF(C223="","",IF(ISERROR(VLOOKUP(VLOOKUP(C223,Table1[[Practice no.]:[12]],28,FALSE),List!$A$2:$B$5,2,FALSE)),"",VLOOKUP(VLOOKUP(C223,Table1[[Practice no.]:[12]],28,FALSE),List!$A$2:$B$5,2,FALSE)))</f>
        <v/>
      </c>
      <c r="O223" s="69" t="str">
        <f>IF(C223="","",IF(ISERROR(VLOOKUP(VLOOKUP(C223,Table1[[Practice no.]:[12]],29,FALSE),List!$A$2:$B$5,2,FALSE)),"",VLOOKUP(VLOOKUP(C223,Table1[[Practice no.]:[12]],29,FALSE),List!$A$2:$B$5,2,FALSE)))</f>
        <v/>
      </c>
      <c r="P223" s="69" t="str">
        <f>IF(C223="","",IF(ISERROR(VLOOKUP(VLOOKUP(C223,Table1[[Practice no.]:[12]],30,FALSE),List!$A$2:$B$5,2,FALSE)),"",VLOOKUP(VLOOKUP(C223,Table1[[Practice no.]:[12]],30,FALSE),List!$A$2:$B$5,2,FALSE)))</f>
        <v/>
      </c>
      <c r="Q223" s="77" t="str">
        <f>IF(C223="","",IF(ISERROR(VLOOKUP(VLOOKUP(C223,Table1[[Practice no.]:[12]],31,FALSE),List!$A$2:$B$5,2,FALSE)),"",VLOOKUP(VLOOKUP(C223,Table1[[Practice no.]:[12]],31,FALSE),List!$A$2:$B$5,2,FALSE)))</f>
        <v/>
      </c>
      <c r="R223" s="55" t="str">
        <f>IF(C223="","",IF(ISERROR(VLOOKUP(VLOOKUP(C223,Table1[[Practice no.]:[12]],32,FALSE),List!$A$2:$B$5,2,FALSE)),"",VLOOKUP(VLOOKUP(C223,Table1[[Practice no.]:[12]],32,FALSE),List!$A$2:$B$5,2,FALSE)))</f>
        <v/>
      </c>
      <c r="S223" s="55" t="str">
        <f>IF(C223="","",IF(ISERROR(VLOOKUP(VLOOKUP(C223,Table1[[Practice no.]:[12]],33,FALSE),List!$A$2:$B$5,2,FALSE)),"",VLOOKUP(VLOOKUP(C223,Table1[[Practice no.]:[12]],33,FALSE),List!$A$2:$B$5,2,FALSE)))</f>
        <v/>
      </c>
      <c r="T223" s="55" t="str">
        <f>IF(C223="","",IF(ISERROR(VLOOKUP(VLOOKUP(C223,Table1[[Practice no.]:[12]],34,FALSE),List!$A$2:$B$5,2,FALSE)),"",VLOOKUP(VLOOKUP(C223,Table1[[Practice no.]:[12]],34,FALSE),List!$A$2:$B$5,2,FALSE)))</f>
        <v/>
      </c>
      <c r="U223" s="55" t="str">
        <f>IF(C223="","",IF(ISERROR(VLOOKUP(VLOOKUP(C223,Table1[[Practice no.]:[12]],35,FALSE),List!$A$2:$B$5,2,FALSE)),"",VLOOKUP(VLOOKUP(C223,Table1[[Practice no.]:[12]],35,FALSE),List!$A$2:$B$5,2,FALSE)))</f>
        <v/>
      </c>
      <c r="V223" s="55" t="str">
        <f>IF(C223="","",IF(ISERROR(VLOOKUP(VLOOKUP(C223,Table1[[Practice no.]:[12]],36,FALSE),List!$A$2:$B$5,2,FALSE)),"",VLOOKUP(VLOOKUP(C223,Table1[[Practice no.]:[12]],36,FALSE),List!$A$2:$B$5,2,FALSE)))</f>
        <v/>
      </c>
      <c r="W223" s="55" t="str">
        <f>IF(C223="","",IF(ISERROR(VLOOKUP(VLOOKUP(C223,Table1[[Practice no.]:[12]],37,FALSE),List!$A$2:$B$5,2,FALSE)),"",VLOOKUP(VLOOKUP(C223,Table1[[Practice no.]:[12]],37,FALSE),List!$A$2:$B$5,2,FALSE)))</f>
        <v/>
      </c>
      <c r="X223" s="55" t="str">
        <f>IF(C223="","",IF(ISERROR(VLOOKUP(VLOOKUP(C223,Table1[[Practice no.]:[12]],38,FALSE),List!$A$2:$B$5,2,FALSE)),"",VLOOKUP(VLOOKUP(C223,Table1[[Practice no.]:[12]],38,FALSE),List!$A$2:$B$5,2,FALSE)))</f>
        <v/>
      </c>
      <c r="Y223" s="55" t="str">
        <f>IF(C223="","",IF(ISERROR(VLOOKUP(VLOOKUP(C223,Table1[[Practice no.]:[12]],39,FALSE),List!$A$2:$B$5,2,FALSE)),"",VLOOKUP(VLOOKUP(C223,Table1[[Practice no.]:[12]],39,FALSE),List!$A$2:$B$5,2,FALSE)))</f>
        <v/>
      </c>
      <c r="Z223" s="55" t="str">
        <f>IF(C223="","",IF(ISERROR(VLOOKUP(VLOOKUP(C223,Table1[[Practice no.]:[12]],40,FALSE),List!$A$2:$B$5,2,FALSE)),"",VLOOKUP(VLOOKUP(C223,Table1[[Practice no.]:[12]],40,FALSE),List!$A$2:$B$5,2,FALSE)))</f>
        <v/>
      </c>
      <c r="AA223" s="55" t="str">
        <f>IF(C223="","",IF(ISERROR(VLOOKUP(VLOOKUP(C223,Table1[[Practice no.]:[12]],41,FALSE),List!$A$2:$B$5,2,FALSE)),"",VLOOKUP(VLOOKUP(C223,Table1[[Practice no.]:[12]],41,FALSE),List!$A$2:$B$5,2,FALSE)))</f>
        <v/>
      </c>
      <c r="AB223" s="55" t="str">
        <f>IF(C223="","",IF(ISERROR(VLOOKUP(VLOOKUP(C223,Table1[[Practice no.]:[12]],42,FALSE),List!$A$2:$B$5,2,FALSE)),"",VLOOKUP(VLOOKUP(C223,Table1[[Practice no.]:[12]],42,FALSE),List!$A$2:$B$5,2,FALSE)))</f>
        <v/>
      </c>
    </row>
    <row r="224" spans="1:28" ht="40.35" customHeight="1">
      <c r="A224" s="222"/>
      <c r="B224" s="219"/>
      <c r="C224" s="217"/>
      <c r="D224" s="219" t="str">
        <f>IF(C224="","",HYPERLINK("#'" &amp; C224 &amp; "'!A1",VLOOKUP(C224,Table1[[Practice no.]:[Pracitce Name]],2,FALSE)))</f>
        <v/>
      </c>
      <c r="E224" s="65" t="str">
        <f>IF(C224="","",IF(ISERROR(VLOOKUP(VLOOKUP(C224,Table1[[Practice no.]:[12]],19,FALSE),List!$A$2:$B$5,2,FALSE)),"",VLOOKUP(VLOOKUP(C224,Table1[[Practice no.]:[12]],19,FALSE),List!$A$2:$B$5,2,FALSE)))</f>
        <v/>
      </c>
      <c r="F224" s="66" t="str">
        <f>IF(C224="","",IF(ISERROR(VLOOKUP(VLOOKUP(C224,Table1[[Practice no.]:[12]],20,FALSE),List!$A$2:$B$5,2,FALSE)),"",VLOOKUP(VLOOKUP(C224,Table1[[Practice no.]:[12]],20,FALSE),List!$A$2:$B$5,2,FALSE)))</f>
        <v/>
      </c>
      <c r="G224" s="66" t="str">
        <f>IF(C224="","",IF(ISERROR(VLOOKUP(VLOOKUP(C224,Table1[[Practice no.]:[12]],21,FALSE),List!$A$2:$B$5,2,FALSE)),"",VLOOKUP(VLOOKUP(C224,Table1[[Practice no.]:[12]],21,FALSE),List!$A$2:$B$5,2,FALSE)))</f>
        <v/>
      </c>
      <c r="H224" s="67" t="str">
        <f>IF(C224="","",IF(ISERROR(VLOOKUP(VLOOKUP(C224,Table1[[Practice no.]:[12]],22,FALSE),List!$A$2:$B$5,2,FALSE)),"",VLOOKUP(VLOOKUP(C224,Table1[[Practice no.]:[12]],22,FALSE),List!$A$2:$B$5,2,FALSE)))</f>
        <v/>
      </c>
      <c r="I224" s="67" t="str">
        <f>IF(C224="","",IF(ISERROR(VLOOKUP(VLOOKUP(C224,Table1[[Practice no.]:[12]],23,FALSE),List!$A$2:$B$5,2,FALSE)),"",VLOOKUP(VLOOKUP(C224,Table1[[Practice no.]:[12]],23,FALSE),List!$A$2:$B$5,2,FALSE)))</f>
        <v/>
      </c>
      <c r="J224" s="67" t="str">
        <f>IF(C224="","",IF(ISERROR(VLOOKUP(VLOOKUP(C224,Table1[[Practice no.]:[12]],24,FALSE),List!$A$2:$B$5,2,FALSE)),"",VLOOKUP(VLOOKUP(C224,Table1[[Practice no.]:[12]],24,FALSE),List!$A$2:$B$5,2,FALSE)))</f>
        <v/>
      </c>
      <c r="K224" s="68" t="str">
        <f>IF(C224="","",IF(ISERROR(VLOOKUP(VLOOKUP(C224,Table1[[Practice no.]:[12]],25,FALSE),List!$A$2:$B$5,2,FALSE)),"",VLOOKUP(VLOOKUP(C224,Table1[[Practice no.]:[12]],25,FALSE),List!$A$2:$B$5,2,FALSE)))</f>
        <v/>
      </c>
      <c r="L224" s="68" t="str">
        <f>IF(C224="","",IF(ISERROR(VLOOKUP(VLOOKUP(C224,Table1[[Practice no.]:[12]],26,FALSE),List!$A$2:$B$5,2,FALSE)),"",VLOOKUP(VLOOKUP(C224,Table1[[Practice no.]:[12]],26,FALSE),List!$A$2:$B$5,2,FALSE)))</f>
        <v/>
      </c>
      <c r="M224" s="68" t="str">
        <f>IF(C224="","",IF(ISERROR(VLOOKUP(VLOOKUP(C224,Table1[[Practice no.]:[12]],27,FALSE),List!$A$2:$B$5,2,FALSE)),"",VLOOKUP(VLOOKUP(C224,Table1[[Practice no.]:[12]],27,FALSE),List!$A$2:$B$5,2,FALSE)))</f>
        <v/>
      </c>
      <c r="N224" s="69" t="str">
        <f>IF(C224="","",IF(ISERROR(VLOOKUP(VLOOKUP(C224,Table1[[Practice no.]:[12]],28,FALSE),List!$A$2:$B$5,2,FALSE)),"",VLOOKUP(VLOOKUP(C224,Table1[[Practice no.]:[12]],28,FALSE),List!$A$2:$B$5,2,FALSE)))</f>
        <v/>
      </c>
      <c r="O224" s="69" t="str">
        <f>IF(C224="","",IF(ISERROR(VLOOKUP(VLOOKUP(C224,Table1[[Practice no.]:[12]],29,FALSE),List!$A$2:$B$5,2,FALSE)),"",VLOOKUP(VLOOKUP(C224,Table1[[Practice no.]:[12]],29,FALSE),List!$A$2:$B$5,2,FALSE)))</f>
        <v/>
      </c>
      <c r="P224" s="69" t="str">
        <f>IF(C224="","",IF(ISERROR(VLOOKUP(VLOOKUP(C224,Table1[[Practice no.]:[12]],30,FALSE),List!$A$2:$B$5,2,FALSE)),"",VLOOKUP(VLOOKUP(C224,Table1[[Practice no.]:[12]],30,FALSE),List!$A$2:$B$5,2,FALSE)))</f>
        <v/>
      </c>
      <c r="Q224" s="77" t="str">
        <f>IF(C224="","",IF(ISERROR(VLOOKUP(VLOOKUP(C224,Table1[[Practice no.]:[12]],31,FALSE),List!$A$2:$B$5,2,FALSE)),"",VLOOKUP(VLOOKUP(C224,Table1[[Practice no.]:[12]],31,FALSE),List!$A$2:$B$5,2,FALSE)))</f>
        <v/>
      </c>
      <c r="R224" s="55" t="str">
        <f>IF(C224="","",IF(ISERROR(VLOOKUP(VLOOKUP(C224,Table1[[Practice no.]:[12]],32,FALSE),List!$A$2:$B$5,2,FALSE)),"",VLOOKUP(VLOOKUP(C224,Table1[[Practice no.]:[12]],32,FALSE),List!$A$2:$B$5,2,FALSE)))</f>
        <v/>
      </c>
      <c r="S224" s="55" t="str">
        <f>IF(C224="","",IF(ISERROR(VLOOKUP(VLOOKUP(C224,Table1[[Practice no.]:[12]],33,FALSE),List!$A$2:$B$5,2,FALSE)),"",VLOOKUP(VLOOKUP(C224,Table1[[Practice no.]:[12]],33,FALSE),List!$A$2:$B$5,2,FALSE)))</f>
        <v/>
      </c>
      <c r="T224" s="55" t="str">
        <f>IF(C224="","",IF(ISERROR(VLOOKUP(VLOOKUP(C224,Table1[[Practice no.]:[12]],34,FALSE),List!$A$2:$B$5,2,FALSE)),"",VLOOKUP(VLOOKUP(C224,Table1[[Practice no.]:[12]],34,FALSE),List!$A$2:$B$5,2,FALSE)))</f>
        <v/>
      </c>
      <c r="U224" s="55" t="str">
        <f>IF(C224="","",IF(ISERROR(VLOOKUP(VLOOKUP(C224,Table1[[Practice no.]:[12]],35,FALSE),List!$A$2:$B$5,2,FALSE)),"",VLOOKUP(VLOOKUP(C224,Table1[[Practice no.]:[12]],35,FALSE),List!$A$2:$B$5,2,FALSE)))</f>
        <v/>
      </c>
      <c r="V224" s="55" t="str">
        <f>IF(C224="","",IF(ISERROR(VLOOKUP(VLOOKUP(C224,Table1[[Practice no.]:[12]],36,FALSE),List!$A$2:$B$5,2,FALSE)),"",VLOOKUP(VLOOKUP(C224,Table1[[Practice no.]:[12]],36,FALSE),List!$A$2:$B$5,2,FALSE)))</f>
        <v/>
      </c>
      <c r="W224" s="55" t="str">
        <f>IF(C224="","",IF(ISERROR(VLOOKUP(VLOOKUP(C224,Table1[[Practice no.]:[12]],37,FALSE),List!$A$2:$B$5,2,FALSE)),"",VLOOKUP(VLOOKUP(C224,Table1[[Practice no.]:[12]],37,FALSE),List!$A$2:$B$5,2,FALSE)))</f>
        <v/>
      </c>
      <c r="X224" s="55" t="str">
        <f>IF(C224="","",IF(ISERROR(VLOOKUP(VLOOKUP(C224,Table1[[Practice no.]:[12]],38,FALSE),List!$A$2:$B$5,2,FALSE)),"",VLOOKUP(VLOOKUP(C224,Table1[[Practice no.]:[12]],38,FALSE),List!$A$2:$B$5,2,FALSE)))</f>
        <v/>
      </c>
      <c r="Y224" s="55" t="str">
        <f>IF(C224="","",IF(ISERROR(VLOOKUP(VLOOKUP(C224,Table1[[Practice no.]:[12]],39,FALSE),List!$A$2:$B$5,2,FALSE)),"",VLOOKUP(VLOOKUP(C224,Table1[[Practice no.]:[12]],39,FALSE),List!$A$2:$B$5,2,FALSE)))</f>
        <v/>
      </c>
      <c r="Z224" s="55" t="str">
        <f>IF(C224="","",IF(ISERROR(VLOOKUP(VLOOKUP(C224,Table1[[Practice no.]:[12]],40,FALSE),List!$A$2:$B$5,2,FALSE)),"",VLOOKUP(VLOOKUP(C224,Table1[[Practice no.]:[12]],40,FALSE),List!$A$2:$B$5,2,FALSE)))</f>
        <v/>
      </c>
      <c r="AA224" s="55" t="str">
        <f>IF(C224="","",IF(ISERROR(VLOOKUP(VLOOKUP(C224,Table1[[Practice no.]:[12]],41,FALSE),List!$A$2:$B$5,2,FALSE)),"",VLOOKUP(VLOOKUP(C224,Table1[[Practice no.]:[12]],41,FALSE),List!$A$2:$B$5,2,FALSE)))</f>
        <v/>
      </c>
      <c r="AB224" s="55" t="str">
        <f>IF(C224="","",IF(ISERROR(VLOOKUP(VLOOKUP(C224,Table1[[Practice no.]:[12]],42,FALSE),List!$A$2:$B$5,2,FALSE)),"",VLOOKUP(VLOOKUP(C224,Table1[[Practice no.]:[12]],42,FALSE),List!$A$2:$B$5,2,FALSE)))</f>
        <v/>
      </c>
    </row>
    <row r="225" spans="1:28" ht="40.35" customHeight="1">
      <c r="A225" s="222"/>
      <c r="B225" s="219"/>
      <c r="C225" s="217"/>
      <c r="D225" s="219" t="str">
        <f>IF(C225="","",HYPERLINK("#'" &amp; C225 &amp; "'!A1",VLOOKUP(C225,Table1[[Practice no.]:[Pracitce Name]],2,FALSE)))</f>
        <v/>
      </c>
      <c r="E225" s="65" t="str">
        <f>IF(C225="","",IF(ISERROR(VLOOKUP(VLOOKUP(C225,Table1[[Practice no.]:[12]],19,FALSE),List!$A$2:$B$5,2,FALSE)),"",VLOOKUP(VLOOKUP(C225,Table1[[Practice no.]:[12]],19,FALSE),List!$A$2:$B$5,2,FALSE)))</f>
        <v/>
      </c>
      <c r="F225" s="66" t="str">
        <f>IF(C225="","",IF(ISERROR(VLOOKUP(VLOOKUP(C225,Table1[[Practice no.]:[12]],20,FALSE),List!$A$2:$B$5,2,FALSE)),"",VLOOKUP(VLOOKUP(C225,Table1[[Practice no.]:[12]],20,FALSE),List!$A$2:$B$5,2,FALSE)))</f>
        <v/>
      </c>
      <c r="G225" s="66" t="str">
        <f>IF(C225="","",IF(ISERROR(VLOOKUP(VLOOKUP(C225,Table1[[Practice no.]:[12]],21,FALSE),List!$A$2:$B$5,2,FALSE)),"",VLOOKUP(VLOOKUP(C225,Table1[[Practice no.]:[12]],21,FALSE),List!$A$2:$B$5,2,FALSE)))</f>
        <v/>
      </c>
      <c r="H225" s="67" t="str">
        <f>IF(C225="","",IF(ISERROR(VLOOKUP(VLOOKUP(C225,Table1[[Practice no.]:[12]],22,FALSE),List!$A$2:$B$5,2,FALSE)),"",VLOOKUP(VLOOKUP(C225,Table1[[Practice no.]:[12]],22,FALSE),List!$A$2:$B$5,2,FALSE)))</f>
        <v/>
      </c>
      <c r="I225" s="67" t="str">
        <f>IF(C225="","",IF(ISERROR(VLOOKUP(VLOOKUP(C225,Table1[[Practice no.]:[12]],23,FALSE),List!$A$2:$B$5,2,FALSE)),"",VLOOKUP(VLOOKUP(C225,Table1[[Practice no.]:[12]],23,FALSE),List!$A$2:$B$5,2,FALSE)))</f>
        <v/>
      </c>
      <c r="J225" s="67" t="str">
        <f>IF(C225="","",IF(ISERROR(VLOOKUP(VLOOKUP(C225,Table1[[Practice no.]:[12]],24,FALSE),List!$A$2:$B$5,2,FALSE)),"",VLOOKUP(VLOOKUP(C225,Table1[[Practice no.]:[12]],24,FALSE),List!$A$2:$B$5,2,FALSE)))</f>
        <v/>
      </c>
      <c r="K225" s="68" t="str">
        <f>IF(C225="","",IF(ISERROR(VLOOKUP(VLOOKUP(C225,Table1[[Practice no.]:[12]],25,FALSE),List!$A$2:$B$5,2,FALSE)),"",VLOOKUP(VLOOKUP(C225,Table1[[Practice no.]:[12]],25,FALSE),List!$A$2:$B$5,2,FALSE)))</f>
        <v/>
      </c>
      <c r="L225" s="68" t="str">
        <f>IF(C225="","",IF(ISERROR(VLOOKUP(VLOOKUP(C225,Table1[[Practice no.]:[12]],26,FALSE),List!$A$2:$B$5,2,FALSE)),"",VLOOKUP(VLOOKUP(C225,Table1[[Practice no.]:[12]],26,FALSE),List!$A$2:$B$5,2,FALSE)))</f>
        <v/>
      </c>
      <c r="M225" s="68" t="str">
        <f>IF(C225="","",IF(ISERROR(VLOOKUP(VLOOKUP(C225,Table1[[Practice no.]:[12]],27,FALSE),List!$A$2:$B$5,2,FALSE)),"",VLOOKUP(VLOOKUP(C225,Table1[[Practice no.]:[12]],27,FALSE),List!$A$2:$B$5,2,FALSE)))</f>
        <v/>
      </c>
      <c r="N225" s="69" t="str">
        <f>IF(C225="","",IF(ISERROR(VLOOKUP(VLOOKUP(C225,Table1[[Practice no.]:[12]],28,FALSE),List!$A$2:$B$5,2,FALSE)),"",VLOOKUP(VLOOKUP(C225,Table1[[Practice no.]:[12]],28,FALSE),List!$A$2:$B$5,2,FALSE)))</f>
        <v/>
      </c>
      <c r="O225" s="69" t="str">
        <f>IF(C225="","",IF(ISERROR(VLOOKUP(VLOOKUP(C225,Table1[[Practice no.]:[12]],29,FALSE),List!$A$2:$B$5,2,FALSE)),"",VLOOKUP(VLOOKUP(C225,Table1[[Practice no.]:[12]],29,FALSE),List!$A$2:$B$5,2,FALSE)))</f>
        <v/>
      </c>
      <c r="P225" s="69" t="str">
        <f>IF(C225="","",IF(ISERROR(VLOOKUP(VLOOKUP(C225,Table1[[Practice no.]:[12]],30,FALSE),List!$A$2:$B$5,2,FALSE)),"",VLOOKUP(VLOOKUP(C225,Table1[[Practice no.]:[12]],30,FALSE),List!$A$2:$B$5,2,FALSE)))</f>
        <v/>
      </c>
      <c r="Q225" s="77" t="str">
        <f>IF(C225="","",IF(ISERROR(VLOOKUP(VLOOKUP(C225,Table1[[Practice no.]:[12]],31,FALSE),List!$A$2:$B$5,2,FALSE)),"",VLOOKUP(VLOOKUP(C225,Table1[[Practice no.]:[12]],31,FALSE),List!$A$2:$B$5,2,FALSE)))</f>
        <v/>
      </c>
      <c r="R225" s="55" t="str">
        <f>IF(C225="","",IF(ISERROR(VLOOKUP(VLOOKUP(C225,Table1[[Practice no.]:[12]],32,FALSE),List!$A$2:$B$5,2,FALSE)),"",VLOOKUP(VLOOKUP(C225,Table1[[Practice no.]:[12]],32,FALSE),List!$A$2:$B$5,2,FALSE)))</f>
        <v/>
      </c>
      <c r="S225" s="55" t="str">
        <f>IF(C225="","",IF(ISERROR(VLOOKUP(VLOOKUP(C225,Table1[[Practice no.]:[12]],33,FALSE),List!$A$2:$B$5,2,FALSE)),"",VLOOKUP(VLOOKUP(C225,Table1[[Practice no.]:[12]],33,FALSE),List!$A$2:$B$5,2,FALSE)))</f>
        <v/>
      </c>
      <c r="T225" s="55" t="str">
        <f>IF(C225="","",IF(ISERROR(VLOOKUP(VLOOKUP(C225,Table1[[Practice no.]:[12]],34,FALSE),List!$A$2:$B$5,2,FALSE)),"",VLOOKUP(VLOOKUP(C225,Table1[[Practice no.]:[12]],34,FALSE),List!$A$2:$B$5,2,FALSE)))</f>
        <v/>
      </c>
      <c r="U225" s="55" t="str">
        <f>IF(C225="","",IF(ISERROR(VLOOKUP(VLOOKUP(C225,Table1[[Practice no.]:[12]],35,FALSE),List!$A$2:$B$5,2,FALSE)),"",VLOOKUP(VLOOKUP(C225,Table1[[Practice no.]:[12]],35,FALSE),List!$A$2:$B$5,2,FALSE)))</f>
        <v/>
      </c>
      <c r="V225" s="55" t="str">
        <f>IF(C225="","",IF(ISERROR(VLOOKUP(VLOOKUP(C225,Table1[[Practice no.]:[12]],36,FALSE),List!$A$2:$B$5,2,FALSE)),"",VLOOKUP(VLOOKUP(C225,Table1[[Practice no.]:[12]],36,FALSE),List!$A$2:$B$5,2,FALSE)))</f>
        <v/>
      </c>
      <c r="W225" s="55" t="str">
        <f>IF(C225="","",IF(ISERROR(VLOOKUP(VLOOKUP(C225,Table1[[Practice no.]:[12]],37,FALSE),List!$A$2:$B$5,2,FALSE)),"",VLOOKUP(VLOOKUP(C225,Table1[[Practice no.]:[12]],37,FALSE),List!$A$2:$B$5,2,FALSE)))</f>
        <v/>
      </c>
      <c r="X225" s="55" t="str">
        <f>IF(C225="","",IF(ISERROR(VLOOKUP(VLOOKUP(C225,Table1[[Practice no.]:[12]],38,FALSE),List!$A$2:$B$5,2,FALSE)),"",VLOOKUP(VLOOKUP(C225,Table1[[Practice no.]:[12]],38,FALSE),List!$A$2:$B$5,2,FALSE)))</f>
        <v/>
      </c>
      <c r="Y225" s="55" t="str">
        <f>IF(C225="","",IF(ISERROR(VLOOKUP(VLOOKUP(C225,Table1[[Practice no.]:[12]],39,FALSE),List!$A$2:$B$5,2,FALSE)),"",VLOOKUP(VLOOKUP(C225,Table1[[Practice no.]:[12]],39,FALSE),List!$A$2:$B$5,2,FALSE)))</f>
        <v/>
      </c>
      <c r="Z225" s="55" t="str">
        <f>IF(C225="","",IF(ISERROR(VLOOKUP(VLOOKUP(C225,Table1[[Practice no.]:[12]],40,FALSE),List!$A$2:$B$5,2,FALSE)),"",VLOOKUP(VLOOKUP(C225,Table1[[Practice no.]:[12]],40,FALSE),List!$A$2:$B$5,2,FALSE)))</f>
        <v/>
      </c>
      <c r="AA225" s="55" t="str">
        <f>IF(C225="","",IF(ISERROR(VLOOKUP(VLOOKUP(C225,Table1[[Practice no.]:[12]],41,FALSE),List!$A$2:$B$5,2,FALSE)),"",VLOOKUP(VLOOKUP(C225,Table1[[Practice no.]:[12]],41,FALSE),List!$A$2:$B$5,2,FALSE)))</f>
        <v/>
      </c>
      <c r="AB225" s="55" t="str">
        <f>IF(C225="","",IF(ISERROR(VLOOKUP(VLOOKUP(C225,Table1[[Practice no.]:[12]],42,FALSE),List!$A$2:$B$5,2,FALSE)),"",VLOOKUP(VLOOKUP(C225,Table1[[Practice no.]:[12]],42,FALSE),List!$A$2:$B$5,2,FALSE)))</f>
        <v/>
      </c>
    </row>
    <row r="226" spans="1:28" ht="40.35" customHeight="1">
      <c r="A226" s="222"/>
      <c r="B226" s="219"/>
      <c r="C226" s="217"/>
      <c r="D226" s="219" t="str">
        <f>IF(C226="","",HYPERLINK("#'" &amp; C226 &amp; "'!A1",VLOOKUP(C226,Table1[[Practice no.]:[Pracitce Name]],2,FALSE)))</f>
        <v/>
      </c>
      <c r="E226" s="65" t="str">
        <f>IF(C226="","",IF(ISERROR(VLOOKUP(VLOOKUP(C226,Table1[[Practice no.]:[12]],19,FALSE),List!$A$2:$B$5,2,FALSE)),"",VLOOKUP(VLOOKUP(C226,Table1[[Practice no.]:[12]],19,FALSE),List!$A$2:$B$5,2,FALSE)))</f>
        <v/>
      </c>
      <c r="F226" s="66" t="str">
        <f>IF(C226="","",IF(ISERROR(VLOOKUP(VLOOKUP(C226,Table1[[Practice no.]:[12]],20,FALSE),List!$A$2:$B$5,2,FALSE)),"",VLOOKUP(VLOOKUP(C226,Table1[[Practice no.]:[12]],20,FALSE),List!$A$2:$B$5,2,FALSE)))</f>
        <v/>
      </c>
      <c r="G226" s="66" t="str">
        <f>IF(C226="","",IF(ISERROR(VLOOKUP(VLOOKUP(C226,Table1[[Practice no.]:[12]],21,FALSE),List!$A$2:$B$5,2,FALSE)),"",VLOOKUP(VLOOKUP(C226,Table1[[Practice no.]:[12]],21,FALSE),List!$A$2:$B$5,2,FALSE)))</f>
        <v/>
      </c>
      <c r="H226" s="67" t="str">
        <f>IF(C226="","",IF(ISERROR(VLOOKUP(VLOOKUP(C226,Table1[[Practice no.]:[12]],22,FALSE),List!$A$2:$B$5,2,FALSE)),"",VLOOKUP(VLOOKUP(C226,Table1[[Practice no.]:[12]],22,FALSE),List!$A$2:$B$5,2,FALSE)))</f>
        <v/>
      </c>
      <c r="I226" s="67" t="str">
        <f>IF(C226="","",IF(ISERROR(VLOOKUP(VLOOKUP(C226,Table1[[Practice no.]:[12]],23,FALSE),List!$A$2:$B$5,2,FALSE)),"",VLOOKUP(VLOOKUP(C226,Table1[[Practice no.]:[12]],23,FALSE),List!$A$2:$B$5,2,FALSE)))</f>
        <v/>
      </c>
      <c r="J226" s="67" t="str">
        <f>IF(C226="","",IF(ISERROR(VLOOKUP(VLOOKUP(C226,Table1[[Practice no.]:[12]],24,FALSE),List!$A$2:$B$5,2,FALSE)),"",VLOOKUP(VLOOKUP(C226,Table1[[Practice no.]:[12]],24,FALSE),List!$A$2:$B$5,2,FALSE)))</f>
        <v/>
      </c>
      <c r="K226" s="68" t="str">
        <f>IF(C226="","",IF(ISERROR(VLOOKUP(VLOOKUP(C226,Table1[[Practice no.]:[12]],25,FALSE),List!$A$2:$B$5,2,FALSE)),"",VLOOKUP(VLOOKUP(C226,Table1[[Practice no.]:[12]],25,FALSE),List!$A$2:$B$5,2,FALSE)))</f>
        <v/>
      </c>
      <c r="L226" s="68" t="str">
        <f>IF(C226="","",IF(ISERROR(VLOOKUP(VLOOKUP(C226,Table1[[Practice no.]:[12]],26,FALSE),List!$A$2:$B$5,2,FALSE)),"",VLOOKUP(VLOOKUP(C226,Table1[[Practice no.]:[12]],26,FALSE),List!$A$2:$B$5,2,FALSE)))</f>
        <v/>
      </c>
      <c r="M226" s="68" t="str">
        <f>IF(C226="","",IF(ISERROR(VLOOKUP(VLOOKUP(C226,Table1[[Practice no.]:[12]],27,FALSE),List!$A$2:$B$5,2,FALSE)),"",VLOOKUP(VLOOKUP(C226,Table1[[Practice no.]:[12]],27,FALSE),List!$A$2:$B$5,2,FALSE)))</f>
        <v/>
      </c>
      <c r="N226" s="69" t="str">
        <f>IF(C226="","",IF(ISERROR(VLOOKUP(VLOOKUP(C226,Table1[[Practice no.]:[12]],28,FALSE),List!$A$2:$B$5,2,FALSE)),"",VLOOKUP(VLOOKUP(C226,Table1[[Practice no.]:[12]],28,FALSE),List!$A$2:$B$5,2,FALSE)))</f>
        <v/>
      </c>
      <c r="O226" s="69" t="str">
        <f>IF(C226="","",IF(ISERROR(VLOOKUP(VLOOKUP(C226,Table1[[Practice no.]:[12]],29,FALSE),List!$A$2:$B$5,2,FALSE)),"",VLOOKUP(VLOOKUP(C226,Table1[[Practice no.]:[12]],29,FALSE),List!$A$2:$B$5,2,FALSE)))</f>
        <v/>
      </c>
      <c r="P226" s="69" t="str">
        <f>IF(C226="","",IF(ISERROR(VLOOKUP(VLOOKUP(C226,Table1[[Practice no.]:[12]],30,FALSE),List!$A$2:$B$5,2,FALSE)),"",VLOOKUP(VLOOKUP(C226,Table1[[Practice no.]:[12]],30,FALSE),List!$A$2:$B$5,2,FALSE)))</f>
        <v/>
      </c>
      <c r="Q226" s="77" t="str">
        <f>IF(C226="","",IF(ISERROR(VLOOKUP(VLOOKUP(C226,Table1[[Practice no.]:[12]],31,FALSE),List!$A$2:$B$5,2,FALSE)),"",VLOOKUP(VLOOKUP(C226,Table1[[Practice no.]:[12]],31,FALSE),List!$A$2:$B$5,2,FALSE)))</f>
        <v/>
      </c>
      <c r="R226" s="55" t="str">
        <f>IF(C226="","",IF(ISERROR(VLOOKUP(VLOOKUP(C226,Table1[[Practice no.]:[12]],32,FALSE),List!$A$2:$B$5,2,FALSE)),"",VLOOKUP(VLOOKUP(C226,Table1[[Practice no.]:[12]],32,FALSE),List!$A$2:$B$5,2,FALSE)))</f>
        <v/>
      </c>
      <c r="S226" s="55" t="str">
        <f>IF(C226="","",IF(ISERROR(VLOOKUP(VLOOKUP(C226,Table1[[Practice no.]:[12]],33,FALSE),List!$A$2:$B$5,2,FALSE)),"",VLOOKUP(VLOOKUP(C226,Table1[[Practice no.]:[12]],33,FALSE),List!$A$2:$B$5,2,FALSE)))</f>
        <v/>
      </c>
      <c r="T226" s="55" t="str">
        <f>IF(C226="","",IF(ISERROR(VLOOKUP(VLOOKUP(C226,Table1[[Practice no.]:[12]],34,FALSE),List!$A$2:$B$5,2,FALSE)),"",VLOOKUP(VLOOKUP(C226,Table1[[Practice no.]:[12]],34,FALSE),List!$A$2:$B$5,2,FALSE)))</f>
        <v/>
      </c>
      <c r="U226" s="55" t="str">
        <f>IF(C226="","",IF(ISERROR(VLOOKUP(VLOOKUP(C226,Table1[[Practice no.]:[12]],35,FALSE),List!$A$2:$B$5,2,FALSE)),"",VLOOKUP(VLOOKUP(C226,Table1[[Practice no.]:[12]],35,FALSE),List!$A$2:$B$5,2,FALSE)))</f>
        <v/>
      </c>
      <c r="V226" s="55" t="str">
        <f>IF(C226="","",IF(ISERROR(VLOOKUP(VLOOKUP(C226,Table1[[Practice no.]:[12]],36,FALSE),List!$A$2:$B$5,2,FALSE)),"",VLOOKUP(VLOOKUP(C226,Table1[[Practice no.]:[12]],36,FALSE),List!$A$2:$B$5,2,FALSE)))</f>
        <v/>
      </c>
      <c r="W226" s="55" t="str">
        <f>IF(C226="","",IF(ISERROR(VLOOKUP(VLOOKUP(C226,Table1[[Practice no.]:[12]],37,FALSE),List!$A$2:$B$5,2,FALSE)),"",VLOOKUP(VLOOKUP(C226,Table1[[Practice no.]:[12]],37,FALSE),List!$A$2:$B$5,2,FALSE)))</f>
        <v/>
      </c>
      <c r="X226" s="55" t="str">
        <f>IF(C226="","",IF(ISERROR(VLOOKUP(VLOOKUP(C226,Table1[[Practice no.]:[12]],38,FALSE),List!$A$2:$B$5,2,FALSE)),"",VLOOKUP(VLOOKUP(C226,Table1[[Practice no.]:[12]],38,FALSE),List!$A$2:$B$5,2,FALSE)))</f>
        <v/>
      </c>
      <c r="Y226" s="55" t="str">
        <f>IF(C226="","",IF(ISERROR(VLOOKUP(VLOOKUP(C226,Table1[[Practice no.]:[12]],39,FALSE),List!$A$2:$B$5,2,FALSE)),"",VLOOKUP(VLOOKUP(C226,Table1[[Practice no.]:[12]],39,FALSE),List!$A$2:$B$5,2,FALSE)))</f>
        <v/>
      </c>
      <c r="Z226" s="55" t="str">
        <f>IF(C226="","",IF(ISERROR(VLOOKUP(VLOOKUP(C226,Table1[[Practice no.]:[12]],40,FALSE),List!$A$2:$B$5,2,FALSE)),"",VLOOKUP(VLOOKUP(C226,Table1[[Practice no.]:[12]],40,FALSE),List!$A$2:$B$5,2,FALSE)))</f>
        <v/>
      </c>
      <c r="AA226" s="55" t="str">
        <f>IF(C226="","",IF(ISERROR(VLOOKUP(VLOOKUP(C226,Table1[[Practice no.]:[12]],41,FALSE),List!$A$2:$B$5,2,FALSE)),"",VLOOKUP(VLOOKUP(C226,Table1[[Practice no.]:[12]],41,FALSE),List!$A$2:$B$5,2,FALSE)))</f>
        <v/>
      </c>
      <c r="AB226" s="55" t="str">
        <f>IF(C226="","",IF(ISERROR(VLOOKUP(VLOOKUP(C226,Table1[[Practice no.]:[12]],42,FALSE),List!$A$2:$B$5,2,FALSE)),"",VLOOKUP(VLOOKUP(C226,Table1[[Practice no.]:[12]],42,FALSE),List!$A$2:$B$5,2,FALSE)))</f>
        <v/>
      </c>
    </row>
    <row r="227" spans="1:28" ht="40.35" customHeight="1">
      <c r="A227" s="222"/>
      <c r="B227" s="219"/>
      <c r="C227" s="217"/>
      <c r="D227" s="219" t="str">
        <f>IF(C227="","",HYPERLINK("#'" &amp; C227 &amp; "'!A1",VLOOKUP(C227,Table1[[Practice no.]:[Pracitce Name]],2,FALSE)))</f>
        <v/>
      </c>
      <c r="E227" s="65" t="str">
        <f>IF(C227="","",IF(ISERROR(VLOOKUP(VLOOKUP(C227,Table1[[Practice no.]:[12]],19,FALSE),List!$A$2:$B$5,2,FALSE)),"",VLOOKUP(VLOOKUP(C227,Table1[[Practice no.]:[12]],19,FALSE),List!$A$2:$B$5,2,FALSE)))</f>
        <v/>
      </c>
      <c r="F227" s="66" t="str">
        <f>IF(C227="","",IF(ISERROR(VLOOKUP(VLOOKUP(C227,Table1[[Practice no.]:[12]],20,FALSE),List!$A$2:$B$5,2,FALSE)),"",VLOOKUP(VLOOKUP(C227,Table1[[Practice no.]:[12]],20,FALSE),List!$A$2:$B$5,2,FALSE)))</f>
        <v/>
      </c>
      <c r="G227" s="66" t="str">
        <f>IF(C227="","",IF(ISERROR(VLOOKUP(VLOOKUP(C227,Table1[[Practice no.]:[12]],21,FALSE),List!$A$2:$B$5,2,FALSE)),"",VLOOKUP(VLOOKUP(C227,Table1[[Practice no.]:[12]],21,FALSE),List!$A$2:$B$5,2,FALSE)))</f>
        <v/>
      </c>
      <c r="H227" s="67" t="str">
        <f>IF(C227="","",IF(ISERROR(VLOOKUP(VLOOKUP(C227,Table1[[Practice no.]:[12]],22,FALSE),List!$A$2:$B$5,2,FALSE)),"",VLOOKUP(VLOOKUP(C227,Table1[[Practice no.]:[12]],22,FALSE),List!$A$2:$B$5,2,FALSE)))</f>
        <v/>
      </c>
      <c r="I227" s="67" t="str">
        <f>IF(C227="","",IF(ISERROR(VLOOKUP(VLOOKUP(C227,Table1[[Practice no.]:[12]],23,FALSE),List!$A$2:$B$5,2,FALSE)),"",VLOOKUP(VLOOKUP(C227,Table1[[Practice no.]:[12]],23,FALSE),List!$A$2:$B$5,2,FALSE)))</f>
        <v/>
      </c>
      <c r="J227" s="67" t="str">
        <f>IF(C227="","",IF(ISERROR(VLOOKUP(VLOOKUP(C227,Table1[[Practice no.]:[12]],24,FALSE),List!$A$2:$B$5,2,FALSE)),"",VLOOKUP(VLOOKUP(C227,Table1[[Practice no.]:[12]],24,FALSE),List!$A$2:$B$5,2,FALSE)))</f>
        <v/>
      </c>
      <c r="K227" s="68" t="str">
        <f>IF(C227="","",IF(ISERROR(VLOOKUP(VLOOKUP(C227,Table1[[Practice no.]:[12]],25,FALSE),List!$A$2:$B$5,2,FALSE)),"",VLOOKUP(VLOOKUP(C227,Table1[[Practice no.]:[12]],25,FALSE),List!$A$2:$B$5,2,FALSE)))</f>
        <v/>
      </c>
      <c r="L227" s="68" t="str">
        <f>IF(C227="","",IF(ISERROR(VLOOKUP(VLOOKUP(C227,Table1[[Practice no.]:[12]],26,FALSE),List!$A$2:$B$5,2,FALSE)),"",VLOOKUP(VLOOKUP(C227,Table1[[Practice no.]:[12]],26,FALSE),List!$A$2:$B$5,2,FALSE)))</f>
        <v/>
      </c>
      <c r="M227" s="68" t="str">
        <f>IF(C227="","",IF(ISERROR(VLOOKUP(VLOOKUP(C227,Table1[[Practice no.]:[12]],27,FALSE),List!$A$2:$B$5,2,FALSE)),"",VLOOKUP(VLOOKUP(C227,Table1[[Practice no.]:[12]],27,FALSE),List!$A$2:$B$5,2,FALSE)))</f>
        <v/>
      </c>
      <c r="N227" s="69" t="str">
        <f>IF(C227="","",IF(ISERROR(VLOOKUP(VLOOKUP(C227,Table1[[Practice no.]:[12]],28,FALSE),List!$A$2:$B$5,2,FALSE)),"",VLOOKUP(VLOOKUP(C227,Table1[[Practice no.]:[12]],28,FALSE),List!$A$2:$B$5,2,FALSE)))</f>
        <v/>
      </c>
      <c r="O227" s="69" t="str">
        <f>IF(C227="","",IF(ISERROR(VLOOKUP(VLOOKUP(C227,Table1[[Practice no.]:[12]],29,FALSE),List!$A$2:$B$5,2,FALSE)),"",VLOOKUP(VLOOKUP(C227,Table1[[Practice no.]:[12]],29,FALSE),List!$A$2:$B$5,2,FALSE)))</f>
        <v/>
      </c>
      <c r="P227" s="69" t="str">
        <f>IF(C227="","",IF(ISERROR(VLOOKUP(VLOOKUP(C227,Table1[[Practice no.]:[12]],30,FALSE),List!$A$2:$B$5,2,FALSE)),"",VLOOKUP(VLOOKUP(C227,Table1[[Practice no.]:[12]],30,FALSE),List!$A$2:$B$5,2,FALSE)))</f>
        <v/>
      </c>
      <c r="Q227" s="77" t="str">
        <f>IF(C227="","",IF(ISERROR(VLOOKUP(VLOOKUP(C227,Table1[[Practice no.]:[12]],31,FALSE),List!$A$2:$B$5,2,FALSE)),"",VLOOKUP(VLOOKUP(C227,Table1[[Practice no.]:[12]],31,FALSE),List!$A$2:$B$5,2,FALSE)))</f>
        <v/>
      </c>
      <c r="R227" s="55" t="str">
        <f>IF(C227="","",IF(ISERROR(VLOOKUP(VLOOKUP(C227,Table1[[Practice no.]:[12]],32,FALSE),List!$A$2:$B$5,2,FALSE)),"",VLOOKUP(VLOOKUP(C227,Table1[[Practice no.]:[12]],32,FALSE),List!$A$2:$B$5,2,FALSE)))</f>
        <v/>
      </c>
      <c r="S227" s="55" t="str">
        <f>IF(C227="","",IF(ISERROR(VLOOKUP(VLOOKUP(C227,Table1[[Practice no.]:[12]],33,FALSE),List!$A$2:$B$5,2,FALSE)),"",VLOOKUP(VLOOKUP(C227,Table1[[Practice no.]:[12]],33,FALSE),List!$A$2:$B$5,2,FALSE)))</f>
        <v/>
      </c>
      <c r="T227" s="55" t="str">
        <f>IF(C227="","",IF(ISERROR(VLOOKUP(VLOOKUP(C227,Table1[[Practice no.]:[12]],34,FALSE),List!$A$2:$B$5,2,FALSE)),"",VLOOKUP(VLOOKUP(C227,Table1[[Practice no.]:[12]],34,FALSE),List!$A$2:$B$5,2,FALSE)))</f>
        <v/>
      </c>
      <c r="U227" s="55" t="str">
        <f>IF(C227="","",IF(ISERROR(VLOOKUP(VLOOKUP(C227,Table1[[Practice no.]:[12]],35,FALSE),List!$A$2:$B$5,2,FALSE)),"",VLOOKUP(VLOOKUP(C227,Table1[[Practice no.]:[12]],35,FALSE),List!$A$2:$B$5,2,FALSE)))</f>
        <v/>
      </c>
      <c r="V227" s="55" t="str">
        <f>IF(C227="","",IF(ISERROR(VLOOKUP(VLOOKUP(C227,Table1[[Practice no.]:[12]],36,FALSE),List!$A$2:$B$5,2,FALSE)),"",VLOOKUP(VLOOKUP(C227,Table1[[Practice no.]:[12]],36,FALSE),List!$A$2:$B$5,2,FALSE)))</f>
        <v/>
      </c>
      <c r="W227" s="55" t="str">
        <f>IF(C227="","",IF(ISERROR(VLOOKUP(VLOOKUP(C227,Table1[[Practice no.]:[12]],37,FALSE),List!$A$2:$B$5,2,FALSE)),"",VLOOKUP(VLOOKUP(C227,Table1[[Practice no.]:[12]],37,FALSE),List!$A$2:$B$5,2,FALSE)))</f>
        <v/>
      </c>
      <c r="X227" s="55" t="str">
        <f>IF(C227="","",IF(ISERROR(VLOOKUP(VLOOKUP(C227,Table1[[Practice no.]:[12]],38,FALSE),List!$A$2:$B$5,2,FALSE)),"",VLOOKUP(VLOOKUP(C227,Table1[[Practice no.]:[12]],38,FALSE),List!$A$2:$B$5,2,FALSE)))</f>
        <v/>
      </c>
      <c r="Y227" s="55" t="str">
        <f>IF(C227="","",IF(ISERROR(VLOOKUP(VLOOKUP(C227,Table1[[Practice no.]:[12]],39,FALSE),List!$A$2:$B$5,2,FALSE)),"",VLOOKUP(VLOOKUP(C227,Table1[[Practice no.]:[12]],39,FALSE),List!$A$2:$B$5,2,FALSE)))</f>
        <v/>
      </c>
      <c r="Z227" s="55" t="str">
        <f>IF(C227="","",IF(ISERROR(VLOOKUP(VLOOKUP(C227,Table1[[Practice no.]:[12]],40,FALSE),List!$A$2:$B$5,2,FALSE)),"",VLOOKUP(VLOOKUP(C227,Table1[[Practice no.]:[12]],40,FALSE),List!$A$2:$B$5,2,FALSE)))</f>
        <v/>
      </c>
      <c r="AA227" s="55" t="str">
        <f>IF(C227="","",IF(ISERROR(VLOOKUP(VLOOKUP(C227,Table1[[Practice no.]:[12]],41,FALSE),List!$A$2:$B$5,2,FALSE)),"",VLOOKUP(VLOOKUP(C227,Table1[[Practice no.]:[12]],41,FALSE),List!$A$2:$B$5,2,FALSE)))</f>
        <v/>
      </c>
      <c r="AB227" s="55" t="str">
        <f>IF(C227="","",IF(ISERROR(VLOOKUP(VLOOKUP(C227,Table1[[Practice no.]:[12]],42,FALSE),List!$A$2:$B$5,2,FALSE)),"",VLOOKUP(VLOOKUP(C227,Table1[[Practice no.]:[12]],42,FALSE),List!$A$2:$B$5,2,FALSE)))</f>
        <v/>
      </c>
    </row>
    <row r="228" spans="1:28" ht="40.35" customHeight="1">
      <c r="A228" s="222"/>
      <c r="B228" s="219"/>
      <c r="C228" s="217"/>
      <c r="D228" s="219" t="str">
        <f>IF(C228="","",HYPERLINK("#'" &amp; C228 &amp; "'!A1",VLOOKUP(C228,Table1[[Practice no.]:[Pracitce Name]],2,FALSE)))</f>
        <v/>
      </c>
      <c r="E228" s="65" t="str">
        <f>IF(C228="","",IF(ISERROR(VLOOKUP(VLOOKUP(C228,Table1[[Practice no.]:[12]],19,FALSE),List!$A$2:$B$5,2,FALSE)),"",VLOOKUP(VLOOKUP(C228,Table1[[Practice no.]:[12]],19,FALSE),List!$A$2:$B$5,2,FALSE)))</f>
        <v/>
      </c>
      <c r="F228" s="66" t="str">
        <f>IF(C228="","",IF(ISERROR(VLOOKUP(VLOOKUP(C228,Table1[[Practice no.]:[12]],20,FALSE),List!$A$2:$B$5,2,FALSE)),"",VLOOKUP(VLOOKUP(C228,Table1[[Practice no.]:[12]],20,FALSE),List!$A$2:$B$5,2,FALSE)))</f>
        <v/>
      </c>
      <c r="G228" s="66" t="str">
        <f>IF(C228="","",IF(ISERROR(VLOOKUP(VLOOKUP(C228,Table1[[Practice no.]:[12]],21,FALSE),List!$A$2:$B$5,2,FALSE)),"",VLOOKUP(VLOOKUP(C228,Table1[[Practice no.]:[12]],21,FALSE),List!$A$2:$B$5,2,FALSE)))</f>
        <v/>
      </c>
      <c r="H228" s="67" t="str">
        <f>IF(C228="","",IF(ISERROR(VLOOKUP(VLOOKUP(C228,Table1[[Practice no.]:[12]],22,FALSE),List!$A$2:$B$5,2,FALSE)),"",VLOOKUP(VLOOKUP(C228,Table1[[Practice no.]:[12]],22,FALSE),List!$A$2:$B$5,2,FALSE)))</f>
        <v/>
      </c>
      <c r="I228" s="67" t="str">
        <f>IF(C228="","",IF(ISERROR(VLOOKUP(VLOOKUP(C228,Table1[[Practice no.]:[12]],23,FALSE),List!$A$2:$B$5,2,FALSE)),"",VLOOKUP(VLOOKUP(C228,Table1[[Practice no.]:[12]],23,FALSE),List!$A$2:$B$5,2,FALSE)))</f>
        <v/>
      </c>
      <c r="J228" s="67" t="str">
        <f>IF(C228="","",IF(ISERROR(VLOOKUP(VLOOKUP(C228,Table1[[Practice no.]:[12]],24,FALSE),List!$A$2:$B$5,2,FALSE)),"",VLOOKUP(VLOOKUP(C228,Table1[[Practice no.]:[12]],24,FALSE),List!$A$2:$B$5,2,FALSE)))</f>
        <v/>
      </c>
      <c r="K228" s="68" t="str">
        <f>IF(C228="","",IF(ISERROR(VLOOKUP(VLOOKUP(C228,Table1[[Practice no.]:[12]],25,FALSE),List!$A$2:$B$5,2,FALSE)),"",VLOOKUP(VLOOKUP(C228,Table1[[Practice no.]:[12]],25,FALSE),List!$A$2:$B$5,2,FALSE)))</f>
        <v/>
      </c>
      <c r="L228" s="68" t="str">
        <f>IF(C228="","",IF(ISERROR(VLOOKUP(VLOOKUP(C228,Table1[[Practice no.]:[12]],26,FALSE),List!$A$2:$B$5,2,FALSE)),"",VLOOKUP(VLOOKUP(C228,Table1[[Practice no.]:[12]],26,FALSE),List!$A$2:$B$5,2,FALSE)))</f>
        <v/>
      </c>
      <c r="M228" s="68" t="str">
        <f>IF(C228="","",IF(ISERROR(VLOOKUP(VLOOKUP(C228,Table1[[Practice no.]:[12]],27,FALSE),List!$A$2:$B$5,2,FALSE)),"",VLOOKUP(VLOOKUP(C228,Table1[[Practice no.]:[12]],27,FALSE),List!$A$2:$B$5,2,FALSE)))</f>
        <v/>
      </c>
      <c r="N228" s="69" t="str">
        <f>IF(C228="","",IF(ISERROR(VLOOKUP(VLOOKUP(C228,Table1[[Practice no.]:[12]],28,FALSE),List!$A$2:$B$5,2,FALSE)),"",VLOOKUP(VLOOKUP(C228,Table1[[Practice no.]:[12]],28,FALSE),List!$A$2:$B$5,2,FALSE)))</f>
        <v/>
      </c>
      <c r="O228" s="69" t="str">
        <f>IF(C228="","",IF(ISERROR(VLOOKUP(VLOOKUP(C228,Table1[[Practice no.]:[12]],29,FALSE),List!$A$2:$B$5,2,FALSE)),"",VLOOKUP(VLOOKUP(C228,Table1[[Practice no.]:[12]],29,FALSE),List!$A$2:$B$5,2,FALSE)))</f>
        <v/>
      </c>
      <c r="P228" s="69" t="str">
        <f>IF(C228="","",IF(ISERROR(VLOOKUP(VLOOKUP(C228,Table1[[Practice no.]:[12]],30,FALSE),List!$A$2:$B$5,2,FALSE)),"",VLOOKUP(VLOOKUP(C228,Table1[[Practice no.]:[12]],30,FALSE),List!$A$2:$B$5,2,FALSE)))</f>
        <v/>
      </c>
      <c r="Q228" s="77" t="str">
        <f>IF(C228="","",IF(ISERROR(VLOOKUP(VLOOKUP(C228,Table1[[Practice no.]:[12]],31,FALSE),List!$A$2:$B$5,2,FALSE)),"",VLOOKUP(VLOOKUP(C228,Table1[[Practice no.]:[12]],31,FALSE),List!$A$2:$B$5,2,FALSE)))</f>
        <v/>
      </c>
      <c r="R228" s="55" t="str">
        <f>IF(C228="","",IF(ISERROR(VLOOKUP(VLOOKUP(C228,Table1[[Practice no.]:[12]],32,FALSE),List!$A$2:$B$5,2,FALSE)),"",VLOOKUP(VLOOKUP(C228,Table1[[Practice no.]:[12]],32,FALSE),List!$A$2:$B$5,2,FALSE)))</f>
        <v/>
      </c>
      <c r="S228" s="55" t="str">
        <f>IF(C228="","",IF(ISERROR(VLOOKUP(VLOOKUP(C228,Table1[[Practice no.]:[12]],33,FALSE),List!$A$2:$B$5,2,FALSE)),"",VLOOKUP(VLOOKUP(C228,Table1[[Practice no.]:[12]],33,FALSE),List!$A$2:$B$5,2,FALSE)))</f>
        <v/>
      </c>
      <c r="T228" s="55" t="str">
        <f>IF(C228="","",IF(ISERROR(VLOOKUP(VLOOKUP(C228,Table1[[Practice no.]:[12]],34,FALSE),List!$A$2:$B$5,2,FALSE)),"",VLOOKUP(VLOOKUP(C228,Table1[[Practice no.]:[12]],34,FALSE),List!$A$2:$B$5,2,FALSE)))</f>
        <v/>
      </c>
      <c r="U228" s="55" t="str">
        <f>IF(C228="","",IF(ISERROR(VLOOKUP(VLOOKUP(C228,Table1[[Practice no.]:[12]],35,FALSE),List!$A$2:$B$5,2,FALSE)),"",VLOOKUP(VLOOKUP(C228,Table1[[Practice no.]:[12]],35,FALSE),List!$A$2:$B$5,2,FALSE)))</f>
        <v/>
      </c>
      <c r="V228" s="55" t="str">
        <f>IF(C228="","",IF(ISERROR(VLOOKUP(VLOOKUP(C228,Table1[[Practice no.]:[12]],36,FALSE),List!$A$2:$B$5,2,FALSE)),"",VLOOKUP(VLOOKUP(C228,Table1[[Practice no.]:[12]],36,FALSE),List!$A$2:$B$5,2,FALSE)))</f>
        <v/>
      </c>
      <c r="W228" s="55" t="str">
        <f>IF(C228="","",IF(ISERROR(VLOOKUP(VLOOKUP(C228,Table1[[Practice no.]:[12]],37,FALSE),List!$A$2:$B$5,2,FALSE)),"",VLOOKUP(VLOOKUP(C228,Table1[[Practice no.]:[12]],37,FALSE),List!$A$2:$B$5,2,FALSE)))</f>
        <v/>
      </c>
      <c r="X228" s="55" t="str">
        <f>IF(C228="","",IF(ISERROR(VLOOKUP(VLOOKUP(C228,Table1[[Practice no.]:[12]],38,FALSE),List!$A$2:$B$5,2,FALSE)),"",VLOOKUP(VLOOKUP(C228,Table1[[Practice no.]:[12]],38,FALSE),List!$A$2:$B$5,2,FALSE)))</f>
        <v/>
      </c>
      <c r="Y228" s="55" t="str">
        <f>IF(C228="","",IF(ISERROR(VLOOKUP(VLOOKUP(C228,Table1[[Practice no.]:[12]],39,FALSE),List!$A$2:$B$5,2,FALSE)),"",VLOOKUP(VLOOKUP(C228,Table1[[Practice no.]:[12]],39,FALSE),List!$A$2:$B$5,2,FALSE)))</f>
        <v/>
      </c>
      <c r="Z228" s="55" t="str">
        <f>IF(C228="","",IF(ISERROR(VLOOKUP(VLOOKUP(C228,Table1[[Practice no.]:[12]],40,FALSE),List!$A$2:$B$5,2,FALSE)),"",VLOOKUP(VLOOKUP(C228,Table1[[Practice no.]:[12]],40,FALSE),List!$A$2:$B$5,2,FALSE)))</f>
        <v/>
      </c>
      <c r="AA228" s="55" t="str">
        <f>IF(C228="","",IF(ISERROR(VLOOKUP(VLOOKUP(C228,Table1[[Practice no.]:[12]],41,FALSE),List!$A$2:$B$5,2,FALSE)),"",VLOOKUP(VLOOKUP(C228,Table1[[Practice no.]:[12]],41,FALSE),List!$A$2:$B$5,2,FALSE)))</f>
        <v/>
      </c>
      <c r="AB228" s="55" t="str">
        <f>IF(C228="","",IF(ISERROR(VLOOKUP(VLOOKUP(C228,Table1[[Practice no.]:[12]],42,FALSE),List!$A$2:$B$5,2,FALSE)),"",VLOOKUP(VLOOKUP(C228,Table1[[Practice no.]:[12]],42,FALSE),List!$A$2:$B$5,2,FALSE)))</f>
        <v/>
      </c>
    </row>
    <row r="229" spans="1:28" ht="40.35" customHeight="1">
      <c r="A229" s="222"/>
      <c r="B229" s="219"/>
      <c r="C229" s="217"/>
      <c r="D229" s="219" t="str">
        <f>IF(C229="","",HYPERLINK("#'" &amp; C229 &amp; "'!A1",VLOOKUP(C229,Table1[[Practice no.]:[Pracitce Name]],2,FALSE)))</f>
        <v/>
      </c>
      <c r="E229" s="65" t="str">
        <f>IF(C229="","",IF(ISERROR(VLOOKUP(VLOOKUP(C229,Table1[[Practice no.]:[12]],19,FALSE),List!$A$2:$B$5,2,FALSE)),"",VLOOKUP(VLOOKUP(C229,Table1[[Practice no.]:[12]],19,FALSE),List!$A$2:$B$5,2,FALSE)))</f>
        <v/>
      </c>
      <c r="F229" s="66" t="str">
        <f>IF(C229="","",IF(ISERROR(VLOOKUP(VLOOKUP(C229,Table1[[Practice no.]:[12]],20,FALSE),List!$A$2:$B$5,2,FALSE)),"",VLOOKUP(VLOOKUP(C229,Table1[[Practice no.]:[12]],20,FALSE),List!$A$2:$B$5,2,FALSE)))</f>
        <v/>
      </c>
      <c r="G229" s="66" t="str">
        <f>IF(C229="","",IF(ISERROR(VLOOKUP(VLOOKUP(C229,Table1[[Practice no.]:[12]],21,FALSE),List!$A$2:$B$5,2,FALSE)),"",VLOOKUP(VLOOKUP(C229,Table1[[Practice no.]:[12]],21,FALSE),List!$A$2:$B$5,2,FALSE)))</f>
        <v/>
      </c>
      <c r="H229" s="67" t="str">
        <f>IF(C229="","",IF(ISERROR(VLOOKUP(VLOOKUP(C229,Table1[[Practice no.]:[12]],22,FALSE),List!$A$2:$B$5,2,FALSE)),"",VLOOKUP(VLOOKUP(C229,Table1[[Practice no.]:[12]],22,FALSE),List!$A$2:$B$5,2,FALSE)))</f>
        <v/>
      </c>
      <c r="I229" s="67" t="str">
        <f>IF(C229="","",IF(ISERROR(VLOOKUP(VLOOKUP(C229,Table1[[Practice no.]:[12]],23,FALSE),List!$A$2:$B$5,2,FALSE)),"",VLOOKUP(VLOOKUP(C229,Table1[[Practice no.]:[12]],23,FALSE),List!$A$2:$B$5,2,FALSE)))</f>
        <v/>
      </c>
      <c r="J229" s="67" t="str">
        <f>IF(C229="","",IF(ISERROR(VLOOKUP(VLOOKUP(C229,Table1[[Practice no.]:[12]],24,FALSE),List!$A$2:$B$5,2,FALSE)),"",VLOOKUP(VLOOKUP(C229,Table1[[Practice no.]:[12]],24,FALSE),List!$A$2:$B$5,2,FALSE)))</f>
        <v/>
      </c>
      <c r="K229" s="68" t="str">
        <f>IF(C229="","",IF(ISERROR(VLOOKUP(VLOOKUP(C229,Table1[[Practice no.]:[12]],25,FALSE),List!$A$2:$B$5,2,FALSE)),"",VLOOKUP(VLOOKUP(C229,Table1[[Practice no.]:[12]],25,FALSE),List!$A$2:$B$5,2,FALSE)))</f>
        <v/>
      </c>
      <c r="L229" s="68" t="str">
        <f>IF(C229="","",IF(ISERROR(VLOOKUP(VLOOKUP(C229,Table1[[Practice no.]:[12]],26,FALSE),List!$A$2:$B$5,2,FALSE)),"",VLOOKUP(VLOOKUP(C229,Table1[[Practice no.]:[12]],26,FALSE),List!$A$2:$B$5,2,FALSE)))</f>
        <v/>
      </c>
      <c r="M229" s="68" t="str">
        <f>IF(C229="","",IF(ISERROR(VLOOKUP(VLOOKUP(C229,Table1[[Practice no.]:[12]],27,FALSE),List!$A$2:$B$5,2,FALSE)),"",VLOOKUP(VLOOKUP(C229,Table1[[Practice no.]:[12]],27,FALSE),List!$A$2:$B$5,2,FALSE)))</f>
        <v/>
      </c>
      <c r="N229" s="69" t="str">
        <f>IF(C229="","",IF(ISERROR(VLOOKUP(VLOOKUP(C229,Table1[[Practice no.]:[12]],28,FALSE),List!$A$2:$B$5,2,FALSE)),"",VLOOKUP(VLOOKUP(C229,Table1[[Practice no.]:[12]],28,FALSE),List!$A$2:$B$5,2,FALSE)))</f>
        <v/>
      </c>
      <c r="O229" s="69" t="str">
        <f>IF(C229="","",IF(ISERROR(VLOOKUP(VLOOKUP(C229,Table1[[Practice no.]:[12]],29,FALSE),List!$A$2:$B$5,2,FALSE)),"",VLOOKUP(VLOOKUP(C229,Table1[[Practice no.]:[12]],29,FALSE),List!$A$2:$B$5,2,FALSE)))</f>
        <v/>
      </c>
      <c r="P229" s="69" t="str">
        <f>IF(C229="","",IF(ISERROR(VLOOKUP(VLOOKUP(C229,Table1[[Practice no.]:[12]],30,FALSE),List!$A$2:$B$5,2,FALSE)),"",VLOOKUP(VLOOKUP(C229,Table1[[Practice no.]:[12]],30,FALSE),List!$A$2:$B$5,2,FALSE)))</f>
        <v/>
      </c>
      <c r="Q229" s="77" t="str">
        <f>IF(C229="","",IF(ISERROR(VLOOKUP(VLOOKUP(C229,Table1[[Practice no.]:[12]],31,FALSE),List!$A$2:$B$5,2,FALSE)),"",VLOOKUP(VLOOKUP(C229,Table1[[Practice no.]:[12]],31,FALSE),List!$A$2:$B$5,2,FALSE)))</f>
        <v/>
      </c>
      <c r="R229" s="55" t="str">
        <f>IF(C229="","",IF(ISERROR(VLOOKUP(VLOOKUP(C229,Table1[[Practice no.]:[12]],32,FALSE),List!$A$2:$B$5,2,FALSE)),"",VLOOKUP(VLOOKUP(C229,Table1[[Practice no.]:[12]],32,FALSE),List!$A$2:$B$5,2,FALSE)))</f>
        <v/>
      </c>
      <c r="S229" s="55" t="str">
        <f>IF(C229="","",IF(ISERROR(VLOOKUP(VLOOKUP(C229,Table1[[Practice no.]:[12]],33,FALSE),List!$A$2:$B$5,2,FALSE)),"",VLOOKUP(VLOOKUP(C229,Table1[[Practice no.]:[12]],33,FALSE),List!$A$2:$B$5,2,FALSE)))</f>
        <v/>
      </c>
      <c r="T229" s="55" t="str">
        <f>IF(C229="","",IF(ISERROR(VLOOKUP(VLOOKUP(C229,Table1[[Practice no.]:[12]],34,FALSE),List!$A$2:$B$5,2,FALSE)),"",VLOOKUP(VLOOKUP(C229,Table1[[Practice no.]:[12]],34,FALSE),List!$A$2:$B$5,2,FALSE)))</f>
        <v/>
      </c>
      <c r="U229" s="55" t="str">
        <f>IF(C229="","",IF(ISERROR(VLOOKUP(VLOOKUP(C229,Table1[[Practice no.]:[12]],35,FALSE),List!$A$2:$B$5,2,FALSE)),"",VLOOKUP(VLOOKUP(C229,Table1[[Practice no.]:[12]],35,FALSE),List!$A$2:$B$5,2,FALSE)))</f>
        <v/>
      </c>
      <c r="V229" s="55" t="str">
        <f>IF(C229="","",IF(ISERROR(VLOOKUP(VLOOKUP(C229,Table1[[Practice no.]:[12]],36,FALSE),List!$A$2:$B$5,2,FALSE)),"",VLOOKUP(VLOOKUP(C229,Table1[[Practice no.]:[12]],36,FALSE),List!$A$2:$B$5,2,FALSE)))</f>
        <v/>
      </c>
      <c r="W229" s="55" t="str">
        <f>IF(C229="","",IF(ISERROR(VLOOKUP(VLOOKUP(C229,Table1[[Practice no.]:[12]],37,FALSE),List!$A$2:$B$5,2,FALSE)),"",VLOOKUP(VLOOKUP(C229,Table1[[Practice no.]:[12]],37,FALSE),List!$A$2:$B$5,2,FALSE)))</f>
        <v/>
      </c>
      <c r="X229" s="55" t="str">
        <f>IF(C229="","",IF(ISERROR(VLOOKUP(VLOOKUP(C229,Table1[[Practice no.]:[12]],38,FALSE),List!$A$2:$B$5,2,FALSE)),"",VLOOKUP(VLOOKUP(C229,Table1[[Practice no.]:[12]],38,FALSE),List!$A$2:$B$5,2,FALSE)))</f>
        <v/>
      </c>
      <c r="Y229" s="55" t="str">
        <f>IF(C229="","",IF(ISERROR(VLOOKUP(VLOOKUP(C229,Table1[[Practice no.]:[12]],39,FALSE),List!$A$2:$B$5,2,FALSE)),"",VLOOKUP(VLOOKUP(C229,Table1[[Practice no.]:[12]],39,FALSE),List!$A$2:$B$5,2,FALSE)))</f>
        <v/>
      </c>
      <c r="Z229" s="55" t="str">
        <f>IF(C229="","",IF(ISERROR(VLOOKUP(VLOOKUP(C229,Table1[[Practice no.]:[12]],40,FALSE),List!$A$2:$B$5,2,FALSE)),"",VLOOKUP(VLOOKUP(C229,Table1[[Practice no.]:[12]],40,FALSE),List!$A$2:$B$5,2,FALSE)))</f>
        <v/>
      </c>
      <c r="AA229" s="55" t="str">
        <f>IF(C229="","",IF(ISERROR(VLOOKUP(VLOOKUP(C229,Table1[[Practice no.]:[12]],41,FALSE),List!$A$2:$B$5,2,FALSE)),"",VLOOKUP(VLOOKUP(C229,Table1[[Practice no.]:[12]],41,FALSE),List!$A$2:$B$5,2,FALSE)))</f>
        <v/>
      </c>
      <c r="AB229" s="55" t="str">
        <f>IF(C229="","",IF(ISERROR(VLOOKUP(VLOOKUP(C229,Table1[[Practice no.]:[12]],42,FALSE),List!$A$2:$B$5,2,FALSE)),"",VLOOKUP(VLOOKUP(C229,Table1[[Practice no.]:[12]],42,FALSE),List!$A$2:$B$5,2,FALSE)))</f>
        <v/>
      </c>
    </row>
    <row r="230" spans="1:28" ht="40.35" customHeight="1">
      <c r="A230" s="222"/>
      <c r="B230" s="219"/>
      <c r="C230" s="217"/>
      <c r="D230" s="219" t="str">
        <f>IF(C230="","",HYPERLINK("#'" &amp; C230 &amp; "'!A1",VLOOKUP(C230,Table1[[Practice no.]:[Pracitce Name]],2,FALSE)))</f>
        <v/>
      </c>
      <c r="E230" s="65" t="str">
        <f>IF(C230="","",IF(ISERROR(VLOOKUP(VLOOKUP(C230,Table1[[Practice no.]:[12]],19,FALSE),List!$A$2:$B$5,2,FALSE)),"",VLOOKUP(VLOOKUP(C230,Table1[[Practice no.]:[12]],19,FALSE),List!$A$2:$B$5,2,FALSE)))</f>
        <v/>
      </c>
      <c r="F230" s="66" t="str">
        <f>IF(C230="","",IF(ISERROR(VLOOKUP(VLOOKUP(C230,Table1[[Practice no.]:[12]],20,FALSE),List!$A$2:$B$5,2,FALSE)),"",VLOOKUP(VLOOKUP(C230,Table1[[Practice no.]:[12]],20,FALSE),List!$A$2:$B$5,2,FALSE)))</f>
        <v/>
      </c>
      <c r="G230" s="66" t="str">
        <f>IF(C230="","",IF(ISERROR(VLOOKUP(VLOOKUP(C230,Table1[[Practice no.]:[12]],21,FALSE),List!$A$2:$B$5,2,FALSE)),"",VLOOKUP(VLOOKUP(C230,Table1[[Practice no.]:[12]],21,FALSE),List!$A$2:$B$5,2,FALSE)))</f>
        <v/>
      </c>
      <c r="H230" s="67" t="str">
        <f>IF(C230="","",IF(ISERROR(VLOOKUP(VLOOKUP(C230,Table1[[Practice no.]:[12]],22,FALSE),List!$A$2:$B$5,2,FALSE)),"",VLOOKUP(VLOOKUP(C230,Table1[[Practice no.]:[12]],22,FALSE),List!$A$2:$B$5,2,FALSE)))</f>
        <v/>
      </c>
      <c r="I230" s="67" t="str">
        <f>IF(C230="","",IF(ISERROR(VLOOKUP(VLOOKUP(C230,Table1[[Practice no.]:[12]],23,FALSE),List!$A$2:$B$5,2,FALSE)),"",VLOOKUP(VLOOKUP(C230,Table1[[Practice no.]:[12]],23,FALSE),List!$A$2:$B$5,2,FALSE)))</f>
        <v/>
      </c>
      <c r="J230" s="67" t="str">
        <f>IF(C230="","",IF(ISERROR(VLOOKUP(VLOOKUP(C230,Table1[[Practice no.]:[12]],24,FALSE),List!$A$2:$B$5,2,FALSE)),"",VLOOKUP(VLOOKUP(C230,Table1[[Practice no.]:[12]],24,FALSE),List!$A$2:$B$5,2,FALSE)))</f>
        <v/>
      </c>
      <c r="K230" s="68" t="str">
        <f>IF(C230="","",IF(ISERROR(VLOOKUP(VLOOKUP(C230,Table1[[Practice no.]:[12]],25,FALSE),List!$A$2:$B$5,2,FALSE)),"",VLOOKUP(VLOOKUP(C230,Table1[[Practice no.]:[12]],25,FALSE),List!$A$2:$B$5,2,FALSE)))</f>
        <v/>
      </c>
      <c r="L230" s="68" t="str">
        <f>IF(C230="","",IF(ISERROR(VLOOKUP(VLOOKUP(C230,Table1[[Practice no.]:[12]],26,FALSE),List!$A$2:$B$5,2,FALSE)),"",VLOOKUP(VLOOKUP(C230,Table1[[Practice no.]:[12]],26,FALSE),List!$A$2:$B$5,2,FALSE)))</f>
        <v/>
      </c>
      <c r="M230" s="68" t="str">
        <f>IF(C230="","",IF(ISERROR(VLOOKUP(VLOOKUP(C230,Table1[[Practice no.]:[12]],27,FALSE),List!$A$2:$B$5,2,FALSE)),"",VLOOKUP(VLOOKUP(C230,Table1[[Practice no.]:[12]],27,FALSE),List!$A$2:$B$5,2,FALSE)))</f>
        <v/>
      </c>
      <c r="N230" s="69" t="str">
        <f>IF(C230="","",IF(ISERROR(VLOOKUP(VLOOKUP(C230,Table1[[Practice no.]:[12]],28,FALSE),List!$A$2:$B$5,2,FALSE)),"",VLOOKUP(VLOOKUP(C230,Table1[[Practice no.]:[12]],28,FALSE),List!$A$2:$B$5,2,FALSE)))</f>
        <v/>
      </c>
      <c r="O230" s="69" t="str">
        <f>IF(C230="","",IF(ISERROR(VLOOKUP(VLOOKUP(C230,Table1[[Practice no.]:[12]],29,FALSE),List!$A$2:$B$5,2,FALSE)),"",VLOOKUP(VLOOKUP(C230,Table1[[Practice no.]:[12]],29,FALSE),List!$A$2:$B$5,2,FALSE)))</f>
        <v/>
      </c>
      <c r="P230" s="69" t="str">
        <f>IF(C230="","",IF(ISERROR(VLOOKUP(VLOOKUP(C230,Table1[[Practice no.]:[12]],30,FALSE),List!$A$2:$B$5,2,FALSE)),"",VLOOKUP(VLOOKUP(C230,Table1[[Practice no.]:[12]],30,FALSE),List!$A$2:$B$5,2,FALSE)))</f>
        <v/>
      </c>
      <c r="Q230" s="77" t="str">
        <f>IF(C230="","",IF(ISERROR(VLOOKUP(VLOOKUP(C230,Table1[[Practice no.]:[12]],31,FALSE),List!$A$2:$B$5,2,FALSE)),"",VLOOKUP(VLOOKUP(C230,Table1[[Practice no.]:[12]],31,FALSE),List!$A$2:$B$5,2,FALSE)))</f>
        <v/>
      </c>
      <c r="R230" s="55" t="str">
        <f>IF(C230="","",IF(ISERROR(VLOOKUP(VLOOKUP(C230,Table1[[Practice no.]:[12]],32,FALSE),List!$A$2:$B$5,2,FALSE)),"",VLOOKUP(VLOOKUP(C230,Table1[[Practice no.]:[12]],32,FALSE),List!$A$2:$B$5,2,FALSE)))</f>
        <v/>
      </c>
      <c r="S230" s="55" t="str">
        <f>IF(C230="","",IF(ISERROR(VLOOKUP(VLOOKUP(C230,Table1[[Practice no.]:[12]],33,FALSE),List!$A$2:$B$5,2,FALSE)),"",VLOOKUP(VLOOKUP(C230,Table1[[Practice no.]:[12]],33,FALSE),List!$A$2:$B$5,2,FALSE)))</f>
        <v/>
      </c>
      <c r="T230" s="55" t="str">
        <f>IF(C230="","",IF(ISERROR(VLOOKUP(VLOOKUP(C230,Table1[[Practice no.]:[12]],34,FALSE),List!$A$2:$B$5,2,FALSE)),"",VLOOKUP(VLOOKUP(C230,Table1[[Practice no.]:[12]],34,FALSE),List!$A$2:$B$5,2,FALSE)))</f>
        <v/>
      </c>
      <c r="U230" s="55" t="str">
        <f>IF(C230="","",IF(ISERROR(VLOOKUP(VLOOKUP(C230,Table1[[Practice no.]:[12]],35,FALSE),List!$A$2:$B$5,2,FALSE)),"",VLOOKUP(VLOOKUP(C230,Table1[[Practice no.]:[12]],35,FALSE),List!$A$2:$B$5,2,FALSE)))</f>
        <v/>
      </c>
      <c r="V230" s="55" t="str">
        <f>IF(C230="","",IF(ISERROR(VLOOKUP(VLOOKUP(C230,Table1[[Practice no.]:[12]],36,FALSE),List!$A$2:$B$5,2,FALSE)),"",VLOOKUP(VLOOKUP(C230,Table1[[Practice no.]:[12]],36,FALSE),List!$A$2:$B$5,2,FALSE)))</f>
        <v/>
      </c>
      <c r="W230" s="55" t="str">
        <f>IF(C230="","",IF(ISERROR(VLOOKUP(VLOOKUP(C230,Table1[[Practice no.]:[12]],37,FALSE),List!$A$2:$B$5,2,FALSE)),"",VLOOKUP(VLOOKUP(C230,Table1[[Practice no.]:[12]],37,FALSE),List!$A$2:$B$5,2,FALSE)))</f>
        <v/>
      </c>
      <c r="X230" s="55" t="str">
        <f>IF(C230="","",IF(ISERROR(VLOOKUP(VLOOKUP(C230,Table1[[Practice no.]:[12]],38,FALSE),List!$A$2:$B$5,2,FALSE)),"",VLOOKUP(VLOOKUP(C230,Table1[[Practice no.]:[12]],38,FALSE),List!$A$2:$B$5,2,FALSE)))</f>
        <v/>
      </c>
      <c r="Y230" s="55" t="str">
        <f>IF(C230="","",IF(ISERROR(VLOOKUP(VLOOKUP(C230,Table1[[Practice no.]:[12]],39,FALSE),List!$A$2:$B$5,2,FALSE)),"",VLOOKUP(VLOOKUP(C230,Table1[[Practice no.]:[12]],39,FALSE),List!$A$2:$B$5,2,FALSE)))</f>
        <v/>
      </c>
      <c r="Z230" s="55" t="str">
        <f>IF(C230="","",IF(ISERROR(VLOOKUP(VLOOKUP(C230,Table1[[Practice no.]:[12]],40,FALSE),List!$A$2:$B$5,2,FALSE)),"",VLOOKUP(VLOOKUP(C230,Table1[[Practice no.]:[12]],40,FALSE),List!$A$2:$B$5,2,FALSE)))</f>
        <v/>
      </c>
      <c r="AA230" s="55" t="str">
        <f>IF(C230="","",IF(ISERROR(VLOOKUP(VLOOKUP(C230,Table1[[Practice no.]:[12]],41,FALSE),List!$A$2:$B$5,2,FALSE)),"",VLOOKUP(VLOOKUP(C230,Table1[[Practice no.]:[12]],41,FALSE),List!$A$2:$B$5,2,FALSE)))</f>
        <v/>
      </c>
      <c r="AB230" s="55" t="str">
        <f>IF(C230="","",IF(ISERROR(VLOOKUP(VLOOKUP(C230,Table1[[Practice no.]:[12]],42,FALSE),List!$A$2:$B$5,2,FALSE)),"",VLOOKUP(VLOOKUP(C230,Table1[[Practice no.]:[12]],42,FALSE),List!$A$2:$B$5,2,FALSE)))</f>
        <v/>
      </c>
    </row>
    <row r="231" spans="1:28" ht="40.35" customHeight="1">
      <c r="A231" s="222"/>
      <c r="B231" s="219"/>
      <c r="C231" s="217"/>
      <c r="D231" s="219" t="str">
        <f>IF(C231="","",HYPERLINK("#'" &amp; C231 &amp; "'!A1",VLOOKUP(C231,Table1[[Practice no.]:[Pracitce Name]],2,FALSE)))</f>
        <v/>
      </c>
      <c r="E231" s="65" t="str">
        <f>IF(C231="","",IF(ISERROR(VLOOKUP(VLOOKUP(C231,Table1[[Practice no.]:[12]],19,FALSE),List!$A$2:$B$5,2,FALSE)),"",VLOOKUP(VLOOKUP(C231,Table1[[Practice no.]:[12]],19,FALSE),List!$A$2:$B$5,2,FALSE)))</f>
        <v/>
      </c>
      <c r="F231" s="66" t="str">
        <f>IF(C231="","",IF(ISERROR(VLOOKUP(VLOOKUP(C231,Table1[[Practice no.]:[12]],20,FALSE),List!$A$2:$B$5,2,FALSE)),"",VLOOKUP(VLOOKUP(C231,Table1[[Practice no.]:[12]],20,FALSE),List!$A$2:$B$5,2,FALSE)))</f>
        <v/>
      </c>
      <c r="G231" s="66" t="str">
        <f>IF(C231="","",IF(ISERROR(VLOOKUP(VLOOKUP(C231,Table1[[Practice no.]:[12]],21,FALSE),List!$A$2:$B$5,2,FALSE)),"",VLOOKUP(VLOOKUP(C231,Table1[[Practice no.]:[12]],21,FALSE),List!$A$2:$B$5,2,FALSE)))</f>
        <v/>
      </c>
      <c r="H231" s="67" t="str">
        <f>IF(C231="","",IF(ISERROR(VLOOKUP(VLOOKUP(C231,Table1[[Practice no.]:[12]],22,FALSE),List!$A$2:$B$5,2,FALSE)),"",VLOOKUP(VLOOKUP(C231,Table1[[Practice no.]:[12]],22,FALSE),List!$A$2:$B$5,2,FALSE)))</f>
        <v/>
      </c>
      <c r="I231" s="67" t="str">
        <f>IF(C231="","",IF(ISERROR(VLOOKUP(VLOOKUP(C231,Table1[[Practice no.]:[12]],23,FALSE),List!$A$2:$B$5,2,FALSE)),"",VLOOKUP(VLOOKUP(C231,Table1[[Practice no.]:[12]],23,FALSE),List!$A$2:$B$5,2,FALSE)))</f>
        <v/>
      </c>
      <c r="J231" s="67" t="str">
        <f>IF(C231="","",IF(ISERROR(VLOOKUP(VLOOKUP(C231,Table1[[Practice no.]:[12]],24,FALSE),List!$A$2:$B$5,2,FALSE)),"",VLOOKUP(VLOOKUP(C231,Table1[[Practice no.]:[12]],24,FALSE),List!$A$2:$B$5,2,FALSE)))</f>
        <v/>
      </c>
      <c r="K231" s="68" t="str">
        <f>IF(C231="","",IF(ISERROR(VLOOKUP(VLOOKUP(C231,Table1[[Practice no.]:[12]],25,FALSE),List!$A$2:$B$5,2,FALSE)),"",VLOOKUP(VLOOKUP(C231,Table1[[Practice no.]:[12]],25,FALSE),List!$A$2:$B$5,2,FALSE)))</f>
        <v/>
      </c>
      <c r="L231" s="68" t="str">
        <f>IF(C231="","",IF(ISERROR(VLOOKUP(VLOOKUP(C231,Table1[[Practice no.]:[12]],26,FALSE),List!$A$2:$B$5,2,FALSE)),"",VLOOKUP(VLOOKUP(C231,Table1[[Practice no.]:[12]],26,FALSE),List!$A$2:$B$5,2,FALSE)))</f>
        <v/>
      </c>
      <c r="M231" s="68" t="str">
        <f>IF(C231="","",IF(ISERROR(VLOOKUP(VLOOKUP(C231,Table1[[Practice no.]:[12]],27,FALSE),List!$A$2:$B$5,2,FALSE)),"",VLOOKUP(VLOOKUP(C231,Table1[[Practice no.]:[12]],27,FALSE),List!$A$2:$B$5,2,FALSE)))</f>
        <v/>
      </c>
      <c r="N231" s="69" t="str">
        <f>IF(C231="","",IF(ISERROR(VLOOKUP(VLOOKUP(C231,Table1[[Practice no.]:[12]],28,FALSE),List!$A$2:$B$5,2,FALSE)),"",VLOOKUP(VLOOKUP(C231,Table1[[Practice no.]:[12]],28,FALSE),List!$A$2:$B$5,2,FALSE)))</f>
        <v/>
      </c>
      <c r="O231" s="69" t="str">
        <f>IF(C231="","",IF(ISERROR(VLOOKUP(VLOOKUP(C231,Table1[[Practice no.]:[12]],29,FALSE),List!$A$2:$B$5,2,FALSE)),"",VLOOKUP(VLOOKUP(C231,Table1[[Practice no.]:[12]],29,FALSE),List!$A$2:$B$5,2,FALSE)))</f>
        <v/>
      </c>
      <c r="P231" s="69" t="str">
        <f>IF(C231="","",IF(ISERROR(VLOOKUP(VLOOKUP(C231,Table1[[Practice no.]:[12]],30,FALSE),List!$A$2:$B$5,2,FALSE)),"",VLOOKUP(VLOOKUP(C231,Table1[[Practice no.]:[12]],30,FALSE),List!$A$2:$B$5,2,FALSE)))</f>
        <v/>
      </c>
      <c r="Q231" s="77" t="str">
        <f>IF(C231="","",IF(ISERROR(VLOOKUP(VLOOKUP(C231,Table1[[Practice no.]:[12]],31,FALSE),List!$A$2:$B$5,2,FALSE)),"",VLOOKUP(VLOOKUP(C231,Table1[[Practice no.]:[12]],31,FALSE),List!$A$2:$B$5,2,FALSE)))</f>
        <v/>
      </c>
      <c r="R231" s="55" t="str">
        <f>IF(C231="","",IF(ISERROR(VLOOKUP(VLOOKUP(C231,Table1[[Practice no.]:[12]],32,FALSE),List!$A$2:$B$5,2,FALSE)),"",VLOOKUP(VLOOKUP(C231,Table1[[Practice no.]:[12]],32,FALSE),List!$A$2:$B$5,2,FALSE)))</f>
        <v/>
      </c>
      <c r="S231" s="55" t="str">
        <f>IF(C231="","",IF(ISERROR(VLOOKUP(VLOOKUP(C231,Table1[[Practice no.]:[12]],33,FALSE),List!$A$2:$B$5,2,FALSE)),"",VLOOKUP(VLOOKUP(C231,Table1[[Practice no.]:[12]],33,FALSE),List!$A$2:$B$5,2,FALSE)))</f>
        <v/>
      </c>
      <c r="T231" s="55" t="str">
        <f>IF(C231="","",IF(ISERROR(VLOOKUP(VLOOKUP(C231,Table1[[Practice no.]:[12]],34,FALSE),List!$A$2:$B$5,2,FALSE)),"",VLOOKUP(VLOOKUP(C231,Table1[[Practice no.]:[12]],34,FALSE),List!$A$2:$B$5,2,FALSE)))</f>
        <v/>
      </c>
      <c r="U231" s="55" t="str">
        <f>IF(C231="","",IF(ISERROR(VLOOKUP(VLOOKUP(C231,Table1[[Practice no.]:[12]],35,FALSE),List!$A$2:$B$5,2,FALSE)),"",VLOOKUP(VLOOKUP(C231,Table1[[Practice no.]:[12]],35,FALSE),List!$A$2:$B$5,2,FALSE)))</f>
        <v/>
      </c>
      <c r="V231" s="55" t="str">
        <f>IF(C231="","",IF(ISERROR(VLOOKUP(VLOOKUP(C231,Table1[[Practice no.]:[12]],36,FALSE),List!$A$2:$B$5,2,FALSE)),"",VLOOKUP(VLOOKUP(C231,Table1[[Practice no.]:[12]],36,FALSE),List!$A$2:$B$5,2,FALSE)))</f>
        <v/>
      </c>
      <c r="W231" s="55" t="str">
        <f>IF(C231="","",IF(ISERROR(VLOOKUP(VLOOKUP(C231,Table1[[Practice no.]:[12]],37,FALSE),List!$A$2:$B$5,2,FALSE)),"",VLOOKUP(VLOOKUP(C231,Table1[[Practice no.]:[12]],37,FALSE),List!$A$2:$B$5,2,FALSE)))</f>
        <v/>
      </c>
      <c r="X231" s="55" t="str">
        <f>IF(C231="","",IF(ISERROR(VLOOKUP(VLOOKUP(C231,Table1[[Practice no.]:[12]],38,FALSE),List!$A$2:$B$5,2,FALSE)),"",VLOOKUP(VLOOKUP(C231,Table1[[Practice no.]:[12]],38,FALSE),List!$A$2:$B$5,2,FALSE)))</f>
        <v/>
      </c>
      <c r="Y231" s="55" t="str">
        <f>IF(C231="","",IF(ISERROR(VLOOKUP(VLOOKUP(C231,Table1[[Practice no.]:[12]],39,FALSE),List!$A$2:$B$5,2,FALSE)),"",VLOOKUP(VLOOKUP(C231,Table1[[Practice no.]:[12]],39,FALSE),List!$A$2:$B$5,2,FALSE)))</f>
        <v/>
      </c>
      <c r="Z231" s="55" t="str">
        <f>IF(C231="","",IF(ISERROR(VLOOKUP(VLOOKUP(C231,Table1[[Practice no.]:[12]],40,FALSE),List!$A$2:$B$5,2,FALSE)),"",VLOOKUP(VLOOKUP(C231,Table1[[Practice no.]:[12]],40,FALSE),List!$A$2:$B$5,2,FALSE)))</f>
        <v/>
      </c>
      <c r="AA231" s="55" t="str">
        <f>IF(C231="","",IF(ISERROR(VLOOKUP(VLOOKUP(C231,Table1[[Practice no.]:[12]],41,FALSE),List!$A$2:$B$5,2,FALSE)),"",VLOOKUP(VLOOKUP(C231,Table1[[Practice no.]:[12]],41,FALSE),List!$A$2:$B$5,2,FALSE)))</f>
        <v/>
      </c>
      <c r="AB231" s="55" t="str">
        <f>IF(C231="","",IF(ISERROR(VLOOKUP(VLOOKUP(C231,Table1[[Practice no.]:[12]],42,FALSE),List!$A$2:$B$5,2,FALSE)),"",VLOOKUP(VLOOKUP(C231,Table1[[Practice no.]:[12]],42,FALSE),List!$A$2:$B$5,2,FALSE)))</f>
        <v/>
      </c>
    </row>
    <row r="232" spans="1:28" ht="40.35" customHeight="1">
      <c r="A232" s="222"/>
      <c r="B232" s="219"/>
      <c r="C232" s="217"/>
      <c r="D232" s="219" t="str">
        <f>IF(C232="","",HYPERLINK("#'" &amp; C232 &amp; "'!A1",VLOOKUP(C232,Table1[[Practice no.]:[Pracitce Name]],2,FALSE)))</f>
        <v/>
      </c>
      <c r="E232" s="65" t="str">
        <f>IF(C232="","",IF(ISERROR(VLOOKUP(VLOOKUP(C232,Table1[[Practice no.]:[12]],19,FALSE),List!$A$2:$B$5,2,FALSE)),"",VLOOKUP(VLOOKUP(C232,Table1[[Practice no.]:[12]],19,FALSE),List!$A$2:$B$5,2,FALSE)))</f>
        <v/>
      </c>
      <c r="F232" s="66" t="str">
        <f>IF(C232="","",IF(ISERROR(VLOOKUP(VLOOKUP(C232,Table1[[Practice no.]:[12]],20,FALSE),List!$A$2:$B$5,2,FALSE)),"",VLOOKUP(VLOOKUP(C232,Table1[[Practice no.]:[12]],20,FALSE),List!$A$2:$B$5,2,FALSE)))</f>
        <v/>
      </c>
      <c r="G232" s="66" t="str">
        <f>IF(C232="","",IF(ISERROR(VLOOKUP(VLOOKUP(C232,Table1[[Practice no.]:[12]],21,FALSE),List!$A$2:$B$5,2,FALSE)),"",VLOOKUP(VLOOKUP(C232,Table1[[Practice no.]:[12]],21,FALSE),List!$A$2:$B$5,2,FALSE)))</f>
        <v/>
      </c>
      <c r="H232" s="67" t="str">
        <f>IF(C232="","",IF(ISERROR(VLOOKUP(VLOOKUP(C232,Table1[[Practice no.]:[12]],22,FALSE),List!$A$2:$B$5,2,FALSE)),"",VLOOKUP(VLOOKUP(C232,Table1[[Practice no.]:[12]],22,FALSE),List!$A$2:$B$5,2,FALSE)))</f>
        <v/>
      </c>
      <c r="I232" s="67" t="str">
        <f>IF(C232="","",IF(ISERROR(VLOOKUP(VLOOKUP(C232,Table1[[Practice no.]:[12]],23,FALSE),List!$A$2:$B$5,2,FALSE)),"",VLOOKUP(VLOOKUP(C232,Table1[[Practice no.]:[12]],23,FALSE),List!$A$2:$B$5,2,FALSE)))</f>
        <v/>
      </c>
      <c r="J232" s="67" t="str">
        <f>IF(C232="","",IF(ISERROR(VLOOKUP(VLOOKUP(C232,Table1[[Practice no.]:[12]],24,FALSE),List!$A$2:$B$5,2,FALSE)),"",VLOOKUP(VLOOKUP(C232,Table1[[Practice no.]:[12]],24,FALSE),List!$A$2:$B$5,2,FALSE)))</f>
        <v/>
      </c>
      <c r="K232" s="68" t="str">
        <f>IF(C232="","",IF(ISERROR(VLOOKUP(VLOOKUP(C232,Table1[[Practice no.]:[12]],25,FALSE),List!$A$2:$B$5,2,FALSE)),"",VLOOKUP(VLOOKUP(C232,Table1[[Practice no.]:[12]],25,FALSE),List!$A$2:$B$5,2,FALSE)))</f>
        <v/>
      </c>
      <c r="L232" s="68" t="str">
        <f>IF(C232="","",IF(ISERROR(VLOOKUP(VLOOKUP(C232,Table1[[Practice no.]:[12]],26,FALSE),List!$A$2:$B$5,2,FALSE)),"",VLOOKUP(VLOOKUP(C232,Table1[[Practice no.]:[12]],26,FALSE),List!$A$2:$B$5,2,FALSE)))</f>
        <v/>
      </c>
      <c r="M232" s="68" t="str">
        <f>IF(C232="","",IF(ISERROR(VLOOKUP(VLOOKUP(C232,Table1[[Practice no.]:[12]],27,FALSE),List!$A$2:$B$5,2,FALSE)),"",VLOOKUP(VLOOKUP(C232,Table1[[Practice no.]:[12]],27,FALSE),List!$A$2:$B$5,2,FALSE)))</f>
        <v/>
      </c>
      <c r="N232" s="69" t="str">
        <f>IF(C232="","",IF(ISERROR(VLOOKUP(VLOOKUP(C232,Table1[[Practice no.]:[12]],28,FALSE),List!$A$2:$B$5,2,FALSE)),"",VLOOKUP(VLOOKUP(C232,Table1[[Practice no.]:[12]],28,FALSE),List!$A$2:$B$5,2,FALSE)))</f>
        <v/>
      </c>
      <c r="O232" s="69" t="str">
        <f>IF(C232="","",IF(ISERROR(VLOOKUP(VLOOKUP(C232,Table1[[Practice no.]:[12]],29,FALSE),List!$A$2:$B$5,2,FALSE)),"",VLOOKUP(VLOOKUP(C232,Table1[[Practice no.]:[12]],29,FALSE),List!$A$2:$B$5,2,FALSE)))</f>
        <v/>
      </c>
      <c r="P232" s="69" t="str">
        <f>IF(C232="","",IF(ISERROR(VLOOKUP(VLOOKUP(C232,Table1[[Practice no.]:[12]],30,FALSE),List!$A$2:$B$5,2,FALSE)),"",VLOOKUP(VLOOKUP(C232,Table1[[Practice no.]:[12]],30,FALSE),List!$A$2:$B$5,2,FALSE)))</f>
        <v/>
      </c>
      <c r="Q232" s="77" t="str">
        <f>IF(C232="","",IF(ISERROR(VLOOKUP(VLOOKUP(C232,Table1[[Practice no.]:[12]],31,FALSE),List!$A$2:$B$5,2,FALSE)),"",VLOOKUP(VLOOKUP(C232,Table1[[Practice no.]:[12]],31,FALSE),List!$A$2:$B$5,2,FALSE)))</f>
        <v/>
      </c>
      <c r="R232" s="55" t="str">
        <f>IF(C232="","",IF(ISERROR(VLOOKUP(VLOOKUP(C232,Table1[[Practice no.]:[12]],32,FALSE),List!$A$2:$B$5,2,FALSE)),"",VLOOKUP(VLOOKUP(C232,Table1[[Practice no.]:[12]],32,FALSE),List!$A$2:$B$5,2,FALSE)))</f>
        <v/>
      </c>
      <c r="S232" s="55" t="str">
        <f>IF(C232="","",IF(ISERROR(VLOOKUP(VLOOKUP(C232,Table1[[Practice no.]:[12]],33,FALSE),List!$A$2:$B$5,2,FALSE)),"",VLOOKUP(VLOOKUP(C232,Table1[[Practice no.]:[12]],33,FALSE),List!$A$2:$B$5,2,FALSE)))</f>
        <v/>
      </c>
      <c r="T232" s="55" t="str">
        <f>IF(C232="","",IF(ISERROR(VLOOKUP(VLOOKUP(C232,Table1[[Practice no.]:[12]],34,FALSE),List!$A$2:$B$5,2,FALSE)),"",VLOOKUP(VLOOKUP(C232,Table1[[Practice no.]:[12]],34,FALSE),List!$A$2:$B$5,2,FALSE)))</f>
        <v/>
      </c>
      <c r="U232" s="55" t="str">
        <f>IF(C232="","",IF(ISERROR(VLOOKUP(VLOOKUP(C232,Table1[[Practice no.]:[12]],35,FALSE),List!$A$2:$B$5,2,FALSE)),"",VLOOKUP(VLOOKUP(C232,Table1[[Practice no.]:[12]],35,FALSE),List!$A$2:$B$5,2,FALSE)))</f>
        <v/>
      </c>
      <c r="V232" s="55" t="str">
        <f>IF(C232="","",IF(ISERROR(VLOOKUP(VLOOKUP(C232,Table1[[Practice no.]:[12]],36,FALSE),List!$A$2:$B$5,2,FALSE)),"",VLOOKUP(VLOOKUP(C232,Table1[[Practice no.]:[12]],36,FALSE),List!$A$2:$B$5,2,FALSE)))</f>
        <v/>
      </c>
      <c r="W232" s="55" t="str">
        <f>IF(C232="","",IF(ISERROR(VLOOKUP(VLOOKUP(C232,Table1[[Practice no.]:[12]],37,FALSE),List!$A$2:$B$5,2,FALSE)),"",VLOOKUP(VLOOKUP(C232,Table1[[Practice no.]:[12]],37,FALSE),List!$A$2:$B$5,2,FALSE)))</f>
        <v/>
      </c>
      <c r="X232" s="55" t="str">
        <f>IF(C232="","",IF(ISERROR(VLOOKUP(VLOOKUP(C232,Table1[[Practice no.]:[12]],38,FALSE),List!$A$2:$B$5,2,FALSE)),"",VLOOKUP(VLOOKUP(C232,Table1[[Practice no.]:[12]],38,FALSE),List!$A$2:$B$5,2,FALSE)))</f>
        <v/>
      </c>
      <c r="Y232" s="55" t="str">
        <f>IF(C232="","",IF(ISERROR(VLOOKUP(VLOOKUP(C232,Table1[[Practice no.]:[12]],39,FALSE),List!$A$2:$B$5,2,FALSE)),"",VLOOKUP(VLOOKUP(C232,Table1[[Practice no.]:[12]],39,FALSE),List!$A$2:$B$5,2,FALSE)))</f>
        <v/>
      </c>
      <c r="Z232" s="55" t="str">
        <f>IF(C232="","",IF(ISERROR(VLOOKUP(VLOOKUP(C232,Table1[[Practice no.]:[12]],40,FALSE),List!$A$2:$B$5,2,FALSE)),"",VLOOKUP(VLOOKUP(C232,Table1[[Practice no.]:[12]],40,FALSE),List!$A$2:$B$5,2,FALSE)))</f>
        <v/>
      </c>
      <c r="AA232" s="55" t="str">
        <f>IF(C232="","",IF(ISERROR(VLOOKUP(VLOOKUP(C232,Table1[[Practice no.]:[12]],41,FALSE),List!$A$2:$B$5,2,FALSE)),"",VLOOKUP(VLOOKUP(C232,Table1[[Practice no.]:[12]],41,FALSE),List!$A$2:$B$5,2,FALSE)))</f>
        <v/>
      </c>
      <c r="AB232" s="55" t="str">
        <f>IF(C232="","",IF(ISERROR(VLOOKUP(VLOOKUP(C232,Table1[[Practice no.]:[12]],42,FALSE),List!$A$2:$B$5,2,FALSE)),"",VLOOKUP(VLOOKUP(C232,Table1[[Practice no.]:[12]],42,FALSE),List!$A$2:$B$5,2,FALSE)))</f>
        <v/>
      </c>
    </row>
    <row r="233" spans="1:28" ht="40.35" customHeight="1">
      <c r="A233" s="222"/>
      <c r="B233" s="219"/>
      <c r="C233" s="217"/>
      <c r="D233" s="219" t="str">
        <f>IF(C233="","",HYPERLINK("#'" &amp; C233 &amp; "'!A1",VLOOKUP(C233,Table1[[Practice no.]:[Pracitce Name]],2,FALSE)))</f>
        <v/>
      </c>
      <c r="E233" s="65" t="str">
        <f>IF(C233="","",IF(ISERROR(VLOOKUP(VLOOKUP(C233,Table1[[Practice no.]:[12]],19,FALSE),List!$A$2:$B$5,2,FALSE)),"",VLOOKUP(VLOOKUP(C233,Table1[[Practice no.]:[12]],19,FALSE),List!$A$2:$B$5,2,FALSE)))</f>
        <v/>
      </c>
      <c r="F233" s="66" t="str">
        <f>IF(C233="","",IF(ISERROR(VLOOKUP(VLOOKUP(C233,Table1[[Practice no.]:[12]],20,FALSE),List!$A$2:$B$5,2,FALSE)),"",VLOOKUP(VLOOKUP(C233,Table1[[Practice no.]:[12]],20,FALSE),List!$A$2:$B$5,2,FALSE)))</f>
        <v/>
      </c>
      <c r="G233" s="66" t="str">
        <f>IF(C233="","",IF(ISERROR(VLOOKUP(VLOOKUP(C233,Table1[[Practice no.]:[12]],21,FALSE),List!$A$2:$B$5,2,FALSE)),"",VLOOKUP(VLOOKUP(C233,Table1[[Practice no.]:[12]],21,FALSE),List!$A$2:$B$5,2,FALSE)))</f>
        <v/>
      </c>
      <c r="H233" s="67" t="str">
        <f>IF(C233="","",IF(ISERROR(VLOOKUP(VLOOKUP(C233,Table1[[Practice no.]:[12]],22,FALSE),List!$A$2:$B$5,2,FALSE)),"",VLOOKUP(VLOOKUP(C233,Table1[[Practice no.]:[12]],22,FALSE),List!$A$2:$B$5,2,FALSE)))</f>
        <v/>
      </c>
      <c r="I233" s="67" t="str">
        <f>IF(C233="","",IF(ISERROR(VLOOKUP(VLOOKUP(C233,Table1[[Practice no.]:[12]],23,FALSE),List!$A$2:$B$5,2,FALSE)),"",VLOOKUP(VLOOKUP(C233,Table1[[Practice no.]:[12]],23,FALSE),List!$A$2:$B$5,2,FALSE)))</f>
        <v/>
      </c>
      <c r="J233" s="67" t="str">
        <f>IF(C233="","",IF(ISERROR(VLOOKUP(VLOOKUP(C233,Table1[[Practice no.]:[12]],24,FALSE),List!$A$2:$B$5,2,FALSE)),"",VLOOKUP(VLOOKUP(C233,Table1[[Practice no.]:[12]],24,FALSE),List!$A$2:$B$5,2,FALSE)))</f>
        <v/>
      </c>
      <c r="K233" s="68" t="str">
        <f>IF(C233="","",IF(ISERROR(VLOOKUP(VLOOKUP(C233,Table1[[Practice no.]:[12]],25,FALSE),List!$A$2:$B$5,2,FALSE)),"",VLOOKUP(VLOOKUP(C233,Table1[[Practice no.]:[12]],25,FALSE),List!$A$2:$B$5,2,FALSE)))</f>
        <v/>
      </c>
      <c r="L233" s="68" t="str">
        <f>IF(C233="","",IF(ISERROR(VLOOKUP(VLOOKUP(C233,Table1[[Practice no.]:[12]],26,FALSE),List!$A$2:$B$5,2,FALSE)),"",VLOOKUP(VLOOKUP(C233,Table1[[Practice no.]:[12]],26,FALSE),List!$A$2:$B$5,2,FALSE)))</f>
        <v/>
      </c>
      <c r="M233" s="68" t="str">
        <f>IF(C233="","",IF(ISERROR(VLOOKUP(VLOOKUP(C233,Table1[[Practice no.]:[12]],27,FALSE),List!$A$2:$B$5,2,FALSE)),"",VLOOKUP(VLOOKUP(C233,Table1[[Practice no.]:[12]],27,FALSE),List!$A$2:$B$5,2,FALSE)))</f>
        <v/>
      </c>
      <c r="N233" s="69" t="str">
        <f>IF(C233="","",IF(ISERROR(VLOOKUP(VLOOKUP(C233,Table1[[Practice no.]:[12]],28,FALSE),List!$A$2:$B$5,2,FALSE)),"",VLOOKUP(VLOOKUP(C233,Table1[[Practice no.]:[12]],28,FALSE),List!$A$2:$B$5,2,FALSE)))</f>
        <v/>
      </c>
      <c r="O233" s="69" t="str">
        <f>IF(C233="","",IF(ISERROR(VLOOKUP(VLOOKUP(C233,Table1[[Practice no.]:[12]],29,FALSE),List!$A$2:$B$5,2,FALSE)),"",VLOOKUP(VLOOKUP(C233,Table1[[Practice no.]:[12]],29,FALSE),List!$A$2:$B$5,2,FALSE)))</f>
        <v/>
      </c>
      <c r="P233" s="69" t="str">
        <f>IF(C233="","",IF(ISERROR(VLOOKUP(VLOOKUP(C233,Table1[[Practice no.]:[12]],30,FALSE),List!$A$2:$B$5,2,FALSE)),"",VLOOKUP(VLOOKUP(C233,Table1[[Practice no.]:[12]],30,FALSE),List!$A$2:$B$5,2,FALSE)))</f>
        <v/>
      </c>
      <c r="Q233" s="77" t="str">
        <f>IF(C233="","",IF(ISERROR(VLOOKUP(VLOOKUP(C233,Table1[[Practice no.]:[12]],31,FALSE),List!$A$2:$B$5,2,FALSE)),"",VLOOKUP(VLOOKUP(C233,Table1[[Practice no.]:[12]],31,FALSE),List!$A$2:$B$5,2,FALSE)))</f>
        <v/>
      </c>
      <c r="R233" s="55" t="str">
        <f>IF(C233="","",IF(ISERROR(VLOOKUP(VLOOKUP(C233,Table1[[Practice no.]:[12]],32,FALSE),List!$A$2:$B$5,2,FALSE)),"",VLOOKUP(VLOOKUP(C233,Table1[[Practice no.]:[12]],32,FALSE),List!$A$2:$B$5,2,FALSE)))</f>
        <v/>
      </c>
      <c r="S233" s="55" t="str">
        <f>IF(C233="","",IF(ISERROR(VLOOKUP(VLOOKUP(C233,Table1[[Practice no.]:[12]],33,FALSE),List!$A$2:$B$5,2,FALSE)),"",VLOOKUP(VLOOKUP(C233,Table1[[Practice no.]:[12]],33,FALSE),List!$A$2:$B$5,2,FALSE)))</f>
        <v/>
      </c>
      <c r="T233" s="55" t="str">
        <f>IF(C233="","",IF(ISERROR(VLOOKUP(VLOOKUP(C233,Table1[[Practice no.]:[12]],34,FALSE),List!$A$2:$B$5,2,FALSE)),"",VLOOKUP(VLOOKUP(C233,Table1[[Practice no.]:[12]],34,FALSE),List!$A$2:$B$5,2,FALSE)))</f>
        <v/>
      </c>
      <c r="U233" s="55" t="str">
        <f>IF(C233="","",IF(ISERROR(VLOOKUP(VLOOKUP(C233,Table1[[Practice no.]:[12]],35,FALSE),List!$A$2:$B$5,2,FALSE)),"",VLOOKUP(VLOOKUP(C233,Table1[[Practice no.]:[12]],35,FALSE),List!$A$2:$B$5,2,FALSE)))</f>
        <v/>
      </c>
      <c r="V233" s="55" t="str">
        <f>IF(C233="","",IF(ISERROR(VLOOKUP(VLOOKUP(C233,Table1[[Practice no.]:[12]],36,FALSE),List!$A$2:$B$5,2,FALSE)),"",VLOOKUP(VLOOKUP(C233,Table1[[Practice no.]:[12]],36,FALSE),List!$A$2:$B$5,2,FALSE)))</f>
        <v/>
      </c>
      <c r="W233" s="55" t="str">
        <f>IF(C233="","",IF(ISERROR(VLOOKUP(VLOOKUP(C233,Table1[[Practice no.]:[12]],37,FALSE),List!$A$2:$B$5,2,FALSE)),"",VLOOKUP(VLOOKUP(C233,Table1[[Practice no.]:[12]],37,FALSE),List!$A$2:$B$5,2,FALSE)))</f>
        <v/>
      </c>
      <c r="X233" s="55" t="str">
        <f>IF(C233="","",IF(ISERROR(VLOOKUP(VLOOKUP(C233,Table1[[Practice no.]:[12]],38,FALSE),List!$A$2:$B$5,2,FALSE)),"",VLOOKUP(VLOOKUP(C233,Table1[[Practice no.]:[12]],38,FALSE),List!$A$2:$B$5,2,FALSE)))</f>
        <v/>
      </c>
      <c r="Y233" s="55" t="str">
        <f>IF(C233="","",IF(ISERROR(VLOOKUP(VLOOKUP(C233,Table1[[Practice no.]:[12]],39,FALSE),List!$A$2:$B$5,2,FALSE)),"",VLOOKUP(VLOOKUP(C233,Table1[[Practice no.]:[12]],39,FALSE),List!$A$2:$B$5,2,FALSE)))</f>
        <v/>
      </c>
      <c r="Z233" s="55" t="str">
        <f>IF(C233="","",IF(ISERROR(VLOOKUP(VLOOKUP(C233,Table1[[Practice no.]:[12]],40,FALSE),List!$A$2:$B$5,2,FALSE)),"",VLOOKUP(VLOOKUP(C233,Table1[[Practice no.]:[12]],40,FALSE),List!$A$2:$B$5,2,FALSE)))</f>
        <v/>
      </c>
      <c r="AA233" s="55" t="str">
        <f>IF(C233="","",IF(ISERROR(VLOOKUP(VLOOKUP(C233,Table1[[Practice no.]:[12]],41,FALSE),List!$A$2:$B$5,2,FALSE)),"",VLOOKUP(VLOOKUP(C233,Table1[[Practice no.]:[12]],41,FALSE),List!$A$2:$B$5,2,FALSE)))</f>
        <v/>
      </c>
      <c r="AB233" s="55" t="str">
        <f>IF(C233="","",IF(ISERROR(VLOOKUP(VLOOKUP(C233,Table1[[Practice no.]:[12]],42,FALSE),List!$A$2:$B$5,2,FALSE)),"",VLOOKUP(VLOOKUP(C233,Table1[[Practice no.]:[12]],42,FALSE),List!$A$2:$B$5,2,FALSE)))</f>
        <v/>
      </c>
    </row>
    <row r="234" spans="1:28" ht="40.35" customHeight="1">
      <c r="A234" s="222"/>
      <c r="B234" s="219"/>
      <c r="C234" s="217"/>
      <c r="D234" s="219" t="str">
        <f>IF(C234="","",HYPERLINK("#'" &amp; C234 &amp; "'!A1",VLOOKUP(C234,Table1[[Practice no.]:[Pracitce Name]],2,FALSE)))</f>
        <v/>
      </c>
      <c r="E234" s="65" t="str">
        <f>IF(C234="","",IF(ISERROR(VLOOKUP(VLOOKUP(C234,Table1[[Practice no.]:[12]],19,FALSE),List!$A$2:$B$5,2,FALSE)),"",VLOOKUP(VLOOKUP(C234,Table1[[Practice no.]:[12]],19,FALSE),List!$A$2:$B$5,2,FALSE)))</f>
        <v/>
      </c>
      <c r="F234" s="66" t="str">
        <f>IF(C234="","",IF(ISERROR(VLOOKUP(VLOOKUP(C234,Table1[[Practice no.]:[12]],20,FALSE),List!$A$2:$B$5,2,FALSE)),"",VLOOKUP(VLOOKUP(C234,Table1[[Practice no.]:[12]],20,FALSE),List!$A$2:$B$5,2,FALSE)))</f>
        <v/>
      </c>
      <c r="G234" s="66" t="str">
        <f>IF(C234="","",IF(ISERROR(VLOOKUP(VLOOKUP(C234,Table1[[Practice no.]:[12]],21,FALSE),List!$A$2:$B$5,2,FALSE)),"",VLOOKUP(VLOOKUP(C234,Table1[[Practice no.]:[12]],21,FALSE),List!$A$2:$B$5,2,FALSE)))</f>
        <v/>
      </c>
      <c r="H234" s="67" t="str">
        <f>IF(C234="","",IF(ISERROR(VLOOKUP(VLOOKUP(C234,Table1[[Practice no.]:[12]],22,FALSE),List!$A$2:$B$5,2,FALSE)),"",VLOOKUP(VLOOKUP(C234,Table1[[Practice no.]:[12]],22,FALSE),List!$A$2:$B$5,2,FALSE)))</f>
        <v/>
      </c>
      <c r="I234" s="67" t="str">
        <f>IF(C234="","",IF(ISERROR(VLOOKUP(VLOOKUP(C234,Table1[[Practice no.]:[12]],23,FALSE),List!$A$2:$B$5,2,FALSE)),"",VLOOKUP(VLOOKUP(C234,Table1[[Practice no.]:[12]],23,FALSE),List!$A$2:$B$5,2,FALSE)))</f>
        <v/>
      </c>
      <c r="J234" s="67" t="str">
        <f>IF(C234="","",IF(ISERROR(VLOOKUP(VLOOKUP(C234,Table1[[Practice no.]:[12]],24,FALSE),List!$A$2:$B$5,2,FALSE)),"",VLOOKUP(VLOOKUP(C234,Table1[[Practice no.]:[12]],24,FALSE),List!$A$2:$B$5,2,FALSE)))</f>
        <v/>
      </c>
      <c r="K234" s="68" t="str">
        <f>IF(C234="","",IF(ISERROR(VLOOKUP(VLOOKUP(C234,Table1[[Practice no.]:[12]],25,FALSE),List!$A$2:$B$5,2,FALSE)),"",VLOOKUP(VLOOKUP(C234,Table1[[Practice no.]:[12]],25,FALSE),List!$A$2:$B$5,2,FALSE)))</f>
        <v/>
      </c>
      <c r="L234" s="68" t="str">
        <f>IF(C234="","",IF(ISERROR(VLOOKUP(VLOOKUP(C234,Table1[[Practice no.]:[12]],26,FALSE),List!$A$2:$B$5,2,FALSE)),"",VLOOKUP(VLOOKUP(C234,Table1[[Practice no.]:[12]],26,FALSE),List!$A$2:$B$5,2,FALSE)))</f>
        <v/>
      </c>
      <c r="M234" s="68" t="str">
        <f>IF(C234="","",IF(ISERROR(VLOOKUP(VLOOKUP(C234,Table1[[Practice no.]:[12]],27,FALSE),List!$A$2:$B$5,2,FALSE)),"",VLOOKUP(VLOOKUP(C234,Table1[[Practice no.]:[12]],27,FALSE),List!$A$2:$B$5,2,FALSE)))</f>
        <v/>
      </c>
      <c r="N234" s="69" t="str">
        <f>IF(C234="","",IF(ISERROR(VLOOKUP(VLOOKUP(C234,Table1[[Practice no.]:[12]],28,FALSE),List!$A$2:$B$5,2,FALSE)),"",VLOOKUP(VLOOKUP(C234,Table1[[Practice no.]:[12]],28,FALSE),List!$A$2:$B$5,2,FALSE)))</f>
        <v/>
      </c>
      <c r="O234" s="69" t="str">
        <f>IF(C234="","",IF(ISERROR(VLOOKUP(VLOOKUP(C234,Table1[[Practice no.]:[12]],29,FALSE),List!$A$2:$B$5,2,FALSE)),"",VLOOKUP(VLOOKUP(C234,Table1[[Practice no.]:[12]],29,FALSE),List!$A$2:$B$5,2,FALSE)))</f>
        <v/>
      </c>
      <c r="P234" s="69" t="str">
        <f>IF(C234="","",IF(ISERROR(VLOOKUP(VLOOKUP(C234,Table1[[Practice no.]:[12]],30,FALSE),List!$A$2:$B$5,2,FALSE)),"",VLOOKUP(VLOOKUP(C234,Table1[[Practice no.]:[12]],30,FALSE),List!$A$2:$B$5,2,FALSE)))</f>
        <v/>
      </c>
      <c r="Q234" s="77" t="str">
        <f>IF(C234="","",IF(ISERROR(VLOOKUP(VLOOKUP(C234,Table1[[Practice no.]:[12]],31,FALSE),List!$A$2:$B$5,2,FALSE)),"",VLOOKUP(VLOOKUP(C234,Table1[[Practice no.]:[12]],31,FALSE),List!$A$2:$B$5,2,FALSE)))</f>
        <v/>
      </c>
      <c r="R234" s="55" t="str">
        <f>IF(C234="","",IF(ISERROR(VLOOKUP(VLOOKUP(C234,Table1[[Practice no.]:[12]],32,FALSE),List!$A$2:$B$5,2,FALSE)),"",VLOOKUP(VLOOKUP(C234,Table1[[Practice no.]:[12]],32,FALSE),List!$A$2:$B$5,2,FALSE)))</f>
        <v/>
      </c>
      <c r="S234" s="55" t="str">
        <f>IF(C234="","",IF(ISERROR(VLOOKUP(VLOOKUP(C234,Table1[[Practice no.]:[12]],33,FALSE),List!$A$2:$B$5,2,FALSE)),"",VLOOKUP(VLOOKUP(C234,Table1[[Practice no.]:[12]],33,FALSE),List!$A$2:$B$5,2,FALSE)))</f>
        <v/>
      </c>
      <c r="T234" s="55" t="str">
        <f>IF(C234="","",IF(ISERROR(VLOOKUP(VLOOKUP(C234,Table1[[Practice no.]:[12]],34,FALSE),List!$A$2:$B$5,2,FALSE)),"",VLOOKUP(VLOOKUP(C234,Table1[[Practice no.]:[12]],34,FALSE),List!$A$2:$B$5,2,FALSE)))</f>
        <v/>
      </c>
      <c r="U234" s="55" t="str">
        <f>IF(C234="","",IF(ISERROR(VLOOKUP(VLOOKUP(C234,Table1[[Practice no.]:[12]],35,FALSE),List!$A$2:$B$5,2,FALSE)),"",VLOOKUP(VLOOKUP(C234,Table1[[Practice no.]:[12]],35,FALSE),List!$A$2:$B$5,2,FALSE)))</f>
        <v/>
      </c>
      <c r="V234" s="55" t="str">
        <f>IF(C234="","",IF(ISERROR(VLOOKUP(VLOOKUP(C234,Table1[[Practice no.]:[12]],36,FALSE),List!$A$2:$B$5,2,FALSE)),"",VLOOKUP(VLOOKUP(C234,Table1[[Practice no.]:[12]],36,FALSE),List!$A$2:$B$5,2,FALSE)))</f>
        <v/>
      </c>
      <c r="W234" s="55" t="str">
        <f>IF(C234="","",IF(ISERROR(VLOOKUP(VLOOKUP(C234,Table1[[Practice no.]:[12]],37,FALSE),List!$A$2:$B$5,2,FALSE)),"",VLOOKUP(VLOOKUP(C234,Table1[[Practice no.]:[12]],37,FALSE),List!$A$2:$B$5,2,FALSE)))</f>
        <v/>
      </c>
      <c r="X234" s="55" t="str">
        <f>IF(C234="","",IF(ISERROR(VLOOKUP(VLOOKUP(C234,Table1[[Practice no.]:[12]],38,FALSE),List!$A$2:$B$5,2,FALSE)),"",VLOOKUP(VLOOKUP(C234,Table1[[Practice no.]:[12]],38,FALSE),List!$A$2:$B$5,2,FALSE)))</f>
        <v/>
      </c>
      <c r="Y234" s="55" t="str">
        <f>IF(C234="","",IF(ISERROR(VLOOKUP(VLOOKUP(C234,Table1[[Practice no.]:[12]],39,FALSE),List!$A$2:$B$5,2,FALSE)),"",VLOOKUP(VLOOKUP(C234,Table1[[Practice no.]:[12]],39,FALSE),List!$A$2:$B$5,2,FALSE)))</f>
        <v/>
      </c>
      <c r="Z234" s="55" t="str">
        <f>IF(C234="","",IF(ISERROR(VLOOKUP(VLOOKUP(C234,Table1[[Practice no.]:[12]],40,FALSE),List!$A$2:$B$5,2,FALSE)),"",VLOOKUP(VLOOKUP(C234,Table1[[Practice no.]:[12]],40,FALSE),List!$A$2:$B$5,2,FALSE)))</f>
        <v/>
      </c>
      <c r="AA234" s="55" t="str">
        <f>IF(C234="","",IF(ISERROR(VLOOKUP(VLOOKUP(C234,Table1[[Practice no.]:[12]],41,FALSE),List!$A$2:$B$5,2,FALSE)),"",VLOOKUP(VLOOKUP(C234,Table1[[Practice no.]:[12]],41,FALSE),List!$A$2:$B$5,2,FALSE)))</f>
        <v/>
      </c>
      <c r="AB234" s="55" t="str">
        <f>IF(C234="","",IF(ISERROR(VLOOKUP(VLOOKUP(C234,Table1[[Practice no.]:[12]],42,FALSE),List!$A$2:$B$5,2,FALSE)),"",VLOOKUP(VLOOKUP(C234,Table1[[Practice no.]:[12]],42,FALSE),List!$A$2:$B$5,2,FALSE)))</f>
        <v/>
      </c>
    </row>
    <row r="235" spans="1:28" ht="40.35" customHeight="1">
      <c r="A235" s="222"/>
      <c r="B235" s="219"/>
      <c r="C235" s="217"/>
      <c r="D235" s="219" t="str">
        <f>IF(C235="","",HYPERLINK("#'" &amp; C235 &amp; "'!A1",VLOOKUP(C235,Table1[[Practice no.]:[Pracitce Name]],2,FALSE)))</f>
        <v/>
      </c>
      <c r="E235" s="65" t="str">
        <f>IF(C235="","",IF(ISERROR(VLOOKUP(VLOOKUP(C235,Table1[[Practice no.]:[12]],19,FALSE),List!$A$2:$B$5,2,FALSE)),"",VLOOKUP(VLOOKUP(C235,Table1[[Practice no.]:[12]],19,FALSE),List!$A$2:$B$5,2,FALSE)))</f>
        <v/>
      </c>
      <c r="F235" s="66" t="str">
        <f>IF(C235="","",IF(ISERROR(VLOOKUP(VLOOKUP(C235,Table1[[Practice no.]:[12]],20,FALSE),List!$A$2:$B$5,2,FALSE)),"",VLOOKUP(VLOOKUP(C235,Table1[[Practice no.]:[12]],20,FALSE),List!$A$2:$B$5,2,FALSE)))</f>
        <v/>
      </c>
      <c r="G235" s="66" t="str">
        <f>IF(C235="","",IF(ISERROR(VLOOKUP(VLOOKUP(C235,Table1[[Practice no.]:[12]],21,FALSE),List!$A$2:$B$5,2,FALSE)),"",VLOOKUP(VLOOKUP(C235,Table1[[Practice no.]:[12]],21,FALSE),List!$A$2:$B$5,2,FALSE)))</f>
        <v/>
      </c>
      <c r="H235" s="67" t="str">
        <f>IF(C235="","",IF(ISERROR(VLOOKUP(VLOOKUP(C235,Table1[[Practice no.]:[12]],22,FALSE),List!$A$2:$B$5,2,FALSE)),"",VLOOKUP(VLOOKUP(C235,Table1[[Practice no.]:[12]],22,FALSE),List!$A$2:$B$5,2,FALSE)))</f>
        <v/>
      </c>
      <c r="I235" s="67" t="str">
        <f>IF(C235="","",IF(ISERROR(VLOOKUP(VLOOKUP(C235,Table1[[Practice no.]:[12]],23,FALSE),List!$A$2:$B$5,2,FALSE)),"",VLOOKUP(VLOOKUP(C235,Table1[[Practice no.]:[12]],23,FALSE),List!$A$2:$B$5,2,FALSE)))</f>
        <v/>
      </c>
      <c r="J235" s="67" t="str">
        <f>IF(C235="","",IF(ISERROR(VLOOKUP(VLOOKUP(C235,Table1[[Practice no.]:[12]],24,FALSE),List!$A$2:$B$5,2,FALSE)),"",VLOOKUP(VLOOKUP(C235,Table1[[Practice no.]:[12]],24,FALSE),List!$A$2:$B$5,2,FALSE)))</f>
        <v/>
      </c>
      <c r="K235" s="68" t="str">
        <f>IF(C235="","",IF(ISERROR(VLOOKUP(VLOOKUP(C235,Table1[[Practice no.]:[12]],25,FALSE),List!$A$2:$B$5,2,FALSE)),"",VLOOKUP(VLOOKUP(C235,Table1[[Practice no.]:[12]],25,FALSE),List!$A$2:$B$5,2,FALSE)))</f>
        <v/>
      </c>
      <c r="L235" s="68" t="str">
        <f>IF(C235="","",IF(ISERROR(VLOOKUP(VLOOKUP(C235,Table1[[Practice no.]:[12]],26,FALSE),List!$A$2:$B$5,2,FALSE)),"",VLOOKUP(VLOOKUP(C235,Table1[[Practice no.]:[12]],26,FALSE),List!$A$2:$B$5,2,FALSE)))</f>
        <v/>
      </c>
      <c r="M235" s="68" t="str">
        <f>IF(C235="","",IF(ISERROR(VLOOKUP(VLOOKUP(C235,Table1[[Practice no.]:[12]],27,FALSE),List!$A$2:$B$5,2,FALSE)),"",VLOOKUP(VLOOKUP(C235,Table1[[Practice no.]:[12]],27,FALSE),List!$A$2:$B$5,2,FALSE)))</f>
        <v/>
      </c>
      <c r="N235" s="69" t="str">
        <f>IF(C235="","",IF(ISERROR(VLOOKUP(VLOOKUP(C235,Table1[[Practice no.]:[12]],28,FALSE),List!$A$2:$B$5,2,FALSE)),"",VLOOKUP(VLOOKUP(C235,Table1[[Practice no.]:[12]],28,FALSE),List!$A$2:$B$5,2,FALSE)))</f>
        <v/>
      </c>
      <c r="O235" s="69" t="str">
        <f>IF(C235="","",IF(ISERROR(VLOOKUP(VLOOKUP(C235,Table1[[Practice no.]:[12]],29,FALSE),List!$A$2:$B$5,2,FALSE)),"",VLOOKUP(VLOOKUP(C235,Table1[[Practice no.]:[12]],29,FALSE),List!$A$2:$B$5,2,FALSE)))</f>
        <v/>
      </c>
      <c r="P235" s="69" t="str">
        <f>IF(C235="","",IF(ISERROR(VLOOKUP(VLOOKUP(C235,Table1[[Practice no.]:[12]],30,FALSE),List!$A$2:$B$5,2,FALSE)),"",VLOOKUP(VLOOKUP(C235,Table1[[Practice no.]:[12]],30,FALSE),List!$A$2:$B$5,2,FALSE)))</f>
        <v/>
      </c>
      <c r="Q235" s="77" t="str">
        <f>IF(C235="","",IF(ISERROR(VLOOKUP(VLOOKUP(C235,Table1[[Practice no.]:[12]],31,FALSE),List!$A$2:$B$5,2,FALSE)),"",VLOOKUP(VLOOKUP(C235,Table1[[Practice no.]:[12]],31,FALSE),List!$A$2:$B$5,2,FALSE)))</f>
        <v/>
      </c>
      <c r="R235" s="55" t="str">
        <f>IF(C235="","",IF(ISERROR(VLOOKUP(VLOOKUP(C235,Table1[[Practice no.]:[12]],32,FALSE),List!$A$2:$B$5,2,FALSE)),"",VLOOKUP(VLOOKUP(C235,Table1[[Practice no.]:[12]],32,FALSE),List!$A$2:$B$5,2,FALSE)))</f>
        <v/>
      </c>
      <c r="S235" s="55" t="str">
        <f>IF(C235="","",IF(ISERROR(VLOOKUP(VLOOKUP(C235,Table1[[Practice no.]:[12]],33,FALSE),List!$A$2:$B$5,2,FALSE)),"",VLOOKUP(VLOOKUP(C235,Table1[[Practice no.]:[12]],33,FALSE),List!$A$2:$B$5,2,FALSE)))</f>
        <v/>
      </c>
      <c r="T235" s="55" t="str">
        <f>IF(C235="","",IF(ISERROR(VLOOKUP(VLOOKUP(C235,Table1[[Practice no.]:[12]],34,FALSE),List!$A$2:$B$5,2,FALSE)),"",VLOOKUP(VLOOKUP(C235,Table1[[Practice no.]:[12]],34,FALSE),List!$A$2:$B$5,2,FALSE)))</f>
        <v/>
      </c>
      <c r="U235" s="55" t="str">
        <f>IF(C235="","",IF(ISERROR(VLOOKUP(VLOOKUP(C235,Table1[[Practice no.]:[12]],35,FALSE),List!$A$2:$B$5,2,FALSE)),"",VLOOKUP(VLOOKUP(C235,Table1[[Practice no.]:[12]],35,FALSE),List!$A$2:$B$5,2,FALSE)))</f>
        <v/>
      </c>
      <c r="V235" s="55" t="str">
        <f>IF(C235="","",IF(ISERROR(VLOOKUP(VLOOKUP(C235,Table1[[Practice no.]:[12]],36,FALSE),List!$A$2:$B$5,2,FALSE)),"",VLOOKUP(VLOOKUP(C235,Table1[[Practice no.]:[12]],36,FALSE),List!$A$2:$B$5,2,FALSE)))</f>
        <v/>
      </c>
      <c r="W235" s="55" t="str">
        <f>IF(C235="","",IF(ISERROR(VLOOKUP(VLOOKUP(C235,Table1[[Practice no.]:[12]],37,FALSE),List!$A$2:$B$5,2,FALSE)),"",VLOOKUP(VLOOKUP(C235,Table1[[Practice no.]:[12]],37,FALSE),List!$A$2:$B$5,2,FALSE)))</f>
        <v/>
      </c>
      <c r="X235" s="55" t="str">
        <f>IF(C235="","",IF(ISERROR(VLOOKUP(VLOOKUP(C235,Table1[[Practice no.]:[12]],38,FALSE),List!$A$2:$B$5,2,FALSE)),"",VLOOKUP(VLOOKUP(C235,Table1[[Practice no.]:[12]],38,FALSE),List!$A$2:$B$5,2,FALSE)))</f>
        <v/>
      </c>
      <c r="Y235" s="55" t="str">
        <f>IF(C235="","",IF(ISERROR(VLOOKUP(VLOOKUP(C235,Table1[[Practice no.]:[12]],39,FALSE),List!$A$2:$B$5,2,FALSE)),"",VLOOKUP(VLOOKUP(C235,Table1[[Practice no.]:[12]],39,FALSE),List!$A$2:$B$5,2,FALSE)))</f>
        <v/>
      </c>
      <c r="Z235" s="55" t="str">
        <f>IF(C235="","",IF(ISERROR(VLOOKUP(VLOOKUP(C235,Table1[[Practice no.]:[12]],40,FALSE),List!$A$2:$B$5,2,FALSE)),"",VLOOKUP(VLOOKUP(C235,Table1[[Practice no.]:[12]],40,FALSE),List!$A$2:$B$5,2,FALSE)))</f>
        <v/>
      </c>
      <c r="AA235" s="55" t="str">
        <f>IF(C235="","",IF(ISERROR(VLOOKUP(VLOOKUP(C235,Table1[[Practice no.]:[12]],41,FALSE),List!$A$2:$B$5,2,FALSE)),"",VLOOKUP(VLOOKUP(C235,Table1[[Practice no.]:[12]],41,FALSE),List!$A$2:$B$5,2,FALSE)))</f>
        <v/>
      </c>
      <c r="AB235" s="55" t="str">
        <f>IF(C235="","",IF(ISERROR(VLOOKUP(VLOOKUP(C235,Table1[[Practice no.]:[12]],42,FALSE),List!$A$2:$B$5,2,FALSE)),"",VLOOKUP(VLOOKUP(C235,Table1[[Practice no.]:[12]],42,FALSE),List!$A$2:$B$5,2,FALSE)))</f>
        <v/>
      </c>
    </row>
    <row r="236" spans="1:28" ht="40.35" customHeight="1">
      <c r="A236" s="222"/>
      <c r="B236" s="219"/>
      <c r="C236" s="217"/>
      <c r="D236" s="219" t="str">
        <f>IF(C236="","",HYPERLINK("#'" &amp; C236 &amp; "'!A1",VLOOKUP(C236,Table1[[Practice no.]:[Pracitce Name]],2,FALSE)))</f>
        <v/>
      </c>
      <c r="E236" s="65" t="str">
        <f>IF(C236="","",IF(ISERROR(VLOOKUP(VLOOKUP(C236,Table1[[Practice no.]:[12]],19,FALSE),List!$A$2:$B$5,2,FALSE)),"",VLOOKUP(VLOOKUP(C236,Table1[[Practice no.]:[12]],19,FALSE),List!$A$2:$B$5,2,FALSE)))</f>
        <v/>
      </c>
      <c r="F236" s="66" t="str">
        <f>IF(C236="","",IF(ISERROR(VLOOKUP(VLOOKUP(C236,Table1[[Practice no.]:[12]],20,FALSE),List!$A$2:$B$5,2,FALSE)),"",VLOOKUP(VLOOKUP(C236,Table1[[Practice no.]:[12]],20,FALSE),List!$A$2:$B$5,2,FALSE)))</f>
        <v/>
      </c>
      <c r="G236" s="66" t="str">
        <f>IF(C236="","",IF(ISERROR(VLOOKUP(VLOOKUP(C236,Table1[[Practice no.]:[12]],21,FALSE),List!$A$2:$B$5,2,FALSE)),"",VLOOKUP(VLOOKUP(C236,Table1[[Practice no.]:[12]],21,FALSE),List!$A$2:$B$5,2,FALSE)))</f>
        <v/>
      </c>
      <c r="H236" s="67" t="str">
        <f>IF(C236="","",IF(ISERROR(VLOOKUP(VLOOKUP(C236,Table1[[Practice no.]:[12]],22,FALSE),List!$A$2:$B$5,2,FALSE)),"",VLOOKUP(VLOOKUP(C236,Table1[[Practice no.]:[12]],22,FALSE),List!$A$2:$B$5,2,FALSE)))</f>
        <v/>
      </c>
      <c r="I236" s="67" t="str">
        <f>IF(C236="","",IF(ISERROR(VLOOKUP(VLOOKUP(C236,Table1[[Practice no.]:[12]],23,FALSE),List!$A$2:$B$5,2,FALSE)),"",VLOOKUP(VLOOKUP(C236,Table1[[Practice no.]:[12]],23,FALSE),List!$A$2:$B$5,2,FALSE)))</f>
        <v/>
      </c>
      <c r="J236" s="67" t="str">
        <f>IF(C236="","",IF(ISERROR(VLOOKUP(VLOOKUP(C236,Table1[[Practice no.]:[12]],24,FALSE),List!$A$2:$B$5,2,FALSE)),"",VLOOKUP(VLOOKUP(C236,Table1[[Practice no.]:[12]],24,FALSE),List!$A$2:$B$5,2,FALSE)))</f>
        <v/>
      </c>
      <c r="K236" s="68" t="str">
        <f>IF(C236="","",IF(ISERROR(VLOOKUP(VLOOKUP(C236,Table1[[Practice no.]:[12]],25,FALSE),List!$A$2:$B$5,2,FALSE)),"",VLOOKUP(VLOOKUP(C236,Table1[[Practice no.]:[12]],25,FALSE),List!$A$2:$B$5,2,FALSE)))</f>
        <v/>
      </c>
      <c r="L236" s="68" t="str">
        <f>IF(C236="","",IF(ISERROR(VLOOKUP(VLOOKUP(C236,Table1[[Practice no.]:[12]],26,FALSE),List!$A$2:$B$5,2,FALSE)),"",VLOOKUP(VLOOKUP(C236,Table1[[Practice no.]:[12]],26,FALSE),List!$A$2:$B$5,2,FALSE)))</f>
        <v/>
      </c>
      <c r="M236" s="68" t="str">
        <f>IF(C236="","",IF(ISERROR(VLOOKUP(VLOOKUP(C236,Table1[[Practice no.]:[12]],27,FALSE),List!$A$2:$B$5,2,FALSE)),"",VLOOKUP(VLOOKUP(C236,Table1[[Practice no.]:[12]],27,FALSE),List!$A$2:$B$5,2,FALSE)))</f>
        <v/>
      </c>
      <c r="N236" s="69" t="str">
        <f>IF(C236="","",IF(ISERROR(VLOOKUP(VLOOKUP(C236,Table1[[Practice no.]:[12]],28,FALSE),List!$A$2:$B$5,2,FALSE)),"",VLOOKUP(VLOOKUP(C236,Table1[[Practice no.]:[12]],28,FALSE),List!$A$2:$B$5,2,FALSE)))</f>
        <v/>
      </c>
      <c r="O236" s="69" t="str">
        <f>IF(C236="","",IF(ISERROR(VLOOKUP(VLOOKUP(C236,Table1[[Practice no.]:[12]],29,FALSE),List!$A$2:$B$5,2,FALSE)),"",VLOOKUP(VLOOKUP(C236,Table1[[Practice no.]:[12]],29,FALSE),List!$A$2:$B$5,2,FALSE)))</f>
        <v/>
      </c>
      <c r="P236" s="69" t="str">
        <f>IF(C236="","",IF(ISERROR(VLOOKUP(VLOOKUP(C236,Table1[[Practice no.]:[12]],30,FALSE),List!$A$2:$B$5,2,FALSE)),"",VLOOKUP(VLOOKUP(C236,Table1[[Practice no.]:[12]],30,FALSE),List!$A$2:$B$5,2,FALSE)))</f>
        <v/>
      </c>
      <c r="Q236" s="77" t="str">
        <f>IF(C236="","",IF(ISERROR(VLOOKUP(VLOOKUP(C236,Table1[[Practice no.]:[12]],31,FALSE),List!$A$2:$B$5,2,FALSE)),"",VLOOKUP(VLOOKUP(C236,Table1[[Practice no.]:[12]],31,FALSE),List!$A$2:$B$5,2,FALSE)))</f>
        <v/>
      </c>
      <c r="R236" s="55" t="str">
        <f>IF(C236="","",IF(ISERROR(VLOOKUP(VLOOKUP(C236,Table1[[Practice no.]:[12]],32,FALSE),List!$A$2:$B$5,2,FALSE)),"",VLOOKUP(VLOOKUP(C236,Table1[[Practice no.]:[12]],32,FALSE),List!$A$2:$B$5,2,FALSE)))</f>
        <v/>
      </c>
      <c r="S236" s="55" t="str">
        <f>IF(C236="","",IF(ISERROR(VLOOKUP(VLOOKUP(C236,Table1[[Practice no.]:[12]],33,FALSE),List!$A$2:$B$5,2,FALSE)),"",VLOOKUP(VLOOKUP(C236,Table1[[Practice no.]:[12]],33,FALSE),List!$A$2:$B$5,2,FALSE)))</f>
        <v/>
      </c>
      <c r="T236" s="55" t="str">
        <f>IF(C236="","",IF(ISERROR(VLOOKUP(VLOOKUP(C236,Table1[[Practice no.]:[12]],34,FALSE),List!$A$2:$B$5,2,FALSE)),"",VLOOKUP(VLOOKUP(C236,Table1[[Practice no.]:[12]],34,FALSE),List!$A$2:$B$5,2,FALSE)))</f>
        <v/>
      </c>
      <c r="U236" s="55" t="str">
        <f>IF(C236="","",IF(ISERROR(VLOOKUP(VLOOKUP(C236,Table1[[Practice no.]:[12]],35,FALSE),List!$A$2:$B$5,2,FALSE)),"",VLOOKUP(VLOOKUP(C236,Table1[[Practice no.]:[12]],35,FALSE),List!$A$2:$B$5,2,FALSE)))</f>
        <v/>
      </c>
      <c r="V236" s="55" t="str">
        <f>IF(C236="","",IF(ISERROR(VLOOKUP(VLOOKUP(C236,Table1[[Practice no.]:[12]],36,FALSE),List!$A$2:$B$5,2,FALSE)),"",VLOOKUP(VLOOKUP(C236,Table1[[Practice no.]:[12]],36,FALSE),List!$A$2:$B$5,2,FALSE)))</f>
        <v/>
      </c>
      <c r="W236" s="55" t="str">
        <f>IF(C236="","",IF(ISERROR(VLOOKUP(VLOOKUP(C236,Table1[[Practice no.]:[12]],37,FALSE),List!$A$2:$B$5,2,FALSE)),"",VLOOKUP(VLOOKUP(C236,Table1[[Practice no.]:[12]],37,FALSE),List!$A$2:$B$5,2,FALSE)))</f>
        <v/>
      </c>
      <c r="X236" s="55" t="str">
        <f>IF(C236="","",IF(ISERROR(VLOOKUP(VLOOKUP(C236,Table1[[Practice no.]:[12]],38,FALSE),List!$A$2:$B$5,2,FALSE)),"",VLOOKUP(VLOOKUP(C236,Table1[[Practice no.]:[12]],38,FALSE),List!$A$2:$B$5,2,FALSE)))</f>
        <v/>
      </c>
      <c r="Y236" s="55" t="str">
        <f>IF(C236="","",IF(ISERROR(VLOOKUP(VLOOKUP(C236,Table1[[Practice no.]:[12]],39,FALSE),List!$A$2:$B$5,2,FALSE)),"",VLOOKUP(VLOOKUP(C236,Table1[[Practice no.]:[12]],39,FALSE),List!$A$2:$B$5,2,FALSE)))</f>
        <v/>
      </c>
      <c r="Z236" s="55" t="str">
        <f>IF(C236="","",IF(ISERROR(VLOOKUP(VLOOKUP(C236,Table1[[Practice no.]:[12]],40,FALSE),List!$A$2:$B$5,2,FALSE)),"",VLOOKUP(VLOOKUP(C236,Table1[[Practice no.]:[12]],40,FALSE),List!$A$2:$B$5,2,FALSE)))</f>
        <v/>
      </c>
      <c r="AA236" s="55" t="str">
        <f>IF(C236="","",IF(ISERROR(VLOOKUP(VLOOKUP(C236,Table1[[Practice no.]:[12]],41,FALSE),List!$A$2:$B$5,2,FALSE)),"",VLOOKUP(VLOOKUP(C236,Table1[[Practice no.]:[12]],41,FALSE),List!$A$2:$B$5,2,FALSE)))</f>
        <v/>
      </c>
      <c r="AB236" s="55" t="str">
        <f>IF(C236="","",IF(ISERROR(VLOOKUP(VLOOKUP(C236,Table1[[Practice no.]:[12]],42,FALSE),List!$A$2:$B$5,2,FALSE)),"",VLOOKUP(VLOOKUP(C236,Table1[[Practice no.]:[12]],42,FALSE),List!$A$2:$B$5,2,FALSE)))</f>
        <v/>
      </c>
    </row>
    <row r="237" spans="1:28" ht="40.35" customHeight="1">
      <c r="A237" s="222"/>
      <c r="B237" s="219"/>
      <c r="C237" s="217"/>
      <c r="D237" s="219" t="str">
        <f>IF(C237="","",HYPERLINK("#'" &amp; C237 &amp; "'!A1",VLOOKUP(C237,Table1[[Practice no.]:[Pracitce Name]],2,FALSE)))</f>
        <v/>
      </c>
      <c r="E237" s="65" t="str">
        <f>IF(C237="","",IF(ISERROR(VLOOKUP(VLOOKUP(C237,Table1[[Practice no.]:[12]],19,FALSE),List!$A$2:$B$5,2,FALSE)),"",VLOOKUP(VLOOKUP(C237,Table1[[Practice no.]:[12]],19,FALSE),List!$A$2:$B$5,2,FALSE)))</f>
        <v/>
      </c>
      <c r="F237" s="66" t="str">
        <f>IF(C237="","",IF(ISERROR(VLOOKUP(VLOOKUP(C237,Table1[[Practice no.]:[12]],20,FALSE),List!$A$2:$B$5,2,FALSE)),"",VLOOKUP(VLOOKUP(C237,Table1[[Practice no.]:[12]],20,FALSE),List!$A$2:$B$5,2,FALSE)))</f>
        <v/>
      </c>
      <c r="G237" s="66" t="str">
        <f>IF(C237="","",IF(ISERROR(VLOOKUP(VLOOKUP(C237,Table1[[Practice no.]:[12]],21,FALSE),List!$A$2:$B$5,2,FALSE)),"",VLOOKUP(VLOOKUP(C237,Table1[[Practice no.]:[12]],21,FALSE),List!$A$2:$B$5,2,FALSE)))</f>
        <v/>
      </c>
      <c r="H237" s="67" t="str">
        <f>IF(C237="","",IF(ISERROR(VLOOKUP(VLOOKUP(C237,Table1[[Practice no.]:[12]],22,FALSE),List!$A$2:$B$5,2,FALSE)),"",VLOOKUP(VLOOKUP(C237,Table1[[Practice no.]:[12]],22,FALSE),List!$A$2:$B$5,2,FALSE)))</f>
        <v/>
      </c>
      <c r="I237" s="67" t="str">
        <f>IF(C237="","",IF(ISERROR(VLOOKUP(VLOOKUP(C237,Table1[[Practice no.]:[12]],23,FALSE),List!$A$2:$B$5,2,FALSE)),"",VLOOKUP(VLOOKUP(C237,Table1[[Practice no.]:[12]],23,FALSE),List!$A$2:$B$5,2,FALSE)))</f>
        <v/>
      </c>
      <c r="J237" s="67" t="str">
        <f>IF(C237="","",IF(ISERROR(VLOOKUP(VLOOKUP(C237,Table1[[Practice no.]:[12]],24,FALSE),List!$A$2:$B$5,2,FALSE)),"",VLOOKUP(VLOOKUP(C237,Table1[[Practice no.]:[12]],24,FALSE),List!$A$2:$B$5,2,FALSE)))</f>
        <v/>
      </c>
      <c r="K237" s="68" t="str">
        <f>IF(C237="","",IF(ISERROR(VLOOKUP(VLOOKUP(C237,Table1[[Practice no.]:[12]],25,FALSE),List!$A$2:$B$5,2,FALSE)),"",VLOOKUP(VLOOKUP(C237,Table1[[Practice no.]:[12]],25,FALSE),List!$A$2:$B$5,2,FALSE)))</f>
        <v/>
      </c>
      <c r="L237" s="68" t="str">
        <f>IF(C237="","",IF(ISERROR(VLOOKUP(VLOOKUP(C237,Table1[[Practice no.]:[12]],26,FALSE),List!$A$2:$B$5,2,FALSE)),"",VLOOKUP(VLOOKUP(C237,Table1[[Practice no.]:[12]],26,FALSE),List!$A$2:$B$5,2,FALSE)))</f>
        <v/>
      </c>
      <c r="M237" s="68" t="str">
        <f>IF(C237="","",IF(ISERROR(VLOOKUP(VLOOKUP(C237,Table1[[Practice no.]:[12]],27,FALSE),List!$A$2:$B$5,2,FALSE)),"",VLOOKUP(VLOOKUP(C237,Table1[[Practice no.]:[12]],27,FALSE),List!$A$2:$B$5,2,FALSE)))</f>
        <v/>
      </c>
      <c r="N237" s="69" t="str">
        <f>IF(C237="","",IF(ISERROR(VLOOKUP(VLOOKUP(C237,Table1[[Practice no.]:[12]],28,FALSE),List!$A$2:$B$5,2,FALSE)),"",VLOOKUP(VLOOKUP(C237,Table1[[Practice no.]:[12]],28,FALSE),List!$A$2:$B$5,2,FALSE)))</f>
        <v/>
      </c>
      <c r="O237" s="69" t="str">
        <f>IF(C237="","",IF(ISERROR(VLOOKUP(VLOOKUP(C237,Table1[[Practice no.]:[12]],29,FALSE),List!$A$2:$B$5,2,FALSE)),"",VLOOKUP(VLOOKUP(C237,Table1[[Practice no.]:[12]],29,FALSE),List!$A$2:$B$5,2,FALSE)))</f>
        <v/>
      </c>
      <c r="P237" s="69" t="str">
        <f>IF(C237="","",IF(ISERROR(VLOOKUP(VLOOKUP(C237,Table1[[Practice no.]:[12]],30,FALSE),List!$A$2:$B$5,2,FALSE)),"",VLOOKUP(VLOOKUP(C237,Table1[[Practice no.]:[12]],30,FALSE),List!$A$2:$B$5,2,FALSE)))</f>
        <v/>
      </c>
      <c r="Q237" s="77" t="str">
        <f>IF(C237="","",IF(ISERROR(VLOOKUP(VLOOKUP(C237,Table1[[Practice no.]:[12]],31,FALSE),List!$A$2:$B$5,2,FALSE)),"",VLOOKUP(VLOOKUP(C237,Table1[[Practice no.]:[12]],31,FALSE),List!$A$2:$B$5,2,FALSE)))</f>
        <v/>
      </c>
      <c r="R237" s="55" t="str">
        <f>IF(C237="","",IF(ISERROR(VLOOKUP(VLOOKUP(C237,Table1[[Practice no.]:[12]],32,FALSE),List!$A$2:$B$5,2,FALSE)),"",VLOOKUP(VLOOKUP(C237,Table1[[Practice no.]:[12]],32,FALSE),List!$A$2:$B$5,2,FALSE)))</f>
        <v/>
      </c>
      <c r="S237" s="55" t="str">
        <f>IF(C237="","",IF(ISERROR(VLOOKUP(VLOOKUP(C237,Table1[[Practice no.]:[12]],33,FALSE),List!$A$2:$B$5,2,FALSE)),"",VLOOKUP(VLOOKUP(C237,Table1[[Practice no.]:[12]],33,FALSE),List!$A$2:$B$5,2,FALSE)))</f>
        <v/>
      </c>
      <c r="T237" s="55" t="str">
        <f>IF(C237="","",IF(ISERROR(VLOOKUP(VLOOKUP(C237,Table1[[Practice no.]:[12]],34,FALSE),List!$A$2:$B$5,2,FALSE)),"",VLOOKUP(VLOOKUP(C237,Table1[[Practice no.]:[12]],34,FALSE),List!$A$2:$B$5,2,FALSE)))</f>
        <v/>
      </c>
      <c r="U237" s="55" t="str">
        <f>IF(C237="","",IF(ISERROR(VLOOKUP(VLOOKUP(C237,Table1[[Practice no.]:[12]],35,FALSE),List!$A$2:$B$5,2,FALSE)),"",VLOOKUP(VLOOKUP(C237,Table1[[Practice no.]:[12]],35,FALSE),List!$A$2:$B$5,2,FALSE)))</f>
        <v/>
      </c>
      <c r="V237" s="55" t="str">
        <f>IF(C237="","",IF(ISERROR(VLOOKUP(VLOOKUP(C237,Table1[[Practice no.]:[12]],36,FALSE),List!$A$2:$B$5,2,FALSE)),"",VLOOKUP(VLOOKUP(C237,Table1[[Practice no.]:[12]],36,FALSE),List!$A$2:$B$5,2,FALSE)))</f>
        <v/>
      </c>
      <c r="W237" s="55" t="str">
        <f>IF(C237="","",IF(ISERROR(VLOOKUP(VLOOKUP(C237,Table1[[Practice no.]:[12]],37,FALSE),List!$A$2:$B$5,2,FALSE)),"",VLOOKUP(VLOOKUP(C237,Table1[[Practice no.]:[12]],37,FALSE),List!$A$2:$B$5,2,FALSE)))</f>
        <v/>
      </c>
      <c r="X237" s="55" t="str">
        <f>IF(C237="","",IF(ISERROR(VLOOKUP(VLOOKUP(C237,Table1[[Practice no.]:[12]],38,FALSE),List!$A$2:$B$5,2,FALSE)),"",VLOOKUP(VLOOKUP(C237,Table1[[Practice no.]:[12]],38,FALSE),List!$A$2:$B$5,2,FALSE)))</f>
        <v/>
      </c>
      <c r="Y237" s="55" t="str">
        <f>IF(C237="","",IF(ISERROR(VLOOKUP(VLOOKUP(C237,Table1[[Practice no.]:[12]],39,FALSE),List!$A$2:$B$5,2,FALSE)),"",VLOOKUP(VLOOKUP(C237,Table1[[Practice no.]:[12]],39,FALSE),List!$A$2:$B$5,2,FALSE)))</f>
        <v/>
      </c>
      <c r="Z237" s="55" t="str">
        <f>IF(C237="","",IF(ISERROR(VLOOKUP(VLOOKUP(C237,Table1[[Practice no.]:[12]],40,FALSE),List!$A$2:$B$5,2,FALSE)),"",VLOOKUP(VLOOKUP(C237,Table1[[Practice no.]:[12]],40,FALSE),List!$A$2:$B$5,2,FALSE)))</f>
        <v/>
      </c>
      <c r="AA237" s="55" t="str">
        <f>IF(C237="","",IF(ISERROR(VLOOKUP(VLOOKUP(C237,Table1[[Practice no.]:[12]],41,FALSE),List!$A$2:$B$5,2,FALSE)),"",VLOOKUP(VLOOKUP(C237,Table1[[Practice no.]:[12]],41,FALSE),List!$A$2:$B$5,2,FALSE)))</f>
        <v/>
      </c>
      <c r="AB237" s="55" t="str">
        <f>IF(C237="","",IF(ISERROR(VLOOKUP(VLOOKUP(C237,Table1[[Practice no.]:[12]],42,FALSE),List!$A$2:$B$5,2,FALSE)),"",VLOOKUP(VLOOKUP(C237,Table1[[Practice no.]:[12]],42,FALSE),List!$A$2:$B$5,2,FALSE)))</f>
        <v/>
      </c>
    </row>
    <row r="238" spans="1:28" ht="40.35" customHeight="1">
      <c r="A238" s="222"/>
      <c r="B238" s="219"/>
      <c r="C238" s="217"/>
      <c r="D238" s="219" t="str">
        <f>IF(C238="","",HYPERLINK("#'" &amp; C238 &amp; "'!A1",VLOOKUP(C238,Table1[[Practice no.]:[Pracitce Name]],2,FALSE)))</f>
        <v/>
      </c>
      <c r="E238" s="65" t="str">
        <f>IF(C238="","",IF(ISERROR(VLOOKUP(VLOOKUP(C238,Table1[[Practice no.]:[12]],19,FALSE),List!$A$2:$B$5,2,FALSE)),"",VLOOKUP(VLOOKUP(C238,Table1[[Practice no.]:[12]],19,FALSE),List!$A$2:$B$5,2,FALSE)))</f>
        <v/>
      </c>
      <c r="F238" s="66" t="str">
        <f>IF(C238="","",IF(ISERROR(VLOOKUP(VLOOKUP(C238,Table1[[Practice no.]:[12]],20,FALSE),List!$A$2:$B$5,2,FALSE)),"",VLOOKUP(VLOOKUP(C238,Table1[[Practice no.]:[12]],20,FALSE),List!$A$2:$B$5,2,FALSE)))</f>
        <v/>
      </c>
      <c r="G238" s="66" t="str">
        <f>IF(C238="","",IF(ISERROR(VLOOKUP(VLOOKUP(C238,Table1[[Practice no.]:[12]],21,FALSE),List!$A$2:$B$5,2,FALSE)),"",VLOOKUP(VLOOKUP(C238,Table1[[Practice no.]:[12]],21,FALSE),List!$A$2:$B$5,2,FALSE)))</f>
        <v/>
      </c>
      <c r="H238" s="67" t="str">
        <f>IF(C238="","",IF(ISERROR(VLOOKUP(VLOOKUP(C238,Table1[[Practice no.]:[12]],22,FALSE),List!$A$2:$B$5,2,FALSE)),"",VLOOKUP(VLOOKUP(C238,Table1[[Practice no.]:[12]],22,FALSE),List!$A$2:$B$5,2,FALSE)))</f>
        <v/>
      </c>
      <c r="I238" s="67" t="str">
        <f>IF(C238="","",IF(ISERROR(VLOOKUP(VLOOKUP(C238,Table1[[Practice no.]:[12]],23,FALSE),List!$A$2:$B$5,2,FALSE)),"",VLOOKUP(VLOOKUP(C238,Table1[[Practice no.]:[12]],23,FALSE),List!$A$2:$B$5,2,FALSE)))</f>
        <v/>
      </c>
      <c r="J238" s="67" t="str">
        <f>IF(C238="","",IF(ISERROR(VLOOKUP(VLOOKUP(C238,Table1[[Practice no.]:[12]],24,FALSE),List!$A$2:$B$5,2,FALSE)),"",VLOOKUP(VLOOKUP(C238,Table1[[Practice no.]:[12]],24,FALSE),List!$A$2:$B$5,2,FALSE)))</f>
        <v/>
      </c>
      <c r="K238" s="68" t="str">
        <f>IF(C238="","",IF(ISERROR(VLOOKUP(VLOOKUP(C238,Table1[[Practice no.]:[12]],25,FALSE),List!$A$2:$B$5,2,FALSE)),"",VLOOKUP(VLOOKUP(C238,Table1[[Practice no.]:[12]],25,FALSE),List!$A$2:$B$5,2,FALSE)))</f>
        <v/>
      </c>
      <c r="L238" s="68" t="str">
        <f>IF(C238="","",IF(ISERROR(VLOOKUP(VLOOKUP(C238,Table1[[Practice no.]:[12]],26,FALSE),List!$A$2:$B$5,2,FALSE)),"",VLOOKUP(VLOOKUP(C238,Table1[[Practice no.]:[12]],26,FALSE),List!$A$2:$B$5,2,FALSE)))</f>
        <v/>
      </c>
      <c r="M238" s="68" t="str">
        <f>IF(C238="","",IF(ISERROR(VLOOKUP(VLOOKUP(C238,Table1[[Practice no.]:[12]],27,FALSE),List!$A$2:$B$5,2,FALSE)),"",VLOOKUP(VLOOKUP(C238,Table1[[Practice no.]:[12]],27,FALSE),List!$A$2:$B$5,2,FALSE)))</f>
        <v/>
      </c>
      <c r="N238" s="69" t="str">
        <f>IF(C238="","",IF(ISERROR(VLOOKUP(VLOOKUP(C238,Table1[[Practice no.]:[12]],28,FALSE),List!$A$2:$B$5,2,FALSE)),"",VLOOKUP(VLOOKUP(C238,Table1[[Practice no.]:[12]],28,FALSE),List!$A$2:$B$5,2,FALSE)))</f>
        <v/>
      </c>
      <c r="O238" s="69" t="str">
        <f>IF(C238="","",IF(ISERROR(VLOOKUP(VLOOKUP(C238,Table1[[Practice no.]:[12]],29,FALSE),List!$A$2:$B$5,2,FALSE)),"",VLOOKUP(VLOOKUP(C238,Table1[[Practice no.]:[12]],29,FALSE),List!$A$2:$B$5,2,FALSE)))</f>
        <v/>
      </c>
      <c r="P238" s="69" t="str">
        <f>IF(C238="","",IF(ISERROR(VLOOKUP(VLOOKUP(C238,Table1[[Practice no.]:[12]],30,FALSE),List!$A$2:$B$5,2,FALSE)),"",VLOOKUP(VLOOKUP(C238,Table1[[Practice no.]:[12]],30,FALSE),List!$A$2:$B$5,2,FALSE)))</f>
        <v/>
      </c>
      <c r="Q238" s="77" t="str">
        <f>IF(C238="","",IF(ISERROR(VLOOKUP(VLOOKUP(C238,Table1[[Practice no.]:[12]],31,FALSE),List!$A$2:$B$5,2,FALSE)),"",VLOOKUP(VLOOKUP(C238,Table1[[Practice no.]:[12]],31,FALSE),List!$A$2:$B$5,2,FALSE)))</f>
        <v/>
      </c>
      <c r="R238" s="55" t="str">
        <f>IF(C238="","",IF(ISERROR(VLOOKUP(VLOOKUP(C238,Table1[[Practice no.]:[12]],32,FALSE),List!$A$2:$B$5,2,FALSE)),"",VLOOKUP(VLOOKUP(C238,Table1[[Practice no.]:[12]],32,FALSE),List!$A$2:$B$5,2,FALSE)))</f>
        <v/>
      </c>
      <c r="S238" s="55" t="str">
        <f>IF(C238="","",IF(ISERROR(VLOOKUP(VLOOKUP(C238,Table1[[Practice no.]:[12]],33,FALSE),List!$A$2:$B$5,2,FALSE)),"",VLOOKUP(VLOOKUP(C238,Table1[[Practice no.]:[12]],33,FALSE),List!$A$2:$B$5,2,FALSE)))</f>
        <v/>
      </c>
      <c r="T238" s="55" t="str">
        <f>IF(C238="","",IF(ISERROR(VLOOKUP(VLOOKUP(C238,Table1[[Practice no.]:[12]],34,FALSE),List!$A$2:$B$5,2,FALSE)),"",VLOOKUP(VLOOKUP(C238,Table1[[Practice no.]:[12]],34,FALSE),List!$A$2:$B$5,2,FALSE)))</f>
        <v/>
      </c>
      <c r="U238" s="55" t="str">
        <f>IF(C238="","",IF(ISERROR(VLOOKUP(VLOOKUP(C238,Table1[[Practice no.]:[12]],35,FALSE),List!$A$2:$B$5,2,FALSE)),"",VLOOKUP(VLOOKUP(C238,Table1[[Practice no.]:[12]],35,FALSE),List!$A$2:$B$5,2,FALSE)))</f>
        <v/>
      </c>
      <c r="V238" s="55" t="str">
        <f>IF(C238="","",IF(ISERROR(VLOOKUP(VLOOKUP(C238,Table1[[Practice no.]:[12]],36,FALSE),List!$A$2:$B$5,2,FALSE)),"",VLOOKUP(VLOOKUP(C238,Table1[[Practice no.]:[12]],36,FALSE),List!$A$2:$B$5,2,FALSE)))</f>
        <v/>
      </c>
      <c r="W238" s="55" t="str">
        <f>IF(C238="","",IF(ISERROR(VLOOKUP(VLOOKUP(C238,Table1[[Practice no.]:[12]],37,FALSE),List!$A$2:$B$5,2,FALSE)),"",VLOOKUP(VLOOKUP(C238,Table1[[Practice no.]:[12]],37,FALSE),List!$A$2:$B$5,2,FALSE)))</f>
        <v/>
      </c>
      <c r="X238" s="55" t="str">
        <f>IF(C238="","",IF(ISERROR(VLOOKUP(VLOOKUP(C238,Table1[[Practice no.]:[12]],38,FALSE),List!$A$2:$B$5,2,FALSE)),"",VLOOKUP(VLOOKUP(C238,Table1[[Practice no.]:[12]],38,FALSE),List!$A$2:$B$5,2,FALSE)))</f>
        <v/>
      </c>
      <c r="Y238" s="55" t="str">
        <f>IF(C238="","",IF(ISERROR(VLOOKUP(VLOOKUP(C238,Table1[[Practice no.]:[12]],39,FALSE),List!$A$2:$B$5,2,FALSE)),"",VLOOKUP(VLOOKUP(C238,Table1[[Practice no.]:[12]],39,FALSE),List!$A$2:$B$5,2,FALSE)))</f>
        <v/>
      </c>
      <c r="Z238" s="55" t="str">
        <f>IF(C238="","",IF(ISERROR(VLOOKUP(VLOOKUP(C238,Table1[[Practice no.]:[12]],40,FALSE),List!$A$2:$B$5,2,FALSE)),"",VLOOKUP(VLOOKUP(C238,Table1[[Practice no.]:[12]],40,FALSE),List!$A$2:$B$5,2,FALSE)))</f>
        <v/>
      </c>
      <c r="AA238" s="55" t="str">
        <f>IF(C238="","",IF(ISERROR(VLOOKUP(VLOOKUP(C238,Table1[[Practice no.]:[12]],41,FALSE),List!$A$2:$B$5,2,FALSE)),"",VLOOKUP(VLOOKUP(C238,Table1[[Practice no.]:[12]],41,FALSE),List!$A$2:$B$5,2,FALSE)))</f>
        <v/>
      </c>
      <c r="AB238" s="55" t="str">
        <f>IF(C238="","",IF(ISERROR(VLOOKUP(VLOOKUP(C238,Table1[[Practice no.]:[12]],42,FALSE),List!$A$2:$B$5,2,FALSE)),"",VLOOKUP(VLOOKUP(C238,Table1[[Practice no.]:[12]],42,FALSE),List!$A$2:$B$5,2,FALSE)))</f>
        <v/>
      </c>
    </row>
    <row r="239" spans="1:28" ht="40.35" customHeight="1">
      <c r="A239" s="222"/>
      <c r="B239" s="219"/>
      <c r="C239" s="217"/>
      <c r="D239" s="219" t="str">
        <f>IF(C239="","",HYPERLINK("#'" &amp; C239 &amp; "'!A1",VLOOKUP(C239,Table1[[Practice no.]:[Pracitce Name]],2,FALSE)))</f>
        <v/>
      </c>
      <c r="E239" s="65" t="str">
        <f>IF(C239="","",IF(ISERROR(VLOOKUP(VLOOKUP(C239,Table1[[Practice no.]:[12]],19,FALSE),List!$A$2:$B$5,2,FALSE)),"",VLOOKUP(VLOOKUP(C239,Table1[[Practice no.]:[12]],19,FALSE),List!$A$2:$B$5,2,FALSE)))</f>
        <v/>
      </c>
      <c r="F239" s="66" t="str">
        <f>IF(C239="","",IF(ISERROR(VLOOKUP(VLOOKUP(C239,Table1[[Practice no.]:[12]],20,FALSE),List!$A$2:$B$5,2,FALSE)),"",VLOOKUP(VLOOKUP(C239,Table1[[Practice no.]:[12]],20,FALSE),List!$A$2:$B$5,2,FALSE)))</f>
        <v/>
      </c>
      <c r="G239" s="66" t="str">
        <f>IF(C239="","",IF(ISERROR(VLOOKUP(VLOOKUP(C239,Table1[[Practice no.]:[12]],21,FALSE),List!$A$2:$B$5,2,FALSE)),"",VLOOKUP(VLOOKUP(C239,Table1[[Practice no.]:[12]],21,FALSE),List!$A$2:$B$5,2,FALSE)))</f>
        <v/>
      </c>
      <c r="H239" s="67" t="str">
        <f>IF(C239="","",IF(ISERROR(VLOOKUP(VLOOKUP(C239,Table1[[Practice no.]:[12]],22,FALSE),List!$A$2:$B$5,2,FALSE)),"",VLOOKUP(VLOOKUP(C239,Table1[[Practice no.]:[12]],22,FALSE),List!$A$2:$B$5,2,FALSE)))</f>
        <v/>
      </c>
      <c r="I239" s="67" t="str">
        <f>IF(C239="","",IF(ISERROR(VLOOKUP(VLOOKUP(C239,Table1[[Practice no.]:[12]],23,FALSE),List!$A$2:$B$5,2,FALSE)),"",VLOOKUP(VLOOKUP(C239,Table1[[Practice no.]:[12]],23,FALSE),List!$A$2:$B$5,2,FALSE)))</f>
        <v/>
      </c>
      <c r="J239" s="67" t="str">
        <f>IF(C239="","",IF(ISERROR(VLOOKUP(VLOOKUP(C239,Table1[[Practice no.]:[12]],24,FALSE),List!$A$2:$B$5,2,FALSE)),"",VLOOKUP(VLOOKUP(C239,Table1[[Practice no.]:[12]],24,FALSE),List!$A$2:$B$5,2,FALSE)))</f>
        <v/>
      </c>
      <c r="K239" s="68" t="str">
        <f>IF(C239="","",IF(ISERROR(VLOOKUP(VLOOKUP(C239,Table1[[Practice no.]:[12]],25,FALSE),List!$A$2:$B$5,2,FALSE)),"",VLOOKUP(VLOOKUP(C239,Table1[[Practice no.]:[12]],25,FALSE),List!$A$2:$B$5,2,FALSE)))</f>
        <v/>
      </c>
      <c r="L239" s="68" t="str">
        <f>IF(C239="","",IF(ISERROR(VLOOKUP(VLOOKUP(C239,Table1[[Practice no.]:[12]],26,FALSE),List!$A$2:$B$5,2,FALSE)),"",VLOOKUP(VLOOKUP(C239,Table1[[Practice no.]:[12]],26,FALSE),List!$A$2:$B$5,2,FALSE)))</f>
        <v/>
      </c>
      <c r="M239" s="68" t="str">
        <f>IF(C239="","",IF(ISERROR(VLOOKUP(VLOOKUP(C239,Table1[[Practice no.]:[12]],27,FALSE),List!$A$2:$B$5,2,FALSE)),"",VLOOKUP(VLOOKUP(C239,Table1[[Practice no.]:[12]],27,FALSE),List!$A$2:$B$5,2,FALSE)))</f>
        <v/>
      </c>
      <c r="N239" s="69" t="str">
        <f>IF(C239="","",IF(ISERROR(VLOOKUP(VLOOKUP(C239,Table1[[Practice no.]:[12]],28,FALSE),List!$A$2:$B$5,2,FALSE)),"",VLOOKUP(VLOOKUP(C239,Table1[[Practice no.]:[12]],28,FALSE),List!$A$2:$B$5,2,FALSE)))</f>
        <v/>
      </c>
      <c r="O239" s="69" t="str">
        <f>IF(C239="","",IF(ISERROR(VLOOKUP(VLOOKUP(C239,Table1[[Practice no.]:[12]],29,FALSE),List!$A$2:$B$5,2,FALSE)),"",VLOOKUP(VLOOKUP(C239,Table1[[Practice no.]:[12]],29,FALSE),List!$A$2:$B$5,2,FALSE)))</f>
        <v/>
      </c>
      <c r="P239" s="69" t="str">
        <f>IF(C239="","",IF(ISERROR(VLOOKUP(VLOOKUP(C239,Table1[[Practice no.]:[12]],30,FALSE),List!$A$2:$B$5,2,FALSE)),"",VLOOKUP(VLOOKUP(C239,Table1[[Practice no.]:[12]],30,FALSE),List!$A$2:$B$5,2,FALSE)))</f>
        <v/>
      </c>
      <c r="Q239" s="77" t="str">
        <f>IF(C239="","",IF(ISERROR(VLOOKUP(VLOOKUP(C239,Table1[[Practice no.]:[12]],31,FALSE),List!$A$2:$B$5,2,FALSE)),"",VLOOKUP(VLOOKUP(C239,Table1[[Practice no.]:[12]],31,FALSE),List!$A$2:$B$5,2,FALSE)))</f>
        <v/>
      </c>
      <c r="R239" s="55" t="str">
        <f>IF(C239="","",IF(ISERROR(VLOOKUP(VLOOKUP(C239,Table1[[Practice no.]:[12]],32,FALSE),List!$A$2:$B$5,2,FALSE)),"",VLOOKUP(VLOOKUP(C239,Table1[[Practice no.]:[12]],32,FALSE),List!$A$2:$B$5,2,FALSE)))</f>
        <v/>
      </c>
      <c r="S239" s="55" t="str">
        <f>IF(C239="","",IF(ISERROR(VLOOKUP(VLOOKUP(C239,Table1[[Practice no.]:[12]],33,FALSE),List!$A$2:$B$5,2,FALSE)),"",VLOOKUP(VLOOKUP(C239,Table1[[Practice no.]:[12]],33,FALSE),List!$A$2:$B$5,2,FALSE)))</f>
        <v/>
      </c>
      <c r="T239" s="55" t="str">
        <f>IF(C239="","",IF(ISERROR(VLOOKUP(VLOOKUP(C239,Table1[[Practice no.]:[12]],34,FALSE),List!$A$2:$B$5,2,FALSE)),"",VLOOKUP(VLOOKUP(C239,Table1[[Practice no.]:[12]],34,FALSE),List!$A$2:$B$5,2,FALSE)))</f>
        <v/>
      </c>
      <c r="U239" s="55" t="str">
        <f>IF(C239="","",IF(ISERROR(VLOOKUP(VLOOKUP(C239,Table1[[Practice no.]:[12]],35,FALSE),List!$A$2:$B$5,2,FALSE)),"",VLOOKUP(VLOOKUP(C239,Table1[[Practice no.]:[12]],35,FALSE),List!$A$2:$B$5,2,FALSE)))</f>
        <v/>
      </c>
      <c r="V239" s="55" t="str">
        <f>IF(C239="","",IF(ISERROR(VLOOKUP(VLOOKUP(C239,Table1[[Practice no.]:[12]],36,FALSE),List!$A$2:$B$5,2,FALSE)),"",VLOOKUP(VLOOKUP(C239,Table1[[Practice no.]:[12]],36,FALSE),List!$A$2:$B$5,2,FALSE)))</f>
        <v/>
      </c>
      <c r="W239" s="55" t="str">
        <f>IF(C239="","",IF(ISERROR(VLOOKUP(VLOOKUP(C239,Table1[[Practice no.]:[12]],37,FALSE),List!$A$2:$B$5,2,FALSE)),"",VLOOKUP(VLOOKUP(C239,Table1[[Practice no.]:[12]],37,FALSE),List!$A$2:$B$5,2,FALSE)))</f>
        <v/>
      </c>
      <c r="X239" s="55" t="str">
        <f>IF(C239="","",IF(ISERROR(VLOOKUP(VLOOKUP(C239,Table1[[Practice no.]:[12]],38,FALSE),List!$A$2:$B$5,2,FALSE)),"",VLOOKUP(VLOOKUP(C239,Table1[[Practice no.]:[12]],38,FALSE),List!$A$2:$B$5,2,FALSE)))</f>
        <v/>
      </c>
      <c r="Y239" s="55" t="str">
        <f>IF(C239="","",IF(ISERROR(VLOOKUP(VLOOKUP(C239,Table1[[Practice no.]:[12]],39,FALSE),List!$A$2:$B$5,2,FALSE)),"",VLOOKUP(VLOOKUP(C239,Table1[[Practice no.]:[12]],39,FALSE),List!$A$2:$B$5,2,FALSE)))</f>
        <v/>
      </c>
      <c r="Z239" s="55" t="str">
        <f>IF(C239="","",IF(ISERROR(VLOOKUP(VLOOKUP(C239,Table1[[Practice no.]:[12]],40,FALSE),List!$A$2:$B$5,2,FALSE)),"",VLOOKUP(VLOOKUP(C239,Table1[[Practice no.]:[12]],40,FALSE),List!$A$2:$B$5,2,FALSE)))</f>
        <v/>
      </c>
      <c r="AA239" s="55" t="str">
        <f>IF(C239="","",IF(ISERROR(VLOOKUP(VLOOKUP(C239,Table1[[Practice no.]:[12]],41,FALSE),List!$A$2:$B$5,2,FALSE)),"",VLOOKUP(VLOOKUP(C239,Table1[[Practice no.]:[12]],41,FALSE),List!$A$2:$B$5,2,FALSE)))</f>
        <v/>
      </c>
      <c r="AB239" s="55" t="str">
        <f>IF(C239="","",IF(ISERROR(VLOOKUP(VLOOKUP(C239,Table1[[Practice no.]:[12]],42,FALSE),List!$A$2:$B$5,2,FALSE)),"",VLOOKUP(VLOOKUP(C239,Table1[[Practice no.]:[12]],42,FALSE),List!$A$2:$B$5,2,FALSE)))</f>
        <v/>
      </c>
    </row>
    <row r="240" spans="1:28" ht="40.35" customHeight="1">
      <c r="A240" s="222"/>
      <c r="B240" s="219"/>
      <c r="C240" s="217"/>
      <c r="D240" s="219" t="str">
        <f>IF(C240="","",HYPERLINK("#'" &amp; C240 &amp; "'!A1",VLOOKUP(C240,Table1[[Practice no.]:[Pracitce Name]],2,FALSE)))</f>
        <v/>
      </c>
      <c r="E240" s="65" t="str">
        <f>IF(C240="","",IF(ISERROR(VLOOKUP(VLOOKUP(C240,Table1[[Practice no.]:[12]],19,FALSE),List!$A$2:$B$5,2,FALSE)),"",VLOOKUP(VLOOKUP(C240,Table1[[Practice no.]:[12]],19,FALSE),List!$A$2:$B$5,2,FALSE)))</f>
        <v/>
      </c>
      <c r="F240" s="66" t="str">
        <f>IF(C240="","",IF(ISERROR(VLOOKUP(VLOOKUP(C240,Table1[[Practice no.]:[12]],20,FALSE),List!$A$2:$B$5,2,FALSE)),"",VLOOKUP(VLOOKUP(C240,Table1[[Practice no.]:[12]],20,FALSE),List!$A$2:$B$5,2,FALSE)))</f>
        <v/>
      </c>
      <c r="G240" s="66" t="str">
        <f>IF(C240="","",IF(ISERROR(VLOOKUP(VLOOKUP(C240,Table1[[Practice no.]:[12]],21,FALSE),List!$A$2:$B$5,2,FALSE)),"",VLOOKUP(VLOOKUP(C240,Table1[[Practice no.]:[12]],21,FALSE),List!$A$2:$B$5,2,FALSE)))</f>
        <v/>
      </c>
      <c r="H240" s="67" t="str">
        <f>IF(C240="","",IF(ISERROR(VLOOKUP(VLOOKUP(C240,Table1[[Practice no.]:[12]],22,FALSE),List!$A$2:$B$5,2,FALSE)),"",VLOOKUP(VLOOKUP(C240,Table1[[Practice no.]:[12]],22,FALSE),List!$A$2:$B$5,2,FALSE)))</f>
        <v/>
      </c>
      <c r="I240" s="67" t="str">
        <f>IF(C240="","",IF(ISERROR(VLOOKUP(VLOOKUP(C240,Table1[[Practice no.]:[12]],23,FALSE),List!$A$2:$B$5,2,FALSE)),"",VLOOKUP(VLOOKUP(C240,Table1[[Practice no.]:[12]],23,FALSE),List!$A$2:$B$5,2,FALSE)))</f>
        <v/>
      </c>
      <c r="J240" s="67" t="str">
        <f>IF(C240="","",IF(ISERROR(VLOOKUP(VLOOKUP(C240,Table1[[Practice no.]:[12]],24,FALSE),List!$A$2:$B$5,2,FALSE)),"",VLOOKUP(VLOOKUP(C240,Table1[[Practice no.]:[12]],24,FALSE),List!$A$2:$B$5,2,FALSE)))</f>
        <v/>
      </c>
      <c r="K240" s="68" t="str">
        <f>IF(C240="","",IF(ISERROR(VLOOKUP(VLOOKUP(C240,Table1[[Practice no.]:[12]],25,FALSE),List!$A$2:$B$5,2,FALSE)),"",VLOOKUP(VLOOKUP(C240,Table1[[Practice no.]:[12]],25,FALSE),List!$A$2:$B$5,2,FALSE)))</f>
        <v/>
      </c>
      <c r="L240" s="68" t="str">
        <f>IF(C240="","",IF(ISERROR(VLOOKUP(VLOOKUP(C240,Table1[[Practice no.]:[12]],26,FALSE),List!$A$2:$B$5,2,FALSE)),"",VLOOKUP(VLOOKUP(C240,Table1[[Practice no.]:[12]],26,FALSE),List!$A$2:$B$5,2,FALSE)))</f>
        <v/>
      </c>
      <c r="M240" s="68" t="str">
        <f>IF(C240="","",IF(ISERROR(VLOOKUP(VLOOKUP(C240,Table1[[Practice no.]:[12]],27,FALSE),List!$A$2:$B$5,2,FALSE)),"",VLOOKUP(VLOOKUP(C240,Table1[[Practice no.]:[12]],27,FALSE),List!$A$2:$B$5,2,FALSE)))</f>
        <v/>
      </c>
      <c r="N240" s="69" t="str">
        <f>IF(C240="","",IF(ISERROR(VLOOKUP(VLOOKUP(C240,Table1[[Practice no.]:[12]],28,FALSE),List!$A$2:$B$5,2,FALSE)),"",VLOOKUP(VLOOKUP(C240,Table1[[Practice no.]:[12]],28,FALSE),List!$A$2:$B$5,2,FALSE)))</f>
        <v/>
      </c>
      <c r="O240" s="69" t="str">
        <f>IF(C240="","",IF(ISERROR(VLOOKUP(VLOOKUP(C240,Table1[[Practice no.]:[12]],29,FALSE),List!$A$2:$B$5,2,FALSE)),"",VLOOKUP(VLOOKUP(C240,Table1[[Practice no.]:[12]],29,FALSE),List!$A$2:$B$5,2,FALSE)))</f>
        <v/>
      </c>
      <c r="P240" s="69" t="str">
        <f>IF(C240="","",IF(ISERROR(VLOOKUP(VLOOKUP(C240,Table1[[Practice no.]:[12]],30,FALSE),List!$A$2:$B$5,2,FALSE)),"",VLOOKUP(VLOOKUP(C240,Table1[[Practice no.]:[12]],30,FALSE),List!$A$2:$B$5,2,FALSE)))</f>
        <v/>
      </c>
      <c r="Q240" s="77" t="str">
        <f>IF(C240="","",IF(ISERROR(VLOOKUP(VLOOKUP(C240,Table1[[Practice no.]:[12]],31,FALSE),List!$A$2:$B$5,2,FALSE)),"",VLOOKUP(VLOOKUP(C240,Table1[[Practice no.]:[12]],31,FALSE),List!$A$2:$B$5,2,FALSE)))</f>
        <v/>
      </c>
      <c r="R240" s="55" t="str">
        <f>IF(C240="","",IF(ISERROR(VLOOKUP(VLOOKUP(C240,Table1[[Practice no.]:[12]],32,FALSE),List!$A$2:$B$5,2,FALSE)),"",VLOOKUP(VLOOKUP(C240,Table1[[Practice no.]:[12]],32,FALSE),List!$A$2:$B$5,2,FALSE)))</f>
        <v/>
      </c>
      <c r="S240" s="55" t="str">
        <f>IF(C240="","",IF(ISERROR(VLOOKUP(VLOOKUP(C240,Table1[[Practice no.]:[12]],33,FALSE),List!$A$2:$B$5,2,FALSE)),"",VLOOKUP(VLOOKUP(C240,Table1[[Practice no.]:[12]],33,FALSE),List!$A$2:$B$5,2,FALSE)))</f>
        <v/>
      </c>
      <c r="T240" s="55" t="str">
        <f>IF(C240="","",IF(ISERROR(VLOOKUP(VLOOKUP(C240,Table1[[Practice no.]:[12]],34,FALSE),List!$A$2:$B$5,2,FALSE)),"",VLOOKUP(VLOOKUP(C240,Table1[[Practice no.]:[12]],34,FALSE),List!$A$2:$B$5,2,FALSE)))</f>
        <v/>
      </c>
      <c r="U240" s="55" t="str">
        <f>IF(C240="","",IF(ISERROR(VLOOKUP(VLOOKUP(C240,Table1[[Practice no.]:[12]],35,FALSE),List!$A$2:$B$5,2,FALSE)),"",VLOOKUP(VLOOKUP(C240,Table1[[Practice no.]:[12]],35,FALSE),List!$A$2:$B$5,2,FALSE)))</f>
        <v/>
      </c>
      <c r="V240" s="55" t="str">
        <f>IF(C240="","",IF(ISERROR(VLOOKUP(VLOOKUP(C240,Table1[[Practice no.]:[12]],36,FALSE),List!$A$2:$B$5,2,FALSE)),"",VLOOKUP(VLOOKUP(C240,Table1[[Practice no.]:[12]],36,FALSE),List!$A$2:$B$5,2,FALSE)))</f>
        <v/>
      </c>
      <c r="W240" s="55" t="str">
        <f>IF(C240="","",IF(ISERROR(VLOOKUP(VLOOKUP(C240,Table1[[Practice no.]:[12]],37,FALSE),List!$A$2:$B$5,2,FALSE)),"",VLOOKUP(VLOOKUP(C240,Table1[[Practice no.]:[12]],37,FALSE),List!$A$2:$B$5,2,FALSE)))</f>
        <v/>
      </c>
      <c r="X240" s="55" t="str">
        <f>IF(C240="","",IF(ISERROR(VLOOKUP(VLOOKUP(C240,Table1[[Practice no.]:[12]],38,FALSE),List!$A$2:$B$5,2,FALSE)),"",VLOOKUP(VLOOKUP(C240,Table1[[Practice no.]:[12]],38,FALSE),List!$A$2:$B$5,2,FALSE)))</f>
        <v/>
      </c>
      <c r="Y240" s="55" t="str">
        <f>IF(C240="","",IF(ISERROR(VLOOKUP(VLOOKUP(C240,Table1[[Practice no.]:[12]],39,FALSE),List!$A$2:$B$5,2,FALSE)),"",VLOOKUP(VLOOKUP(C240,Table1[[Practice no.]:[12]],39,FALSE),List!$A$2:$B$5,2,FALSE)))</f>
        <v/>
      </c>
      <c r="Z240" s="55" t="str">
        <f>IF(C240="","",IF(ISERROR(VLOOKUP(VLOOKUP(C240,Table1[[Practice no.]:[12]],40,FALSE),List!$A$2:$B$5,2,FALSE)),"",VLOOKUP(VLOOKUP(C240,Table1[[Practice no.]:[12]],40,FALSE),List!$A$2:$B$5,2,FALSE)))</f>
        <v/>
      </c>
      <c r="AA240" s="55" t="str">
        <f>IF(C240="","",IF(ISERROR(VLOOKUP(VLOOKUP(C240,Table1[[Practice no.]:[12]],41,FALSE),List!$A$2:$B$5,2,FALSE)),"",VLOOKUP(VLOOKUP(C240,Table1[[Practice no.]:[12]],41,FALSE),List!$A$2:$B$5,2,FALSE)))</f>
        <v/>
      </c>
      <c r="AB240" s="55" t="str">
        <f>IF(C240="","",IF(ISERROR(VLOOKUP(VLOOKUP(C240,Table1[[Practice no.]:[12]],42,FALSE),List!$A$2:$B$5,2,FALSE)),"",VLOOKUP(VLOOKUP(C240,Table1[[Practice no.]:[12]],42,FALSE),List!$A$2:$B$5,2,FALSE)))</f>
        <v/>
      </c>
    </row>
    <row r="241" spans="1:28" ht="40.35" customHeight="1">
      <c r="A241" s="222"/>
      <c r="B241" s="219"/>
      <c r="C241" s="217"/>
      <c r="D241" s="219" t="str">
        <f>IF(C241="","",HYPERLINK("#'" &amp; C241 &amp; "'!A1",VLOOKUP(C241,Table1[[Practice no.]:[Pracitce Name]],2,FALSE)))</f>
        <v/>
      </c>
      <c r="E241" s="65" t="str">
        <f>IF(C241="","",IF(ISERROR(VLOOKUP(VLOOKUP(C241,Table1[[Practice no.]:[12]],19,FALSE),List!$A$2:$B$5,2,FALSE)),"",VLOOKUP(VLOOKUP(C241,Table1[[Practice no.]:[12]],19,FALSE),List!$A$2:$B$5,2,FALSE)))</f>
        <v/>
      </c>
      <c r="F241" s="66" t="str">
        <f>IF(C241="","",IF(ISERROR(VLOOKUP(VLOOKUP(C241,Table1[[Practice no.]:[12]],20,FALSE),List!$A$2:$B$5,2,FALSE)),"",VLOOKUP(VLOOKUP(C241,Table1[[Practice no.]:[12]],20,FALSE),List!$A$2:$B$5,2,FALSE)))</f>
        <v/>
      </c>
      <c r="G241" s="66" t="str">
        <f>IF(C241="","",IF(ISERROR(VLOOKUP(VLOOKUP(C241,Table1[[Practice no.]:[12]],21,FALSE),List!$A$2:$B$5,2,FALSE)),"",VLOOKUP(VLOOKUP(C241,Table1[[Practice no.]:[12]],21,FALSE),List!$A$2:$B$5,2,FALSE)))</f>
        <v/>
      </c>
      <c r="H241" s="67" t="str">
        <f>IF(C241="","",IF(ISERROR(VLOOKUP(VLOOKUP(C241,Table1[[Practice no.]:[12]],22,FALSE),List!$A$2:$B$5,2,FALSE)),"",VLOOKUP(VLOOKUP(C241,Table1[[Practice no.]:[12]],22,FALSE),List!$A$2:$B$5,2,FALSE)))</f>
        <v/>
      </c>
      <c r="I241" s="67" t="str">
        <f>IF(C241="","",IF(ISERROR(VLOOKUP(VLOOKUP(C241,Table1[[Practice no.]:[12]],23,FALSE),List!$A$2:$B$5,2,FALSE)),"",VLOOKUP(VLOOKUP(C241,Table1[[Practice no.]:[12]],23,FALSE),List!$A$2:$B$5,2,FALSE)))</f>
        <v/>
      </c>
      <c r="J241" s="67" t="str">
        <f>IF(C241="","",IF(ISERROR(VLOOKUP(VLOOKUP(C241,Table1[[Practice no.]:[12]],24,FALSE),List!$A$2:$B$5,2,FALSE)),"",VLOOKUP(VLOOKUP(C241,Table1[[Practice no.]:[12]],24,FALSE),List!$A$2:$B$5,2,FALSE)))</f>
        <v/>
      </c>
      <c r="K241" s="68" t="str">
        <f>IF(C241="","",IF(ISERROR(VLOOKUP(VLOOKUP(C241,Table1[[Practice no.]:[12]],25,FALSE),List!$A$2:$B$5,2,FALSE)),"",VLOOKUP(VLOOKUP(C241,Table1[[Practice no.]:[12]],25,FALSE),List!$A$2:$B$5,2,FALSE)))</f>
        <v/>
      </c>
      <c r="L241" s="68" t="str">
        <f>IF(C241="","",IF(ISERROR(VLOOKUP(VLOOKUP(C241,Table1[[Practice no.]:[12]],26,FALSE),List!$A$2:$B$5,2,FALSE)),"",VLOOKUP(VLOOKUP(C241,Table1[[Practice no.]:[12]],26,FALSE),List!$A$2:$B$5,2,FALSE)))</f>
        <v/>
      </c>
      <c r="M241" s="68" t="str">
        <f>IF(C241="","",IF(ISERROR(VLOOKUP(VLOOKUP(C241,Table1[[Practice no.]:[12]],27,FALSE),List!$A$2:$B$5,2,FALSE)),"",VLOOKUP(VLOOKUP(C241,Table1[[Practice no.]:[12]],27,FALSE),List!$A$2:$B$5,2,FALSE)))</f>
        <v/>
      </c>
      <c r="N241" s="69" t="str">
        <f>IF(C241="","",IF(ISERROR(VLOOKUP(VLOOKUP(C241,Table1[[Practice no.]:[12]],28,FALSE),List!$A$2:$B$5,2,FALSE)),"",VLOOKUP(VLOOKUP(C241,Table1[[Practice no.]:[12]],28,FALSE),List!$A$2:$B$5,2,FALSE)))</f>
        <v/>
      </c>
      <c r="O241" s="69" t="str">
        <f>IF(C241="","",IF(ISERROR(VLOOKUP(VLOOKUP(C241,Table1[[Practice no.]:[12]],29,FALSE),List!$A$2:$B$5,2,FALSE)),"",VLOOKUP(VLOOKUP(C241,Table1[[Practice no.]:[12]],29,FALSE),List!$A$2:$B$5,2,FALSE)))</f>
        <v/>
      </c>
      <c r="P241" s="69" t="str">
        <f>IF(C241="","",IF(ISERROR(VLOOKUP(VLOOKUP(C241,Table1[[Practice no.]:[12]],30,FALSE),List!$A$2:$B$5,2,FALSE)),"",VLOOKUP(VLOOKUP(C241,Table1[[Practice no.]:[12]],30,FALSE),List!$A$2:$B$5,2,FALSE)))</f>
        <v/>
      </c>
      <c r="Q241" s="77" t="str">
        <f>IF(C241="","",IF(ISERROR(VLOOKUP(VLOOKUP(C241,Table1[[Practice no.]:[12]],31,FALSE),List!$A$2:$B$5,2,FALSE)),"",VLOOKUP(VLOOKUP(C241,Table1[[Practice no.]:[12]],31,FALSE),List!$A$2:$B$5,2,FALSE)))</f>
        <v/>
      </c>
      <c r="R241" s="55" t="str">
        <f>IF(C241="","",IF(ISERROR(VLOOKUP(VLOOKUP(C241,Table1[[Practice no.]:[12]],32,FALSE),List!$A$2:$B$5,2,FALSE)),"",VLOOKUP(VLOOKUP(C241,Table1[[Practice no.]:[12]],32,FALSE),List!$A$2:$B$5,2,FALSE)))</f>
        <v/>
      </c>
      <c r="S241" s="55" t="str">
        <f>IF(C241="","",IF(ISERROR(VLOOKUP(VLOOKUP(C241,Table1[[Practice no.]:[12]],33,FALSE),List!$A$2:$B$5,2,FALSE)),"",VLOOKUP(VLOOKUP(C241,Table1[[Practice no.]:[12]],33,FALSE),List!$A$2:$B$5,2,FALSE)))</f>
        <v/>
      </c>
      <c r="T241" s="55" t="str">
        <f>IF(C241="","",IF(ISERROR(VLOOKUP(VLOOKUP(C241,Table1[[Practice no.]:[12]],34,FALSE),List!$A$2:$B$5,2,FALSE)),"",VLOOKUP(VLOOKUP(C241,Table1[[Practice no.]:[12]],34,FALSE),List!$A$2:$B$5,2,FALSE)))</f>
        <v/>
      </c>
      <c r="U241" s="55" t="str">
        <f>IF(C241="","",IF(ISERROR(VLOOKUP(VLOOKUP(C241,Table1[[Practice no.]:[12]],35,FALSE),List!$A$2:$B$5,2,FALSE)),"",VLOOKUP(VLOOKUP(C241,Table1[[Practice no.]:[12]],35,FALSE),List!$A$2:$B$5,2,FALSE)))</f>
        <v/>
      </c>
      <c r="V241" s="55" t="str">
        <f>IF(C241="","",IF(ISERROR(VLOOKUP(VLOOKUP(C241,Table1[[Practice no.]:[12]],36,FALSE),List!$A$2:$B$5,2,FALSE)),"",VLOOKUP(VLOOKUP(C241,Table1[[Practice no.]:[12]],36,FALSE),List!$A$2:$B$5,2,FALSE)))</f>
        <v/>
      </c>
      <c r="W241" s="55" t="str">
        <f>IF(C241="","",IF(ISERROR(VLOOKUP(VLOOKUP(C241,Table1[[Practice no.]:[12]],37,FALSE),List!$A$2:$B$5,2,FALSE)),"",VLOOKUP(VLOOKUP(C241,Table1[[Practice no.]:[12]],37,FALSE),List!$A$2:$B$5,2,FALSE)))</f>
        <v/>
      </c>
      <c r="X241" s="55" t="str">
        <f>IF(C241="","",IF(ISERROR(VLOOKUP(VLOOKUP(C241,Table1[[Practice no.]:[12]],38,FALSE),List!$A$2:$B$5,2,FALSE)),"",VLOOKUP(VLOOKUP(C241,Table1[[Practice no.]:[12]],38,FALSE),List!$A$2:$B$5,2,FALSE)))</f>
        <v/>
      </c>
      <c r="Y241" s="55" t="str">
        <f>IF(C241="","",IF(ISERROR(VLOOKUP(VLOOKUP(C241,Table1[[Practice no.]:[12]],39,FALSE),List!$A$2:$B$5,2,FALSE)),"",VLOOKUP(VLOOKUP(C241,Table1[[Practice no.]:[12]],39,FALSE),List!$A$2:$B$5,2,FALSE)))</f>
        <v/>
      </c>
      <c r="Z241" s="55" t="str">
        <f>IF(C241="","",IF(ISERROR(VLOOKUP(VLOOKUP(C241,Table1[[Practice no.]:[12]],40,FALSE),List!$A$2:$B$5,2,FALSE)),"",VLOOKUP(VLOOKUP(C241,Table1[[Practice no.]:[12]],40,FALSE),List!$A$2:$B$5,2,FALSE)))</f>
        <v/>
      </c>
      <c r="AA241" s="55" t="str">
        <f>IF(C241="","",IF(ISERROR(VLOOKUP(VLOOKUP(C241,Table1[[Practice no.]:[12]],41,FALSE),List!$A$2:$B$5,2,FALSE)),"",VLOOKUP(VLOOKUP(C241,Table1[[Practice no.]:[12]],41,FALSE),List!$A$2:$B$5,2,FALSE)))</f>
        <v/>
      </c>
      <c r="AB241" s="55" t="str">
        <f>IF(C241="","",IF(ISERROR(VLOOKUP(VLOOKUP(C241,Table1[[Practice no.]:[12]],42,FALSE),List!$A$2:$B$5,2,FALSE)),"",VLOOKUP(VLOOKUP(C241,Table1[[Practice no.]:[12]],42,FALSE),List!$A$2:$B$5,2,FALSE)))</f>
        <v/>
      </c>
    </row>
    <row r="242" spans="1:28" ht="40.35" customHeight="1">
      <c r="A242" s="222"/>
      <c r="B242" s="219"/>
      <c r="C242" s="217"/>
      <c r="D242" s="219" t="str">
        <f>IF(C242="","",HYPERLINK("#'" &amp; C242 &amp; "'!A1",VLOOKUP(C242,Table1[[Practice no.]:[Pracitce Name]],2,FALSE)))</f>
        <v/>
      </c>
      <c r="E242" s="65" t="str">
        <f>IF(C242="","",IF(ISERROR(VLOOKUP(VLOOKUP(C242,Table1[[Practice no.]:[12]],19,FALSE),List!$A$2:$B$5,2,FALSE)),"",VLOOKUP(VLOOKUP(C242,Table1[[Practice no.]:[12]],19,FALSE),List!$A$2:$B$5,2,FALSE)))</f>
        <v/>
      </c>
      <c r="F242" s="66" t="str">
        <f>IF(C242="","",IF(ISERROR(VLOOKUP(VLOOKUP(C242,Table1[[Practice no.]:[12]],20,FALSE),List!$A$2:$B$5,2,FALSE)),"",VLOOKUP(VLOOKUP(C242,Table1[[Practice no.]:[12]],20,FALSE),List!$A$2:$B$5,2,FALSE)))</f>
        <v/>
      </c>
      <c r="G242" s="66" t="str">
        <f>IF(C242="","",IF(ISERROR(VLOOKUP(VLOOKUP(C242,Table1[[Practice no.]:[12]],21,FALSE),List!$A$2:$B$5,2,FALSE)),"",VLOOKUP(VLOOKUP(C242,Table1[[Practice no.]:[12]],21,FALSE),List!$A$2:$B$5,2,FALSE)))</f>
        <v/>
      </c>
      <c r="H242" s="67" t="str">
        <f>IF(C242="","",IF(ISERROR(VLOOKUP(VLOOKUP(C242,Table1[[Practice no.]:[12]],22,FALSE),List!$A$2:$B$5,2,FALSE)),"",VLOOKUP(VLOOKUP(C242,Table1[[Practice no.]:[12]],22,FALSE),List!$A$2:$B$5,2,FALSE)))</f>
        <v/>
      </c>
      <c r="I242" s="67" t="str">
        <f>IF(C242="","",IF(ISERROR(VLOOKUP(VLOOKUP(C242,Table1[[Practice no.]:[12]],23,FALSE),List!$A$2:$B$5,2,FALSE)),"",VLOOKUP(VLOOKUP(C242,Table1[[Practice no.]:[12]],23,FALSE),List!$A$2:$B$5,2,FALSE)))</f>
        <v/>
      </c>
      <c r="J242" s="67" t="str">
        <f>IF(C242="","",IF(ISERROR(VLOOKUP(VLOOKUP(C242,Table1[[Practice no.]:[12]],24,FALSE),List!$A$2:$B$5,2,FALSE)),"",VLOOKUP(VLOOKUP(C242,Table1[[Practice no.]:[12]],24,FALSE),List!$A$2:$B$5,2,FALSE)))</f>
        <v/>
      </c>
      <c r="K242" s="68" t="str">
        <f>IF(C242="","",IF(ISERROR(VLOOKUP(VLOOKUP(C242,Table1[[Practice no.]:[12]],25,FALSE),List!$A$2:$B$5,2,FALSE)),"",VLOOKUP(VLOOKUP(C242,Table1[[Practice no.]:[12]],25,FALSE),List!$A$2:$B$5,2,FALSE)))</f>
        <v/>
      </c>
      <c r="L242" s="68" t="str">
        <f>IF(C242="","",IF(ISERROR(VLOOKUP(VLOOKUP(C242,Table1[[Practice no.]:[12]],26,FALSE),List!$A$2:$B$5,2,FALSE)),"",VLOOKUP(VLOOKUP(C242,Table1[[Practice no.]:[12]],26,FALSE),List!$A$2:$B$5,2,FALSE)))</f>
        <v/>
      </c>
      <c r="M242" s="68" t="str">
        <f>IF(C242="","",IF(ISERROR(VLOOKUP(VLOOKUP(C242,Table1[[Practice no.]:[12]],27,FALSE),List!$A$2:$B$5,2,FALSE)),"",VLOOKUP(VLOOKUP(C242,Table1[[Practice no.]:[12]],27,FALSE),List!$A$2:$B$5,2,FALSE)))</f>
        <v/>
      </c>
      <c r="N242" s="69" t="str">
        <f>IF(C242="","",IF(ISERROR(VLOOKUP(VLOOKUP(C242,Table1[[Practice no.]:[12]],28,FALSE),List!$A$2:$B$5,2,FALSE)),"",VLOOKUP(VLOOKUP(C242,Table1[[Practice no.]:[12]],28,FALSE),List!$A$2:$B$5,2,FALSE)))</f>
        <v/>
      </c>
      <c r="O242" s="69" t="str">
        <f>IF(C242="","",IF(ISERROR(VLOOKUP(VLOOKUP(C242,Table1[[Practice no.]:[12]],29,FALSE),List!$A$2:$B$5,2,FALSE)),"",VLOOKUP(VLOOKUP(C242,Table1[[Practice no.]:[12]],29,FALSE),List!$A$2:$B$5,2,FALSE)))</f>
        <v/>
      </c>
      <c r="P242" s="69" t="str">
        <f>IF(C242="","",IF(ISERROR(VLOOKUP(VLOOKUP(C242,Table1[[Practice no.]:[12]],30,FALSE),List!$A$2:$B$5,2,FALSE)),"",VLOOKUP(VLOOKUP(C242,Table1[[Practice no.]:[12]],30,FALSE),List!$A$2:$B$5,2,FALSE)))</f>
        <v/>
      </c>
      <c r="Q242" s="77" t="str">
        <f>IF(C242="","",IF(ISERROR(VLOOKUP(VLOOKUP(C242,Table1[[Practice no.]:[12]],31,FALSE),List!$A$2:$B$5,2,FALSE)),"",VLOOKUP(VLOOKUP(C242,Table1[[Practice no.]:[12]],31,FALSE),List!$A$2:$B$5,2,FALSE)))</f>
        <v/>
      </c>
      <c r="R242" s="55" t="str">
        <f>IF(C242="","",IF(ISERROR(VLOOKUP(VLOOKUP(C242,Table1[[Practice no.]:[12]],32,FALSE),List!$A$2:$B$5,2,FALSE)),"",VLOOKUP(VLOOKUP(C242,Table1[[Practice no.]:[12]],32,FALSE),List!$A$2:$B$5,2,FALSE)))</f>
        <v/>
      </c>
      <c r="S242" s="55" t="str">
        <f>IF(C242="","",IF(ISERROR(VLOOKUP(VLOOKUP(C242,Table1[[Practice no.]:[12]],33,FALSE),List!$A$2:$B$5,2,FALSE)),"",VLOOKUP(VLOOKUP(C242,Table1[[Practice no.]:[12]],33,FALSE),List!$A$2:$B$5,2,FALSE)))</f>
        <v/>
      </c>
      <c r="T242" s="55" t="str">
        <f>IF(C242="","",IF(ISERROR(VLOOKUP(VLOOKUP(C242,Table1[[Practice no.]:[12]],34,FALSE),List!$A$2:$B$5,2,FALSE)),"",VLOOKUP(VLOOKUP(C242,Table1[[Practice no.]:[12]],34,FALSE),List!$A$2:$B$5,2,FALSE)))</f>
        <v/>
      </c>
      <c r="U242" s="55" t="str">
        <f>IF(C242="","",IF(ISERROR(VLOOKUP(VLOOKUP(C242,Table1[[Practice no.]:[12]],35,FALSE),List!$A$2:$B$5,2,FALSE)),"",VLOOKUP(VLOOKUP(C242,Table1[[Practice no.]:[12]],35,FALSE),List!$A$2:$B$5,2,FALSE)))</f>
        <v/>
      </c>
      <c r="V242" s="55" t="str">
        <f>IF(C242="","",IF(ISERROR(VLOOKUP(VLOOKUP(C242,Table1[[Practice no.]:[12]],36,FALSE),List!$A$2:$B$5,2,FALSE)),"",VLOOKUP(VLOOKUP(C242,Table1[[Practice no.]:[12]],36,FALSE),List!$A$2:$B$5,2,FALSE)))</f>
        <v/>
      </c>
      <c r="W242" s="55" t="str">
        <f>IF(C242="","",IF(ISERROR(VLOOKUP(VLOOKUP(C242,Table1[[Practice no.]:[12]],37,FALSE),List!$A$2:$B$5,2,FALSE)),"",VLOOKUP(VLOOKUP(C242,Table1[[Practice no.]:[12]],37,FALSE),List!$A$2:$B$5,2,FALSE)))</f>
        <v/>
      </c>
      <c r="X242" s="55" t="str">
        <f>IF(C242="","",IF(ISERROR(VLOOKUP(VLOOKUP(C242,Table1[[Practice no.]:[12]],38,FALSE),List!$A$2:$B$5,2,FALSE)),"",VLOOKUP(VLOOKUP(C242,Table1[[Practice no.]:[12]],38,FALSE),List!$A$2:$B$5,2,FALSE)))</f>
        <v/>
      </c>
      <c r="Y242" s="55" t="str">
        <f>IF(C242="","",IF(ISERROR(VLOOKUP(VLOOKUP(C242,Table1[[Practice no.]:[12]],39,FALSE),List!$A$2:$B$5,2,FALSE)),"",VLOOKUP(VLOOKUP(C242,Table1[[Practice no.]:[12]],39,FALSE),List!$A$2:$B$5,2,FALSE)))</f>
        <v/>
      </c>
      <c r="Z242" s="55" t="str">
        <f>IF(C242="","",IF(ISERROR(VLOOKUP(VLOOKUP(C242,Table1[[Practice no.]:[12]],40,FALSE),List!$A$2:$B$5,2,FALSE)),"",VLOOKUP(VLOOKUP(C242,Table1[[Practice no.]:[12]],40,FALSE),List!$A$2:$B$5,2,FALSE)))</f>
        <v/>
      </c>
      <c r="AA242" s="55" t="str">
        <f>IF(C242="","",IF(ISERROR(VLOOKUP(VLOOKUP(C242,Table1[[Practice no.]:[12]],41,FALSE),List!$A$2:$B$5,2,FALSE)),"",VLOOKUP(VLOOKUP(C242,Table1[[Practice no.]:[12]],41,FALSE),List!$A$2:$B$5,2,FALSE)))</f>
        <v/>
      </c>
      <c r="AB242" s="55" t="str">
        <f>IF(C242="","",IF(ISERROR(VLOOKUP(VLOOKUP(C242,Table1[[Practice no.]:[12]],42,FALSE),List!$A$2:$B$5,2,FALSE)),"",VLOOKUP(VLOOKUP(C242,Table1[[Practice no.]:[12]],42,FALSE),List!$A$2:$B$5,2,FALSE)))</f>
        <v/>
      </c>
    </row>
    <row r="243" spans="1:28" ht="40.35" customHeight="1">
      <c r="A243" s="222"/>
      <c r="B243" s="219"/>
      <c r="C243" s="217"/>
      <c r="D243" s="219" t="str">
        <f>IF(C243="","",HYPERLINK("#'" &amp; C243 &amp; "'!A1",VLOOKUP(C243,Table1[[Practice no.]:[Pracitce Name]],2,FALSE)))</f>
        <v/>
      </c>
      <c r="E243" s="65" t="str">
        <f>IF(C243="","",IF(ISERROR(VLOOKUP(VLOOKUP(C243,Table1[[Practice no.]:[12]],19,FALSE),List!$A$2:$B$5,2,FALSE)),"",VLOOKUP(VLOOKUP(C243,Table1[[Practice no.]:[12]],19,FALSE),List!$A$2:$B$5,2,FALSE)))</f>
        <v/>
      </c>
      <c r="F243" s="66" t="str">
        <f>IF(C243="","",IF(ISERROR(VLOOKUP(VLOOKUP(C243,Table1[[Practice no.]:[12]],20,FALSE),List!$A$2:$B$5,2,FALSE)),"",VLOOKUP(VLOOKUP(C243,Table1[[Practice no.]:[12]],20,FALSE),List!$A$2:$B$5,2,FALSE)))</f>
        <v/>
      </c>
      <c r="G243" s="66" t="str">
        <f>IF(C243="","",IF(ISERROR(VLOOKUP(VLOOKUP(C243,Table1[[Practice no.]:[12]],21,FALSE),List!$A$2:$B$5,2,FALSE)),"",VLOOKUP(VLOOKUP(C243,Table1[[Practice no.]:[12]],21,FALSE),List!$A$2:$B$5,2,FALSE)))</f>
        <v/>
      </c>
      <c r="H243" s="67" t="str">
        <f>IF(C243="","",IF(ISERROR(VLOOKUP(VLOOKUP(C243,Table1[[Practice no.]:[12]],22,FALSE),List!$A$2:$B$5,2,FALSE)),"",VLOOKUP(VLOOKUP(C243,Table1[[Practice no.]:[12]],22,FALSE),List!$A$2:$B$5,2,FALSE)))</f>
        <v/>
      </c>
      <c r="I243" s="67" t="str">
        <f>IF(C243="","",IF(ISERROR(VLOOKUP(VLOOKUP(C243,Table1[[Practice no.]:[12]],23,FALSE),List!$A$2:$B$5,2,FALSE)),"",VLOOKUP(VLOOKUP(C243,Table1[[Practice no.]:[12]],23,FALSE),List!$A$2:$B$5,2,FALSE)))</f>
        <v/>
      </c>
      <c r="J243" s="67" t="str">
        <f>IF(C243="","",IF(ISERROR(VLOOKUP(VLOOKUP(C243,Table1[[Practice no.]:[12]],24,FALSE),List!$A$2:$B$5,2,FALSE)),"",VLOOKUP(VLOOKUP(C243,Table1[[Practice no.]:[12]],24,FALSE),List!$A$2:$B$5,2,FALSE)))</f>
        <v/>
      </c>
      <c r="K243" s="68" t="str">
        <f>IF(C243="","",IF(ISERROR(VLOOKUP(VLOOKUP(C243,Table1[[Practice no.]:[12]],25,FALSE),List!$A$2:$B$5,2,FALSE)),"",VLOOKUP(VLOOKUP(C243,Table1[[Practice no.]:[12]],25,FALSE),List!$A$2:$B$5,2,FALSE)))</f>
        <v/>
      </c>
      <c r="L243" s="68" t="str">
        <f>IF(C243="","",IF(ISERROR(VLOOKUP(VLOOKUP(C243,Table1[[Practice no.]:[12]],26,FALSE),List!$A$2:$B$5,2,FALSE)),"",VLOOKUP(VLOOKUP(C243,Table1[[Practice no.]:[12]],26,FALSE),List!$A$2:$B$5,2,FALSE)))</f>
        <v/>
      </c>
      <c r="M243" s="68" t="str">
        <f>IF(C243="","",IF(ISERROR(VLOOKUP(VLOOKUP(C243,Table1[[Practice no.]:[12]],27,FALSE),List!$A$2:$B$5,2,FALSE)),"",VLOOKUP(VLOOKUP(C243,Table1[[Practice no.]:[12]],27,FALSE),List!$A$2:$B$5,2,FALSE)))</f>
        <v/>
      </c>
      <c r="N243" s="69" t="str">
        <f>IF(C243="","",IF(ISERROR(VLOOKUP(VLOOKUP(C243,Table1[[Practice no.]:[12]],28,FALSE),List!$A$2:$B$5,2,FALSE)),"",VLOOKUP(VLOOKUP(C243,Table1[[Practice no.]:[12]],28,FALSE),List!$A$2:$B$5,2,FALSE)))</f>
        <v/>
      </c>
      <c r="O243" s="69" t="str">
        <f>IF(C243="","",IF(ISERROR(VLOOKUP(VLOOKUP(C243,Table1[[Practice no.]:[12]],29,FALSE),List!$A$2:$B$5,2,FALSE)),"",VLOOKUP(VLOOKUP(C243,Table1[[Practice no.]:[12]],29,FALSE),List!$A$2:$B$5,2,FALSE)))</f>
        <v/>
      </c>
      <c r="P243" s="69" t="str">
        <f>IF(C243="","",IF(ISERROR(VLOOKUP(VLOOKUP(C243,Table1[[Practice no.]:[12]],30,FALSE),List!$A$2:$B$5,2,FALSE)),"",VLOOKUP(VLOOKUP(C243,Table1[[Practice no.]:[12]],30,FALSE),List!$A$2:$B$5,2,FALSE)))</f>
        <v/>
      </c>
      <c r="Q243" s="77" t="str">
        <f>IF(C243="","",IF(ISERROR(VLOOKUP(VLOOKUP(C243,Table1[[Practice no.]:[12]],31,FALSE),List!$A$2:$B$5,2,FALSE)),"",VLOOKUP(VLOOKUP(C243,Table1[[Practice no.]:[12]],31,FALSE),List!$A$2:$B$5,2,FALSE)))</f>
        <v/>
      </c>
      <c r="R243" s="55" t="str">
        <f>IF(C243="","",IF(ISERROR(VLOOKUP(VLOOKUP(C243,Table1[[Practice no.]:[12]],32,FALSE),List!$A$2:$B$5,2,FALSE)),"",VLOOKUP(VLOOKUP(C243,Table1[[Practice no.]:[12]],32,FALSE),List!$A$2:$B$5,2,FALSE)))</f>
        <v/>
      </c>
      <c r="S243" s="55" t="str">
        <f>IF(C243="","",IF(ISERROR(VLOOKUP(VLOOKUP(C243,Table1[[Practice no.]:[12]],33,FALSE),List!$A$2:$B$5,2,FALSE)),"",VLOOKUP(VLOOKUP(C243,Table1[[Practice no.]:[12]],33,FALSE),List!$A$2:$B$5,2,FALSE)))</f>
        <v/>
      </c>
      <c r="T243" s="55" t="str">
        <f>IF(C243="","",IF(ISERROR(VLOOKUP(VLOOKUP(C243,Table1[[Practice no.]:[12]],34,FALSE),List!$A$2:$B$5,2,FALSE)),"",VLOOKUP(VLOOKUP(C243,Table1[[Practice no.]:[12]],34,FALSE),List!$A$2:$B$5,2,FALSE)))</f>
        <v/>
      </c>
      <c r="U243" s="55" t="str">
        <f>IF(C243="","",IF(ISERROR(VLOOKUP(VLOOKUP(C243,Table1[[Practice no.]:[12]],35,FALSE),List!$A$2:$B$5,2,FALSE)),"",VLOOKUP(VLOOKUP(C243,Table1[[Practice no.]:[12]],35,FALSE),List!$A$2:$B$5,2,FALSE)))</f>
        <v/>
      </c>
      <c r="V243" s="55" t="str">
        <f>IF(C243="","",IF(ISERROR(VLOOKUP(VLOOKUP(C243,Table1[[Practice no.]:[12]],36,FALSE),List!$A$2:$B$5,2,FALSE)),"",VLOOKUP(VLOOKUP(C243,Table1[[Practice no.]:[12]],36,FALSE),List!$A$2:$B$5,2,FALSE)))</f>
        <v/>
      </c>
      <c r="W243" s="55" t="str">
        <f>IF(C243="","",IF(ISERROR(VLOOKUP(VLOOKUP(C243,Table1[[Practice no.]:[12]],37,FALSE),List!$A$2:$B$5,2,FALSE)),"",VLOOKUP(VLOOKUP(C243,Table1[[Practice no.]:[12]],37,FALSE),List!$A$2:$B$5,2,FALSE)))</f>
        <v/>
      </c>
      <c r="X243" s="55" t="str">
        <f>IF(C243="","",IF(ISERROR(VLOOKUP(VLOOKUP(C243,Table1[[Practice no.]:[12]],38,FALSE),List!$A$2:$B$5,2,FALSE)),"",VLOOKUP(VLOOKUP(C243,Table1[[Practice no.]:[12]],38,FALSE),List!$A$2:$B$5,2,FALSE)))</f>
        <v/>
      </c>
      <c r="Y243" s="55" t="str">
        <f>IF(C243="","",IF(ISERROR(VLOOKUP(VLOOKUP(C243,Table1[[Practice no.]:[12]],39,FALSE),List!$A$2:$B$5,2,FALSE)),"",VLOOKUP(VLOOKUP(C243,Table1[[Practice no.]:[12]],39,FALSE),List!$A$2:$B$5,2,FALSE)))</f>
        <v/>
      </c>
      <c r="Z243" s="55" t="str">
        <f>IF(C243="","",IF(ISERROR(VLOOKUP(VLOOKUP(C243,Table1[[Practice no.]:[12]],40,FALSE),List!$A$2:$B$5,2,FALSE)),"",VLOOKUP(VLOOKUP(C243,Table1[[Practice no.]:[12]],40,FALSE),List!$A$2:$B$5,2,FALSE)))</f>
        <v/>
      </c>
      <c r="AA243" s="55" t="str">
        <f>IF(C243="","",IF(ISERROR(VLOOKUP(VLOOKUP(C243,Table1[[Practice no.]:[12]],41,FALSE),List!$A$2:$B$5,2,FALSE)),"",VLOOKUP(VLOOKUP(C243,Table1[[Practice no.]:[12]],41,FALSE),List!$A$2:$B$5,2,FALSE)))</f>
        <v/>
      </c>
      <c r="AB243" s="55" t="str">
        <f>IF(C243="","",IF(ISERROR(VLOOKUP(VLOOKUP(C243,Table1[[Practice no.]:[12]],42,FALSE),List!$A$2:$B$5,2,FALSE)),"",VLOOKUP(VLOOKUP(C243,Table1[[Practice no.]:[12]],42,FALSE),List!$A$2:$B$5,2,FALSE)))</f>
        <v/>
      </c>
    </row>
    <row r="244" spans="1:28" ht="40.35" customHeight="1">
      <c r="A244" s="222"/>
      <c r="B244" s="219"/>
      <c r="C244" s="217"/>
      <c r="D244" s="219" t="str">
        <f>IF(C244="","",HYPERLINK("#'" &amp; C244 &amp; "'!A1",VLOOKUP(C244,Table1[[Practice no.]:[Pracitce Name]],2,FALSE)))</f>
        <v/>
      </c>
      <c r="E244" s="65" t="str">
        <f>IF(C244="","",IF(ISERROR(VLOOKUP(VLOOKUP(C244,Table1[[Practice no.]:[12]],19,FALSE),List!$A$2:$B$5,2,FALSE)),"",VLOOKUP(VLOOKUP(C244,Table1[[Practice no.]:[12]],19,FALSE),List!$A$2:$B$5,2,FALSE)))</f>
        <v/>
      </c>
      <c r="F244" s="66" t="str">
        <f>IF(C244="","",IF(ISERROR(VLOOKUP(VLOOKUP(C244,Table1[[Practice no.]:[12]],20,FALSE),List!$A$2:$B$5,2,FALSE)),"",VLOOKUP(VLOOKUP(C244,Table1[[Practice no.]:[12]],20,FALSE),List!$A$2:$B$5,2,FALSE)))</f>
        <v/>
      </c>
      <c r="G244" s="66" t="str">
        <f>IF(C244="","",IF(ISERROR(VLOOKUP(VLOOKUP(C244,Table1[[Practice no.]:[12]],21,FALSE),List!$A$2:$B$5,2,FALSE)),"",VLOOKUP(VLOOKUP(C244,Table1[[Practice no.]:[12]],21,FALSE),List!$A$2:$B$5,2,FALSE)))</f>
        <v/>
      </c>
      <c r="H244" s="67" t="str">
        <f>IF(C244="","",IF(ISERROR(VLOOKUP(VLOOKUP(C244,Table1[[Practice no.]:[12]],22,FALSE),List!$A$2:$B$5,2,FALSE)),"",VLOOKUP(VLOOKUP(C244,Table1[[Practice no.]:[12]],22,FALSE),List!$A$2:$B$5,2,FALSE)))</f>
        <v/>
      </c>
      <c r="I244" s="67" t="str">
        <f>IF(C244="","",IF(ISERROR(VLOOKUP(VLOOKUP(C244,Table1[[Practice no.]:[12]],23,FALSE),List!$A$2:$B$5,2,FALSE)),"",VLOOKUP(VLOOKUP(C244,Table1[[Practice no.]:[12]],23,FALSE),List!$A$2:$B$5,2,FALSE)))</f>
        <v/>
      </c>
      <c r="J244" s="67" t="str">
        <f>IF(C244="","",IF(ISERROR(VLOOKUP(VLOOKUP(C244,Table1[[Practice no.]:[12]],24,FALSE),List!$A$2:$B$5,2,FALSE)),"",VLOOKUP(VLOOKUP(C244,Table1[[Practice no.]:[12]],24,FALSE),List!$A$2:$B$5,2,FALSE)))</f>
        <v/>
      </c>
      <c r="K244" s="68" t="str">
        <f>IF(C244="","",IF(ISERROR(VLOOKUP(VLOOKUP(C244,Table1[[Practice no.]:[12]],25,FALSE),List!$A$2:$B$5,2,FALSE)),"",VLOOKUP(VLOOKUP(C244,Table1[[Practice no.]:[12]],25,FALSE),List!$A$2:$B$5,2,FALSE)))</f>
        <v/>
      </c>
      <c r="L244" s="68" t="str">
        <f>IF(C244="","",IF(ISERROR(VLOOKUP(VLOOKUP(C244,Table1[[Practice no.]:[12]],26,FALSE),List!$A$2:$B$5,2,FALSE)),"",VLOOKUP(VLOOKUP(C244,Table1[[Practice no.]:[12]],26,FALSE),List!$A$2:$B$5,2,FALSE)))</f>
        <v/>
      </c>
      <c r="M244" s="68" t="str">
        <f>IF(C244="","",IF(ISERROR(VLOOKUP(VLOOKUP(C244,Table1[[Practice no.]:[12]],27,FALSE),List!$A$2:$B$5,2,FALSE)),"",VLOOKUP(VLOOKUP(C244,Table1[[Practice no.]:[12]],27,FALSE),List!$A$2:$B$5,2,FALSE)))</f>
        <v/>
      </c>
      <c r="N244" s="69" t="str">
        <f>IF(C244="","",IF(ISERROR(VLOOKUP(VLOOKUP(C244,Table1[[Practice no.]:[12]],28,FALSE),List!$A$2:$B$5,2,FALSE)),"",VLOOKUP(VLOOKUP(C244,Table1[[Practice no.]:[12]],28,FALSE),List!$A$2:$B$5,2,FALSE)))</f>
        <v/>
      </c>
      <c r="O244" s="69" t="str">
        <f>IF(C244="","",IF(ISERROR(VLOOKUP(VLOOKUP(C244,Table1[[Practice no.]:[12]],29,FALSE),List!$A$2:$B$5,2,FALSE)),"",VLOOKUP(VLOOKUP(C244,Table1[[Practice no.]:[12]],29,FALSE),List!$A$2:$B$5,2,FALSE)))</f>
        <v/>
      </c>
      <c r="P244" s="69" t="str">
        <f>IF(C244="","",IF(ISERROR(VLOOKUP(VLOOKUP(C244,Table1[[Practice no.]:[12]],30,FALSE),List!$A$2:$B$5,2,FALSE)),"",VLOOKUP(VLOOKUP(C244,Table1[[Practice no.]:[12]],30,FALSE),List!$A$2:$B$5,2,FALSE)))</f>
        <v/>
      </c>
      <c r="Q244" s="77" t="str">
        <f>IF(C244="","",IF(ISERROR(VLOOKUP(VLOOKUP(C244,Table1[[Practice no.]:[12]],31,FALSE),List!$A$2:$B$5,2,FALSE)),"",VLOOKUP(VLOOKUP(C244,Table1[[Practice no.]:[12]],31,FALSE),List!$A$2:$B$5,2,FALSE)))</f>
        <v/>
      </c>
      <c r="R244" s="55" t="str">
        <f>IF(C244="","",IF(ISERROR(VLOOKUP(VLOOKUP(C244,Table1[[Practice no.]:[12]],32,FALSE),List!$A$2:$B$5,2,FALSE)),"",VLOOKUP(VLOOKUP(C244,Table1[[Practice no.]:[12]],32,FALSE),List!$A$2:$B$5,2,FALSE)))</f>
        <v/>
      </c>
      <c r="S244" s="55" t="str">
        <f>IF(C244="","",IF(ISERROR(VLOOKUP(VLOOKUP(C244,Table1[[Practice no.]:[12]],33,FALSE),List!$A$2:$B$5,2,FALSE)),"",VLOOKUP(VLOOKUP(C244,Table1[[Practice no.]:[12]],33,FALSE),List!$A$2:$B$5,2,FALSE)))</f>
        <v/>
      </c>
      <c r="T244" s="55" t="str">
        <f>IF(C244="","",IF(ISERROR(VLOOKUP(VLOOKUP(C244,Table1[[Practice no.]:[12]],34,FALSE),List!$A$2:$B$5,2,FALSE)),"",VLOOKUP(VLOOKUP(C244,Table1[[Practice no.]:[12]],34,FALSE),List!$A$2:$B$5,2,FALSE)))</f>
        <v/>
      </c>
      <c r="U244" s="55" t="str">
        <f>IF(C244="","",IF(ISERROR(VLOOKUP(VLOOKUP(C244,Table1[[Practice no.]:[12]],35,FALSE),List!$A$2:$B$5,2,FALSE)),"",VLOOKUP(VLOOKUP(C244,Table1[[Practice no.]:[12]],35,FALSE),List!$A$2:$B$5,2,FALSE)))</f>
        <v/>
      </c>
      <c r="V244" s="55" t="str">
        <f>IF(C244="","",IF(ISERROR(VLOOKUP(VLOOKUP(C244,Table1[[Practice no.]:[12]],36,FALSE),List!$A$2:$B$5,2,FALSE)),"",VLOOKUP(VLOOKUP(C244,Table1[[Practice no.]:[12]],36,FALSE),List!$A$2:$B$5,2,FALSE)))</f>
        <v/>
      </c>
      <c r="W244" s="55" t="str">
        <f>IF(C244="","",IF(ISERROR(VLOOKUP(VLOOKUP(C244,Table1[[Practice no.]:[12]],37,FALSE),List!$A$2:$B$5,2,FALSE)),"",VLOOKUP(VLOOKUP(C244,Table1[[Practice no.]:[12]],37,FALSE),List!$A$2:$B$5,2,FALSE)))</f>
        <v/>
      </c>
      <c r="X244" s="55" t="str">
        <f>IF(C244="","",IF(ISERROR(VLOOKUP(VLOOKUP(C244,Table1[[Practice no.]:[12]],38,FALSE),List!$A$2:$B$5,2,FALSE)),"",VLOOKUP(VLOOKUP(C244,Table1[[Practice no.]:[12]],38,FALSE),List!$A$2:$B$5,2,FALSE)))</f>
        <v/>
      </c>
      <c r="Y244" s="55" t="str">
        <f>IF(C244="","",IF(ISERROR(VLOOKUP(VLOOKUP(C244,Table1[[Practice no.]:[12]],39,FALSE),List!$A$2:$B$5,2,FALSE)),"",VLOOKUP(VLOOKUP(C244,Table1[[Practice no.]:[12]],39,FALSE),List!$A$2:$B$5,2,FALSE)))</f>
        <v/>
      </c>
      <c r="Z244" s="55" t="str">
        <f>IF(C244="","",IF(ISERROR(VLOOKUP(VLOOKUP(C244,Table1[[Practice no.]:[12]],40,FALSE),List!$A$2:$B$5,2,FALSE)),"",VLOOKUP(VLOOKUP(C244,Table1[[Practice no.]:[12]],40,FALSE),List!$A$2:$B$5,2,FALSE)))</f>
        <v/>
      </c>
      <c r="AA244" s="55" t="str">
        <f>IF(C244="","",IF(ISERROR(VLOOKUP(VLOOKUP(C244,Table1[[Practice no.]:[12]],41,FALSE),List!$A$2:$B$5,2,FALSE)),"",VLOOKUP(VLOOKUP(C244,Table1[[Practice no.]:[12]],41,FALSE),List!$A$2:$B$5,2,FALSE)))</f>
        <v/>
      </c>
      <c r="AB244" s="55" t="str">
        <f>IF(C244="","",IF(ISERROR(VLOOKUP(VLOOKUP(C244,Table1[[Practice no.]:[12]],42,FALSE),List!$A$2:$B$5,2,FALSE)),"",VLOOKUP(VLOOKUP(C244,Table1[[Practice no.]:[12]],42,FALSE),List!$A$2:$B$5,2,FALSE)))</f>
        <v/>
      </c>
    </row>
    <row r="245" spans="1:28" ht="40.35" customHeight="1">
      <c r="A245" s="222"/>
      <c r="B245" s="219"/>
      <c r="C245" s="217"/>
      <c r="D245" s="219" t="str">
        <f>IF(C245="","",HYPERLINK("#'" &amp; C245 &amp; "'!A1",VLOOKUP(C245,Table1[[Practice no.]:[Pracitce Name]],2,FALSE)))</f>
        <v/>
      </c>
      <c r="E245" s="65" t="str">
        <f>IF(C245="","",IF(ISERROR(VLOOKUP(VLOOKUP(C245,Table1[[Practice no.]:[12]],19,FALSE),List!$A$2:$B$5,2,FALSE)),"",VLOOKUP(VLOOKUP(C245,Table1[[Practice no.]:[12]],19,FALSE),List!$A$2:$B$5,2,FALSE)))</f>
        <v/>
      </c>
      <c r="F245" s="66" t="str">
        <f>IF(C245="","",IF(ISERROR(VLOOKUP(VLOOKUP(C245,Table1[[Practice no.]:[12]],20,FALSE),List!$A$2:$B$5,2,FALSE)),"",VLOOKUP(VLOOKUP(C245,Table1[[Practice no.]:[12]],20,FALSE),List!$A$2:$B$5,2,FALSE)))</f>
        <v/>
      </c>
      <c r="G245" s="66" t="str">
        <f>IF(C245="","",IF(ISERROR(VLOOKUP(VLOOKUP(C245,Table1[[Practice no.]:[12]],21,FALSE),List!$A$2:$B$5,2,FALSE)),"",VLOOKUP(VLOOKUP(C245,Table1[[Practice no.]:[12]],21,FALSE),List!$A$2:$B$5,2,FALSE)))</f>
        <v/>
      </c>
      <c r="H245" s="67" t="str">
        <f>IF(C245="","",IF(ISERROR(VLOOKUP(VLOOKUP(C245,Table1[[Practice no.]:[12]],22,FALSE),List!$A$2:$B$5,2,FALSE)),"",VLOOKUP(VLOOKUP(C245,Table1[[Practice no.]:[12]],22,FALSE),List!$A$2:$B$5,2,FALSE)))</f>
        <v/>
      </c>
      <c r="I245" s="67" t="str">
        <f>IF(C245="","",IF(ISERROR(VLOOKUP(VLOOKUP(C245,Table1[[Practice no.]:[12]],23,FALSE),List!$A$2:$B$5,2,FALSE)),"",VLOOKUP(VLOOKUP(C245,Table1[[Practice no.]:[12]],23,FALSE),List!$A$2:$B$5,2,FALSE)))</f>
        <v/>
      </c>
      <c r="J245" s="67" t="str">
        <f>IF(C245="","",IF(ISERROR(VLOOKUP(VLOOKUP(C245,Table1[[Practice no.]:[12]],24,FALSE),List!$A$2:$B$5,2,FALSE)),"",VLOOKUP(VLOOKUP(C245,Table1[[Practice no.]:[12]],24,FALSE),List!$A$2:$B$5,2,FALSE)))</f>
        <v/>
      </c>
      <c r="K245" s="68" t="str">
        <f>IF(C245="","",IF(ISERROR(VLOOKUP(VLOOKUP(C245,Table1[[Practice no.]:[12]],25,FALSE),List!$A$2:$B$5,2,FALSE)),"",VLOOKUP(VLOOKUP(C245,Table1[[Practice no.]:[12]],25,FALSE),List!$A$2:$B$5,2,FALSE)))</f>
        <v/>
      </c>
      <c r="L245" s="68" t="str">
        <f>IF(C245="","",IF(ISERROR(VLOOKUP(VLOOKUP(C245,Table1[[Practice no.]:[12]],26,FALSE),List!$A$2:$B$5,2,FALSE)),"",VLOOKUP(VLOOKUP(C245,Table1[[Practice no.]:[12]],26,FALSE),List!$A$2:$B$5,2,FALSE)))</f>
        <v/>
      </c>
      <c r="M245" s="68" t="str">
        <f>IF(C245="","",IF(ISERROR(VLOOKUP(VLOOKUP(C245,Table1[[Practice no.]:[12]],27,FALSE),List!$A$2:$B$5,2,FALSE)),"",VLOOKUP(VLOOKUP(C245,Table1[[Practice no.]:[12]],27,FALSE),List!$A$2:$B$5,2,FALSE)))</f>
        <v/>
      </c>
      <c r="N245" s="69" t="str">
        <f>IF(C245="","",IF(ISERROR(VLOOKUP(VLOOKUP(C245,Table1[[Practice no.]:[12]],28,FALSE),List!$A$2:$B$5,2,FALSE)),"",VLOOKUP(VLOOKUP(C245,Table1[[Practice no.]:[12]],28,FALSE),List!$A$2:$B$5,2,FALSE)))</f>
        <v/>
      </c>
      <c r="O245" s="69" t="str">
        <f>IF(C245="","",IF(ISERROR(VLOOKUP(VLOOKUP(C245,Table1[[Practice no.]:[12]],29,FALSE),List!$A$2:$B$5,2,FALSE)),"",VLOOKUP(VLOOKUP(C245,Table1[[Practice no.]:[12]],29,FALSE),List!$A$2:$B$5,2,FALSE)))</f>
        <v/>
      </c>
      <c r="P245" s="69" t="str">
        <f>IF(C245="","",IF(ISERROR(VLOOKUP(VLOOKUP(C245,Table1[[Practice no.]:[12]],30,FALSE),List!$A$2:$B$5,2,FALSE)),"",VLOOKUP(VLOOKUP(C245,Table1[[Practice no.]:[12]],30,FALSE),List!$A$2:$B$5,2,FALSE)))</f>
        <v/>
      </c>
      <c r="Q245" s="77" t="str">
        <f>IF(C245="","",IF(ISERROR(VLOOKUP(VLOOKUP(C245,Table1[[Practice no.]:[12]],31,FALSE),List!$A$2:$B$5,2,FALSE)),"",VLOOKUP(VLOOKUP(C245,Table1[[Practice no.]:[12]],31,FALSE),List!$A$2:$B$5,2,FALSE)))</f>
        <v/>
      </c>
      <c r="R245" s="55" t="str">
        <f>IF(C245="","",IF(ISERROR(VLOOKUP(VLOOKUP(C245,Table1[[Practice no.]:[12]],32,FALSE),List!$A$2:$B$5,2,FALSE)),"",VLOOKUP(VLOOKUP(C245,Table1[[Practice no.]:[12]],32,FALSE),List!$A$2:$B$5,2,FALSE)))</f>
        <v/>
      </c>
      <c r="S245" s="55" t="str">
        <f>IF(C245="","",IF(ISERROR(VLOOKUP(VLOOKUP(C245,Table1[[Practice no.]:[12]],33,FALSE),List!$A$2:$B$5,2,FALSE)),"",VLOOKUP(VLOOKUP(C245,Table1[[Practice no.]:[12]],33,FALSE),List!$A$2:$B$5,2,FALSE)))</f>
        <v/>
      </c>
      <c r="T245" s="55" t="str">
        <f>IF(C245="","",IF(ISERROR(VLOOKUP(VLOOKUP(C245,Table1[[Practice no.]:[12]],34,FALSE),List!$A$2:$B$5,2,FALSE)),"",VLOOKUP(VLOOKUP(C245,Table1[[Practice no.]:[12]],34,FALSE),List!$A$2:$B$5,2,FALSE)))</f>
        <v/>
      </c>
      <c r="U245" s="55" t="str">
        <f>IF(C245="","",IF(ISERROR(VLOOKUP(VLOOKUP(C245,Table1[[Practice no.]:[12]],35,FALSE),List!$A$2:$B$5,2,FALSE)),"",VLOOKUP(VLOOKUP(C245,Table1[[Practice no.]:[12]],35,FALSE),List!$A$2:$B$5,2,FALSE)))</f>
        <v/>
      </c>
      <c r="V245" s="55" t="str">
        <f>IF(C245="","",IF(ISERROR(VLOOKUP(VLOOKUP(C245,Table1[[Practice no.]:[12]],36,FALSE),List!$A$2:$B$5,2,FALSE)),"",VLOOKUP(VLOOKUP(C245,Table1[[Practice no.]:[12]],36,FALSE),List!$A$2:$B$5,2,FALSE)))</f>
        <v/>
      </c>
      <c r="W245" s="55" t="str">
        <f>IF(C245="","",IF(ISERROR(VLOOKUP(VLOOKUP(C245,Table1[[Practice no.]:[12]],37,FALSE),List!$A$2:$B$5,2,FALSE)),"",VLOOKUP(VLOOKUP(C245,Table1[[Practice no.]:[12]],37,FALSE),List!$A$2:$B$5,2,FALSE)))</f>
        <v/>
      </c>
      <c r="X245" s="55" t="str">
        <f>IF(C245="","",IF(ISERROR(VLOOKUP(VLOOKUP(C245,Table1[[Practice no.]:[12]],38,FALSE),List!$A$2:$B$5,2,FALSE)),"",VLOOKUP(VLOOKUP(C245,Table1[[Practice no.]:[12]],38,FALSE),List!$A$2:$B$5,2,FALSE)))</f>
        <v/>
      </c>
      <c r="Y245" s="55" t="str">
        <f>IF(C245="","",IF(ISERROR(VLOOKUP(VLOOKUP(C245,Table1[[Practice no.]:[12]],39,FALSE),List!$A$2:$B$5,2,FALSE)),"",VLOOKUP(VLOOKUP(C245,Table1[[Practice no.]:[12]],39,FALSE),List!$A$2:$B$5,2,FALSE)))</f>
        <v/>
      </c>
      <c r="Z245" s="55" t="str">
        <f>IF(C245="","",IF(ISERROR(VLOOKUP(VLOOKUP(C245,Table1[[Practice no.]:[12]],40,FALSE),List!$A$2:$B$5,2,FALSE)),"",VLOOKUP(VLOOKUP(C245,Table1[[Practice no.]:[12]],40,FALSE),List!$A$2:$B$5,2,FALSE)))</f>
        <v/>
      </c>
      <c r="AA245" s="55" t="str">
        <f>IF(C245="","",IF(ISERROR(VLOOKUP(VLOOKUP(C245,Table1[[Practice no.]:[12]],41,FALSE),List!$A$2:$B$5,2,FALSE)),"",VLOOKUP(VLOOKUP(C245,Table1[[Practice no.]:[12]],41,FALSE),List!$A$2:$B$5,2,FALSE)))</f>
        <v/>
      </c>
      <c r="AB245" s="55" t="str">
        <f>IF(C245="","",IF(ISERROR(VLOOKUP(VLOOKUP(C245,Table1[[Practice no.]:[12]],42,FALSE),List!$A$2:$B$5,2,FALSE)),"",VLOOKUP(VLOOKUP(C245,Table1[[Practice no.]:[12]],42,FALSE),List!$A$2:$B$5,2,FALSE)))</f>
        <v/>
      </c>
    </row>
    <row r="246" spans="1:28" ht="40.35" customHeight="1">
      <c r="A246" s="222"/>
      <c r="B246" s="219"/>
      <c r="C246" s="217"/>
      <c r="D246" s="219" t="str">
        <f>IF(C246="","",HYPERLINK("#'" &amp; C246 &amp; "'!A1",VLOOKUP(C246,Table1[[Practice no.]:[Pracitce Name]],2,FALSE)))</f>
        <v/>
      </c>
      <c r="E246" s="65" t="str">
        <f>IF(C246="","",IF(ISERROR(VLOOKUP(VLOOKUP(C246,Table1[[Practice no.]:[12]],19,FALSE),List!$A$2:$B$5,2,FALSE)),"",VLOOKUP(VLOOKUP(C246,Table1[[Practice no.]:[12]],19,FALSE),List!$A$2:$B$5,2,FALSE)))</f>
        <v/>
      </c>
      <c r="F246" s="66" t="str">
        <f>IF(C246="","",IF(ISERROR(VLOOKUP(VLOOKUP(C246,Table1[[Practice no.]:[12]],20,FALSE),List!$A$2:$B$5,2,FALSE)),"",VLOOKUP(VLOOKUP(C246,Table1[[Practice no.]:[12]],20,FALSE),List!$A$2:$B$5,2,FALSE)))</f>
        <v/>
      </c>
      <c r="G246" s="66" t="str">
        <f>IF(C246="","",IF(ISERROR(VLOOKUP(VLOOKUP(C246,Table1[[Practice no.]:[12]],21,FALSE),List!$A$2:$B$5,2,FALSE)),"",VLOOKUP(VLOOKUP(C246,Table1[[Practice no.]:[12]],21,FALSE),List!$A$2:$B$5,2,FALSE)))</f>
        <v/>
      </c>
      <c r="H246" s="67" t="str">
        <f>IF(C246="","",IF(ISERROR(VLOOKUP(VLOOKUP(C246,Table1[[Practice no.]:[12]],22,FALSE),List!$A$2:$B$5,2,FALSE)),"",VLOOKUP(VLOOKUP(C246,Table1[[Practice no.]:[12]],22,FALSE),List!$A$2:$B$5,2,FALSE)))</f>
        <v/>
      </c>
      <c r="I246" s="67" t="str">
        <f>IF(C246="","",IF(ISERROR(VLOOKUP(VLOOKUP(C246,Table1[[Practice no.]:[12]],23,FALSE),List!$A$2:$B$5,2,FALSE)),"",VLOOKUP(VLOOKUP(C246,Table1[[Practice no.]:[12]],23,FALSE),List!$A$2:$B$5,2,FALSE)))</f>
        <v/>
      </c>
      <c r="J246" s="67" t="str">
        <f>IF(C246="","",IF(ISERROR(VLOOKUP(VLOOKUP(C246,Table1[[Practice no.]:[12]],24,FALSE),List!$A$2:$B$5,2,FALSE)),"",VLOOKUP(VLOOKUP(C246,Table1[[Practice no.]:[12]],24,FALSE),List!$A$2:$B$5,2,FALSE)))</f>
        <v/>
      </c>
      <c r="K246" s="68" t="str">
        <f>IF(C246="","",IF(ISERROR(VLOOKUP(VLOOKUP(C246,Table1[[Practice no.]:[12]],25,FALSE),List!$A$2:$B$5,2,FALSE)),"",VLOOKUP(VLOOKUP(C246,Table1[[Practice no.]:[12]],25,FALSE),List!$A$2:$B$5,2,FALSE)))</f>
        <v/>
      </c>
      <c r="L246" s="68" t="str">
        <f>IF(C246="","",IF(ISERROR(VLOOKUP(VLOOKUP(C246,Table1[[Practice no.]:[12]],26,FALSE),List!$A$2:$B$5,2,FALSE)),"",VLOOKUP(VLOOKUP(C246,Table1[[Practice no.]:[12]],26,FALSE),List!$A$2:$B$5,2,FALSE)))</f>
        <v/>
      </c>
      <c r="M246" s="68" t="str">
        <f>IF(C246="","",IF(ISERROR(VLOOKUP(VLOOKUP(C246,Table1[[Practice no.]:[12]],27,FALSE),List!$A$2:$B$5,2,FALSE)),"",VLOOKUP(VLOOKUP(C246,Table1[[Practice no.]:[12]],27,FALSE),List!$A$2:$B$5,2,FALSE)))</f>
        <v/>
      </c>
      <c r="N246" s="69" t="str">
        <f>IF(C246="","",IF(ISERROR(VLOOKUP(VLOOKUP(C246,Table1[[Practice no.]:[12]],28,FALSE),List!$A$2:$B$5,2,FALSE)),"",VLOOKUP(VLOOKUP(C246,Table1[[Practice no.]:[12]],28,FALSE),List!$A$2:$B$5,2,FALSE)))</f>
        <v/>
      </c>
      <c r="O246" s="69" t="str">
        <f>IF(C246="","",IF(ISERROR(VLOOKUP(VLOOKUP(C246,Table1[[Practice no.]:[12]],29,FALSE),List!$A$2:$B$5,2,FALSE)),"",VLOOKUP(VLOOKUP(C246,Table1[[Practice no.]:[12]],29,FALSE),List!$A$2:$B$5,2,FALSE)))</f>
        <v/>
      </c>
      <c r="P246" s="69" t="str">
        <f>IF(C246="","",IF(ISERROR(VLOOKUP(VLOOKUP(C246,Table1[[Practice no.]:[12]],30,FALSE),List!$A$2:$B$5,2,FALSE)),"",VLOOKUP(VLOOKUP(C246,Table1[[Practice no.]:[12]],30,FALSE),List!$A$2:$B$5,2,FALSE)))</f>
        <v/>
      </c>
      <c r="Q246" s="77" t="str">
        <f>IF(C246="","",IF(ISERROR(VLOOKUP(VLOOKUP(C246,Table1[[Practice no.]:[12]],31,FALSE),List!$A$2:$B$5,2,FALSE)),"",VLOOKUP(VLOOKUP(C246,Table1[[Practice no.]:[12]],31,FALSE),List!$A$2:$B$5,2,FALSE)))</f>
        <v/>
      </c>
      <c r="R246" s="55" t="str">
        <f>IF(C246="","",IF(ISERROR(VLOOKUP(VLOOKUP(C246,Table1[[Practice no.]:[12]],32,FALSE),List!$A$2:$B$5,2,FALSE)),"",VLOOKUP(VLOOKUP(C246,Table1[[Practice no.]:[12]],32,FALSE),List!$A$2:$B$5,2,FALSE)))</f>
        <v/>
      </c>
      <c r="S246" s="55" t="str">
        <f>IF(C246="","",IF(ISERROR(VLOOKUP(VLOOKUP(C246,Table1[[Practice no.]:[12]],33,FALSE),List!$A$2:$B$5,2,FALSE)),"",VLOOKUP(VLOOKUP(C246,Table1[[Practice no.]:[12]],33,FALSE),List!$A$2:$B$5,2,FALSE)))</f>
        <v/>
      </c>
      <c r="T246" s="55" t="str">
        <f>IF(C246="","",IF(ISERROR(VLOOKUP(VLOOKUP(C246,Table1[[Practice no.]:[12]],34,FALSE),List!$A$2:$B$5,2,FALSE)),"",VLOOKUP(VLOOKUP(C246,Table1[[Practice no.]:[12]],34,FALSE),List!$A$2:$B$5,2,FALSE)))</f>
        <v/>
      </c>
      <c r="U246" s="55" t="str">
        <f>IF(C246="","",IF(ISERROR(VLOOKUP(VLOOKUP(C246,Table1[[Practice no.]:[12]],35,FALSE),List!$A$2:$B$5,2,FALSE)),"",VLOOKUP(VLOOKUP(C246,Table1[[Practice no.]:[12]],35,FALSE),List!$A$2:$B$5,2,FALSE)))</f>
        <v/>
      </c>
      <c r="V246" s="55" t="str">
        <f>IF(C246="","",IF(ISERROR(VLOOKUP(VLOOKUP(C246,Table1[[Practice no.]:[12]],36,FALSE),List!$A$2:$B$5,2,FALSE)),"",VLOOKUP(VLOOKUP(C246,Table1[[Practice no.]:[12]],36,FALSE),List!$A$2:$B$5,2,FALSE)))</f>
        <v/>
      </c>
      <c r="W246" s="55" t="str">
        <f>IF(C246="","",IF(ISERROR(VLOOKUP(VLOOKUP(C246,Table1[[Practice no.]:[12]],37,FALSE),List!$A$2:$B$5,2,FALSE)),"",VLOOKUP(VLOOKUP(C246,Table1[[Practice no.]:[12]],37,FALSE),List!$A$2:$B$5,2,FALSE)))</f>
        <v/>
      </c>
      <c r="X246" s="55" t="str">
        <f>IF(C246="","",IF(ISERROR(VLOOKUP(VLOOKUP(C246,Table1[[Practice no.]:[12]],38,FALSE),List!$A$2:$B$5,2,FALSE)),"",VLOOKUP(VLOOKUP(C246,Table1[[Practice no.]:[12]],38,FALSE),List!$A$2:$B$5,2,FALSE)))</f>
        <v/>
      </c>
      <c r="Y246" s="55" t="str">
        <f>IF(C246="","",IF(ISERROR(VLOOKUP(VLOOKUP(C246,Table1[[Practice no.]:[12]],39,FALSE),List!$A$2:$B$5,2,FALSE)),"",VLOOKUP(VLOOKUP(C246,Table1[[Practice no.]:[12]],39,FALSE),List!$A$2:$B$5,2,FALSE)))</f>
        <v/>
      </c>
      <c r="Z246" s="55" t="str">
        <f>IF(C246="","",IF(ISERROR(VLOOKUP(VLOOKUP(C246,Table1[[Practice no.]:[12]],40,FALSE),List!$A$2:$B$5,2,FALSE)),"",VLOOKUP(VLOOKUP(C246,Table1[[Practice no.]:[12]],40,FALSE),List!$A$2:$B$5,2,FALSE)))</f>
        <v/>
      </c>
      <c r="AA246" s="55" t="str">
        <f>IF(C246="","",IF(ISERROR(VLOOKUP(VLOOKUP(C246,Table1[[Practice no.]:[12]],41,FALSE),List!$A$2:$B$5,2,FALSE)),"",VLOOKUP(VLOOKUP(C246,Table1[[Practice no.]:[12]],41,FALSE),List!$A$2:$B$5,2,FALSE)))</f>
        <v/>
      </c>
      <c r="AB246" s="55" t="str">
        <f>IF(C246="","",IF(ISERROR(VLOOKUP(VLOOKUP(C246,Table1[[Practice no.]:[12]],42,FALSE),List!$A$2:$B$5,2,FALSE)),"",VLOOKUP(VLOOKUP(C246,Table1[[Practice no.]:[12]],42,FALSE),List!$A$2:$B$5,2,FALSE)))</f>
        <v/>
      </c>
    </row>
    <row r="247" spans="1:28" ht="40.35" customHeight="1">
      <c r="A247" s="222"/>
      <c r="B247" s="219"/>
      <c r="C247" s="217"/>
      <c r="D247" s="219" t="str">
        <f>IF(C247="","",HYPERLINK("#'" &amp; C247 &amp; "'!A1",VLOOKUP(C247,Table1[[Practice no.]:[Pracitce Name]],2,FALSE)))</f>
        <v/>
      </c>
      <c r="E247" s="65" t="str">
        <f>IF(C247="","",IF(ISERROR(VLOOKUP(VLOOKUP(C247,Table1[[Practice no.]:[12]],19,FALSE),List!$A$2:$B$5,2,FALSE)),"",VLOOKUP(VLOOKUP(C247,Table1[[Practice no.]:[12]],19,FALSE),List!$A$2:$B$5,2,FALSE)))</f>
        <v/>
      </c>
      <c r="F247" s="66" t="str">
        <f>IF(C247="","",IF(ISERROR(VLOOKUP(VLOOKUP(C247,Table1[[Practice no.]:[12]],20,FALSE),List!$A$2:$B$5,2,FALSE)),"",VLOOKUP(VLOOKUP(C247,Table1[[Practice no.]:[12]],20,FALSE),List!$A$2:$B$5,2,FALSE)))</f>
        <v/>
      </c>
      <c r="G247" s="66" t="str">
        <f>IF(C247="","",IF(ISERROR(VLOOKUP(VLOOKUP(C247,Table1[[Practice no.]:[12]],21,FALSE),List!$A$2:$B$5,2,FALSE)),"",VLOOKUP(VLOOKUP(C247,Table1[[Practice no.]:[12]],21,FALSE),List!$A$2:$B$5,2,FALSE)))</f>
        <v/>
      </c>
      <c r="H247" s="67" t="str">
        <f>IF(C247="","",IF(ISERROR(VLOOKUP(VLOOKUP(C247,Table1[[Practice no.]:[12]],22,FALSE),List!$A$2:$B$5,2,FALSE)),"",VLOOKUP(VLOOKUP(C247,Table1[[Practice no.]:[12]],22,FALSE),List!$A$2:$B$5,2,FALSE)))</f>
        <v/>
      </c>
      <c r="I247" s="67" t="str">
        <f>IF(C247="","",IF(ISERROR(VLOOKUP(VLOOKUP(C247,Table1[[Practice no.]:[12]],23,FALSE),List!$A$2:$B$5,2,FALSE)),"",VLOOKUP(VLOOKUP(C247,Table1[[Practice no.]:[12]],23,FALSE),List!$A$2:$B$5,2,FALSE)))</f>
        <v/>
      </c>
      <c r="J247" s="67" t="str">
        <f>IF(C247="","",IF(ISERROR(VLOOKUP(VLOOKUP(C247,Table1[[Practice no.]:[12]],24,FALSE),List!$A$2:$B$5,2,FALSE)),"",VLOOKUP(VLOOKUP(C247,Table1[[Practice no.]:[12]],24,FALSE),List!$A$2:$B$5,2,FALSE)))</f>
        <v/>
      </c>
      <c r="K247" s="68" t="str">
        <f>IF(C247="","",IF(ISERROR(VLOOKUP(VLOOKUP(C247,Table1[[Practice no.]:[12]],25,FALSE),List!$A$2:$B$5,2,FALSE)),"",VLOOKUP(VLOOKUP(C247,Table1[[Practice no.]:[12]],25,FALSE),List!$A$2:$B$5,2,FALSE)))</f>
        <v/>
      </c>
      <c r="L247" s="68" t="str">
        <f>IF(C247="","",IF(ISERROR(VLOOKUP(VLOOKUP(C247,Table1[[Practice no.]:[12]],26,FALSE),List!$A$2:$B$5,2,FALSE)),"",VLOOKUP(VLOOKUP(C247,Table1[[Practice no.]:[12]],26,FALSE),List!$A$2:$B$5,2,FALSE)))</f>
        <v/>
      </c>
      <c r="M247" s="68" t="str">
        <f>IF(C247="","",IF(ISERROR(VLOOKUP(VLOOKUP(C247,Table1[[Practice no.]:[12]],27,FALSE),List!$A$2:$B$5,2,FALSE)),"",VLOOKUP(VLOOKUP(C247,Table1[[Practice no.]:[12]],27,FALSE),List!$A$2:$B$5,2,FALSE)))</f>
        <v/>
      </c>
      <c r="N247" s="69" t="str">
        <f>IF(C247="","",IF(ISERROR(VLOOKUP(VLOOKUP(C247,Table1[[Practice no.]:[12]],28,FALSE),List!$A$2:$B$5,2,FALSE)),"",VLOOKUP(VLOOKUP(C247,Table1[[Practice no.]:[12]],28,FALSE),List!$A$2:$B$5,2,FALSE)))</f>
        <v/>
      </c>
      <c r="O247" s="69" t="str">
        <f>IF(C247="","",IF(ISERROR(VLOOKUP(VLOOKUP(C247,Table1[[Practice no.]:[12]],29,FALSE),List!$A$2:$B$5,2,FALSE)),"",VLOOKUP(VLOOKUP(C247,Table1[[Practice no.]:[12]],29,FALSE),List!$A$2:$B$5,2,FALSE)))</f>
        <v/>
      </c>
      <c r="P247" s="69" t="str">
        <f>IF(C247="","",IF(ISERROR(VLOOKUP(VLOOKUP(C247,Table1[[Practice no.]:[12]],30,FALSE),List!$A$2:$B$5,2,FALSE)),"",VLOOKUP(VLOOKUP(C247,Table1[[Practice no.]:[12]],30,FALSE),List!$A$2:$B$5,2,FALSE)))</f>
        <v/>
      </c>
      <c r="Q247" s="77" t="str">
        <f>IF(C247="","",IF(ISERROR(VLOOKUP(VLOOKUP(C247,Table1[[Practice no.]:[12]],31,FALSE),List!$A$2:$B$5,2,FALSE)),"",VLOOKUP(VLOOKUP(C247,Table1[[Practice no.]:[12]],31,FALSE),List!$A$2:$B$5,2,FALSE)))</f>
        <v/>
      </c>
      <c r="R247" s="55" t="str">
        <f>IF(C247="","",IF(ISERROR(VLOOKUP(VLOOKUP(C247,Table1[[Practice no.]:[12]],32,FALSE),List!$A$2:$B$5,2,FALSE)),"",VLOOKUP(VLOOKUP(C247,Table1[[Practice no.]:[12]],32,FALSE),List!$A$2:$B$5,2,FALSE)))</f>
        <v/>
      </c>
      <c r="S247" s="55" t="str">
        <f>IF(C247="","",IF(ISERROR(VLOOKUP(VLOOKUP(C247,Table1[[Practice no.]:[12]],33,FALSE),List!$A$2:$B$5,2,FALSE)),"",VLOOKUP(VLOOKUP(C247,Table1[[Practice no.]:[12]],33,FALSE),List!$A$2:$B$5,2,FALSE)))</f>
        <v/>
      </c>
      <c r="T247" s="55" t="str">
        <f>IF(C247="","",IF(ISERROR(VLOOKUP(VLOOKUP(C247,Table1[[Practice no.]:[12]],34,FALSE),List!$A$2:$B$5,2,FALSE)),"",VLOOKUP(VLOOKUP(C247,Table1[[Practice no.]:[12]],34,FALSE),List!$A$2:$B$5,2,FALSE)))</f>
        <v/>
      </c>
      <c r="U247" s="55" t="str">
        <f>IF(C247="","",IF(ISERROR(VLOOKUP(VLOOKUP(C247,Table1[[Practice no.]:[12]],35,FALSE),List!$A$2:$B$5,2,FALSE)),"",VLOOKUP(VLOOKUP(C247,Table1[[Practice no.]:[12]],35,FALSE),List!$A$2:$B$5,2,FALSE)))</f>
        <v/>
      </c>
      <c r="V247" s="55" t="str">
        <f>IF(C247="","",IF(ISERROR(VLOOKUP(VLOOKUP(C247,Table1[[Practice no.]:[12]],36,FALSE),List!$A$2:$B$5,2,FALSE)),"",VLOOKUP(VLOOKUP(C247,Table1[[Practice no.]:[12]],36,FALSE),List!$A$2:$B$5,2,FALSE)))</f>
        <v/>
      </c>
      <c r="W247" s="55" t="str">
        <f>IF(C247="","",IF(ISERROR(VLOOKUP(VLOOKUP(C247,Table1[[Practice no.]:[12]],37,FALSE),List!$A$2:$B$5,2,FALSE)),"",VLOOKUP(VLOOKUP(C247,Table1[[Practice no.]:[12]],37,FALSE),List!$A$2:$B$5,2,FALSE)))</f>
        <v/>
      </c>
      <c r="X247" s="55" t="str">
        <f>IF(C247="","",IF(ISERROR(VLOOKUP(VLOOKUP(C247,Table1[[Practice no.]:[12]],38,FALSE),List!$A$2:$B$5,2,FALSE)),"",VLOOKUP(VLOOKUP(C247,Table1[[Practice no.]:[12]],38,FALSE),List!$A$2:$B$5,2,FALSE)))</f>
        <v/>
      </c>
      <c r="Y247" s="55" t="str">
        <f>IF(C247="","",IF(ISERROR(VLOOKUP(VLOOKUP(C247,Table1[[Practice no.]:[12]],39,FALSE),List!$A$2:$B$5,2,FALSE)),"",VLOOKUP(VLOOKUP(C247,Table1[[Practice no.]:[12]],39,FALSE),List!$A$2:$B$5,2,FALSE)))</f>
        <v/>
      </c>
      <c r="Z247" s="55" t="str">
        <f>IF(C247="","",IF(ISERROR(VLOOKUP(VLOOKUP(C247,Table1[[Practice no.]:[12]],40,FALSE),List!$A$2:$B$5,2,FALSE)),"",VLOOKUP(VLOOKUP(C247,Table1[[Practice no.]:[12]],40,FALSE),List!$A$2:$B$5,2,FALSE)))</f>
        <v/>
      </c>
      <c r="AA247" s="55" t="str">
        <f>IF(C247="","",IF(ISERROR(VLOOKUP(VLOOKUP(C247,Table1[[Practice no.]:[12]],41,FALSE),List!$A$2:$B$5,2,FALSE)),"",VLOOKUP(VLOOKUP(C247,Table1[[Practice no.]:[12]],41,FALSE),List!$A$2:$B$5,2,FALSE)))</f>
        <v/>
      </c>
      <c r="AB247" s="55" t="str">
        <f>IF(C247="","",IF(ISERROR(VLOOKUP(VLOOKUP(C247,Table1[[Practice no.]:[12]],42,FALSE),List!$A$2:$B$5,2,FALSE)),"",VLOOKUP(VLOOKUP(C247,Table1[[Practice no.]:[12]],42,FALSE),List!$A$2:$B$5,2,FALSE)))</f>
        <v/>
      </c>
    </row>
    <row r="248" spans="1:28" ht="40.35" customHeight="1">
      <c r="A248" s="222"/>
      <c r="B248" s="219"/>
      <c r="C248" s="217"/>
      <c r="D248" s="219" t="str">
        <f>IF(C248="","",HYPERLINK("#'" &amp; C248 &amp; "'!A1",VLOOKUP(C248,Table1[[Practice no.]:[Pracitce Name]],2,FALSE)))</f>
        <v/>
      </c>
      <c r="E248" s="65" t="str">
        <f>IF(C248="","",IF(ISERROR(VLOOKUP(VLOOKUP(C248,Table1[[Practice no.]:[12]],19,FALSE),List!$A$2:$B$5,2,FALSE)),"",VLOOKUP(VLOOKUP(C248,Table1[[Practice no.]:[12]],19,FALSE),List!$A$2:$B$5,2,FALSE)))</f>
        <v/>
      </c>
      <c r="F248" s="66" t="str">
        <f>IF(C248="","",IF(ISERROR(VLOOKUP(VLOOKUP(C248,Table1[[Practice no.]:[12]],20,FALSE),List!$A$2:$B$5,2,FALSE)),"",VLOOKUP(VLOOKUP(C248,Table1[[Practice no.]:[12]],20,FALSE),List!$A$2:$B$5,2,FALSE)))</f>
        <v/>
      </c>
      <c r="G248" s="66" t="str">
        <f>IF(C248="","",IF(ISERROR(VLOOKUP(VLOOKUP(C248,Table1[[Practice no.]:[12]],21,FALSE),List!$A$2:$B$5,2,FALSE)),"",VLOOKUP(VLOOKUP(C248,Table1[[Practice no.]:[12]],21,FALSE),List!$A$2:$B$5,2,FALSE)))</f>
        <v/>
      </c>
      <c r="H248" s="67" t="str">
        <f>IF(C248="","",IF(ISERROR(VLOOKUP(VLOOKUP(C248,Table1[[Practice no.]:[12]],22,FALSE),List!$A$2:$B$5,2,FALSE)),"",VLOOKUP(VLOOKUP(C248,Table1[[Practice no.]:[12]],22,FALSE),List!$A$2:$B$5,2,FALSE)))</f>
        <v/>
      </c>
      <c r="I248" s="67" t="str">
        <f>IF(C248="","",IF(ISERROR(VLOOKUP(VLOOKUP(C248,Table1[[Practice no.]:[12]],23,FALSE),List!$A$2:$B$5,2,FALSE)),"",VLOOKUP(VLOOKUP(C248,Table1[[Practice no.]:[12]],23,FALSE),List!$A$2:$B$5,2,FALSE)))</f>
        <v/>
      </c>
      <c r="J248" s="67" t="str">
        <f>IF(C248="","",IF(ISERROR(VLOOKUP(VLOOKUP(C248,Table1[[Practice no.]:[12]],24,FALSE),List!$A$2:$B$5,2,FALSE)),"",VLOOKUP(VLOOKUP(C248,Table1[[Practice no.]:[12]],24,FALSE),List!$A$2:$B$5,2,FALSE)))</f>
        <v/>
      </c>
      <c r="K248" s="68" t="str">
        <f>IF(C248="","",IF(ISERROR(VLOOKUP(VLOOKUP(C248,Table1[[Practice no.]:[12]],25,FALSE),List!$A$2:$B$5,2,FALSE)),"",VLOOKUP(VLOOKUP(C248,Table1[[Practice no.]:[12]],25,FALSE),List!$A$2:$B$5,2,FALSE)))</f>
        <v/>
      </c>
      <c r="L248" s="68" t="str">
        <f>IF(C248="","",IF(ISERROR(VLOOKUP(VLOOKUP(C248,Table1[[Practice no.]:[12]],26,FALSE),List!$A$2:$B$5,2,FALSE)),"",VLOOKUP(VLOOKUP(C248,Table1[[Practice no.]:[12]],26,FALSE),List!$A$2:$B$5,2,FALSE)))</f>
        <v/>
      </c>
      <c r="M248" s="68" t="str">
        <f>IF(C248="","",IF(ISERROR(VLOOKUP(VLOOKUP(C248,Table1[[Practice no.]:[12]],27,FALSE),List!$A$2:$B$5,2,FALSE)),"",VLOOKUP(VLOOKUP(C248,Table1[[Practice no.]:[12]],27,FALSE),List!$A$2:$B$5,2,FALSE)))</f>
        <v/>
      </c>
      <c r="N248" s="69" t="str">
        <f>IF(C248="","",IF(ISERROR(VLOOKUP(VLOOKUP(C248,Table1[[Practice no.]:[12]],28,FALSE),List!$A$2:$B$5,2,FALSE)),"",VLOOKUP(VLOOKUP(C248,Table1[[Practice no.]:[12]],28,FALSE),List!$A$2:$B$5,2,FALSE)))</f>
        <v/>
      </c>
      <c r="O248" s="69" t="str">
        <f>IF(C248="","",IF(ISERROR(VLOOKUP(VLOOKUP(C248,Table1[[Practice no.]:[12]],29,FALSE),List!$A$2:$B$5,2,FALSE)),"",VLOOKUP(VLOOKUP(C248,Table1[[Practice no.]:[12]],29,FALSE),List!$A$2:$B$5,2,FALSE)))</f>
        <v/>
      </c>
      <c r="P248" s="69" t="str">
        <f>IF(C248="","",IF(ISERROR(VLOOKUP(VLOOKUP(C248,Table1[[Practice no.]:[12]],30,FALSE),List!$A$2:$B$5,2,FALSE)),"",VLOOKUP(VLOOKUP(C248,Table1[[Practice no.]:[12]],30,FALSE),List!$A$2:$B$5,2,FALSE)))</f>
        <v/>
      </c>
      <c r="Q248" s="77" t="str">
        <f>IF(C248="","",IF(ISERROR(VLOOKUP(VLOOKUP(C248,Table1[[Practice no.]:[12]],31,FALSE),List!$A$2:$B$5,2,FALSE)),"",VLOOKUP(VLOOKUP(C248,Table1[[Practice no.]:[12]],31,FALSE),List!$A$2:$B$5,2,FALSE)))</f>
        <v/>
      </c>
      <c r="R248" s="55" t="str">
        <f>IF(C248="","",IF(ISERROR(VLOOKUP(VLOOKUP(C248,Table1[[Practice no.]:[12]],32,FALSE),List!$A$2:$B$5,2,FALSE)),"",VLOOKUP(VLOOKUP(C248,Table1[[Practice no.]:[12]],32,FALSE),List!$A$2:$B$5,2,FALSE)))</f>
        <v/>
      </c>
      <c r="S248" s="55" t="str">
        <f>IF(C248="","",IF(ISERROR(VLOOKUP(VLOOKUP(C248,Table1[[Practice no.]:[12]],33,FALSE),List!$A$2:$B$5,2,FALSE)),"",VLOOKUP(VLOOKUP(C248,Table1[[Practice no.]:[12]],33,FALSE),List!$A$2:$B$5,2,FALSE)))</f>
        <v/>
      </c>
      <c r="T248" s="55" t="str">
        <f>IF(C248="","",IF(ISERROR(VLOOKUP(VLOOKUP(C248,Table1[[Practice no.]:[12]],34,FALSE),List!$A$2:$B$5,2,FALSE)),"",VLOOKUP(VLOOKUP(C248,Table1[[Practice no.]:[12]],34,FALSE),List!$A$2:$B$5,2,FALSE)))</f>
        <v/>
      </c>
      <c r="U248" s="55" t="str">
        <f>IF(C248="","",IF(ISERROR(VLOOKUP(VLOOKUP(C248,Table1[[Practice no.]:[12]],35,FALSE),List!$A$2:$B$5,2,FALSE)),"",VLOOKUP(VLOOKUP(C248,Table1[[Practice no.]:[12]],35,FALSE),List!$A$2:$B$5,2,FALSE)))</f>
        <v/>
      </c>
      <c r="V248" s="55" t="str">
        <f>IF(C248="","",IF(ISERROR(VLOOKUP(VLOOKUP(C248,Table1[[Practice no.]:[12]],36,FALSE),List!$A$2:$B$5,2,FALSE)),"",VLOOKUP(VLOOKUP(C248,Table1[[Practice no.]:[12]],36,FALSE),List!$A$2:$B$5,2,FALSE)))</f>
        <v/>
      </c>
      <c r="W248" s="55" t="str">
        <f>IF(C248="","",IF(ISERROR(VLOOKUP(VLOOKUP(C248,Table1[[Practice no.]:[12]],37,FALSE),List!$A$2:$B$5,2,FALSE)),"",VLOOKUP(VLOOKUP(C248,Table1[[Practice no.]:[12]],37,FALSE),List!$A$2:$B$5,2,FALSE)))</f>
        <v/>
      </c>
      <c r="X248" s="55" t="str">
        <f>IF(C248="","",IF(ISERROR(VLOOKUP(VLOOKUP(C248,Table1[[Practice no.]:[12]],38,FALSE),List!$A$2:$B$5,2,FALSE)),"",VLOOKUP(VLOOKUP(C248,Table1[[Practice no.]:[12]],38,FALSE),List!$A$2:$B$5,2,FALSE)))</f>
        <v/>
      </c>
      <c r="Y248" s="55" t="str">
        <f>IF(C248="","",IF(ISERROR(VLOOKUP(VLOOKUP(C248,Table1[[Practice no.]:[12]],39,FALSE),List!$A$2:$B$5,2,FALSE)),"",VLOOKUP(VLOOKUP(C248,Table1[[Practice no.]:[12]],39,FALSE),List!$A$2:$B$5,2,FALSE)))</f>
        <v/>
      </c>
      <c r="Z248" s="55" t="str">
        <f>IF(C248="","",IF(ISERROR(VLOOKUP(VLOOKUP(C248,Table1[[Practice no.]:[12]],40,FALSE),List!$A$2:$B$5,2,FALSE)),"",VLOOKUP(VLOOKUP(C248,Table1[[Practice no.]:[12]],40,FALSE),List!$A$2:$B$5,2,FALSE)))</f>
        <v/>
      </c>
      <c r="AA248" s="55" t="str">
        <f>IF(C248="","",IF(ISERROR(VLOOKUP(VLOOKUP(C248,Table1[[Practice no.]:[12]],41,FALSE),List!$A$2:$B$5,2,FALSE)),"",VLOOKUP(VLOOKUP(C248,Table1[[Practice no.]:[12]],41,FALSE),List!$A$2:$B$5,2,FALSE)))</f>
        <v/>
      </c>
      <c r="AB248" s="55" t="str">
        <f>IF(C248="","",IF(ISERROR(VLOOKUP(VLOOKUP(C248,Table1[[Practice no.]:[12]],42,FALSE),List!$A$2:$B$5,2,FALSE)),"",VLOOKUP(VLOOKUP(C248,Table1[[Practice no.]:[12]],42,FALSE),List!$A$2:$B$5,2,FALSE)))</f>
        <v/>
      </c>
    </row>
    <row r="249" spans="1:28" ht="40.35" customHeight="1">
      <c r="A249" s="222"/>
      <c r="B249" s="219"/>
      <c r="C249" s="217"/>
      <c r="D249" s="219" t="str">
        <f>IF(C249="","",HYPERLINK("#'" &amp; C249 &amp; "'!A1",VLOOKUP(C249,Table1[[Practice no.]:[Pracitce Name]],2,FALSE)))</f>
        <v/>
      </c>
      <c r="E249" s="65" t="str">
        <f>IF(C249="","",IF(ISERROR(VLOOKUP(VLOOKUP(C249,Table1[[Practice no.]:[12]],19,FALSE),List!$A$2:$B$5,2,FALSE)),"",VLOOKUP(VLOOKUP(C249,Table1[[Practice no.]:[12]],19,FALSE),List!$A$2:$B$5,2,FALSE)))</f>
        <v/>
      </c>
      <c r="F249" s="66" t="str">
        <f>IF(C249="","",IF(ISERROR(VLOOKUP(VLOOKUP(C249,Table1[[Practice no.]:[12]],20,FALSE),List!$A$2:$B$5,2,FALSE)),"",VLOOKUP(VLOOKUP(C249,Table1[[Practice no.]:[12]],20,FALSE),List!$A$2:$B$5,2,FALSE)))</f>
        <v/>
      </c>
      <c r="G249" s="66" t="str">
        <f>IF(C249="","",IF(ISERROR(VLOOKUP(VLOOKUP(C249,Table1[[Practice no.]:[12]],21,FALSE),List!$A$2:$B$5,2,FALSE)),"",VLOOKUP(VLOOKUP(C249,Table1[[Practice no.]:[12]],21,FALSE),List!$A$2:$B$5,2,FALSE)))</f>
        <v/>
      </c>
      <c r="H249" s="67" t="str">
        <f>IF(C249="","",IF(ISERROR(VLOOKUP(VLOOKUP(C249,Table1[[Practice no.]:[12]],22,FALSE),List!$A$2:$B$5,2,FALSE)),"",VLOOKUP(VLOOKUP(C249,Table1[[Practice no.]:[12]],22,FALSE),List!$A$2:$B$5,2,FALSE)))</f>
        <v/>
      </c>
      <c r="I249" s="67" t="str">
        <f>IF(C249="","",IF(ISERROR(VLOOKUP(VLOOKUP(C249,Table1[[Practice no.]:[12]],23,FALSE),List!$A$2:$B$5,2,FALSE)),"",VLOOKUP(VLOOKUP(C249,Table1[[Practice no.]:[12]],23,FALSE),List!$A$2:$B$5,2,FALSE)))</f>
        <v/>
      </c>
      <c r="J249" s="67" t="str">
        <f>IF(C249="","",IF(ISERROR(VLOOKUP(VLOOKUP(C249,Table1[[Practice no.]:[12]],24,FALSE),List!$A$2:$B$5,2,FALSE)),"",VLOOKUP(VLOOKUP(C249,Table1[[Practice no.]:[12]],24,FALSE),List!$A$2:$B$5,2,FALSE)))</f>
        <v/>
      </c>
      <c r="K249" s="68" t="str">
        <f>IF(C249="","",IF(ISERROR(VLOOKUP(VLOOKUP(C249,Table1[[Practice no.]:[12]],25,FALSE),List!$A$2:$B$5,2,FALSE)),"",VLOOKUP(VLOOKUP(C249,Table1[[Practice no.]:[12]],25,FALSE),List!$A$2:$B$5,2,FALSE)))</f>
        <v/>
      </c>
      <c r="L249" s="68" t="str">
        <f>IF(C249="","",IF(ISERROR(VLOOKUP(VLOOKUP(C249,Table1[[Practice no.]:[12]],26,FALSE),List!$A$2:$B$5,2,FALSE)),"",VLOOKUP(VLOOKUP(C249,Table1[[Practice no.]:[12]],26,FALSE),List!$A$2:$B$5,2,FALSE)))</f>
        <v/>
      </c>
      <c r="M249" s="68" t="str">
        <f>IF(C249="","",IF(ISERROR(VLOOKUP(VLOOKUP(C249,Table1[[Practice no.]:[12]],27,FALSE),List!$A$2:$B$5,2,FALSE)),"",VLOOKUP(VLOOKUP(C249,Table1[[Practice no.]:[12]],27,FALSE),List!$A$2:$B$5,2,FALSE)))</f>
        <v/>
      </c>
      <c r="N249" s="69" t="str">
        <f>IF(C249="","",IF(ISERROR(VLOOKUP(VLOOKUP(C249,Table1[[Practice no.]:[12]],28,FALSE),List!$A$2:$B$5,2,FALSE)),"",VLOOKUP(VLOOKUP(C249,Table1[[Practice no.]:[12]],28,FALSE),List!$A$2:$B$5,2,FALSE)))</f>
        <v/>
      </c>
      <c r="O249" s="69" t="str">
        <f>IF(C249="","",IF(ISERROR(VLOOKUP(VLOOKUP(C249,Table1[[Practice no.]:[12]],29,FALSE),List!$A$2:$B$5,2,FALSE)),"",VLOOKUP(VLOOKUP(C249,Table1[[Practice no.]:[12]],29,FALSE),List!$A$2:$B$5,2,FALSE)))</f>
        <v/>
      </c>
      <c r="P249" s="69" t="str">
        <f>IF(C249="","",IF(ISERROR(VLOOKUP(VLOOKUP(C249,Table1[[Practice no.]:[12]],30,FALSE),List!$A$2:$B$5,2,FALSE)),"",VLOOKUP(VLOOKUP(C249,Table1[[Practice no.]:[12]],30,FALSE),List!$A$2:$B$5,2,FALSE)))</f>
        <v/>
      </c>
      <c r="Q249" s="77" t="str">
        <f>IF(C249="","",IF(ISERROR(VLOOKUP(VLOOKUP(C249,Table1[[Practice no.]:[12]],31,FALSE),List!$A$2:$B$5,2,FALSE)),"",VLOOKUP(VLOOKUP(C249,Table1[[Practice no.]:[12]],31,FALSE),List!$A$2:$B$5,2,FALSE)))</f>
        <v/>
      </c>
      <c r="R249" s="55" t="str">
        <f>IF(C249="","",IF(ISERROR(VLOOKUP(VLOOKUP(C249,Table1[[Practice no.]:[12]],32,FALSE),List!$A$2:$B$5,2,FALSE)),"",VLOOKUP(VLOOKUP(C249,Table1[[Practice no.]:[12]],32,FALSE),List!$A$2:$B$5,2,FALSE)))</f>
        <v/>
      </c>
      <c r="S249" s="55" t="str">
        <f>IF(C249="","",IF(ISERROR(VLOOKUP(VLOOKUP(C249,Table1[[Practice no.]:[12]],33,FALSE),List!$A$2:$B$5,2,FALSE)),"",VLOOKUP(VLOOKUP(C249,Table1[[Practice no.]:[12]],33,FALSE),List!$A$2:$B$5,2,FALSE)))</f>
        <v/>
      </c>
      <c r="T249" s="55" t="str">
        <f>IF(C249="","",IF(ISERROR(VLOOKUP(VLOOKUP(C249,Table1[[Practice no.]:[12]],34,FALSE),List!$A$2:$B$5,2,FALSE)),"",VLOOKUP(VLOOKUP(C249,Table1[[Practice no.]:[12]],34,FALSE),List!$A$2:$B$5,2,FALSE)))</f>
        <v/>
      </c>
      <c r="U249" s="55" t="str">
        <f>IF(C249="","",IF(ISERROR(VLOOKUP(VLOOKUP(C249,Table1[[Practice no.]:[12]],35,FALSE),List!$A$2:$B$5,2,FALSE)),"",VLOOKUP(VLOOKUP(C249,Table1[[Practice no.]:[12]],35,FALSE),List!$A$2:$B$5,2,FALSE)))</f>
        <v/>
      </c>
      <c r="V249" s="55" t="str">
        <f>IF(C249="","",IF(ISERROR(VLOOKUP(VLOOKUP(C249,Table1[[Practice no.]:[12]],36,FALSE),List!$A$2:$B$5,2,FALSE)),"",VLOOKUP(VLOOKUP(C249,Table1[[Practice no.]:[12]],36,FALSE),List!$A$2:$B$5,2,FALSE)))</f>
        <v/>
      </c>
      <c r="W249" s="55" t="str">
        <f>IF(C249="","",IF(ISERROR(VLOOKUP(VLOOKUP(C249,Table1[[Practice no.]:[12]],37,FALSE),List!$A$2:$B$5,2,FALSE)),"",VLOOKUP(VLOOKUP(C249,Table1[[Practice no.]:[12]],37,FALSE),List!$A$2:$B$5,2,FALSE)))</f>
        <v/>
      </c>
      <c r="X249" s="55" t="str">
        <f>IF(C249="","",IF(ISERROR(VLOOKUP(VLOOKUP(C249,Table1[[Practice no.]:[12]],38,FALSE),List!$A$2:$B$5,2,FALSE)),"",VLOOKUP(VLOOKUP(C249,Table1[[Practice no.]:[12]],38,FALSE),List!$A$2:$B$5,2,FALSE)))</f>
        <v/>
      </c>
      <c r="Y249" s="55" t="str">
        <f>IF(C249="","",IF(ISERROR(VLOOKUP(VLOOKUP(C249,Table1[[Practice no.]:[12]],39,FALSE),List!$A$2:$B$5,2,FALSE)),"",VLOOKUP(VLOOKUP(C249,Table1[[Practice no.]:[12]],39,FALSE),List!$A$2:$B$5,2,FALSE)))</f>
        <v/>
      </c>
      <c r="Z249" s="55" t="str">
        <f>IF(C249="","",IF(ISERROR(VLOOKUP(VLOOKUP(C249,Table1[[Practice no.]:[12]],40,FALSE),List!$A$2:$B$5,2,FALSE)),"",VLOOKUP(VLOOKUP(C249,Table1[[Practice no.]:[12]],40,FALSE),List!$A$2:$B$5,2,FALSE)))</f>
        <v/>
      </c>
      <c r="AA249" s="55" t="str">
        <f>IF(C249="","",IF(ISERROR(VLOOKUP(VLOOKUP(C249,Table1[[Practice no.]:[12]],41,FALSE),List!$A$2:$B$5,2,FALSE)),"",VLOOKUP(VLOOKUP(C249,Table1[[Practice no.]:[12]],41,FALSE),List!$A$2:$B$5,2,FALSE)))</f>
        <v/>
      </c>
      <c r="AB249" s="55" t="str">
        <f>IF(C249="","",IF(ISERROR(VLOOKUP(VLOOKUP(C249,Table1[[Practice no.]:[12]],42,FALSE),List!$A$2:$B$5,2,FALSE)),"",VLOOKUP(VLOOKUP(C249,Table1[[Practice no.]:[12]],42,FALSE),List!$A$2:$B$5,2,FALSE)))</f>
        <v/>
      </c>
    </row>
    <row r="250" spans="1:28" ht="40.35" customHeight="1">
      <c r="A250" s="222"/>
      <c r="B250" s="219"/>
      <c r="C250" s="217"/>
      <c r="D250" s="219" t="str">
        <f>IF(C250="","",HYPERLINK("#'" &amp; C250 &amp; "'!A1",VLOOKUP(C250,Table1[[Practice no.]:[Pracitce Name]],2,FALSE)))</f>
        <v/>
      </c>
      <c r="E250" s="65" t="str">
        <f>IF(C250="","",IF(ISERROR(VLOOKUP(VLOOKUP(C250,Table1[[Practice no.]:[12]],19,FALSE),List!$A$2:$B$5,2,FALSE)),"",VLOOKUP(VLOOKUP(C250,Table1[[Practice no.]:[12]],19,FALSE),List!$A$2:$B$5,2,FALSE)))</f>
        <v/>
      </c>
      <c r="F250" s="66" t="str">
        <f>IF(C250="","",IF(ISERROR(VLOOKUP(VLOOKUP(C250,Table1[[Practice no.]:[12]],20,FALSE),List!$A$2:$B$5,2,FALSE)),"",VLOOKUP(VLOOKUP(C250,Table1[[Practice no.]:[12]],20,FALSE),List!$A$2:$B$5,2,FALSE)))</f>
        <v/>
      </c>
      <c r="G250" s="66" t="str">
        <f>IF(C250="","",IF(ISERROR(VLOOKUP(VLOOKUP(C250,Table1[[Practice no.]:[12]],21,FALSE),List!$A$2:$B$5,2,FALSE)),"",VLOOKUP(VLOOKUP(C250,Table1[[Practice no.]:[12]],21,FALSE),List!$A$2:$B$5,2,FALSE)))</f>
        <v/>
      </c>
      <c r="H250" s="67" t="str">
        <f>IF(C250="","",IF(ISERROR(VLOOKUP(VLOOKUP(C250,Table1[[Practice no.]:[12]],22,FALSE),List!$A$2:$B$5,2,FALSE)),"",VLOOKUP(VLOOKUP(C250,Table1[[Practice no.]:[12]],22,FALSE),List!$A$2:$B$5,2,FALSE)))</f>
        <v/>
      </c>
      <c r="I250" s="67" t="str">
        <f>IF(C250="","",IF(ISERROR(VLOOKUP(VLOOKUP(C250,Table1[[Practice no.]:[12]],23,FALSE),List!$A$2:$B$5,2,FALSE)),"",VLOOKUP(VLOOKUP(C250,Table1[[Practice no.]:[12]],23,FALSE),List!$A$2:$B$5,2,FALSE)))</f>
        <v/>
      </c>
      <c r="J250" s="67" t="str">
        <f>IF(C250="","",IF(ISERROR(VLOOKUP(VLOOKUP(C250,Table1[[Practice no.]:[12]],24,FALSE),List!$A$2:$B$5,2,FALSE)),"",VLOOKUP(VLOOKUP(C250,Table1[[Practice no.]:[12]],24,FALSE),List!$A$2:$B$5,2,FALSE)))</f>
        <v/>
      </c>
      <c r="K250" s="68" t="str">
        <f>IF(C250="","",IF(ISERROR(VLOOKUP(VLOOKUP(C250,Table1[[Practice no.]:[12]],25,FALSE),List!$A$2:$B$5,2,FALSE)),"",VLOOKUP(VLOOKUP(C250,Table1[[Practice no.]:[12]],25,FALSE),List!$A$2:$B$5,2,FALSE)))</f>
        <v/>
      </c>
      <c r="L250" s="68" t="str">
        <f>IF(C250="","",IF(ISERROR(VLOOKUP(VLOOKUP(C250,Table1[[Practice no.]:[12]],26,FALSE),List!$A$2:$B$5,2,FALSE)),"",VLOOKUP(VLOOKUP(C250,Table1[[Practice no.]:[12]],26,FALSE),List!$A$2:$B$5,2,FALSE)))</f>
        <v/>
      </c>
      <c r="M250" s="68" t="str">
        <f>IF(C250="","",IF(ISERROR(VLOOKUP(VLOOKUP(C250,Table1[[Practice no.]:[12]],27,FALSE),List!$A$2:$B$5,2,FALSE)),"",VLOOKUP(VLOOKUP(C250,Table1[[Practice no.]:[12]],27,FALSE),List!$A$2:$B$5,2,FALSE)))</f>
        <v/>
      </c>
      <c r="N250" s="69" t="str">
        <f>IF(C250="","",IF(ISERROR(VLOOKUP(VLOOKUP(C250,Table1[[Practice no.]:[12]],28,FALSE),List!$A$2:$B$5,2,FALSE)),"",VLOOKUP(VLOOKUP(C250,Table1[[Practice no.]:[12]],28,FALSE),List!$A$2:$B$5,2,FALSE)))</f>
        <v/>
      </c>
      <c r="O250" s="69" t="str">
        <f>IF(C250="","",IF(ISERROR(VLOOKUP(VLOOKUP(C250,Table1[[Practice no.]:[12]],29,FALSE),List!$A$2:$B$5,2,FALSE)),"",VLOOKUP(VLOOKUP(C250,Table1[[Practice no.]:[12]],29,FALSE),List!$A$2:$B$5,2,FALSE)))</f>
        <v/>
      </c>
      <c r="P250" s="69" t="str">
        <f>IF(C250="","",IF(ISERROR(VLOOKUP(VLOOKUP(C250,Table1[[Practice no.]:[12]],30,FALSE),List!$A$2:$B$5,2,FALSE)),"",VLOOKUP(VLOOKUP(C250,Table1[[Practice no.]:[12]],30,FALSE),List!$A$2:$B$5,2,FALSE)))</f>
        <v/>
      </c>
      <c r="Q250" s="77" t="str">
        <f>IF(C250="","",IF(ISERROR(VLOOKUP(VLOOKUP(C250,Table1[[Practice no.]:[12]],31,FALSE),List!$A$2:$B$5,2,FALSE)),"",VLOOKUP(VLOOKUP(C250,Table1[[Practice no.]:[12]],31,FALSE),List!$A$2:$B$5,2,FALSE)))</f>
        <v/>
      </c>
      <c r="R250" s="55" t="str">
        <f>IF(C250="","",IF(ISERROR(VLOOKUP(VLOOKUP(C250,Table1[[Practice no.]:[12]],32,FALSE),List!$A$2:$B$5,2,FALSE)),"",VLOOKUP(VLOOKUP(C250,Table1[[Practice no.]:[12]],32,FALSE),List!$A$2:$B$5,2,FALSE)))</f>
        <v/>
      </c>
      <c r="S250" s="55" t="str">
        <f>IF(C250="","",IF(ISERROR(VLOOKUP(VLOOKUP(C250,Table1[[Practice no.]:[12]],33,FALSE),List!$A$2:$B$5,2,FALSE)),"",VLOOKUP(VLOOKUP(C250,Table1[[Practice no.]:[12]],33,FALSE),List!$A$2:$B$5,2,FALSE)))</f>
        <v/>
      </c>
      <c r="T250" s="55" t="str">
        <f>IF(C250="","",IF(ISERROR(VLOOKUP(VLOOKUP(C250,Table1[[Practice no.]:[12]],34,FALSE),List!$A$2:$B$5,2,FALSE)),"",VLOOKUP(VLOOKUP(C250,Table1[[Practice no.]:[12]],34,FALSE),List!$A$2:$B$5,2,FALSE)))</f>
        <v/>
      </c>
      <c r="U250" s="55" t="str">
        <f>IF(C250="","",IF(ISERROR(VLOOKUP(VLOOKUP(C250,Table1[[Practice no.]:[12]],35,FALSE),List!$A$2:$B$5,2,FALSE)),"",VLOOKUP(VLOOKUP(C250,Table1[[Practice no.]:[12]],35,FALSE),List!$A$2:$B$5,2,FALSE)))</f>
        <v/>
      </c>
      <c r="V250" s="55" t="str">
        <f>IF(C250="","",IF(ISERROR(VLOOKUP(VLOOKUP(C250,Table1[[Practice no.]:[12]],36,FALSE),List!$A$2:$B$5,2,FALSE)),"",VLOOKUP(VLOOKUP(C250,Table1[[Practice no.]:[12]],36,FALSE),List!$A$2:$B$5,2,FALSE)))</f>
        <v/>
      </c>
      <c r="W250" s="55" t="str">
        <f>IF(C250="","",IF(ISERROR(VLOOKUP(VLOOKUP(C250,Table1[[Practice no.]:[12]],37,FALSE),List!$A$2:$B$5,2,FALSE)),"",VLOOKUP(VLOOKUP(C250,Table1[[Practice no.]:[12]],37,FALSE),List!$A$2:$B$5,2,FALSE)))</f>
        <v/>
      </c>
      <c r="X250" s="55" t="str">
        <f>IF(C250="","",IF(ISERROR(VLOOKUP(VLOOKUP(C250,Table1[[Practice no.]:[12]],38,FALSE),List!$A$2:$B$5,2,FALSE)),"",VLOOKUP(VLOOKUP(C250,Table1[[Practice no.]:[12]],38,FALSE),List!$A$2:$B$5,2,FALSE)))</f>
        <v/>
      </c>
      <c r="Y250" s="55" t="str">
        <f>IF(C250="","",IF(ISERROR(VLOOKUP(VLOOKUP(C250,Table1[[Practice no.]:[12]],39,FALSE),List!$A$2:$B$5,2,FALSE)),"",VLOOKUP(VLOOKUP(C250,Table1[[Practice no.]:[12]],39,FALSE),List!$A$2:$B$5,2,FALSE)))</f>
        <v/>
      </c>
      <c r="Z250" s="55" t="str">
        <f>IF(C250="","",IF(ISERROR(VLOOKUP(VLOOKUP(C250,Table1[[Practice no.]:[12]],40,FALSE),List!$A$2:$B$5,2,FALSE)),"",VLOOKUP(VLOOKUP(C250,Table1[[Practice no.]:[12]],40,FALSE),List!$A$2:$B$5,2,FALSE)))</f>
        <v/>
      </c>
      <c r="AA250" s="55" t="str">
        <f>IF(C250="","",IF(ISERROR(VLOOKUP(VLOOKUP(C250,Table1[[Practice no.]:[12]],41,FALSE),List!$A$2:$B$5,2,FALSE)),"",VLOOKUP(VLOOKUP(C250,Table1[[Practice no.]:[12]],41,FALSE),List!$A$2:$B$5,2,FALSE)))</f>
        <v/>
      </c>
      <c r="AB250" s="55" t="str">
        <f>IF(C250="","",IF(ISERROR(VLOOKUP(VLOOKUP(C250,Table1[[Practice no.]:[12]],42,FALSE),List!$A$2:$B$5,2,FALSE)),"",VLOOKUP(VLOOKUP(C250,Table1[[Practice no.]:[12]],42,FALSE),List!$A$2:$B$5,2,FALSE)))</f>
        <v/>
      </c>
    </row>
    <row r="251" spans="1:28" ht="40.35" customHeight="1">
      <c r="A251" s="222"/>
      <c r="B251" s="219"/>
      <c r="C251" s="217"/>
      <c r="D251" s="219" t="str">
        <f>IF(C251="","",HYPERLINK("#'" &amp; C251 &amp; "'!A1",VLOOKUP(C251,Table1[[Practice no.]:[Pracitce Name]],2,FALSE)))</f>
        <v/>
      </c>
      <c r="E251" s="65" t="str">
        <f>IF(C251="","",IF(ISERROR(VLOOKUP(VLOOKUP(C251,Table1[[Practice no.]:[12]],19,FALSE),List!$A$2:$B$5,2,FALSE)),"",VLOOKUP(VLOOKUP(C251,Table1[[Practice no.]:[12]],19,FALSE),List!$A$2:$B$5,2,FALSE)))</f>
        <v/>
      </c>
      <c r="F251" s="66" t="str">
        <f>IF(C251="","",IF(ISERROR(VLOOKUP(VLOOKUP(C251,Table1[[Practice no.]:[12]],20,FALSE),List!$A$2:$B$5,2,FALSE)),"",VLOOKUP(VLOOKUP(C251,Table1[[Practice no.]:[12]],20,FALSE),List!$A$2:$B$5,2,FALSE)))</f>
        <v/>
      </c>
      <c r="G251" s="66" t="str">
        <f>IF(C251="","",IF(ISERROR(VLOOKUP(VLOOKUP(C251,Table1[[Practice no.]:[12]],21,FALSE),List!$A$2:$B$5,2,FALSE)),"",VLOOKUP(VLOOKUP(C251,Table1[[Practice no.]:[12]],21,FALSE),List!$A$2:$B$5,2,FALSE)))</f>
        <v/>
      </c>
      <c r="H251" s="67" t="str">
        <f>IF(C251="","",IF(ISERROR(VLOOKUP(VLOOKUP(C251,Table1[[Practice no.]:[12]],22,FALSE),List!$A$2:$B$5,2,FALSE)),"",VLOOKUP(VLOOKUP(C251,Table1[[Practice no.]:[12]],22,FALSE),List!$A$2:$B$5,2,FALSE)))</f>
        <v/>
      </c>
      <c r="I251" s="67" t="str">
        <f>IF(C251="","",IF(ISERROR(VLOOKUP(VLOOKUP(C251,Table1[[Practice no.]:[12]],23,FALSE),List!$A$2:$B$5,2,FALSE)),"",VLOOKUP(VLOOKUP(C251,Table1[[Practice no.]:[12]],23,FALSE),List!$A$2:$B$5,2,FALSE)))</f>
        <v/>
      </c>
      <c r="J251" s="67" t="str">
        <f>IF(C251="","",IF(ISERROR(VLOOKUP(VLOOKUP(C251,Table1[[Practice no.]:[12]],24,FALSE),List!$A$2:$B$5,2,FALSE)),"",VLOOKUP(VLOOKUP(C251,Table1[[Practice no.]:[12]],24,FALSE),List!$A$2:$B$5,2,FALSE)))</f>
        <v/>
      </c>
      <c r="K251" s="68" t="str">
        <f>IF(C251="","",IF(ISERROR(VLOOKUP(VLOOKUP(C251,Table1[[Practice no.]:[12]],25,FALSE),List!$A$2:$B$5,2,FALSE)),"",VLOOKUP(VLOOKUP(C251,Table1[[Practice no.]:[12]],25,FALSE),List!$A$2:$B$5,2,FALSE)))</f>
        <v/>
      </c>
      <c r="L251" s="68" t="str">
        <f>IF(C251="","",IF(ISERROR(VLOOKUP(VLOOKUP(C251,Table1[[Practice no.]:[12]],26,FALSE),List!$A$2:$B$5,2,FALSE)),"",VLOOKUP(VLOOKUP(C251,Table1[[Practice no.]:[12]],26,FALSE),List!$A$2:$B$5,2,FALSE)))</f>
        <v/>
      </c>
      <c r="M251" s="68" t="str">
        <f>IF(C251="","",IF(ISERROR(VLOOKUP(VLOOKUP(C251,Table1[[Practice no.]:[12]],27,FALSE),List!$A$2:$B$5,2,FALSE)),"",VLOOKUP(VLOOKUP(C251,Table1[[Practice no.]:[12]],27,FALSE),List!$A$2:$B$5,2,FALSE)))</f>
        <v/>
      </c>
      <c r="N251" s="69" t="str">
        <f>IF(C251="","",IF(ISERROR(VLOOKUP(VLOOKUP(C251,Table1[[Practice no.]:[12]],28,FALSE),List!$A$2:$B$5,2,FALSE)),"",VLOOKUP(VLOOKUP(C251,Table1[[Practice no.]:[12]],28,FALSE),List!$A$2:$B$5,2,FALSE)))</f>
        <v/>
      </c>
      <c r="O251" s="69" t="str">
        <f>IF(C251="","",IF(ISERROR(VLOOKUP(VLOOKUP(C251,Table1[[Practice no.]:[12]],29,FALSE),List!$A$2:$B$5,2,FALSE)),"",VLOOKUP(VLOOKUP(C251,Table1[[Practice no.]:[12]],29,FALSE),List!$A$2:$B$5,2,FALSE)))</f>
        <v/>
      </c>
      <c r="P251" s="69" t="str">
        <f>IF(C251="","",IF(ISERROR(VLOOKUP(VLOOKUP(C251,Table1[[Practice no.]:[12]],30,FALSE),List!$A$2:$B$5,2,FALSE)),"",VLOOKUP(VLOOKUP(C251,Table1[[Practice no.]:[12]],30,FALSE),List!$A$2:$B$5,2,FALSE)))</f>
        <v/>
      </c>
      <c r="Q251" s="77" t="str">
        <f>IF(C251="","",IF(ISERROR(VLOOKUP(VLOOKUP(C251,Table1[[Practice no.]:[12]],31,FALSE),List!$A$2:$B$5,2,FALSE)),"",VLOOKUP(VLOOKUP(C251,Table1[[Practice no.]:[12]],31,FALSE),List!$A$2:$B$5,2,FALSE)))</f>
        <v/>
      </c>
      <c r="R251" s="55" t="str">
        <f>IF(C251="","",IF(ISERROR(VLOOKUP(VLOOKUP(C251,Table1[[Practice no.]:[12]],32,FALSE),List!$A$2:$B$5,2,FALSE)),"",VLOOKUP(VLOOKUP(C251,Table1[[Practice no.]:[12]],32,FALSE),List!$A$2:$B$5,2,FALSE)))</f>
        <v/>
      </c>
      <c r="S251" s="55" t="str">
        <f>IF(C251="","",IF(ISERROR(VLOOKUP(VLOOKUP(C251,Table1[[Practice no.]:[12]],33,FALSE),List!$A$2:$B$5,2,FALSE)),"",VLOOKUP(VLOOKUP(C251,Table1[[Practice no.]:[12]],33,FALSE),List!$A$2:$B$5,2,FALSE)))</f>
        <v/>
      </c>
      <c r="T251" s="55" t="str">
        <f>IF(C251="","",IF(ISERROR(VLOOKUP(VLOOKUP(C251,Table1[[Practice no.]:[12]],34,FALSE),List!$A$2:$B$5,2,FALSE)),"",VLOOKUP(VLOOKUP(C251,Table1[[Practice no.]:[12]],34,FALSE),List!$A$2:$B$5,2,FALSE)))</f>
        <v/>
      </c>
      <c r="U251" s="55" t="str">
        <f>IF(C251="","",IF(ISERROR(VLOOKUP(VLOOKUP(C251,Table1[[Practice no.]:[12]],35,FALSE),List!$A$2:$B$5,2,FALSE)),"",VLOOKUP(VLOOKUP(C251,Table1[[Practice no.]:[12]],35,FALSE),List!$A$2:$B$5,2,FALSE)))</f>
        <v/>
      </c>
      <c r="V251" s="55" t="str">
        <f>IF(C251="","",IF(ISERROR(VLOOKUP(VLOOKUP(C251,Table1[[Practice no.]:[12]],36,FALSE),List!$A$2:$B$5,2,FALSE)),"",VLOOKUP(VLOOKUP(C251,Table1[[Practice no.]:[12]],36,FALSE),List!$A$2:$B$5,2,FALSE)))</f>
        <v/>
      </c>
      <c r="W251" s="55" t="str">
        <f>IF(C251="","",IF(ISERROR(VLOOKUP(VLOOKUP(C251,Table1[[Practice no.]:[12]],37,FALSE),List!$A$2:$B$5,2,FALSE)),"",VLOOKUP(VLOOKUP(C251,Table1[[Practice no.]:[12]],37,FALSE),List!$A$2:$B$5,2,FALSE)))</f>
        <v/>
      </c>
      <c r="X251" s="55" t="str">
        <f>IF(C251="","",IF(ISERROR(VLOOKUP(VLOOKUP(C251,Table1[[Practice no.]:[12]],38,FALSE),List!$A$2:$B$5,2,FALSE)),"",VLOOKUP(VLOOKUP(C251,Table1[[Practice no.]:[12]],38,FALSE),List!$A$2:$B$5,2,FALSE)))</f>
        <v/>
      </c>
      <c r="Y251" s="55" t="str">
        <f>IF(C251="","",IF(ISERROR(VLOOKUP(VLOOKUP(C251,Table1[[Practice no.]:[12]],39,FALSE),List!$A$2:$B$5,2,FALSE)),"",VLOOKUP(VLOOKUP(C251,Table1[[Practice no.]:[12]],39,FALSE),List!$A$2:$B$5,2,FALSE)))</f>
        <v/>
      </c>
      <c r="Z251" s="55" t="str">
        <f>IF(C251="","",IF(ISERROR(VLOOKUP(VLOOKUP(C251,Table1[[Practice no.]:[12]],40,FALSE),List!$A$2:$B$5,2,FALSE)),"",VLOOKUP(VLOOKUP(C251,Table1[[Practice no.]:[12]],40,FALSE),List!$A$2:$B$5,2,FALSE)))</f>
        <v/>
      </c>
      <c r="AA251" s="55" t="str">
        <f>IF(C251="","",IF(ISERROR(VLOOKUP(VLOOKUP(C251,Table1[[Practice no.]:[12]],41,FALSE),List!$A$2:$B$5,2,FALSE)),"",VLOOKUP(VLOOKUP(C251,Table1[[Practice no.]:[12]],41,FALSE),List!$A$2:$B$5,2,FALSE)))</f>
        <v/>
      </c>
      <c r="AB251" s="55" t="str">
        <f>IF(C251="","",IF(ISERROR(VLOOKUP(VLOOKUP(C251,Table1[[Practice no.]:[12]],42,FALSE),List!$A$2:$B$5,2,FALSE)),"",VLOOKUP(VLOOKUP(C251,Table1[[Practice no.]:[12]],42,FALSE),List!$A$2:$B$5,2,FALSE)))</f>
        <v/>
      </c>
    </row>
    <row r="252" spans="1:28" ht="40.35" customHeight="1">
      <c r="A252" s="222"/>
      <c r="B252" s="219"/>
      <c r="C252" s="217"/>
      <c r="D252" s="219" t="str">
        <f>IF(C252="","",HYPERLINK("#'" &amp; C252 &amp; "'!A1",VLOOKUP(C252,Table1[[Practice no.]:[Pracitce Name]],2,FALSE)))</f>
        <v/>
      </c>
      <c r="E252" s="65" t="str">
        <f>IF(C252="","",IF(ISERROR(VLOOKUP(VLOOKUP(C252,Table1[[Practice no.]:[12]],19,FALSE),List!$A$2:$B$5,2,FALSE)),"",VLOOKUP(VLOOKUP(C252,Table1[[Practice no.]:[12]],19,FALSE),List!$A$2:$B$5,2,FALSE)))</f>
        <v/>
      </c>
      <c r="F252" s="66" t="str">
        <f>IF(C252="","",IF(ISERROR(VLOOKUP(VLOOKUP(C252,Table1[[Practice no.]:[12]],20,FALSE),List!$A$2:$B$5,2,FALSE)),"",VLOOKUP(VLOOKUP(C252,Table1[[Practice no.]:[12]],20,FALSE),List!$A$2:$B$5,2,FALSE)))</f>
        <v/>
      </c>
      <c r="G252" s="66" t="str">
        <f>IF(C252="","",IF(ISERROR(VLOOKUP(VLOOKUP(C252,Table1[[Practice no.]:[12]],21,FALSE),List!$A$2:$B$5,2,FALSE)),"",VLOOKUP(VLOOKUP(C252,Table1[[Practice no.]:[12]],21,FALSE),List!$A$2:$B$5,2,FALSE)))</f>
        <v/>
      </c>
      <c r="H252" s="67" t="str">
        <f>IF(C252="","",IF(ISERROR(VLOOKUP(VLOOKUP(C252,Table1[[Practice no.]:[12]],22,FALSE),List!$A$2:$B$5,2,FALSE)),"",VLOOKUP(VLOOKUP(C252,Table1[[Practice no.]:[12]],22,FALSE),List!$A$2:$B$5,2,FALSE)))</f>
        <v/>
      </c>
      <c r="I252" s="67" t="str">
        <f>IF(C252="","",IF(ISERROR(VLOOKUP(VLOOKUP(C252,Table1[[Practice no.]:[12]],23,FALSE),List!$A$2:$B$5,2,FALSE)),"",VLOOKUP(VLOOKUP(C252,Table1[[Practice no.]:[12]],23,FALSE),List!$A$2:$B$5,2,FALSE)))</f>
        <v/>
      </c>
      <c r="J252" s="67" t="str">
        <f>IF(C252="","",IF(ISERROR(VLOOKUP(VLOOKUP(C252,Table1[[Practice no.]:[12]],24,FALSE),List!$A$2:$B$5,2,FALSE)),"",VLOOKUP(VLOOKUP(C252,Table1[[Practice no.]:[12]],24,FALSE),List!$A$2:$B$5,2,FALSE)))</f>
        <v/>
      </c>
      <c r="K252" s="68" t="str">
        <f>IF(C252="","",IF(ISERROR(VLOOKUP(VLOOKUP(C252,Table1[[Practice no.]:[12]],25,FALSE),List!$A$2:$B$5,2,FALSE)),"",VLOOKUP(VLOOKUP(C252,Table1[[Practice no.]:[12]],25,FALSE),List!$A$2:$B$5,2,FALSE)))</f>
        <v/>
      </c>
      <c r="L252" s="68" t="str">
        <f>IF(C252="","",IF(ISERROR(VLOOKUP(VLOOKUP(C252,Table1[[Practice no.]:[12]],26,FALSE),List!$A$2:$B$5,2,FALSE)),"",VLOOKUP(VLOOKUP(C252,Table1[[Practice no.]:[12]],26,FALSE),List!$A$2:$B$5,2,FALSE)))</f>
        <v/>
      </c>
      <c r="M252" s="68" t="str">
        <f>IF(C252="","",IF(ISERROR(VLOOKUP(VLOOKUP(C252,Table1[[Practice no.]:[12]],27,FALSE),List!$A$2:$B$5,2,FALSE)),"",VLOOKUP(VLOOKUP(C252,Table1[[Practice no.]:[12]],27,FALSE),List!$A$2:$B$5,2,FALSE)))</f>
        <v/>
      </c>
      <c r="N252" s="69" t="str">
        <f>IF(C252="","",IF(ISERROR(VLOOKUP(VLOOKUP(C252,Table1[[Practice no.]:[12]],28,FALSE),List!$A$2:$B$5,2,FALSE)),"",VLOOKUP(VLOOKUP(C252,Table1[[Practice no.]:[12]],28,FALSE),List!$A$2:$B$5,2,FALSE)))</f>
        <v/>
      </c>
      <c r="O252" s="69" t="str">
        <f>IF(C252="","",IF(ISERROR(VLOOKUP(VLOOKUP(C252,Table1[[Practice no.]:[12]],29,FALSE),List!$A$2:$B$5,2,FALSE)),"",VLOOKUP(VLOOKUP(C252,Table1[[Practice no.]:[12]],29,FALSE),List!$A$2:$B$5,2,FALSE)))</f>
        <v/>
      </c>
      <c r="P252" s="69" t="str">
        <f>IF(C252="","",IF(ISERROR(VLOOKUP(VLOOKUP(C252,Table1[[Practice no.]:[12]],30,FALSE),List!$A$2:$B$5,2,FALSE)),"",VLOOKUP(VLOOKUP(C252,Table1[[Practice no.]:[12]],30,FALSE),List!$A$2:$B$5,2,FALSE)))</f>
        <v/>
      </c>
      <c r="Q252" s="77" t="str">
        <f>IF(C252="","",IF(ISERROR(VLOOKUP(VLOOKUP(C252,Table1[[Practice no.]:[12]],31,FALSE),List!$A$2:$B$5,2,FALSE)),"",VLOOKUP(VLOOKUP(C252,Table1[[Practice no.]:[12]],31,FALSE),List!$A$2:$B$5,2,FALSE)))</f>
        <v/>
      </c>
      <c r="R252" s="55" t="str">
        <f>IF(C252="","",IF(ISERROR(VLOOKUP(VLOOKUP(C252,Table1[[Practice no.]:[12]],32,FALSE),List!$A$2:$B$5,2,FALSE)),"",VLOOKUP(VLOOKUP(C252,Table1[[Practice no.]:[12]],32,FALSE),List!$A$2:$B$5,2,FALSE)))</f>
        <v/>
      </c>
      <c r="S252" s="55" t="str">
        <f>IF(C252="","",IF(ISERROR(VLOOKUP(VLOOKUP(C252,Table1[[Practice no.]:[12]],33,FALSE),List!$A$2:$B$5,2,FALSE)),"",VLOOKUP(VLOOKUP(C252,Table1[[Practice no.]:[12]],33,FALSE),List!$A$2:$B$5,2,FALSE)))</f>
        <v/>
      </c>
      <c r="T252" s="55" t="str">
        <f>IF(C252="","",IF(ISERROR(VLOOKUP(VLOOKUP(C252,Table1[[Practice no.]:[12]],34,FALSE),List!$A$2:$B$5,2,FALSE)),"",VLOOKUP(VLOOKUP(C252,Table1[[Practice no.]:[12]],34,FALSE),List!$A$2:$B$5,2,FALSE)))</f>
        <v/>
      </c>
      <c r="U252" s="55" t="str">
        <f>IF(C252="","",IF(ISERROR(VLOOKUP(VLOOKUP(C252,Table1[[Practice no.]:[12]],35,FALSE),List!$A$2:$B$5,2,FALSE)),"",VLOOKUP(VLOOKUP(C252,Table1[[Practice no.]:[12]],35,FALSE),List!$A$2:$B$5,2,FALSE)))</f>
        <v/>
      </c>
      <c r="V252" s="55" t="str">
        <f>IF(C252="","",IF(ISERROR(VLOOKUP(VLOOKUP(C252,Table1[[Practice no.]:[12]],36,FALSE),List!$A$2:$B$5,2,FALSE)),"",VLOOKUP(VLOOKUP(C252,Table1[[Practice no.]:[12]],36,FALSE),List!$A$2:$B$5,2,FALSE)))</f>
        <v/>
      </c>
      <c r="W252" s="55" t="str">
        <f>IF(C252="","",IF(ISERROR(VLOOKUP(VLOOKUP(C252,Table1[[Practice no.]:[12]],37,FALSE),List!$A$2:$B$5,2,FALSE)),"",VLOOKUP(VLOOKUP(C252,Table1[[Practice no.]:[12]],37,FALSE),List!$A$2:$B$5,2,FALSE)))</f>
        <v/>
      </c>
      <c r="X252" s="55" t="str">
        <f>IF(C252="","",IF(ISERROR(VLOOKUP(VLOOKUP(C252,Table1[[Practice no.]:[12]],38,FALSE),List!$A$2:$B$5,2,FALSE)),"",VLOOKUP(VLOOKUP(C252,Table1[[Practice no.]:[12]],38,FALSE),List!$A$2:$B$5,2,FALSE)))</f>
        <v/>
      </c>
      <c r="Y252" s="55" t="str">
        <f>IF(C252="","",IF(ISERROR(VLOOKUP(VLOOKUP(C252,Table1[[Practice no.]:[12]],39,FALSE),List!$A$2:$B$5,2,FALSE)),"",VLOOKUP(VLOOKUP(C252,Table1[[Practice no.]:[12]],39,FALSE),List!$A$2:$B$5,2,FALSE)))</f>
        <v/>
      </c>
      <c r="Z252" s="55" t="str">
        <f>IF(C252="","",IF(ISERROR(VLOOKUP(VLOOKUP(C252,Table1[[Practice no.]:[12]],40,FALSE),List!$A$2:$B$5,2,FALSE)),"",VLOOKUP(VLOOKUP(C252,Table1[[Practice no.]:[12]],40,FALSE),List!$A$2:$B$5,2,FALSE)))</f>
        <v/>
      </c>
      <c r="AA252" s="55" t="str">
        <f>IF(C252="","",IF(ISERROR(VLOOKUP(VLOOKUP(C252,Table1[[Practice no.]:[12]],41,FALSE),List!$A$2:$B$5,2,FALSE)),"",VLOOKUP(VLOOKUP(C252,Table1[[Practice no.]:[12]],41,FALSE),List!$A$2:$B$5,2,FALSE)))</f>
        <v/>
      </c>
      <c r="AB252" s="55" t="str">
        <f>IF(C252="","",IF(ISERROR(VLOOKUP(VLOOKUP(C252,Table1[[Practice no.]:[12]],42,FALSE),List!$A$2:$B$5,2,FALSE)),"",VLOOKUP(VLOOKUP(C252,Table1[[Practice no.]:[12]],42,FALSE),List!$A$2:$B$5,2,FALSE)))</f>
        <v/>
      </c>
    </row>
    <row r="253" spans="1:28" ht="40.35" customHeight="1">
      <c r="A253" s="222"/>
      <c r="B253" s="219"/>
      <c r="C253" s="217"/>
      <c r="D253" s="219" t="str">
        <f>IF(C253="","",HYPERLINK("#'" &amp; C253 &amp; "'!A1",VLOOKUP(C253,Table1[[Practice no.]:[Pracitce Name]],2,FALSE)))</f>
        <v/>
      </c>
      <c r="E253" s="65" t="str">
        <f>IF(C253="","",IF(ISERROR(VLOOKUP(VLOOKUP(C253,Table1[[Practice no.]:[12]],19,FALSE),List!$A$2:$B$5,2,FALSE)),"",VLOOKUP(VLOOKUP(C253,Table1[[Practice no.]:[12]],19,FALSE),List!$A$2:$B$5,2,FALSE)))</f>
        <v/>
      </c>
      <c r="F253" s="66" t="str">
        <f>IF(C253="","",IF(ISERROR(VLOOKUP(VLOOKUP(C253,Table1[[Practice no.]:[12]],20,FALSE),List!$A$2:$B$5,2,FALSE)),"",VLOOKUP(VLOOKUP(C253,Table1[[Practice no.]:[12]],20,FALSE),List!$A$2:$B$5,2,FALSE)))</f>
        <v/>
      </c>
      <c r="G253" s="66" t="str">
        <f>IF(C253="","",IF(ISERROR(VLOOKUP(VLOOKUP(C253,Table1[[Practice no.]:[12]],21,FALSE),List!$A$2:$B$5,2,FALSE)),"",VLOOKUP(VLOOKUP(C253,Table1[[Practice no.]:[12]],21,FALSE),List!$A$2:$B$5,2,FALSE)))</f>
        <v/>
      </c>
      <c r="H253" s="67" t="str">
        <f>IF(C253="","",IF(ISERROR(VLOOKUP(VLOOKUP(C253,Table1[[Practice no.]:[12]],22,FALSE),List!$A$2:$B$5,2,FALSE)),"",VLOOKUP(VLOOKUP(C253,Table1[[Practice no.]:[12]],22,FALSE),List!$A$2:$B$5,2,FALSE)))</f>
        <v/>
      </c>
      <c r="I253" s="67" t="str">
        <f>IF(C253="","",IF(ISERROR(VLOOKUP(VLOOKUP(C253,Table1[[Practice no.]:[12]],23,FALSE),List!$A$2:$B$5,2,FALSE)),"",VLOOKUP(VLOOKUP(C253,Table1[[Practice no.]:[12]],23,FALSE),List!$A$2:$B$5,2,FALSE)))</f>
        <v/>
      </c>
      <c r="J253" s="67" t="str">
        <f>IF(C253="","",IF(ISERROR(VLOOKUP(VLOOKUP(C253,Table1[[Practice no.]:[12]],24,FALSE),List!$A$2:$B$5,2,FALSE)),"",VLOOKUP(VLOOKUP(C253,Table1[[Practice no.]:[12]],24,FALSE),List!$A$2:$B$5,2,FALSE)))</f>
        <v/>
      </c>
      <c r="K253" s="68" t="str">
        <f>IF(C253="","",IF(ISERROR(VLOOKUP(VLOOKUP(C253,Table1[[Practice no.]:[12]],25,FALSE),List!$A$2:$B$5,2,FALSE)),"",VLOOKUP(VLOOKUP(C253,Table1[[Practice no.]:[12]],25,FALSE),List!$A$2:$B$5,2,FALSE)))</f>
        <v/>
      </c>
      <c r="L253" s="68" t="str">
        <f>IF(C253="","",IF(ISERROR(VLOOKUP(VLOOKUP(C253,Table1[[Practice no.]:[12]],26,FALSE),List!$A$2:$B$5,2,FALSE)),"",VLOOKUP(VLOOKUP(C253,Table1[[Practice no.]:[12]],26,FALSE),List!$A$2:$B$5,2,FALSE)))</f>
        <v/>
      </c>
      <c r="M253" s="68" t="str">
        <f>IF(C253="","",IF(ISERROR(VLOOKUP(VLOOKUP(C253,Table1[[Practice no.]:[12]],27,FALSE),List!$A$2:$B$5,2,FALSE)),"",VLOOKUP(VLOOKUP(C253,Table1[[Practice no.]:[12]],27,FALSE),List!$A$2:$B$5,2,FALSE)))</f>
        <v/>
      </c>
      <c r="N253" s="69" t="str">
        <f>IF(C253="","",IF(ISERROR(VLOOKUP(VLOOKUP(C253,Table1[[Practice no.]:[12]],28,FALSE),List!$A$2:$B$5,2,FALSE)),"",VLOOKUP(VLOOKUP(C253,Table1[[Practice no.]:[12]],28,FALSE),List!$A$2:$B$5,2,FALSE)))</f>
        <v/>
      </c>
      <c r="O253" s="69" t="str">
        <f>IF(C253="","",IF(ISERROR(VLOOKUP(VLOOKUP(C253,Table1[[Practice no.]:[12]],29,FALSE),List!$A$2:$B$5,2,FALSE)),"",VLOOKUP(VLOOKUP(C253,Table1[[Practice no.]:[12]],29,FALSE),List!$A$2:$B$5,2,FALSE)))</f>
        <v/>
      </c>
      <c r="P253" s="69" t="str">
        <f>IF(C253="","",IF(ISERROR(VLOOKUP(VLOOKUP(C253,Table1[[Practice no.]:[12]],30,FALSE),List!$A$2:$B$5,2,FALSE)),"",VLOOKUP(VLOOKUP(C253,Table1[[Practice no.]:[12]],30,FALSE),List!$A$2:$B$5,2,FALSE)))</f>
        <v/>
      </c>
      <c r="Q253" s="77" t="str">
        <f>IF(C253="","",IF(ISERROR(VLOOKUP(VLOOKUP(C253,Table1[[Practice no.]:[12]],31,FALSE),List!$A$2:$B$5,2,FALSE)),"",VLOOKUP(VLOOKUP(C253,Table1[[Practice no.]:[12]],31,FALSE),List!$A$2:$B$5,2,FALSE)))</f>
        <v/>
      </c>
      <c r="R253" s="55" t="str">
        <f>IF(C253="","",IF(ISERROR(VLOOKUP(VLOOKUP(C253,Table1[[Practice no.]:[12]],32,FALSE),List!$A$2:$B$5,2,FALSE)),"",VLOOKUP(VLOOKUP(C253,Table1[[Practice no.]:[12]],32,FALSE),List!$A$2:$B$5,2,FALSE)))</f>
        <v/>
      </c>
      <c r="S253" s="55" t="str">
        <f>IF(C253="","",IF(ISERROR(VLOOKUP(VLOOKUP(C253,Table1[[Practice no.]:[12]],33,FALSE),List!$A$2:$B$5,2,FALSE)),"",VLOOKUP(VLOOKUP(C253,Table1[[Practice no.]:[12]],33,FALSE),List!$A$2:$B$5,2,FALSE)))</f>
        <v/>
      </c>
      <c r="T253" s="55" t="str">
        <f>IF(C253="","",IF(ISERROR(VLOOKUP(VLOOKUP(C253,Table1[[Practice no.]:[12]],34,FALSE),List!$A$2:$B$5,2,FALSE)),"",VLOOKUP(VLOOKUP(C253,Table1[[Practice no.]:[12]],34,FALSE),List!$A$2:$B$5,2,FALSE)))</f>
        <v/>
      </c>
      <c r="U253" s="55" t="str">
        <f>IF(C253="","",IF(ISERROR(VLOOKUP(VLOOKUP(C253,Table1[[Practice no.]:[12]],35,FALSE),List!$A$2:$B$5,2,FALSE)),"",VLOOKUP(VLOOKUP(C253,Table1[[Practice no.]:[12]],35,FALSE),List!$A$2:$B$5,2,FALSE)))</f>
        <v/>
      </c>
      <c r="V253" s="55" t="str">
        <f>IF(C253="","",IF(ISERROR(VLOOKUP(VLOOKUP(C253,Table1[[Practice no.]:[12]],36,FALSE),List!$A$2:$B$5,2,FALSE)),"",VLOOKUP(VLOOKUP(C253,Table1[[Practice no.]:[12]],36,FALSE),List!$A$2:$B$5,2,FALSE)))</f>
        <v/>
      </c>
      <c r="W253" s="55" t="str">
        <f>IF(C253="","",IF(ISERROR(VLOOKUP(VLOOKUP(C253,Table1[[Practice no.]:[12]],37,FALSE),List!$A$2:$B$5,2,FALSE)),"",VLOOKUP(VLOOKUP(C253,Table1[[Practice no.]:[12]],37,FALSE),List!$A$2:$B$5,2,FALSE)))</f>
        <v/>
      </c>
      <c r="X253" s="55" t="str">
        <f>IF(C253="","",IF(ISERROR(VLOOKUP(VLOOKUP(C253,Table1[[Practice no.]:[12]],38,FALSE),List!$A$2:$B$5,2,FALSE)),"",VLOOKUP(VLOOKUP(C253,Table1[[Practice no.]:[12]],38,FALSE),List!$A$2:$B$5,2,FALSE)))</f>
        <v/>
      </c>
      <c r="Y253" s="55" t="str">
        <f>IF(C253="","",IF(ISERROR(VLOOKUP(VLOOKUP(C253,Table1[[Practice no.]:[12]],39,FALSE),List!$A$2:$B$5,2,FALSE)),"",VLOOKUP(VLOOKUP(C253,Table1[[Practice no.]:[12]],39,FALSE),List!$A$2:$B$5,2,FALSE)))</f>
        <v/>
      </c>
      <c r="Z253" s="55" t="str">
        <f>IF(C253="","",IF(ISERROR(VLOOKUP(VLOOKUP(C253,Table1[[Practice no.]:[12]],40,FALSE),List!$A$2:$B$5,2,FALSE)),"",VLOOKUP(VLOOKUP(C253,Table1[[Practice no.]:[12]],40,FALSE),List!$A$2:$B$5,2,FALSE)))</f>
        <v/>
      </c>
      <c r="AA253" s="55" t="str">
        <f>IF(C253="","",IF(ISERROR(VLOOKUP(VLOOKUP(C253,Table1[[Practice no.]:[12]],41,FALSE),List!$A$2:$B$5,2,FALSE)),"",VLOOKUP(VLOOKUP(C253,Table1[[Practice no.]:[12]],41,FALSE),List!$A$2:$B$5,2,FALSE)))</f>
        <v/>
      </c>
      <c r="AB253" s="55" t="str">
        <f>IF(C253="","",IF(ISERROR(VLOOKUP(VLOOKUP(C253,Table1[[Practice no.]:[12]],42,FALSE),List!$A$2:$B$5,2,FALSE)),"",VLOOKUP(VLOOKUP(C253,Table1[[Practice no.]:[12]],42,FALSE),List!$A$2:$B$5,2,FALSE)))</f>
        <v/>
      </c>
    </row>
    <row r="254" spans="1:28" ht="40.35" customHeight="1">
      <c r="A254" s="222"/>
      <c r="B254" s="219"/>
      <c r="C254" s="217"/>
      <c r="D254" s="219" t="str">
        <f>IF(C254="","",HYPERLINK("#'" &amp; C254 &amp; "'!A1",VLOOKUP(C254,Table1[[Practice no.]:[Pracitce Name]],2,FALSE)))</f>
        <v/>
      </c>
      <c r="E254" s="65" t="str">
        <f>IF(C254="","",IF(ISERROR(VLOOKUP(VLOOKUP(C254,Table1[[Practice no.]:[12]],19,FALSE),List!$A$2:$B$5,2,FALSE)),"",VLOOKUP(VLOOKUP(C254,Table1[[Practice no.]:[12]],19,FALSE),List!$A$2:$B$5,2,FALSE)))</f>
        <v/>
      </c>
      <c r="F254" s="66" t="str">
        <f>IF(C254="","",IF(ISERROR(VLOOKUP(VLOOKUP(C254,Table1[[Practice no.]:[12]],20,FALSE),List!$A$2:$B$5,2,FALSE)),"",VLOOKUP(VLOOKUP(C254,Table1[[Practice no.]:[12]],20,FALSE),List!$A$2:$B$5,2,FALSE)))</f>
        <v/>
      </c>
      <c r="G254" s="66" t="str">
        <f>IF(C254="","",IF(ISERROR(VLOOKUP(VLOOKUP(C254,Table1[[Practice no.]:[12]],21,FALSE),List!$A$2:$B$5,2,FALSE)),"",VLOOKUP(VLOOKUP(C254,Table1[[Practice no.]:[12]],21,FALSE),List!$A$2:$B$5,2,FALSE)))</f>
        <v/>
      </c>
      <c r="H254" s="67" t="str">
        <f>IF(C254="","",IF(ISERROR(VLOOKUP(VLOOKUP(C254,Table1[[Practice no.]:[12]],22,FALSE),List!$A$2:$B$5,2,FALSE)),"",VLOOKUP(VLOOKUP(C254,Table1[[Practice no.]:[12]],22,FALSE),List!$A$2:$B$5,2,FALSE)))</f>
        <v/>
      </c>
      <c r="I254" s="67" t="str">
        <f>IF(C254="","",IF(ISERROR(VLOOKUP(VLOOKUP(C254,Table1[[Practice no.]:[12]],23,FALSE),List!$A$2:$B$5,2,FALSE)),"",VLOOKUP(VLOOKUP(C254,Table1[[Practice no.]:[12]],23,FALSE),List!$A$2:$B$5,2,FALSE)))</f>
        <v/>
      </c>
      <c r="J254" s="67" t="str">
        <f>IF(C254="","",IF(ISERROR(VLOOKUP(VLOOKUP(C254,Table1[[Practice no.]:[12]],24,FALSE),List!$A$2:$B$5,2,FALSE)),"",VLOOKUP(VLOOKUP(C254,Table1[[Practice no.]:[12]],24,FALSE),List!$A$2:$B$5,2,FALSE)))</f>
        <v/>
      </c>
      <c r="K254" s="68" t="str">
        <f>IF(C254="","",IF(ISERROR(VLOOKUP(VLOOKUP(C254,Table1[[Practice no.]:[12]],25,FALSE),List!$A$2:$B$5,2,FALSE)),"",VLOOKUP(VLOOKUP(C254,Table1[[Practice no.]:[12]],25,FALSE),List!$A$2:$B$5,2,FALSE)))</f>
        <v/>
      </c>
      <c r="L254" s="68" t="str">
        <f>IF(C254="","",IF(ISERROR(VLOOKUP(VLOOKUP(C254,Table1[[Practice no.]:[12]],26,FALSE),List!$A$2:$B$5,2,FALSE)),"",VLOOKUP(VLOOKUP(C254,Table1[[Practice no.]:[12]],26,FALSE),List!$A$2:$B$5,2,FALSE)))</f>
        <v/>
      </c>
      <c r="M254" s="68" t="str">
        <f>IF(C254="","",IF(ISERROR(VLOOKUP(VLOOKUP(C254,Table1[[Practice no.]:[12]],27,FALSE),List!$A$2:$B$5,2,FALSE)),"",VLOOKUP(VLOOKUP(C254,Table1[[Practice no.]:[12]],27,FALSE),List!$A$2:$B$5,2,FALSE)))</f>
        <v/>
      </c>
      <c r="N254" s="69" t="str">
        <f>IF(C254="","",IF(ISERROR(VLOOKUP(VLOOKUP(C254,Table1[[Practice no.]:[12]],28,FALSE),List!$A$2:$B$5,2,FALSE)),"",VLOOKUP(VLOOKUP(C254,Table1[[Practice no.]:[12]],28,FALSE),List!$A$2:$B$5,2,FALSE)))</f>
        <v/>
      </c>
      <c r="O254" s="69" t="str">
        <f>IF(C254="","",IF(ISERROR(VLOOKUP(VLOOKUP(C254,Table1[[Practice no.]:[12]],29,FALSE),List!$A$2:$B$5,2,FALSE)),"",VLOOKUP(VLOOKUP(C254,Table1[[Practice no.]:[12]],29,FALSE),List!$A$2:$B$5,2,FALSE)))</f>
        <v/>
      </c>
      <c r="P254" s="69" t="str">
        <f>IF(C254="","",IF(ISERROR(VLOOKUP(VLOOKUP(C254,Table1[[Practice no.]:[12]],30,FALSE),List!$A$2:$B$5,2,FALSE)),"",VLOOKUP(VLOOKUP(C254,Table1[[Practice no.]:[12]],30,FALSE),List!$A$2:$B$5,2,FALSE)))</f>
        <v/>
      </c>
      <c r="Q254" s="77" t="str">
        <f>IF(C254="","",IF(ISERROR(VLOOKUP(VLOOKUP(C254,Table1[[Practice no.]:[12]],31,FALSE),List!$A$2:$B$5,2,FALSE)),"",VLOOKUP(VLOOKUP(C254,Table1[[Practice no.]:[12]],31,FALSE),List!$A$2:$B$5,2,FALSE)))</f>
        <v/>
      </c>
      <c r="R254" s="55" t="str">
        <f>IF(C254="","",IF(ISERROR(VLOOKUP(VLOOKUP(C254,Table1[[Practice no.]:[12]],32,FALSE),List!$A$2:$B$5,2,FALSE)),"",VLOOKUP(VLOOKUP(C254,Table1[[Practice no.]:[12]],32,FALSE),List!$A$2:$B$5,2,FALSE)))</f>
        <v/>
      </c>
      <c r="S254" s="55" t="str">
        <f>IF(C254="","",IF(ISERROR(VLOOKUP(VLOOKUP(C254,Table1[[Practice no.]:[12]],33,FALSE),List!$A$2:$B$5,2,FALSE)),"",VLOOKUP(VLOOKUP(C254,Table1[[Practice no.]:[12]],33,FALSE),List!$A$2:$B$5,2,FALSE)))</f>
        <v/>
      </c>
      <c r="T254" s="55" t="str">
        <f>IF(C254="","",IF(ISERROR(VLOOKUP(VLOOKUP(C254,Table1[[Practice no.]:[12]],34,FALSE),List!$A$2:$B$5,2,FALSE)),"",VLOOKUP(VLOOKUP(C254,Table1[[Practice no.]:[12]],34,FALSE),List!$A$2:$B$5,2,FALSE)))</f>
        <v/>
      </c>
      <c r="U254" s="55" t="str">
        <f>IF(C254="","",IF(ISERROR(VLOOKUP(VLOOKUP(C254,Table1[[Practice no.]:[12]],35,FALSE),List!$A$2:$B$5,2,FALSE)),"",VLOOKUP(VLOOKUP(C254,Table1[[Practice no.]:[12]],35,FALSE),List!$A$2:$B$5,2,FALSE)))</f>
        <v/>
      </c>
      <c r="V254" s="55" t="str">
        <f>IF(C254="","",IF(ISERROR(VLOOKUP(VLOOKUP(C254,Table1[[Practice no.]:[12]],36,FALSE),List!$A$2:$B$5,2,FALSE)),"",VLOOKUP(VLOOKUP(C254,Table1[[Practice no.]:[12]],36,FALSE),List!$A$2:$B$5,2,FALSE)))</f>
        <v/>
      </c>
      <c r="W254" s="55" t="str">
        <f>IF(C254="","",IF(ISERROR(VLOOKUP(VLOOKUP(C254,Table1[[Practice no.]:[12]],37,FALSE),List!$A$2:$B$5,2,FALSE)),"",VLOOKUP(VLOOKUP(C254,Table1[[Practice no.]:[12]],37,FALSE),List!$A$2:$B$5,2,FALSE)))</f>
        <v/>
      </c>
      <c r="X254" s="55" t="str">
        <f>IF(C254="","",IF(ISERROR(VLOOKUP(VLOOKUP(C254,Table1[[Practice no.]:[12]],38,FALSE),List!$A$2:$B$5,2,FALSE)),"",VLOOKUP(VLOOKUP(C254,Table1[[Practice no.]:[12]],38,FALSE),List!$A$2:$B$5,2,FALSE)))</f>
        <v/>
      </c>
      <c r="Y254" s="55" t="str">
        <f>IF(C254="","",IF(ISERROR(VLOOKUP(VLOOKUP(C254,Table1[[Practice no.]:[12]],39,FALSE),List!$A$2:$B$5,2,FALSE)),"",VLOOKUP(VLOOKUP(C254,Table1[[Practice no.]:[12]],39,FALSE),List!$A$2:$B$5,2,FALSE)))</f>
        <v/>
      </c>
      <c r="Z254" s="55" t="str">
        <f>IF(C254="","",IF(ISERROR(VLOOKUP(VLOOKUP(C254,Table1[[Practice no.]:[12]],40,FALSE),List!$A$2:$B$5,2,FALSE)),"",VLOOKUP(VLOOKUP(C254,Table1[[Practice no.]:[12]],40,FALSE),List!$A$2:$B$5,2,FALSE)))</f>
        <v/>
      </c>
      <c r="AA254" s="55" t="str">
        <f>IF(C254="","",IF(ISERROR(VLOOKUP(VLOOKUP(C254,Table1[[Practice no.]:[12]],41,FALSE),List!$A$2:$B$5,2,FALSE)),"",VLOOKUP(VLOOKUP(C254,Table1[[Practice no.]:[12]],41,FALSE),List!$A$2:$B$5,2,FALSE)))</f>
        <v/>
      </c>
      <c r="AB254" s="55" t="str">
        <f>IF(C254="","",IF(ISERROR(VLOOKUP(VLOOKUP(C254,Table1[[Practice no.]:[12]],42,FALSE),List!$A$2:$B$5,2,FALSE)),"",VLOOKUP(VLOOKUP(C254,Table1[[Practice no.]:[12]],42,FALSE),List!$A$2:$B$5,2,FALSE)))</f>
        <v/>
      </c>
    </row>
    <row r="255" spans="1:28" ht="40.35" customHeight="1">
      <c r="A255" s="222"/>
      <c r="B255" s="219"/>
      <c r="C255" s="217"/>
      <c r="D255" s="219" t="str">
        <f>IF(C255="","",HYPERLINK("#'" &amp; C255 &amp; "'!A1",VLOOKUP(C255,Table1[[Practice no.]:[Pracitce Name]],2,FALSE)))</f>
        <v/>
      </c>
      <c r="E255" s="65" t="str">
        <f>IF(C255="","",IF(ISERROR(VLOOKUP(VLOOKUP(C255,Table1[[Practice no.]:[12]],19,FALSE),List!$A$2:$B$5,2,FALSE)),"",VLOOKUP(VLOOKUP(C255,Table1[[Practice no.]:[12]],19,FALSE),List!$A$2:$B$5,2,FALSE)))</f>
        <v/>
      </c>
      <c r="F255" s="66" t="str">
        <f>IF(C255="","",IF(ISERROR(VLOOKUP(VLOOKUP(C255,Table1[[Practice no.]:[12]],20,FALSE),List!$A$2:$B$5,2,FALSE)),"",VLOOKUP(VLOOKUP(C255,Table1[[Practice no.]:[12]],20,FALSE),List!$A$2:$B$5,2,FALSE)))</f>
        <v/>
      </c>
      <c r="G255" s="66" t="str">
        <f>IF(C255="","",IF(ISERROR(VLOOKUP(VLOOKUP(C255,Table1[[Practice no.]:[12]],21,FALSE),List!$A$2:$B$5,2,FALSE)),"",VLOOKUP(VLOOKUP(C255,Table1[[Practice no.]:[12]],21,FALSE),List!$A$2:$B$5,2,FALSE)))</f>
        <v/>
      </c>
      <c r="H255" s="67" t="str">
        <f>IF(C255="","",IF(ISERROR(VLOOKUP(VLOOKUP(C255,Table1[[Practice no.]:[12]],22,FALSE),List!$A$2:$B$5,2,FALSE)),"",VLOOKUP(VLOOKUP(C255,Table1[[Practice no.]:[12]],22,FALSE),List!$A$2:$B$5,2,FALSE)))</f>
        <v/>
      </c>
      <c r="I255" s="67" t="str">
        <f>IF(C255="","",IF(ISERROR(VLOOKUP(VLOOKUP(C255,Table1[[Practice no.]:[12]],23,FALSE),List!$A$2:$B$5,2,FALSE)),"",VLOOKUP(VLOOKUP(C255,Table1[[Practice no.]:[12]],23,FALSE),List!$A$2:$B$5,2,FALSE)))</f>
        <v/>
      </c>
      <c r="J255" s="67" t="str">
        <f>IF(C255="","",IF(ISERROR(VLOOKUP(VLOOKUP(C255,Table1[[Practice no.]:[12]],24,FALSE),List!$A$2:$B$5,2,FALSE)),"",VLOOKUP(VLOOKUP(C255,Table1[[Practice no.]:[12]],24,FALSE),List!$A$2:$B$5,2,FALSE)))</f>
        <v/>
      </c>
      <c r="K255" s="68" t="str">
        <f>IF(C255="","",IF(ISERROR(VLOOKUP(VLOOKUP(C255,Table1[[Practice no.]:[12]],25,FALSE),List!$A$2:$B$5,2,FALSE)),"",VLOOKUP(VLOOKUP(C255,Table1[[Practice no.]:[12]],25,FALSE),List!$A$2:$B$5,2,FALSE)))</f>
        <v/>
      </c>
      <c r="L255" s="68" t="str">
        <f>IF(C255="","",IF(ISERROR(VLOOKUP(VLOOKUP(C255,Table1[[Practice no.]:[12]],26,FALSE),List!$A$2:$B$5,2,FALSE)),"",VLOOKUP(VLOOKUP(C255,Table1[[Practice no.]:[12]],26,FALSE),List!$A$2:$B$5,2,FALSE)))</f>
        <v/>
      </c>
      <c r="M255" s="68" t="str">
        <f>IF(C255="","",IF(ISERROR(VLOOKUP(VLOOKUP(C255,Table1[[Practice no.]:[12]],27,FALSE),List!$A$2:$B$5,2,FALSE)),"",VLOOKUP(VLOOKUP(C255,Table1[[Practice no.]:[12]],27,FALSE),List!$A$2:$B$5,2,FALSE)))</f>
        <v/>
      </c>
      <c r="N255" s="69" t="str">
        <f>IF(C255="","",IF(ISERROR(VLOOKUP(VLOOKUP(C255,Table1[[Practice no.]:[12]],28,FALSE),List!$A$2:$B$5,2,FALSE)),"",VLOOKUP(VLOOKUP(C255,Table1[[Practice no.]:[12]],28,FALSE),List!$A$2:$B$5,2,FALSE)))</f>
        <v/>
      </c>
      <c r="O255" s="69" t="str">
        <f>IF(C255="","",IF(ISERROR(VLOOKUP(VLOOKUP(C255,Table1[[Practice no.]:[12]],29,FALSE),List!$A$2:$B$5,2,FALSE)),"",VLOOKUP(VLOOKUP(C255,Table1[[Practice no.]:[12]],29,FALSE),List!$A$2:$B$5,2,FALSE)))</f>
        <v/>
      </c>
      <c r="P255" s="69" t="str">
        <f>IF(C255="","",IF(ISERROR(VLOOKUP(VLOOKUP(C255,Table1[[Practice no.]:[12]],30,FALSE),List!$A$2:$B$5,2,FALSE)),"",VLOOKUP(VLOOKUP(C255,Table1[[Practice no.]:[12]],30,FALSE),List!$A$2:$B$5,2,FALSE)))</f>
        <v/>
      </c>
      <c r="Q255" s="77" t="str">
        <f>IF(C255="","",IF(ISERROR(VLOOKUP(VLOOKUP(C255,Table1[[Practice no.]:[12]],31,FALSE),List!$A$2:$B$5,2,FALSE)),"",VLOOKUP(VLOOKUP(C255,Table1[[Practice no.]:[12]],31,FALSE),List!$A$2:$B$5,2,FALSE)))</f>
        <v/>
      </c>
      <c r="R255" s="55" t="str">
        <f>IF(C255="","",IF(ISERROR(VLOOKUP(VLOOKUP(C255,Table1[[Practice no.]:[12]],32,FALSE),List!$A$2:$B$5,2,FALSE)),"",VLOOKUP(VLOOKUP(C255,Table1[[Practice no.]:[12]],32,FALSE),List!$A$2:$B$5,2,FALSE)))</f>
        <v/>
      </c>
      <c r="S255" s="55" t="str">
        <f>IF(C255="","",IF(ISERROR(VLOOKUP(VLOOKUP(C255,Table1[[Practice no.]:[12]],33,FALSE),List!$A$2:$B$5,2,FALSE)),"",VLOOKUP(VLOOKUP(C255,Table1[[Practice no.]:[12]],33,FALSE),List!$A$2:$B$5,2,FALSE)))</f>
        <v/>
      </c>
      <c r="T255" s="55" t="str">
        <f>IF(C255="","",IF(ISERROR(VLOOKUP(VLOOKUP(C255,Table1[[Practice no.]:[12]],34,FALSE),List!$A$2:$B$5,2,FALSE)),"",VLOOKUP(VLOOKUP(C255,Table1[[Practice no.]:[12]],34,FALSE),List!$A$2:$B$5,2,FALSE)))</f>
        <v/>
      </c>
      <c r="U255" s="55" t="str">
        <f>IF(C255="","",IF(ISERROR(VLOOKUP(VLOOKUP(C255,Table1[[Practice no.]:[12]],35,FALSE),List!$A$2:$B$5,2,FALSE)),"",VLOOKUP(VLOOKUP(C255,Table1[[Practice no.]:[12]],35,FALSE),List!$A$2:$B$5,2,FALSE)))</f>
        <v/>
      </c>
      <c r="V255" s="55" t="str">
        <f>IF(C255="","",IF(ISERROR(VLOOKUP(VLOOKUP(C255,Table1[[Practice no.]:[12]],36,FALSE),List!$A$2:$B$5,2,FALSE)),"",VLOOKUP(VLOOKUP(C255,Table1[[Practice no.]:[12]],36,FALSE),List!$A$2:$B$5,2,FALSE)))</f>
        <v/>
      </c>
      <c r="W255" s="55" t="str">
        <f>IF(C255="","",IF(ISERROR(VLOOKUP(VLOOKUP(C255,Table1[[Practice no.]:[12]],37,FALSE),List!$A$2:$B$5,2,FALSE)),"",VLOOKUP(VLOOKUP(C255,Table1[[Practice no.]:[12]],37,FALSE),List!$A$2:$B$5,2,FALSE)))</f>
        <v/>
      </c>
      <c r="X255" s="55" t="str">
        <f>IF(C255="","",IF(ISERROR(VLOOKUP(VLOOKUP(C255,Table1[[Practice no.]:[12]],38,FALSE),List!$A$2:$B$5,2,FALSE)),"",VLOOKUP(VLOOKUP(C255,Table1[[Practice no.]:[12]],38,FALSE),List!$A$2:$B$5,2,FALSE)))</f>
        <v/>
      </c>
      <c r="Y255" s="55" t="str">
        <f>IF(C255="","",IF(ISERROR(VLOOKUP(VLOOKUP(C255,Table1[[Practice no.]:[12]],39,FALSE),List!$A$2:$B$5,2,FALSE)),"",VLOOKUP(VLOOKUP(C255,Table1[[Practice no.]:[12]],39,FALSE),List!$A$2:$B$5,2,FALSE)))</f>
        <v/>
      </c>
      <c r="Z255" s="55" t="str">
        <f>IF(C255="","",IF(ISERROR(VLOOKUP(VLOOKUP(C255,Table1[[Practice no.]:[12]],40,FALSE),List!$A$2:$B$5,2,FALSE)),"",VLOOKUP(VLOOKUP(C255,Table1[[Practice no.]:[12]],40,FALSE),List!$A$2:$B$5,2,FALSE)))</f>
        <v/>
      </c>
      <c r="AA255" s="55" t="str">
        <f>IF(C255="","",IF(ISERROR(VLOOKUP(VLOOKUP(C255,Table1[[Practice no.]:[12]],41,FALSE),List!$A$2:$B$5,2,FALSE)),"",VLOOKUP(VLOOKUP(C255,Table1[[Practice no.]:[12]],41,FALSE),List!$A$2:$B$5,2,FALSE)))</f>
        <v/>
      </c>
      <c r="AB255" s="55" t="str">
        <f>IF(C255="","",IF(ISERROR(VLOOKUP(VLOOKUP(C255,Table1[[Practice no.]:[12]],42,FALSE),List!$A$2:$B$5,2,FALSE)),"",VLOOKUP(VLOOKUP(C255,Table1[[Practice no.]:[12]],42,FALSE),List!$A$2:$B$5,2,FALSE)))</f>
        <v/>
      </c>
    </row>
    <row r="256" spans="1:28" ht="40.35" customHeight="1">
      <c r="A256" s="222"/>
      <c r="B256" s="219"/>
      <c r="C256" s="217"/>
      <c r="D256" s="219" t="str">
        <f>IF(C256="","",HYPERLINK("#'" &amp; C256 &amp; "'!A1",VLOOKUP(C256,Table1[[Practice no.]:[Pracitce Name]],2,FALSE)))</f>
        <v/>
      </c>
      <c r="E256" s="65" t="str">
        <f>IF(C256="","",IF(ISERROR(VLOOKUP(VLOOKUP(C256,Table1[[Practice no.]:[12]],19,FALSE),List!$A$2:$B$5,2,FALSE)),"",VLOOKUP(VLOOKUP(C256,Table1[[Practice no.]:[12]],19,FALSE),List!$A$2:$B$5,2,FALSE)))</f>
        <v/>
      </c>
      <c r="F256" s="66" t="str">
        <f>IF(C256="","",IF(ISERROR(VLOOKUP(VLOOKUP(C256,Table1[[Practice no.]:[12]],20,FALSE),List!$A$2:$B$5,2,FALSE)),"",VLOOKUP(VLOOKUP(C256,Table1[[Practice no.]:[12]],20,FALSE),List!$A$2:$B$5,2,FALSE)))</f>
        <v/>
      </c>
      <c r="G256" s="66" t="str">
        <f>IF(C256="","",IF(ISERROR(VLOOKUP(VLOOKUP(C256,Table1[[Practice no.]:[12]],21,FALSE),List!$A$2:$B$5,2,FALSE)),"",VLOOKUP(VLOOKUP(C256,Table1[[Practice no.]:[12]],21,FALSE),List!$A$2:$B$5,2,FALSE)))</f>
        <v/>
      </c>
      <c r="H256" s="67" t="str">
        <f>IF(C256="","",IF(ISERROR(VLOOKUP(VLOOKUP(C256,Table1[[Practice no.]:[12]],22,FALSE),List!$A$2:$B$5,2,FALSE)),"",VLOOKUP(VLOOKUP(C256,Table1[[Practice no.]:[12]],22,FALSE),List!$A$2:$B$5,2,FALSE)))</f>
        <v/>
      </c>
      <c r="I256" s="67" t="str">
        <f>IF(C256="","",IF(ISERROR(VLOOKUP(VLOOKUP(C256,Table1[[Practice no.]:[12]],23,FALSE),List!$A$2:$B$5,2,FALSE)),"",VLOOKUP(VLOOKUP(C256,Table1[[Practice no.]:[12]],23,FALSE),List!$A$2:$B$5,2,FALSE)))</f>
        <v/>
      </c>
      <c r="J256" s="67" t="str">
        <f>IF(C256="","",IF(ISERROR(VLOOKUP(VLOOKUP(C256,Table1[[Practice no.]:[12]],24,FALSE),List!$A$2:$B$5,2,FALSE)),"",VLOOKUP(VLOOKUP(C256,Table1[[Practice no.]:[12]],24,FALSE),List!$A$2:$B$5,2,FALSE)))</f>
        <v/>
      </c>
      <c r="K256" s="68" t="str">
        <f>IF(C256="","",IF(ISERROR(VLOOKUP(VLOOKUP(C256,Table1[[Practice no.]:[12]],25,FALSE),List!$A$2:$B$5,2,FALSE)),"",VLOOKUP(VLOOKUP(C256,Table1[[Practice no.]:[12]],25,FALSE),List!$A$2:$B$5,2,FALSE)))</f>
        <v/>
      </c>
      <c r="L256" s="68" t="str">
        <f>IF(C256="","",IF(ISERROR(VLOOKUP(VLOOKUP(C256,Table1[[Practice no.]:[12]],26,FALSE),List!$A$2:$B$5,2,FALSE)),"",VLOOKUP(VLOOKUP(C256,Table1[[Practice no.]:[12]],26,FALSE),List!$A$2:$B$5,2,FALSE)))</f>
        <v/>
      </c>
      <c r="M256" s="68" t="str">
        <f>IF(C256="","",IF(ISERROR(VLOOKUP(VLOOKUP(C256,Table1[[Practice no.]:[12]],27,FALSE),List!$A$2:$B$5,2,FALSE)),"",VLOOKUP(VLOOKUP(C256,Table1[[Practice no.]:[12]],27,FALSE),List!$A$2:$B$5,2,FALSE)))</f>
        <v/>
      </c>
      <c r="N256" s="69" t="str">
        <f>IF(C256="","",IF(ISERROR(VLOOKUP(VLOOKUP(C256,Table1[[Practice no.]:[12]],28,FALSE),List!$A$2:$B$5,2,FALSE)),"",VLOOKUP(VLOOKUP(C256,Table1[[Practice no.]:[12]],28,FALSE),List!$A$2:$B$5,2,FALSE)))</f>
        <v/>
      </c>
      <c r="O256" s="69" t="str">
        <f>IF(C256="","",IF(ISERROR(VLOOKUP(VLOOKUP(C256,Table1[[Practice no.]:[12]],29,FALSE),List!$A$2:$B$5,2,FALSE)),"",VLOOKUP(VLOOKUP(C256,Table1[[Practice no.]:[12]],29,FALSE),List!$A$2:$B$5,2,FALSE)))</f>
        <v/>
      </c>
      <c r="P256" s="69" t="str">
        <f>IF(C256="","",IF(ISERROR(VLOOKUP(VLOOKUP(C256,Table1[[Practice no.]:[12]],30,FALSE),List!$A$2:$B$5,2,FALSE)),"",VLOOKUP(VLOOKUP(C256,Table1[[Practice no.]:[12]],30,FALSE),List!$A$2:$B$5,2,FALSE)))</f>
        <v/>
      </c>
      <c r="Q256" s="77" t="str">
        <f>IF(C256="","",IF(ISERROR(VLOOKUP(VLOOKUP(C256,Table1[[Practice no.]:[12]],31,FALSE),List!$A$2:$B$5,2,FALSE)),"",VLOOKUP(VLOOKUP(C256,Table1[[Practice no.]:[12]],31,FALSE),List!$A$2:$B$5,2,FALSE)))</f>
        <v/>
      </c>
      <c r="R256" s="55" t="str">
        <f>IF(C256="","",IF(ISERROR(VLOOKUP(VLOOKUP(C256,Table1[[Practice no.]:[12]],32,FALSE),List!$A$2:$B$5,2,FALSE)),"",VLOOKUP(VLOOKUP(C256,Table1[[Practice no.]:[12]],32,FALSE),List!$A$2:$B$5,2,FALSE)))</f>
        <v/>
      </c>
      <c r="S256" s="55" t="str">
        <f>IF(C256="","",IF(ISERROR(VLOOKUP(VLOOKUP(C256,Table1[[Practice no.]:[12]],33,FALSE),List!$A$2:$B$5,2,FALSE)),"",VLOOKUP(VLOOKUP(C256,Table1[[Practice no.]:[12]],33,FALSE),List!$A$2:$B$5,2,FALSE)))</f>
        <v/>
      </c>
      <c r="T256" s="55" t="str">
        <f>IF(C256="","",IF(ISERROR(VLOOKUP(VLOOKUP(C256,Table1[[Practice no.]:[12]],34,FALSE),List!$A$2:$B$5,2,FALSE)),"",VLOOKUP(VLOOKUP(C256,Table1[[Practice no.]:[12]],34,FALSE),List!$A$2:$B$5,2,FALSE)))</f>
        <v/>
      </c>
      <c r="U256" s="55" t="str">
        <f>IF(C256="","",IF(ISERROR(VLOOKUP(VLOOKUP(C256,Table1[[Practice no.]:[12]],35,FALSE),List!$A$2:$B$5,2,FALSE)),"",VLOOKUP(VLOOKUP(C256,Table1[[Practice no.]:[12]],35,FALSE),List!$A$2:$B$5,2,FALSE)))</f>
        <v/>
      </c>
      <c r="V256" s="55" t="str">
        <f>IF(C256="","",IF(ISERROR(VLOOKUP(VLOOKUP(C256,Table1[[Practice no.]:[12]],36,FALSE),List!$A$2:$B$5,2,FALSE)),"",VLOOKUP(VLOOKUP(C256,Table1[[Practice no.]:[12]],36,FALSE),List!$A$2:$B$5,2,FALSE)))</f>
        <v/>
      </c>
      <c r="W256" s="55" t="str">
        <f>IF(C256="","",IF(ISERROR(VLOOKUP(VLOOKUP(C256,Table1[[Practice no.]:[12]],37,FALSE),List!$A$2:$B$5,2,FALSE)),"",VLOOKUP(VLOOKUP(C256,Table1[[Practice no.]:[12]],37,FALSE),List!$A$2:$B$5,2,FALSE)))</f>
        <v/>
      </c>
      <c r="X256" s="55" t="str">
        <f>IF(C256="","",IF(ISERROR(VLOOKUP(VLOOKUP(C256,Table1[[Practice no.]:[12]],38,FALSE),List!$A$2:$B$5,2,FALSE)),"",VLOOKUP(VLOOKUP(C256,Table1[[Practice no.]:[12]],38,FALSE),List!$A$2:$B$5,2,FALSE)))</f>
        <v/>
      </c>
      <c r="Y256" s="55" t="str">
        <f>IF(C256="","",IF(ISERROR(VLOOKUP(VLOOKUP(C256,Table1[[Practice no.]:[12]],39,FALSE),List!$A$2:$B$5,2,FALSE)),"",VLOOKUP(VLOOKUP(C256,Table1[[Practice no.]:[12]],39,FALSE),List!$A$2:$B$5,2,FALSE)))</f>
        <v/>
      </c>
      <c r="Z256" s="55" t="str">
        <f>IF(C256="","",IF(ISERROR(VLOOKUP(VLOOKUP(C256,Table1[[Practice no.]:[12]],40,FALSE),List!$A$2:$B$5,2,FALSE)),"",VLOOKUP(VLOOKUP(C256,Table1[[Practice no.]:[12]],40,FALSE),List!$A$2:$B$5,2,FALSE)))</f>
        <v/>
      </c>
      <c r="AA256" s="55" t="str">
        <f>IF(C256="","",IF(ISERROR(VLOOKUP(VLOOKUP(C256,Table1[[Practice no.]:[12]],41,FALSE),List!$A$2:$B$5,2,FALSE)),"",VLOOKUP(VLOOKUP(C256,Table1[[Practice no.]:[12]],41,FALSE),List!$A$2:$B$5,2,FALSE)))</f>
        <v/>
      </c>
      <c r="AB256" s="55" t="str">
        <f>IF(C256="","",IF(ISERROR(VLOOKUP(VLOOKUP(C256,Table1[[Practice no.]:[12]],42,FALSE),List!$A$2:$B$5,2,FALSE)),"",VLOOKUP(VLOOKUP(C256,Table1[[Practice no.]:[12]],42,FALSE),List!$A$2:$B$5,2,FALSE)))</f>
        <v/>
      </c>
    </row>
    <row r="257" spans="1:28" ht="40.35" customHeight="1">
      <c r="A257" s="222"/>
      <c r="B257" s="219"/>
      <c r="C257" s="217"/>
      <c r="D257" s="219" t="str">
        <f>IF(C257="","",HYPERLINK("#'" &amp; C257 &amp; "'!A1",VLOOKUP(C257,Table1[[Practice no.]:[Pracitce Name]],2,FALSE)))</f>
        <v/>
      </c>
      <c r="E257" s="65" t="str">
        <f>IF(C257="","",IF(ISERROR(VLOOKUP(VLOOKUP(C257,Table1[[Practice no.]:[12]],19,FALSE),List!$A$2:$B$5,2,FALSE)),"",VLOOKUP(VLOOKUP(C257,Table1[[Practice no.]:[12]],19,FALSE),List!$A$2:$B$5,2,FALSE)))</f>
        <v/>
      </c>
      <c r="F257" s="66" t="str">
        <f>IF(C257="","",IF(ISERROR(VLOOKUP(VLOOKUP(C257,Table1[[Practice no.]:[12]],20,FALSE),List!$A$2:$B$5,2,FALSE)),"",VLOOKUP(VLOOKUP(C257,Table1[[Practice no.]:[12]],20,FALSE),List!$A$2:$B$5,2,FALSE)))</f>
        <v/>
      </c>
      <c r="G257" s="66" t="str">
        <f>IF(C257="","",IF(ISERROR(VLOOKUP(VLOOKUP(C257,Table1[[Practice no.]:[12]],21,FALSE),List!$A$2:$B$5,2,FALSE)),"",VLOOKUP(VLOOKUP(C257,Table1[[Practice no.]:[12]],21,FALSE),List!$A$2:$B$5,2,FALSE)))</f>
        <v/>
      </c>
      <c r="H257" s="67" t="str">
        <f>IF(C257="","",IF(ISERROR(VLOOKUP(VLOOKUP(C257,Table1[[Practice no.]:[12]],22,FALSE),List!$A$2:$B$5,2,FALSE)),"",VLOOKUP(VLOOKUP(C257,Table1[[Practice no.]:[12]],22,FALSE),List!$A$2:$B$5,2,FALSE)))</f>
        <v/>
      </c>
      <c r="I257" s="67" t="str">
        <f>IF(C257="","",IF(ISERROR(VLOOKUP(VLOOKUP(C257,Table1[[Practice no.]:[12]],23,FALSE),List!$A$2:$B$5,2,FALSE)),"",VLOOKUP(VLOOKUP(C257,Table1[[Practice no.]:[12]],23,FALSE),List!$A$2:$B$5,2,FALSE)))</f>
        <v/>
      </c>
      <c r="J257" s="67" t="str">
        <f>IF(C257="","",IF(ISERROR(VLOOKUP(VLOOKUP(C257,Table1[[Practice no.]:[12]],24,FALSE),List!$A$2:$B$5,2,FALSE)),"",VLOOKUP(VLOOKUP(C257,Table1[[Practice no.]:[12]],24,FALSE),List!$A$2:$B$5,2,FALSE)))</f>
        <v/>
      </c>
      <c r="K257" s="68" t="str">
        <f>IF(C257="","",IF(ISERROR(VLOOKUP(VLOOKUP(C257,Table1[[Practice no.]:[12]],25,FALSE),List!$A$2:$B$5,2,FALSE)),"",VLOOKUP(VLOOKUP(C257,Table1[[Practice no.]:[12]],25,FALSE),List!$A$2:$B$5,2,FALSE)))</f>
        <v/>
      </c>
      <c r="L257" s="68" t="str">
        <f>IF(C257="","",IF(ISERROR(VLOOKUP(VLOOKUP(C257,Table1[[Practice no.]:[12]],26,FALSE),List!$A$2:$B$5,2,FALSE)),"",VLOOKUP(VLOOKUP(C257,Table1[[Practice no.]:[12]],26,FALSE),List!$A$2:$B$5,2,FALSE)))</f>
        <v/>
      </c>
      <c r="M257" s="68" t="str">
        <f>IF(C257="","",IF(ISERROR(VLOOKUP(VLOOKUP(C257,Table1[[Practice no.]:[12]],27,FALSE),List!$A$2:$B$5,2,FALSE)),"",VLOOKUP(VLOOKUP(C257,Table1[[Practice no.]:[12]],27,FALSE),List!$A$2:$B$5,2,FALSE)))</f>
        <v/>
      </c>
      <c r="N257" s="69" t="str">
        <f>IF(C257="","",IF(ISERROR(VLOOKUP(VLOOKUP(C257,Table1[[Practice no.]:[12]],28,FALSE),List!$A$2:$B$5,2,FALSE)),"",VLOOKUP(VLOOKUP(C257,Table1[[Practice no.]:[12]],28,FALSE),List!$A$2:$B$5,2,FALSE)))</f>
        <v/>
      </c>
      <c r="O257" s="69" t="str">
        <f>IF(C257="","",IF(ISERROR(VLOOKUP(VLOOKUP(C257,Table1[[Practice no.]:[12]],29,FALSE),List!$A$2:$B$5,2,FALSE)),"",VLOOKUP(VLOOKUP(C257,Table1[[Practice no.]:[12]],29,FALSE),List!$A$2:$B$5,2,FALSE)))</f>
        <v/>
      </c>
      <c r="P257" s="69" t="str">
        <f>IF(C257="","",IF(ISERROR(VLOOKUP(VLOOKUP(C257,Table1[[Practice no.]:[12]],30,FALSE),List!$A$2:$B$5,2,FALSE)),"",VLOOKUP(VLOOKUP(C257,Table1[[Practice no.]:[12]],30,FALSE),List!$A$2:$B$5,2,FALSE)))</f>
        <v/>
      </c>
      <c r="Q257" s="77" t="str">
        <f>IF(C257="","",IF(ISERROR(VLOOKUP(VLOOKUP(C257,Table1[[Practice no.]:[12]],31,FALSE),List!$A$2:$B$5,2,FALSE)),"",VLOOKUP(VLOOKUP(C257,Table1[[Practice no.]:[12]],31,FALSE),List!$A$2:$B$5,2,FALSE)))</f>
        <v/>
      </c>
      <c r="R257" s="55" t="str">
        <f>IF(C257="","",IF(ISERROR(VLOOKUP(VLOOKUP(C257,Table1[[Practice no.]:[12]],32,FALSE),List!$A$2:$B$5,2,FALSE)),"",VLOOKUP(VLOOKUP(C257,Table1[[Practice no.]:[12]],32,FALSE),List!$A$2:$B$5,2,FALSE)))</f>
        <v/>
      </c>
      <c r="S257" s="55" t="str">
        <f>IF(C257="","",IF(ISERROR(VLOOKUP(VLOOKUP(C257,Table1[[Practice no.]:[12]],33,FALSE),List!$A$2:$B$5,2,FALSE)),"",VLOOKUP(VLOOKUP(C257,Table1[[Practice no.]:[12]],33,FALSE),List!$A$2:$B$5,2,FALSE)))</f>
        <v/>
      </c>
      <c r="T257" s="55" t="str">
        <f>IF(C257="","",IF(ISERROR(VLOOKUP(VLOOKUP(C257,Table1[[Practice no.]:[12]],34,FALSE),List!$A$2:$B$5,2,FALSE)),"",VLOOKUP(VLOOKUP(C257,Table1[[Practice no.]:[12]],34,FALSE),List!$A$2:$B$5,2,FALSE)))</f>
        <v/>
      </c>
      <c r="U257" s="55" t="str">
        <f>IF(C257="","",IF(ISERROR(VLOOKUP(VLOOKUP(C257,Table1[[Practice no.]:[12]],35,FALSE),List!$A$2:$B$5,2,FALSE)),"",VLOOKUP(VLOOKUP(C257,Table1[[Practice no.]:[12]],35,FALSE),List!$A$2:$B$5,2,FALSE)))</f>
        <v/>
      </c>
      <c r="V257" s="55" t="str">
        <f>IF(C257="","",IF(ISERROR(VLOOKUP(VLOOKUP(C257,Table1[[Practice no.]:[12]],36,FALSE),List!$A$2:$B$5,2,FALSE)),"",VLOOKUP(VLOOKUP(C257,Table1[[Practice no.]:[12]],36,FALSE),List!$A$2:$B$5,2,FALSE)))</f>
        <v/>
      </c>
      <c r="W257" s="55" t="str">
        <f>IF(C257="","",IF(ISERROR(VLOOKUP(VLOOKUP(C257,Table1[[Practice no.]:[12]],37,FALSE),List!$A$2:$B$5,2,FALSE)),"",VLOOKUP(VLOOKUP(C257,Table1[[Practice no.]:[12]],37,FALSE),List!$A$2:$B$5,2,FALSE)))</f>
        <v/>
      </c>
      <c r="X257" s="55" t="str">
        <f>IF(C257="","",IF(ISERROR(VLOOKUP(VLOOKUP(C257,Table1[[Practice no.]:[12]],38,FALSE),List!$A$2:$B$5,2,FALSE)),"",VLOOKUP(VLOOKUP(C257,Table1[[Practice no.]:[12]],38,FALSE),List!$A$2:$B$5,2,FALSE)))</f>
        <v/>
      </c>
      <c r="Y257" s="55" t="str">
        <f>IF(C257="","",IF(ISERROR(VLOOKUP(VLOOKUP(C257,Table1[[Practice no.]:[12]],39,FALSE),List!$A$2:$B$5,2,FALSE)),"",VLOOKUP(VLOOKUP(C257,Table1[[Practice no.]:[12]],39,FALSE),List!$A$2:$B$5,2,FALSE)))</f>
        <v/>
      </c>
      <c r="Z257" s="55" t="str">
        <f>IF(C257="","",IF(ISERROR(VLOOKUP(VLOOKUP(C257,Table1[[Practice no.]:[12]],40,FALSE),List!$A$2:$B$5,2,FALSE)),"",VLOOKUP(VLOOKUP(C257,Table1[[Practice no.]:[12]],40,FALSE),List!$A$2:$B$5,2,FALSE)))</f>
        <v/>
      </c>
      <c r="AA257" s="55" t="str">
        <f>IF(C257="","",IF(ISERROR(VLOOKUP(VLOOKUP(C257,Table1[[Practice no.]:[12]],41,FALSE),List!$A$2:$B$5,2,FALSE)),"",VLOOKUP(VLOOKUP(C257,Table1[[Practice no.]:[12]],41,FALSE),List!$A$2:$B$5,2,FALSE)))</f>
        <v/>
      </c>
      <c r="AB257" s="55" t="str">
        <f>IF(C257="","",IF(ISERROR(VLOOKUP(VLOOKUP(C257,Table1[[Practice no.]:[12]],42,FALSE),List!$A$2:$B$5,2,FALSE)),"",VLOOKUP(VLOOKUP(C257,Table1[[Practice no.]:[12]],42,FALSE),List!$A$2:$B$5,2,FALSE)))</f>
        <v/>
      </c>
    </row>
    <row r="258" spans="1:28" ht="40.35" customHeight="1">
      <c r="A258" s="222"/>
      <c r="B258" s="219"/>
      <c r="C258" s="217"/>
      <c r="D258" s="219" t="str">
        <f>IF(C258="","",HYPERLINK("#'" &amp; C258 &amp; "'!A1",VLOOKUP(C258,Table1[[Practice no.]:[Pracitce Name]],2,FALSE)))</f>
        <v/>
      </c>
      <c r="E258" s="65" t="str">
        <f>IF(C258="","",IF(ISERROR(VLOOKUP(VLOOKUP(C258,Table1[[Practice no.]:[12]],19,FALSE),List!$A$2:$B$5,2,FALSE)),"",VLOOKUP(VLOOKUP(C258,Table1[[Practice no.]:[12]],19,FALSE),List!$A$2:$B$5,2,FALSE)))</f>
        <v/>
      </c>
      <c r="F258" s="66" t="str">
        <f>IF(C258="","",IF(ISERROR(VLOOKUP(VLOOKUP(C258,Table1[[Practice no.]:[12]],20,FALSE),List!$A$2:$B$5,2,FALSE)),"",VLOOKUP(VLOOKUP(C258,Table1[[Practice no.]:[12]],20,FALSE),List!$A$2:$B$5,2,FALSE)))</f>
        <v/>
      </c>
      <c r="G258" s="66" t="str">
        <f>IF(C258="","",IF(ISERROR(VLOOKUP(VLOOKUP(C258,Table1[[Practice no.]:[12]],21,FALSE),List!$A$2:$B$5,2,FALSE)),"",VLOOKUP(VLOOKUP(C258,Table1[[Practice no.]:[12]],21,FALSE),List!$A$2:$B$5,2,FALSE)))</f>
        <v/>
      </c>
      <c r="H258" s="67" t="str">
        <f>IF(C258="","",IF(ISERROR(VLOOKUP(VLOOKUP(C258,Table1[[Practice no.]:[12]],22,FALSE),List!$A$2:$B$5,2,FALSE)),"",VLOOKUP(VLOOKUP(C258,Table1[[Practice no.]:[12]],22,FALSE),List!$A$2:$B$5,2,FALSE)))</f>
        <v/>
      </c>
      <c r="I258" s="67" t="str">
        <f>IF(C258="","",IF(ISERROR(VLOOKUP(VLOOKUP(C258,Table1[[Practice no.]:[12]],23,FALSE),List!$A$2:$B$5,2,FALSE)),"",VLOOKUP(VLOOKUP(C258,Table1[[Practice no.]:[12]],23,FALSE),List!$A$2:$B$5,2,FALSE)))</f>
        <v/>
      </c>
      <c r="J258" s="67" t="str">
        <f>IF(C258="","",IF(ISERROR(VLOOKUP(VLOOKUP(C258,Table1[[Practice no.]:[12]],24,FALSE),List!$A$2:$B$5,2,FALSE)),"",VLOOKUP(VLOOKUP(C258,Table1[[Practice no.]:[12]],24,FALSE),List!$A$2:$B$5,2,FALSE)))</f>
        <v/>
      </c>
      <c r="K258" s="68" t="str">
        <f>IF(C258="","",IF(ISERROR(VLOOKUP(VLOOKUP(C258,Table1[[Practice no.]:[12]],25,FALSE),List!$A$2:$B$5,2,FALSE)),"",VLOOKUP(VLOOKUP(C258,Table1[[Practice no.]:[12]],25,FALSE),List!$A$2:$B$5,2,FALSE)))</f>
        <v/>
      </c>
      <c r="L258" s="68" t="str">
        <f>IF(C258="","",IF(ISERROR(VLOOKUP(VLOOKUP(C258,Table1[[Practice no.]:[12]],26,FALSE),List!$A$2:$B$5,2,FALSE)),"",VLOOKUP(VLOOKUP(C258,Table1[[Practice no.]:[12]],26,FALSE),List!$A$2:$B$5,2,FALSE)))</f>
        <v/>
      </c>
      <c r="M258" s="68" t="str">
        <f>IF(C258="","",IF(ISERROR(VLOOKUP(VLOOKUP(C258,Table1[[Practice no.]:[12]],27,FALSE),List!$A$2:$B$5,2,FALSE)),"",VLOOKUP(VLOOKUP(C258,Table1[[Practice no.]:[12]],27,FALSE),List!$A$2:$B$5,2,FALSE)))</f>
        <v/>
      </c>
      <c r="N258" s="69" t="str">
        <f>IF(C258="","",IF(ISERROR(VLOOKUP(VLOOKUP(C258,Table1[[Practice no.]:[12]],28,FALSE),List!$A$2:$B$5,2,FALSE)),"",VLOOKUP(VLOOKUP(C258,Table1[[Practice no.]:[12]],28,FALSE),List!$A$2:$B$5,2,FALSE)))</f>
        <v/>
      </c>
      <c r="O258" s="69" t="str">
        <f>IF(C258="","",IF(ISERROR(VLOOKUP(VLOOKUP(C258,Table1[[Practice no.]:[12]],29,FALSE),List!$A$2:$B$5,2,FALSE)),"",VLOOKUP(VLOOKUP(C258,Table1[[Practice no.]:[12]],29,FALSE),List!$A$2:$B$5,2,FALSE)))</f>
        <v/>
      </c>
      <c r="P258" s="69" t="str">
        <f>IF(C258="","",IF(ISERROR(VLOOKUP(VLOOKUP(C258,Table1[[Practice no.]:[12]],30,FALSE),List!$A$2:$B$5,2,FALSE)),"",VLOOKUP(VLOOKUP(C258,Table1[[Practice no.]:[12]],30,FALSE),List!$A$2:$B$5,2,FALSE)))</f>
        <v/>
      </c>
      <c r="Q258" s="77" t="str">
        <f>IF(C258="","",IF(ISERROR(VLOOKUP(VLOOKUP(C258,Table1[[Practice no.]:[12]],31,FALSE),List!$A$2:$B$5,2,FALSE)),"",VLOOKUP(VLOOKUP(C258,Table1[[Practice no.]:[12]],31,FALSE),List!$A$2:$B$5,2,FALSE)))</f>
        <v/>
      </c>
      <c r="R258" s="55" t="str">
        <f>IF(C258="","",IF(ISERROR(VLOOKUP(VLOOKUP(C258,Table1[[Practice no.]:[12]],32,FALSE),List!$A$2:$B$5,2,FALSE)),"",VLOOKUP(VLOOKUP(C258,Table1[[Practice no.]:[12]],32,FALSE),List!$A$2:$B$5,2,FALSE)))</f>
        <v/>
      </c>
      <c r="S258" s="55" t="str">
        <f>IF(C258="","",IF(ISERROR(VLOOKUP(VLOOKUP(C258,Table1[[Practice no.]:[12]],33,FALSE),List!$A$2:$B$5,2,FALSE)),"",VLOOKUP(VLOOKUP(C258,Table1[[Practice no.]:[12]],33,FALSE),List!$A$2:$B$5,2,FALSE)))</f>
        <v/>
      </c>
      <c r="T258" s="55" t="str">
        <f>IF(C258="","",IF(ISERROR(VLOOKUP(VLOOKUP(C258,Table1[[Practice no.]:[12]],34,FALSE),List!$A$2:$B$5,2,FALSE)),"",VLOOKUP(VLOOKUP(C258,Table1[[Practice no.]:[12]],34,FALSE),List!$A$2:$B$5,2,FALSE)))</f>
        <v/>
      </c>
      <c r="U258" s="55" t="str">
        <f>IF(C258="","",IF(ISERROR(VLOOKUP(VLOOKUP(C258,Table1[[Practice no.]:[12]],35,FALSE),List!$A$2:$B$5,2,FALSE)),"",VLOOKUP(VLOOKUP(C258,Table1[[Practice no.]:[12]],35,FALSE),List!$A$2:$B$5,2,FALSE)))</f>
        <v/>
      </c>
      <c r="V258" s="55" t="str">
        <f>IF(C258="","",IF(ISERROR(VLOOKUP(VLOOKUP(C258,Table1[[Practice no.]:[12]],36,FALSE),List!$A$2:$B$5,2,FALSE)),"",VLOOKUP(VLOOKUP(C258,Table1[[Practice no.]:[12]],36,FALSE),List!$A$2:$B$5,2,FALSE)))</f>
        <v/>
      </c>
      <c r="W258" s="55" t="str">
        <f>IF(C258="","",IF(ISERROR(VLOOKUP(VLOOKUP(C258,Table1[[Practice no.]:[12]],37,FALSE),List!$A$2:$B$5,2,FALSE)),"",VLOOKUP(VLOOKUP(C258,Table1[[Practice no.]:[12]],37,FALSE),List!$A$2:$B$5,2,FALSE)))</f>
        <v/>
      </c>
      <c r="X258" s="55" t="str">
        <f>IF(C258="","",IF(ISERROR(VLOOKUP(VLOOKUP(C258,Table1[[Practice no.]:[12]],38,FALSE),List!$A$2:$B$5,2,FALSE)),"",VLOOKUP(VLOOKUP(C258,Table1[[Practice no.]:[12]],38,FALSE),List!$A$2:$B$5,2,FALSE)))</f>
        <v/>
      </c>
      <c r="Y258" s="55" t="str">
        <f>IF(C258="","",IF(ISERROR(VLOOKUP(VLOOKUP(C258,Table1[[Practice no.]:[12]],39,FALSE),List!$A$2:$B$5,2,FALSE)),"",VLOOKUP(VLOOKUP(C258,Table1[[Practice no.]:[12]],39,FALSE),List!$A$2:$B$5,2,FALSE)))</f>
        <v/>
      </c>
      <c r="Z258" s="55" t="str">
        <f>IF(C258="","",IF(ISERROR(VLOOKUP(VLOOKUP(C258,Table1[[Practice no.]:[12]],40,FALSE),List!$A$2:$B$5,2,FALSE)),"",VLOOKUP(VLOOKUP(C258,Table1[[Practice no.]:[12]],40,FALSE),List!$A$2:$B$5,2,FALSE)))</f>
        <v/>
      </c>
      <c r="AA258" s="55" t="str">
        <f>IF(C258="","",IF(ISERROR(VLOOKUP(VLOOKUP(C258,Table1[[Practice no.]:[12]],41,FALSE),List!$A$2:$B$5,2,FALSE)),"",VLOOKUP(VLOOKUP(C258,Table1[[Practice no.]:[12]],41,FALSE),List!$A$2:$B$5,2,FALSE)))</f>
        <v/>
      </c>
      <c r="AB258" s="55" t="str">
        <f>IF(C258="","",IF(ISERROR(VLOOKUP(VLOOKUP(C258,Table1[[Practice no.]:[12]],42,FALSE),List!$A$2:$B$5,2,FALSE)),"",VLOOKUP(VLOOKUP(C258,Table1[[Practice no.]:[12]],42,FALSE),List!$A$2:$B$5,2,FALSE)))</f>
        <v/>
      </c>
    </row>
    <row r="259" spans="1:28" ht="40.35" customHeight="1">
      <c r="A259" s="222"/>
      <c r="B259" s="219"/>
      <c r="C259" s="217"/>
      <c r="D259" s="219" t="str">
        <f>IF(C259="","",HYPERLINK("#'" &amp; C259 &amp; "'!A1",VLOOKUP(C259,Table1[[Practice no.]:[Pracitce Name]],2,FALSE)))</f>
        <v/>
      </c>
      <c r="E259" s="65" t="str">
        <f>IF(C259="","",IF(ISERROR(VLOOKUP(VLOOKUP(C259,Table1[[Practice no.]:[12]],19,FALSE),List!$A$2:$B$5,2,FALSE)),"",VLOOKUP(VLOOKUP(C259,Table1[[Practice no.]:[12]],19,FALSE),List!$A$2:$B$5,2,FALSE)))</f>
        <v/>
      </c>
      <c r="F259" s="66" t="str">
        <f>IF(C259="","",IF(ISERROR(VLOOKUP(VLOOKUP(C259,Table1[[Practice no.]:[12]],20,FALSE),List!$A$2:$B$5,2,FALSE)),"",VLOOKUP(VLOOKUP(C259,Table1[[Practice no.]:[12]],20,FALSE),List!$A$2:$B$5,2,FALSE)))</f>
        <v/>
      </c>
      <c r="G259" s="66" t="str">
        <f>IF(C259="","",IF(ISERROR(VLOOKUP(VLOOKUP(C259,Table1[[Practice no.]:[12]],21,FALSE),List!$A$2:$B$5,2,FALSE)),"",VLOOKUP(VLOOKUP(C259,Table1[[Practice no.]:[12]],21,FALSE),List!$A$2:$B$5,2,FALSE)))</f>
        <v/>
      </c>
      <c r="H259" s="67" t="str">
        <f>IF(C259="","",IF(ISERROR(VLOOKUP(VLOOKUP(C259,Table1[[Practice no.]:[12]],22,FALSE),List!$A$2:$B$5,2,FALSE)),"",VLOOKUP(VLOOKUP(C259,Table1[[Practice no.]:[12]],22,FALSE),List!$A$2:$B$5,2,FALSE)))</f>
        <v/>
      </c>
      <c r="I259" s="67" t="str">
        <f>IF(C259="","",IF(ISERROR(VLOOKUP(VLOOKUP(C259,Table1[[Practice no.]:[12]],23,FALSE),List!$A$2:$B$5,2,FALSE)),"",VLOOKUP(VLOOKUP(C259,Table1[[Practice no.]:[12]],23,FALSE),List!$A$2:$B$5,2,FALSE)))</f>
        <v/>
      </c>
      <c r="J259" s="67" t="str">
        <f>IF(C259="","",IF(ISERROR(VLOOKUP(VLOOKUP(C259,Table1[[Practice no.]:[12]],24,FALSE),List!$A$2:$B$5,2,FALSE)),"",VLOOKUP(VLOOKUP(C259,Table1[[Practice no.]:[12]],24,FALSE),List!$A$2:$B$5,2,FALSE)))</f>
        <v/>
      </c>
      <c r="K259" s="68" t="str">
        <f>IF(C259="","",IF(ISERROR(VLOOKUP(VLOOKUP(C259,Table1[[Practice no.]:[12]],25,FALSE),List!$A$2:$B$5,2,FALSE)),"",VLOOKUP(VLOOKUP(C259,Table1[[Practice no.]:[12]],25,FALSE),List!$A$2:$B$5,2,FALSE)))</f>
        <v/>
      </c>
      <c r="L259" s="68" t="str">
        <f>IF(C259="","",IF(ISERROR(VLOOKUP(VLOOKUP(C259,Table1[[Practice no.]:[12]],26,FALSE),List!$A$2:$B$5,2,FALSE)),"",VLOOKUP(VLOOKUP(C259,Table1[[Practice no.]:[12]],26,FALSE),List!$A$2:$B$5,2,FALSE)))</f>
        <v/>
      </c>
      <c r="M259" s="68" t="str">
        <f>IF(C259="","",IF(ISERROR(VLOOKUP(VLOOKUP(C259,Table1[[Practice no.]:[12]],27,FALSE),List!$A$2:$B$5,2,FALSE)),"",VLOOKUP(VLOOKUP(C259,Table1[[Practice no.]:[12]],27,FALSE),List!$A$2:$B$5,2,FALSE)))</f>
        <v/>
      </c>
      <c r="N259" s="69" t="str">
        <f>IF(C259="","",IF(ISERROR(VLOOKUP(VLOOKUP(C259,Table1[[Practice no.]:[12]],28,FALSE),List!$A$2:$B$5,2,FALSE)),"",VLOOKUP(VLOOKUP(C259,Table1[[Practice no.]:[12]],28,FALSE),List!$A$2:$B$5,2,FALSE)))</f>
        <v/>
      </c>
      <c r="O259" s="69" t="str">
        <f>IF(C259="","",IF(ISERROR(VLOOKUP(VLOOKUP(C259,Table1[[Practice no.]:[12]],29,FALSE),List!$A$2:$B$5,2,FALSE)),"",VLOOKUP(VLOOKUP(C259,Table1[[Practice no.]:[12]],29,FALSE),List!$A$2:$B$5,2,FALSE)))</f>
        <v/>
      </c>
      <c r="P259" s="69" t="str">
        <f>IF(C259="","",IF(ISERROR(VLOOKUP(VLOOKUP(C259,Table1[[Practice no.]:[12]],30,FALSE),List!$A$2:$B$5,2,FALSE)),"",VLOOKUP(VLOOKUP(C259,Table1[[Practice no.]:[12]],30,FALSE),List!$A$2:$B$5,2,FALSE)))</f>
        <v/>
      </c>
      <c r="Q259" s="77" t="str">
        <f>IF(C259="","",IF(ISERROR(VLOOKUP(VLOOKUP(C259,Table1[[Practice no.]:[12]],31,FALSE),List!$A$2:$B$5,2,FALSE)),"",VLOOKUP(VLOOKUP(C259,Table1[[Practice no.]:[12]],31,FALSE),List!$A$2:$B$5,2,FALSE)))</f>
        <v/>
      </c>
      <c r="R259" s="55" t="str">
        <f>IF(C259="","",IF(ISERROR(VLOOKUP(VLOOKUP(C259,Table1[[Practice no.]:[12]],32,FALSE),List!$A$2:$B$5,2,FALSE)),"",VLOOKUP(VLOOKUP(C259,Table1[[Practice no.]:[12]],32,FALSE),List!$A$2:$B$5,2,FALSE)))</f>
        <v/>
      </c>
      <c r="S259" s="55" t="str">
        <f>IF(C259="","",IF(ISERROR(VLOOKUP(VLOOKUP(C259,Table1[[Practice no.]:[12]],33,FALSE),List!$A$2:$B$5,2,FALSE)),"",VLOOKUP(VLOOKUP(C259,Table1[[Practice no.]:[12]],33,FALSE),List!$A$2:$B$5,2,FALSE)))</f>
        <v/>
      </c>
      <c r="T259" s="55" t="str">
        <f>IF(C259="","",IF(ISERROR(VLOOKUP(VLOOKUP(C259,Table1[[Practice no.]:[12]],34,FALSE),List!$A$2:$B$5,2,FALSE)),"",VLOOKUP(VLOOKUP(C259,Table1[[Practice no.]:[12]],34,FALSE),List!$A$2:$B$5,2,FALSE)))</f>
        <v/>
      </c>
      <c r="U259" s="55" t="str">
        <f>IF(C259="","",IF(ISERROR(VLOOKUP(VLOOKUP(C259,Table1[[Practice no.]:[12]],35,FALSE),List!$A$2:$B$5,2,FALSE)),"",VLOOKUP(VLOOKUP(C259,Table1[[Practice no.]:[12]],35,FALSE),List!$A$2:$B$5,2,FALSE)))</f>
        <v/>
      </c>
      <c r="V259" s="55" t="str">
        <f>IF(C259="","",IF(ISERROR(VLOOKUP(VLOOKUP(C259,Table1[[Practice no.]:[12]],36,FALSE),List!$A$2:$B$5,2,FALSE)),"",VLOOKUP(VLOOKUP(C259,Table1[[Practice no.]:[12]],36,FALSE),List!$A$2:$B$5,2,FALSE)))</f>
        <v/>
      </c>
      <c r="W259" s="55" t="str">
        <f>IF(C259="","",IF(ISERROR(VLOOKUP(VLOOKUP(C259,Table1[[Practice no.]:[12]],37,FALSE),List!$A$2:$B$5,2,FALSE)),"",VLOOKUP(VLOOKUP(C259,Table1[[Practice no.]:[12]],37,FALSE),List!$A$2:$B$5,2,FALSE)))</f>
        <v/>
      </c>
      <c r="X259" s="55" t="str">
        <f>IF(C259="","",IF(ISERROR(VLOOKUP(VLOOKUP(C259,Table1[[Practice no.]:[12]],38,FALSE),List!$A$2:$B$5,2,FALSE)),"",VLOOKUP(VLOOKUP(C259,Table1[[Practice no.]:[12]],38,FALSE),List!$A$2:$B$5,2,FALSE)))</f>
        <v/>
      </c>
      <c r="Y259" s="55" t="str">
        <f>IF(C259="","",IF(ISERROR(VLOOKUP(VLOOKUP(C259,Table1[[Practice no.]:[12]],39,FALSE),List!$A$2:$B$5,2,FALSE)),"",VLOOKUP(VLOOKUP(C259,Table1[[Practice no.]:[12]],39,FALSE),List!$A$2:$B$5,2,FALSE)))</f>
        <v/>
      </c>
      <c r="Z259" s="55" t="str">
        <f>IF(C259="","",IF(ISERROR(VLOOKUP(VLOOKUP(C259,Table1[[Practice no.]:[12]],40,FALSE),List!$A$2:$B$5,2,FALSE)),"",VLOOKUP(VLOOKUP(C259,Table1[[Practice no.]:[12]],40,FALSE),List!$A$2:$B$5,2,FALSE)))</f>
        <v/>
      </c>
      <c r="AA259" s="55" t="str">
        <f>IF(C259="","",IF(ISERROR(VLOOKUP(VLOOKUP(C259,Table1[[Practice no.]:[12]],41,FALSE),List!$A$2:$B$5,2,FALSE)),"",VLOOKUP(VLOOKUP(C259,Table1[[Practice no.]:[12]],41,FALSE),List!$A$2:$B$5,2,FALSE)))</f>
        <v/>
      </c>
      <c r="AB259" s="55" t="str">
        <f>IF(C259="","",IF(ISERROR(VLOOKUP(VLOOKUP(C259,Table1[[Practice no.]:[12]],42,FALSE),List!$A$2:$B$5,2,FALSE)),"",VLOOKUP(VLOOKUP(C259,Table1[[Practice no.]:[12]],42,FALSE),List!$A$2:$B$5,2,FALSE)))</f>
        <v/>
      </c>
    </row>
    <row r="260" spans="1:28" ht="40.35" customHeight="1">
      <c r="A260" s="222"/>
      <c r="B260" s="219"/>
      <c r="C260" s="217"/>
      <c r="D260" s="219" t="str">
        <f>IF(C260="","",HYPERLINK("#'" &amp; C260 &amp; "'!A1",VLOOKUP(C260,Table1[[Practice no.]:[Pracitce Name]],2,FALSE)))</f>
        <v/>
      </c>
      <c r="E260" s="65" t="str">
        <f>IF(C260="","",IF(ISERROR(VLOOKUP(VLOOKUP(C260,Table1[[Practice no.]:[12]],19,FALSE),List!$A$2:$B$5,2,FALSE)),"",VLOOKUP(VLOOKUP(C260,Table1[[Practice no.]:[12]],19,FALSE),List!$A$2:$B$5,2,FALSE)))</f>
        <v/>
      </c>
      <c r="F260" s="66" t="str">
        <f>IF(C260="","",IF(ISERROR(VLOOKUP(VLOOKUP(C260,Table1[[Practice no.]:[12]],20,FALSE),List!$A$2:$B$5,2,FALSE)),"",VLOOKUP(VLOOKUP(C260,Table1[[Practice no.]:[12]],20,FALSE),List!$A$2:$B$5,2,FALSE)))</f>
        <v/>
      </c>
      <c r="G260" s="66" t="str">
        <f>IF(C260="","",IF(ISERROR(VLOOKUP(VLOOKUP(C260,Table1[[Practice no.]:[12]],21,FALSE),List!$A$2:$B$5,2,FALSE)),"",VLOOKUP(VLOOKUP(C260,Table1[[Practice no.]:[12]],21,FALSE),List!$A$2:$B$5,2,FALSE)))</f>
        <v/>
      </c>
      <c r="H260" s="67" t="str">
        <f>IF(C260="","",IF(ISERROR(VLOOKUP(VLOOKUP(C260,Table1[[Practice no.]:[12]],22,FALSE),List!$A$2:$B$5,2,FALSE)),"",VLOOKUP(VLOOKUP(C260,Table1[[Practice no.]:[12]],22,FALSE),List!$A$2:$B$5,2,FALSE)))</f>
        <v/>
      </c>
      <c r="I260" s="67" t="str">
        <f>IF(C260="","",IF(ISERROR(VLOOKUP(VLOOKUP(C260,Table1[[Practice no.]:[12]],23,FALSE),List!$A$2:$B$5,2,FALSE)),"",VLOOKUP(VLOOKUP(C260,Table1[[Practice no.]:[12]],23,FALSE),List!$A$2:$B$5,2,FALSE)))</f>
        <v/>
      </c>
      <c r="J260" s="67" t="str">
        <f>IF(C260="","",IF(ISERROR(VLOOKUP(VLOOKUP(C260,Table1[[Practice no.]:[12]],24,FALSE),List!$A$2:$B$5,2,FALSE)),"",VLOOKUP(VLOOKUP(C260,Table1[[Practice no.]:[12]],24,FALSE),List!$A$2:$B$5,2,FALSE)))</f>
        <v/>
      </c>
      <c r="K260" s="68" t="str">
        <f>IF(C260="","",IF(ISERROR(VLOOKUP(VLOOKUP(C260,Table1[[Practice no.]:[12]],25,FALSE),List!$A$2:$B$5,2,FALSE)),"",VLOOKUP(VLOOKUP(C260,Table1[[Practice no.]:[12]],25,FALSE),List!$A$2:$B$5,2,FALSE)))</f>
        <v/>
      </c>
      <c r="L260" s="68" t="str">
        <f>IF(C260="","",IF(ISERROR(VLOOKUP(VLOOKUP(C260,Table1[[Practice no.]:[12]],26,FALSE),List!$A$2:$B$5,2,FALSE)),"",VLOOKUP(VLOOKUP(C260,Table1[[Practice no.]:[12]],26,FALSE),List!$A$2:$B$5,2,FALSE)))</f>
        <v/>
      </c>
      <c r="M260" s="68" t="str">
        <f>IF(C260="","",IF(ISERROR(VLOOKUP(VLOOKUP(C260,Table1[[Practice no.]:[12]],27,FALSE),List!$A$2:$B$5,2,FALSE)),"",VLOOKUP(VLOOKUP(C260,Table1[[Practice no.]:[12]],27,FALSE),List!$A$2:$B$5,2,FALSE)))</f>
        <v/>
      </c>
      <c r="N260" s="69" t="str">
        <f>IF(C260="","",IF(ISERROR(VLOOKUP(VLOOKUP(C260,Table1[[Practice no.]:[12]],28,FALSE),List!$A$2:$B$5,2,FALSE)),"",VLOOKUP(VLOOKUP(C260,Table1[[Practice no.]:[12]],28,FALSE),List!$A$2:$B$5,2,FALSE)))</f>
        <v/>
      </c>
      <c r="O260" s="69" t="str">
        <f>IF(C260="","",IF(ISERROR(VLOOKUP(VLOOKUP(C260,Table1[[Practice no.]:[12]],29,FALSE),List!$A$2:$B$5,2,FALSE)),"",VLOOKUP(VLOOKUP(C260,Table1[[Practice no.]:[12]],29,FALSE),List!$A$2:$B$5,2,FALSE)))</f>
        <v/>
      </c>
      <c r="P260" s="69" t="str">
        <f>IF(C260="","",IF(ISERROR(VLOOKUP(VLOOKUP(C260,Table1[[Practice no.]:[12]],30,FALSE),List!$A$2:$B$5,2,FALSE)),"",VLOOKUP(VLOOKUP(C260,Table1[[Practice no.]:[12]],30,FALSE),List!$A$2:$B$5,2,FALSE)))</f>
        <v/>
      </c>
      <c r="Q260" s="77" t="str">
        <f>IF(C260="","",IF(ISERROR(VLOOKUP(VLOOKUP(C260,Table1[[Practice no.]:[12]],31,FALSE),List!$A$2:$B$5,2,FALSE)),"",VLOOKUP(VLOOKUP(C260,Table1[[Practice no.]:[12]],31,FALSE),List!$A$2:$B$5,2,FALSE)))</f>
        <v/>
      </c>
      <c r="R260" s="55" t="str">
        <f>IF(C260="","",IF(ISERROR(VLOOKUP(VLOOKUP(C260,Table1[[Practice no.]:[12]],32,FALSE),List!$A$2:$B$5,2,FALSE)),"",VLOOKUP(VLOOKUP(C260,Table1[[Practice no.]:[12]],32,FALSE),List!$A$2:$B$5,2,FALSE)))</f>
        <v/>
      </c>
      <c r="S260" s="55" t="str">
        <f>IF(C260="","",IF(ISERROR(VLOOKUP(VLOOKUP(C260,Table1[[Practice no.]:[12]],33,FALSE),List!$A$2:$B$5,2,FALSE)),"",VLOOKUP(VLOOKUP(C260,Table1[[Practice no.]:[12]],33,FALSE),List!$A$2:$B$5,2,FALSE)))</f>
        <v/>
      </c>
      <c r="T260" s="55" t="str">
        <f>IF(C260="","",IF(ISERROR(VLOOKUP(VLOOKUP(C260,Table1[[Practice no.]:[12]],34,FALSE),List!$A$2:$B$5,2,FALSE)),"",VLOOKUP(VLOOKUP(C260,Table1[[Practice no.]:[12]],34,FALSE),List!$A$2:$B$5,2,FALSE)))</f>
        <v/>
      </c>
      <c r="U260" s="55" t="str">
        <f>IF(C260="","",IF(ISERROR(VLOOKUP(VLOOKUP(C260,Table1[[Practice no.]:[12]],35,FALSE),List!$A$2:$B$5,2,FALSE)),"",VLOOKUP(VLOOKUP(C260,Table1[[Practice no.]:[12]],35,FALSE),List!$A$2:$B$5,2,FALSE)))</f>
        <v/>
      </c>
      <c r="V260" s="55" t="str">
        <f>IF(C260="","",IF(ISERROR(VLOOKUP(VLOOKUP(C260,Table1[[Practice no.]:[12]],36,FALSE),List!$A$2:$B$5,2,FALSE)),"",VLOOKUP(VLOOKUP(C260,Table1[[Practice no.]:[12]],36,FALSE),List!$A$2:$B$5,2,FALSE)))</f>
        <v/>
      </c>
      <c r="W260" s="55" t="str">
        <f>IF(C260="","",IF(ISERROR(VLOOKUP(VLOOKUP(C260,Table1[[Practice no.]:[12]],37,FALSE),List!$A$2:$B$5,2,FALSE)),"",VLOOKUP(VLOOKUP(C260,Table1[[Practice no.]:[12]],37,FALSE),List!$A$2:$B$5,2,FALSE)))</f>
        <v/>
      </c>
      <c r="X260" s="55" t="str">
        <f>IF(C260="","",IF(ISERROR(VLOOKUP(VLOOKUP(C260,Table1[[Practice no.]:[12]],38,FALSE),List!$A$2:$B$5,2,FALSE)),"",VLOOKUP(VLOOKUP(C260,Table1[[Practice no.]:[12]],38,FALSE),List!$A$2:$B$5,2,FALSE)))</f>
        <v/>
      </c>
      <c r="Y260" s="55" t="str">
        <f>IF(C260="","",IF(ISERROR(VLOOKUP(VLOOKUP(C260,Table1[[Practice no.]:[12]],39,FALSE),List!$A$2:$B$5,2,FALSE)),"",VLOOKUP(VLOOKUP(C260,Table1[[Practice no.]:[12]],39,FALSE),List!$A$2:$B$5,2,FALSE)))</f>
        <v/>
      </c>
      <c r="Z260" s="55" t="str">
        <f>IF(C260="","",IF(ISERROR(VLOOKUP(VLOOKUP(C260,Table1[[Practice no.]:[12]],40,FALSE),List!$A$2:$B$5,2,FALSE)),"",VLOOKUP(VLOOKUP(C260,Table1[[Practice no.]:[12]],40,FALSE),List!$A$2:$B$5,2,FALSE)))</f>
        <v/>
      </c>
      <c r="AA260" s="55" t="str">
        <f>IF(C260="","",IF(ISERROR(VLOOKUP(VLOOKUP(C260,Table1[[Practice no.]:[12]],41,FALSE),List!$A$2:$B$5,2,FALSE)),"",VLOOKUP(VLOOKUP(C260,Table1[[Practice no.]:[12]],41,FALSE),List!$A$2:$B$5,2,FALSE)))</f>
        <v/>
      </c>
      <c r="AB260" s="55" t="str">
        <f>IF(C260="","",IF(ISERROR(VLOOKUP(VLOOKUP(C260,Table1[[Practice no.]:[12]],42,FALSE),List!$A$2:$B$5,2,FALSE)),"",VLOOKUP(VLOOKUP(C260,Table1[[Practice no.]:[12]],42,FALSE),List!$A$2:$B$5,2,FALSE)))</f>
        <v/>
      </c>
    </row>
    <row r="261" spans="1:28" ht="40.35" customHeight="1">
      <c r="A261" s="222"/>
      <c r="B261" s="219"/>
      <c r="C261" s="217"/>
      <c r="D261" s="219" t="str">
        <f>IF(C261="","",HYPERLINK("#'" &amp; C261 &amp; "'!A1",VLOOKUP(C261,Table1[[Practice no.]:[Pracitce Name]],2,FALSE)))</f>
        <v/>
      </c>
      <c r="E261" s="65" t="str">
        <f>IF(C261="","",IF(ISERROR(VLOOKUP(VLOOKUP(C261,Table1[[Practice no.]:[12]],19,FALSE),List!$A$2:$B$5,2,FALSE)),"",VLOOKUP(VLOOKUP(C261,Table1[[Practice no.]:[12]],19,FALSE),List!$A$2:$B$5,2,FALSE)))</f>
        <v/>
      </c>
      <c r="F261" s="66" t="str">
        <f>IF(C261="","",IF(ISERROR(VLOOKUP(VLOOKUP(C261,Table1[[Practice no.]:[12]],20,FALSE),List!$A$2:$B$5,2,FALSE)),"",VLOOKUP(VLOOKUP(C261,Table1[[Practice no.]:[12]],20,FALSE),List!$A$2:$B$5,2,FALSE)))</f>
        <v/>
      </c>
      <c r="G261" s="66" t="str">
        <f>IF(C261="","",IF(ISERROR(VLOOKUP(VLOOKUP(C261,Table1[[Practice no.]:[12]],21,FALSE),List!$A$2:$B$5,2,FALSE)),"",VLOOKUP(VLOOKUP(C261,Table1[[Practice no.]:[12]],21,FALSE),List!$A$2:$B$5,2,FALSE)))</f>
        <v/>
      </c>
      <c r="H261" s="67" t="str">
        <f>IF(C261="","",IF(ISERROR(VLOOKUP(VLOOKUP(C261,Table1[[Practice no.]:[12]],22,FALSE),List!$A$2:$B$5,2,FALSE)),"",VLOOKUP(VLOOKUP(C261,Table1[[Practice no.]:[12]],22,FALSE),List!$A$2:$B$5,2,FALSE)))</f>
        <v/>
      </c>
      <c r="I261" s="67" t="str">
        <f>IF(C261="","",IF(ISERROR(VLOOKUP(VLOOKUP(C261,Table1[[Practice no.]:[12]],23,FALSE),List!$A$2:$B$5,2,FALSE)),"",VLOOKUP(VLOOKUP(C261,Table1[[Practice no.]:[12]],23,FALSE),List!$A$2:$B$5,2,FALSE)))</f>
        <v/>
      </c>
      <c r="J261" s="67" t="str">
        <f>IF(C261="","",IF(ISERROR(VLOOKUP(VLOOKUP(C261,Table1[[Practice no.]:[12]],24,FALSE),List!$A$2:$B$5,2,FALSE)),"",VLOOKUP(VLOOKUP(C261,Table1[[Practice no.]:[12]],24,FALSE),List!$A$2:$B$5,2,FALSE)))</f>
        <v/>
      </c>
      <c r="K261" s="68" t="str">
        <f>IF(C261="","",IF(ISERROR(VLOOKUP(VLOOKUP(C261,Table1[[Practice no.]:[12]],25,FALSE),List!$A$2:$B$5,2,FALSE)),"",VLOOKUP(VLOOKUP(C261,Table1[[Practice no.]:[12]],25,FALSE),List!$A$2:$B$5,2,FALSE)))</f>
        <v/>
      </c>
      <c r="L261" s="68" t="str">
        <f>IF(C261="","",IF(ISERROR(VLOOKUP(VLOOKUP(C261,Table1[[Practice no.]:[12]],26,FALSE),List!$A$2:$B$5,2,FALSE)),"",VLOOKUP(VLOOKUP(C261,Table1[[Practice no.]:[12]],26,FALSE),List!$A$2:$B$5,2,FALSE)))</f>
        <v/>
      </c>
      <c r="M261" s="68" t="str">
        <f>IF(C261="","",IF(ISERROR(VLOOKUP(VLOOKUP(C261,Table1[[Practice no.]:[12]],27,FALSE),List!$A$2:$B$5,2,FALSE)),"",VLOOKUP(VLOOKUP(C261,Table1[[Practice no.]:[12]],27,FALSE),List!$A$2:$B$5,2,FALSE)))</f>
        <v/>
      </c>
      <c r="N261" s="69" t="str">
        <f>IF(C261="","",IF(ISERROR(VLOOKUP(VLOOKUP(C261,Table1[[Practice no.]:[12]],28,FALSE),List!$A$2:$B$5,2,FALSE)),"",VLOOKUP(VLOOKUP(C261,Table1[[Practice no.]:[12]],28,FALSE),List!$A$2:$B$5,2,FALSE)))</f>
        <v/>
      </c>
      <c r="O261" s="69" t="str">
        <f>IF(C261="","",IF(ISERROR(VLOOKUP(VLOOKUP(C261,Table1[[Practice no.]:[12]],29,FALSE),List!$A$2:$B$5,2,FALSE)),"",VLOOKUP(VLOOKUP(C261,Table1[[Practice no.]:[12]],29,FALSE),List!$A$2:$B$5,2,FALSE)))</f>
        <v/>
      </c>
      <c r="P261" s="69" t="str">
        <f>IF(C261="","",IF(ISERROR(VLOOKUP(VLOOKUP(C261,Table1[[Practice no.]:[12]],30,FALSE),List!$A$2:$B$5,2,FALSE)),"",VLOOKUP(VLOOKUP(C261,Table1[[Practice no.]:[12]],30,FALSE),List!$A$2:$B$5,2,FALSE)))</f>
        <v/>
      </c>
      <c r="Q261" s="77" t="str">
        <f>IF(C261="","",IF(ISERROR(VLOOKUP(VLOOKUP(C261,Table1[[Practice no.]:[12]],31,FALSE),List!$A$2:$B$5,2,FALSE)),"",VLOOKUP(VLOOKUP(C261,Table1[[Practice no.]:[12]],31,FALSE),List!$A$2:$B$5,2,FALSE)))</f>
        <v/>
      </c>
      <c r="R261" s="55" t="str">
        <f>IF(C261="","",IF(ISERROR(VLOOKUP(VLOOKUP(C261,Table1[[Practice no.]:[12]],32,FALSE),List!$A$2:$B$5,2,FALSE)),"",VLOOKUP(VLOOKUP(C261,Table1[[Practice no.]:[12]],32,FALSE),List!$A$2:$B$5,2,FALSE)))</f>
        <v/>
      </c>
      <c r="S261" s="55" t="str">
        <f>IF(C261="","",IF(ISERROR(VLOOKUP(VLOOKUP(C261,Table1[[Practice no.]:[12]],33,FALSE),List!$A$2:$B$5,2,FALSE)),"",VLOOKUP(VLOOKUP(C261,Table1[[Practice no.]:[12]],33,FALSE),List!$A$2:$B$5,2,FALSE)))</f>
        <v/>
      </c>
      <c r="T261" s="55" t="str">
        <f>IF(C261="","",IF(ISERROR(VLOOKUP(VLOOKUP(C261,Table1[[Practice no.]:[12]],34,FALSE),List!$A$2:$B$5,2,FALSE)),"",VLOOKUP(VLOOKUP(C261,Table1[[Practice no.]:[12]],34,FALSE),List!$A$2:$B$5,2,FALSE)))</f>
        <v/>
      </c>
      <c r="U261" s="55" t="str">
        <f>IF(C261="","",IF(ISERROR(VLOOKUP(VLOOKUP(C261,Table1[[Practice no.]:[12]],35,FALSE),List!$A$2:$B$5,2,FALSE)),"",VLOOKUP(VLOOKUP(C261,Table1[[Practice no.]:[12]],35,FALSE),List!$A$2:$B$5,2,FALSE)))</f>
        <v/>
      </c>
      <c r="V261" s="55" t="str">
        <f>IF(C261="","",IF(ISERROR(VLOOKUP(VLOOKUP(C261,Table1[[Practice no.]:[12]],36,FALSE),List!$A$2:$B$5,2,FALSE)),"",VLOOKUP(VLOOKUP(C261,Table1[[Practice no.]:[12]],36,FALSE),List!$A$2:$B$5,2,FALSE)))</f>
        <v/>
      </c>
      <c r="W261" s="55" t="str">
        <f>IF(C261="","",IF(ISERROR(VLOOKUP(VLOOKUP(C261,Table1[[Practice no.]:[12]],37,FALSE),List!$A$2:$B$5,2,FALSE)),"",VLOOKUP(VLOOKUP(C261,Table1[[Practice no.]:[12]],37,FALSE),List!$A$2:$B$5,2,FALSE)))</f>
        <v/>
      </c>
      <c r="X261" s="55" t="str">
        <f>IF(C261="","",IF(ISERROR(VLOOKUP(VLOOKUP(C261,Table1[[Practice no.]:[12]],38,FALSE),List!$A$2:$B$5,2,FALSE)),"",VLOOKUP(VLOOKUP(C261,Table1[[Practice no.]:[12]],38,FALSE),List!$A$2:$B$5,2,FALSE)))</f>
        <v/>
      </c>
      <c r="Y261" s="55" t="str">
        <f>IF(C261="","",IF(ISERROR(VLOOKUP(VLOOKUP(C261,Table1[[Practice no.]:[12]],39,FALSE),List!$A$2:$B$5,2,FALSE)),"",VLOOKUP(VLOOKUP(C261,Table1[[Practice no.]:[12]],39,FALSE),List!$A$2:$B$5,2,FALSE)))</f>
        <v/>
      </c>
      <c r="Z261" s="55" t="str">
        <f>IF(C261="","",IF(ISERROR(VLOOKUP(VLOOKUP(C261,Table1[[Practice no.]:[12]],40,FALSE),List!$A$2:$B$5,2,FALSE)),"",VLOOKUP(VLOOKUP(C261,Table1[[Practice no.]:[12]],40,FALSE),List!$A$2:$B$5,2,FALSE)))</f>
        <v/>
      </c>
      <c r="AA261" s="55" t="str">
        <f>IF(C261="","",IF(ISERROR(VLOOKUP(VLOOKUP(C261,Table1[[Practice no.]:[12]],41,FALSE),List!$A$2:$B$5,2,FALSE)),"",VLOOKUP(VLOOKUP(C261,Table1[[Practice no.]:[12]],41,FALSE),List!$A$2:$B$5,2,FALSE)))</f>
        <v/>
      </c>
      <c r="AB261" s="55" t="str">
        <f>IF(C261="","",IF(ISERROR(VLOOKUP(VLOOKUP(C261,Table1[[Practice no.]:[12]],42,FALSE),List!$A$2:$B$5,2,FALSE)),"",VLOOKUP(VLOOKUP(C261,Table1[[Practice no.]:[12]],42,FALSE),List!$A$2:$B$5,2,FALSE)))</f>
        <v/>
      </c>
    </row>
    <row r="262" spans="1:28" ht="40.35" customHeight="1">
      <c r="A262" s="222"/>
      <c r="B262" s="219"/>
      <c r="C262" s="217"/>
      <c r="D262" s="219" t="str">
        <f>IF(C262="","",HYPERLINK("#'" &amp; C262 &amp; "'!A1",VLOOKUP(C262,Table1[[Practice no.]:[Pracitce Name]],2,FALSE)))</f>
        <v/>
      </c>
      <c r="E262" s="65" t="str">
        <f>IF(C262="","",IF(ISERROR(VLOOKUP(VLOOKUP(C262,Table1[[Practice no.]:[12]],19,FALSE),List!$A$2:$B$5,2,FALSE)),"",VLOOKUP(VLOOKUP(C262,Table1[[Practice no.]:[12]],19,FALSE),List!$A$2:$B$5,2,FALSE)))</f>
        <v/>
      </c>
      <c r="F262" s="66" t="str">
        <f>IF(C262="","",IF(ISERROR(VLOOKUP(VLOOKUP(C262,Table1[[Practice no.]:[12]],20,FALSE),List!$A$2:$B$5,2,FALSE)),"",VLOOKUP(VLOOKUP(C262,Table1[[Practice no.]:[12]],20,FALSE),List!$A$2:$B$5,2,FALSE)))</f>
        <v/>
      </c>
      <c r="G262" s="66" t="str">
        <f>IF(C262="","",IF(ISERROR(VLOOKUP(VLOOKUP(C262,Table1[[Practice no.]:[12]],21,FALSE),List!$A$2:$B$5,2,FALSE)),"",VLOOKUP(VLOOKUP(C262,Table1[[Practice no.]:[12]],21,FALSE),List!$A$2:$B$5,2,FALSE)))</f>
        <v/>
      </c>
      <c r="H262" s="67" t="str">
        <f>IF(C262="","",IF(ISERROR(VLOOKUP(VLOOKUP(C262,Table1[[Practice no.]:[12]],22,FALSE),List!$A$2:$B$5,2,FALSE)),"",VLOOKUP(VLOOKUP(C262,Table1[[Practice no.]:[12]],22,FALSE),List!$A$2:$B$5,2,FALSE)))</f>
        <v/>
      </c>
      <c r="I262" s="67" t="str">
        <f>IF(C262="","",IF(ISERROR(VLOOKUP(VLOOKUP(C262,Table1[[Practice no.]:[12]],23,FALSE),List!$A$2:$B$5,2,FALSE)),"",VLOOKUP(VLOOKUP(C262,Table1[[Practice no.]:[12]],23,FALSE),List!$A$2:$B$5,2,FALSE)))</f>
        <v/>
      </c>
      <c r="J262" s="67" t="str">
        <f>IF(C262="","",IF(ISERROR(VLOOKUP(VLOOKUP(C262,Table1[[Practice no.]:[12]],24,FALSE),List!$A$2:$B$5,2,FALSE)),"",VLOOKUP(VLOOKUP(C262,Table1[[Practice no.]:[12]],24,FALSE),List!$A$2:$B$5,2,FALSE)))</f>
        <v/>
      </c>
      <c r="K262" s="68" t="str">
        <f>IF(C262="","",IF(ISERROR(VLOOKUP(VLOOKUP(C262,Table1[[Practice no.]:[12]],25,FALSE),List!$A$2:$B$5,2,FALSE)),"",VLOOKUP(VLOOKUP(C262,Table1[[Practice no.]:[12]],25,FALSE),List!$A$2:$B$5,2,FALSE)))</f>
        <v/>
      </c>
      <c r="L262" s="68" t="str">
        <f>IF(C262="","",IF(ISERROR(VLOOKUP(VLOOKUP(C262,Table1[[Practice no.]:[12]],26,FALSE),List!$A$2:$B$5,2,FALSE)),"",VLOOKUP(VLOOKUP(C262,Table1[[Practice no.]:[12]],26,FALSE),List!$A$2:$B$5,2,FALSE)))</f>
        <v/>
      </c>
      <c r="M262" s="68" t="str">
        <f>IF(C262="","",IF(ISERROR(VLOOKUP(VLOOKUP(C262,Table1[[Practice no.]:[12]],27,FALSE),List!$A$2:$B$5,2,FALSE)),"",VLOOKUP(VLOOKUP(C262,Table1[[Practice no.]:[12]],27,FALSE),List!$A$2:$B$5,2,FALSE)))</f>
        <v/>
      </c>
      <c r="N262" s="69" t="str">
        <f>IF(C262="","",IF(ISERROR(VLOOKUP(VLOOKUP(C262,Table1[[Practice no.]:[12]],28,FALSE),List!$A$2:$B$5,2,FALSE)),"",VLOOKUP(VLOOKUP(C262,Table1[[Practice no.]:[12]],28,FALSE),List!$A$2:$B$5,2,FALSE)))</f>
        <v/>
      </c>
      <c r="O262" s="69" t="str">
        <f>IF(C262="","",IF(ISERROR(VLOOKUP(VLOOKUP(C262,Table1[[Practice no.]:[12]],29,FALSE),List!$A$2:$B$5,2,FALSE)),"",VLOOKUP(VLOOKUP(C262,Table1[[Practice no.]:[12]],29,FALSE),List!$A$2:$B$5,2,FALSE)))</f>
        <v/>
      </c>
      <c r="P262" s="69" t="str">
        <f>IF(C262="","",IF(ISERROR(VLOOKUP(VLOOKUP(C262,Table1[[Practice no.]:[12]],30,FALSE),List!$A$2:$B$5,2,FALSE)),"",VLOOKUP(VLOOKUP(C262,Table1[[Practice no.]:[12]],30,FALSE),List!$A$2:$B$5,2,FALSE)))</f>
        <v/>
      </c>
      <c r="Q262" s="77" t="str">
        <f>IF(C262="","",IF(ISERROR(VLOOKUP(VLOOKUP(C262,Table1[[Practice no.]:[12]],31,FALSE),List!$A$2:$B$5,2,FALSE)),"",VLOOKUP(VLOOKUP(C262,Table1[[Practice no.]:[12]],31,FALSE),List!$A$2:$B$5,2,FALSE)))</f>
        <v/>
      </c>
      <c r="R262" s="55" t="str">
        <f>IF(C262="","",IF(ISERROR(VLOOKUP(VLOOKUP(C262,Table1[[Practice no.]:[12]],32,FALSE),List!$A$2:$B$5,2,FALSE)),"",VLOOKUP(VLOOKUP(C262,Table1[[Practice no.]:[12]],32,FALSE),List!$A$2:$B$5,2,FALSE)))</f>
        <v/>
      </c>
      <c r="S262" s="55" t="str">
        <f>IF(C262="","",IF(ISERROR(VLOOKUP(VLOOKUP(C262,Table1[[Practice no.]:[12]],33,FALSE),List!$A$2:$B$5,2,FALSE)),"",VLOOKUP(VLOOKUP(C262,Table1[[Practice no.]:[12]],33,FALSE),List!$A$2:$B$5,2,FALSE)))</f>
        <v/>
      </c>
      <c r="T262" s="55" t="str">
        <f>IF(C262="","",IF(ISERROR(VLOOKUP(VLOOKUP(C262,Table1[[Practice no.]:[12]],34,FALSE),List!$A$2:$B$5,2,FALSE)),"",VLOOKUP(VLOOKUP(C262,Table1[[Practice no.]:[12]],34,FALSE),List!$A$2:$B$5,2,FALSE)))</f>
        <v/>
      </c>
      <c r="U262" s="55" t="str">
        <f>IF(C262="","",IF(ISERROR(VLOOKUP(VLOOKUP(C262,Table1[[Practice no.]:[12]],35,FALSE),List!$A$2:$B$5,2,FALSE)),"",VLOOKUP(VLOOKUP(C262,Table1[[Practice no.]:[12]],35,FALSE),List!$A$2:$B$5,2,FALSE)))</f>
        <v/>
      </c>
      <c r="V262" s="55" t="str">
        <f>IF(C262="","",IF(ISERROR(VLOOKUP(VLOOKUP(C262,Table1[[Practice no.]:[12]],36,FALSE),List!$A$2:$B$5,2,FALSE)),"",VLOOKUP(VLOOKUP(C262,Table1[[Practice no.]:[12]],36,FALSE),List!$A$2:$B$5,2,FALSE)))</f>
        <v/>
      </c>
      <c r="W262" s="55" t="str">
        <f>IF(C262="","",IF(ISERROR(VLOOKUP(VLOOKUP(C262,Table1[[Practice no.]:[12]],37,FALSE),List!$A$2:$B$5,2,FALSE)),"",VLOOKUP(VLOOKUP(C262,Table1[[Practice no.]:[12]],37,FALSE),List!$A$2:$B$5,2,FALSE)))</f>
        <v/>
      </c>
      <c r="X262" s="55" t="str">
        <f>IF(C262="","",IF(ISERROR(VLOOKUP(VLOOKUP(C262,Table1[[Practice no.]:[12]],38,FALSE),List!$A$2:$B$5,2,FALSE)),"",VLOOKUP(VLOOKUP(C262,Table1[[Practice no.]:[12]],38,FALSE),List!$A$2:$B$5,2,FALSE)))</f>
        <v/>
      </c>
      <c r="Y262" s="55" t="str">
        <f>IF(C262="","",IF(ISERROR(VLOOKUP(VLOOKUP(C262,Table1[[Practice no.]:[12]],39,FALSE),List!$A$2:$B$5,2,FALSE)),"",VLOOKUP(VLOOKUP(C262,Table1[[Practice no.]:[12]],39,FALSE),List!$A$2:$B$5,2,FALSE)))</f>
        <v/>
      </c>
      <c r="Z262" s="55" t="str">
        <f>IF(C262="","",IF(ISERROR(VLOOKUP(VLOOKUP(C262,Table1[[Practice no.]:[12]],40,FALSE),List!$A$2:$B$5,2,FALSE)),"",VLOOKUP(VLOOKUP(C262,Table1[[Practice no.]:[12]],40,FALSE),List!$A$2:$B$5,2,FALSE)))</f>
        <v/>
      </c>
      <c r="AA262" s="55" t="str">
        <f>IF(C262="","",IF(ISERROR(VLOOKUP(VLOOKUP(C262,Table1[[Practice no.]:[12]],41,FALSE),List!$A$2:$B$5,2,FALSE)),"",VLOOKUP(VLOOKUP(C262,Table1[[Practice no.]:[12]],41,FALSE),List!$A$2:$B$5,2,FALSE)))</f>
        <v/>
      </c>
      <c r="AB262" s="55" t="str">
        <f>IF(C262="","",IF(ISERROR(VLOOKUP(VLOOKUP(C262,Table1[[Practice no.]:[12]],42,FALSE),List!$A$2:$B$5,2,FALSE)),"",VLOOKUP(VLOOKUP(C262,Table1[[Practice no.]:[12]],42,FALSE),List!$A$2:$B$5,2,FALSE)))</f>
        <v/>
      </c>
    </row>
    <row r="263" spans="1:28" ht="40.35" customHeight="1">
      <c r="A263" s="222"/>
      <c r="B263" s="219"/>
      <c r="C263" s="217"/>
      <c r="D263" s="219" t="str">
        <f>IF(C263="","",HYPERLINK("#'" &amp; C263 &amp; "'!A1",VLOOKUP(C263,Table1[[Practice no.]:[Pracitce Name]],2,FALSE)))</f>
        <v/>
      </c>
      <c r="E263" s="65" t="str">
        <f>IF(C263="","",IF(ISERROR(VLOOKUP(VLOOKUP(C263,Table1[[Practice no.]:[12]],19,FALSE),List!$A$2:$B$5,2,FALSE)),"",VLOOKUP(VLOOKUP(C263,Table1[[Practice no.]:[12]],19,FALSE),List!$A$2:$B$5,2,FALSE)))</f>
        <v/>
      </c>
      <c r="F263" s="66" t="str">
        <f>IF(C263="","",IF(ISERROR(VLOOKUP(VLOOKUP(C263,Table1[[Practice no.]:[12]],20,FALSE),List!$A$2:$B$5,2,FALSE)),"",VLOOKUP(VLOOKUP(C263,Table1[[Practice no.]:[12]],20,FALSE),List!$A$2:$B$5,2,FALSE)))</f>
        <v/>
      </c>
      <c r="G263" s="66" t="str">
        <f>IF(C263="","",IF(ISERROR(VLOOKUP(VLOOKUP(C263,Table1[[Practice no.]:[12]],21,FALSE),List!$A$2:$B$5,2,FALSE)),"",VLOOKUP(VLOOKUP(C263,Table1[[Practice no.]:[12]],21,FALSE),List!$A$2:$B$5,2,FALSE)))</f>
        <v/>
      </c>
      <c r="H263" s="67" t="str">
        <f>IF(C263="","",IF(ISERROR(VLOOKUP(VLOOKUP(C263,Table1[[Practice no.]:[12]],22,FALSE),List!$A$2:$B$5,2,FALSE)),"",VLOOKUP(VLOOKUP(C263,Table1[[Practice no.]:[12]],22,FALSE),List!$A$2:$B$5,2,FALSE)))</f>
        <v/>
      </c>
      <c r="I263" s="67" t="str">
        <f>IF(C263="","",IF(ISERROR(VLOOKUP(VLOOKUP(C263,Table1[[Practice no.]:[12]],23,FALSE),List!$A$2:$B$5,2,FALSE)),"",VLOOKUP(VLOOKUP(C263,Table1[[Practice no.]:[12]],23,FALSE),List!$A$2:$B$5,2,FALSE)))</f>
        <v/>
      </c>
      <c r="J263" s="67" t="str">
        <f>IF(C263="","",IF(ISERROR(VLOOKUP(VLOOKUP(C263,Table1[[Practice no.]:[12]],24,FALSE),List!$A$2:$B$5,2,FALSE)),"",VLOOKUP(VLOOKUP(C263,Table1[[Practice no.]:[12]],24,FALSE),List!$A$2:$B$5,2,FALSE)))</f>
        <v/>
      </c>
      <c r="K263" s="68" t="str">
        <f>IF(C263="","",IF(ISERROR(VLOOKUP(VLOOKUP(C263,Table1[[Practice no.]:[12]],25,FALSE),List!$A$2:$B$5,2,FALSE)),"",VLOOKUP(VLOOKUP(C263,Table1[[Practice no.]:[12]],25,FALSE),List!$A$2:$B$5,2,FALSE)))</f>
        <v/>
      </c>
      <c r="L263" s="68" t="str">
        <f>IF(C263="","",IF(ISERROR(VLOOKUP(VLOOKUP(C263,Table1[[Practice no.]:[12]],26,FALSE),List!$A$2:$B$5,2,FALSE)),"",VLOOKUP(VLOOKUP(C263,Table1[[Practice no.]:[12]],26,FALSE),List!$A$2:$B$5,2,FALSE)))</f>
        <v/>
      </c>
      <c r="M263" s="68" t="str">
        <f>IF(C263="","",IF(ISERROR(VLOOKUP(VLOOKUP(C263,Table1[[Practice no.]:[12]],27,FALSE),List!$A$2:$B$5,2,FALSE)),"",VLOOKUP(VLOOKUP(C263,Table1[[Practice no.]:[12]],27,FALSE),List!$A$2:$B$5,2,FALSE)))</f>
        <v/>
      </c>
      <c r="N263" s="69" t="str">
        <f>IF(C263="","",IF(ISERROR(VLOOKUP(VLOOKUP(C263,Table1[[Practice no.]:[12]],28,FALSE),List!$A$2:$B$5,2,FALSE)),"",VLOOKUP(VLOOKUP(C263,Table1[[Practice no.]:[12]],28,FALSE),List!$A$2:$B$5,2,FALSE)))</f>
        <v/>
      </c>
      <c r="O263" s="69" t="str">
        <f>IF(C263="","",IF(ISERROR(VLOOKUP(VLOOKUP(C263,Table1[[Practice no.]:[12]],29,FALSE),List!$A$2:$B$5,2,FALSE)),"",VLOOKUP(VLOOKUP(C263,Table1[[Practice no.]:[12]],29,FALSE),List!$A$2:$B$5,2,FALSE)))</f>
        <v/>
      </c>
      <c r="P263" s="69" t="str">
        <f>IF(C263="","",IF(ISERROR(VLOOKUP(VLOOKUP(C263,Table1[[Practice no.]:[12]],30,FALSE),List!$A$2:$B$5,2,FALSE)),"",VLOOKUP(VLOOKUP(C263,Table1[[Practice no.]:[12]],30,FALSE),List!$A$2:$B$5,2,FALSE)))</f>
        <v/>
      </c>
      <c r="Q263" s="77" t="str">
        <f>IF(C263="","",IF(ISERROR(VLOOKUP(VLOOKUP(C263,Table1[[Practice no.]:[12]],31,FALSE),List!$A$2:$B$5,2,FALSE)),"",VLOOKUP(VLOOKUP(C263,Table1[[Practice no.]:[12]],31,FALSE),List!$A$2:$B$5,2,FALSE)))</f>
        <v/>
      </c>
      <c r="R263" s="55" t="str">
        <f>IF(C263="","",IF(ISERROR(VLOOKUP(VLOOKUP(C263,Table1[[Practice no.]:[12]],32,FALSE),List!$A$2:$B$5,2,FALSE)),"",VLOOKUP(VLOOKUP(C263,Table1[[Practice no.]:[12]],32,FALSE),List!$A$2:$B$5,2,FALSE)))</f>
        <v/>
      </c>
      <c r="S263" s="55" t="str">
        <f>IF(C263="","",IF(ISERROR(VLOOKUP(VLOOKUP(C263,Table1[[Practice no.]:[12]],33,FALSE),List!$A$2:$B$5,2,FALSE)),"",VLOOKUP(VLOOKUP(C263,Table1[[Practice no.]:[12]],33,FALSE),List!$A$2:$B$5,2,FALSE)))</f>
        <v/>
      </c>
      <c r="T263" s="55" t="str">
        <f>IF(C263="","",IF(ISERROR(VLOOKUP(VLOOKUP(C263,Table1[[Practice no.]:[12]],34,FALSE),List!$A$2:$B$5,2,FALSE)),"",VLOOKUP(VLOOKUP(C263,Table1[[Practice no.]:[12]],34,FALSE),List!$A$2:$B$5,2,FALSE)))</f>
        <v/>
      </c>
      <c r="U263" s="55" t="str">
        <f>IF(C263="","",IF(ISERROR(VLOOKUP(VLOOKUP(C263,Table1[[Practice no.]:[12]],35,FALSE),List!$A$2:$B$5,2,FALSE)),"",VLOOKUP(VLOOKUP(C263,Table1[[Practice no.]:[12]],35,FALSE),List!$A$2:$B$5,2,FALSE)))</f>
        <v/>
      </c>
      <c r="V263" s="55" t="str">
        <f>IF(C263="","",IF(ISERROR(VLOOKUP(VLOOKUP(C263,Table1[[Practice no.]:[12]],36,FALSE),List!$A$2:$B$5,2,FALSE)),"",VLOOKUP(VLOOKUP(C263,Table1[[Practice no.]:[12]],36,FALSE),List!$A$2:$B$5,2,FALSE)))</f>
        <v/>
      </c>
      <c r="W263" s="55" t="str">
        <f>IF(C263="","",IF(ISERROR(VLOOKUP(VLOOKUP(C263,Table1[[Practice no.]:[12]],37,FALSE),List!$A$2:$B$5,2,FALSE)),"",VLOOKUP(VLOOKUP(C263,Table1[[Practice no.]:[12]],37,FALSE),List!$A$2:$B$5,2,FALSE)))</f>
        <v/>
      </c>
      <c r="X263" s="55" t="str">
        <f>IF(C263="","",IF(ISERROR(VLOOKUP(VLOOKUP(C263,Table1[[Practice no.]:[12]],38,FALSE),List!$A$2:$B$5,2,FALSE)),"",VLOOKUP(VLOOKUP(C263,Table1[[Practice no.]:[12]],38,FALSE),List!$A$2:$B$5,2,FALSE)))</f>
        <v/>
      </c>
      <c r="Y263" s="55" t="str">
        <f>IF(C263="","",IF(ISERROR(VLOOKUP(VLOOKUP(C263,Table1[[Practice no.]:[12]],39,FALSE),List!$A$2:$B$5,2,FALSE)),"",VLOOKUP(VLOOKUP(C263,Table1[[Practice no.]:[12]],39,FALSE),List!$A$2:$B$5,2,FALSE)))</f>
        <v/>
      </c>
      <c r="Z263" s="55" t="str">
        <f>IF(C263="","",IF(ISERROR(VLOOKUP(VLOOKUP(C263,Table1[[Practice no.]:[12]],40,FALSE),List!$A$2:$B$5,2,FALSE)),"",VLOOKUP(VLOOKUP(C263,Table1[[Practice no.]:[12]],40,FALSE),List!$A$2:$B$5,2,FALSE)))</f>
        <v/>
      </c>
      <c r="AA263" s="55" t="str">
        <f>IF(C263="","",IF(ISERROR(VLOOKUP(VLOOKUP(C263,Table1[[Practice no.]:[12]],41,FALSE),List!$A$2:$B$5,2,FALSE)),"",VLOOKUP(VLOOKUP(C263,Table1[[Practice no.]:[12]],41,FALSE),List!$A$2:$B$5,2,FALSE)))</f>
        <v/>
      </c>
      <c r="AB263" s="55" t="str">
        <f>IF(C263="","",IF(ISERROR(VLOOKUP(VLOOKUP(C263,Table1[[Practice no.]:[12]],42,FALSE),List!$A$2:$B$5,2,FALSE)),"",VLOOKUP(VLOOKUP(C263,Table1[[Practice no.]:[12]],42,FALSE),List!$A$2:$B$5,2,FALSE)))</f>
        <v/>
      </c>
    </row>
    <row r="264" spans="1:28" ht="40.35" customHeight="1">
      <c r="A264" s="222"/>
      <c r="B264" s="219"/>
      <c r="C264" s="217"/>
      <c r="D264" s="219" t="str">
        <f>IF(C264="","",HYPERLINK("#'" &amp; C264 &amp; "'!A1",VLOOKUP(C264,Table1[[Practice no.]:[Pracitce Name]],2,FALSE)))</f>
        <v/>
      </c>
      <c r="E264" s="65" t="str">
        <f>IF(C264="","",IF(ISERROR(VLOOKUP(VLOOKUP(C264,Table1[[Practice no.]:[12]],19,FALSE),List!$A$2:$B$5,2,FALSE)),"",VLOOKUP(VLOOKUP(C264,Table1[[Practice no.]:[12]],19,FALSE),List!$A$2:$B$5,2,FALSE)))</f>
        <v/>
      </c>
      <c r="F264" s="66" t="str">
        <f>IF(C264="","",IF(ISERROR(VLOOKUP(VLOOKUP(C264,Table1[[Practice no.]:[12]],20,FALSE),List!$A$2:$B$5,2,FALSE)),"",VLOOKUP(VLOOKUP(C264,Table1[[Practice no.]:[12]],20,FALSE),List!$A$2:$B$5,2,FALSE)))</f>
        <v/>
      </c>
      <c r="G264" s="66" t="str">
        <f>IF(C264="","",IF(ISERROR(VLOOKUP(VLOOKUP(C264,Table1[[Practice no.]:[12]],21,FALSE),List!$A$2:$B$5,2,FALSE)),"",VLOOKUP(VLOOKUP(C264,Table1[[Practice no.]:[12]],21,FALSE),List!$A$2:$B$5,2,FALSE)))</f>
        <v/>
      </c>
      <c r="H264" s="67" t="str">
        <f>IF(C264="","",IF(ISERROR(VLOOKUP(VLOOKUP(C264,Table1[[Practice no.]:[12]],22,FALSE),List!$A$2:$B$5,2,FALSE)),"",VLOOKUP(VLOOKUP(C264,Table1[[Practice no.]:[12]],22,FALSE),List!$A$2:$B$5,2,FALSE)))</f>
        <v/>
      </c>
      <c r="I264" s="67" t="str">
        <f>IF(C264="","",IF(ISERROR(VLOOKUP(VLOOKUP(C264,Table1[[Practice no.]:[12]],23,FALSE),List!$A$2:$B$5,2,FALSE)),"",VLOOKUP(VLOOKUP(C264,Table1[[Practice no.]:[12]],23,FALSE),List!$A$2:$B$5,2,FALSE)))</f>
        <v/>
      </c>
      <c r="J264" s="67" t="str">
        <f>IF(C264="","",IF(ISERROR(VLOOKUP(VLOOKUP(C264,Table1[[Practice no.]:[12]],24,FALSE),List!$A$2:$B$5,2,FALSE)),"",VLOOKUP(VLOOKUP(C264,Table1[[Practice no.]:[12]],24,FALSE),List!$A$2:$B$5,2,FALSE)))</f>
        <v/>
      </c>
      <c r="K264" s="68" t="str">
        <f>IF(C264="","",IF(ISERROR(VLOOKUP(VLOOKUP(C264,Table1[[Practice no.]:[12]],25,FALSE),List!$A$2:$B$5,2,FALSE)),"",VLOOKUP(VLOOKUP(C264,Table1[[Practice no.]:[12]],25,FALSE),List!$A$2:$B$5,2,FALSE)))</f>
        <v/>
      </c>
      <c r="L264" s="68" t="str">
        <f>IF(C264="","",IF(ISERROR(VLOOKUP(VLOOKUP(C264,Table1[[Practice no.]:[12]],26,FALSE),List!$A$2:$B$5,2,FALSE)),"",VLOOKUP(VLOOKUP(C264,Table1[[Practice no.]:[12]],26,FALSE),List!$A$2:$B$5,2,FALSE)))</f>
        <v/>
      </c>
      <c r="M264" s="68" t="str">
        <f>IF(C264="","",IF(ISERROR(VLOOKUP(VLOOKUP(C264,Table1[[Practice no.]:[12]],27,FALSE),List!$A$2:$B$5,2,FALSE)),"",VLOOKUP(VLOOKUP(C264,Table1[[Practice no.]:[12]],27,FALSE),List!$A$2:$B$5,2,FALSE)))</f>
        <v/>
      </c>
      <c r="N264" s="69" t="str">
        <f>IF(C264="","",IF(ISERROR(VLOOKUP(VLOOKUP(C264,Table1[[Practice no.]:[12]],28,FALSE),List!$A$2:$B$5,2,FALSE)),"",VLOOKUP(VLOOKUP(C264,Table1[[Practice no.]:[12]],28,FALSE),List!$A$2:$B$5,2,FALSE)))</f>
        <v/>
      </c>
      <c r="O264" s="69" t="str">
        <f>IF(C264="","",IF(ISERROR(VLOOKUP(VLOOKUP(C264,Table1[[Practice no.]:[12]],29,FALSE),List!$A$2:$B$5,2,FALSE)),"",VLOOKUP(VLOOKUP(C264,Table1[[Practice no.]:[12]],29,FALSE),List!$A$2:$B$5,2,FALSE)))</f>
        <v/>
      </c>
      <c r="P264" s="69" t="str">
        <f>IF(C264="","",IF(ISERROR(VLOOKUP(VLOOKUP(C264,Table1[[Practice no.]:[12]],30,FALSE),List!$A$2:$B$5,2,FALSE)),"",VLOOKUP(VLOOKUP(C264,Table1[[Practice no.]:[12]],30,FALSE),List!$A$2:$B$5,2,FALSE)))</f>
        <v/>
      </c>
      <c r="Q264" s="77" t="str">
        <f>IF(C264="","",IF(ISERROR(VLOOKUP(VLOOKUP(C264,Table1[[Practice no.]:[12]],31,FALSE),List!$A$2:$B$5,2,FALSE)),"",VLOOKUP(VLOOKUP(C264,Table1[[Practice no.]:[12]],31,FALSE),List!$A$2:$B$5,2,FALSE)))</f>
        <v/>
      </c>
      <c r="R264" s="55" t="str">
        <f>IF(C264="","",IF(ISERROR(VLOOKUP(VLOOKUP(C264,Table1[[Practice no.]:[12]],32,FALSE),List!$A$2:$B$5,2,FALSE)),"",VLOOKUP(VLOOKUP(C264,Table1[[Practice no.]:[12]],32,FALSE),List!$A$2:$B$5,2,FALSE)))</f>
        <v/>
      </c>
      <c r="S264" s="55" t="str">
        <f>IF(C264="","",IF(ISERROR(VLOOKUP(VLOOKUP(C264,Table1[[Practice no.]:[12]],33,FALSE),List!$A$2:$B$5,2,FALSE)),"",VLOOKUP(VLOOKUP(C264,Table1[[Practice no.]:[12]],33,FALSE),List!$A$2:$B$5,2,FALSE)))</f>
        <v/>
      </c>
      <c r="T264" s="55" t="str">
        <f>IF(C264="","",IF(ISERROR(VLOOKUP(VLOOKUP(C264,Table1[[Practice no.]:[12]],34,FALSE),List!$A$2:$B$5,2,FALSE)),"",VLOOKUP(VLOOKUP(C264,Table1[[Practice no.]:[12]],34,FALSE),List!$A$2:$B$5,2,FALSE)))</f>
        <v/>
      </c>
      <c r="U264" s="55" t="str">
        <f>IF(C264="","",IF(ISERROR(VLOOKUP(VLOOKUP(C264,Table1[[Practice no.]:[12]],35,FALSE),List!$A$2:$B$5,2,FALSE)),"",VLOOKUP(VLOOKUP(C264,Table1[[Practice no.]:[12]],35,FALSE),List!$A$2:$B$5,2,FALSE)))</f>
        <v/>
      </c>
      <c r="V264" s="55" t="str">
        <f>IF(C264="","",IF(ISERROR(VLOOKUP(VLOOKUP(C264,Table1[[Practice no.]:[12]],36,FALSE),List!$A$2:$B$5,2,FALSE)),"",VLOOKUP(VLOOKUP(C264,Table1[[Practice no.]:[12]],36,FALSE),List!$A$2:$B$5,2,FALSE)))</f>
        <v/>
      </c>
      <c r="W264" s="55" t="str">
        <f>IF(C264="","",IF(ISERROR(VLOOKUP(VLOOKUP(C264,Table1[[Practice no.]:[12]],37,FALSE),List!$A$2:$B$5,2,FALSE)),"",VLOOKUP(VLOOKUP(C264,Table1[[Practice no.]:[12]],37,FALSE),List!$A$2:$B$5,2,FALSE)))</f>
        <v/>
      </c>
      <c r="X264" s="55" t="str">
        <f>IF(C264="","",IF(ISERROR(VLOOKUP(VLOOKUP(C264,Table1[[Practice no.]:[12]],38,FALSE),List!$A$2:$B$5,2,FALSE)),"",VLOOKUP(VLOOKUP(C264,Table1[[Practice no.]:[12]],38,FALSE),List!$A$2:$B$5,2,FALSE)))</f>
        <v/>
      </c>
      <c r="Y264" s="55" t="str">
        <f>IF(C264="","",IF(ISERROR(VLOOKUP(VLOOKUP(C264,Table1[[Practice no.]:[12]],39,FALSE),List!$A$2:$B$5,2,FALSE)),"",VLOOKUP(VLOOKUP(C264,Table1[[Practice no.]:[12]],39,FALSE),List!$A$2:$B$5,2,FALSE)))</f>
        <v/>
      </c>
      <c r="Z264" s="55" t="str">
        <f>IF(C264="","",IF(ISERROR(VLOOKUP(VLOOKUP(C264,Table1[[Practice no.]:[12]],40,FALSE),List!$A$2:$B$5,2,FALSE)),"",VLOOKUP(VLOOKUP(C264,Table1[[Practice no.]:[12]],40,FALSE),List!$A$2:$B$5,2,FALSE)))</f>
        <v/>
      </c>
      <c r="AA264" s="55" t="str">
        <f>IF(C264="","",IF(ISERROR(VLOOKUP(VLOOKUP(C264,Table1[[Practice no.]:[12]],41,FALSE),List!$A$2:$B$5,2,FALSE)),"",VLOOKUP(VLOOKUP(C264,Table1[[Practice no.]:[12]],41,FALSE),List!$A$2:$B$5,2,FALSE)))</f>
        <v/>
      </c>
      <c r="AB264" s="55" t="str">
        <f>IF(C264="","",IF(ISERROR(VLOOKUP(VLOOKUP(C264,Table1[[Practice no.]:[12]],42,FALSE),List!$A$2:$B$5,2,FALSE)),"",VLOOKUP(VLOOKUP(C264,Table1[[Practice no.]:[12]],42,FALSE),List!$A$2:$B$5,2,FALSE)))</f>
        <v/>
      </c>
    </row>
    <row r="265" spans="1:28" ht="40.35" customHeight="1">
      <c r="A265" s="222"/>
      <c r="B265" s="219"/>
      <c r="C265" s="217"/>
      <c r="D265" s="219" t="str">
        <f>IF(C265="","",HYPERLINK("#'" &amp; C265 &amp; "'!A1",VLOOKUP(C265,Table1[[Practice no.]:[Pracitce Name]],2,FALSE)))</f>
        <v/>
      </c>
      <c r="E265" s="65" t="str">
        <f>IF(C265="","",IF(ISERROR(VLOOKUP(VLOOKUP(C265,Table1[[Practice no.]:[12]],19,FALSE),List!$A$2:$B$5,2,FALSE)),"",VLOOKUP(VLOOKUP(C265,Table1[[Practice no.]:[12]],19,FALSE),List!$A$2:$B$5,2,FALSE)))</f>
        <v/>
      </c>
      <c r="F265" s="66" t="str">
        <f>IF(C265="","",IF(ISERROR(VLOOKUP(VLOOKUP(C265,Table1[[Practice no.]:[12]],20,FALSE),List!$A$2:$B$5,2,FALSE)),"",VLOOKUP(VLOOKUP(C265,Table1[[Practice no.]:[12]],20,FALSE),List!$A$2:$B$5,2,FALSE)))</f>
        <v/>
      </c>
      <c r="G265" s="66" t="str">
        <f>IF(C265="","",IF(ISERROR(VLOOKUP(VLOOKUP(C265,Table1[[Practice no.]:[12]],21,FALSE),List!$A$2:$B$5,2,FALSE)),"",VLOOKUP(VLOOKUP(C265,Table1[[Practice no.]:[12]],21,FALSE),List!$A$2:$B$5,2,FALSE)))</f>
        <v/>
      </c>
      <c r="H265" s="67" t="str">
        <f>IF(C265="","",IF(ISERROR(VLOOKUP(VLOOKUP(C265,Table1[[Practice no.]:[12]],22,FALSE),List!$A$2:$B$5,2,FALSE)),"",VLOOKUP(VLOOKUP(C265,Table1[[Practice no.]:[12]],22,FALSE),List!$A$2:$B$5,2,FALSE)))</f>
        <v/>
      </c>
      <c r="I265" s="67" t="str">
        <f>IF(C265="","",IF(ISERROR(VLOOKUP(VLOOKUP(C265,Table1[[Practice no.]:[12]],23,FALSE),List!$A$2:$B$5,2,FALSE)),"",VLOOKUP(VLOOKUP(C265,Table1[[Practice no.]:[12]],23,FALSE),List!$A$2:$B$5,2,FALSE)))</f>
        <v/>
      </c>
      <c r="J265" s="67" t="str">
        <f>IF(C265="","",IF(ISERROR(VLOOKUP(VLOOKUP(C265,Table1[[Practice no.]:[12]],24,FALSE),List!$A$2:$B$5,2,FALSE)),"",VLOOKUP(VLOOKUP(C265,Table1[[Practice no.]:[12]],24,FALSE),List!$A$2:$B$5,2,FALSE)))</f>
        <v/>
      </c>
      <c r="K265" s="68" t="str">
        <f>IF(C265="","",IF(ISERROR(VLOOKUP(VLOOKUP(C265,Table1[[Practice no.]:[12]],25,FALSE),List!$A$2:$B$5,2,FALSE)),"",VLOOKUP(VLOOKUP(C265,Table1[[Practice no.]:[12]],25,FALSE),List!$A$2:$B$5,2,FALSE)))</f>
        <v/>
      </c>
      <c r="L265" s="68" t="str">
        <f>IF(C265="","",IF(ISERROR(VLOOKUP(VLOOKUP(C265,Table1[[Practice no.]:[12]],26,FALSE),List!$A$2:$B$5,2,FALSE)),"",VLOOKUP(VLOOKUP(C265,Table1[[Practice no.]:[12]],26,FALSE),List!$A$2:$B$5,2,FALSE)))</f>
        <v/>
      </c>
      <c r="M265" s="68" t="str">
        <f>IF(C265="","",IF(ISERROR(VLOOKUP(VLOOKUP(C265,Table1[[Practice no.]:[12]],27,FALSE),List!$A$2:$B$5,2,FALSE)),"",VLOOKUP(VLOOKUP(C265,Table1[[Practice no.]:[12]],27,FALSE),List!$A$2:$B$5,2,FALSE)))</f>
        <v/>
      </c>
      <c r="N265" s="69" t="str">
        <f>IF(C265="","",IF(ISERROR(VLOOKUP(VLOOKUP(C265,Table1[[Practice no.]:[12]],28,FALSE),List!$A$2:$B$5,2,FALSE)),"",VLOOKUP(VLOOKUP(C265,Table1[[Practice no.]:[12]],28,FALSE),List!$A$2:$B$5,2,FALSE)))</f>
        <v/>
      </c>
      <c r="O265" s="69" t="str">
        <f>IF(C265="","",IF(ISERROR(VLOOKUP(VLOOKUP(C265,Table1[[Practice no.]:[12]],29,FALSE),List!$A$2:$B$5,2,FALSE)),"",VLOOKUP(VLOOKUP(C265,Table1[[Practice no.]:[12]],29,FALSE),List!$A$2:$B$5,2,FALSE)))</f>
        <v/>
      </c>
      <c r="P265" s="69" t="str">
        <f>IF(C265="","",IF(ISERROR(VLOOKUP(VLOOKUP(C265,Table1[[Practice no.]:[12]],30,FALSE),List!$A$2:$B$5,2,FALSE)),"",VLOOKUP(VLOOKUP(C265,Table1[[Practice no.]:[12]],30,FALSE),List!$A$2:$B$5,2,FALSE)))</f>
        <v/>
      </c>
      <c r="Q265" s="77" t="str">
        <f>IF(C265="","",IF(ISERROR(VLOOKUP(VLOOKUP(C265,Table1[[Practice no.]:[12]],31,FALSE),List!$A$2:$B$5,2,FALSE)),"",VLOOKUP(VLOOKUP(C265,Table1[[Practice no.]:[12]],31,FALSE),List!$A$2:$B$5,2,FALSE)))</f>
        <v/>
      </c>
      <c r="R265" s="55" t="str">
        <f>IF(C265="","",IF(ISERROR(VLOOKUP(VLOOKUP(C265,Table1[[Practice no.]:[12]],32,FALSE),List!$A$2:$B$5,2,FALSE)),"",VLOOKUP(VLOOKUP(C265,Table1[[Practice no.]:[12]],32,FALSE),List!$A$2:$B$5,2,FALSE)))</f>
        <v/>
      </c>
      <c r="S265" s="55" t="str">
        <f>IF(C265="","",IF(ISERROR(VLOOKUP(VLOOKUP(C265,Table1[[Practice no.]:[12]],33,FALSE),List!$A$2:$B$5,2,FALSE)),"",VLOOKUP(VLOOKUP(C265,Table1[[Practice no.]:[12]],33,FALSE),List!$A$2:$B$5,2,FALSE)))</f>
        <v/>
      </c>
      <c r="T265" s="55" t="str">
        <f>IF(C265="","",IF(ISERROR(VLOOKUP(VLOOKUP(C265,Table1[[Practice no.]:[12]],34,FALSE),List!$A$2:$B$5,2,FALSE)),"",VLOOKUP(VLOOKUP(C265,Table1[[Practice no.]:[12]],34,FALSE),List!$A$2:$B$5,2,FALSE)))</f>
        <v/>
      </c>
      <c r="U265" s="55" t="str">
        <f>IF(C265="","",IF(ISERROR(VLOOKUP(VLOOKUP(C265,Table1[[Practice no.]:[12]],35,FALSE),List!$A$2:$B$5,2,FALSE)),"",VLOOKUP(VLOOKUP(C265,Table1[[Practice no.]:[12]],35,FALSE),List!$A$2:$B$5,2,FALSE)))</f>
        <v/>
      </c>
      <c r="V265" s="55" t="str">
        <f>IF(C265="","",IF(ISERROR(VLOOKUP(VLOOKUP(C265,Table1[[Practice no.]:[12]],36,FALSE),List!$A$2:$B$5,2,FALSE)),"",VLOOKUP(VLOOKUP(C265,Table1[[Practice no.]:[12]],36,FALSE),List!$A$2:$B$5,2,FALSE)))</f>
        <v/>
      </c>
      <c r="W265" s="55" t="str">
        <f>IF(C265="","",IF(ISERROR(VLOOKUP(VLOOKUP(C265,Table1[[Practice no.]:[12]],37,FALSE),List!$A$2:$B$5,2,FALSE)),"",VLOOKUP(VLOOKUP(C265,Table1[[Practice no.]:[12]],37,FALSE),List!$A$2:$B$5,2,FALSE)))</f>
        <v/>
      </c>
      <c r="X265" s="55" t="str">
        <f>IF(C265="","",IF(ISERROR(VLOOKUP(VLOOKUP(C265,Table1[[Practice no.]:[12]],38,FALSE),List!$A$2:$B$5,2,FALSE)),"",VLOOKUP(VLOOKUP(C265,Table1[[Practice no.]:[12]],38,FALSE),List!$A$2:$B$5,2,FALSE)))</f>
        <v/>
      </c>
      <c r="Y265" s="55" t="str">
        <f>IF(C265="","",IF(ISERROR(VLOOKUP(VLOOKUP(C265,Table1[[Practice no.]:[12]],39,FALSE),List!$A$2:$B$5,2,FALSE)),"",VLOOKUP(VLOOKUP(C265,Table1[[Practice no.]:[12]],39,FALSE),List!$A$2:$B$5,2,FALSE)))</f>
        <v/>
      </c>
      <c r="Z265" s="55" t="str">
        <f>IF(C265="","",IF(ISERROR(VLOOKUP(VLOOKUP(C265,Table1[[Practice no.]:[12]],40,FALSE),List!$A$2:$B$5,2,FALSE)),"",VLOOKUP(VLOOKUP(C265,Table1[[Practice no.]:[12]],40,FALSE),List!$A$2:$B$5,2,FALSE)))</f>
        <v/>
      </c>
      <c r="AA265" s="55" t="str">
        <f>IF(C265="","",IF(ISERROR(VLOOKUP(VLOOKUP(C265,Table1[[Practice no.]:[12]],41,FALSE),List!$A$2:$B$5,2,FALSE)),"",VLOOKUP(VLOOKUP(C265,Table1[[Practice no.]:[12]],41,FALSE),List!$A$2:$B$5,2,FALSE)))</f>
        <v/>
      </c>
      <c r="AB265" s="55" t="str">
        <f>IF(C265="","",IF(ISERROR(VLOOKUP(VLOOKUP(C265,Table1[[Practice no.]:[12]],42,FALSE),List!$A$2:$B$5,2,FALSE)),"",VLOOKUP(VLOOKUP(C265,Table1[[Practice no.]:[12]],42,FALSE),List!$A$2:$B$5,2,FALSE)))</f>
        <v/>
      </c>
    </row>
    <row r="266" spans="1:28" ht="40.35" customHeight="1">
      <c r="A266" s="222"/>
      <c r="B266" s="219"/>
      <c r="C266" s="217"/>
      <c r="D266" s="219" t="str">
        <f>IF(C266="","",HYPERLINK("#'" &amp; C266 &amp; "'!A1",VLOOKUP(C266,Table1[[Practice no.]:[Pracitce Name]],2,FALSE)))</f>
        <v/>
      </c>
      <c r="E266" s="65" t="str">
        <f>IF(C266="","",IF(ISERROR(VLOOKUP(VLOOKUP(C266,Table1[[Practice no.]:[12]],19,FALSE),List!$A$2:$B$5,2,FALSE)),"",VLOOKUP(VLOOKUP(C266,Table1[[Practice no.]:[12]],19,FALSE),List!$A$2:$B$5,2,FALSE)))</f>
        <v/>
      </c>
      <c r="F266" s="66" t="str">
        <f>IF(C266="","",IF(ISERROR(VLOOKUP(VLOOKUP(C266,Table1[[Practice no.]:[12]],20,FALSE),List!$A$2:$B$5,2,FALSE)),"",VLOOKUP(VLOOKUP(C266,Table1[[Practice no.]:[12]],20,FALSE),List!$A$2:$B$5,2,FALSE)))</f>
        <v/>
      </c>
      <c r="G266" s="66" t="str">
        <f>IF(C266="","",IF(ISERROR(VLOOKUP(VLOOKUP(C266,Table1[[Practice no.]:[12]],21,FALSE),List!$A$2:$B$5,2,FALSE)),"",VLOOKUP(VLOOKUP(C266,Table1[[Practice no.]:[12]],21,FALSE),List!$A$2:$B$5,2,FALSE)))</f>
        <v/>
      </c>
      <c r="H266" s="67" t="str">
        <f>IF(C266="","",IF(ISERROR(VLOOKUP(VLOOKUP(C266,Table1[[Practice no.]:[12]],22,FALSE),List!$A$2:$B$5,2,FALSE)),"",VLOOKUP(VLOOKUP(C266,Table1[[Practice no.]:[12]],22,FALSE),List!$A$2:$B$5,2,FALSE)))</f>
        <v/>
      </c>
      <c r="I266" s="67" t="str">
        <f>IF(C266="","",IF(ISERROR(VLOOKUP(VLOOKUP(C266,Table1[[Practice no.]:[12]],23,FALSE),List!$A$2:$B$5,2,FALSE)),"",VLOOKUP(VLOOKUP(C266,Table1[[Practice no.]:[12]],23,FALSE),List!$A$2:$B$5,2,FALSE)))</f>
        <v/>
      </c>
      <c r="J266" s="67" t="str">
        <f>IF(C266="","",IF(ISERROR(VLOOKUP(VLOOKUP(C266,Table1[[Practice no.]:[12]],24,FALSE),List!$A$2:$B$5,2,FALSE)),"",VLOOKUP(VLOOKUP(C266,Table1[[Practice no.]:[12]],24,FALSE),List!$A$2:$B$5,2,FALSE)))</f>
        <v/>
      </c>
      <c r="K266" s="68" t="str">
        <f>IF(C266="","",IF(ISERROR(VLOOKUP(VLOOKUP(C266,Table1[[Practice no.]:[12]],25,FALSE),List!$A$2:$B$5,2,FALSE)),"",VLOOKUP(VLOOKUP(C266,Table1[[Practice no.]:[12]],25,FALSE),List!$A$2:$B$5,2,FALSE)))</f>
        <v/>
      </c>
      <c r="L266" s="68" t="str">
        <f>IF(C266="","",IF(ISERROR(VLOOKUP(VLOOKUP(C266,Table1[[Practice no.]:[12]],26,FALSE),List!$A$2:$B$5,2,FALSE)),"",VLOOKUP(VLOOKUP(C266,Table1[[Practice no.]:[12]],26,FALSE),List!$A$2:$B$5,2,FALSE)))</f>
        <v/>
      </c>
      <c r="M266" s="68" t="str">
        <f>IF(C266="","",IF(ISERROR(VLOOKUP(VLOOKUP(C266,Table1[[Practice no.]:[12]],27,FALSE),List!$A$2:$B$5,2,FALSE)),"",VLOOKUP(VLOOKUP(C266,Table1[[Practice no.]:[12]],27,FALSE),List!$A$2:$B$5,2,FALSE)))</f>
        <v/>
      </c>
      <c r="N266" s="69" t="str">
        <f>IF(C266="","",IF(ISERROR(VLOOKUP(VLOOKUP(C266,Table1[[Practice no.]:[12]],28,FALSE),List!$A$2:$B$5,2,FALSE)),"",VLOOKUP(VLOOKUP(C266,Table1[[Practice no.]:[12]],28,FALSE),List!$A$2:$B$5,2,FALSE)))</f>
        <v/>
      </c>
      <c r="O266" s="69" t="str">
        <f>IF(C266="","",IF(ISERROR(VLOOKUP(VLOOKUP(C266,Table1[[Practice no.]:[12]],29,FALSE),List!$A$2:$B$5,2,FALSE)),"",VLOOKUP(VLOOKUP(C266,Table1[[Practice no.]:[12]],29,FALSE),List!$A$2:$B$5,2,FALSE)))</f>
        <v/>
      </c>
      <c r="P266" s="69" t="str">
        <f>IF(C266="","",IF(ISERROR(VLOOKUP(VLOOKUP(C266,Table1[[Practice no.]:[12]],30,FALSE),List!$A$2:$B$5,2,FALSE)),"",VLOOKUP(VLOOKUP(C266,Table1[[Practice no.]:[12]],30,FALSE),List!$A$2:$B$5,2,FALSE)))</f>
        <v/>
      </c>
      <c r="Q266" s="77" t="str">
        <f>IF(C266="","",IF(ISERROR(VLOOKUP(VLOOKUP(C266,Table1[[Practice no.]:[12]],31,FALSE),List!$A$2:$B$5,2,FALSE)),"",VLOOKUP(VLOOKUP(C266,Table1[[Practice no.]:[12]],31,FALSE),List!$A$2:$B$5,2,FALSE)))</f>
        <v/>
      </c>
      <c r="R266" s="55" t="str">
        <f>IF(C266="","",IF(ISERROR(VLOOKUP(VLOOKUP(C266,Table1[[Practice no.]:[12]],32,FALSE),List!$A$2:$B$5,2,FALSE)),"",VLOOKUP(VLOOKUP(C266,Table1[[Practice no.]:[12]],32,FALSE),List!$A$2:$B$5,2,FALSE)))</f>
        <v/>
      </c>
      <c r="S266" s="55" t="str">
        <f>IF(C266="","",IF(ISERROR(VLOOKUP(VLOOKUP(C266,Table1[[Practice no.]:[12]],33,FALSE),List!$A$2:$B$5,2,FALSE)),"",VLOOKUP(VLOOKUP(C266,Table1[[Practice no.]:[12]],33,FALSE),List!$A$2:$B$5,2,FALSE)))</f>
        <v/>
      </c>
      <c r="T266" s="55" t="str">
        <f>IF(C266="","",IF(ISERROR(VLOOKUP(VLOOKUP(C266,Table1[[Practice no.]:[12]],34,FALSE),List!$A$2:$B$5,2,FALSE)),"",VLOOKUP(VLOOKUP(C266,Table1[[Practice no.]:[12]],34,FALSE),List!$A$2:$B$5,2,FALSE)))</f>
        <v/>
      </c>
      <c r="U266" s="55" t="str">
        <f>IF(C266="","",IF(ISERROR(VLOOKUP(VLOOKUP(C266,Table1[[Practice no.]:[12]],35,FALSE),List!$A$2:$B$5,2,FALSE)),"",VLOOKUP(VLOOKUP(C266,Table1[[Practice no.]:[12]],35,FALSE),List!$A$2:$B$5,2,FALSE)))</f>
        <v/>
      </c>
      <c r="V266" s="55" t="str">
        <f>IF(C266="","",IF(ISERROR(VLOOKUP(VLOOKUP(C266,Table1[[Practice no.]:[12]],36,FALSE),List!$A$2:$B$5,2,FALSE)),"",VLOOKUP(VLOOKUP(C266,Table1[[Practice no.]:[12]],36,FALSE),List!$A$2:$B$5,2,FALSE)))</f>
        <v/>
      </c>
      <c r="W266" s="55" t="str">
        <f>IF(C266="","",IF(ISERROR(VLOOKUP(VLOOKUP(C266,Table1[[Practice no.]:[12]],37,FALSE),List!$A$2:$B$5,2,FALSE)),"",VLOOKUP(VLOOKUP(C266,Table1[[Practice no.]:[12]],37,FALSE),List!$A$2:$B$5,2,FALSE)))</f>
        <v/>
      </c>
      <c r="X266" s="55" t="str">
        <f>IF(C266="","",IF(ISERROR(VLOOKUP(VLOOKUP(C266,Table1[[Practice no.]:[12]],38,FALSE),List!$A$2:$B$5,2,FALSE)),"",VLOOKUP(VLOOKUP(C266,Table1[[Practice no.]:[12]],38,FALSE),List!$A$2:$B$5,2,FALSE)))</f>
        <v/>
      </c>
      <c r="Y266" s="55" t="str">
        <f>IF(C266="","",IF(ISERROR(VLOOKUP(VLOOKUP(C266,Table1[[Practice no.]:[12]],39,FALSE),List!$A$2:$B$5,2,FALSE)),"",VLOOKUP(VLOOKUP(C266,Table1[[Practice no.]:[12]],39,FALSE),List!$A$2:$B$5,2,FALSE)))</f>
        <v/>
      </c>
      <c r="Z266" s="55" t="str">
        <f>IF(C266="","",IF(ISERROR(VLOOKUP(VLOOKUP(C266,Table1[[Practice no.]:[12]],40,FALSE),List!$A$2:$B$5,2,FALSE)),"",VLOOKUP(VLOOKUP(C266,Table1[[Practice no.]:[12]],40,FALSE),List!$A$2:$B$5,2,FALSE)))</f>
        <v/>
      </c>
      <c r="AA266" s="55" t="str">
        <f>IF(C266="","",IF(ISERROR(VLOOKUP(VLOOKUP(C266,Table1[[Practice no.]:[12]],41,FALSE),List!$A$2:$B$5,2,FALSE)),"",VLOOKUP(VLOOKUP(C266,Table1[[Practice no.]:[12]],41,FALSE),List!$A$2:$B$5,2,FALSE)))</f>
        <v/>
      </c>
      <c r="AB266" s="55" t="str">
        <f>IF(C266="","",IF(ISERROR(VLOOKUP(VLOOKUP(C266,Table1[[Practice no.]:[12]],42,FALSE),List!$A$2:$B$5,2,FALSE)),"",VLOOKUP(VLOOKUP(C266,Table1[[Practice no.]:[12]],42,FALSE),List!$A$2:$B$5,2,FALSE)))</f>
        <v/>
      </c>
    </row>
    <row r="267" spans="1:28" ht="40.35" customHeight="1">
      <c r="A267" s="222"/>
      <c r="B267" s="219"/>
      <c r="C267" s="217"/>
      <c r="D267" s="219" t="str">
        <f>IF(C267="","",HYPERLINK("#'" &amp; C267 &amp; "'!A1",VLOOKUP(C267,Table1[[Practice no.]:[Pracitce Name]],2,FALSE)))</f>
        <v/>
      </c>
      <c r="E267" s="65" t="str">
        <f>IF(C267="","",IF(ISERROR(VLOOKUP(VLOOKUP(C267,Table1[[Practice no.]:[12]],19,FALSE),List!$A$2:$B$5,2,FALSE)),"",VLOOKUP(VLOOKUP(C267,Table1[[Practice no.]:[12]],19,FALSE),List!$A$2:$B$5,2,FALSE)))</f>
        <v/>
      </c>
      <c r="F267" s="66" t="str">
        <f>IF(C267="","",IF(ISERROR(VLOOKUP(VLOOKUP(C267,Table1[[Practice no.]:[12]],20,FALSE),List!$A$2:$B$5,2,FALSE)),"",VLOOKUP(VLOOKUP(C267,Table1[[Practice no.]:[12]],20,FALSE),List!$A$2:$B$5,2,FALSE)))</f>
        <v/>
      </c>
      <c r="G267" s="66" t="str">
        <f>IF(C267="","",IF(ISERROR(VLOOKUP(VLOOKUP(C267,Table1[[Practice no.]:[12]],21,FALSE),List!$A$2:$B$5,2,FALSE)),"",VLOOKUP(VLOOKUP(C267,Table1[[Practice no.]:[12]],21,FALSE),List!$A$2:$B$5,2,FALSE)))</f>
        <v/>
      </c>
      <c r="H267" s="67" t="str">
        <f>IF(C267="","",IF(ISERROR(VLOOKUP(VLOOKUP(C267,Table1[[Practice no.]:[12]],22,FALSE),List!$A$2:$B$5,2,FALSE)),"",VLOOKUP(VLOOKUP(C267,Table1[[Practice no.]:[12]],22,FALSE),List!$A$2:$B$5,2,FALSE)))</f>
        <v/>
      </c>
      <c r="I267" s="67" t="str">
        <f>IF(C267="","",IF(ISERROR(VLOOKUP(VLOOKUP(C267,Table1[[Practice no.]:[12]],23,FALSE),List!$A$2:$B$5,2,FALSE)),"",VLOOKUP(VLOOKUP(C267,Table1[[Practice no.]:[12]],23,FALSE),List!$A$2:$B$5,2,FALSE)))</f>
        <v/>
      </c>
      <c r="J267" s="67" t="str">
        <f>IF(C267="","",IF(ISERROR(VLOOKUP(VLOOKUP(C267,Table1[[Practice no.]:[12]],24,FALSE),List!$A$2:$B$5,2,FALSE)),"",VLOOKUP(VLOOKUP(C267,Table1[[Practice no.]:[12]],24,FALSE),List!$A$2:$B$5,2,FALSE)))</f>
        <v/>
      </c>
      <c r="K267" s="68" t="str">
        <f>IF(C267="","",IF(ISERROR(VLOOKUP(VLOOKUP(C267,Table1[[Practice no.]:[12]],25,FALSE),List!$A$2:$B$5,2,FALSE)),"",VLOOKUP(VLOOKUP(C267,Table1[[Practice no.]:[12]],25,FALSE),List!$A$2:$B$5,2,FALSE)))</f>
        <v/>
      </c>
      <c r="L267" s="68" t="str">
        <f>IF(C267="","",IF(ISERROR(VLOOKUP(VLOOKUP(C267,Table1[[Practice no.]:[12]],26,FALSE),List!$A$2:$B$5,2,FALSE)),"",VLOOKUP(VLOOKUP(C267,Table1[[Practice no.]:[12]],26,FALSE),List!$A$2:$B$5,2,FALSE)))</f>
        <v/>
      </c>
      <c r="M267" s="68" t="str">
        <f>IF(C267="","",IF(ISERROR(VLOOKUP(VLOOKUP(C267,Table1[[Practice no.]:[12]],27,FALSE),List!$A$2:$B$5,2,FALSE)),"",VLOOKUP(VLOOKUP(C267,Table1[[Practice no.]:[12]],27,FALSE),List!$A$2:$B$5,2,FALSE)))</f>
        <v/>
      </c>
      <c r="N267" s="69" t="str">
        <f>IF(C267="","",IF(ISERROR(VLOOKUP(VLOOKUP(C267,Table1[[Practice no.]:[12]],28,FALSE),List!$A$2:$B$5,2,FALSE)),"",VLOOKUP(VLOOKUP(C267,Table1[[Practice no.]:[12]],28,FALSE),List!$A$2:$B$5,2,FALSE)))</f>
        <v/>
      </c>
      <c r="O267" s="69" t="str">
        <f>IF(C267="","",IF(ISERROR(VLOOKUP(VLOOKUP(C267,Table1[[Practice no.]:[12]],29,FALSE),List!$A$2:$B$5,2,FALSE)),"",VLOOKUP(VLOOKUP(C267,Table1[[Practice no.]:[12]],29,FALSE),List!$A$2:$B$5,2,FALSE)))</f>
        <v/>
      </c>
      <c r="P267" s="69" t="str">
        <f>IF(C267="","",IF(ISERROR(VLOOKUP(VLOOKUP(C267,Table1[[Practice no.]:[12]],30,FALSE),List!$A$2:$B$5,2,FALSE)),"",VLOOKUP(VLOOKUP(C267,Table1[[Practice no.]:[12]],30,FALSE),List!$A$2:$B$5,2,FALSE)))</f>
        <v/>
      </c>
      <c r="Q267" s="77" t="str">
        <f>IF(C267="","",IF(ISERROR(VLOOKUP(VLOOKUP(C267,Table1[[Practice no.]:[12]],31,FALSE),List!$A$2:$B$5,2,FALSE)),"",VLOOKUP(VLOOKUP(C267,Table1[[Practice no.]:[12]],31,FALSE),List!$A$2:$B$5,2,FALSE)))</f>
        <v/>
      </c>
      <c r="R267" s="55" t="str">
        <f>IF(C267="","",IF(ISERROR(VLOOKUP(VLOOKUP(C267,Table1[[Practice no.]:[12]],32,FALSE),List!$A$2:$B$5,2,FALSE)),"",VLOOKUP(VLOOKUP(C267,Table1[[Practice no.]:[12]],32,FALSE),List!$A$2:$B$5,2,FALSE)))</f>
        <v/>
      </c>
      <c r="S267" s="55" t="str">
        <f>IF(C267="","",IF(ISERROR(VLOOKUP(VLOOKUP(C267,Table1[[Practice no.]:[12]],33,FALSE),List!$A$2:$B$5,2,FALSE)),"",VLOOKUP(VLOOKUP(C267,Table1[[Practice no.]:[12]],33,FALSE),List!$A$2:$B$5,2,FALSE)))</f>
        <v/>
      </c>
      <c r="T267" s="55" t="str">
        <f>IF(C267="","",IF(ISERROR(VLOOKUP(VLOOKUP(C267,Table1[[Practice no.]:[12]],34,FALSE),List!$A$2:$B$5,2,FALSE)),"",VLOOKUP(VLOOKUP(C267,Table1[[Practice no.]:[12]],34,FALSE),List!$A$2:$B$5,2,FALSE)))</f>
        <v/>
      </c>
      <c r="U267" s="55" t="str">
        <f>IF(C267="","",IF(ISERROR(VLOOKUP(VLOOKUP(C267,Table1[[Practice no.]:[12]],35,FALSE),List!$A$2:$B$5,2,FALSE)),"",VLOOKUP(VLOOKUP(C267,Table1[[Practice no.]:[12]],35,FALSE),List!$A$2:$B$5,2,FALSE)))</f>
        <v/>
      </c>
      <c r="V267" s="55" t="str">
        <f>IF(C267="","",IF(ISERROR(VLOOKUP(VLOOKUP(C267,Table1[[Practice no.]:[12]],36,FALSE),List!$A$2:$B$5,2,FALSE)),"",VLOOKUP(VLOOKUP(C267,Table1[[Practice no.]:[12]],36,FALSE),List!$A$2:$B$5,2,FALSE)))</f>
        <v/>
      </c>
      <c r="W267" s="55" t="str">
        <f>IF(C267="","",IF(ISERROR(VLOOKUP(VLOOKUP(C267,Table1[[Practice no.]:[12]],37,FALSE),List!$A$2:$B$5,2,FALSE)),"",VLOOKUP(VLOOKUP(C267,Table1[[Practice no.]:[12]],37,FALSE),List!$A$2:$B$5,2,FALSE)))</f>
        <v/>
      </c>
      <c r="X267" s="55" t="str">
        <f>IF(C267="","",IF(ISERROR(VLOOKUP(VLOOKUP(C267,Table1[[Practice no.]:[12]],38,FALSE),List!$A$2:$B$5,2,FALSE)),"",VLOOKUP(VLOOKUP(C267,Table1[[Practice no.]:[12]],38,FALSE),List!$A$2:$B$5,2,FALSE)))</f>
        <v/>
      </c>
      <c r="Y267" s="55" t="str">
        <f>IF(C267="","",IF(ISERROR(VLOOKUP(VLOOKUP(C267,Table1[[Practice no.]:[12]],39,FALSE),List!$A$2:$B$5,2,FALSE)),"",VLOOKUP(VLOOKUP(C267,Table1[[Practice no.]:[12]],39,FALSE),List!$A$2:$B$5,2,FALSE)))</f>
        <v/>
      </c>
      <c r="Z267" s="55" t="str">
        <f>IF(C267="","",IF(ISERROR(VLOOKUP(VLOOKUP(C267,Table1[[Practice no.]:[12]],40,FALSE),List!$A$2:$B$5,2,FALSE)),"",VLOOKUP(VLOOKUP(C267,Table1[[Practice no.]:[12]],40,FALSE),List!$A$2:$B$5,2,FALSE)))</f>
        <v/>
      </c>
      <c r="AA267" s="55" t="str">
        <f>IF(C267="","",IF(ISERROR(VLOOKUP(VLOOKUP(C267,Table1[[Practice no.]:[12]],41,FALSE),List!$A$2:$B$5,2,FALSE)),"",VLOOKUP(VLOOKUP(C267,Table1[[Practice no.]:[12]],41,FALSE),List!$A$2:$B$5,2,FALSE)))</f>
        <v/>
      </c>
      <c r="AB267" s="55" t="str">
        <f>IF(C267="","",IF(ISERROR(VLOOKUP(VLOOKUP(C267,Table1[[Practice no.]:[12]],42,FALSE),List!$A$2:$B$5,2,FALSE)),"",VLOOKUP(VLOOKUP(C267,Table1[[Practice no.]:[12]],42,FALSE),List!$A$2:$B$5,2,FALSE)))</f>
        <v/>
      </c>
    </row>
    <row r="268" spans="1:28" ht="40.35" customHeight="1">
      <c r="A268" s="222"/>
      <c r="B268" s="219"/>
      <c r="C268" s="217"/>
      <c r="D268" s="219" t="str">
        <f>IF(C268="","",HYPERLINK("#'" &amp; C268 &amp; "'!A1",VLOOKUP(C268,Table1[[Practice no.]:[Pracitce Name]],2,FALSE)))</f>
        <v/>
      </c>
      <c r="E268" s="65" t="str">
        <f>IF(C268="","",IF(ISERROR(VLOOKUP(VLOOKUP(C268,Table1[[Practice no.]:[12]],19,FALSE),List!$A$2:$B$5,2,FALSE)),"",VLOOKUP(VLOOKUP(C268,Table1[[Practice no.]:[12]],19,FALSE),List!$A$2:$B$5,2,FALSE)))</f>
        <v/>
      </c>
      <c r="F268" s="66" t="str">
        <f>IF(C268="","",IF(ISERROR(VLOOKUP(VLOOKUP(C268,Table1[[Practice no.]:[12]],20,FALSE),List!$A$2:$B$5,2,FALSE)),"",VLOOKUP(VLOOKUP(C268,Table1[[Practice no.]:[12]],20,FALSE),List!$A$2:$B$5,2,FALSE)))</f>
        <v/>
      </c>
      <c r="G268" s="66" t="str">
        <f>IF(C268="","",IF(ISERROR(VLOOKUP(VLOOKUP(C268,Table1[[Practice no.]:[12]],21,FALSE),List!$A$2:$B$5,2,FALSE)),"",VLOOKUP(VLOOKUP(C268,Table1[[Practice no.]:[12]],21,FALSE),List!$A$2:$B$5,2,FALSE)))</f>
        <v/>
      </c>
      <c r="H268" s="67" t="str">
        <f>IF(C268="","",IF(ISERROR(VLOOKUP(VLOOKUP(C268,Table1[[Practice no.]:[12]],22,FALSE),List!$A$2:$B$5,2,FALSE)),"",VLOOKUP(VLOOKUP(C268,Table1[[Practice no.]:[12]],22,FALSE),List!$A$2:$B$5,2,FALSE)))</f>
        <v/>
      </c>
      <c r="I268" s="67" t="str">
        <f>IF(C268="","",IF(ISERROR(VLOOKUP(VLOOKUP(C268,Table1[[Practice no.]:[12]],23,FALSE),List!$A$2:$B$5,2,FALSE)),"",VLOOKUP(VLOOKUP(C268,Table1[[Practice no.]:[12]],23,FALSE),List!$A$2:$B$5,2,FALSE)))</f>
        <v/>
      </c>
      <c r="J268" s="67" t="str">
        <f>IF(C268="","",IF(ISERROR(VLOOKUP(VLOOKUP(C268,Table1[[Practice no.]:[12]],24,FALSE),List!$A$2:$B$5,2,FALSE)),"",VLOOKUP(VLOOKUP(C268,Table1[[Practice no.]:[12]],24,FALSE),List!$A$2:$B$5,2,FALSE)))</f>
        <v/>
      </c>
      <c r="K268" s="68" t="str">
        <f>IF(C268="","",IF(ISERROR(VLOOKUP(VLOOKUP(C268,Table1[[Practice no.]:[12]],25,FALSE),List!$A$2:$B$5,2,FALSE)),"",VLOOKUP(VLOOKUP(C268,Table1[[Practice no.]:[12]],25,FALSE),List!$A$2:$B$5,2,FALSE)))</f>
        <v/>
      </c>
      <c r="L268" s="68" t="str">
        <f>IF(C268="","",IF(ISERROR(VLOOKUP(VLOOKUP(C268,Table1[[Practice no.]:[12]],26,FALSE),List!$A$2:$B$5,2,FALSE)),"",VLOOKUP(VLOOKUP(C268,Table1[[Practice no.]:[12]],26,FALSE),List!$A$2:$B$5,2,FALSE)))</f>
        <v/>
      </c>
      <c r="M268" s="68" t="str">
        <f>IF(C268="","",IF(ISERROR(VLOOKUP(VLOOKUP(C268,Table1[[Practice no.]:[12]],27,FALSE),List!$A$2:$B$5,2,FALSE)),"",VLOOKUP(VLOOKUP(C268,Table1[[Practice no.]:[12]],27,FALSE),List!$A$2:$B$5,2,FALSE)))</f>
        <v/>
      </c>
      <c r="N268" s="69" t="str">
        <f>IF(C268="","",IF(ISERROR(VLOOKUP(VLOOKUP(C268,Table1[[Practice no.]:[12]],28,FALSE),List!$A$2:$B$5,2,FALSE)),"",VLOOKUP(VLOOKUP(C268,Table1[[Practice no.]:[12]],28,FALSE),List!$A$2:$B$5,2,FALSE)))</f>
        <v/>
      </c>
      <c r="O268" s="69" t="str">
        <f>IF(C268="","",IF(ISERROR(VLOOKUP(VLOOKUP(C268,Table1[[Practice no.]:[12]],29,FALSE),List!$A$2:$B$5,2,FALSE)),"",VLOOKUP(VLOOKUP(C268,Table1[[Practice no.]:[12]],29,FALSE),List!$A$2:$B$5,2,FALSE)))</f>
        <v/>
      </c>
      <c r="P268" s="69" t="str">
        <f>IF(C268="","",IF(ISERROR(VLOOKUP(VLOOKUP(C268,Table1[[Practice no.]:[12]],30,FALSE),List!$A$2:$B$5,2,FALSE)),"",VLOOKUP(VLOOKUP(C268,Table1[[Practice no.]:[12]],30,FALSE),List!$A$2:$B$5,2,FALSE)))</f>
        <v/>
      </c>
      <c r="Q268" s="77" t="str">
        <f>IF(C268="","",IF(ISERROR(VLOOKUP(VLOOKUP(C268,Table1[[Practice no.]:[12]],31,FALSE),List!$A$2:$B$5,2,FALSE)),"",VLOOKUP(VLOOKUP(C268,Table1[[Practice no.]:[12]],31,FALSE),List!$A$2:$B$5,2,FALSE)))</f>
        <v/>
      </c>
      <c r="R268" s="55" t="str">
        <f>IF(C268="","",IF(ISERROR(VLOOKUP(VLOOKUP(C268,Table1[[Practice no.]:[12]],32,FALSE),List!$A$2:$B$5,2,FALSE)),"",VLOOKUP(VLOOKUP(C268,Table1[[Practice no.]:[12]],32,FALSE),List!$A$2:$B$5,2,FALSE)))</f>
        <v/>
      </c>
      <c r="S268" s="55" t="str">
        <f>IF(C268="","",IF(ISERROR(VLOOKUP(VLOOKUP(C268,Table1[[Practice no.]:[12]],33,FALSE),List!$A$2:$B$5,2,FALSE)),"",VLOOKUP(VLOOKUP(C268,Table1[[Practice no.]:[12]],33,FALSE),List!$A$2:$B$5,2,FALSE)))</f>
        <v/>
      </c>
      <c r="T268" s="55" t="str">
        <f>IF(C268="","",IF(ISERROR(VLOOKUP(VLOOKUP(C268,Table1[[Practice no.]:[12]],34,FALSE),List!$A$2:$B$5,2,FALSE)),"",VLOOKUP(VLOOKUP(C268,Table1[[Practice no.]:[12]],34,FALSE),List!$A$2:$B$5,2,FALSE)))</f>
        <v/>
      </c>
      <c r="U268" s="55" t="str">
        <f>IF(C268="","",IF(ISERROR(VLOOKUP(VLOOKUP(C268,Table1[[Practice no.]:[12]],35,FALSE),List!$A$2:$B$5,2,FALSE)),"",VLOOKUP(VLOOKUP(C268,Table1[[Practice no.]:[12]],35,FALSE),List!$A$2:$B$5,2,FALSE)))</f>
        <v/>
      </c>
      <c r="V268" s="55" t="str">
        <f>IF(C268="","",IF(ISERROR(VLOOKUP(VLOOKUP(C268,Table1[[Practice no.]:[12]],36,FALSE),List!$A$2:$B$5,2,FALSE)),"",VLOOKUP(VLOOKUP(C268,Table1[[Practice no.]:[12]],36,FALSE),List!$A$2:$B$5,2,FALSE)))</f>
        <v/>
      </c>
      <c r="W268" s="55" t="str">
        <f>IF(C268="","",IF(ISERROR(VLOOKUP(VLOOKUP(C268,Table1[[Practice no.]:[12]],37,FALSE),List!$A$2:$B$5,2,FALSE)),"",VLOOKUP(VLOOKUP(C268,Table1[[Practice no.]:[12]],37,FALSE),List!$A$2:$B$5,2,FALSE)))</f>
        <v/>
      </c>
      <c r="X268" s="55" t="str">
        <f>IF(C268="","",IF(ISERROR(VLOOKUP(VLOOKUP(C268,Table1[[Practice no.]:[12]],38,FALSE),List!$A$2:$B$5,2,FALSE)),"",VLOOKUP(VLOOKUP(C268,Table1[[Practice no.]:[12]],38,FALSE),List!$A$2:$B$5,2,FALSE)))</f>
        <v/>
      </c>
      <c r="Y268" s="55" t="str">
        <f>IF(C268="","",IF(ISERROR(VLOOKUP(VLOOKUP(C268,Table1[[Practice no.]:[12]],39,FALSE),List!$A$2:$B$5,2,FALSE)),"",VLOOKUP(VLOOKUP(C268,Table1[[Practice no.]:[12]],39,FALSE),List!$A$2:$B$5,2,FALSE)))</f>
        <v/>
      </c>
      <c r="Z268" s="55" t="str">
        <f>IF(C268="","",IF(ISERROR(VLOOKUP(VLOOKUP(C268,Table1[[Practice no.]:[12]],40,FALSE),List!$A$2:$B$5,2,FALSE)),"",VLOOKUP(VLOOKUP(C268,Table1[[Practice no.]:[12]],40,FALSE),List!$A$2:$B$5,2,FALSE)))</f>
        <v/>
      </c>
      <c r="AA268" s="55" t="str">
        <f>IF(C268="","",IF(ISERROR(VLOOKUP(VLOOKUP(C268,Table1[[Practice no.]:[12]],41,FALSE),List!$A$2:$B$5,2,FALSE)),"",VLOOKUP(VLOOKUP(C268,Table1[[Practice no.]:[12]],41,FALSE),List!$A$2:$B$5,2,FALSE)))</f>
        <v/>
      </c>
      <c r="AB268" s="55" t="str">
        <f>IF(C268="","",IF(ISERROR(VLOOKUP(VLOOKUP(C268,Table1[[Practice no.]:[12]],42,FALSE),List!$A$2:$B$5,2,FALSE)),"",VLOOKUP(VLOOKUP(C268,Table1[[Practice no.]:[12]],42,FALSE),List!$A$2:$B$5,2,FALSE)))</f>
        <v/>
      </c>
    </row>
    <row r="269" spans="1:28" ht="40.35" customHeight="1">
      <c r="A269" s="222"/>
      <c r="B269" s="219"/>
      <c r="C269" s="217"/>
      <c r="D269" s="219" t="str">
        <f>IF(C269="","",HYPERLINK("#'" &amp; C269 &amp; "'!A1",VLOOKUP(C269,Table1[[Practice no.]:[Pracitce Name]],2,FALSE)))</f>
        <v/>
      </c>
      <c r="E269" s="65" t="str">
        <f>IF(C269="","",IF(ISERROR(VLOOKUP(VLOOKUP(C269,Table1[[Practice no.]:[12]],19,FALSE),List!$A$2:$B$5,2,FALSE)),"",VLOOKUP(VLOOKUP(C269,Table1[[Practice no.]:[12]],19,FALSE),List!$A$2:$B$5,2,FALSE)))</f>
        <v/>
      </c>
      <c r="F269" s="66" t="str">
        <f>IF(C269="","",IF(ISERROR(VLOOKUP(VLOOKUP(C269,Table1[[Practice no.]:[12]],20,FALSE),List!$A$2:$B$5,2,FALSE)),"",VLOOKUP(VLOOKUP(C269,Table1[[Practice no.]:[12]],20,FALSE),List!$A$2:$B$5,2,FALSE)))</f>
        <v/>
      </c>
      <c r="G269" s="66" t="str">
        <f>IF(C269="","",IF(ISERROR(VLOOKUP(VLOOKUP(C269,Table1[[Practice no.]:[12]],21,FALSE),List!$A$2:$B$5,2,FALSE)),"",VLOOKUP(VLOOKUP(C269,Table1[[Practice no.]:[12]],21,FALSE),List!$A$2:$B$5,2,FALSE)))</f>
        <v/>
      </c>
      <c r="H269" s="67" t="str">
        <f>IF(C269="","",IF(ISERROR(VLOOKUP(VLOOKUP(C269,Table1[[Practice no.]:[12]],22,FALSE),List!$A$2:$B$5,2,FALSE)),"",VLOOKUP(VLOOKUP(C269,Table1[[Practice no.]:[12]],22,FALSE),List!$A$2:$B$5,2,FALSE)))</f>
        <v/>
      </c>
      <c r="I269" s="67" t="str">
        <f>IF(C269="","",IF(ISERROR(VLOOKUP(VLOOKUP(C269,Table1[[Practice no.]:[12]],23,FALSE),List!$A$2:$B$5,2,FALSE)),"",VLOOKUP(VLOOKUP(C269,Table1[[Practice no.]:[12]],23,FALSE),List!$A$2:$B$5,2,FALSE)))</f>
        <v/>
      </c>
      <c r="J269" s="67" t="str">
        <f>IF(C269="","",IF(ISERROR(VLOOKUP(VLOOKUP(C269,Table1[[Practice no.]:[12]],24,FALSE),List!$A$2:$B$5,2,FALSE)),"",VLOOKUP(VLOOKUP(C269,Table1[[Practice no.]:[12]],24,FALSE),List!$A$2:$B$5,2,FALSE)))</f>
        <v/>
      </c>
      <c r="K269" s="68" t="str">
        <f>IF(C269="","",IF(ISERROR(VLOOKUP(VLOOKUP(C269,Table1[[Practice no.]:[12]],25,FALSE),List!$A$2:$B$5,2,FALSE)),"",VLOOKUP(VLOOKUP(C269,Table1[[Practice no.]:[12]],25,FALSE),List!$A$2:$B$5,2,FALSE)))</f>
        <v/>
      </c>
      <c r="L269" s="68" t="str">
        <f>IF(C269="","",IF(ISERROR(VLOOKUP(VLOOKUP(C269,Table1[[Practice no.]:[12]],26,FALSE),List!$A$2:$B$5,2,FALSE)),"",VLOOKUP(VLOOKUP(C269,Table1[[Practice no.]:[12]],26,FALSE),List!$A$2:$B$5,2,FALSE)))</f>
        <v/>
      </c>
      <c r="M269" s="68" t="str">
        <f>IF(C269="","",IF(ISERROR(VLOOKUP(VLOOKUP(C269,Table1[[Practice no.]:[12]],27,FALSE),List!$A$2:$B$5,2,FALSE)),"",VLOOKUP(VLOOKUP(C269,Table1[[Practice no.]:[12]],27,FALSE),List!$A$2:$B$5,2,FALSE)))</f>
        <v/>
      </c>
      <c r="N269" s="69" t="str">
        <f>IF(C269="","",IF(ISERROR(VLOOKUP(VLOOKUP(C269,Table1[[Practice no.]:[12]],28,FALSE),List!$A$2:$B$5,2,FALSE)),"",VLOOKUP(VLOOKUP(C269,Table1[[Practice no.]:[12]],28,FALSE),List!$A$2:$B$5,2,FALSE)))</f>
        <v/>
      </c>
      <c r="O269" s="69" t="str">
        <f>IF(C269="","",IF(ISERROR(VLOOKUP(VLOOKUP(C269,Table1[[Practice no.]:[12]],29,FALSE),List!$A$2:$B$5,2,FALSE)),"",VLOOKUP(VLOOKUP(C269,Table1[[Practice no.]:[12]],29,FALSE),List!$A$2:$B$5,2,FALSE)))</f>
        <v/>
      </c>
      <c r="P269" s="69" t="str">
        <f>IF(C269="","",IF(ISERROR(VLOOKUP(VLOOKUP(C269,Table1[[Practice no.]:[12]],30,FALSE),List!$A$2:$B$5,2,FALSE)),"",VLOOKUP(VLOOKUP(C269,Table1[[Practice no.]:[12]],30,FALSE),List!$A$2:$B$5,2,FALSE)))</f>
        <v/>
      </c>
      <c r="Q269" s="77" t="str">
        <f>IF(C269="","",IF(ISERROR(VLOOKUP(VLOOKUP(C269,Table1[[Practice no.]:[12]],31,FALSE),List!$A$2:$B$5,2,FALSE)),"",VLOOKUP(VLOOKUP(C269,Table1[[Practice no.]:[12]],31,FALSE),List!$A$2:$B$5,2,FALSE)))</f>
        <v/>
      </c>
      <c r="R269" s="55" t="str">
        <f>IF(C269="","",IF(ISERROR(VLOOKUP(VLOOKUP(C269,Table1[[Practice no.]:[12]],32,FALSE),List!$A$2:$B$5,2,FALSE)),"",VLOOKUP(VLOOKUP(C269,Table1[[Practice no.]:[12]],32,FALSE),List!$A$2:$B$5,2,FALSE)))</f>
        <v/>
      </c>
      <c r="S269" s="55" t="str">
        <f>IF(C269="","",IF(ISERROR(VLOOKUP(VLOOKUP(C269,Table1[[Practice no.]:[12]],33,FALSE),List!$A$2:$B$5,2,FALSE)),"",VLOOKUP(VLOOKUP(C269,Table1[[Practice no.]:[12]],33,FALSE),List!$A$2:$B$5,2,FALSE)))</f>
        <v/>
      </c>
      <c r="T269" s="55" t="str">
        <f>IF(C269="","",IF(ISERROR(VLOOKUP(VLOOKUP(C269,Table1[[Practice no.]:[12]],34,FALSE),List!$A$2:$B$5,2,FALSE)),"",VLOOKUP(VLOOKUP(C269,Table1[[Practice no.]:[12]],34,FALSE),List!$A$2:$B$5,2,FALSE)))</f>
        <v/>
      </c>
      <c r="U269" s="55" t="str">
        <f>IF(C269="","",IF(ISERROR(VLOOKUP(VLOOKUP(C269,Table1[[Practice no.]:[12]],35,FALSE),List!$A$2:$B$5,2,FALSE)),"",VLOOKUP(VLOOKUP(C269,Table1[[Practice no.]:[12]],35,FALSE),List!$A$2:$B$5,2,FALSE)))</f>
        <v/>
      </c>
      <c r="V269" s="55" t="str">
        <f>IF(C269="","",IF(ISERROR(VLOOKUP(VLOOKUP(C269,Table1[[Practice no.]:[12]],36,FALSE),List!$A$2:$B$5,2,FALSE)),"",VLOOKUP(VLOOKUP(C269,Table1[[Practice no.]:[12]],36,FALSE),List!$A$2:$B$5,2,FALSE)))</f>
        <v/>
      </c>
      <c r="W269" s="55" t="str">
        <f>IF(C269="","",IF(ISERROR(VLOOKUP(VLOOKUP(C269,Table1[[Practice no.]:[12]],37,FALSE),List!$A$2:$B$5,2,FALSE)),"",VLOOKUP(VLOOKUP(C269,Table1[[Practice no.]:[12]],37,FALSE),List!$A$2:$B$5,2,FALSE)))</f>
        <v/>
      </c>
      <c r="X269" s="55" t="str">
        <f>IF(C269="","",IF(ISERROR(VLOOKUP(VLOOKUP(C269,Table1[[Practice no.]:[12]],38,FALSE),List!$A$2:$B$5,2,FALSE)),"",VLOOKUP(VLOOKUP(C269,Table1[[Practice no.]:[12]],38,FALSE),List!$A$2:$B$5,2,FALSE)))</f>
        <v/>
      </c>
      <c r="Y269" s="55" t="str">
        <f>IF(C269="","",IF(ISERROR(VLOOKUP(VLOOKUP(C269,Table1[[Practice no.]:[12]],39,FALSE),List!$A$2:$B$5,2,FALSE)),"",VLOOKUP(VLOOKUP(C269,Table1[[Practice no.]:[12]],39,FALSE),List!$A$2:$B$5,2,FALSE)))</f>
        <v/>
      </c>
      <c r="Z269" s="55" t="str">
        <f>IF(C269="","",IF(ISERROR(VLOOKUP(VLOOKUP(C269,Table1[[Practice no.]:[12]],40,FALSE),List!$A$2:$B$5,2,FALSE)),"",VLOOKUP(VLOOKUP(C269,Table1[[Practice no.]:[12]],40,FALSE),List!$A$2:$B$5,2,FALSE)))</f>
        <v/>
      </c>
      <c r="AA269" s="55" t="str">
        <f>IF(C269="","",IF(ISERROR(VLOOKUP(VLOOKUP(C269,Table1[[Practice no.]:[12]],41,FALSE),List!$A$2:$B$5,2,FALSE)),"",VLOOKUP(VLOOKUP(C269,Table1[[Practice no.]:[12]],41,FALSE),List!$A$2:$B$5,2,FALSE)))</f>
        <v/>
      </c>
      <c r="AB269" s="55" t="str">
        <f>IF(C269="","",IF(ISERROR(VLOOKUP(VLOOKUP(C269,Table1[[Practice no.]:[12]],42,FALSE),List!$A$2:$B$5,2,FALSE)),"",VLOOKUP(VLOOKUP(C269,Table1[[Practice no.]:[12]],42,FALSE),List!$A$2:$B$5,2,FALSE)))</f>
        <v/>
      </c>
    </row>
    <row r="270" spans="1:28" ht="40.35" customHeight="1">
      <c r="A270" s="222"/>
      <c r="B270" s="219"/>
      <c r="C270" s="217"/>
      <c r="D270" s="219" t="str">
        <f>IF(C270="","",HYPERLINK("#'" &amp; C270 &amp; "'!A1",VLOOKUP(C270,Table1[[Practice no.]:[Pracitce Name]],2,FALSE)))</f>
        <v/>
      </c>
      <c r="E270" s="65" t="str">
        <f>IF(C270="","",IF(ISERROR(VLOOKUP(VLOOKUP(C270,Table1[[Practice no.]:[12]],19,FALSE),List!$A$2:$B$5,2,FALSE)),"",VLOOKUP(VLOOKUP(C270,Table1[[Practice no.]:[12]],19,FALSE),List!$A$2:$B$5,2,FALSE)))</f>
        <v/>
      </c>
      <c r="F270" s="66" t="str">
        <f>IF(C270="","",IF(ISERROR(VLOOKUP(VLOOKUP(C270,Table1[[Practice no.]:[12]],20,FALSE),List!$A$2:$B$5,2,FALSE)),"",VLOOKUP(VLOOKUP(C270,Table1[[Practice no.]:[12]],20,FALSE),List!$A$2:$B$5,2,FALSE)))</f>
        <v/>
      </c>
      <c r="G270" s="66" t="str">
        <f>IF(C270="","",IF(ISERROR(VLOOKUP(VLOOKUP(C270,Table1[[Practice no.]:[12]],21,FALSE),List!$A$2:$B$5,2,FALSE)),"",VLOOKUP(VLOOKUP(C270,Table1[[Practice no.]:[12]],21,FALSE),List!$A$2:$B$5,2,FALSE)))</f>
        <v/>
      </c>
      <c r="H270" s="67" t="str">
        <f>IF(C270="","",IF(ISERROR(VLOOKUP(VLOOKUP(C270,Table1[[Practice no.]:[12]],22,FALSE),List!$A$2:$B$5,2,FALSE)),"",VLOOKUP(VLOOKUP(C270,Table1[[Practice no.]:[12]],22,FALSE),List!$A$2:$B$5,2,FALSE)))</f>
        <v/>
      </c>
      <c r="I270" s="67" t="str">
        <f>IF(C270="","",IF(ISERROR(VLOOKUP(VLOOKUP(C270,Table1[[Practice no.]:[12]],23,FALSE),List!$A$2:$B$5,2,FALSE)),"",VLOOKUP(VLOOKUP(C270,Table1[[Practice no.]:[12]],23,FALSE),List!$A$2:$B$5,2,FALSE)))</f>
        <v/>
      </c>
      <c r="J270" s="67" t="str">
        <f>IF(C270="","",IF(ISERROR(VLOOKUP(VLOOKUP(C270,Table1[[Practice no.]:[12]],24,FALSE),List!$A$2:$B$5,2,FALSE)),"",VLOOKUP(VLOOKUP(C270,Table1[[Practice no.]:[12]],24,FALSE),List!$A$2:$B$5,2,FALSE)))</f>
        <v/>
      </c>
      <c r="K270" s="68" t="str">
        <f>IF(C270="","",IF(ISERROR(VLOOKUP(VLOOKUP(C270,Table1[[Practice no.]:[12]],25,FALSE),List!$A$2:$B$5,2,FALSE)),"",VLOOKUP(VLOOKUP(C270,Table1[[Practice no.]:[12]],25,FALSE),List!$A$2:$B$5,2,FALSE)))</f>
        <v/>
      </c>
      <c r="L270" s="68" t="str">
        <f>IF(C270="","",IF(ISERROR(VLOOKUP(VLOOKUP(C270,Table1[[Practice no.]:[12]],26,FALSE),List!$A$2:$B$5,2,FALSE)),"",VLOOKUP(VLOOKUP(C270,Table1[[Practice no.]:[12]],26,FALSE),List!$A$2:$B$5,2,FALSE)))</f>
        <v/>
      </c>
      <c r="M270" s="68" t="str">
        <f>IF(C270="","",IF(ISERROR(VLOOKUP(VLOOKUP(C270,Table1[[Practice no.]:[12]],27,FALSE),List!$A$2:$B$5,2,FALSE)),"",VLOOKUP(VLOOKUP(C270,Table1[[Practice no.]:[12]],27,FALSE),List!$A$2:$B$5,2,FALSE)))</f>
        <v/>
      </c>
      <c r="N270" s="69" t="str">
        <f>IF(C270="","",IF(ISERROR(VLOOKUP(VLOOKUP(C270,Table1[[Practice no.]:[12]],28,FALSE),List!$A$2:$B$5,2,FALSE)),"",VLOOKUP(VLOOKUP(C270,Table1[[Practice no.]:[12]],28,FALSE),List!$A$2:$B$5,2,FALSE)))</f>
        <v/>
      </c>
      <c r="O270" s="69" t="str">
        <f>IF(C270="","",IF(ISERROR(VLOOKUP(VLOOKUP(C270,Table1[[Practice no.]:[12]],29,FALSE),List!$A$2:$B$5,2,FALSE)),"",VLOOKUP(VLOOKUP(C270,Table1[[Practice no.]:[12]],29,FALSE),List!$A$2:$B$5,2,FALSE)))</f>
        <v/>
      </c>
      <c r="P270" s="69" t="str">
        <f>IF(C270="","",IF(ISERROR(VLOOKUP(VLOOKUP(C270,Table1[[Practice no.]:[12]],30,FALSE),List!$A$2:$B$5,2,FALSE)),"",VLOOKUP(VLOOKUP(C270,Table1[[Practice no.]:[12]],30,FALSE),List!$A$2:$B$5,2,FALSE)))</f>
        <v/>
      </c>
      <c r="Q270" s="77" t="str">
        <f>IF(C270="","",IF(ISERROR(VLOOKUP(VLOOKUP(C270,Table1[[Practice no.]:[12]],31,FALSE),List!$A$2:$B$5,2,FALSE)),"",VLOOKUP(VLOOKUP(C270,Table1[[Practice no.]:[12]],31,FALSE),List!$A$2:$B$5,2,FALSE)))</f>
        <v/>
      </c>
      <c r="R270" s="55" t="str">
        <f>IF(C270="","",IF(ISERROR(VLOOKUP(VLOOKUP(C270,Table1[[Practice no.]:[12]],32,FALSE),List!$A$2:$B$5,2,FALSE)),"",VLOOKUP(VLOOKUP(C270,Table1[[Practice no.]:[12]],32,FALSE),List!$A$2:$B$5,2,FALSE)))</f>
        <v/>
      </c>
      <c r="S270" s="55" t="str">
        <f>IF(C270="","",IF(ISERROR(VLOOKUP(VLOOKUP(C270,Table1[[Practice no.]:[12]],33,FALSE),List!$A$2:$B$5,2,FALSE)),"",VLOOKUP(VLOOKUP(C270,Table1[[Practice no.]:[12]],33,FALSE),List!$A$2:$B$5,2,FALSE)))</f>
        <v/>
      </c>
      <c r="T270" s="55" t="str">
        <f>IF(C270="","",IF(ISERROR(VLOOKUP(VLOOKUP(C270,Table1[[Practice no.]:[12]],34,FALSE),List!$A$2:$B$5,2,FALSE)),"",VLOOKUP(VLOOKUP(C270,Table1[[Practice no.]:[12]],34,FALSE),List!$A$2:$B$5,2,FALSE)))</f>
        <v/>
      </c>
      <c r="U270" s="55" t="str">
        <f>IF(C270="","",IF(ISERROR(VLOOKUP(VLOOKUP(C270,Table1[[Practice no.]:[12]],35,FALSE),List!$A$2:$B$5,2,FALSE)),"",VLOOKUP(VLOOKUP(C270,Table1[[Practice no.]:[12]],35,FALSE),List!$A$2:$B$5,2,FALSE)))</f>
        <v/>
      </c>
      <c r="V270" s="55" t="str">
        <f>IF(C270="","",IF(ISERROR(VLOOKUP(VLOOKUP(C270,Table1[[Practice no.]:[12]],36,FALSE),List!$A$2:$B$5,2,FALSE)),"",VLOOKUP(VLOOKUP(C270,Table1[[Practice no.]:[12]],36,FALSE),List!$A$2:$B$5,2,FALSE)))</f>
        <v/>
      </c>
      <c r="W270" s="55" t="str">
        <f>IF(C270="","",IF(ISERROR(VLOOKUP(VLOOKUP(C270,Table1[[Practice no.]:[12]],37,FALSE),List!$A$2:$B$5,2,FALSE)),"",VLOOKUP(VLOOKUP(C270,Table1[[Practice no.]:[12]],37,FALSE),List!$A$2:$B$5,2,FALSE)))</f>
        <v/>
      </c>
      <c r="X270" s="55" t="str">
        <f>IF(C270="","",IF(ISERROR(VLOOKUP(VLOOKUP(C270,Table1[[Practice no.]:[12]],38,FALSE),List!$A$2:$B$5,2,FALSE)),"",VLOOKUP(VLOOKUP(C270,Table1[[Practice no.]:[12]],38,FALSE),List!$A$2:$B$5,2,FALSE)))</f>
        <v/>
      </c>
      <c r="Y270" s="55" t="str">
        <f>IF(C270="","",IF(ISERROR(VLOOKUP(VLOOKUP(C270,Table1[[Practice no.]:[12]],39,FALSE),List!$A$2:$B$5,2,FALSE)),"",VLOOKUP(VLOOKUP(C270,Table1[[Practice no.]:[12]],39,FALSE),List!$A$2:$B$5,2,FALSE)))</f>
        <v/>
      </c>
      <c r="Z270" s="55" t="str">
        <f>IF(C270="","",IF(ISERROR(VLOOKUP(VLOOKUP(C270,Table1[[Practice no.]:[12]],40,FALSE),List!$A$2:$B$5,2,FALSE)),"",VLOOKUP(VLOOKUP(C270,Table1[[Practice no.]:[12]],40,FALSE),List!$A$2:$B$5,2,FALSE)))</f>
        <v/>
      </c>
      <c r="AA270" s="55" t="str">
        <f>IF(C270="","",IF(ISERROR(VLOOKUP(VLOOKUP(C270,Table1[[Practice no.]:[12]],41,FALSE),List!$A$2:$B$5,2,FALSE)),"",VLOOKUP(VLOOKUP(C270,Table1[[Practice no.]:[12]],41,FALSE),List!$A$2:$B$5,2,FALSE)))</f>
        <v/>
      </c>
      <c r="AB270" s="55" t="str">
        <f>IF(C270="","",IF(ISERROR(VLOOKUP(VLOOKUP(C270,Table1[[Practice no.]:[12]],42,FALSE),List!$A$2:$B$5,2,FALSE)),"",VLOOKUP(VLOOKUP(C270,Table1[[Practice no.]:[12]],42,FALSE),List!$A$2:$B$5,2,FALSE)))</f>
        <v/>
      </c>
    </row>
    <row r="271" spans="1:28" ht="40.35" customHeight="1">
      <c r="A271" s="222"/>
      <c r="B271" s="219"/>
      <c r="C271" s="217"/>
      <c r="D271" s="219" t="str">
        <f>IF(C271="","",HYPERLINK("#'" &amp; C271 &amp; "'!A1",VLOOKUP(C271,Table1[[Practice no.]:[Pracitce Name]],2,FALSE)))</f>
        <v/>
      </c>
      <c r="E271" s="65" t="str">
        <f>IF(C271="","",IF(ISERROR(VLOOKUP(VLOOKUP(C271,Table1[[Practice no.]:[12]],19,FALSE),List!$A$2:$B$5,2,FALSE)),"",VLOOKUP(VLOOKUP(C271,Table1[[Practice no.]:[12]],19,FALSE),List!$A$2:$B$5,2,FALSE)))</f>
        <v/>
      </c>
      <c r="F271" s="66" t="str">
        <f>IF(C271="","",IF(ISERROR(VLOOKUP(VLOOKUP(C271,Table1[[Practice no.]:[12]],20,FALSE),List!$A$2:$B$5,2,FALSE)),"",VLOOKUP(VLOOKUP(C271,Table1[[Practice no.]:[12]],20,FALSE),List!$A$2:$B$5,2,FALSE)))</f>
        <v/>
      </c>
      <c r="G271" s="66" t="str">
        <f>IF(C271="","",IF(ISERROR(VLOOKUP(VLOOKUP(C271,Table1[[Practice no.]:[12]],21,FALSE),List!$A$2:$B$5,2,FALSE)),"",VLOOKUP(VLOOKUP(C271,Table1[[Practice no.]:[12]],21,FALSE),List!$A$2:$B$5,2,FALSE)))</f>
        <v/>
      </c>
      <c r="H271" s="67" t="str">
        <f>IF(C271="","",IF(ISERROR(VLOOKUP(VLOOKUP(C271,Table1[[Practice no.]:[12]],22,FALSE),List!$A$2:$B$5,2,FALSE)),"",VLOOKUP(VLOOKUP(C271,Table1[[Practice no.]:[12]],22,FALSE),List!$A$2:$B$5,2,FALSE)))</f>
        <v/>
      </c>
      <c r="I271" s="67" t="str">
        <f>IF(C271="","",IF(ISERROR(VLOOKUP(VLOOKUP(C271,Table1[[Practice no.]:[12]],23,FALSE),List!$A$2:$B$5,2,FALSE)),"",VLOOKUP(VLOOKUP(C271,Table1[[Practice no.]:[12]],23,FALSE),List!$A$2:$B$5,2,FALSE)))</f>
        <v/>
      </c>
      <c r="J271" s="67" t="str">
        <f>IF(C271="","",IF(ISERROR(VLOOKUP(VLOOKUP(C271,Table1[[Practice no.]:[12]],24,FALSE),List!$A$2:$B$5,2,FALSE)),"",VLOOKUP(VLOOKUP(C271,Table1[[Practice no.]:[12]],24,FALSE),List!$A$2:$B$5,2,FALSE)))</f>
        <v/>
      </c>
      <c r="K271" s="68" t="str">
        <f>IF(C271="","",IF(ISERROR(VLOOKUP(VLOOKUP(C271,Table1[[Practice no.]:[12]],25,FALSE),List!$A$2:$B$5,2,FALSE)),"",VLOOKUP(VLOOKUP(C271,Table1[[Practice no.]:[12]],25,FALSE),List!$A$2:$B$5,2,FALSE)))</f>
        <v/>
      </c>
      <c r="L271" s="68" t="str">
        <f>IF(C271="","",IF(ISERROR(VLOOKUP(VLOOKUP(C271,Table1[[Practice no.]:[12]],26,FALSE),List!$A$2:$B$5,2,FALSE)),"",VLOOKUP(VLOOKUP(C271,Table1[[Practice no.]:[12]],26,FALSE),List!$A$2:$B$5,2,FALSE)))</f>
        <v/>
      </c>
      <c r="M271" s="68" t="str">
        <f>IF(C271="","",IF(ISERROR(VLOOKUP(VLOOKUP(C271,Table1[[Practice no.]:[12]],27,FALSE),List!$A$2:$B$5,2,FALSE)),"",VLOOKUP(VLOOKUP(C271,Table1[[Practice no.]:[12]],27,FALSE),List!$A$2:$B$5,2,FALSE)))</f>
        <v/>
      </c>
      <c r="N271" s="69" t="str">
        <f>IF(C271="","",IF(ISERROR(VLOOKUP(VLOOKUP(C271,Table1[[Practice no.]:[12]],28,FALSE),List!$A$2:$B$5,2,FALSE)),"",VLOOKUP(VLOOKUP(C271,Table1[[Practice no.]:[12]],28,FALSE),List!$A$2:$B$5,2,FALSE)))</f>
        <v/>
      </c>
      <c r="O271" s="69" t="str">
        <f>IF(C271="","",IF(ISERROR(VLOOKUP(VLOOKUP(C271,Table1[[Practice no.]:[12]],29,FALSE),List!$A$2:$B$5,2,FALSE)),"",VLOOKUP(VLOOKUP(C271,Table1[[Practice no.]:[12]],29,FALSE),List!$A$2:$B$5,2,FALSE)))</f>
        <v/>
      </c>
      <c r="P271" s="69" t="str">
        <f>IF(C271="","",IF(ISERROR(VLOOKUP(VLOOKUP(C271,Table1[[Practice no.]:[12]],30,FALSE),List!$A$2:$B$5,2,FALSE)),"",VLOOKUP(VLOOKUP(C271,Table1[[Practice no.]:[12]],30,FALSE),List!$A$2:$B$5,2,FALSE)))</f>
        <v/>
      </c>
      <c r="Q271" s="77" t="str">
        <f>IF(C271="","",IF(ISERROR(VLOOKUP(VLOOKUP(C271,Table1[[Practice no.]:[12]],31,FALSE),List!$A$2:$B$5,2,FALSE)),"",VLOOKUP(VLOOKUP(C271,Table1[[Practice no.]:[12]],31,FALSE),List!$A$2:$B$5,2,FALSE)))</f>
        <v/>
      </c>
      <c r="R271" s="55" t="str">
        <f>IF(C271="","",IF(ISERROR(VLOOKUP(VLOOKUP(C271,Table1[[Practice no.]:[12]],32,FALSE),List!$A$2:$B$5,2,FALSE)),"",VLOOKUP(VLOOKUP(C271,Table1[[Practice no.]:[12]],32,FALSE),List!$A$2:$B$5,2,FALSE)))</f>
        <v/>
      </c>
      <c r="S271" s="55" t="str">
        <f>IF(C271="","",IF(ISERROR(VLOOKUP(VLOOKUP(C271,Table1[[Practice no.]:[12]],33,FALSE),List!$A$2:$B$5,2,FALSE)),"",VLOOKUP(VLOOKUP(C271,Table1[[Practice no.]:[12]],33,FALSE),List!$A$2:$B$5,2,FALSE)))</f>
        <v/>
      </c>
      <c r="T271" s="55" t="str">
        <f>IF(C271="","",IF(ISERROR(VLOOKUP(VLOOKUP(C271,Table1[[Practice no.]:[12]],34,FALSE),List!$A$2:$B$5,2,FALSE)),"",VLOOKUP(VLOOKUP(C271,Table1[[Practice no.]:[12]],34,FALSE),List!$A$2:$B$5,2,FALSE)))</f>
        <v/>
      </c>
      <c r="U271" s="55" t="str">
        <f>IF(C271="","",IF(ISERROR(VLOOKUP(VLOOKUP(C271,Table1[[Practice no.]:[12]],35,FALSE),List!$A$2:$B$5,2,FALSE)),"",VLOOKUP(VLOOKUP(C271,Table1[[Practice no.]:[12]],35,FALSE),List!$A$2:$B$5,2,FALSE)))</f>
        <v/>
      </c>
      <c r="V271" s="55" t="str">
        <f>IF(C271="","",IF(ISERROR(VLOOKUP(VLOOKUP(C271,Table1[[Practice no.]:[12]],36,FALSE),List!$A$2:$B$5,2,FALSE)),"",VLOOKUP(VLOOKUP(C271,Table1[[Practice no.]:[12]],36,FALSE),List!$A$2:$B$5,2,FALSE)))</f>
        <v/>
      </c>
      <c r="W271" s="55" t="str">
        <f>IF(C271="","",IF(ISERROR(VLOOKUP(VLOOKUP(C271,Table1[[Practice no.]:[12]],37,FALSE),List!$A$2:$B$5,2,FALSE)),"",VLOOKUP(VLOOKUP(C271,Table1[[Practice no.]:[12]],37,FALSE),List!$A$2:$B$5,2,FALSE)))</f>
        <v/>
      </c>
      <c r="X271" s="55" t="str">
        <f>IF(C271="","",IF(ISERROR(VLOOKUP(VLOOKUP(C271,Table1[[Practice no.]:[12]],38,FALSE),List!$A$2:$B$5,2,FALSE)),"",VLOOKUP(VLOOKUP(C271,Table1[[Practice no.]:[12]],38,FALSE),List!$A$2:$B$5,2,FALSE)))</f>
        <v/>
      </c>
      <c r="Y271" s="55" t="str">
        <f>IF(C271="","",IF(ISERROR(VLOOKUP(VLOOKUP(C271,Table1[[Practice no.]:[12]],39,FALSE),List!$A$2:$B$5,2,FALSE)),"",VLOOKUP(VLOOKUP(C271,Table1[[Practice no.]:[12]],39,FALSE),List!$A$2:$B$5,2,FALSE)))</f>
        <v/>
      </c>
      <c r="Z271" s="55" t="str">
        <f>IF(C271="","",IF(ISERROR(VLOOKUP(VLOOKUP(C271,Table1[[Practice no.]:[12]],40,FALSE),List!$A$2:$B$5,2,FALSE)),"",VLOOKUP(VLOOKUP(C271,Table1[[Practice no.]:[12]],40,FALSE),List!$A$2:$B$5,2,FALSE)))</f>
        <v/>
      </c>
      <c r="AA271" s="55" t="str">
        <f>IF(C271="","",IF(ISERROR(VLOOKUP(VLOOKUP(C271,Table1[[Practice no.]:[12]],41,FALSE),List!$A$2:$B$5,2,FALSE)),"",VLOOKUP(VLOOKUP(C271,Table1[[Practice no.]:[12]],41,FALSE),List!$A$2:$B$5,2,FALSE)))</f>
        <v/>
      </c>
      <c r="AB271" s="55" t="str">
        <f>IF(C271="","",IF(ISERROR(VLOOKUP(VLOOKUP(C271,Table1[[Practice no.]:[12]],42,FALSE),List!$A$2:$B$5,2,FALSE)),"",VLOOKUP(VLOOKUP(C271,Table1[[Practice no.]:[12]],42,FALSE),List!$A$2:$B$5,2,FALSE)))</f>
        <v/>
      </c>
    </row>
    <row r="272" spans="1:28" ht="40.35" customHeight="1">
      <c r="A272" s="222"/>
      <c r="B272" s="219"/>
      <c r="C272" s="217"/>
      <c r="D272" s="219" t="str">
        <f>IF(C272="","",HYPERLINK("#'" &amp; C272 &amp; "'!A1",VLOOKUP(C272,Table1[[Practice no.]:[Pracitce Name]],2,FALSE)))</f>
        <v/>
      </c>
      <c r="E272" s="65" t="str">
        <f>IF(C272="","",IF(ISERROR(VLOOKUP(VLOOKUP(C272,Table1[[Practice no.]:[12]],19,FALSE),List!$A$2:$B$5,2,FALSE)),"",VLOOKUP(VLOOKUP(C272,Table1[[Practice no.]:[12]],19,FALSE),List!$A$2:$B$5,2,FALSE)))</f>
        <v/>
      </c>
      <c r="F272" s="66" t="str">
        <f>IF(C272="","",IF(ISERROR(VLOOKUP(VLOOKUP(C272,Table1[[Practice no.]:[12]],20,FALSE),List!$A$2:$B$5,2,FALSE)),"",VLOOKUP(VLOOKUP(C272,Table1[[Practice no.]:[12]],20,FALSE),List!$A$2:$B$5,2,FALSE)))</f>
        <v/>
      </c>
      <c r="G272" s="66" t="str">
        <f>IF(C272="","",IF(ISERROR(VLOOKUP(VLOOKUP(C272,Table1[[Practice no.]:[12]],21,FALSE),List!$A$2:$B$5,2,FALSE)),"",VLOOKUP(VLOOKUP(C272,Table1[[Practice no.]:[12]],21,FALSE),List!$A$2:$B$5,2,FALSE)))</f>
        <v/>
      </c>
      <c r="H272" s="67" t="str">
        <f>IF(C272="","",IF(ISERROR(VLOOKUP(VLOOKUP(C272,Table1[[Practice no.]:[12]],22,FALSE),List!$A$2:$B$5,2,FALSE)),"",VLOOKUP(VLOOKUP(C272,Table1[[Practice no.]:[12]],22,FALSE),List!$A$2:$B$5,2,FALSE)))</f>
        <v/>
      </c>
      <c r="I272" s="67" t="str">
        <f>IF(C272="","",IF(ISERROR(VLOOKUP(VLOOKUP(C272,Table1[[Practice no.]:[12]],23,FALSE),List!$A$2:$B$5,2,FALSE)),"",VLOOKUP(VLOOKUP(C272,Table1[[Practice no.]:[12]],23,FALSE),List!$A$2:$B$5,2,FALSE)))</f>
        <v/>
      </c>
      <c r="J272" s="67" t="str">
        <f>IF(C272="","",IF(ISERROR(VLOOKUP(VLOOKUP(C272,Table1[[Practice no.]:[12]],24,FALSE),List!$A$2:$B$5,2,FALSE)),"",VLOOKUP(VLOOKUP(C272,Table1[[Practice no.]:[12]],24,FALSE),List!$A$2:$B$5,2,FALSE)))</f>
        <v/>
      </c>
      <c r="K272" s="68" t="str">
        <f>IF(C272="","",IF(ISERROR(VLOOKUP(VLOOKUP(C272,Table1[[Practice no.]:[12]],25,FALSE),List!$A$2:$B$5,2,FALSE)),"",VLOOKUP(VLOOKUP(C272,Table1[[Practice no.]:[12]],25,FALSE),List!$A$2:$B$5,2,FALSE)))</f>
        <v/>
      </c>
      <c r="L272" s="68" t="str">
        <f>IF(C272="","",IF(ISERROR(VLOOKUP(VLOOKUP(C272,Table1[[Practice no.]:[12]],26,FALSE),List!$A$2:$B$5,2,FALSE)),"",VLOOKUP(VLOOKUP(C272,Table1[[Practice no.]:[12]],26,FALSE),List!$A$2:$B$5,2,FALSE)))</f>
        <v/>
      </c>
      <c r="M272" s="68" t="str">
        <f>IF(C272="","",IF(ISERROR(VLOOKUP(VLOOKUP(C272,Table1[[Practice no.]:[12]],27,FALSE),List!$A$2:$B$5,2,FALSE)),"",VLOOKUP(VLOOKUP(C272,Table1[[Practice no.]:[12]],27,FALSE),List!$A$2:$B$5,2,FALSE)))</f>
        <v/>
      </c>
      <c r="N272" s="69" t="str">
        <f>IF(C272="","",IF(ISERROR(VLOOKUP(VLOOKUP(C272,Table1[[Practice no.]:[12]],28,FALSE),List!$A$2:$B$5,2,FALSE)),"",VLOOKUP(VLOOKUP(C272,Table1[[Practice no.]:[12]],28,FALSE),List!$A$2:$B$5,2,FALSE)))</f>
        <v/>
      </c>
      <c r="O272" s="69" t="str">
        <f>IF(C272="","",IF(ISERROR(VLOOKUP(VLOOKUP(C272,Table1[[Practice no.]:[12]],29,FALSE),List!$A$2:$B$5,2,FALSE)),"",VLOOKUP(VLOOKUP(C272,Table1[[Practice no.]:[12]],29,FALSE),List!$A$2:$B$5,2,FALSE)))</f>
        <v/>
      </c>
      <c r="P272" s="69" t="str">
        <f>IF(C272="","",IF(ISERROR(VLOOKUP(VLOOKUP(C272,Table1[[Practice no.]:[12]],30,FALSE),List!$A$2:$B$5,2,FALSE)),"",VLOOKUP(VLOOKUP(C272,Table1[[Practice no.]:[12]],30,FALSE),List!$A$2:$B$5,2,FALSE)))</f>
        <v/>
      </c>
      <c r="Q272" s="77" t="str">
        <f>IF(C272="","",IF(ISERROR(VLOOKUP(VLOOKUP(C272,Table1[[Practice no.]:[12]],31,FALSE),List!$A$2:$B$5,2,FALSE)),"",VLOOKUP(VLOOKUP(C272,Table1[[Practice no.]:[12]],31,FALSE),List!$A$2:$B$5,2,FALSE)))</f>
        <v/>
      </c>
      <c r="R272" s="55" t="str">
        <f>IF(C272="","",IF(ISERROR(VLOOKUP(VLOOKUP(C272,Table1[[Practice no.]:[12]],32,FALSE),List!$A$2:$B$5,2,FALSE)),"",VLOOKUP(VLOOKUP(C272,Table1[[Practice no.]:[12]],32,FALSE),List!$A$2:$B$5,2,FALSE)))</f>
        <v/>
      </c>
      <c r="S272" s="55" t="str">
        <f>IF(C272="","",IF(ISERROR(VLOOKUP(VLOOKUP(C272,Table1[[Practice no.]:[12]],33,FALSE),List!$A$2:$B$5,2,FALSE)),"",VLOOKUP(VLOOKUP(C272,Table1[[Practice no.]:[12]],33,FALSE),List!$A$2:$B$5,2,FALSE)))</f>
        <v/>
      </c>
      <c r="T272" s="55" t="str">
        <f>IF(C272="","",IF(ISERROR(VLOOKUP(VLOOKUP(C272,Table1[[Practice no.]:[12]],34,FALSE),List!$A$2:$B$5,2,FALSE)),"",VLOOKUP(VLOOKUP(C272,Table1[[Practice no.]:[12]],34,FALSE),List!$A$2:$B$5,2,FALSE)))</f>
        <v/>
      </c>
      <c r="U272" s="55" t="str">
        <f>IF(C272="","",IF(ISERROR(VLOOKUP(VLOOKUP(C272,Table1[[Practice no.]:[12]],35,FALSE),List!$A$2:$B$5,2,FALSE)),"",VLOOKUP(VLOOKUP(C272,Table1[[Practice no.]:[12]],35,FALSE),List!$A$2:$B$5,2,FALSE)))</f>
        <v/>
      </c>
      <c r="V272" s="55" t="str">
        <f>IF(C272="","",IF(ISERROR(VLOOKUP(VLOOKUP(C272,Table1[[Practice no.]:[12]],36,FALSE),List!$A$2:$B$5,2,FALSE)),"",VLOOKUP(VLOOKUP(C272,Table1[[Practice no.]:[12]],36,FALSE),List!$A$2:$B$5,2,FALSE)))</f>
        <v/>
      </c>
      <c r="W272" s="55" t="str">
        <f>IF(C272="","",IF(ISERROR(VLOOKUP(VLOOKUP(C272,Table1[[Practice no.]:[12]],37,FALSE),List!$A$2:$B$5,2,FALSE)),"",VLOOKUP(VLOOKUP(C272,Table1[[Practice no.]:[12]],37,FALSE),List!$A$2:$B$5,2,FALSE)))</f>
        <v/>
      </c>
      <c r="X272" s="55" t="str">
        <f>IF(C272="","",IF(ISERROR(VLOOKUP(VLOOKUP(C272,Table1[[Practice no.]:[12]],38,FALSE),List!$A$2:$B$5,2,FALSE)),"",VLOOKUP(VLOOKUP(C272,Table1[[Practice no.]:[12]],38,FALSE),List!$A$2:$B$5,2,FALSE)))</f>
        <v/>
      </c>
      <c r="Y272" s="55" t="str">
        <f>IF(C272="","",IF(ISERROR(VLOOKUP(VLOOKUP(C272,Table1[[Practice no.]:[12]],39,FALSE),List!$A$2:$B$5,2,FALSE)),"",VLOOKUP(VLOOKUP(C272,Table1[[Practice no.]:[12]],39,FALSE),List!$A$2:$B$5,2,FALSE)))</f>
        <v/>
      </c>
      <c r="Z272" s="55" t="str">
        <f>IF(C272="","",IF(ISERROR(VLOOKUP(VLOOKUP(C272,Table1[[Practice no.]:[12]],40,FALSE),List!$A$2:$B$5,2,FALSE)),"",VLOOKUP(VLOOKUP(C272,Table1[[Practice no.]:[12]],40,FALSE),List!$A$2:$B$5,2,FALSE)))</f>
        <v/>
      </c>
      <c r="AA272" s="55" t="str">
        <f>IF(C272="","",IF(ISERROR(VLOOKUP(VLOOKUP(C272,Table1[[Practice no.]:[12]],41,FALSE),List!$A$2:$B$5,2,FALSE)),"",VLOOKUP(VLOOKUP(C272,Table1[[Practice no.]:[12]],41,FALSE),List!$A$2:$B$5,2,FALSE)))</f>
        <v/>
      </c>
      <c r="AB272" s="55" t="str">
        <f>IF(C272="","",IF(ISERROR(VLOOKUP(VLOOKUP(C272,Table1[[Practice no.]:[12]],42,FALSE),List!$A$2:$B$5,2,FALSE)),"",VLOOKUP(VLOOKUP(C272,Table1[[Practice no.]:[12]],42,FALSE),List!$A$2:$B$5,2,FALSE)))</f>
        <v/>
      </c>
    </row>
    <row r="273" spans="1:28" ht="40.35" customHeight="1">
      <c r="A273" s="222"/>
      <c r="B273" s="219"/>
      <c r="C273" s="217"/>
      <c r="D273" s="219" t="str">
        <f>IF(C273="","",HYPERLINK("#'" &amp; C273 &amp; "'!A1",VLOOKUP(C273,Table1[[Practice no.]:[Pracitce Name]],2,FALSE)))</f>
        <v/>
      </c>
      <c r="E273" s="65" t="str">
        <f>IF(C273="","",IF(ISERROR(VLOOKUP(VLOOKUP(C273,Table1[[Practice no.]:[12]],19,FALSE),List!$A$2:$B$5,2,FALSE)),"",VLOOKUP(VLOOKUP(C273,Table1[[Practice no.]:[12]],19,FALSE),List!$A$2:$B$5,2,FALSE)))</f>
        <v/>
      </c>
      <c r="F273" s="66" t="str">
        <f>IF(C273="","",IF(ISERROR(VLOOKUP(VLOOKUP(C273,Table1[[Practice no.]:[12]],20,FALSE),List!$A$2:$B$5,2,FALSE)),"",VLOOKUP(VLOOKUP(C273,Table1[[Practice no.]:[12]],20,FALSE),List!$A$2:$B$5,2,FALSE)))</f>
        <v/>
      </c>
      <c r="G273" s="66" t="str">
        <f>IF(C273="","",IF(ISERROR(VLOOKUP(VLOOKUP(C273,Table1[[Practice no.]:[12]],21,FALSE),List!$A$2:$B$5,2,FALSE)),"",VLOOKUP(VLOOKUP(C273,Table1[[Practice no.]:[12]],21,FALSE),List!$A$2:$B$5,2,FALSE)))</f>
        <v/>
      </c>
      <c r="H273" s="67" t="str">
        <f>IF(C273="","",IF(ISERROR(VLOOKUP(VLOOKUP(C273,Table1[[Practice no.]:[12]],22,FALSE),List!$A$2:$B$5,2,FALSE)),"",VLOOKUP(VLOOKUP(C273,Table1[[Practice no.]:[12]],22,FALSE),List!$A$2:$B$5,2,FALSE)))</f>
        <v/>
      </c>
      <c r="I273" s="67" t="str">
        <f>IF(C273="","",IF(ISERROR(VLOOKUP(VLOOKUP(C273,Table1[[Practice no.]:[12]],23,FALSE),List!$A$2:$B$5,2,FALSE)),"",VLOOKUP(VLOOKUP(C273,Table1[[Practice no.]:[12]],23,FALSE),List!$A$2:$B$5,2,FALSE)))</f>
        <v/>
      </c>
      <c r="J273" s="67" t="str">
        <f>IF(C273="","",IF(ISERROR(VLOOKUP(VLOOKUP(C273,Table1[[Practice no.]:[12]],24,FALSE),List!$A$2:$B$5,2,FALSE)),"",VLOOKUP(VLOOKUP(C273,Table1[[Practice no.]:[12]],24,FALSE),List!$A$2:$B$5,2,FALSE)))</f>
        <v/>
      </c>
      <c r="K273" s="68" t="str">
        <f>IF(C273="","",IF(ISERROR(VLOOKUP(VLOOKUP(C273,Table1[[Practice no.]:[12]],25,FALSE),List!$A$2:$B$5,2,FALSE)),"",VLOOKUP(VLOOKUP(C273,Table1[[Practice no.]:[12]],25,FALSE),List!$A$2:$B$5,2,FALSE)))</f>
        <v/>
      </c>
      <c r="L273" s="68" t="str">
        <f>IF(C273="","",IF(ISERROR(VLOOKUP(VLOOKUP(C273,Table1[[Practice no.]:[12]],26,FALSE),List!$A$2:$B$5,2,FALSE)),"",VLOOKUP(VLOOKUP(C273,Table1[[Practice no.]:[12]],26,FALSE),List!$A$2:$B$5,2,FALSE)))</f>
        <v/>
      </c>
      <c r="M273" s="68" t="str">
        <f>IF(C273="","",IF(ISERROR(VLOOKUP(VLOOKUP(C273,Table1[[Practice no.]:[12]],27,FALSE),List!$A$2:$B$5,2,FALSE)),"",VLOOKUP(VLOOKUP(C273,Table1[[Practice no.]:[12]],27,FALSE),List!$A$2:$B$5,2,FALSE)))</f>
        <v/>
      </c>
      <c r="N273" s="69" t="str">
        <f>IF(C273="","",IF(ISERROR(VLOOKUP(VLOOKUP(C273,Table1[[Practice no.]:[12]],28,FALSE),List!$A$2:$B$5,2,FALSE)),"",VLOOKUP(VLOOKUP(C273,Table1[[Practice no.]:[12]],28,FALSE),List!$A$2:$B$5,2,FALSE)))</f>
        <v/>
      </c>
      <c r="O273" s="69" t="str">
        <f>IF(C273="","",IF(ISERROR(VLOOKUP(VLOOKUP(C273,Table1[[Practice no.]:[12]],29,FALSE),List!$A$2:$B$5,2,FALSE)),"",VLOOKUP(VLOOKUP(C273,Table1[[Practice no.]:[12]],29,FALSE),List!$A$2:$B$5,2,FALSE)))</f>
        <v/>
      </c>
      <c r="P273" s="69" t="str">
        <f>IF(C273="","",IF(ISERROR(VLOOKUP(VLOOKUP(C273,Table1[[Practice no.]:[12]],30,FALSE),List!$A$2:$B$5,2,FALSE)),"",VLOOKUP(VLOOKUP(C273,Table1[[Practice no.]:[12]],30,FALSE),List!$A$2:$B$5,2,FALSE)))</f>
        <v/>
      </c>
      <c r="Q273" s="77" t="str">
        <f>IF(C273="","",IF(ISERROR(VLOOKUP(VLOOKUP(C273,Table1[[Practice no.]:[12]],31,FALSE),List!$A$2:$B$5,2,FALSE)),"",VLOOKUP(VLOOKUP(C273,Table1[[Practice no.]:[12]],31,FALSE),List!$A$2:$B$5,2,FALSE)))</f>
        <v/>
      </c>
      <c r="R273" s="55" t="str">
        <f>IF(C273="","",IF(ISERROR(VLOOKUP(VLOOKUP(C273,Table1[[Practice no.]:[12]],32,FALSE),List!$A$2:$B$5,2,FALSE)),"",VLOOKUP(VLOOKUP(C273,Table1[[Practice no.]:[12]],32,FALSE),List!$A$2:$B$5,2,FALSE)))</f>
        <v/>
      </c>
      <c r="S273" s="55" t="str">
        <f>IF(C273="","",IF(ISERROR(VLOOKUP(VLOOKUP(C273,Table1[[Practice no.]:[12]],33,FALSE),List!$A$2:$B$5,2,FALSE)),"",VLOOKUP(VLOOKUP(C273,Table1[[Practice no.]:[12]],33,FALSE),List!$A$2:$B$5,2,FALSE)))</f>
        <v/>
      </c>
      <c r="T273" s="55" t="str">
        <f>IF(C273="","",IF(ISERROR(VLOOKUP(VLOOKUP(C273,Table1[[Practice no.]:[12]],34,FALSE),List!$A$2:$B$5,2,FALSE)),"",VLOOKUP(VLOOKUP(C273,Table1[[Practice no.]:[12]],34,FALSE),List!$A$2:$B$5,2,FALSE)))</f>
        <v/>
      </c>
      <c r="U273" s="55" t="str">
        <f>IF(C273="","",IF(ISERROR(VLOOKUP(VLOOKUP(C273,Table1[[Practice no.]:[12]],35,FALSE),List!$A$2:$B$5,2,FALSE)),"",VLOOKUP(VLOOKUP(C273,Table1[[Practice no.]:[12]],35,FALSE),List!$A$2:$B$5,2,FALSE)))</f>
        <v/>
      </c>
      <c r="V273" s="55" t="str">
        <f>IF(C273="","",IF(ISERROR(VLOOKUP(VLOOKUP(C273,Table1[[Practice no.]:[12]],36,FALSE),List!$A$2:$B$5,2,FALSE)),"",VLOOKUP(VLOOKUP(C273,Table1[[Practice no.]:[12]],36,FALSE),List!$A$2:$B$5,2,FALSE)))</f>
        <v/>
      </c>
      <c r="W273" s="55" t="str">
        <f>IF(C273="","",IF(ISERROR(VLOOKUP(VLOOKUP(C273,Table1[[Practice no.]:[12]],37,FALSE),List!$A$2:$B$5,2,FALSE)),"",VLOOKUP(VLOOKUP(C273,Table1[[Practice no.]:[12]],37,FALSE),List!$A$2:$B$5,2,FALSE)))</f>
        <v/>
      </c>
      <c r="X273" s="55" t="str">
        <f>IF(C273="","",IF(ISERROR(VLOOKUP(VLOOKUP(C273,Table1[[Practice no.]:[12]],38,FALSE),List!$A$2:$B$5,2,FALSE)),"",VLOOKUP(VLOOKUP(C273,Table1[[Practice no.]:[12]],38,FALSE),List!$A$2:$B$5,2,FALSE)))</f>
        <v/>
      </c>
      <c r="Y273" s="55" t="str">
        <f>IF(C273="","",IF(ISERROR(VLOOKUP(VLOOKUP(C273,Table1[[Practice no.]:[12]],39,FALSE),List!$A$2:$B$5,2,FALSE)),"",VLOOKUP(VLOOKUP(C273,Table1[[Practice no.]:[12]],39,FALSE),List!$A$2:$B$5,2,FALSE)))</f>
        <v/>
      </c>
      <c r="Z273" s="55" t="str">
        <f>IF(C273="","",IF(ISERROR(VLOOKUP(VLOOKUP(C273,Table1[[Practice no.]:[12]],40,FALSE),List!$A$2:$B$5,2,FALSE)),"",VLOOKUP(VLOOKUP(C273,Table1[[Practice no.]:[12]],40,FALSE),List!$A$2:$B$5,2,FALSE)))</f>
        <v/>
      </c>
      <c r="AA273" s="55" t="str">
        <f>IF(C273="","",IF(ISERROR(VLOOKUP(VLOOKUP(C273,Table1[[Practice no.]:[12]],41,FALSE),List!$A$2:$B$5,2,FALSE)),"",VLOOKUP(VLOOKUP(C273,Table1[[Practice no.]:[12]],41,FALSE),List!$A$2:$B$5,2,FALSE)))</f>
        <v/>
      </c>
      <c r="AB273" s="55" t="str">
        <f>IF(C273="","",IF(ISERROR(VLOOKUP(VLOOKUP(C273,Table1[[Practice no.]:[12]],42,FALSE),List!$A$2:$B$5,2,FALSE)),"",VLOOKUP(VLOOKUP(C273,Table1[[Practice no.]:[12]],42,FALSE),List!$A$2:$B$5,2,FALSE)))</f>
        <v/>
      </c>
    </row>
    <row r="274" spans="1:28" ht="40.35" customHeight="1">
      <c r="A274" s="222"/>
      <c r="B274" s="219"/>
      <c r="C274" s="217"/>
      <c r="D274" s="219" t="str">
        <f>IF(C274="","",HYPERLINK("#'" &amp; C274 &amp; "'!A1",VLOOKUP(C274,Table1[[Practice no.]:[Pracitce Name]],2,FALSE)))</f>
        <v/>
      </c>
      <c r="E274" s="65" t="str">
        <f>IF(C274="","",IF(ISERROR(VLOOKUP(VLOOKUP(C274,Table1[[Practice no.]:[12]],19,FALSE),List!$A$2:$B$5,2,FALSE)),"",VLOOKUP(VLOOKUP(C274,Table1[[Practice no.]:[12]],19,FALSE),List!$A$2:$B$5,2,FALSE)))</f>
        <v/>
      </c>
      <c r="F274" s="66" t="str">
        <f>IF(C274="","",IF(ISERROR(VLOOKUP(VLOOKUP(C274,Table1[[Practice no.]:[12]],20,FALSE),List!$A$2:$B$5,2,FALSE)),"",VLOOKUP(VLOOKUP(C274,Table1[[Practice no.]:[12]],20,FALSE),List!$A$2:$B$5,2,FALSE)))</f>
        <v/>
      </c>
      <c r="G274" s="66" t="str">
        <f>IF(C274="","",IF(ISERROR(VLOOKUP(VLOOKUP(C274,Table1[[Practice no.]:[12]],21,FALSE),List!$A$2:$B$5,2,FALSE)),"",VLOOKUP(VLOOKUP(C274,Table1[[Practice no.]:[12]],21,FALSE),List!$A$2:$B$5,2,FALSE)))</f>
        <v/>
      </c>
      <c r="H274" s="67" t="str">
        <f>IF(C274="","",IF(ISERROR(VLOOKUP(VLOOKUP(C274,Table1[[Practice no.]:[12]],22,FALSE),List!$A$2:$B$5,2,FALSE)),"",VLOOKUP(VLOOKUP(C274,Table1[[Practice no.]:[12]],22,FALSE),List!$A$2:$B$5,2,FALSE)))</f>
        <v/>
      </c>
      <c r="I274" s="67" t="str">
        <f>IF(C274="","",IF(ISERROR(VLOOKUP(VLOOKUP(C274,Table1[[Practice no.]:[12]],23,FALSE),List!$A$2:$B$5,2,FALSE)),"",VLOOKUP(VLOOKUP(C274,Table1[[Practice no.]:[12]],23,FALSE),List!$A$2:$B$5,2,FALSE)))</f>
        <v/>
      </c>
      <c r="J274" s="67" t="str">
        <f>IF(C274="","",IF(ISERROR(VLOOKUP(VLOOKUP(C274,Table1[[Practice no.]:[12]],24,FALSE),List!$A$2:$B$5,2,FALSE)),"",VLOOKUP(VLOOKUP(C274,Table1[[Practice no.]:[12]],24,FALSE),List!$A$2:$B$5,2,FALSE)))</f>
        <v/>
      </c>
      <c r="K274" s="68" t="str">
        <f>IF(C274="","",IF(ISERROR(VLOOKUP(VLOOKUP(C274,Table1[[Practice no.]:[12]],25,FALSE),List!$A$2:$B$5,2,FALSE)),"",VLOOKUP(VLOOKUP(C274,Table1[[Practice no.]:[12]],25,FALSE),List!$A$2:$B$5,2,FALSE)))</f>
        <v/>
      </c>
      <c r="L274" s="68" t="str">
        <f>IF(C274="","",IF(ISERROR(VLOOKUP(VLOOKUP(C274,Table1[[Practice no.]:[12]],26,FALSE),List!$A$2:$B$5,2,FALSE)),"",VLOOKUP(VLOOKUP(C274,Table1[[Practice no.]:[12]],26,FALSE),List!$A$2:$B$5,2,FALSE)))</f>
        <v/>
      </c>
      <c r="M274" s="68" t="str">
        <f>IF(C274="","",IF(ISERROR(VLOOKUP(VLOOKUP(C274,Table1[[Practice no.]:[12]],27,FALSE),List!$A$2:$B$5,2,FALSE)),"",VLOOKUP(VLOOKUP(C274,Table1[[Practice no.]:[12]],27,FALSE),List!$A$2:$B$5,2,FALSE)))</f>
        <v/>
      </c>
      <c r="N274" s="69" t="str">
        <f>IF(C274="","",IF(ISERROR(VLOOKUP(VLOOKUP(C274,Table1[[Practice no.]:[12]],28,FALSE),List!$A$2:$B$5,2,FALSE)),"",VLOOKUP(VLOOKUP(C274,Table1[[Practice no.]:[12]],28,FALSE),List!$A$2:$B$5,2,FALSE)))</f>
        <v/>
      </c>
      <c r="O274" s="69" t="str">
        <f>IF(C274="","",IF(ISERROR(VLOOKUP(VLOOKUP(C274,Table1[[Practice no.]:[12]],29,FALSE),List!$A$2:$B$5,2,FALSE)),"",VLOOKUP(VLOOKUP(C274,Table1[[Practice no.]:[12]],29,FALSE),List!$A$2:$B$5,2,FALSE)))</f>
        <v/>
      </c>
      <c r="P274" s="69" t="str">
        <f>IF(C274="","",IF(ISERROR(VLOOKUP(VLOOKUP(C274,Table1[[Practice no.]:[12]],30,FALSE),List!$A$2:$B$5,2,FALSE)),"",VLOOKUP(VLOOKUP(C274,Table1[[Practice no.]:[12]],30,FALSE),List!$A$2:$B$5,2,FALSE)))</f>
        <v/>
      </c>
      <c r="Q274" s="77" t="str">
        <f>IF(C274="","",IF(ISERROR(VLOOKUP(VLOOKUP(C274,Table1[[Practice no.]:[12]],31,FALSE),List!$A$2:$B$5,2,FALSE)),"",VLOOKUP(VLOOKUP(C274,Table1[[Practice no.]:[12]],31,FALSE),List!$A$2:$B$5,2,FALSE)))</f>
        <v/>
      </c>
      <c r="R274" s="55" t="str">
        <f>IF(C274="","",IF(ISERROR(VLOOKUP(VLOOKUP(C274,Table1[[Practice no.]:[12]],32,FALSE),List!$A$2:$B$5,2,FALSE)),"",VLOOKUP(VLOOKUP(C274,Table1[[Practice no.]:[12]],32,FALSE),List!$A$2:$B$5,2,FALSE)))</f>
        <v/>
      </c>
      <c r="S274" s="55" t="str">
        <f>IF(C274="","",IF(ISERROR(VLOOKUP(VLOOKUP(C274,Table1[[Practice no.]:[12]],33,FALSE),List!$A$2:$B$5,2,FALSE)),"",VLOOKUP(VLOOKUP(C274,Table1[[Practice no.]:[12]],33,FALSE),List!$A$2:$B$5,2,FALSE)))</f>
        <v/>
      </c>
      <c r="T274" s="55" t="str">
        <f>IF(C274="","",IF(ISERROR(VLOOKUP(VLOOKUP(C274,Table1[[Practice no.]:[12]],34,FALSE),List!$A$2:$B$5,2,FALSE)),"",VLOOKUP(VLOOKUP(C274,Table1[[Practice no.]:[12]],34,FALSE),List!$A$2:$B$5,2,FALSE)))</f>
        <v/>
      </c>
      <c r="U274" s="55" t="str">
        <f>IF(C274="","",IF(ISERROR(VLOOKUP(VLOOKUP(C274,Table1[[Practice no.]:[12]],35,FALSE),List!$A$2:$B$5,2,FALSE)),"",VLOOKUP(VLOOKUP(C274,Table1[[Practice no.]:[12]],35,FALSE),List!$A$2:$B$5,2,FALSE)))</f>
        <v/>
      </c>
      <c r="V274" s="55" t="str">
        <f>IF(C274="","",IF(ISERROR(VLOOKUP(VLOOKUP(C274,Table1[[Practice no.]:[12]],36,FALSE),List!$A$2:$B$5,2,FALSE)),"",VLOOKUP(VLOOKUP(C274,Table1[[Practice no.]:[12]],36,FALSE),List!$A$2:$B$5,2,FALSE)))</f>
        <v/>
      </c>
      <c r="W274" s="55" t="str">
        <f>IF(C274="","",IF(ISERROR(VLOOKUP(VLOOKUP(C274,Table1[[Practice no.]:[12]],37,FALSE),List!$A$2:$B$5,2,FALSE)),"",VLOOKUP(VLOOKUP(C274,Table1[[Practice no.]:[12]],37,FALSE),List!$A$2:$B$5,2,FALSE)))</f>
        <v/>
      </c>
      <c r="X274" s="55" t="str">
        <f>IF(C274="","",IF(ISERROR(VLOOKUP(VLOOKUP(C274,Table1[[Practice no.]:[12]],38,FALSE),List!$A$2:$B$5,2,FALSE)),"",VLOOKUP(VLOOKUP(C274,Table1[[Practice no.]:[12]],38,FALSE),List!$A$2:$B$5,2,FALSE)))</f>
        <v/>
      </c>
      <c r="Y274" s="55" t="str">
        <f>IF(C274="","",IF(ISERROR(VLOOKUP(VLOOKUP(C274,Table1[[Practice no.]:[12]],39,FALSE),List!$A$2:$B$5,2,FALSE)),"",VLOOKUP(VLOOKUP(C274,Table1[[Practice no.]:[12]],39,FALSE),List!$A$2:$B$5,2,FALSE)))</f>
        <v/>
      </c>
      <c r="Z274" s="55" t="str">
        <f>IF(C274="","",IF(ISERROR(VLOOKUP(VLOOKUP(C274,Table1[[Practice no.]:[12]],40,FALSE),List!$A$2:$B$5,2,FALSE)),"",VLOOKUP(VLOOKUP(C274,Table1[[Practice no.]:[12]],40,FALSE),List!$A$2:$B$5,2,FALSE)))</f>
        <v/>
      </c>
      <c r="AA274" s="55" t="str">
        <f>IF(C274="","",IF(ISERROR(VLOOKUP(VLOOKUP(C274,Table1[[Practice no.]:[12]],41,FALSE),List!$A$2:$B$5,2,FALSE)),"",VLOOKUP(VLOOKUP(C274,Table1[[Practice no.]:[12]],41,FALSE),List!$A$2:$B$5,2,FALSE)))</f>
        <v/>
      </c>
      <c r="AB274" s="55" t="str">
        <f>IF(C274="","",IF(ISERROR(VLOOKUP(VLOOKUP(C274,Table1[[Practice no.]:[12]],42,FALSE),List!$A$2:$B$5,2,FALSE)),"",VLOOKUP(VLOOKUP(C274,Table1[[Practice no.]:[12]],42,FALSE),List!$A$2:$B$5,2,FALSE)))</f>
        <v/>
      </c>
    </row>
    <row r="275" spans="1:28" ht="40.35" customHeight="1">
      <c r="A275" s="222"/>
      <c r="B275" s="219"/>
      <c r="C275" s="217"/>
      <c r="D275" s="219" t="str">
        <f>IF(C275="","",HYPERLINK("#'" &amp; C275 &amp; "'!A1",VLOOKUP(C275,Table1[[Practice no.]:[Pracitce Name]],2,FALSE)))</f>
        <v/>
      </c>
      <c r="E275" s="65" t="str">
        <f>IF(C275="","",IF(ISERROR(VLOOKUP(VLOOKUP(C275,Table1[[Practice no.]:[12]],19,FALSE),List!$A$2:$B$5,2,FALSE)),"",VLOOKUP(VLOOKUP(C275,Table1[[Practice no.]:[12]],19,FALSE),List!$A$2:$B$5,2,FALSE)))</f>
        <v/>
      </c>
      <c r="F275" s="66" t="str">
        <f>IF(C275="","",IF(ISERROR(VLOOKUP(VLOOKUP(C275,Table1[[Practice no.]:[12]],20,FALSE),List!$A$2:$B$5,2,FALSE)),"",VLOOKUP(VLOOKUP(C275,Table1[[Practice no.]:[12]],20,FALSE),List!$A$2:$B$5,2,FALSE)))</f>
        <v/>
      </c>
      <c r="G275" s="66" t="str">
        <f>IF(C275="","",IF(ISERROR(VLOOKUP(VLOOKUP(C275,Table1[[Practice no.]:[12]],21,FALSE),List!$A$2:$B$5,2,FALSE)),"",VLOOKUP(VLOOKUP(C275,Table1[[Practice no.]:[12]],21,FALSE),List!$A$2:$B$5,2,FALSE)))</f>
        <v/>
      </c>
      <c r="H275" s="67" t="str">
        <f>IF(C275="","",IF(ISERROR(VLOOKUP(VLOOKUP(C275,Table1[[Practice no.]:[12]],22,FALSE),List!$A$2:$B$5,2,FALSE)),"",VLOOKUP(VLOOKUP(C275,Table1[[Practice no.]:[12]],22,FALSE),List!$A$2:$B$5,2,FALSE)))</f>
        <v/>
      </c>
      <c r="I275" s="67" t="str">
        <f>IF(C275="","",IF(ISERROR(VLOOKUP(VLOOKUP(C275,Table1[[Practice no.]:[12]],23,FALSE),List!$A$2:$B$5,2,FALSE)),"",VLOOKUP(VLOOKUP(C275,Table1[[Practice no.]:[12]],23,FALSE),List!$A$2:$B$5,2,FALSE)))</f>
        <v/>
      </c>
      <c r="J275" s="67" t="str">
        <f>IF(C275="","",IF(ISERROR(VLOOKUP(VLOOKUP(C275,Table1[[Practice no.]:[12]],24,FALSE),List!$A$2:$B$5,2,FALSE)),"",VLOOKUP(VLOOKUP(C275,Table1[[Practice no.]:[12]],24,FALSE),List!$A$2:$B$5,2,FALSE)))</f>
        <v/>
      </c>
      <c r="K275" s="68" t="str">
        <f>IF(C275="","",IF(ISERROR(VLOOKUP(VLOOKUP(C275,Table1[[Practice no.]:[12]],25,FALSE),List!$A$2:$B$5,2,FALSE)),"",VLOOKUP(VLOOKUP(C275,Table1[[Practice no.]:[12]],25,FALSE),List!$A$2:$B$5,2,FALSE)))</f>
        <v/>
      </c>
      <c r="L275" s="68" t="str">
        <f>IF(C275="","",IF(ISERROR(VLOOKUP(VLOOKUP(C275,Table1[[Practice no.]:[12]],26,FALSE),List!$A$2:$B$5,2,FALSE)),"",VLOOKUP(VLOOKUP(C275,Table1[[Practice no.]:[12]],26,FALSE),List!$A$2:$B$5,2,FALSE)))</f>
        <v/>
      </c>
      <c r="M275" s="68" t="str">
        <f>IF(C275="","",IF(ISERROR(VLOOKUP(VLOOKUP(C275,Table1[[Practice no.]:[12]],27,FALSE),List!$A$2:$B$5,2,FALSE)),"",VLOOKUP(VLOOKUP(C275,Table1[[Practice no.]:[12]],27,FALSE),List!$A$2:$B$5,2,FALSE)))</f>
        <v/>
      </c>
      <c r="N275" s="69" t="str">
        <f>IF(C275="","",IF(ISERROR(VLOOKUP(VLOOKUP(C275,Table1[[Practice no.]:[12]],28,FALSE),List!$A$2:$B$5,2,FALSE)),"",VLOOKUP(VLOOKUP(C275,Table1[[Practice no.]:[12]],28,FALSE),List!$A$2:$B$5,2,FALSE)))</f>
        <v/>
      </c>
      <c r="O275" s="69" t="str">
        <f>IF(C275="","",IF(ISERROR(VLOOKUP(VLOOKUP(C275,Table1[[Practice no.]:[12]],29,FALSE),List!$A$2:$B$5,2,FALSE)),"",VLOOKUP(VLOOKUP(C275,Table1[[Practice no.]:[12]],29,FALSE),List!$A$2:$B$5,2,FALSE)))</f>
        <v/>
      </c>
      <c r="P275" s="69" t="str">
        <f>IF(C275="","",IF(ISERROR(VLOOKUP(VLOOKUP(C275,Table1[[Practice no.]:[12]],30,FALSE),List!$A$2:$B$5,2,FALSE)),"",VLOOKUP(VLOOKUP(C275,Table1[[Practice no.]:[12]],30,FALSE),List!$A$2:$B$5,2,FALSE)))</f>
        <v/>
      </c>
      <c r="Q275" s="77" t="str">
        <f>IF(C275="","",IF(ISERROR(VLOOKUP(VLOOKUP(C275,Table1[[Practice no.]:[12]],31,FALSE),List!$A$2:$B$5,2,FALSE)),"",VLOOKUP(VLOOKUP(C275,Table1[[Practice no.]:[12]],31,FALSE),List!$A$2:$B$5,2,FALSE)))</f>
        <v/>
      </c>
      <c r="R275" s="55" t="str">
        <f>IF(C275="","",IF(ISERROR(VLOOKUP(VLOOKUP(C275,Table1[[Practice no.]:[12]],32,FALSE),List!$A$2:$B$5,2,FALSE)),"",VLOOKUP(VLOOKUP(C275,Table1[[Practice no.]:[12]],32,FALSE),List!$A$2:$B$5,2,FALSE)))</f>
        <v/>
      </c>
      <c r="S275" s="55" t="str">
        <f>IF(C275="","",IF(ISERROR(VLOOKUP(VLOOKUP(C275,Table1[[Practice no.]:[12]],33,FALSE),List!$A$2:$B$5,2,FALSE)),"",VLOOKUP(VLOOKUP(C275,Table1[[Practice no.]:[12]],33,FALSE),List!$A$2:$B$5,2,FALSE)))</f>
        <v/>
      </c>
      <c r="T275" s="55" t="str">
        <f>IF(C275="","",IF(ISERROR(VLOOKUP(VLOOKUP(C275,Table1[[Practice no.]:[12]],34,FALSE),List!$A$2:$B$5,2,FALSE)),"",VLOOKUP(VLOOKUP(C275,Table1[[Practice no.]:[12]],34,FALSE),List!$A$2:$B$5,2,FALSE)))</f>
        <v/>
      </c>
      <c r="U275" s="55" t="str">
        <f>IF(C275="","",IF(ISERROR(VLOOKUP(VLOOKUP(C275,Table1[[Practice no.]:[12]],35,FALSE),List!$A$2:$B$5,2,FALSE)),"",VLOOKUP(VLOOKUP(C275,Table1[[Practice no.]:[12]],35,FALSE),List!$A$2:$B$5,2,FALSE)))</f>
        <v/>
      </c>
      <c r="V275" s="55" t="str">
        <f>IF(C275="","",IF(ISERROR(VLOOKUP(VLOOKUP(C275,Table1[[Practice no.]:[12]],36,FALSE),List!$A$2:$B$5,2,FALSE)),"",VLOOKUP(VLOOKUP(C275,Table1[[Practice no.]:[12]],36,FALSE),List!$A$2:$B$5,2,FALSE)))</f>
        <v/>
      </c>
      <c r="W275" s="55" t="str">
        <f>IF(C275="","",IF(ISERROR(VLOOKUP(VLOOKUP(C275,Table1[[Practice no.]:[12]],37,FALSE),List!$A$2:$B$5,2,FALSE)),"",VLOOKUP(VLOOKUP(C275,Table1[[Practice no.]:[12]],37,FALSE),List!$A$2:$B$5,2,FALSE)))</f>
        <v/>
      </c>
      <c r="X275" s="55" t="str">
        <f>IF(C275="","",IF(ISERROR(VLOOKUP(VLOOKUP(C275,Table1[[Practice no.]:[12]],38,FALSE),List!$A$2:$B$5,2,FALSE)),"",VLOOKUP(VLOOKUP(C275,Table1[[Practice no.]:[12]],38,FALSE),List!$A$2:$B$5,2,FALSE)))</f>
        <v/>
      </c>
      <c r="Y275" s="55" t="str">
        <f>IF(C275="","",IF(ISERROR(VLOOKUP(VLOOKUP(C275,Table1[[Practice no.]:[12]],39,FALSE),List!$A$2:$B$5,2,FALSE)),"",VLOOKUP(VLOOKUP(C275,Table1[[Practice no.]:[12]],39,FALSE),List!$A$2:$B$5,2,FALSE)))</f>
        <v/>
      </c>
      <c r="Z275" s="55" t="str">
        <f>IF(C275="","",IF(ISERROR(VLOOKUP(VLOOKUP(C275,Table1[[Practice no.]:[12]],40,FALSE),List!$A$2:$B$5,2,FALSE)),"",VLOOKUP(VLOOKUP(C275,Table1[[Practice no.]:[12]],40,FALSE),List!$A$2:$B$5,2,FALSE)))</f>
        <v/>
      </c>
      <c r="AA275" s="55" t="str">
        <f>IF(C275="","",IF(ISERROR(VLOOKUP(VLOOKUP(C275,Table1[[Practice no.]:[12]],41,FALSE),List!$A$2:$B$5,2,FALSE)),"",VLOOKUP(VLOOKUP(C275,Table1[[Practice no.]:[12]],41,FALSE),List!$A$2:$B$5,2,FALSE)))</f>
        <v/>
      </c>
      <c r="AB275" s="55" t="str">
        <f>IF(C275="","",IF(ISERROR(VLOOKUP(VLOOKUP(C275,Table1[[Practice no.]:[12]],42,FALSE),List!$A$2:$B$5,2,FALSE)),"",VLOOKUP(VLOOKUP(C275,Table1[[Practice no.]:[12]],42,FALSE),List!$A$2:$B$5,2,FALSE)))</f>
        <v/>
      </c>
    </row>
    <row r="276" spans="1:28" ht="40.35" customHeight="1">
      <c r="A276" s="222"/>
      <c r="B276" s="219"/>
      <c r="C276" s="217"/>
      <c r="D276" s="219" t="str">
        <f>IF(C276="","",HYPERLINK("#'" &amp; C276 &amp; "'!A1",VLOOKUP(C276,Table1[[Practice no.]:[Pracitce Name]],2,FALSE)))</f>
        <v/>
      </c>
      <c r="E276" s="65" t="str">
        <f>IF(C276="","",IF(ISERROR(VLOOKUP(VLOOKUP(C276,Table1[[Practice no.]:[12]],19,FALSE),List!$A$2:$B$5,2,FALSE)),"",VLOOKUP(VLOOKUP(C276,Table1[[Practice no.]:[12]],19,FALSE),List!$A$2:$B$5,2,FALSE)))</f>
        <v/>
      </c>
      <c r="F276" s="66" t="str">
        <f>IF(C276="","",IF(ISERROR(VLOOKUP(VLOOKUP(C276,Table1[[Practice no.]:[12]],20,FALSE),List!$A$2:$B$5,2,FALSE)),"",VLOOKUP(VLOOKUP(C276,Table1[[Practice no.]:[12]],20,FALSE),List!$A$2:$B$5,2,FALSE)))</f>
        <v/>
      </c>
      <c r="G276" s="66" t="str">
        <f>IF(C276="","",IF(ISERROR(VLOOKUP(VLOOKUP(C276,Table1[[Practice no.]:[12]],21,FALSE),List!$A$2:$B$5,2,FALSE)),"",VLOOKUP(VLOOKUP(C276,Table1[[Practice no.]:[12]],21,FALSE),List!$A$2:$B$5,2,FALSE)))</f>
        <v/>
      </c>
      <c r="H276" s="67" t="str">
        <f>IF(C276="","",IF(ISERROR(VLOOKUP(VLOOKUP(C276,Table1[[Practice no.]:[12]],22,FALSE),List!$A$2:$B$5,2,FALSE)),"",VLOOKUP(VLOOKUP(C276,Table1[[Practice no.]:[12]],22,FALSE),List!$A$2:$B$5,2,FALSE)))</f>
        <v/>
      </c>
      <c r="I276" s="67" t="str">
        <f>IF(C276="","",IF(ISERROR(VLOOKUP(VLOOKUP(C276,Table1[[Practice no.]:[12]],23,FALSE),List!$A$2:$B$5,2,FALSE)),"",VLOOKUP(VLOOKUP(C276,Table1[[Practice no.]:[12]],23,FALSE),List!$A$2:$B$5,2,FALSE)))</f>
        <v/>
      </c>
      <c r="J276" s="67" t="str">
        <f>IF(C276="","",IF(ISERROR(VLOOKUP(VLOOKUP(C276,Table1[[Practice no.]:[12]],24,FALSE),List!$A$2:$B$5,2,FALSE)),"",VLOOKUP(VLOOKUP(C276,Table1[[Practice no.]:[12]],24,FALSE),List!$A$2:$B$5,2,FALSE)))</f>
        <v/>
      </c>
      <c r="K276" s="68" t="str">
        <f>IF(C276="","",IF(ISERROR(VLOOKUP(VLOOKUP(C276,Table1[[Practice no.]:[12]],25,FALSE),List!$A$2:$B$5,2,FALSE)),"",VLOOKUP(VLOOKUP(C276,Table1[[Practice no.]:[12]],25,FALSE),List!$A$2:$B$5,2,FALSE)))</f>
        <v/>
      </c>
      <c r="L276" s="68" t="str">
        <f>IF(C276="","",IF(ISERROR(VLOOKUP(VLOOKUP(C276,Table1[[Practice no.]:[12]],26,FALSE),List!$A$2:$B$5,2,FALSE)),"",VLOOKUP(VLOOKUP(C276,Table1[[Practice no.]:[12]],26,FALSE),List!$A$2:$B$5,2,FALSE)))</f>
        <v/>
      </c>
      <c r="M276" s="68" t="str">
        <f>IF(C276="","",IF(ISERROR(VLOOKUP(VLOOKUP(C276,Table1[[Practice no.]:[12]],27,FALSE),List!$A$2:$B$5,2,FALSE)),"",VLOOKUP(VLOOKUP(C276,Table1[[Practice no.]:[12]],27,FALSE),List!$A$2:$B$5,2,FALSE)))</f>
        <v/>
      </c>
      <c r="N276" s="69" t="str">
        <f>IF(C276="","",IF(ISERROR(VLOOKUP(VLOOKUP(C276,Table1[[Practice no.]:[12]],28,FALSE),List!$A$2:$B$5,2,FALSE)),"",VLOOKUP(VLOOKUP(C276,Table1[[Practice no.]:[12]],28,FALSE),List!$A$2:$B$5,2,FALSE)))</f>
        <v/>
      </c>
      <c r="O276" s="69" t="str">
        <f>IF(C276="","",IF(ISERROR(VLOOKUP(VLOOKUP(C276,Table1[[Practice no.]:[12]],29,FALSE),List!$A$2:$B$5,2,FALSE)),"",VLOOKUP(VLOOKUP(C276,Table1[[Practice no.]:[12]],29,FALSE),List!$A$2:$B$5,2,FALSE)))</f>
        <v/>
      </c>
      <c r="P276" s="69" t="str">
        <f>IF(C276="","",IF(ISERROR(VLOOKUP(VLOOKUP(C276,Table1[[Practice no.]:[12]],30,FALSE),List!$A$2:$B$5,2,FALSE)),"",VLOOKUP(VLOOKUP(C276,Table1[[Practice no.]:[12]],30,FALSE),List!$A$2:$B$5,2,FALSE)))</f>
        <v/>
      </c>
      <c r="Q276" s="77" t="str">
        <f>IF(C276="","",IF(ISERROR(VLOOKUP(VLOOKUP(C276,Table1[[Practice no.]:[12]],31,FALSE),List!$A$2:$B$5,2,FALSE)),"",VLOOKUP(VLOOKUP(C276,Table1[[Practice no.]:[12]],31,FALSE),List!$A$2:$B$5,2,FALSE)))</f>
        <v/>
      </c>
      <c r="R276" s="55" t="str">
        <f>IF(C276="","",IF(ISERROR(VLOOKUP(VLOOKUP(C276,Table1[[Practice no.]:[12]],32,FALSE),List!$A$2:$B$5,2,FALSE)),"",VLOOKUP(VLOOKUP(C276,Table1[[Practice no.]:[12]],32,FALSE),List!$A$2:$B$5,2,FALSE)))</f>
        <v/>
      </c>
      <c r="S276" s="55" t="str">
        <f>IF(C276="","",IF(ISERROR(VLOOKUP(VLOOKUP(C276,Table1[[Practice no.]:[12]],33,FALSE),List!$A$2:$B$5,2,FALSE)),"",VLOOKUP(VLOOKUP(C276,Table1[[Practice no.]:[12]],33,FALSE),List!$A$2:$B$5,2,FALSE)))</f>
        <v/>
      </c>
      <c r="T276" s="55" t="str">
        <f>IF(C276="","",IF(ISERROR(VLOOKUP(VLOOKUP(C276,Table1[[Practice no.]:[12]],34,FALSE),List!$A$2:$B$5,2,FALSE)),"",VLOOKUP(VLOOKUP(C276,Table1[[Practice no.]:[12]],34,FALSE),List!$A$2:$B$5,2,FALSE)))</f>
        <v/>
      </c>
      <c r="U276" s="55" t="str">
        <f>IF(C276="","",IF(ISERROR(VLOOKUP(VLOOKUP(C276,Table1[[Practice no.]:[12]],35,FALSE),List!$A$2:$B$5,2,FALSE)),"",VLOOKUP(VLOOKUP(C276,Table1[[Practice no.]:[12]],35,FALSE),List!$A$2:$B$5,2,FALSE)))</f>
        <v/>
      </c>
      <c r="V276" s="55" t="str">
        <f>IF(C276="","",IF(ISERROR(VLOOKUP(VLOOKUP(C276,Table1[[Practice no.]:[12]],36,FALSE),List!$A$2:$B$5,2,FALSE)),"",VLOOKUP(VLOOKUP(C276,Table1[[Practice no.]:[12]],36,FALSE),List!$A$2:$B$5,2,FALSE)))</f>
        <v/>
      </c>
      <c r="W276" s="55" t="str">
        <f>IF(C276="","",IF(ISERROR(VLOOKUP(VLOOKUP(C276,Table1[[Practice no.]:[12]],37,FALSE),List!$A$2:$B$5,2,FALSE)),"",VLOOKUP(VLOOKUP(C276,Table1[[Practice no.]:[12]],37,FALSE),List!$A$2:$B$5,2,FALSE)))</f>
        <v/>
      </c>
      <c r="X276" s="55" t="str">
        <f>IF(C276="","",IF(ISERROR(VLOOKUP(VLOOKUP(C276,Table1[[Practice no.]:[12]],38,FALSE),List!$A$2:$B$5,2,FALSE)),"",VLOOKUP(VLOOKUP(C276,Table1[[Practice no.]:[12]],38,FALSE),List!$A$2:$B$5,2,FALSE)))</f>
        <v/>
      </c>
      <c r="Y276" s="55" t="str">
        <f>IF(C276="","",IF(ISERROR(VLOOKUP(VLOOKUP(C276,Table1[[Practice no.]:[12]],39,FALSE),List!$A$2:$B$5,2,FALSE)),"",VLOOKUP(VLOOKUP(C276,Table1[[Practice no.]:[12]],39,FALSE),List!$A$2:$B$5,2,FALSE)))</f>
        <v/>
      </c>
      <c r="Z276" s="55" t="str">
        <f>IF(C276="","",IF(ISERROR(VLOOKUP(VLOOKUP(C276,Table1[[Practice no.]:[12]],40,FALSE),List!$A$2:$B$5,2,FALSE)),"",VLOOKUP(VLOOKUP(C276,Table1[[Practice no.]:[12]],40,FALSE),List!$A$2:$B$5,2,FALSE)))</f>
        <v/>
      </c>
      <c r="AA276" s="55" t="str">
        <f>IF(C276="","",IF(ISERROR(VLOOKUP(VLOOKUP(C276,Table1[[Practice no.]:[12]],41,FALSE),List!$A$2:$B$5,2,FALSE)),"",VLOOKUP(VLOOKUP(C276,Table1[[Practice no.]:[12]],41,FALSE),List!$A$2:$B$5,2,FALSE)))</f>
        <v/>
      </c>
      <c r="AB276" s="55" t="str">
        <f>IF(C276="","",IF(ISERROR(VLOOKUP(VLOOKUP(C276,Table1[[Practice no.]:[12]],42,FALSE),List!$A$2:$B$5,2,FALSE)),"",VLOOKUP(VLOOKUP(C276,Table1[[Practice no.]:[12]],42,FALSE),List!$A$2:$B$5,2,FALSE)))</f>
        <v/>
      </c>
    </row>
    <row r="277" spans="1:28" ht="40.35" customHeight="1">
      <c r="A277" s="222"/>
      <c r="B277" s="219"/>
      <c r="C277" s="217"/>
      <c r="D277" s="219" t="str">
        <f>IF(C277="","",HYPERLINK("#'" &amp; C277 &amp; "'!A1",VLOOKUP(C277,Table1[[Practice no.]:[Pracitce Name]],2,FALSE)))</f>
        <v/>
      </c>
      <c r="E277" s="65" t="str">
        <f>IF(C277="","",IF(ISERROR(VLOOKUP(VLOOKUP(C277,Table1[[Practice no.]:[12]],19,FALSE),List!$A$2:$B$5,2,FALSE)),"",VLOOKUP(VLOOKUP(C277,Table1[[Practice no.]:[12]],19,FALSE),List!$A$2:$B$5,2,FALSE)))</f>
        <v/>
      </c>
      <c r="F277" s="66" t="str">
        <f>IF(C277="","",IF(ISERROR(VLOOKUP(VLOOKUP(C277,Table1[[Practice no.]:[12]],20,FALSE),List!$A$2:$B$5,2,FALSE)),"",VLOOKUP(VLOOKUP(C277,Table1[[Practice no.]:[12]],20,FALSE),List!$A$2:$B$5,2,FALSE)))</f>
        <v/>
      </c>
      <c r="G277" s="66" t="str">
        <f>IF(C277="","",IF(ISERROR(VLOOKUP(VLOOKUP(C277,Table1[[Practice no.]:[12]],21,FALSE),List!$A$2:$B$5,2,FALSE)),"",VLOOKUP(VLOOKUP(C277,Table1[[Practice no.]:[12]],21,FALSE),List!$A$2:$B$5,2,FALSE)))</f>
        <v/>
      </c>
      <c r="H277" s="67" t="str">
        <f>IF(C277="","",IF(ISERROR(VLOOKUP(VLOOKUP(C277,Table1[[Practice no.]:[12]],22,FALSE),List!$A$2:$B$5,2,FALSE)),"",VLOOKUP(VLOOKUP(C277,Table1[[Practice no.]:[12]],22,FALSE),List!$A$2:$B$5,2,FALSE)))</f>
        <v/>
      </c>
      <c r="I277" s="67" t="str">
        <f>IF(C277="","",IF(ISERROR(VLOOKUP(VLOOKUP(C277,Table1[[Practice no.]:[12]],23,FALSE),List!$A$2:$B$5,2,FALSE)),"",VLOOKUP(VLOOKUP(C277,Table1[[Practice no.]:[12]],23,FALSE),List!$A$2:$B$5,2,FALSE)))</f>
        <v/>
      </c>
      <c r="J277" s="67" t="str">
        <f>IF(C277="","",IF(ISERROR(VLOOKUP(VLOOKUP(C277,Table1[[Practice no.]:[12]],24,FALSE),List!$A$2:$B$5,2,FALSE)),"",VLOOKUP(VLOOKUP(C277,Table1[[Practice no.]:[12]],24,FALSE),List!$A$2:$B$5,2,FALSE)))</f>
        <v/>
      </c>
      <c r="K277" s="68" t="str">
        <f>IF(C277="","",IF(ISERROR(VLOOKUP(VLOOKUP(C277,Table1[[Practice no.]:[12]],25,FALSE),List!$A$2:$B$5,2,FALSE)),"",VLOOKUP(VLOOKUP(C277,Table1[[Practice no.]:[12]],25,FALSE),List!$A$2:$B$5,2,FALSE)))</f>
        <v/>
      </c>
      <c r="L277" s="68" t="str">
        <f>IF(C277="","",IF(ISERROR(VLOOKUP(VLOOKUP(C277,Table1[[Practice no.]:[12]],26,FALSE),List!$A$2:$B$5,2,FALSE)),"",VLOOKUP(VLOOKUP(C277,Table1[[Practice no.]:[12]],26,FALSE),List!$A$2:$B$5,2,FALSE)))</f>
        <v/>
      </c>
      <c r="M277" s="68" t="str">
        <f>IF(C277="","",IF(ISERROR(VLOOKUP(VLOOKUP(C277,Table1[[Practice no.]:[12]],27,FALSE),List!$A$2:$B$5,2,FALSE)),"",VLOOKUP(VLOOKUP(C277,Table1[[Practice no.]:[12]],27,FALSE),List!$A$2:$B$5,2,FALSE)))</f>
        <v/>
      </c>
      <c r="N277" s="69" t="str">
        <f>IF(C277="","",IF(ISERROR(VLOOKUP(VLOOKUP(C277,Table1[[Practice no.]:[12]],28,FALSE),List!$A$2:$B$5,2,FALSE)),"",VLOOKUP(VLOOKUP(C277,Table1[[Practice no.]:[12]],28,FALSE),List!$A$2:$B$5,2,FALSE)))</f>
        <v/>
      </c>
      <c r="O277" s="69" t="str">
        <f>IF(C277="","",IF(ISERROR(VLOOKUP(VLOOKUP(C277,Table1[[Practice no.]:[12]],29,FALSE),List!$A$2:$B$5,2,FALSE)),"",VLOOKUP(VLOOKUP(C277,Table1[[Practice no.]:[12]],29,FALSE),List!$A$2:$B$5,2,FALSE)))</f>
        <v/>
      </c>
      <c r="P277" s="69" t="str">
        <f>IF(C277="","",IF(ISERROR(VLOOKUP(VLOOKUP(C277,Table1[[Practice no.]:[12]],30,FALSE),List!$A$2:$B$5,2,FALSE)),"",VLOOKUP(VLOOKUP(C277,Table1[[Practice no.]:[12]],30,FALSE),List!$A$2:$B$5,2,FALSE)))</f>
        <v/>
      </c>
      <c r="Q277" s="77" t="str">
        <f>IF(C277="","",IF(ISERROR(VLOOKUP(VLOOKUP(C277,Table1[[Practice no.]:[12]],31,FALSE),List!$A$2:$B$5,2,FALSE)),"",VLOOKUP(VLOOKUP(C277,Table1[[Practice no.]:[12]],31,FALSE),List!$A$2:$B$5,2,FALSE)))</f>
        <v/>
      </c>
      <c r="R277" s="55" t="str">
        <f>IF(C277="","",IF(ISERROR(VLOOKUP(VLOOKUP(C277,Table1[[Practice no.]:[12]],32,FALSE),List!$A$2:$B$5,2,FALSE)),"",VLOOKUP(VLOOKUP(C277,Table1[[Practice no.]:[12]],32,FALSE),List!$A$2:$B$5,2,FALSE)))</f>
        <v/>
      </c>
      <c r="S277" s="55" t="str">
        <f>IF(C277="","",IF(ISERROR(VLOOKUP(VLOOKUP(C277,Table1[[Practice no.]:[12]],33,FALSE),List!$A$2:$B$5,2,FALSE)),"",VLOOKUP(VLOOKUP(C277,Table1[[Practice no.]:[12]],33,FALSE),List!$A$2:$B$5,2,FALSE)))</f>
        <v/>
      </c>
      <c r="T277" s="55" t="str">
        <f>IF(C277="","",IF(ISERROR(VLOOKUP(VLOOKUP(C277,Table1[[Practice no.]:[12]],34,FALSE),List!$A$2:$B$5,2,FALSE)),"",VLOOKUP(VLOOKUP(C277,Table1[[Practice no.]:[12]],34,FALSE),List!$A$2:$B$5,2,FALSE)))</f>
        <v/>
      </c>
      <c r="U277" s="55" t="str">
        <f>IF(C277="","",IF(ISERROR(VLOOKUP(VLOOKUP(C277,Table1[[Practice no.]:[12]],35,FALSE),List!$A$2:$B$5,2,FALSE)),"",VLOOKUP(VLOOKUP(C277,Table1[[Practice no.]:[12]],35,FALSE),List!$A$2:$B$5,2,FALSE)))</f>
        <v/>
      </c>
      <c r="V277" s="55" t="str">
        <f>IF(C277="","",IF(ISERROR(VLOOKUP(VLOOKUP(C277,Table1[[Practice no.]:[12]],36,FALSE),List!$A$2:$B$5,2,FALSE)),"",VLOOKUP(VLOOKUP(C277,Table1[[Practice no.]:[12]],36,FALSE),List!$A$2:$B$5,2,FALSE)))</f>
        <v/>
      </c>
      <c r="W277" s="55" t="str">
        <f>IF(C277="","",IF(ISERROR(VLOOKUP(VLOOKUP(C277,Table1[[Practice no.]:[12]],37,FALSE),List!$A$2:$B$5,2,FALSE)),"",VLOOKUP(VLOOKUP(C277,Table1[[Practice no.]:[12]],37,FALSE),List!$A$2:$B$5,2,FALSE)))</f>
        <v/>
      </c>
      <c r="X277" s="55" t="str">
        <f>IF(C277="","",IF(ISERROR(VLOOKUP(VLOOKUP(C277,Table1[[Practice no.]:[12]],38,FALSE),List!$A$2:$B$5,2,FALSE)),"",VLOOKUP(VLOOKUP(C277,Table1[[Practice no.]:[12]],38,FALSE),List!$A$2:$B$5,2,FALSE)))</f>
        <v/>
      </c>
      <c r="Y277" s="55" t="str">
        <f>IF(C277="","",IF(ISERROR(VLOOKUP(VLOOKUP(C277,Table1[[Practice no.]:[12]],39,FALSE),List!$A$2:$B$5,2,FALSE)),"",VLOOKUP(VLOOKUP(C277,Table1[[Practice no.]:[12]],39,FALSE),List!$A$2:$B$5,2,FALSE)))</f>
        <v/>
      </c>
      <c r="Z277" s="55" t="str">
        <f>IF(C277="","",IF(ISERROR(VLOOKUP(VLOOKUP(C277,Table1[[Practice no.]:[12]],40,FALSE),List!$A$2:$B$5,2,FALSE)),"",VLOOKUP(VLOOKUP(C277,Table1[[Practice no.]:[12]],40,FALSE),List!$A$2:$B$5,2,FALSE)))</f>
        <v/>
      </c>
      <c r="AA277" s="55" t="str">
        <f>IF(C277="","",IF(ISERROR(VLOOKUP(VLOOKUP(C277,Table1[[Practice no.]:[12]],41,FALSE),List!$A$2:$B$5,2,FALSE)),"",VLOOKUP(VLOOKUP(C277,Table1[[Practice no.]:[12]],41,FALSE),List!$A$2:$B$5,2,FALSE)))</f>
        <v/>
      </c>
      <c r="AB277" s="55" t="str">
        <f>IF(C277="","",IF(ISERROR(VLOOKUP(VLOOKUP(C277,Table1[[Practice no.]:[12]],42,FALSE),List!$A$2:$B$5,2,FALSE)),"",VLOOKUP(VLOOKUP(C277,Table1[[Practice no.]:[12]],42,FALSE),List!$A$2:$B$5,2,FALSE)))</f>
        <v/>
      </c>
    </row>
    <row r="278" spans="1:28" ht="40.35" customHeight="1">
      <c r="A278" s="222"/>
      <c r="B278" s="219"/>
      <c r="C278" s="217"/>
      <c r="D278" s="219" t="str">
        <f>IF(C278="","",HYPERLINK("#'" &amp; C278 &amp; "'!A1",VLOOKUP(C278,Table1[[Practice no.]:[Pracitce Name]],2,FALSE)))</f>
        <v/>
      </c>
      <c r="E278" s="65" t="str">
        <f>IF(C278="","",IF(ISERROR(VLOOKUP(VLOOKUP(C278,Table1[[Practice no.]:[12]],19,FALSE),List!$A$2:$B$5,2,FALSE)),"",VLOOKUP(VLOOKUP(C278,Table1[[Practice no.]:[12]],19,FALSE),List!$A$2:$B$5,2,FALSE)))</f>
        <v/>
      </c>
      <c r="F278" s="66" t="str">
        <f>IF(C278="","",IF(ISERROR(VLOOKUP(VLOOKUP(C278,Table1[[Practice no.]:[12]],20,FALSE),List!$A$2:$B$5,2,FALSE)),"",VLOOKUP(VLOOKUP(C278,Table1[[Practice no.]:[12]],20,FALSE),List!$A$2:$B$5,2,FALSE)))</f>
        <v/>
      </c>
      <c r="G278" s="66" t="str">
        <f>IF(C278="","",IF(ISERROR(VLOOKUP(VLOOKUP(C278,Table1[[Practice no.]:[12]],21,FALSE),List!$A$2:$B$5,2,FALSE)),"",VLOOKUP(VLOOKUP(C278,Table1[[Practice no.]:[12]],21,FALSE),List!$A$2:$B$5,2,FALSE)))</f>
        <v/>
      </c>
      <c r="H278" s="67" t="str">
        <f>IF(C278="","",IF(ISERROR(VLOOKUP(VLOOKUP(C278,Table1[[Practice no.]:[12]],22,FALSE),List!$A$2:$B$5,2,FALSE)),"",VLOOKUP(VLOOKUP(C278,Table1[[Practice no.]:[12]],22,FALSE),List!$A$2:$B$5,2,FALSE)))</f>
        <v/>
      </c>
      <c r="I278" s="67" t="str">
        <f>IF(C278="","",IF(ISERROR(VLOOKUP(VLOOKUP(C278,Table1[[Practice no.]:[12]],23,FALSE),List!$A$2:$B$5,2,FALSE)),"",VLOOKUP(VLOOKUP(C278,Table1[[Practice no.]:[12]],23,FALSE),List!$A$2:$B$5,2,FALSE)))</f>
        <v/>
      </c>
      <c r="J278" s="67" t="str">
        <f>IF(C278="","",IF(ISERROR(VLOOKUP(VLOOKUP(C278,Table1[[Practice no.]:[12]],24,FALSE),List!$A$2:$B$5,2,FALSE)),"",VLOOKUP(VLOOKUP(C278,Table1[[Practice no.]:[12]],24,FALSE),List!$A$2:$B$5,2,FALSE)))</f>
        <v/>
      </c>
      <c r="K278" s="68" t="str">
        <f>IF(C278="","",IF(ISERROR(VLOOKUP(VLOOKUP(C278,Table1[[Practice no.]:[12]],25,FALSE),List!$A$2:$B$5,2,FALSE)),"",VLOOKUP(VLOOKUP(C278,Table1[[Practice no.]:[12]],25,FALSE),List!$A$2:$B$5,2,FALSE)))</f>
        <v/>
      </c>
      <c r="L278" s="68" t="str">
        <f>IF(C278="","",IF(ISERROR(VLOOKUP(VLOOKUP(C278,Table1[[Practice no.]:[12]],26,FALSE),List!$A$2:$B$5,2,FALSE)),"",VLOOKUP(VLOOKUP(C278,Table1[[Practice no.]:[12]],26,FALSE),List!$A$2:$B$5,2,FALSE)))</f>
        <v/>
      </c>
      <c r="M278" s="68" t="str">
        <f>IF(C278="","",IF(ISERROR(VLOOKUP(VLOOKUP(C278,Table1[[Practice no.]:[12]],27,FALSE),List!$A$2:$B$5,2,FALSE)),"",VLOOKUP(VLOOKUP(C278,Table1[[Practice no.]:[12]],27,FALSE),List!$A$2:$B$5,2,FALSE)))</f>
        <v/>
      </c>
      <c r="N278" s="69" t="str">
        <f>IF(C278="","",IF(ISERROR(VLOOKUP(VLOOKUP(C278,Table1[[Practice no.]:[12]],28,FALSE),List!$A$2:$B$5,2,FALSE)),"",VLOOKUP(VLOOKUP(C278,Table1[[Practice no.]:[12]],28,FALSE),List!$A$2:$B$5,2,FALSE)))</f>
        <v/>
      </c>
      <c r="O278" s="69" t="str">
        <f>IF(C278="","",IF(ISERROR(VLOOKUP(VLOOKUP(C278,Table1[[Practice no.]:[12]],29,FALSE),List!$A$2:$B$5,2,FALSE)),"",VLOOKUP(VLOOKUP(C278,Table1[[Practice no.]:[12]],29,FALSE),List!$A$2:$B$5,2,FALSE)))</f>
        <v/>
      </c>
      <c r="P278" s="69" t="str">
        <f>IF(C278="","",IF(ISERROR(VLOOKUP(VLOOKUP(C278,Table1[[Practice no.]:[12]],30,FALSE),List!$A$2:$B$5,2,FALSE)),"",VLOOKUP(VLOOKUP(C278,Table1[[Practice no.]:[12]],30,FALSE),List!$A$2:$B$5,2,FALSE)))</f>
        <v/>
      </c>
      <c r="Q278" s="77" t="str">
        <f>IF(C278="","",IF(ISERROR(VLOOKUP(VLOOKUP(C278,Table1[[Practice no.]:[12]],31,FALSE),List!$A$2:$B$5,2,FALSE)),"",VLOOKUP(VLOOKUP(C278,Table1[[Practice no.]:[12]],31,FALSE),List!$A$2:$B$5,2,FALSE)))</f>
        <v/>
      </c>
      <c r="R278" s="55" t="str">
        <f>IF(C278="","",IF(ISERROR(VLOOKUP(VLOOKUP(C278,Table1[[Practice no.]:[12]],32,FALSE),List!$A$2:$B$5,2,FALSE)),"",VLOOKUP(VLOOKUP(C278,Table1[[Practice no.]:[12]],32,FALSE),List!$A$2:$B$5,2,FALSE)))</f>
        <v/>
      </c>
      <c r="S278" s="55" t="str">
        <f>IF(C278="","",IF(ISERROR(VLOOKUP(VLOOKUP(C278,Table1[[Practice no.]:[12]],33,FALSE),List!$A$2:$B$5,2,FALSE)),"",VLOOKUP(VLOOKUP(C278,Table1[[Practice no.]:[12]],33,FALSE),List!$A$2:$B$5,2,FALSE)))</f>
        <v/>
      </c>
      <c r="T278" s="55" t="str">
        <f>IF(C278="","",IF(ISERROR(VLOOKUP(VLOOKUP(C278,Table1[[Practice no.]:[12]],34,FALSE),List!$A$2:$B$5,2,FALSE)),"",VLOOKUP(VLOOKUP(C278,Table1[[Practice no.]:[12]],34,FALSE),List!$A$2:$B$5,2,FALSE)))</f>
        <v/>
      </c>
      <c r="U278" s="55" t="str">
        <f>IF(C278="","",IF(ISERROR(VLOOKUP(VLOOKUP(C278,Table1[[Practice no.]:[12]],35,FALSE),List!$A$2:$B$5,2,FALSE)),"",VLOOKUP(VLOOKUP(C278,Table1[[Practice no.]:[12]],35,FALSE),List!$A$2:$B$5,2,FALSE)))</f>
        <v/>
      </c>
      <c r="V278" s="55" t="str">
        <f>IF(C278="","",IF(ISERROR(VLOOKUP(VLOOKUP(C278,Table1[[Practice no.]:[12]],36,FALSE),List!$A$2:$B$5,2,FALSE)),"",VLOOKUP(VLOOKUP(C278,Table1[[Practice no.]:[12]],36,FALSE),List!$A$2:$B$5,2,FALSE)))</f>
        <v/>
      </c>
      <c r="W278" s="55" t="str">
        <f>IF(C278="","",IF(ISERROR(VLOOKUP(VLOOKUP(C278,Table1[[Practice no.]:[12]],37,FALSE),List!$A$2:$B$5,2,FALSE)),"",VLOOKUP(VLOOKUP(C278,Table1[[Practice no.]:[12]],37,FALSE),List!$A$2:$B$5,2,FALSE)))</f>
        <v/>
      </c>
      <c r="X278" s="55" t="str">
        <f>IF(C278="","",IF(ISERROR(VLOOKUP(VLOOKUP(C278,Table1[[Practice no.]:[12]],38,FALSE),List!$A$2:$B$5,2,FALSE)),"",VLOOKUP(VLOOKUP(C278,Table1[[Practice no.]:[12]],38,FALSE),List!$A$2:$B$5,2,FALSE)))</f>
        <v/>
      </c>
      <c r="Y278" s="55" t="str">
        <f>IF(C278="","",IF(ISERROR(VLOOKUP(VLOOKUP(C278,Table1[[Practice no.]:[12]],39,FALSE),List!$A$2:$B$5,2,FALSE)),"",VLOOKUP(VLOOKUP(C278,Table1[[Practice no.]:[12]],39,FALSE),List!$A$2:$B$5,2,FALSE)))</f>
        <v/>
      </c>
      <c r="Z278" s="55" t="str">
        <f>IF(C278="","",IF(ISERROR(VLOOKUP(VLOOKUP(C278,Table1[[Practice no.]:[12]],40,FALSE),List!$A$2:$B$5,2,FALSE)),"",VLOOKUP(VLOOKUP(C278,Table1[[Practice no.]:[12]],40,FALSE),List!$A$2:$B$5,2,FALSE)))</f>
        <v/>
      </c>
      <c r="AA278" s="55" t="str">
        <f>IF(C278="","",IF(ISERROR(VLOOKUP(VLOOKUP(C278,Table1[[Practice no.]:[12]],41,FALSE),List!$A$2:$B$5,2,FALSE)),"",VLOOKUP(VLOOKUP(C278,Table1[[Practice no.]:[12]],41,FALSE),List!$A$2:$B$5,2,FALSE)))</f>
        <v/>
      </c>
      <c r="AB278" s="55" t="str">
        <f>IF(C278="","",IF(ISERROR(VLOOKUP(VLOOKUP(C278,Table1[[Practice no.]:[12]],42,FALSE),List!$A$2:$B$5,2,FALSE)),"",VLOOKUP(VLOOKUP(C278,Table1[[Practice no.]:[12]],42,FALSE),List!$A$2:$B$5,2,FALSE)))</f>
        <v/>
      </c>
    </row>
    <row r="279" spans="1:28" ht="40.35" customHeight="1">
      <c r="A279" s="222"/>
      <c r="B279" s="219"/>
      <c r="C279" s="217"/>
      <c r="D279" s="219" t="str">
        <f>IF(C279="","",HYPERLINK("#'" &amp; C279 &amp; "'!A1",VLOOKUP(C279,Table1[[Practice no.]:[Pracitce Name]],2,FALSE)))</f>
        <v/>
      </c>
      <c r="E279" s="65" t="str">
        <f>IF(C279="","",IF(ISERROR(VLOOKUP(VLOOKUP(C279,Table1[[Practice no.]:[12]],19,FALSE),List!$A$2:$B$5,2,FALSE)),"",VLOOKUP(VLOOKUP(C279,Table1[[Practice no.]:[12]],19,FALSE),List!$A$2:$B$5,2,FALSE)))</f>
        <v/>
      </c>
      <c r="F279" s="66" t="str">
        <f>IF(C279="","",IF(ISERROR(VLOOKUP(VLOOKUP(C279,Table1[[Practice no.]:[12]],20,FALSE),List!$A$2:$B$5,2,FALSE)),"",VLOOKUP(VLOOKUP(C279,Table1[[Practice no.]:[12]],20,FALSE),List!$A$2:$B$5,2,FALSE)))</f>
        <v/>
      </c>
      <c r="G279" s="66" t="str">
        <f>IF(C279="","",IF(ISERROR(VLOOKUP(VLOOKUP(C279,Table1[[Practice no.]:[12]],21,FALSE),List!$A$2:$B$5,2,FALSE)),"",VLOOKUP(VLOOKUP(C279,Table1[[Practice no.]:[12]],21,FALSE),List!$A$2:$B$5,2,FALSE)))</f>
        <v/>
      </c>
      <c r="H279" s="67" t="str">
        <f>IF(C279="","",IF(ISERROR(VLOOKUP(VLOOKUP(C279,Table1[[Practice no.]:[12]],22,FALSE),List!$A$2:$B$5,2,FALSE)),"",VLOOKUP(VLOOKUP(C279,Table1[[Practice no.]:[12]],22,FALSE),List!$A$2:$B$5,2,FALSE)))</f>
        <v/>
      </c>
      <c r="I279" s="67" t="str">
        <f>IF(C279="","",IF(ISERROR(VLOOKUP(VLOOKUP(C279,Table1[[Practice no.]:[12]],23,FALSE),List!$A$2:$B$5,2,FALSE)),"",VLOOKUP(VLOOKUP(C279,Table1[[Practice no.]:[12]],23,FALSE),List!$A$2:$B$5,2,FALSE)))</f>
        <v/>
      </c>
      <c r="J279" s="67" t="str">
        <f>IF(C279="","",IF(ISERROR(VLOOKUP(VLOOKUP(C279,Table1[[Practice no.]:[12]],24,FALSE),List!$A$2:$B$5,2,FALSE)),"",VLOOKUP(VLOOKUP(C279,Table1[[Practice no.]:[12]],24,FALSE),List!$A$2:$B$5,2,FALSE)))</f>
        <v/>
      </c>
      <c r="K279" s="68" t="str">
        <f>IF(C279="","",IF(ISERROR(VLOOKUP(VLOOKUP(C279,Table1[[Practice no.]:[12]],25,FALSE),List!$A$2:$B$5,2,FALSE)),"",VLOOKUP(VLOOKUP(C279,Table1[[Practice no.]:[12]],25,FALSE),List!$A$2:$B$5,2,FALSE)))</f>
        <v/>
      </c>
      <c r="L279" s="68" t="str">
        <f>IF(C279="","",IF(ISERROR(VLOOKUP(VLOOKUP(C279,Table1[[Practice no.]:[12]],26,FALSE),List!$A$2:$B$5,2,FALSE)),"",VLOOKUP(VLOOKUP(C279,Table1[[Practice no.]:[12]],26,FALSE),List!$A$2:$B$5,2,FALSE)))</f>
        <v/>
      </c>
      <c r="M279" s="68" t="str">
        <f>IF(C279="","",IF(ISERROR(VLOOKUP(VLOOKUP(C279,Table1[[Practice no.]:[12]],27,FALSE),List!$A$2:$B$5,2,FALSE)),"",VLOOKUP(VLOOKUP(C279,Table1[[Practice no.]:[12]],27,FALSE),List!$A$2:$B$5,2,FALSE)))</f>
        <v/>
      </c>
      <c r="N279" s="69" t="str">
        <f>IF(C279="","",IF(ISERROR(VLOOKUP(VLOOKUP(C279,Table1[[Practice no.]:[12]],28,FALSE),List!$A$2:$B$5,2,FALSE)),"",VLOOKUP(VLOOKUP(C279,Table1[[Practice no.]:[12]],28,FALSE),List!$A$2:$B$5,2,FALSE)))</f>
        <v/>
      </c>
      <c r="O279" s="69" t="str">
        <f>IF(C279="","",IF(ISERROR(VLOOKUP(VLOOKUP(C279,Table1[[Practice no.]:[12]],29,FALSE),List!$A$2:$B$5,2,FALSE)),"",VLOOKUP(VLOOKUP(C279,Table1[[Practice no.]:[12]],29,FALSE),List!$A$2:$B$5,2,FALSE)))</f>
        <v/>
      </c>
      <c r="P279" s="69" t="str">
        <f>IF(C279="","",IF(ISERROR(VLOOKUP(VLOOKUP(C279,Table1[[Practice no.]:[12]],30,FALSE),List!$A$2:$B$5,2,FALSE)),"",VLOOKUP(VLOOKUP(C279,Table1[[Practice no.]:[12]],30,FALSE),List!$A$2:$B$5,2,FALSE)))</f>
        <v/>
      </c>
      <c r="Q279" s="77" t="str">
        <f>IF(C279="","",IF(ISERROR(VLOOKUP(VLOOKUP(C279,Table1[[Practice no.]:[12]],31,FALSE),List!$A$2:$B$5,2,FALSE)),"",VLOOKUP(VLOOKUP(C279,Table1[[Practice no.]:[12]],31,FALSE),List!$A$2:$B$5,2,FALSE)))</f>
        <v/>
      </c>
      <c r="R279" s="55" t="str">
        <f>IF(C279="","",IF(ISERROR(VLOOKUP(VLOOKUP(C279,Table1[[Practice no.]:[12]],32,FALSE),List!$A$2:$B$5,2,FALSE)),"",VLOOKUP(VLOOKUP(C279,Table1[[Practice no.]:[12]],32,FALSE),List!$A$2:$B$5,2,FALSE)))</f>
        <v/>
      </c>
      <c r="S279" s="55" t="str">
        <f>IF(C279="","",IF(ISERROR(VLOOKUP(VLOOKUP(C279,Table1[[Practice no.]:[12]],33,FALSE),List!$A$2:$B$5,2,FALSE)),"",VLOOKUP(VLOOKUP(C279,Table1[[Practice no.]:[12]],33,FALSE),List!$A$2:$B$5,2,FALSE)))</f>
        <v/>
      </c>
      <c r="T279" s="55" t="str">
        <f>IF(C279="","",IF(ISERROR(VLOOKUP(VLOOKUP(C279,Table1[[Practice no.]:[12]],34,FALSE),List!$A$2:$B$5,2,FALSE)),"",VLOOKUP(VLOOKUP(C279,Table1[[Practice no.]:[12]],34,FALSE),List!$A$2:$B$5,2,FALSE)))</f>
        <v/>
      </c>
      <c r="U279" s="55" t="str">
        <f>IF(C279="","",IF(ISERROR(VLOOKUP(VLOOKUP(C279,Table1[[Practice no.]:[12]],35,FALSE),List!$A$2:$B$5,2,FALSE)),"",VLOOKUP(VLOOKUP(C279,Table1[[Practice no.]:[12]],35,FALSE),List!$A$2:$B$5,2,FALSE)))</f>
        <v/>
      </c>
      <c r="V279" s="55" t="str">
        <f>IF(C279="","",IF(ISERROR(VLOOKUP(VLOOKUP(C279,Table1[[Practice no.]:[12]],36,FALSE),List!$A$2:$B$5,2,FALSE)),"",VLOOKUP(VLOOKUP(C279,Table1[[Practice no.]:[12]],36,FALSE),List!$A$2:$B$5,2,FALSE)))</f>
        <v/>
      </c>
      <c r="W279" s="55" t="str">
        <f>IF(C279="","",IF(ISERROR(VLOOKUP(VLOOKUP(C279,Table1[[Practice no.]:[12]],37,FALSE),List!$A$2:$B$5,2,FALSE)),"",VLOOKUP(VLOOKUP(C279,Table1[[Practice no.]:[12]],37,FALSE),List!$A$2:$B$5,2,FALSE)))</f>
        <v/>
      </c>
      <c r="X279" s="55" t="str">
        <f>IF(C279="","",IF(ISERROR(VLOOKUP(VLOOKUP(C279,Table1[[Practice no.]:[12]],38,FALSE),List!$A$2:$B$5,2,FALSE)),"",VLOOKUP(VLOOKUP(C279,Table1[[Practice no.]:[12]],38,FALSE),List!$A$2:$B$5,2,FALSE)))</f>
        <v/>
      </c>
      <c r="Y279" s="55" t="str">
        <f>IF(C279="","",IF(ISERROR(VLOOKUP(VLOOKUP(C279,Table1[[Practice no.]:[12]],39,FALSE),List!$A$2:$B$5,2,FALSE)),"",VLOOKUP(VLOOKUP(C279,Table1[[Practice no.]:[12]],39,FALSE),List!$A$2:$B$5,2,FALSE)))</f>
        <v/>
      </c>
      <c r="Z279" s="55" t="str">
        <f>IF(C279="","",IF(ISERROR(VLOOKUP(VLOOKUP(C279,Table1[[Practice no.]:[12]],40,FALSE),List!$A$2:$B$5,2,FALSE)),"",VLOOKUP(VLOOKUP(C279,Table1[[Practice no.]:[12]],40,FALSE),List!$A$2:$B$5,2,FALSE)))</f>
        <v/>
      </c>
      <c r="AA279" s="55" t="str">
        <f>IF(C279="","",IF(ISERROR(VLOOKUP(VLOOKUP(C279,Table1[[Practice no.]:[12]],41,FALSE),List!$A$2:$B$5,2,FALSE)),"",VLOOKUP(VLOOKUP(C279,Table1[[Practice no.]:[12]],41,FALSE),List!$A$2:$B$5,2,FALSE)))</f>
        <v/>
      </c>
      <c r="AB279" s="55" t="str">
        <f>IF(C279="","",IF(ISERROR(VLOOKUP(VLOOKUP(C279,Table1[[Practice no.]:[12]],42,FALSE),List!$A$2:$B$5,2,FALSE)),"",VLOOKUP(VLOOKUP(C279,Table1[[Practice no.]:[12]],42,FALSE),List!$A$2:$B$5,2,FALSE)))</f>
        <v/>
      </c>
    </row>
    <row r="280" spans="1:28" ht="40.35" customHeight="1">
      <c r="A280" s="222"/>
      <c r="B280" s="219"/>
      <c r="C280" s="217"/>
      <c r="D280" s="219" t="str">
        <f>IF(C280="","",HYPERLINK("#'" &amp; C280 &amp; "'!A1",VLOOKUP(C280,Table1[[Practice no.]:[Pracitce Name]],2,FALSE)))</f>
        <v/>
      </c>
      <c r="E280" s="65" t="str">
        <f>IF(C280="","",IF(ISERROR(VLOOKUP(VLOOKUP(C280,Table1[[Practice no.]:[12]],19,FALSE),List!$A$2:$B$5,2,FALSE)),"",VLOOKUP(VLOOKUP(C280,Table1[[Practice no.]:[12]],19,FALSE),List!$A$2:$B$5,2,FALSE)))</f>
        <v/>
      </c>
      <c r="F280" s="66" t="str">
        <f>IF(C280="","",IF(ISERROR(VLOOKUP(VLOOKUP(C280,Table1[[Practice no.]:[12]],20,FALSE),List!$A$2:$B$5,2,FALSE)),"",VLOOKUP(VLOOKUP(C280,Table1[[Practice no.]:[12]],20,FALSE),List!$A$2:$B$5,2,FALSE)))</f>
        <v/>
      </c>
      <c r="G280" s="66" t="str">
        <f>IF(C280="","",IF(ISERROR(VLOOKUP(VLOOKUP(C280,Table1[[Practice no.]:[12]],21,FALSE),List!$A$2:$B$5,2,FALSE)),"",VLOOKUP(VLOOKUP(C280,Table1[[Practice no.]:[12]],21,FALSE),List!$A$2:$B$5,2,FALSE)))</f>
        <v/>
      </c>
      <c r="H280" s="67" t="str">
        <f>IF(C280="","",IF(ISERROR(VLOOKUP(VLOOKUP(C280,Table1[[Practice no.]:[12]],22,FALSE),List!$A$2:$B$5,2,FALSE)),"",VLOOKUP(VLOOKUP(C280,Table1[[Practice no.]:[12]],22,FALSE),List!$A$2:$B$5,2,FALSE)))</f>
        <v/>
      </c>
      <c r="I280" s="67" t="str">
        <f>IF(C280="","",IF(ISERROR(VLOOKUP(VLOOKUP(C280,Table1[[Practice no.]:[12]],23,FALSE),List!$A$2:$B$5,2,FALSE)),"",VLOOKUP(VLOOKUP(C280,Table1[[Practice no.]:[12]],23,FALSE),List!$A$2:$B$5,2,FALSE)))</f>
        <v/>
      </c>
      <c r="J280" s="67" t="str">
        <f>IF(C280="","",IF(ISERROR(VLOOKUP(VLOOKUP(C280,Table1[[Practice no.]:[12]],24,FALSE),List!$A$2:$B$5,2,FALSE)),"",VLOOKUP(VLOOKUP(C280,Table1[[Practice no.]:[12]],24,FALSE),List!$A$2:$B$5,2,FALSE)))</f>
        <v/>
      </c>
      <c r="K280" s="68" t="str">
        <f>IF(C280="","",IF(ISERROR(VLOOKUP(VLOOKUP(C280,Table1[[Practice no.]:[12]],25,FALSE),List!$A$2:$B$5,2,FALSE)),"",VLOOKUP(VLOOKUP(C280,Table1[[Practice no.]:[12]],25,FALSE),List!$A$2:$B$5,2,FALSE)))</f>
        <v/>
      </c>
      <c r="L280" s="68" t="str">
        <f>IF(C280="","",IF(ISERROR(VLOOKUP(VLOOKUP(C280,Table1[[Practice no.]:[12]],26,FALSE),List!$A$2:$B$5,2,FALSE)),"",VLOOKUP(VLOOKUP(C280,Table1[[Practice no.]:[12]],26,FALSE),List!$A$2:$B$5,2,FALSE)))</f>
        <v/>
      </c>
      <c r="M280" s="68" t="str">
        <f>IF(C280="","",IF(ISERROR(VLOOKUP(VLOOKUP(C280,Table1[[Practice no.]:[12]],27,FALSE),List!$A$2:$B$5,2,FALSE)),"",VLOOKUP(VLOOKUP(C280,Table1[[Practice no.]:[12]],27,FALSE),List!$A$2:$B$5,2,FALSE)))</f>
        <v/>
      </c>
      <c r="N280" s="69" t="str">
        <f>IF(C280="","",IF(ISERROR(VLOOKUP(VLOOKUP(C280,Table1[[Practice no.]:[12]],28,FALSE),List!$A$2:$B$5,2,FALSE)),"",VLOOKUP(VLOOKUP(C280,Table1[[Practice no.]:[12]],28,FALSE),List!$A$2:$B$5,2,FALSE)))</f>
        <v/>
      </c>
      <c r="O280" s="69" t="str">
        <f>IF(C280="","",IF(ISERROR(VLOOKUP(VLOOKUP(C280,Table1[[Practice no.]:[12]],29,FALSE),List!$A$2:$B$5,2,FALSE)),"",VLOOKUP(VLOOKUP(C280,Table1[[Practice no.]:[12]],29,FALSE),List!$A$2:$B$5,2,FALSE)))</f>
        <v/>
      </c>
      <c r="P280" s="69" t="str">
        <f>IF(C280="","",IF(ISERROR(VLOOKUP(VLOOKUP(C280,Table1[[Practice no.]:[12]],30,FALSE),List!$A$2:$B$5,2,FALSE)),"",VLOOKUP(VLOOKUP(C280,Table1[[Practice no.]:[12]],30,FALSE),List!$A$2:$B$5,2,FALSE)))</f>
        <v/>
      </c>
      <c r="Q280" s="77" t="str">
        <f>IF(C280="","",IF(ISERROR(VLOOKUP(VLOOKUP(C280,Table1[[Practice no.]:[12]],31,FALSE),List!$A$2:$B$5,2,FALSE)),"",VLOOKUP(VLOOKUP(C280,Table1[[Practice no.]:[12]],31,FALSE),List!$A$2:$B$5,2,FALSE)))</f>
        <v/>
      </c>
      <c r="R280" s="55" t="str">
        <f>IF(C280="","",IF(ISERROR(VLOOKUP(VLOOKUP(C280,Table1[[Practice no.]:[12]],32,FALSE),List!$A$2:$B$5,2,FALSE)),"",VLOOKUP(VLOOKUP(C280,Table1[[Practice no.]:[12]],32,FALSE),List!$A$2:$B$5,2,FALSE)))</f>
        <v/>
      </c>
      <c r="S280" s="55" t="str">
        <f>IF(C280="","",IF(ISERROR(VLOOKUP(VLOOKUP(C280,Table1[[Practice no.]:[12]],33,FALSE),List!$A$2:$B$5,2,FALSE)),"",VLOOKUP(VLOOKUP(C280,Table1[[Practice no.]:[12]],33,FALSE),List!$A$2:$B$5,2,FALSE)))</f>
        <v/>
      </c>
      <c r="T280" s="55" t="str">
        <f>IF(C280="","",IF(ISERROR(VLOOKUP(VLOOKUP(C280,Table1[[Practice no.]:[12]],34,FALSE),List!$A$2:$B$5,2,FALSE)),"",VLOOKUP(VLOOKUP(C280,Table1[[Practice no.]:[12]],34,FALSE),List!$A$2:$B$5,2,FALSE)))</f>
        <v/>
      </c>
      <c r="U280" s="55" t="str">
        <f>IF(C280="","",IF(ISERROR(VLOOKUP(VLOOKUP(C280,Table1[[Practice no.]:[12]],35,FALSE),List!$A$2:$B$5,2,FALSE)),"",VLOOKUP(VLOOKUP(C280,Table1[[Practice no.]:[12]],35,FALSE),List!$A$2:$B$5,2,FALSE)))</f>
        <v/>
      </c>
      <c r="V280" s="55" t="str">
        <f>IF(C280="","",IF(ISERROR(VLOOKUP(VLOOKUP(C280,Table1[[Practice no.]:[12]],36,FALSE),List!$A$2:$B$5,2,FALSE)),"",VLOOKUP(VLOOKUP(C280,Table1[[Practice no.]:[12]],36,FALSE),List!$A$2:$B$5,2,FALSE)))</f>
        <v/>
      </c>
      <c r="W280" s="55" t="str">
        <f>IF(C280="","",IF(ISERROR(VLOOKUP(VLOOKUP(C280,Table1[[Practice no.]:[12]],37,FALSE),List!$A$2:$B$5,2,FALSE)),"",VLOOKUP(VLOOKUP(C280,Table1[[Practice no.]:[12]],37,FALSE),List!$A$2:$B$5,2,FALSE)))</f>
        <v/>
      </c>
      <c r="X280" s="55" t="str">
        <f>IF(C280="","",IF(ISERROR(VLOOKUP(VLOOKUP(C280,Table1[[Practice no.]:[12]],38,FALSE),List!$A$2:$B$5,2,FALSE)),"",VLOOKUP(VLOOKUP(C280,Table1[[Practice no.]:[12]],38,FALSE),List!$A$2:$B$5,2,FALSE)))</f>
        <v/>
      </c>
      <c r="Y280" s="55" t="str">
        <f>IF(C280="","",IF(ISERROR(VLOOKUP(VLOOKUP(C280,Table1[[Practice no.]:[12]],39,FALSE),List!$A$2:$B$5,2,FALSE)),"",VLOOKUP(VLOOKUP(C280,Table1[[Practice no.]:[12]],39,FALSE),List!$A$2:$B$5,2,FALSE)))</f>
        <v/>
      </c>
      <c r="Z280" s="55" t="str">
        <f>IF(C280="","",IF(ISERROR(VLOOKUP(VLOOKUP(C280,Table1[[Practice no.]:[12]],40,FALSE),List!$A$2:$B$5,2,FALSE)),"",VLOOKUP(VLOOKUP(C280,Table1[[Practice no.]:[12]],40,FALSE),List!$A$2:$B$5,2,FALSE)))</f>
        <v/>
      </c>
      <c r="AA280" s="55" t="str">
        <f>IF(C280="","",IF(ISERROR(VLOOKUP(VLOOKUP(C280,Table1[[Practice no.]:[12]],41,FALSE),List!$A$2:$B$5,2,FALSE)),"",VLOOKUP(VLOOKUP(C280,Table1[[Practice no.]:[12]],41,FALSE),List!$A$2:$B$5,2,FALSE)))</f>
        <v/>
      </c>
      <c r="AB280" s="55" t="str">
        <f>IF(C280="","",IF(ISERROR(VLOOKUP(VLOOKUP(C280,Table1[[Practice no.]:[12]],42,FALSE),List!$A$2:$B$5,2,FALSE)),"",VLOOKUP(VLOOKUP(C280,Table1[[Practice no.]:[12]],42,FALSE),List!$A$2:$B$5,2,FALSE)))</f>
        <v/>
      </c>
    </row>
    <row r="281" spans="1:28" ht="40.35" customHeight="1">
      <c r="A281" s="222"/>
      <c r="B281" s="219"/>
      <c r="C281" s="217"/>
      <c r="D281" s="219" t="str">
        <f>IF(C281="","",HYPERLINK("#'" &amp; C281 &amp; "'!A1",VLOOKUP(C281,Table1[[Practice no.]:[Pracitce Name]],2,FALSE)))</f>
        <v/>
      </c>
      <c r="E281" s="65" t="str">
        <f>IF(C281="","",IF(ISERROR(VLOOKUP(VLOOKUP(C281,Table1[[Practice no.]:[12]],19,FALSE),List!$A$2:$B$5,2,FALSE)),"",VLOOKUP(VLOOKUP(C281,Table1[[Practice no.]:[12]],19,FALSE),List!$A$2:$B$5,2,FALSE)))</f>
        <v/>
      </c>
      <c r="F281" s="66" t="str">
        <f>IF(C281="","",IF(ISERROR(VLOOKUP(VLOOKUP(C281,Table1[[Practice no.]:[12]],20,FALSE),List!$A$2:$B$5,2,FALSE)),"",VLOOKUP(VLOOKUP(C281,Table1[[Practice no.]:[12]],20,FALSE),List!$A$2:$B$5,2,FALSE)))</f>
        <v/>
      </c>
      <c r="G281" s="66" t="str">
        <f>IF(C281="","",IF(ISERROR(VLOOKUP(VLOOKUP(C281,Table1[[Practice no.]:[12]],21,FALSE),List!$A$2:$B$5,2,FALSE)),"",VLOOKUP(VLOOKUP(C281,Table1[[Practice no.]:[12]],21,FALSE),List!$A$2:$B$5,2,FALSE)))</f>
        <v/>
      </c>
      <c r="H281" s="67" t="str">
        <f>IF(C281="","",IF(ISERROR(VLOOKUP(VLOOKUP(C281,Table1[[Practice no.]:[12]],22,FALSE),List!$A$2:$B$5,2,FALSE)),"",VLOOKUP(VLOOKUP(C281,Table1[[Practice no.]:[12]],22,FALSE),List!$A$2:$B$5,2,FALSE)))</f>
        <v/>
      </c>
      <c r="I281" s="67" t="str">
        <f>IF(C281="","",IF(ISERROR(VLOOKUP(VLOOKUP(C281,Table1[[Practice no.]:[12]],23,FALSE),List!$A$2:$B$5,2,FALSE)),"",VLOOKUP(VLOOKUP(C281,Table1[[Practice no.]:[12]],23,FALSE),List!$A$2:$B$5,2,FALSE)))</f>
        <v/>
      </c>
      <c r="J281" s="67" t="str">
        <f>IF(C281="","",IF(ISERROR(VLOOKUP(VLOOKUP(C281,Table1[[Practice no.]:[12]],24,FALSE),List!$A$2:$B$5,2,FALSE)),"",VLOOKUP(VLOOKUP(C281,Table1[[Practice no.]:[12]],24,FALSE),List!$A$2:$B$5,2,FALSE)))</f>
        <v/>
      </c>
      <c r="K281" s="68" t="str">
        <f>IF(C281="","",IF(ISERROR(VLOOKUP(VLOOKUP(C281,Table1[[Practice no.]:[12]],25,FALSE),List!$A$2:$B$5,2,FALSE)),"",VLOOKUP(VLOOKUP(C281,Table1[[Practice no.]:[12]],25,FALSE),List!$A$2:$B$5,2,FALSE)))</f>
        <v/>
      </c>
      <c r="L281" s="68" t="str">
        <f>IF(C281="","",IF(ISERROR(VLOOKUP(VLOOKUP(C281,Table1[[Practice no.]:[12]],26,FALSE),List!$A$2:$B$5,2,FALSE)),"",VLOOKUP(VLOOKUP(C281,Table1[[Practice no.]:[12]],26,FALSE),List!$A$2:$B$5,2,FALSE)))</f>
        <v/>
      </c>
      <c r="M281" s="68" t="str">
        <f>IF(C281="","",IF(ISERROR(VLOOKUP(VLOOKUP(C281,Table1[[Practice no.]:[12]],27,FALSE),List!$A$2:$B$5,2,FALSE)),"",VLOOKUP(VLOOKUP(C281,Table1[[Practice no.]:[12]],27,FALSE),List!$A$2:$B$5,2,FALSE)))</f>
        <v/>
      </c>
      <c r="N281" s="69" t="str">
        <f>IF(C281="","",IF(ISERROR(VLOOKUP(VLOOKUP(C281,Table1[[Practice no.]:[12]],28,FALSE),List!$A$2:$B$5,2,FALSE)),"",VLOOKUP(VLOOKUP(C281,Table1[[Practice no.]:[12]],28,FALSE),List!$A$2:$B$5,2,FALSE)))</f>
        <v/>
      </c>
      <c r="O281" s="69" t="str">
        <f>IF(C281="","",IF(ISERROR(VLOOKUP(VLOOKUP(C281,Table1[[Practice no.]:[12]],29,FALSE),List!$A$2:$B$5,2,FALSE)),"",VLOOKUP(VLOOKUP(C281,Table1[[Practice no.]:[12]],29,FALSE),List!$A$2:$B$5,2,FALSE)))</f>
        <v/>
      </c>
      <c r="P281" s="69" t="str">
        <f>IF(C281="","",IF(ISERROR(VLOOKUP(VLOOKUP(C281,Table1[[Practice no.]:[12]],30,FALSE),List!$A$2:$B$5,2,FALSE)),"",VLOOKUP(VLOOKUP(C281,Table1[[Practice no.]:[12]],30,FALSE),List!$A$2:$B$5,2,FALSE)))</f>
        <v/>
      </c>
      <c r="Q281" s="77" t="str">
        <f>IF(C281="","",IF(ISERROR(VLOOKUP(VLOOKUP(C281,Table1[[Practice no.]:[12]],31,FALSE),List!$A$2:$B$5,2,FALSE)),"",VLOOKUP(VLOOKUP(C281,Table1[[Practice no.]:[12]],31,FALSE),List!$A$2:$B$5,2,FALSE)))</f>
        <v/>
      </c>
      <c r="R281" s="55" t="str">
        <f>IF(C281="","",IF(ISERROR(VLOOKUP(VLOOKUP(C281,Table1[[Practice no.]:[12]],32,FALSE),List!$A$2:$B$5,2,FALSE)),"",VLOOKUP(VLOOKUP(C281,Table1[[Practice no.]:[12]],32,FALSE),List!$A$2:$B$5,2,FALSE)))</f>
        <v/>
      </c>
      <c r="S281" s="55" t="str">
        <f>IF(C281="","",IF(ISERROR(VLOOKUP(VLOOKUP(C281,Table1[[Practice no.]:[12]],33,FALSE),List!$A$2:$B$5,2,FALSE)),"",VLOOKUP(VLOOKUP(C281,Table1[[Practice no.]:[12]],33,FALSE),List!$A$2:$B$5,2,FALSE)))</f>
        <v/>
      </c>
      <c r="T281" s="55" t="str">
        <f>IF(C281="","",IF(ISERROR(VLOOKUP(VLOOKUP(C281,Table1[[Practice no.]:[12]],34,FALSE),List!$A$2:$B$5,2,FALSE)),"",VLOOKUP(VLOOKUP(C281,Table1[[Practice no.]:[12]],34,FALSE),List!$A$2:$B$5,2,FALSE)))</f>
        <v/>
      </c>
      <c r="U281" s="55" t="str">
        <f>IF(C281="","",IF(ISERROR(VLOOKUP(VLOOKUP(C281,Table1[[Practice no.]:[12]],35,FALSE),List!$A$2:$B$5,2,FALSE)),"",VLOOKUP(VLOOKUP(C281,Table1[[Practice no.]:[12]],35,FALSE),List!$A$2:$B$5,2,FALSE)))</f>
        <v/>
      </c>
      <c r="V281" s="55" t="str">
        <f>IF(C281="","",IF(ISERROR(VLOOKUP(VLOOKUP(C281,Table1[[Practice no.]:[12]],36,FALSE),List!$A$2:$B$5,2,FALSE)),"",VLOOKUP(VLOOKUP(C281,Table1[[Practice no.]:[12]],36,FALSE),List!$A$2:$B$5,2,FALSE)))</f>
        <v/>
      </c>
      <c r="W281" s="55" t="str">
        <f>IF(C281="","",IF(ISERROR(VLOOKUP(VLOOKUP(C281,Table1[[Practice no.]:[12]],37,FALSE),List!$A$2:$B$5,2,FALSE)),"",VLOOKUP(VLOOKUP(C281,Table1[[Practice no.]:[12]],37,FALSE),List!$A$2:$B$5,2,FALSE)))</f>
        <v/>
      </c>
      <c r="X281" s="55" t="str">
        <f>IF(C281="","",IF(ISERROR(VLOOKUP(VLOOKUP(C281,Table1[[Practice no.]:[12]],38,FALSE),List!$A$2:$B$5,2,FALSE)),"",VLOOKUP(VLOOKUP(C281,Table1[[Practice no.]:[12]],38,FALSE),List!$A$2:$B$5,2,FALSE)))</f>
        <v/>
      </c>
      <c r="Y281" s="55" t="str">
        <f>IF(C281="","",IF(ISERROR(VLOOKUP(VLOOKUP(C281,Table1[[Practice no.]:[12]],39,FALSE),List!$A$2:$B$5,2,FALSE)),"",VLOOKUP(VLOOKUP(C281,Table1[[Practice no.]:[12]],39,FALSE),List!$A$2:$B$5,2,FALSE)))</f>
        <v/>
      </c>
      <c r="Z281" s="55" t="str">
        <f>IF(C281="","",IF(ISERROR(VLOOKUP(VLOOKUP(C281,Table1[[Practice no.]:[12]],40,FALSE),List!$A$2:$B$5,2,FALSE)),"",VLOOKUP(VLOOKUP(C281,Table1[[Practice no.]:[12]],40,FALSE),List!$A$2:$B$5,2,FALSE)))</f>
        <v/>
      </c>
      <c r="AA281" s="55" t="str">
        <f>IF(C281="","",IF(ISERROR(VLOOKUP(VLOOKUP(C281,Table1[[Practice no.]:[12]],41,FALSE),List!$A$2:$B$5,2,FALSE)),"",VLOOKUP(VLOOKUP(C281,Table1[[Practice no.]:[12]],41,FALSE),List!$A$2:$B$5,2,FALSE)))</f>
        <v/>
      </c>
      <c r="AB281" s="55" t="str">
        <f>IF(C281="","",IF(ISERROR(VLOOKUP(VLOOKUP(C281,Table1[[Practice no.]:[12]],42,FALSE),List!$A$2:$B$5,2,FALSE)),"",VLOOKUP(VLOOKUP(C281,Table1[[Practice no.]:[12]],42,FALSE),List!$A$2:$B$5,2,FALSE)))</f>
        <v/>
      </c>
    </row>
    <row r="282" spans="1:28" ht="40.35" customHeight="1">
      <c r="A282" s="222"/>
      <c r="B282" s="219"/>
      <c r="C282" s="217"/>
      <c r="D282" s="219" t="str">
        <f>IF(C282="","",HYPERLINK("#'" &amp; C282 &amp; "'!A1",VLOOKUP(C282,Table1[[Practice no.]:[Pracitce Name]],2,FALSE)))</f>
        <v/>
      </c>
      <c r="E282" s="65" t="str">
        <f>IF(C282="","",IF(ISERROR(VLOOKUP(VLOOKUP(C282,Table1[[Practice no.]:[12]],19,FALSE),List!$A$2:$B$5,2,FALSE)),"",VLOOKUP(VLOOKUP(C282,Table1[[Practice no.]:[12]],19,FALSE),List!$A$2:$B$5,2,FALSE)))</f>
        <v/>
      </c>
      <c r="F282" s="66" t="str">
        <f>IF(C282="","",IF(ISERROR(VLOOKUP(VLOOKUP(C282,Table1[[Practice no.]:[12]],20,FALSE),List!$A$2:$B$5,2,FALSE)),"",VLOOKUP(VLOOKUP(C282,Table1[[Practice no.]:[12]],20,FALSE),List!$A$2:$B$5,2,FALSE)))</f>
        <v/>
      </c>
      <c r="G282" s="66" t="str">
        <f>IF(C282="","",IF(ISERROR(VLOOKUP(VLOOKUP(C282,Table1[[Practice no.]:[12]],21,FALSE),List!$A$2:$B$5,2,FALSE)),"",VLOOKUP(VLOOKUP(C282,Table1[[Practice no.]:[12]],21,FALSE),List!$A$2:$B$5,2,FALSE)))</f>
        <v/>
      </c>
      <c r="H282" s="67" t="str">
        <f>IF(C282="","",IF(ISERROR(VLOOKUP(VLOOKUP(C282,Table1[[Practice no.]:[12]],22,FALSE),List!$A$2:$B$5,2,FALSE)),"",VLOOKUP(VLOOKUP(C282,Table1[[Practice no.]:[12]],22,FALSE),List!$A$2:$B$5,2,FALSE)))</f>
        <v/>
      </c>
      <c r="I282" s="67" t="str">
        <f>IF(C282="","",IF(ISERROR(VLOOKUP(VLOOKUP(C282,Table1[[Practice no.]:[12]],23,FALSE),List!$A$2:$B$5,2,FALSE)),"",VLOOKUP(VLOOKUP(C282,Table1[[Practice no.]:[12]],23,FALSE),List!$A$2:$B$5,2,FALSE)))</f>
        <v/>
      </c>
      <c r="J282" s="67" t="str">
        <f>IF(C282="","",IF(ISERROR(VLOOKUP(VLOOKUP(C282,Table1[[Practice no.]:[12]],24,FALSE),List!$A$2:$B$5,2,FALSE)),"",VLOOKUP(VLOOKUP(C282,Table1[[Practice no.]:[12]],24,FALSE),List!$A$2:$B$5,2,FALSE)))</f>
        <v/>
      </c>
      <c r="K282" s="68" t="str">
        <f>IF(C282="","",IF(ISERROR(VLOOKUP(VLOOKUP(C282,Table1[[Practice no.]:[12]],25,FALSE),List!$A$2:$B$5,2,FALSE)),"",VLOOKUP(VLOOKUP(C282,Table1[[Practice no.]:[12]],25,FALSE),List!$A$2:$B$5,2,FALSE)))</f>
        <v/>
      </c>
      <c r="L282" s="68" t="str">
        <f>IF(C282="","",IF(ISERROR(VLOOKUP(VLOOKUP(C282,Table1[[Practice no.]:[12]],26,FALSE),List!$A$2:$B$5,2,FALSE)),"",VLOOKUP(VLOOKUP(C282,Table1[[Practice no.]:[12]],26,FALSE),List!$A$2:$B$5,2,FALSE)))</f>
        <v/>
      </c>
      <c r="M282" s="68" t="str">
        <f>IF(C282="","",IF(ISERROR(VLOOKUP(VLOOKUP(C282,Table1[[Practice no.]:[12]],27,FALSE),List!$A$2:$B$5,2,FALSE)),"",VLOOKUP(VLOOKUP(C282,Table1[[Practice no.]:[12]],27,FALSE),List!$A$2:$B$5,2,FALSE)))</f>
        <v/>
      </c>
      <c r="N282" s="69" t="str">
        <f>IF(C282="","",IF(ISERROR(VLOOKUP(VLOOKUP(C282,Table1[[Practice no.]:[12]],28,FALSE),List!$A$2:$B$5,2,FALSE)),"",VLOOKUP(VLOOKUP(C282,Table1[[Practice no.]:[12]],28,FALSE),List!$A$2:$B$5,2,FALSE)))</f>
        <v/>
      </c>
      <c r="O282" s="69" t="str">
        <f>IF(C282="","",IF(ISERROR(VLOOKUP(VLOOKUP(C282,Table1[[Practice no.]:[12]],29,FALSE),List!$A$2:$B$5,2,FALSE)),"",VLOOKUP(VLOOKUP(C282,Table1[[Practice no.]:[12]],29,FALSE),List!$A$2:$B$5,2,FALSE)))</f>
        <v/>
      </c>
      <c r="P282" s="69" t="str">
        <f>IF(C282="","",IF(ISERROR(VLOOKUP(VLOOKUP(C282,Table1[[Practice no.]:[12]],30,FALSE),List!$A$2:$B$5,2,FALSE)),"",VLOOKUP(VLOOKUP(C282,Table1[[Practice no.]:[12]],30,FALSE),List!$A$2:$B$5,2,FALSE)))</f>
        <v/>
      </c>
      <c r="Q282" s="77" t="str">
        <f>IF(C282="","",IF(ISERROR(VLOOKUP(VLOOKUP(C282,Table1[[Practice no.]:[12]],31,FALSE),List!$A$2:$B$5,2,FALSE)),"",VLOOKUP(VLOOKUP(C282,Table1[[Practice no.]:[12]],31,FALSE),List!$A$2:$B$5,2,FALSE)))</f>
        <v/>
      </c>
      <c r="R282" s="55" t="str">
        <f>IF(C282="","",IF(ISERROR(VLOOKUP(VLOOKUP(C282,Table1[[Practice no.]:[12]],32,FALSE),List!$A$2:$B$5,2,FALSE)),"",VLOOKUP(VLOOKUP(C282,Table1[[Practice no.]:[12]],32,FALSE),List!$A$2:$B$5,2,FALSE)))</f>
        <v/>
      </c>
      <c r="S282" s="55" t="str">
        <f>IF(C282="","",IF(ISERROR(VLOOKUP(VLOOKUP(C282,Table1[[Practice no.]:[12]],33,FALSE),List!$A$2:$B$5,2,FALSE)),"",VLOOKUP(VLOOKUP(C282,Table1[[Practice no.]:[12]],33,FALSE),List!$A$2:$B$5,2,FALSE)))</f>
        <v/>
      </c>
      <c r="T282" s="55" t="str">
        <f>IF(C282="","",IF(ISERROR(VLOOKUP(VLOOKUP(C282,Table1[[Practice no.]:[12]],34,FALSE),List!$A$2:$B$5,2,FALSE)),"",VLOOKUP(VLOOKUP(C282,Table1[[Practice no.]:[12]],34,FALSE),List!$A$2:$B$5,2,FALSE)))</f>
        <v/>
      </c>
      <c r="U282" s="55" t="str">
        <f>IF(C282="","",IF(ISERROR(VLOOKUP(VLOOKUP(C282,Table1[[Practice no.]:[12]],35,FALSE),List!$A$2:$B$5,2,FALSE)),"",VLOOKUP(VLOOKUP(C282,Table1[[Practice no.]:[12]],35,FALSE),List!$A$2:$B$5,2,FALSE)))</f>
        <v/>
      </c>
      <c r="V282" s="55" t="str">
        <f>IF(C282="","",IF(ISERROR(VLOOKUP(VLOOKUP(C282,Table1[[Practice no.]:[12]],36,FALSE),List!$A$2:$B$5,2,FALSE)),"",VLOOKUP(VLOOKUP(C282,Table1[[Practice no.]:[12]],36,FALSE),List!$A$2:$B$5,2,FALSE)))</f>
        <v/>
      </c>
      <c r="W282" s="55" t="str">
        <f>IF(C282="","",IF(ISERROR(VLOOKUP(VLOOKUP(C282,Table1[[Practice no.]:[12]],37,FALSE),List!$A$2:$B$5,2,FALSE)),"",VLOOKUP(VLOOKUP(C282,Table1[[Practice no.]:[12]],37,FALSE),List!$A$2:$B$5,2,FALSE)))</f>
        <v/>
      </c>
      <c r="X282" s="55" t="str">
        <f>IF(C282="","",IF(ISERROR(VLOOKUP(VLOOKUP(C282,Table1[[Practice no.]:[12]],38,FALSE),List!$A$2:$B$5,2,FALSE)),"",VLOOKUP(VLOOKUP(C282,Table1[[Practice no.]:[12]],38,FALSE),List!$A$2:$B$5,2,FALSE)))</f>
        <v/>
      </c>
      <c r="Y282" s="55" t="str">
        <f>IF(C282="","",IF(ISERROR(VLOOKUP(VLOOKUP(C282,Table1[[Practice no.]:[12]],39,FALSE),List!$A$2:$B$5,2,FALSE)),"",VLOOKUP(VLOOKUP(C282,Table1[[Practice no.]:[12]],39,FALSE),List!$A$2:$B$5,2,FALSE)))</f>
        <v/>
      </c>
      <c r="Z282" s="55" t="str">
        <f>IF(C282="","",IF(ISERROR(VLOOKUP(VLOOKUP(C282,Table1[[Practice no.]:[12]],40,FALSE),List!$A$2:$B$5,2,FALSE)),"",VLOOKUP(VLOOKUP(C282,Table1[[Practice no.]:[12]],40,FALSE),List!$A$2:$B$5,2,FALSE)))</f>
        <v/>
      </c>
      <c r="AA282" s="55" t="str">
        <f>IF(C282="","",IF(ISERROR(VLOOKUP(VLOOKUP(C282,Table1[[Practice no.]:[12]],41,FALSE),List!$A$2:$B$5,2,FALSE)),"",VLOOKUP(VLOOKUP(C282,Table1[[Practice no.]:[12]],41,FALSE),List!$A$2:$B$5,2,FALSE)))</f>
        <v/>
      </c>
      <c r="AB282" s="55" t="str">
        <f>IF(C282="","",IF(ISERROR(VLOOKUP(VLOOKUP(C282,Table1[[Practice no.]:[12]],42,FALSE),List!$A$2:$B$5,2,FALSE)),"",VLOOKUP(VLOOKUP(C282,Table1[[Practice no.]:[12]],42,FALSE),List!$A$2:$B$5,2,FALSE)))</f>
        <v/>
      </c>
    </row>
    <row r="283" spans="1:28" ht="40.35" customHeight="1">
      <c r="A283" s="222"/>
      <c r="B283" s="219"/>
      <c r="C283" s="217"/>
      <c r="D283" s="219" t="str">
        <f>IF(C283="","",HYPERLINK("#'" &amp; C283 &amp; "'!A1",VLOOKUP(C283,Table1[[Practice no.]:[Pracitce Name]],2,FALSE)))</f>
        <v/>
      </c>
      <c r="E283" s="65" t="str">
        <f>IF(C283="","",IF(ISERROR(VLOOKUP(VLOOKUP(C283,Table1[[Practice no.]:[12]],19,FALSE),List!$A$2:$B$5,2,FALSE)),"",VLOOKUP(VLOOKUP(C283,Table1[[Practice no.]:[12]],19,FALSE),List!$A$2:$B$5,2,FALSE)))</f>
        <v/>
      </c>
      <c r="F283" s="66" t="str">
        <f>IF(C283="","",IF(ISERROR(VLOOKUP(VLOOKUP(C283,Table1[[Practice no.]:[12]],20,FALSE),List!$A$2:$B$5,2,FALSE)),"",VLOOKUP(VLOOKUP(C283,Table1[[Practice no.]:[12]],20,FALSE),List!$A$2:$B$5,2,FALSE)))</f>
        <v/>
      </c>
      <c r="G283" s="66" t="str">
        <f>IF(C283="","",IF(ISERROR(VLOOKUP(VLOOKUP(C283,Table1[[Practice no.]:[12]],21,FALSE),List!$A$2:$B$5,2,FALSE)),"",VLOOKUP(VLOOKUP(C283,Table1[[Practice no.]:[12]],21,FALSE),List!$A$2:$B$5,2,FALSE)))</f>
        <v/>
      </c>
      <c r="H283" s="67" t="str">
        <f>IF(C283="","",IF(ISERROR(VLOOKUP(VLOOKUP(C283,Table1[[Practice no.]:[12]],22,FALSE),List!$A$2:$B$5,2,FALSE)),"",VLOOKUP(VLOOKUP(C283,Table1[[Practice no.]:[12]],22,FALSE),List!$A$2:$B$5,2,FALSE)))</f>
        <v/>
      </c>
      <c r="I283" s="67" t="str">
        <f>IF(C283="","",IF(ISERROR(VLOOKUP(VLOOKUP(C283,Table1[[Practice no.]:[12]],23,FALSE),List!$A$2:$B$5,2,FALSE)),"",VLOOKUP(VLOOKUP(C283,Table1[[Practice no.]:[12]],23,FALSE),List!$A$2:$B$5,2,FALSE)))</f>
        <v/>
      </c>
      <c r="J283" s="67" t="str">
        <f>IF(C283="","",IF(ISERROR(VLOOKUP(VLOOKUP(C283,Table1[[Practice no.]:[12]],24,FALSE),List!$A$2:$B$5,2,FALSE)),"",VLOOKUP(VLOOKUP(C283,Table1[[Practice no.]:[12]],24,FALSE),List!$A$2:$B$5,2,FALSE)))</f>
        <v/>
      </c>
      <c r="K283" s="68" t="str">
        <f>IF(C283="","",IF(ISERROR(VLOOKUP(VLOOKUP(C283,Table1[[Practice no.]:[12]],25,FALSE),List!$A$2:$B$5,2,FALSE)),"",VLOOKUP(VLOOKUP(C283,Table1[[Practice no.]:[12]],25,FALSE),List!$A$2:$B$5,2,FALSE)))</f>
        <v/>
      </c>
      <c r="L283" s="68" t="str">
        <f>IF(C283="","",IF(ISERROR(VLOOKUP(VLOOKUP(C283,Table1[[Practice no.]:[12]],26,FALSE),List!$A$2:$B$5,2,FALSE)),"",VLOOKUP(VLOOKUP(C283,Table1[[Practice no.]:[12]],26,FALSE),List!$A$2:$B$5,2,FALSE)))</f>
        <v/>
      </c>
      <c r="M283" s="68" t="str">
        <f>IF(C283="","",IF(ISERROR(VLOOKUP(VLOOKUP(C283,Table1[[Practice no.]:[12]],27,FALSE),List!$A$2:$B$5,2,FALSE)),"",VLOOKUP(VLOOKUP(C283,Table1[[Practice no.]:[12]],27,FALSE),List!$A$2:$B$5,2,FALSE)))</f>
        <v/>
      </c>
      <c r="N283" s="69" t="str">
        <f>IF(C283="","",IF(ISERROR(VLOOKUP(VLOOKUP(C283,Table1[[Practice no.]:[12]],28,FALSE),List!$A$2:$B$5,2,FALSE)),"",VLOOKUP(VLOOKUP(C283,Table1[[Practice no.]:[12]],28,FALSE),List!$A$2:$B$5,2,FALSE)))</f>
        <v/>
      </c>
      <c r="O283" s="69" t="str">
        <f>IF(C283="","",IF(ISERROR(VLOOKUP(VLOOKUP(C283,Table1[[Practice no.]:[12]],29,FALSE),List!$A$2:$B$5,2,FALSE)),"",VLOOKUP(VLOOKUP(C283,Table1[[Practice no.]:[12]],29,FALSE),List!$A$2:$B$5,2,FALSE)))</f>
        <v/>
      </c>
      <c r="P283" s="69" t="str">
        <f>IF(C283="","",IF(ISERROR(VLOOKUP(VLOOKUP(C283,Table1[[Practice no.]:[12]],30,FALSE),List!$A$2:$B$5,2,FALSE)),"",VLOOKUP(VLOOKUP(C283,Table1[[Practice no.]:[12]],30,FALSE),List!$A$2:$B$5,2,FALSE)))</f>
        <v/>
      </c>
      <c r="Q283" s="77" t="str">
        <f>IF(C283="","",IF(ISERROR(VLOOKUP(VLOOKUP(C283,Table1[[Practice no.]:[12]],31,FALSE),List!$A$2:$B$5,2,FALSE)),"",VLOOKUP(VLOOKUP(C283,Table1[[Practice no.]:[12]],31,FALSE),List!$A$2:$B$5,2,FALSE)))</f>
        <v/>
      </c>
      <c r="R283" s="55" t="str">
        <f>IF(C283="","",IF(ISERROR(VLOOKUP(VLOOKUP(C283,Table1[[Practice no.]:[12]],32,FALSE),List!$A$2:$B$5,2,FALSE)),"",VLOOKUP(VLOOKUP(C283,Table1[[Practice no.]:[12]],32,FALSE),List!$A$2:$B$5,2,FALSE)))</f>
        <v/>
      </c>
      <c r="S283" s="55" t="str">
        <f>IF(C283="","",IF(ISERROR(VLOOKUP(VLOOKUP(C283,Table1[[Practice no.]:[12]],33,FALSE),List!$A$2:$B$5,2,FALSE)),"",VLOOKUP(VLOOKUP(C283,Table1[[Practice no.]:[12]],33,FALSE),List!$A$2:$B$5,2,FALSE)))</f>
        <v/>
      </c>
      <c r="T283" s="55" t="str">
        <f>IF(C283="","",IF(ISERROR(VLOOKUP(VLOOKUP(C283,Table1[[Practice no.]:[12]],34,FALSE),List!$A$2:$B$5,2,FALSE)),"",VLOOKUP(VLOOKUP(C283,Table1[[Practice no.]:[12]],34,FALSE),List!$A$2:$B$5,2,FALSE)))</f>
        <v/>
      </c>
      <c r="U283" s="55" t="str">
        <f>IF(C283="","",IF(ISERROR(VLOOKUP(VLOOKUP(C283,Table1[[Practice no.]:[12]],35,FALSE),List!$A$2:$B$5,2,FALSE)),"",VLOOKUP(VLOOKUP(C283,Table1[[Practice no.]:[12]],35,FALSE),List!$A$2:$B$5,2,FALSE)))</f>
        <v/>
      </c>
      <c r="V283" s="55" t="str">
        <f>IF(C283="","",IF(ISERROR(VLOOKUP(VLOOKUP(C283,Table1[[Practice no.]:[12]],36,FALSE),List!$A$2:$B$5,2,FALSE)),"",VLOOKUP(VLOOKUP(C283,Table1[[Practice no.]:[12]],36,FALSE),List!$A$2:$B$5,2,FALSE)))</f>
        <v/>
      </c>
      <c r="W283" s="55" t="str">
        <f>IF(C283="","",IF(ISERROR(VLOOKUP(VLOOKUP(C283,Table1[[Practice no.]:[12]],37,FALSE),List!$A$2:$B$5,2,FALSE)),"",VLOOKUP(VLOOKUP(C283,Table1[[Practice no.]:[12]],37,FALSE),List!$A$2:$B$5,2,FALSE)))</f>
        <v/>
      </c>
      <c r="X283" s="55" t="str">
        <f>IF(C283="","",IF(ISERROR(VLOOKUP(VLOOKUP(C283,Table1[[Practice no.]:[12]],38,FALSE),List!$A$2:$B$5,2,FALSE)),"",VLOOKUP(VLOOKUP(C283,Table1[[Practice no.]:[12]],38,FALSE),List!$A$2:$B$5,2,FALSE)))</f>
        <v/>
      </c>
      <c r="Y283" s="55" t="str">
        <f>IF(C283="","",IF(ISERROR(VLOOKUP(VLOOKUP(C283,Table1[[Practice no.]:[12]],39,FALSE),List!$A$2:$B$5,2,FALSE)),"",VLOOKUP(VLOOKUP(C283,Table1[[Practice no.]:[12]],39,FALSE),List!$A$2:$B$5,2,FALSE)))</f>
        <v/>
      </c>
      <c r="Z283" s="55" t="str">
        <f>IF(C283="","",IF(ISERROR(VLOOKUP(VLOOKUP(C283,Table1[[Practice no.]:[12]],40,FALSE),List!$A$2:$B$5,2,FALSE)),"",VLOOKUP(VLOOKUP(C283,Table1[[Practice no.]:[12]],40,FALSE),List!$A$2:$B$5,2,FALSE)))</f>
        <v/>
      </c>
      <c r="AA283" s="55" t="str">
        <f>IF(C283="","",IF(ISERROR(VLOOKUP(VLOOKUP(C283,Table1[[Practice no.]:[12]],41,FALSE),List!$A$2:$B$5,2,FALSE)),"",VLOOKUP(VLOOKUP(C283,Table1[[Practice no.]:[12]],41,FALSE),List!$A$2:$B$5,2,FALSE)))</f>
        <v/>
      </c>
      <c r="AB283" s="55" t="str">
        <f>IF(C283="","",IF(ISERROR(VLOOKUP(VLOOKUP(C283,Table1[[Practice no.]:[12]],42,FALSE),List!$A$2:$B$5,2,FALSE)),"",VLOOKUP(VLOOKUP(C283,Table1[[Practice no.]:[12]],42,FALSE),List!$A$2:$B$5,2,FALSE)))</f>
        <v/>
      </c>
    </row>
    <row r="284" spans="1:28" ht="40.35" customHeight="1">
      <c r="A284" s="222"/>
      <c r="B284" s="219"/>
      <c r="C284" s="217"/>
      <c r="D284" s="219" t="str">
        <f>IF(C284="","",HYPERLINK("#'" &amp; C284 &amp; "'!A1",VLOOKUP(C284,Table1[[Practice no.]:[Pracitce Name]],2,FALSE)))</f>
        <v/>
      </c>
      <c r="E284" s="65" t="str">
        <f>IF(C284="","",IF(ISERROR(VLOOKUP(VLOOKUP(C284,Table1[[Practice no.]:[12]],19,FALSE),List!$A$2:$B$5,2,FALSE)),"",VLOOKUP(VLOOKUP(C284,Table1[[Practice no.]:[12]],19,FALSE),List!$A$2:$B$5,2,FALSE)))</f>
        <v/>
      </c>
      <c r="F284" s="66" t="str">
        <f>IF(C284="","",IF(ISERROR(VLOOKUP(VLOOKUP(C284,Table1[[Practice no.]:[12]],20,FALSE),List!$A$2:$B$5,2,FALSE)),"",VLOOKUP(VLOOKUP(C284,Table1[[Practice no.]:[12]],20,FALSE),List!$A$2:$B$5,2,FALSE)))</f>
        <v/>
      </c>
      <c r="G284" s="66" t="str">
        <f>IF(C284="","",IF(ISERROR(VLOOKUP(VLOOKUP(C284,Table1[[Practice no.]:[12]],21,FALSE),List!$A$2:$B$5,2,FALSE)),"",VLOOKUP(VLOOKUP(C284,Table1[[Practice no.]:[12]],21,FALSE),List!$A$2:$B$5,2,FALSE)))</f>
        <v/>
      </c>
      <c r="H284" s="67" t="str">
        <f>IF(C284="","",IF(ISERROR(VLOOKUP(VLOOKUP(C284,Table1[[Practice no.]:[12]],22,FALSE),List!$A$2:$B$5,2,FALSE)),"",VLOOKUP(VLOOKUP(C284,Table1[[Practice no.]:[12]],22,FALSE),List!$A$2:$B$5,2,FALSE)))</f>
        <v/>
      </c>
      <c r="I284" s="67" t="str">
        <f>IF(C284="","",IF(ISERROR(VLOOKUP(VLOOKUP(C284,Table1[[Practice no.]:[12]],23,FALSE),List!$A$2:$B$5,2,FALSE)),"",VLOOKUP(VLOOKUP(C284,Table1[[Practice no.]:[12]],23,FALSE),List!$A$2:$B$5,2,FALSE)))</f>
        <v/>
      </c>
      <c r="J284" s="67" t="str">
        <f>IF(C284="","",IF(ISERROR(VLOOKUP(VLOOKUP(C284,Table1[[Practice no.]:[12]],24,FALSE),List!$A$2:$B$5,2,FALSE)),"",VLOOKUP(VLOOKUP(C284,Table1[[Practice no.]:[12]],24,FALSE),List!$A$2:$B$5,2,FALSE)))</f>
        <v/>
      </c>
      <c r="K284" s="68" t="str">
        <f>IF(C284="","",IF(ISERROR(VLOOKUP(VLOOKUP(C284,Table1[[Practice no.]:[12]],25,FALSE),List!$A$2:$B$5,2,FALSE)),"",VLOOKUP(VLOOKUP(C284,Table1[[Practice no.]:[12]],25,FALSE),List!$A$2:$B$5,2,FALSE)))</f>
        <v/>
      </c>
      <c r="L284" s="68" t="str">
        <f>IF(C284="","",IF(ISERROR(VLOOKUP(VLOOKUP(C284,Table1[[Practice no.]:[12]],26,FALSE),List!$A$2:$B$5,2,FALSE)),"",VLOOKUP(VLOOKUP(C284,Table1[[Practice no.]:[12]],26,FALSE),List!$A$2:$B$5,2,FALSE)))</f>
        <v/>
      </c>
      <c r="M284" s="68" t="str">
        <f>IF(C284="","",IF(ISERROR(VLOOKUP(VLOOKUP(C284,Table1[[Practice no.]:[12]],27,FALSE),List!$A$2:$B$5,2,FALSE)),"",VLOOKUP(VLOOKUP(C284,Table1[[Practice no.]:[12]],27,FALSE),List!$A$2:$B$5,2,FALSE)))</f>
        <v/>
      </c>
      <c r="N284" s="69" t="str">
        <f>IF(C284="","",IF(ISERROR(VLOOKUP(VLOOKUP(C284,Table1[[Practice no.]:[12]],28,FALSE),List!$A$2:$B$5,2,FALSE)),"",VLOOKUP(VLOOKUP(C284,Table1[[Practice no.]:[12]],28,FALSE),List!$A$2:$B$5,2,FALSE)))</f>
        <v/>
      </c>
      <c r="O284" s="69" t="str">
        <f>IF(C284="","",IF(ISERROR(VLOOKUP(VLOOKUP(C284,Table1[[Practice no.]:[12]],29,FALSE),List!$A$2:$B$5,2,FALSE)),"",VLOOKUP(VLOOKUP(C284,Table1[[Practice no.]:[12]],29,FALSE),List!$A$2:$B$5,2,FALSE)))</f>
        <v/>
      </c>
      <c r="P284" s="69" t="str">
        <f>IF(C284="","",IF(ISERROR(VLOOKUP(VLOOKUP(C284,Table1[[Practice no.]:[12]],30,FALSE),List!$A$2:$B$5,2,FALSE)),"",VLOOKUP(VLOOKUP(C284,Table1[[Practice no.]:[12]],30,FALSE),List!$A$2:$B$5,2,FALSE)))</f>
        <v/>
      </c>
      <c r="Q284" s="77" t="str">
        <f>IF(C284="","",IF(ISERROR(VLOOKUP(VLOOKUP(C284,Table1[[Practice no.]:[12]],31,FALSE),List!$A$2:$B$5,2,FALSE)),"",VLOOKUP(VLOOKUP(C284,Table1[[Practice no.]:[12]],31,FALSE),List!$A$2:$B$5,2,FALSE)))</f>
        <v/>
      </c>
      <c r="R284" s="55" t="str">
        <f>IF(C284="","",IF(ISERROR(VLOOKUP(VLOOKUP(C284,Table1[[Practice no.]:[12]],32,FALSE),List!$A$2:$B$5,2,FALSE)),"",VLOOKUP(VLOOKUP(C284,Table1[[Practice no.]:[12]],32,FALSE),List!$A$2:$B$5,2,FALSE)))</f>
        <v/>
      </c>
      <c r="S284" s="55" t="str">
        <f>IF(C284="","",IF(ISERROR(VLOOKUP(VLOOKUP(C284,Table1[[Practice no.]:[12]],33,FALSE),List!$A$2:$B$5,2,FALSE)),"",VLOOKUP(VLOOKUP(C284,Table1[[Practice no.]:[12]],33,FALSE),List!$A$2:$B$5,2,FALSE)))</f>
        <v/>
      </c>
      <c r="T284" s="55" t="str">
        <f>IF(C284="","",IF(ISERROR(VLOOKUP(VLOOKUP(C284,Table1[[Practice no.]:[12]],34,FALSE),List!$A$2:$B$5,2,FALSE)),"",VLOOKUP(VLOOKUP(C284,Table1[[Practice no.]:[12]],34,FALSE),List!$A$2:$B$5,2,FALSE)))</f>
        <v/>
      </c>
      <c r="U284" s="55" t="str">
        <f>IF(C284="","",IF(ISERROR(VLOOKUP(VLOOKUP(C284,Table1[[Practice no.]:[12]],35,FALSE),List!$A$2:$B$5,2,FALSE)),"",VLOOKUP(VLOOKUP(C284,Table1[[Practice no.]:[12]],35,FALSE),List!$A$2:$B$5,2,FALSE)))</f>
        <v/>
      </c>
      <c r="V284" s="55" t="str">
        <f>IF(C284="","",IF(ISERROR(VLOOKUP(VLOOKUP(C284,Table1[[Practice no.]:[12]],36,FALSE),List!$A$2:$B$5,2,FALSE)),"",VLOOKUP(VLOOKUP(C284,Table1[[Practice no.]:[12]],36,FALSE),List!$A$2:$B$5,2,FALSE)))</f>
        <v/>
      </c>
      <c r="W284" s="55" t="str">
        <f>IF(C284="","",IF(ISERROR(VLOOKUP(VLOOKUP(C284,Table1[[Practice no.]:[12]],37,FALSE),List!$A$2:$B$5,2,FALSE)),"",VLOOKUP(VLOOKUP(C284,Table1[[Practice no.]:[12]],37,FALSE),List!$A$2:$B$5,2,FALSE)))</f>
        <v/>
      </c>
      <c r="X284" s="55" t="str">
        <f>IF(C284="","",IF(ISERROR(VLOOKUP(VLOOKUP(C284,Table1[[Practice no.]:[12]],38,FALSE),List!$A$2:$B$5,2,FALSE)),"",VLOOKUP(VLOOKUP(C284,Table1[[Practice no.]:[12]],38,FALSE),List!$A$2:$B$5,2,FALSE)))</f>
        <v/>
      </c>
      <c r="Y284" s="55" t="str">
        <f>IF(C284="","",IF(ISERROR(VLOOKUP(VLOOKUP(C284,Table1[[Practice no.]:[12]],39,FALSE),List!$A$2:$B$5,2,FALSE)),"",VLOOKUP(VLOOKUP(C284,Table1[[Practice no.]:[12]],39,FALSE),List!$A$2:$B$5,2,FALSE)))</f>
        <v/>
      </c>
      <c r="Z284" s="55" t="str">
        <f>IF(C284="","",IF(ISERROR(VLOOKUP(VLOOKUP(C284,Table1[[Practice no.]:[12]],40,FALSE),List!$A$2:$B$5,2,FALSE)),"",VLOOKUP(VLOOKUP(C284,Table1[[Practice no.]:[12]],40,FALSE),List!$A$2:$B$5,2,FALSE)))</f>
        <v/>
      </c>
      <c r="AA284" s="55" t="str">
        <f>IF(C284="","",IF(ISERROR(VLOOKUP(VLOOKUP(C284,Table1[[Practice no.]:[12]],41,FALSE),List!$A$2:$B$5,2,FALSE)),"",VLOOKUP(VLOOKUP(C284,Table1[[Practice no.]:[12]],41,FALSE),List!$A$2:$B$5,2,FALSE)))</f>
        <v/>
      </c>
      <c r="AB284" s="55" t="str">
        <f>IF(C284="","",IF(ISERROR(VLOOKUP(VLOOKUP(C284,Table1[[Practice no.]:[12]],42,FALSE),List!$A$2:$B$5,2,FALSE)),"",VLOOKUP(VLOOKUP(C284,Table1[[Practice no.]:[12]],42,FALSE),List!$A$2:$B$5,2,FALSE)))</f>
        <v/>
      </c>
    </row>
    <row r="285" spans="1:28" ht="40.35" customHeight="1">
      <c r="A285" s="222"/>
      <c r="B285" s="219"/>
      <c r="C285" s="217"/>
      <c r="D285" s="219" t="str">
        <f>IF(C285="","",HYPERLINK("#'" &amp; C285 &amp; "'!A1",VLOOKUP(C285,Table1[[Practice no.]:[Pracitce Name]],2,FALSE)))</f>
        <v/>
      </c>
      <c r="E285" s="65" t="str">
        <f>IF(C285="","",IF(ISERROR(VLOOKUP(VLOOKUP(C285,Table1[[Practice no.]:[12]],19,FALSE),List!$A$2:$B$5,2,FALSE)),"",VLOOKUP(VLOOKUP(C285,Table1[[Practice no.]:[12]],19,FALSE),List!$A$2:$B$5,2,FALSE)))</f>
        <v/>
      </c>
      <c r="F285" s="66" t="str">
        <f>IF(C285="","",IF(ISERROR(VLOOKUP(VLOOKUP(C285,Table1[[Practice no.]:[12]],20,FALSE),List!$A$2:$B$5,2,FALSE)),"",VLOOKUP(VLOOKUP(C285,Table1[[Practice no.]:[12]],20,FALSE),List!$A$2:$B$5,2,FALSE)))</f>
        <v/>
      </c>
      <c r="G285" s="66" t="str">
        <f>IF(C285="","",IF(ISERROR(VLOOKUP(VLOOKUP(C285,Table1[[Practice no.]:[12]],21,FALSE),List!$A$2:$B$5,2,FALSE)),"",VLOOKUP(VLOOKUP(C285,Table1[[Practice no.]:[12]],21,FALSE),List!$A$2:$B$5,2,FALSE)))</f>
        <v/>
      </c>
      <c r="H285" s="67" t="str">
        <f>IF(C285="","",IF(ISERROR(VLOOKUP(VLOOKUP(C285,Table1[[Practice no.]:[12]],22,FALSE),List!$A$2:$B$5,2,FALSE)),"",VLOOKUP(VLOOKUP(C285,Table1[[Practice no.]:[12]],22,FALSE),List!$A$2:$B$5,2,FALSE)))</f>
        <v/>
      </c>
      <c r="I285" s="67" t="str">
        <f>IF(C285="","",IF(ISERROR(VLOOKUP(VLOOKUP(C285,Table1[[Practice no.]:[12]],23,FALSE),List!$A$2:$B$5,2,FALSE)),"",VLOOKUP(VLOOKUP(C285,Table1[[Practice no.]:[12]],23,FALSE),List!$A$2:$B$5,2,FALSE)))</f>
        <v/>
      </c>
      <c r="J285" s="67" t="str">
        <f>IF(C285="","",IF(ISERROR(VLOOKUP(VLOOKUP(C285,Table1[[Practice no.]:[12]],24,FALSE),List!$A$2:$B$5,2,FALSE)),"",VLOOKUP(VLOOKUP(C285,Table1[[Practice no.]:[12]],24,FALSE),List!$A$2:$B$5,2,FALSE)))</f>
        <v/>
      </c>
      <c r="K285" s="68" t="str">
        <f>IF(C285="","",IF(ISERROR(VLOOKUP(VLOOKUP(C285,Table1[[Practice no.]:[12]],25,FALSE),List!$A$2:$B$5,2,FALSE)),"",VLOOKUP(VLOOKUP(C285,Table1[[Practice no.]:[12]],25,FALSE),List!$A$2:$B$5,2,FALSE)))</f>
        <v/>
      </c>
      <c r="L285" s="68" t="str">
        <f>IF(C285="","",IF(ISERROR(VLOOKUP(VLOOKUP(C285,Table1[[Practice no.]:[12]],26,FALSE),List!$A$2:$B$5,2,FALSE)),"",VLOOKUP(VLOOKUP(C285,Table1[[Practice no.]:[12]],26,FALSE),List!$A$2:$B$5,2,FALSE)))</f>
        <v/>
      </c>
      <c r="M285" s="68" t="str">
        <f>IF(C285="","",IF(ISERROR(VLOOKUP(VLOOKUP(C285,Table1[[Practice no.]:[12]],27,FALSE),List!$A$2:$B$5,2,FALSE)),"",VLOOKUP(VLOOKUP(C285,Table1[[Practice no.]:[12]],27,FALSE),List!$A$2:$B$5,2,FALSE)))</f>
        <v/>
      </c>
      <c r="N285" s="69" t="str">
        <f>IF(C285="","",IF(ISERROR(VLOOKUP(VLOOKUP(C285,Table1[[Practice no.]:[12]],28,FALSE),List!$A$2:$B$5,2,FALSE)),"",VLOOKUP(VLOOKUP(C285,Table1[[Practice no.]:[12]],28,FALSE),List!$A$2:$B$5,2,FALSE)))</f>
        <v/>
      </c>
      <c r="O285" s="69" t="str">
        <f>IF(C285="","",IF(ISERROR(VLOOKUP(VLOOKUP(C285,Table1[[Practice no.]:[12]],29,FALSE),List!$A$2:$B$5,2,FALSE)),"",VLOOKUP(VLOOKUP(C285,Table1[[Practice no.]:[12]],29,FALSE),List!$A$2:$B$5,2,FALSE)))</f>
        <v/>
      </c>
      <c r="P285" s="69" t="str">
        <f>IF(C285="","",IF(ISERROR(VLOOKUP(VLOOKUP(C285,Table1[[Practice no.]:[12]],30,FALSE),List!$A$2:$B$5,2,FALSE)),"",VLOOKUP(VLOOKUP(C285,Table1[[Practice no.]:[12]],30,FALSE),List!$A$2:$B$5,2,FALSE)))</f>
        <v/>
      </c>
      <c r="Q285" s="77" t="str">
        <f>IF(C285="","",IF(ISERROR(VLOOKUP(VLOOKUP(C285,Table1[[Practice no.]:[12]],31,FALSE),List!$A$2:$B$5,2,FALSE)),"",VLOOKUP(VLOOKUP(C285,Table1[[Practice no.]:[12]],31,FALSE),List!$A$2:$B$5,2,FALSE)))</f>
        <v/>
      </c>
      <c r="R285" s="55" t="str">
        <f>IF(C285="","",IF(ISERROR(VLOOKUP(VLOOKUP(C285,Table1[[Practice no.]:[12]],32,FALSE),List!$A$2:$B$5,2,FALSE)),"",VLOOKUP(VLOOKUP(C285,Table1[[Practice no.]:[12]],32,FALSE),List!$A$2:$B$5,2,FALSE)))</f>
        <v/>
      </c>
      <c r="S285" s="55" t="str">
        <f>IF(C285="","",IF(ISERROR(VLOOKUP(VLOOKUP(C285,Table1[[Practice no.]:[12]],33,FALSE),List!$A$2:$B$5,2,FALSE)),"",VLOOKUP(VLOOKUP(C285,Table1[[Practice no.]:[12]],33,FALSE),List!$A$2:$B$5,2,FALSE)))</f>
        <v/>
      </c>
      <c r="T285" s="55" t="str">
        <f>IF(C285="","",IF(ISERROR(VLOOKUP(VLOOKUP(C285,Table1[[Practice no.]:[12]],34,FALSE),List!$A$2:$B$5,2,FALSE)),"",VLOOKUP(VLOOKUP(C285,Table1[[Practice no.]:[12]],34,FALSE),List!$A$2:$B$5,2,FALSE)))</f>
        <v/>
      </c>
      <c r="U285" s="55" t="str">
        <f>IF(C285="","",IF(ISERROR(VLOOKUP(VLOOKUP(C285,Table1[[Practice no.]:[12]],35,FALSE),List!$A$2:$B$5,2,FALSE)),"",VLOOKUP(VLOOKUP(C285,Table1[[Practice no.]:[12]],35,FALSE),List!$A$2:$B$5,2,FALSE)))</f>
        <v/>
      </c>
      <c r="V285" s="55" t="str">
        <f>IF(C285="","",IF(ISERROR(VLOOKUP(VLOOKUP(C285,Table1[[Practice no.]:[12]],36,FALSE),List!$A$2:$B$5,2,FALSE)),"",VLOOKUP(VLOOKUP(C285,Table1[[Practice no.]:[12]],36,FALSE),List!$A$2:$B$5,2,FALSE)))</f>
        <v/>
      </c>
      <c r="W285" s="55" t="str">
        <f>IF(C285="","",IF(ISERROR(VLOOKUP(VLOOKUP(C285,Table1[[Practice no.]:[12]],37,FALSE),List!$A$2:$B$5,2,FALSE)),"",VLOOKUP(VLOOKUP(C285,Table1[[Practice no.]:[12]],37,FALSE),List!$A$2:$B$5,2,FALSE)))</f>
        <v/>
      </c>
      <c r="X285" s="55" t="str">
        <f>IF(C285="","",IF(ISERROR(VLOOKUP(VLOOKUP(C285,Table1[[Practice no.]:[12]],38,FALSE),List!$A$2:$B$5,2,FALSE)),"",VLOOKUP(VLOOKUP(C285,Table1[[Practice no.]:[12]],38,FALSE),List!$A$2:$B$5,2,FALSE)))</f>
        <v/>
      </c>
      <c r="Y285" s="55" t="str">
        <f>IF(C285="","",IF(ISERROR(VLOOKUP(VLOOKUP(C285,Table1[[Practice no.]:[12]],39,FALSE),List!$A$2:$B$5,2,FALSE)),"",VLOOKUP(VLOOKUP(C285,Table1[[Practice no.]:[12]],39,FALSE),List!$A$2:$B$5,2,FALSE)))</f>
        <v/>
      </c>
      <c r="Z285" s="55" t="str">
        <f>IF(C285="","",IF(ISERROR(VLOOKUP(VLOOKUP(C285,Table1[[Practice no.]:[12]],40,FALSE),List!$A$2:$B$5,2,FALSE)),"",VLOOKUP(VLOOKUP(C285,Table1[[Practice no.]:[12]],40,FALSE),List!$A$2:$B$5,2,FALSE)))</f>
        <v/>
      </c>
      <c r="AA285" s="55" t="str">
        <f>IF(C285="","",IF(ISERROR(VLOOKUP(VLOOKUP(C285,Table1[[Practice no.]:[12]],41,FALSE),List!$A$2:$B$5,2,FALSE)),"",VLOOKUP(VLOOKUP(C285,Table1[[Practice no.]:[12]],41,FALSE),List!$A$2:$B$5,2,FALSE)))</f>
        <v/>
      </c>
      <c r="AB285" s="55" t="str">
        <f>IF(C285="","",IF(ISERROR(VLOOKUP(VLOOKUP(C285,Table1[[Practice no.]:[12]],42,FALSE),List!$A$2:$B$5,2,FALSE)),"",VLOOKUP(VLOOKUP(C285,Table1[[Practice no.]:[12]],42,FALSE),List!$A$2:$B$5,2,FALSE)))</f>
        <v/>
      </c>
    </row>
    <row r="286" spans="1:28" ht="40.35" customHeight="1">
      <c r="A286" s="222"/>
      <c r="B286" s="219"/>
      <c r="C286" s="217"/>
      <c r="D286" s="219" t="str">
        <f>IF(C286="","",HYPERLINK("#'" &amp; C286 &amp; "'!A1",VLOOKUP(C286,Table1[[Practice no.]:[Pracitce Name]],2,FALSE)))</f>
        <v/>
      </c>
      <c r="E286" s="65" t="str">
        <f>IF(C286="","",IF(ISERROR(VLOOKUP(VLOOKUP(C286,Table1[[Practice no.]:[12]],19,FALSE),List!$A$2:$B$5,2,FALSE)),"",VLOOKUP(VLOOKUP(C286,Table1[[Practice no.]:[12]],19,FALSE),List!$A$2:$B$5,2,FALSE)))</f>
        <v/>
      </c>
      <c r="F286" s="66" t="str">
        <f>IF(C286="","",IF(ISERROR(VLOOKUP(VLOOKUP(C286,Table1[[Practice no.]:[12]],20,FALSE),List!$A$2:$B$5,2,FALSE)),"",VLOOKUP(VLOOKUP(C286,Table1[[Practice no.]:[12]],20,FALSE),List!$A$2:$B$5,2,FALSE)))</f>
        <v/>
      </c>
      <c r="G286" s="66" t="str">
        <f>IF(C286="","",IF(ISERROR(VLOOKUP(VLOOKUP(C286,Table1[[Practice no.]:[12]],21,FALSE),List!$A$2:$B$5,2,FALSE)),"",VLOOKUP(VLOOKUP(C286,Table1[[Practice no.]:[12]],21,FALSE),List!$A$2:$B$5,2,FALSE)))</f>
        <v/>
      </c>
      <c r="H286" s="67" t="str">
        <f>IF(C286="","",IF(ISERROR(VLOOKUP(VLOOKUP(C286,Table1[[Practice no.]:[12]],22,FALSE),List!$A$2:$B$5,2,FALSE)),"",VLOOKUP(VLOOKUP(C286,Table1[[Practice no.]:[12]],22,FALSE),List!$A$2:$B$5,2,FALSE)))</f>
        <v/>
      </c>
      <c r="I286" s="67" t="str">
        <f>IF(C286="","",IF(ISERROR(VLOOKUP(VLOOKUP(C286,Table1[[Practice no.]:[12]],23,FALSE),List!$A$2:$B$5,2,FALSE)),"",VLOOKUP(VLOOKUP(C286,Table1[[Practice no.]:[12]],23,FALSE),List!$A$2:$B$5,2,FALSE)))</f>
        <v/>
      </c>
      <c r="J286" s="67" t="str">
        <f>IF(C286="","",IF(ISERROR(VLOOKUP(VLOOKUP(C286,Table1[[Practice no.]:[12]],24,FALSE),List!$A$2:$B$5,2,FALSE)),"",VLOOKUP(VLOOKUP(C286,Table1[[Practice no.]:[12]],24,FALSE),List!$A$2:$B$5,2,FALSE)))</f>
        <v/>
      </c>
      <c r="K286" s="68" t="str">
        <f>IF(C286="","",IF(ISERROR(VLOOKUP(VLOOKUP(C286,Table1[[Practice no.]:[12]],25,FALSE),List!$A$2:$B$5,2,FALSE)),"",VLOOKUP(VLOOKUP(C286,Table1[[Practice no.]:[12]],25,FALSE),List!$A$2:$B$5,2,FALSE)))</f>
        <v/>
      </c>
      <c r="L286" s="68" t="str">
        <f>IF(C286="","",IF(ISERROR(VLOOKUP(VLOOKUP(C286,Table1[[Practice no.]:[12]],26,FALSE),List!$A$2:$B$5,2,FALSE)),"",VLOOKUP(VLOOKUP(C286,Table1[[Practice no.]:[12]],26,FALSE),List!$A$2:$B$5,2,FALSE)))</f>
        <v/>
      </c>
      <c r="M286" s="68" t="str">
        <f>IF(C286="","",IF(ISERROR(VLOOKUP(VLOOKUP(C286,Table1[[Practice no.]:[12]],27,FALSE),List!$A$2:$B$5,2,FALSE)),"",VLOOKUP(VLOOKUP(C286,Table1[[Practice no.]:[12]],27,FALSE),List!$A$2:$B$5,2,FALSE)))</f>
        <v/>
      </c>
      <c r="N286" s="69" t="str">
        <f>IF(C286="","",IF(ISERROR(VLOOKUP(VLOOKUP(C286,Table1[[Practice no.]:[12]],28,FALSE),List!$A$2:$B$5,2,FALSE)),"",VLOOKUP(VLOOKUP(C286,Table1[[Practice no.]:[12]],28,FALSE),List!$A$2:$B$5,2,FALSE)))</f>
        <v/>
      </c>
      <c r="O286" s="69" t="str">
        <f>IF(C286="","",IF(ISERROR(VLOOKUP(VLOOKUP(C286,Table1[[Practice no.]:[12]],29,FALSE),List!$A$2:$B$5,2,FALSE)),"",VLOOKUP(VLOOKUP(C286,Table1[[Practice no.]:[12]],29,FALSE),List!$A$2:$B$5,2,FALSE)))</f>
        <v/>
      </c>
      <c r="P286" s="69" t="str">
        <f>IF(C286="","",IF(ISERROR(VLOOKUP(VLOOKUP(C286,Table1[[Practice no.]:[12]],30,FALSE),List!$A$2:$B$5,2,FALSE)),"",VLOOKUP(VLOOKUP(C286,Table1[[Practice no.]:[12]],30,FALSE),List!$A$2:$B$5,2,FALSE)))</f>
        <v/>
      </c>
      <c r="Q286" s="77" t="str">
        <f>IF(C286="","",IF(ISERROR(VLOOKUP(VLOOKUP(C286,Table1[[Practice no.]:[12]],31,FALSE),List!$A$2:$B$5,2,FALSE)),"",VLOOKUP(VLOOKUP(C286,Table1[[Practice no.]:[12]],31,FALSE),List!$A$2:$B$5,2,FALSE)))</f>
        <v/>
      </c>
      <c r="R286" s="55" t="str">
        <f>IF(C286="","",IF(ISERROR(VLOOKUP(VLOOKUP(C286,Table1[[Practice no.]:[12]],32,FALSE),List!$A$2:$B$5,2,FALSE)),"",VLOOKUP(VLOOKUP(C286,Table1[[Practice no.]:[12]],32,FALSE),List!$A$2:$B$5,2,FALSE)))</f>
        <v/>
      </c>
      <c r="S286" s="55" t="str">
        <f>IF(C286="","",IF(ISERROR(VLOOKUP(VLOOKUP(C286,Table1[[Practice no.]:[12]],33,FALSE),List!$A$2:$B$5,2,FALSE)),"",VLOOKUP(VLOOKUP(C286,Table1[[Practice no.]:[12]],33,FALSE),List!$A$2:$B$5,2,FALSE)))</f>
        <v/>
      </c>
      <c r="T286" s="55" t="str">
        <f>IF(C286="","",IF(ISERROR(VLOOKUP(VLOOKUP(C286,Table1[[Practice no.]:[12]],34,FALSE),List!$A$2:$B$5,2,FALSE)),"",VLOOKUP(VLOOKUP(C286,Table1[[Practice no.]:[12]],34,FALSE),List!$A$2:$B$5,2,FALSE)))</f>
        <v/>
      </c>
      <c r="U286" s="55" t="str">
        <f>IF(C286="","",IF(ISERROR(VLOOKUP(VLOOKUP(C286,Table1[[Practice no.]:[12]],35,FALSE),List!$A$2:$B$5,2,FALSE)),"",VLOOKUP(VLOOKUP(C286,Table1[[Practice no.]:[12]],35,FALSE),List!$A$2:$B$5,2,FALSE)))</f>
        <v/>
      </c>
      <c r="V286" s="55" t="str">
        <f>IF(C286="","",IF(ISERROR(VLOOKUP(VLOOKUP(C286,Table1[[Practice no.]:[12]],36,FALSE),List!$A$2:$B$5,2,FALSE)),"",VLOOKUP(VLOOKUP(C286,Table1[[Practice no.]:[12]],36,FALSE),List!$A$2:$B$5,2,FALSE)))</f>
        <v/>
      </c>
      <c r="W286" s="55" t="str">
        <f>IF(C286="","",IF(ISERROR(VLOOKUP(VLOOKUP(C286,Table1[[Practice no.]:[12]],37,FALSE),List!$A$2:$B$5,2,FALSE)),"",VLOOKUP(VLOOKUP(C286,Table1[[Practice no.]:[12]],37,FALSE),List!$A$2:$B$5,2,FALSE)))</f>
        <v/>
      </c>
      <c r="X286" s="55" t="str">
        <f>IF(C286="","",IF(ISERROR(VLOOKUP(VLOOKUP(C286,Table1[[Practice no.]:[12]],38,FALSE),List!$A$2:$B$5,2,FALSE)),"",VLOOKUP(VLOOKUP(C286,Table1[[Practice no.]:[12]],38,FALSE),List!$A$2:$B$5,2,FALSE)))</f>
        <v/>
      </c>
      <c r="Y286" s="55" t="str">
        <f>IF(C286="","",IF(ISERROR(VLOOKUP(VLOOKUP(C286,Table1[[Practice no.]:[12]],39,FALSE),List!$A$2:$B$5,2,FALSE)),"",VLOOKUP(VLOOKUP(C286,Table1[[Practice no.]:[12]],39,FALSE),List!$A$2:$B$5,2,FALSE)))</f>
        <v/>
      </c>
      <c r="Z286" s="55" t="str">
        <f>IF(C286="","",IF(ISERROR(VLOOKUP(VLOOKUP(C286,Table1[[Practice no.]:[12]],40,FALSE),List!$A$2:$B$5,2,FALSE)),"",VLOOKUP(VLOOKUP(C286,Table1[[Practice no.]:[12]],40,FALSE),List!$A$2:$B$5,2,FALSE)))</f>
        <v/>
      </c>
      <c r="AA286" s="55" t="str">
        <f>IF(C286="","",IF(ISERROR(VLOOKUP(VLOOKUP(C286,Table1[[Practice no.]:[12]],41,FALSE),List!$A$2:$B$5,2,FALSE)),"",VLOOKUP(VLOOKUP(C286,Table1[[Practice no.]:[12]],41,FALSE),List!$A$2:$B$5,2,FALSE)))</f>
        <v/>
      </c>
      <c r="AB286" s="55" t="str">
        <f>IF(C286="","",IF(ISERROR(VLOOKUP(VLOOKUP(C286,Table1[[Practice no.]:[12]],42,FALSE),List!$A$2:$B$5,2,FALSE)),"",VLOOKUP(VLOOKUP(C286,Table1[[Practice no.]:[12]],42,FALSE),List!$A$2:$B$5,2,FALSE)))</f>
        <v/>
      </c>
    </row>
    <row r="287" spans="1:28" ht="40.35" customHeight="1">
      <c r="A287" s="222"/>
      <c r="B287" s="219"/>
      <c r="C287" s="217"/>
      <c r="D287" s="219" t="str">
        <f>IF(C287="","",HYPERLINK("#'" &amp; C287 &amp; "'!A1",VLOOKUP(C287,Table1[[Practice no.]:[Pracitce Name]],2,FALSE)))</f>
        <v/>
      </c>
      <c r="E287" s="65" t="str">
        <f>IF(C287="","",IF(ISERROR(VLOOKUP(VLOOKUP(C287,Table1[[Practice no.]:[12]],19,FALSE),List!$A$2:$B$5,2,FALSE)),"",VLOOKUP(VLOOKUP(C287,Table1[[Practice no.]:[12]],19,FALSE),List!$A$2:$B$5,2,FALSE)))</f>
        <v/>
      </c>
      <c r="F287" s="66" t="str">
        <f>IF(C287="","",IF(ISERROR(VLOOKUP(VLOOKUP(C287,Table1[[Practice no.]:[12]],20,FALSE),List!$A$2:$B$5,2,FALSE)),"",VLOOKUP(VLOOKUP(C287,Table1[[Practice no.]:[12]],20,FALSE),List!$A$2:$B$5,2,FALSE)))</f>
        <v/>
      </c>
      <c r="G287" s="66" t="str">
        <f>IF(C287="","",IF(ISERROR(VLOOKUP(VLOOKUP(C287,Table1[[Practice no.]:[12]],21,FALSE),List!$A$2:$B$5,2,FALSE)),"",VLOOKUP(VLOOKUP(C287,Table1[[Practice no.]:[12]],21,FALSE),List!$A$2:$B$5,2,FALSE)))</f>
        <v/>
      </c>
      <c r="H287" s="67" t="str">
        <f>IF(C287="","",IF(ISERROR(VLOOKUP(VLOOKUP(C287,Table1[[Practice no.]:[12]],22,FALSE),List!$A$2:$B$5,2,FALSE)),"",VLOOKUP(VLOOKUP(C287,Table1[[Practice no.]:[12]],22,FALSE),List!$A$2:$B$5,2,FALSE)))</f>
        <v/>
      </c>
      <c r="I287" s="67" t="str">
        <f>IF(C287="","",IF(ISERROR(VLOOKUP(VLOOKUP(C287,Table1[[Practice no.]:[12]],23,FALSE),List!$A$2:$B$5,2,FALSE)),"",VLOOKUP(VLOOKUP(C287,Table1[[Practice no.]:[12]],23,FALSE),List!$A$2:$B$5,2,FALSE)))</f>
        <v/>
      </c>
      <c r="J287" s="67" t="str">
        <f>IF(C287="","",IF(ISERROR(VLOOKUP(VLOOKUP(C287,Table1[[Practice no.]:[12]],24,FALSE),List!$A$2:$B$5,2,FALSE)),"",VLOOKUP(VLOOKUP(C287,Table1[[Practice no.]:[12]],24,FALSE),List!$A$2:$B$5,2,FALSE)))</f>
        <v/>
      </c>
      <c r="K287" s="68" t="str">
        <f>IF(C287="","",IF(ISERROR(VLOOKUP(VLOOKUP(C287,Table1[[Practice no.]:[12]],25,FALSE),List!$A$2:$B$5,2,FALSE)),"",VLOOKUP(VLOOKUP(C287,Table1[[Practice no.]:[12]],25,FALSE),List!$A$2:$B$5,2,FALSE)))</f>
        <v/>
      </c>
      <c r="L287" s="68" t="str">
        <f>IF(C287="","",IF(ISERROR(VLOOKUP(VLOOKUP(C287,Table1[[Practice no.]:[12]],26,FALSE),List!$A$2:$B$5,2,FALSE)),"",VLOOKUP(VLOOKUP(C287,Table1[[Practice no.]:[12]],26,FALSE),List!$A$2:$B$5,2,FALSE)))</f>
        <v/>
      </c>
      <c r="M287" s="68" t="str">
        <f>IF(C287="","",IF(ISERROR(VLOOKUP(VLOOKUP(C287,Table1[[Practice no.]:[12]],27,FALSE),List!$A$2:$B$5,2,FALSE)),"",VLOOKUP(VLOOKUP(C287,Table1[[Practice no.]:[12]],27,FALSE),List!$A$2:$B$5,2,FALSE)))</f>
        <v/>
      </c>
      <c r="N287" s="69" t="str">
        <f>IF(C287="","",IF(ISERROR(VLOOKUP(VLOOKUP(C287,Table1[[Practice no.]:[12]],28,FALSE),List!$A$2:$B$5,2,FALSE)),"",VLOOKUP(VLOOKUP(C287,Table1[[Practice no.]:[12]],28,FALSE),List!$A$2:$B$5,2,FALSE)))</f>
        <v/>
      </c>
      <c r="O287" s="69" t="str">
        <f>IF(C287="","",IF(ISERROR(VLOOKUP(VLOOKUP(C287,Table1[[Practice no.]:[12]],29,FALSE),List!$A$2:$B$5,2,FALSE)),"",VLOOKUP(VLOOKUP(C287,Table1[[Practice no.]:[12]],29,FALSE),List!$A$2:$B$5,2,FALSE)))</f>
        <v/>
      </c>
      <c r="P287" s="69" t="str">
        <f>IF(C287="","",IF(ISERROR(VLOOKUP(VLOOKUP(C287,Table1[[Practice no.]:[12]],30,FALSE),List!$A$2:$B$5,2,FALSE)),"",VLOOKUP(VLOOKUP(C287,Table1[[Practice no.]:[12]],30,FALSE),List!$A$2:$B$5,2,FALSE)))</f>
        <v/>
      </c>
      <c r="Q287" s="77" t="str">
        <f>IF(C287="","",IF(ISERROR(VLOOKUP(VLOOKUP(C287,Table1[[Practice no.]:[12]],31,FALSE),List!$A$2:$B$5,2,FALSE)),"",VLOOKUP(VLOOKUP(C287,Table1[[Practice no.]:[12]],31,FALSE),List!$A$2:$B$5,2,FALSE)))</f>
        <v/>
      </c>
      <c r="R287" s="55" t="str">
        <f>IF(C287="","",IF(ISERROR(VLOOKUP(VLOOKUP(C287,Table1[[Practice no.]:[12]],32,FALSE),List!$A$2:$B$5,2,FALSE)),"",VLOOKUP(VLOOKUP(C287,Table1[[Practice no.]:[12]],32,FALSE),List!$A$2:$B$5,2,FALSE)))</f>
        <v/>
      </c>
      <c r="S287" s="55" t="str">
        <f>IF(C287="","",IF(ISERROR(VLOOKUP(VLOOKUP(C287,Table1[[Practice no.]:[12]],33,FALSE),List!$A$2:$B$5,2,FALSE)),"",VLOOKUP(VLOOKUP(C287,Table1[[Practice no.]:[12]],33,FALSE),List!$A$2:$B$5,2,FALSE)))</f>
        <v/>
      </c>
      <c r="T287" s="55" t="str">
        <f>IF(C287="","",IF(ISERROR(VLOOKUP(VLOOKUP(C287,Table1[[Practice no.]:[12]],34,FALSE),List!$A$2:$B$5,2,FALSE)),"",VLOOKUP(VLOOKUP(C287,Table1[[Practice no.]:[12]],34,FALSE),List!$A$2:$B$5,2,FALSE)))</f>
        <v/>
      </c>
      <c r="U287" s="55" t="str">
        <f>IF(C287="","",IF(ISERROR(VLOOKUP(VLOOKUP(C287,Table1[[Practice no.]:[12]],35,FALSE),List!$A$2:$B$5,2,FALSE)),"",VLOOKUP(VLOOKUP(C287,Table1[[Practice no.]:[12]],35,FALSE),List!$A$2:$B$5,2,FALSE)))</f>
        <v/>
      </c>
      <c r="V287" s="55" t="str">
        <f>IF(C287="","",IF(ISERROR(VLOOKUP(VLOOKUP(C287,Table1[[Practice no.]:[12]],36,FALSE),List!$A$2:$B$5,2,FALSE)),"",VLOOKUP(VLOOKUP(C287,Table1[[Practice no.]:[12]],36,FALSE),List!$A$2:$B$5,2,FALSE)))</f>
        <v/>
      </c>
      <c r="W287" s="55" t="str">
        <f>IF(C287="","",IF(ISERROR(VLOOKUP(VLOOKUP(C287,Table1[[Practice no.]:[12]],37,FALSE),List!$A$2:$B$5,2,FALSE)),"",VLOOKUP(VLOOKUP(C287,Table1[[Practice no.]:[12]],37,FALSE),List!$A$2:$B$5,2,FALSE)))</f>
        <v/>
      </c>
      <c r="X287" s="55" t="str">
        <f>IF(C287="","",IF(ISERROR(VLOOKUP(VLOOKUP(C287,Table1[[Practice no.]:[12]],38,FALSE),List!$A$2:$B$5,2,FALSE)),"",VLOOKUP(VLOOKUP(C287,Table1[[Practice no.]:[12]],38,FALSE),List!$A$2:$B$5,2,FALSE)))</f>
        <v/>
      </c>
      <c r="Y287" s="55" t="str">
        <f>IF(C287="","",IF(ISERROR(VLOOKUP(VLOOKUP(C287,Table1[[Practice no.]:[12]],39,FALSE),List!$A$2:$B$5,2,FALSE)),"",VLOOKUP(VLOOKUP(C287,Table1[[Practice no.]:[12]],39,FALSE),List!$A$2:$B$5,2,FALSE)))</f>
        <v/>
      </c>
      <c r="Z287" s="55" t="str">
        <f>IF(C287="","",IF(ISERROR(VLOOKUP(VLOOKUP(C287,Table1[[Practice no.]:[12]],40,FALSE),List!$A$2:$B$5,2,FALSE)),"",VLOOKUP(VLOOKUP(C287,Table1[[Practice no.]:[12]],40,FALSE),List!$A$2:$B$5,2,FALSE)))</f>
        <v/>
      </c>
      <c r="AA287" s="55" t="str">
        <f>IF(C287="","",IF(ISERROR(VLOOKUP(VLOOKUP(C287,Table1[[Practice no.]:[12]],41,FALSE),List!$A$2:$B$5,2,FALSE)),"",VLOOKUP(VLOOKUP(C287,Table1[[Practice no.]:[12]],41,FALSE),List!$A$2:$B$5,2,FALSE)))</f>
        <v/>
      </c>
      <c r="AB287" s="55" t="str">
        <f>IF(C287="","",IF(ISERROR(VLOOKUP(VLOOKUP(C287,Table1[[Practice no.]:[12]],42,FALSE),List!$A$2:$B$5,2,FALSE)),"",VLOOKUP(VLOOKUP(C287,Table1[[Practice no.]:[12]],42,FALSE),List!$A$2:$B$5,2,FALSE)))</f>
        <v/>
      </c>
    </row>
    <row r="288" spans="1:28" ht="40.35" customHeight="1">
      <c r="A288" s="222"/>
      <c r="B288" s="219"/>
      <c r="C288" s="217"/>
      <c r="D288" s="219" t="str">
        <f>IF(C288="","",HYPERLINK("#'" &amp; C288 &amp; "'!A1",VLOOKUP(C288,Table1[[Practice no.]:[Pracitce Name]],2,FALSE)))</f>
        <v/>
      </c>
      <c r="E288" s="65" t="str">
        <f>IF(C288="","",IF(ISERROR(VLOOKUP(VLOOKUP(C288,Table1[[Practice no.]:[12]],19,FALSE),List!$A$2:$B$5,2,FALSE)),"",VLOOKUP(VLOOKUP(C288,Table1[[Practice no.]:[12]],19,FALSE),List!$A$2:$B$5,2,FALSE)))</f>
        <v/>
      </c>
      <c r="F288" s="66" t="str">
        <f>IF(C288="","",IF(ISERROR(VLOOKUP(VLOOKUP(C288,Table1[[Practice no.]:[12]],20,FALSE),List!$A$2:$B$5,2,FALSE)),"",VLOOKUP(VLOOKUP(C288,Table1[[Practice no.]:[12]],20,FALSE),List!$A$2:$B$5,2,FALSE)))</f>
        <v/>
      </c>
      <c r="G288" s="66" t="str">
        <f>IF(C288="","",IF(ISERROR(VLOOKUP(VLOOKUP(C288,Table1[[Practice no.]:[12]],21,FALSE),List!$A$2:$B$5,2,FALSE)),"",VLOOKUP(VLOOKUP(C288,Table1[[Practice no.]:[12]],21,FALSE),List!$A$2:$B$5,2,FALSE)))</f>
        <v/>
      </c>
      <c r="H288" s="67" t="str">
        <f>IF(C288="","",IF(ISERROR(VLOOKUP(VLOOKUP(C288,Table1[[Practice no.]:[12]],22,FALSE),List!$A$2:$B$5,2,FALSE)),"",VLOOKUP(VLOOKUP(C288,Table1[[Practice no.]:[12]],22,FALSE),List!$A$2:$B$5,2,FALSE)))</f>
        <v/>
      </c>
      <c r="I288" s="67" t="str">
        <f>IF(C288="","",IF(ISERROR(VLOOKUP(VLOOKUP(C288,Table1[[Practice no.]:[12]],23,FALSE),List!$A$2:$B$5,2,FALSE)),"",VLOOKUP(VLOOKUP(C288,Table1[[Practice no.]:[12]],23,FALSE),List!$A$2:$B$5,2,FALSE)))</f>
        <v/>
      </c>
      <c r="J288" s="67" t="str">
        <f>IF(C288="","",IF(ISERROR(VLOOKUP(VLOOKUP(C288,Table1[[Practice no.]:[12]],24,FALSE),List!$A$2:$B$5,2,FALSE)),"",VLOOKUP(VLOOKUP(C288,Table1[[Practice no.]:[12]],24,FALSE),List!$A$2:$B$5,2,FALSE)))</f>
        <v/>
      </c>
      <c r="K288" s="68" t="str">
        <f>IF(C288="","",IF(ISERROR(VLOOKUP(VLOOKUP(C288,Table1[[Practice no.]:[12]],25,FALSE),List!$A$2:$B$5,2,FALSE)),"",VLOOKUP(VLOOKUP(C288,Table1[[Practice no.]:[12]],25,FALSE),List!$A$2:$B$5,2,FALSE)))</f>
        <v/>
      </c>
      <c r="L288" s="68" t="str">
        <f>IF(C288="","",IF(ISERROR(VLOOKUP(VLOOKUP(C288,Table1[[Practice no.]:[12]],26,FALSE),List!$A$2:$B$5,2,FALSE)),"",VLOOKUP(VLOOKUP(C288,Table1[[Practice no.]:[12]],26,FALSE),List!$A$2:$B$5,2,FALSE)))</f>
        <v/>
      </c>
      <c r="M288" s="68" t="str">
        <f>IF(C288="","",IF(ISERROR(VLOOKUP(VLOOKUP(C288,Table1[[Practice no.]:[12]],27,FALSE),List!$A$2:$B$5,2,FALSE)),"",VLOOKUP(VLOOKUP(C288,Table1[[Practice no.]:[12]],27,FALSE),List!$A$2:$B$5,2,FALSE)))</f>
        <v/>
      </c>
      <c r="N288" s="69" t="str">
        <f>IF(C288="","",IF(ISERROR(VLOOKUP(VLOOKUP(C288,Table1[[Practice no.]:[12]],28,FALSE),List!$A$2:$B$5,2,FALSE)),"",VLOOKUP(VLOOKUP(C288,Table1[[Practice no.]:[12]],28,FALSE),List!$A$2:$B$5,2,FALSE)))</f>
        <v/>
      </c>
      <c r="O288" s="69" t="str">
        <f>IF(C288="","",IF(ISERROR(VLOOKUP(VLOOKUP(C288,Table1[[Practice no.]:[12]],29,FALSE),List!$A$2:$B$5,2,FALSE)),"",VLOOKUP(VLOOKUP(C288,Table1[[Practice no.]:[12]],29,FALSE),List!$A$2:$B$5,2,FALSE)))</f>
        <v/>
      </c>
      <c r="P288" s="69" t="str">
        <f>IF(C288="","",IF(ISERROR(VLOOKUP(VLOOKUP(C288,Table1[[Practice no.]:[12]],30,FALSE),List!$A$2:$B$5,2,FALSE)),"",VLOOKUP(VLOOKUP(C288,Table1[[Practice no.]:[12]],30,FALSE),List!$A$2:$B$5,2,FALSE)))</f>
        <v/>
      </c>
      <c r="Q288" s="77" t="str">
        <f>IF(C288="","",IF(ISERROR(VLOOKUP(VLOOKUP(C288,Table1[[Practice no.]:[12]],31,FALSE),List!$A$2:$B$5,2,FALSE)),"",VLOOKUP(VLOOKUP(C288,Table1[[Practice no.]:[12]],31,FALSE),List!$A$2:$B$5,2,FALSE)))</f>
        <v/>
      </c>
      <c r="R288" s="55" t="str">
        <f>IF(C288="","",IF(ISERROR(VLOOKUP(VLOOKUP(C288,Table1[[Practice no.]:[12]],32,FALSE),List!$A$2:$B$5,2,FALSE)),"",VLOOKUP(VLOOKUP(C288,Table1[[Practice no.]:[12]],32,FALSE),List!$A$2:$B$5,2,FALSE)))</f>
        <v/>
      </c>
      <c r="S288" s="55" t="str">
        <f>IF(C288="","",IF(ISERROR(VLOOKUP(VLOOKUP(C288,Table1[[Practice no.]:[12]],33,FALSE),List!$A$2:$B$5,2,FALSE)),"",VLOOKUP(VLOOKUP(C288,Table1[[Practice no.]:[12]],33,FALSE),List!$A$2:$B$5,2,FALSE)))</f>
        <v/>
      </c>
      <c r="T288" s="55" t="str">
        <f>IF(C288="","",IF(ISERROR(VLOOKUP(VLOOKUP(C288,Table1[[Practice no.]:[12]],34,FALSE),List!$A$2:$B$5,2,FALSE)),"",VLOOKUP(VLOOKUP(C288,Table1[[Practice no.]:[12]],34,FALSE),List!$A$2:$B$5,2,FALSE)))</f>
        <v/>
      </c>
      <c r="U288" s="55" t="str">
        <f>IF(C288="","",IF(ISERROR(VLOOKUP(VLOOKUP(C288,Table1[[Practice no.]:[12]],35,FALSE),List!$A$2:$B$5,2,FALSE)),"",VLOOKUP(VLOOKUP(C288,Table1[[Practice no.]:[12]],35,FALSE),List!$A$2:$B$5,2,FALSE)))</f>
        <v/>
      </c>
      <c r="V288" s="55" t="str">
        <f>IF(C288="","",IF(ISERROR(VLOOKUP(VLOOKUP(C288,Table1[[Practice no.]:[12]],36,FALSE),List!$A$2:$B$5,2,FALSE)),"",VLOOKUP(VLOOKUP(C288,Table1[[Practice no.]:[12]],36,FALSE),List!$A$2:$B$5,2,FALSE)))</f>
        <v/>
      </c>
      <c r="W288" s="55" t="str">
        <f>IF(C288="","",IF(ISERROR(VLOOKUP(VLOOKUP(C288,Table1[[Practice no.]:[12]],37,FALSE),List!$A$2:$B$5,2,FALSE)),"",VLOOKUP(VLOOKUP(C288,Table1[[Practice no.]:[12]],37,FALSE),List!$A$2:$B$5,2,FALSE)))</f>
        <v/>
      </c>
      <c r="X288" s="55" t="str">
        <f>IF(C288="","",IF(ISERROR(VLOOKUP(VLOOKUP(C288,Table1[[Practice no.]:[12]],38,FALSE),List!$A$2:$B$5,2,FALSE)),"",VLOOKUP(VLOOKUP(C288,Table1[[Practice no.]:[12]],38,FALSE),List!$A$2:$B$5,2,FALSE)))</f>
        <v/>
      </c>
      <c r="Y288" s="55" t="str">
        <f>IF(C288="","",IF(ISERROR(VLOOKUP(VLOOKUP(C288,Table1[[Practice no.]:[12]],39,FALSE),List!$A$2:$B$5,2,FALSE)),"",VLOOKUP(VLOOKUP(C288,Table1[[Practice no.]:[12]],39,FALSE),List!$A$2:$B$5,2,FALSE)))</f>
        <v/>
      </c>
      <c r="Z288" s="55" t="str">
        <f>IF(C288="","",IF(ISERROR(VLOOKUP(VLOOKUP(C288,Table1[[Practice no.]:[12]],40,FALSE),List!$A$2:$B$5,2,FALSE)),"",VLOOKUP(VLOOKUP(C288,Table1[[Practice no.]:[12]],40,FALSE),List!$A$2:$B$5,2,FALSE)))</f>
        <v/>
      </c>
      <c r="AA288" s="55" t="str">
        <f>IF(C288="","",IF(ISERROR(VLOOKUP(VLOOKUP(C288,Table1[[Practice no.]:[12]],41,FALSE),List!$A$2:$B$5,2,FALSE)),"",VLOOKUP(VLOOKUP(C288,Table1[[Practice no.]:[12]],41,FALSE),List!$A$2:$B$5,2,FALSE)))</f>
        <v/>
      </c>
      <c r="AB288" s="55" t="str">
        <f>IF(C288="","",IF(ISERROR(VLOOKUP(VLOOKUP(C288,Table1[[Practice no.]:[12]],42,FALSE),List!$A$2:$B$5,2,FALSE)),"",VLOOKUP(VLOOKUP(C288,Table1[[Practice no.]:[12]],42,FALSE),List!$A$2:$B$5,2,FALSE)))</f>
        <v/>
      </c>
    </row>
    <row r="289" spans="1:28" ht="40.35" customHeight="1">
      <c r="A289" s="222"/>
      <c r="B289" s="219"/>
      <c r="C289" s="217"/>
      <c r="D289" s="219" t="str">
        <f>IF(C289="","",HYPERLINK("#'" &amp; C289 &amp; "'!A1",VLOOKUP(C289,Table1[[Practice no.]:[Pracitce Name]],2,FALSE)))</f>
        <v/>
      </c>
      <c r="E289" s="65" t="str">
        <f>IF(C289="","",IF(ISERROR(VLOOKUP(VLOOKUP(C289,Table1[[Practice no.]:[12]],19,FALSE),List!$A$2:$B$5,2,FALSE)),"",VLOOKUP(VLOOKUP(C289,Table1[[Practice no.]:[12]],19,FALSE),List!$A$2:$B$5,2,FALSE)))</f>
        <v/>
      </c>
      <c r="F289" s="66" t="str">
        <f>IF(C289="","",IF(ISERROR(VLOOKUP(VLOOKUP(C289,Table1[[Practice no.]:[12]],20,FALSE),List!$A$2:$B$5,2,FALSE)),"",VLOOKUP(VLOOKUP(C289,Table1[[Practice no.]:[12]],20,FALSE),List!$A$2:$B$5,2,FALSE)))</f>
        <v/>
      </c>
      <c r="G289" s="66" t="str">
        <f>IF(C289="","",IF(ISERROR(VLOOKUP(VLOOKUP(C289,Table1[[Practice no.]:[12]],21,FALSE),List!$A$2:$B$5,2,FALSE)),"",VLOOKUP(VLOOKUP(C289,Table1[[Practice no.]:[12]],21,FALSE),List!$A$2:$B$5,2,FALSE)))</f>
        <v/>
      </c>
      <c r="H289" s="67" t="str">
        <f>IF(C289="","",IF(ISERROR(VLOOKUP(VLOOKUP(C289,Table1[[Practice no.]:[12]],22,FALSE),List!$A$2:$B$5,2,FALSE)),"",VLOOKUP(VLOOKUP(C289,Table1[[Practice no.]:[12]],22,FALSE),List!$A$2:$B$5,2,FALSE)))</f>
        <v/>
      </c>
      <c r="I289" s="67" t="str">
        <f>IF(C289="","",IF(ISERROR(VLOOKUP(VLOOKUP(C289,Table1[[Practice no.]:[12]],23,FALSE),List!$A$2:$B$5,2,FALSE)),"",VLOOKUP(VLOOKUP(C289,Table1[[Practice no.]:[12]],23,FALSE),List!$A$2:$B$5,2,FALSE)))</f>
        <v/>
      </c>
      <c r="J289" s="67" t="str">
        <f>IF(C289="","",IF(ISERROR(VLOOKUP(VLOOKUP(C289,Table1[[Practice no.]:[12]],24,FALSE),List!$A$2:$B$5,2,FALSE)),"",VLOOKUP(VLOOKUP(C289,Table1[[Practice no.]:[12]],24,FALSE),List!$A$2:$B$5,2,FALSE)))</f>
        <v/>
      </c>
      <c r="K289" s="68" t="str">
        <f>IF(C289="","",IF(ISERROR(VLOOKUP(VLOOKUP(C289,Table1[[Practice no.]:[12]],25,FALSE),List!$A$2:$B$5,2,FALSE)),"",VLOOKUP(VLOOKUP(C289,Table1[[Practice no.]:[12]],25,FALSE),List!$A$2:$B$5,2,FALSE)))</f>
        <v/>
      </c>
      <c r="L289" s="68" t="str">
        <f>IF(C289="","",IF(ISERROR(VLOOKUP(VLOOKUP(C289,Table1[[Practice no.]:[12]],26,FALSE),List!$A$2:$B$5,2,FALSE)),"",VLOOKUP(VLOOKUP(C289,Table1[[Practice no.]:[12]],26,FALSE),List!$A$2:$B$5,2,FALSE)))</f>
        <v/>
      </c>
      <c r="M289" s="68" t="str">
        <f>IF(C289="","",IF(ISERROR(VLOOKUP(VLOOKUP(C289,Table1[[Practice no.]:[12]],27,FALSE),List!$A$2:$B$5,2,FALSE)),"",VLOOKUP(VLOOKUP(C289,Table1[[Practice no.]:[12]],27,FALSE),List!$A$2:$B$5,2,FALSE)))</f>
        <v/>
      </c>
      <c r="N289" s="69" t="str">
        <f>IF(C289="","",IF(ISERROR(VLOOKUP(VLOOKUP(C289,Table1[[Practice no.]:[12]],28,FALSE),List!$A$2:$B$5,2,FALSE)),"",VLOOKUP(VLOOKUP(C289,Table1[[Practice no.]:[12]],28,FALSE),List!$A$2:$B$5,2,FALSE)))</f>
        <v/>
      </c>
      <c r="O289" s="69" t="str">
        <f>IF(C289="","",IF(ISERROR(VLOOKUP(VLOOKUP(C289,Table1[[Practice no.]:[12]],29,FALSE),List!$A$2:$B$5,2,FALSE)),"",VLOOKUP(VLOOKUP(C289,Table1[[Practice no.]:[12]],29,FALSE),List!$A$2:$B$5,2,FALSE)))</f>
        <v/>
      </c>
      <c r="P289" s="69" t="str">
        <f>IF(C289="","",IF(ISERROR(VLOOKUP(VLOOKUP(C289,Table1[[Practice no.]:[12]],30,FALSE),List!$A$2:$B$5,2,FALSE)),"",VLOOKUP(VLOOKUP(C289,Table1[[Practice no.]:[12]],30,FALSE),List!$A$2:$B$5,2,FALSE)))</f>
        <v/>
      </c>
      <c r="Q289" s="77" t="str">
        <f>IF(C289="","",IF(ISERROR(VLOOKUP(VLOOKUP(C289,Table1[[Practice no.]:[12]],31,FALSE),List!$A$2:$B$5,2,FALSE)),"",VLOOKUP(VLOOKUP(C289,Table1[[Practice no.]:[12]],31,FALSE),List!$A$2:$B$5,2,FALSE)))</f>
        <v/>
      </c>
      <c r="R289" s="55" t="str">
        <f>IF(C289="","",IF(ISERROR(VLOOKUP(VLOOKUP(C289,Table1[[Practice no.]:[12]],32,FALSE),List!$A$2:$B$5,2,FALSE)),"",VLOOKUP(VLOOKUP(C289,Table1[[Practice no.]:[12]],32,FALSE),List!$A$2:$B$5,2,FALSE)))</f>
        <v/>
      </c>
      <c r="S289" s="55" t="str">
        <f>IF(C289="","",IF(ISERROR(VLOOKUP(VLOOKUP(C289,Table1[[Practice no.]:[12]],33,FALSE),List!$A$2:$B$5,2,FALSE)),"",VLOOKUP(VLOOKUP(C289,Table1[[Practice no.]:[12]],33,FALSE),List!$A$2:$B$5,2,FALSE)))</f>
        <v/>
      </c>
      <c r="T289" s="55" t="str">
        <f>IF(C289="","",IF(ISERROR(VLOOKUP(VLOOKUP(C289,Table1[[Practice no.]:[12]],34,FALSE),List!$A$2:$B$5,2,FALSE)),"",VLOOKUP(VLOOKUP(C289,Table1[[Practice no.]:[12]],34,FALSE),List!$A$2:$B$5,2,FALSE)))</f>
        <v/>
      </c>
      <c r="U289" s="55" t="str">
        <f>IF(C289="","",IF(ISERROR(VLOOKUP(VLOOKUP(C289,Table1[[Practice no.]:[12]],35,FALSE),List!$A$2:$B$5,2,FALSE)),"",VLOOKUP(VLOOKUP(C289,Table1[[Practice no.]:[12]],35,FALSE),List!$A$2:$B$5,2,FALSE)))</f>
        <v/>
      </c>
      <c r="V289" s="55" t="str">
        <f>IF(C289="","",IF(ISERROR(VLOOKUP(VLOOKUP(C289,Table1[[Practice no.]:[12]],36,FALSE),List!$A$2:$B$5,2,FALSE)),"",VLOOKUP(VLOOKUP(C289,Table1[[Practice no.]:[12]],36,FALSE),List!$A$2:$B$5,2,FALSE)))</f>
        <v/>
      </c>
      <c r="W289" s="55" t="str">
        <f>IF(C289="","",IF(ISERROR(VLOOKUP(VLOOKUP(C289,Table1[[Practice no.]:[12]],37,FALSE),List!$A$2:$B$5,2,FALSE)),"",VLOOKUP(VLOOKUP(C289,Table1[[Practice no.]:[12]],37,FALSE),List!$A$2:$B$5,2,FALSE)))</f>
        <v/>
      </c>
      <c r="X289" s="55" t="str">
        <f>IF(C289="","",IF(ISERROR(VLOOKUP(VLOOKUP(C289,Table1[[Practice no.]:[12]],38,FALSE),List!$A$2:$B$5,2,FALSE)),"",VLOOKUP(VLOOKUP(C289,Table1[[Practice no.]:[12]],38,FALSE),List!$A$2:$B$5,2,FALSE)))</f>
        <v/>
      </c>
      <c r="Y289" s="55" t="str">
        <f>IF(C289="","",IF(ISERROR(VLOOKUP(VLOOKUP(C289,Table1[[Practice no.]:[12]],39,FALSE),List!$A$2:$B$5,2,FALSE)),"",VLOOKUP(VLOOKUP(C289,Table1[[Practice no.]:[12]],39,FALSE),List!$A$2:$B$5,2,FALSE)))</f>
        <v/>
      </c>
      <c r="Z289" s="55" t="str">
        <f>IF(C289="","",IF(ISERROR(VLOOKUP(VLOOKUP(C289,Table1[[Practice no.]:[12]],40,FALSE),List!$A$2:$B$5,2,FALSE)),"",VLOOKUP(VLOOKUP(C289,Table1[[Practice no.]:[12]],40,FALSE),List!$A$2:$B$5,2,FALSE)))</f>
        <v/>
      </c>
      <c r="AA289" s="55" t="str">
        <f>IF(C289="","",IF(ISERROR(VLOOKUP(VLOOKUP(C289,Table1[[Practice no.]:[12]],41,FALSE),List!$A$2:$B$5,2,FALSE)),"",VLOOKUP(VLOOKUP(C289,Table1[[Practice no.]:[12]],41,FALSE),List!$A$2:$B$5,2,FALSE)))</f>
        <v/>
      </c>
      <c r="AB289" s="55" t="str">
        <f>IF(C289="","",IF(ISERROR(VLOOKUP(VLOOKUP(C289,Table1[[Practice no.]:[12]],42,FALSE),List!$A$2:$B$5,2,FALSE)),"",VLOOKUP(VLOOKUP(C289,Table1[[Practice no.]:[12]],42,FALSE),List!$A$2:$B$5,2,FALSE)))</f>
        <v/>
      </c>
    </row>
    <row r="290" spans="1:28" ht="40.35" customHeight="1">
      <c r="A290" s="222"/>
      <c r="B290" s="219"/>
      <c r="C290" s="217"/>
      <c r="D290" s="219" t="str">
        <f>IF(C290="","",HYPERLINK("#'" &amp; C290 &amp; "'!A1",VLOOKUP(C290,Table1[[Practice no.]:[Pracitce Name]],2,FALSE)))</f>
        <v/>
      </c>
      <c r="E290" s="65" t="str">
        <f>IF(C290="","",IF(ISERROR(VLOOKUP(VLOOKUP(C290,Table1[[Practice no.]:[12]],19,FALSE),List!$A$2:$B$5,2,FALSE)),"",VLOOKUP(VLOOKUP(C290,Table1[[Practice no.]:[12]],19,FALSE),List!$A$2:$B$5,2,FALSE)))</f>
        <v/>
      </c>
      <c r="F290" s="66" t="str">
        <f>IF(C290="","",IF(ISERROR(VLOOKUP(VLOOKUP(C290,Table1[[Practice no.]:[12]],20,FALSE),List!$A$2:$B$5,2,FALSE)),"",VLOOKUP(VLOOKUP(C290,Table1[[Practice no.]:[12]],20,FALSE),List!$A$2:$B$5,2,FALSE)))</f>
        <v/>
      </c>
      <c r="G290" s="66" t="str">
        <f>IF(C290="","",IF(ISERROR(VLOOKUP(VLOOKUP(C290,Table1[[Practice no.]:[12]],21,FALSE),List!$A$2:$B$5,2,FALSE)),"",VLOOKUP(VLOOKUP(C290,Table1[[Practice no.]:[12]],21,FALSE),List!$A$2:$B$5,2,FALSE)))</f>
        <v/>
      </c>
      <c r="H290" s="67" t="str">
        <f>IF(C290="","",IF(ISERROR(VLOOKUP(VLOOKUP(C290,Table1[[Practice no.]:[12]],22,FALSE),List!$A$2:$B$5,2,FALSE)),"",VLOOKUP(VLOOKUP(C290,Table1[[Practice no.]:[12]],22,FALSE),List!$A$2:$B$5,2,FALSE)))</f>
        <v/>
      </c>
      <c r="I290" s="67" t="str">
        <f>IF(C290="","",IF(ISERROR(VLOOKUP(VLOOKUP(C290,Table1[[Practice no.]:[12]],23,FALSE),List!$A$2:$B$5,2,FALSE)),"",VLOOKUP(VLOOKUP(C290,Table1[[Practice no.]:[12]],23,FALSE),List!$A$2:$B$5,2,FALSE)))</f>
        <v/>
      </c>
      <c r="J290" s="67" t="str">
        <f>IF(C290="","",IF(ISERROR(VLOOKUP(VLOOKUP(C290,Table1[[Practice no.]:[12]],24,FALSE),List!$A$2:$B$5,2,FALSE)),"",VLOOKUP(VLOOKUP(C290,Table1[[Practice no.]:[12]],24,FALSE),List!$A$2:$B$5,2,FALSE)))</f>
        <v/>
      </c>
      <c r="K290" s="68" t="str">
        <f>IF(C290="","",IF(ISERROR(VLOOKUP(VLOOKUP(C290,Table1[[Practice no.]:[12]],25,FALSE),List!$A$2:$B$5,2,FALSE)),"",VLOOKUP(VLOOKUP(C290,Table1[[Practice no.]:[12]],25,FALSE),List!$A$2:$B$5,2,FALSE)))</f>
        <v/>
      </c>
      <c r="L290" s="68" t="str">
        <f>IF(C290="","",IF(ISERROR(VLOOKUP(VLOOKUP(C290,Table1[[Practice no.]:[12]],26,FALSE),List!$A$2:$B$5,2,FALSE)),"",VLOOKUP(VLOOKUP(C290,Table1[[Practice no.]:[12]],26,FALSE),List!$A$2:$B$5,2,FALSE)))</f>
        <v/>
      </c>
      <c r="M290" s="68" t="str">
        <f>IF(C290="","",IF(ISERROR(VLOOKUP(VLOOKUP(C290,Table1[[Practice no.]:[12]],27,FALSE),List!$A$2:$B$5,2,FALSE)),"",VLOOKUP(VLOOKUP(C290,Table1[[Practice no.]:[12]],27,FALSE),List!$A$2:$B$5,2,FALSE)))</f>
        <v/>
      </c>
      <c r="N290" s="69" t="str">
        <f>IF(C290="","",IF(ISERROR(VLOOKUP(VLOOKUP(C290,Table1[[Practice no.]:[12]],28,FALSE),List!$A$2:$B$5,2,FALSE)),"",VLOOKUP(VLOOKUP(C290,Table1[[Practice no.]:[12]],28,FALSE),List!$A$2:$B$5,2,FALSE)))</f>
        <v/>
      </c>
      <c r="O290" s="69" t="str">
        <f>IF(C290="","",IF(ISERROR(VLOOKUP(VLOOKUP(C290,Table1[[Practice no.]:[12]],29,FALSE),List!$A$2:$B$5,2,FALSE)),"",VLOOKUP(VLOOKUP(C290,Table1[[Practice no.]:[12]],29,FALSE),List!$A$2:$B$5,2,FALSE)))</f>
        <v/>
      </c>
      <c r="P290" s="69" t="str">
        <f>IF(C290="","",IF(ISERROR(VLOOKUP(VLOOKUP(C290,Table1[[Practice no.]:[12]],30,FALSE),List!$A$2:$B$5,2,FALSE)),"",VLOOKUP(VLOOKUP(C290,Table1[[Practice no.]:[12]],30,FALSE),List!$A$2:$B$5,2,FALSE)))</f>
        <v/>
      </c>
      <c r="Q290" s="77" t="str">
        <f>IF(C290="","",IF(ISERROR(VLOOKUP(VLOOKUP(C290,Table1[[Practice no.]:[12]],31,FALSE),List!$A$2:$B$5,2,FALSE)),"",VLOOKUP(VLOOKUP(C290,Table1[[Practice no.]:[12]],31,FALSE),List!$A$2:$B$5,2,FALSE)))</f>
        <v/>
      </c>
      <c r="R290" s="55" t="str">
        <f>IF(C290="","",IF(ISERROR(VLOOKUP(VLOOKUP(C290,Table1[[Practice no.]:[12]],32,FALSE),List!$A$2:$B$5,2,FALSE)),"",VLOOKUP(VLOOKUP(C290,Table1[[Practice no.]:[12]],32,FALSE),List!$A$2:$B$5,2,FALSE)))</f>
        <v/>
      </c>
      <c r="S290" s="55" t="str">
        <f>IF(C290="","",IF(ISERROR(VLOOKUP(VLOOKUP(C290,Table1[[Practice no.]:[12]],33,FALSE),List!$A$2:$B$5,2,FALSE)),"",VLOOKUP(VLOOKUP(C290,Table1[[Practice no.]:[12]],33,FALSE),List!$A$2:$B$5,2,FALSE)))</f>
        <v/>
      </c>
      <c r="T290" s="55" t="str">
        <f>IF(C290="","",IF(ISERROR(VLOOKUP(VLOOKUP(C290,Table1[[Practice no.]:[12]],34,FALSE),List!$A$2:$B$5,2,FALSE)),"",VLOOKUP(VLOOKUP(C290,Table1[[Practice no.]:[12]],34,FALSE),List!$A$2:$B$5,2,FALSE)))</f>
        <v/>
      </c>
      <c r="U290" s="55" t="str">
        <f>IF(C290="","",IF(ISERROR(VLOOKUP(VLOOKUP(C290,Table1[[Practice no.]:[12]],35,FALSE),List!$A$2:$B$5,2,FALSE)),"",VLOOKUP(VLOOKUP(C290,Table1[[Practice no.]:[12]],35,FALSE),List!$A$2:$B$5,2,FALSE)))</f>
        <v/>
      </c>
      <c r="V290" s="55" t="str">
        <f>IF(C290="","",IF(ISERROR(VLOOKUP(VLOOKUP(C290,Table1[[Practice no.]:[12]],36,FALSE),List!$A$2:$B$5,2,FALSE)),"",VLOOKUP(VLOOKUP(C290,Table1[[Practice no.]:[12]],36,FALSE),List!$A$2:$B$5,2,FALSE)))</f>
        <v/>
      </c>
      <c r="W290" s="55" t="str">
        <f>IF(C290="","",IF(ISERROR(VLOOKUP(VLOOKUP(C290,Table1[[Practice no.]:[12]],37,FALSE),List!$A$2:$B$5,2,FALSE)),"",VLOOKUP(VLOOKUP(C290,Table1[[Practice no.]:[12]],37,FALSE),List!$A$2:$B$5,2,FALSE)))</f>
        <v/>
      </c>
      <c r="X290" s="55" t="str">
        <f>IF(C290="","",IF(ISERROR(VLOOKUP(VLOOKUP(C290,Table1[[Practice no.]:[12]],38,FALSE),List!$A$2:$B$5,2,FALSE)),"",VLOOKUP(VLOOKUP(C290,Table1[[Practice no.]:[12]],38,FALSE),List!$A$2:$B$5,2,FALSE)))</f>
        <v/>
      </c>
      <c r="Y290" s="55" t="str">
        <f>IF(C290="","",IF(ISERROR(VLOOKUP(VLOOKUP(C290,Table1[[Practice no.]:[12]],39,FALSE),List!$A$2:$B$5,2,FALSE)),"",VLOOKUP(VLOOKUP(C290,Table1[[Practice no.]:[12]],39,FALSE),List!$A$2:$B$5,2,FALSE)))</f>
        <v/>
      </c>
      <c r="Z290" s="55" t="str">
        <f>IF(C290="","",IF(ISERROR(VLOOKUP(VLOOKUP(C290,Table1[[Practice no.]:[12]],40,FALSE),List!$A$2:$B$5,2,FALSE)),"",VLOOKUP(VLOOKUP(C290,Table1[[Practice no.]:[12]],40,FALSE),List!$A$2:$B$5,2,FALSE)))</f>
        <v/>
      </c>
      <c r="AA290" s="55" t="str">
        <f>IF(C290="","",IF(ISERROR(VLOOKUP(VLOOKUP(C290,Table1[[Practice no.]:[12]],41,FALSE),List!$A$2:$B$5,2,FALSE)),"",VLOOKUP(VLOOKUP(C290,Table1[[Practice no.]:[12]],41,FALSE),List!$A$2:$B$5,2,FALSE)))</f>
        <v/>
      </c>
      <c r="AB290" s="55" t="str">
        <f>IF(C290="","",IF(ISERROR(VLOOKUP(VLOOKUP(C290,Table1[[Practice no.]:[12]],42,FALSE),List!$A$2:$B$5,2,FALSE)),"",VLOOKUP(VLOOKUP(C290,Table1[[Practice no.]:[12]],42,FALSE),List!$A$2:$B$5,2,FALSE)))</f>
        <v/>
      </c>
    </row>
    <row r="291" spans="1:28" ht="40.35" customHeight="1">
      <c r="A291" s="222"/>
      <c r="B291" s="219"/>
      <c r="C291" s="217"/>
      <c r="D291" s="219" t="str">
        <f>IF(C291="","",HYPERLINK("#'" &amp; C291 &amp; "'!A1",VLOOKUP(C291,Table1[[Practice no.]:[Pracitce Name]],2,FALSE)))</f>
        <v/>
      </c>
      <c r="E291" s="65" t="str">
        <f>IF(C291="","",IF(ISERROR(VLOOKUP(VLOOKUP(C291,Table1[[Practice no.]:[12]],19,FALSE),List!$A$2:$B$5,2,FALSE)),"",VLOOKUP(VLOOKUP(C291,Table1[[Practice no.]:[12]],19,FALSE),List!$A$2:$B$5,2,FALSE)))</f>
        <v/>
      </c>
      <c r="F291" s="66" t="str">
        <f>IF(C291="","",IF(ISERROR(VLOOKUP(VLOOKUP(C291,Table1[[Practice no.]:[12]],20,FALSE),List!$A$2:$B$5,2,FALSE)),"",VLOOKUP(VLOOKUP(C291,Table1[[Practice no.]:[12]],20,FALSE),List!$A$2:$B$5,2,FALSE)))</f>
        <v/>
      </c>
      <c r="G291" s="66" t="str">
        <f>IF(C291="","",IF(ISERROR(VLOOKUP(VLOOKUP(C291,Table1[[Practice no.]:[12]],21,FALSE),List!$A$2:$B$5,2,FALSE)),"",VLOOKUP(VLOOKUP(C291,Table1[[Practice no.]:[12]],21,FALSE),List!$A$2:$B$5,2,FALSE)))</f>
        <v/>
      </c>
      <c r="H291" s="67" t="str">
        <f>IF(C291="","",IF(ISERROR(VLOOKUP(VLOOKUP(C291,Table1[[Practice no.]:[12]],22,FALSE),List!$A$2:$B$5,2,FALSE)),"",VLOOKUP(VLOOKUP(C291,Table1[[Practice no.]:[12]],22,FALSE),List!$A$2:$B$5,2,FALSE)))</f>
        <v/>
      </c>
      <c r="I291" s="67" t="str">
        <f>IF(C291="","",IF(ISERROR(VLOOKUP(VLOOKUP(C291,Table1[[Practice no.]:[12]],23,FALSE),List!$A$2:$B$5,2,FALSE)),"",VLOOKUP(VLOOKUP(C291,Table1[[Practice no.]:[12]],23,FALSE),List!$A$2:$B$5,2,FALSE)))</f>
        <v/>
      </c>
      <c r="J291" s="67" t="str">
        <f>IF(C291="","",IF(ISERROR(VLOOKUP(VLOOKUP(C291,Table1[[Practice no.]:[12]],24,FALSE),List!$A$2:$B$5,2,FALSE)),"",VLOOKUP(VLOOKUP(C291,Table1[[Practice no.]:[12]],24,FALSE),List!$A$2:$B$5,2,FALSE)))</f>
        <v/>
      </c>
      <c r="K291" s="68" t="str">
        <f>IF(C291="","",IF(ISERROR(VLOOKUP(VLOOKUP(C291,Table1[[Practice no.]:[12]],25,FALSE),List!$A$2:$B$5,2,FALSE)),"",VLOOKUP(VLOOKUP(C291,Table1[[Practice no.]:[12]],25,FALSE),List!$A$2:$B$5,2,FALSE)))</f>
        <v/>
      </c>
      <c r="L291" s="68" t="str">
        <f>IF(C291="","",IF(ISERROR(VLOOKUP(VLOOKUP(C291,Table1[[Practice no.]:[12]],26,FALSE),List!$A$2:$B$5,2,FALSE)),"",VLOOKUP(VLOOKUP(C291,Table1[[Practice no.]:[12]],26,FALSE),List!$A$2:$B$5,2,FALSE)))</f>
        <v/>
      </c>
      <c r="M291" s="68" t="str">
        <f>IF(C291="","",IF(ISERROR(VLOOKUP(VLOOKUP(C291,Table1[[Practice no.]:[12]],27,FALSE),List!$A$2:$B$5,2,FALSE)),"",VLOOKUP(VLOOKUP(C291,Table1[[Practice no.]:[12]],27,FALSE),List!$A$2:$B$5,2,FALSE)))</f>
        <v/>
      </c>
      <c r="N291" s="69" t="str">
        <f>IF(C291="","",IF(ISERROR(VLOOKUP(VLOOKUP(C291,Table1[[Practice no.]:[12]],28,FALSE),List!$A$2:$B$5,2,FALSE)),"",VLOOKUP(VLOOKUP(C291,Table1[[Practice no.]:[12]],28,FALSE),List!$A$2:$B$5,2,FALSE)))</f>
        <v/>
      </c>
      <c r="O291" s="69" t="str">
        <f>IF(C291="","",IF(ISERROR(VLOOKUP(VLOOKUP(C291,Table1[[Practice no.]:[12]],29,FALSE),List!$A$2:$B$5,2,FALSE)),"",VLOOKUP(VLOOKUP(C291,Table1[[Practice no.]:[12]],29,FALSE),List!$A$2:$B$5,2,FALSE)))</f>
        <v/>
      </c>
      <c r="P291" s="69" t="str">
        <f>IF(C291="","",IF(ISERROR(VLOOKUP(VLOOKUP(C291,Table1[[Practice no.]:[12]],30,FALSE),List!$A$2:$B$5,2,FALSE)),"",VLOOKUP(VLOOKUP(C291,Table1[[Practice no.]:[12]],30,FALSE),List!$A$2:$B$5,2,FALSE)))</f>
        <v/>
      </c>
      <c r="Q291" s="77" t="str">
        <f>IF(C291="","",IF(ISERROR(VLOOKUP(VLOOKUP(C291,Table1[[Practice no.]:[12]],31,FALSE),List!$A$2:$B$5,2,FALSE)),"",VLOOKUP(VLOOKUP(C291,Table1[[Practice no.]:[12]],31,FALSE),List!$A$2:$B$5,2,FALSE)))</f>
        <v/>
      </c>
      <c r="R291" s="55" t="str">
        <f>IF(C291="","",IF(ISERROR(VLOOKUP(VLOOKUP(C291,Table1[[Practice no.]:[12]],32,FALSE),List!$A$2:$B$5,2,FALSE)),"",VLOOKUP(VLOOKUP(C291,Table1[[Practice no.]:[12]],32,FALSE),List!$A$2:$B$5,2,FALSE)))</f>
        <v/>
      </c>
      <c r="S291" s="55" t="str">
        <f>IF(C291="","",IF(ISERROR(VLOOKUP(VLOOKUP(C291,Table1[[Practice no.]:[12]],33,FALSE),List!$A$2:$B$5,2,FALSE)),"",VLOOKUP(VLOOKUP(C291,Table1[[Practice no.]:[12]],33,FALSE),List!$A$2:$B$5,2,FALSE)))</f>
        <v/>
      </c>
      <c r="T291" s="55" t="str">
        <f>IF(C291="","",IF(ISERROR(VLOOKUP(VLOOKUP(C291,Table1[[Practice no.]:[12]],34,FALSE),List!$A$2:$B$5,2,FALSE)),"",VLOOKUP(VLOOKUP(C291,Table1[[Practice no.]:[12]],34,FALSE),List!$A$2:$B$5,2,FALSE)))</f>
        <v/>
      </c>
      <c r="U291" s="55" t="str">
        <f>IF(C291="","",IF(ISERROR(VLOOKUP(VLOOKUP(C291,Table1[[Practice no.]:[12]],35,FALSE),List!$A$2:$B$5,2,FALSE)),"",VLOOKUP(VLOOKUP(C291,Table1[[Practice no.]:[12]],35,FALSE),List!$A$2:$B$5,2,FALSE)))</f>
        <v/>
      </c>
      <c r="V291" s="55" t="str">
        <f>IF(C291="","",IF(ISERROR(VLOOKUP(VLOOKUP(C291,Table1[[Practice no.]:[12]],36,FALSE),List!$A$2:$B$5,2,FALSE)),"",VLOOKUP(VLOOKUP(C291,Table1[[Practice no.]:[12]],36,FALSE),List!$A$2:$B$5,2,FALSE)))</f>
        <v/>
      </c>
      <c r="W291" s="55" t="str">
        <f>IF(C291="","",IF(ISERROR(VLOOKUP(VLOOKUP(C291,Table1[[Practice no.]:[12]],37,FALSE),List!$A$2:$B$5,2,FALSE)),"",VLOOKUP(VLOOKUP(C291,Table1[[Practice no.]:[12]],37,FALSE),List!$A$2:$B$5,2,FALSE)))</f>
        <v/>
      </c>
      <c r="X291" s="55" t="str">
        <f>IF(C291="","",IF(ISERROR(VLOOKUP(VLOOKUP(C291,Table1[[Practice no.]:[12]],38,FALSE),List!$A$2:$B$5,2,FALSE)),"",VLOOKUP(VLOOKUP(C291,Table1[[Practice no.]:[12]],38,FALSE),List!$A$2:$B$5,2,FALSE)))</f>
        <v/>
      </c>
      <c r="Y291" s="55" t="str">
        <f>IF(C291="","",IF(ISERROR(VLOOKUP(VLOOKUP(C291,Table1[[Practice no.]:[12]],39,FALSE),List!$A$2:$B$5,2,FALSE)),"",VLOOKUP(VLOOKUP(C291,Table1[[Practice no.]:[12]],39,FALSE),List!$A$2:$B$5,2,FALSE)))</f>
        <v/>
      </c>
      <c r="Z291" s="55" t="str">
        <f>IF(C291="","",IF(ISERROR(VLOOKUP(VLOOKUP(C291,Table1[[Practice no.]:[12]],40,FALSE),List!$A$2:$B$5,2,FALSE)),"",VLOOKUP(VLOOKUP(C291,Table1[[Practice no.]:[12]],40,FALSE),List!$A$2:$B$5,2,FALSE)))</f>
        <v/>
      </c>
      <c r="AA291" s="55" t="str">
        <f>IF(C291="","",IF(ISERROR(VLOOKUP(VLOOKUP(C291,Table1[[Practice no.]:[12]],41,FALSE),List!$A$2:$B$5,2,FALSE)),"",VLOOKUP(VLOOKUP(C291,Table1[[Practice no.]:[12]],41,FALSE),List!$A$2:$B$5,2,FALSE)))</f>
        <v/>
      </c>
      <c r="AB291" s="55" t="str">
        <f>IF(C291="","",IF(ISERROR(VLOOKUP(VLOOKUP(C291,Table1[[Practice no.]:[12]],42,FALSE),List!$A$2:$B$5,2,FALSE)),"",VLOOKUP(VLOOKUP(C291,Table1[[Practice no.]:[12]],42,FALSE),List!$A$2:$B$5,2,FALSE)))</f>
        <v/>
      </c>
    </row>
    <row r="292" spans="1:28" ht="40.35" customHeight="1">
      <c r="A292" s="222"/>
      <c r="B292" s="219"/>
      <c r="C292" s="217"/>
      <c r="D292" s="219" t="str">
        <f>IF(C292="","",HYPERLINK("#'" &amp; C292 &amp; "'!A1",VLOOKUP(C292,Table1[[Practice no.]:[Pracitce Name]],2,FALSE)))</f>
        <v/>
      </c>
      <c r="E292" s="65" t="str">
        <f>IF(C292="","",IF(ISERROR(VLOOKUP(VLOOKUP(C292,Table1[[Practice no.]:[12]],19,FALSE),List!$A$2:$B$5,2,FALSE)),"",VLOOKUP(VLOOKUP(C292,Table1[[Practice no.]:[12]],19,FALSE),List!$A$2:$B$5,2,FALSE)))</f>
        <v/>
      </c>
      <c r="F292" s="66" t="str">
        <f>IF(C292="","",IF(ISERROR(VLOOKUP(VLOOKUP(C292,Table1[[Practice no.]:[12]],20,FALSE),List!$A$2:$B$5,2,FALSE)),"",VLOOKUP(VLOOKUP(C292,Table1[[Practice no.]:[12]],20,FALSE),List!$A$2:$B$5,2,FALSE)))</f>
        <v/>
      </c>
      <c r="G292" s="66" t="str">
        <f>IF(C292="","",IF(ISERROR(VLOOKUP(VLOOKUP(C292,Table1[[Practice no.]:[12]],21,FALSE),List!$A$2:$B$5,2,FALSE)),"",VLOOKUP(VLOOKUP(C292,Table1[[Practice no.]:[12]],21,FALSE),List!$A$2:$B$5,2,FALSE)))</f>
        <v/>
      </c>
      <c r="H292" s="67" t="str">
        <f>IF(C292="","",IF(ISERROR(VLOOKUP(VLOOKUP(C292,Table1[[Practice no.]:[12]],22,FALSE),List!$A$2:$B$5,2,FALSE)),"",VLOOKUP(VLOOKUP(C292,Table1[[Practice no.]:[12]],22,FALSE),List!$A$2:$B$5,2,FALSE)))</f>
        <v/>
      </c>
      <c r="I292" s="67" t="str">
        <f>IF(C292="","",IF(ISERROR(VLOOKUP(VLOOKUP(C292,Table1[[Practice no.]:[12]],23,FALSE),List!$A$2:$B$5,2,FALSE)),"",VLOOKUP(VLOOKUP(C292,Table1[[Practice no.]:[12]],23,FALSE),List!$A$2:$B$5,2,FALSE)))</f>
        <v/>
      </c>
      <c r="J292" s="67" t="str">
        <f>IF(C292="","",IF(ISERROR(VLOOKUP(VLOOKUP(C292,Table1[[Practice no.]:[12]],24,FALSE),List!$A$2:$B$5,2,FALSE)),"",VLOOKUP(VLOOKUP(C292,Table1[[Practice no.]:[12]],24,FALSE),List!$A$2:$B$5,2,FALSE)))</f>
        <v/>
      </c>
      <c r="K292" s="68" t="str">
        <f>IF(C292="","",IF(ISERROR(VLOOKUP(VLOOKUP(C292,Table1[[Practice no.]:[12]],25,FALSE),List!$A$2:$B$5,2,FALSE)),"",VLOOKUP(VLOOKUP(C292,Table1[[Practice no.]:[12]],25,FALSE),List!$A$2:$B$5,2,FALSE)))</f>
        <v/>
      </c>
      <c r="L292" s="68" t="str">
        <f>IF(C292="","",IF(ISERROR(VLOOKUP(VLOOKUP(C292,Table1[[Practice no.]:[12]],26,FALSE),List!$A$2:$B$5,2,FALSE)),"",VLOOKUP(VLOOKUP(C292,Table1[[Practice no.]:[12]],26,FALSE),List!$A$2:$B$5,2,FALSE)))</f>
        <v/>
      </c>
      <c r="M292" s="68" t="str">
        <f>IF(C292="","",IF(ISERROR(VLOOKUP(VLOOKUP(C292,Table1[[Practice no.]:[12]],27,FALSE),List!$A$2:$B$5,2,FALSE)),"",VLOOKUP(VLOOKUP(C292,Table1[[Practice no.]:[12]],27,FALSE),List!$A$2:$B$5,2,FALSE)))</f>
        <v/>
      </c>
      <c r="N292" s="69" t="str">
        <f>IF(C292="","",IF(ISERROR(VLOOKUP(VLOOKUP(C292,Table1[[Practice no.]:[12]],28,FALSE),List!$A$2:$B$5,2,FALSE)),"",VLOOKUP(VLOOKUP(C292,Table1[[Practice no.]:[12]],28,FALSE),List!$A$2:$B$5,2,FALSE)))</f>
        <v/>
      </c>
      <c r="O292" s="69" t="str">
        <f>IF(C292="","",IF(ISERROR(VLOOKUP(VLOOKUP(C292,Table1[[Practice no.]:[12]],29,FALSE),List!$A$2:$B$5,2,FALSE)),"",VLOOKUP(VLOOKUP(C292,Table1[[Practice no.]:[12]],29,FALSE),List!$A$2:$B$5,2,FALSE)))</f>
        <v/>
      </c>
      <c r="P292" s="69" t="str">
        <f>IF(C292="","",IF(ISERROR(VLOOKUP(VLOOKUP(C292,Table1[[Practice no.]:[12]],30,FALSE),List!$A$2:$B$5,2,FALSE)),"",VLOOKUP(VLOOKUP(C292,Table1[[Practice no.]:[12]],30,FALSE),List!$A$2:$B$5,2,FALSE)))</f>
        <v/>
      </c>
      <c r="Q292" s="77" t="str">
        <f>IF(C292="","",IF(ISERROR(VLOOKUP(VLOOKUP(C292,Table1[[Practice no.]:[12]],31,FALSE),List!$A$2:$B$5,2,FALSE)),"",VLOOKUP(VLOOKUP(C292,Table1[[Practice no.]:[12]],31,FALSE),List!$A$2:$B$5,2,FALSE)))</f>
        <v/>
      </c>
      <c r="R292" s="55" t="str">
        <f>IF(C292="","",IF(ISERROR(VLOOKUP(VLOOKUP(C292,Table1[[Practice no.]:[12]],32,FALSE),List!$A$2:$B$5,2,FALSE)),"",VLOOKUP(VLOOKUP(C292,Table1[[Practice no.]:[12]],32,FALSE),List!$A$2:$B$5,2,FALSE)))</f>
        <v/>
      </c>
      <c r="S292" s="55" t="str">
        <f>IF(C292="","",IF(ISERROR(VLOOKUP(VLOOKUP(C292,Table1[[Practice no.]:[12]],33,FALSE),List!$A$2:$B$5,2,FALSE)),"",VLOOKUP(VLOOKUP(C292,Table1[[Practice no.]:[12]],33,FALSE),List!$A$2:$B$5,2,FALSE)))</f>
        <v/>
      </c>
      <c r="T292" s="55" t="str">
        <f>IF(C292="","",IF(ISERROR(VLOOKUP(VLOOKUP(C292,Table1[[Practice no.]:[12]],34,FALSE),List!$A$2:$B$5,2,FALSE)),"",VLOOKUP(VLOOKUP(C292,Table1[[Practice no.]:[12]],34,FALSE),List!$A$2:$B$5,2,FALSE)))</f>
        <v/>
      </c>
      <c r="U292" s="55" t="str">
        <f>IF(C292="","",IF(ISERROR(VLOOKUP(VLOOKUP(C292,Table1[[Practice no.]:[12]],35,FALSE),List!$A$2:$B$5,2,FALSE)),"",VLOOKUP(VLOOKUP(C292,Table1[[Practice no.]:[12]],35,FALSE),List!$A$2:$B$5,2,FALSE)))</f>
        <v/>
      </c>
      <c r="V292" s="55" t="str">
        <f>IF(C292="","",IF(ISERROR(VLOOKUP(VLOOKUP(C292,Table1[[Practice no.]:[12]],36,FALSE),List!$A$2:$B$5,2,FALSE)),"",VLOOKUP(VLOOKUP(C292,Table1[[Practice no.]:[12]],36,FALSE),List!$A$2:$B$5,2,FALSE)))</f>
        <v/>
      </c>
      <c r="W292" s="55" t="str">
        <f>IF(C292="","",IF(ISERROR(VLOOKUP(VLOOKUP(C292,Table1[[Practice no.]:[12]],37,FALSE),List!$A$2:$B$5,2,FALSE)),"",VLOOKUP(VLOOKUP(C292,Table1[[Practice no.]:[12]],37,FALSE),List!$A$2:$B$5,2,FALSE)))</f>
        <v/>
      </c>
      <c r="X292" s="55" t="str">
        <f>IF(C292="","",IF(ISERROR(VLOOKUP(VLOOKUP(C292,Table1[[Practice no.]:[12]],38,FALSE),List!$A$2:$B$5,2,FALSE)),"",VLOOKUP(VLOOKUP(C292,Table1[[Practice no.]:[12]],38,FALSE),List!$A$2:$B$5,2,FALSE)))</f>
        <v/>
      </c>
      <c r="Y292" s="55" t="str">
        <f>IF(C292="","",IF(ISERROR(VLOOKUP(VLOOKUP(C292,Table1[[Practice no.]:[12]],39,FALSE),List!$A$2:$B$5,2,FALSE)),"",VLOOKUP(VLOOKUP(C292,Table1[[Practice no.]:[12]],39,FALSE),List!$A$2:$B$5,2,FALSE)))</f>
        <v/>
      </c>
      <c r="Z292" s="55" t="str">
        <f>IF(C292="","",IF(ISERROR(VLOOKUP(VLOOKUP(C292,Table1[[Practice no.]:[12]],40,FALSE),List!$A$2:$B$5,2,FALSE)),"",VLOOKUP(VLOOKUP(C292,Table1[[Practice no.]:[12]],40,FALSE),List!$A$2:$B$5,2,FALSE)))</f>
        <v/>
      </c>
      <c r="AA292" s="55" t="str">
        <f>IF(C292="","",IF(ISERROR(VLOOKUP(VLOOKUP(C292,Table1[[Practice no.]:[12]],41,FALSE),List!$A$2:$B$5,2,FALSE)),"",VLOOKUP(VLOOKUP(C292,Table1[[Practice no.]:[12]],41,FALSE),List!$A$2:$B$5,2,FALSE)))</f>
        <v/>
      </c>
      <c r="AB292" s="55" t="str">
        <f>IF(C292="","",IF(ISERROR(VLOOKUP(VLOOKUP(C292,Table1[[Practice no.]:[12]],42,FALSE),List!$A$2:$B$5,2,FALSE)),"",VLOOKUP(VLOOKUP(C292,Table1[[Practice no.]:[12]],42,FALSE),List!$A$2:$B$5,2,FALSE)))</f>
        <v/>
      </c>
    </row>
    <row r="293" spans="1:28" ht="40.35" customHeight="1">
      <c r="A293" s="222"/>
      <c r="B293" s="219"/>
      <c r="C293" s="217"/>
      <c r="D293" s="219" t="str">
        <f>IF(C293="","",HYPERLINK("#'" &amp; C293 &amp; "'!A1",VLOOKUP(C293,Table1[[Practice no.]:[Pracitce Name]],2,FALSE)))</f>
        <v/>
      </c>
      <c r="E293" s="65" t="str">
        <f>IF(C293="","",IF(ISERROR(VLOOKUP(VLOOKUP(C293,Table1[[Practice no.]:[12]],19,FALSE),List!$A$2:$B$5,2,FALSE)),"",VLOOKUP(VLOOKUP(C293,Table1[[Practice no.]:[12]],19,FALSE),List!$A$2:$B$5,2,FALSE)))</f>
        <v/>
      </c>
      <c r="F293" s="66" t="str">
        <f>IF(C293="","",IF(ISERROR(VLOOKUP(VLOOKUP(C293,Table1[[Practice no.]:[12]],20,FALSE),List!$A$2:$B$5,2,FALSE)),"",VLOOKUP(VLOOKUP(C293,Table1[[Practice no.]:[12]],20,FALSE),List!$A$2:$B$5,2,FALSE)))</f>
        <v/>
      </c>
      <c r="G293" s="66" t="str">
        <f>IF(C293="","",IF(ISERROR(VLOOKUP(VLOOKUP(C293,Table1[[Practice no.]:[12]],21,FALSE),List!$A$2:$B$5,2,FALSE)),"",VLOOKUP(VLOOKUP(C293,Table1[[Practice no.]:[12]],21,FALSE),List!$A$2:$B$5,2,FALSE)))</f>
        <v/>
      </c>
      <c r="H293" s="67" t="str">
        <f>IF(C293="","",IF(ISERROR(VLOOKUP(VLOOKUP(C293,Table1[[Practice no.]:[12]],22,FALSE),List!$A$2:$B$5,2,FALSE)),"",VLOOKUP(VLOOKUP(C293,Table1[[Practice no.]:[12]],22,FALSE),List!$A$2:$B$5,2,FALSE)))</f>
        <v/>
      </c>
      <c r="I293" s="67" t="str">
        <f>IF(C293="","",IF(ISERROR(VLOOKUP(VLOOKUP(C293,Table1[[Practice no.]:[12]],23,FALSE),List!$A$2:$B$5,2,FALSE)),"",VLOOKUP(VLOOKUP(C293,Table1[[Practice no.]:[12]],23,FALSE),List!$A$2:$B$5,2,FALSE)))</f>
        <v/>
      </c>
      <c r="J293" s="67" t="str">
        <f>IF(C293="","",IF(ISERROR(VLOOKUP(VLOOKUP(C293,Table1[[Practice no.]:[12]],24,FALSE),List!$A$2:$B$5,2,FALSE)),"",VLOOKUP(VLOOKUP(C293,Table1[[Practice no.]:[12]],24,FALSE),List!$A$2:$B$5,2,FALSE)))</f>
        <v/>
      </c>
      <c r="K293" s="68" t="str">
        <f>IF(C293="","",IF(ISERROR(VLOOKUP(VLOOKUP(C293,Table1[[Practice no.]:[12]],25,FALSE),List!$A$2:$B$5,2,FALSE)),"",VLOOKUP(VLOOKUP(C293,Table1[[Practice no.]:[12]],25,FALSE),List!$A$2:$B$5,2,FALSE)))</f>
        <v/>
      </c>
      <c r="L293" s="68" t="str">
        <f>IF(C293="","",IF(ISERROR(VLOOKUP(VLOOKUP(C293,Table1[[Practice no.]:[12]],26,FALSE),List!$A$2:$B$5,2,FALSE)),"",VLOOKUP(VLOOKUP(C293,Table1[[Practice no.]:[12]],26,FALSE),List!$A$2:$B$5,2,FALSE)))</f>
        <v/>
      </c>
      <c r="M293" s="68" t="str">
        <f>IF(C293="","",IF(ISERROR(VLOOKUP(VLOOKUP(C293,Table1[[Practice no.]:[12]],27,FALSE),List!$A$2:$B$5,2,FALSE)),"",VLOOKUP(VLOOKUP(C293,Table1[[Practice no.]:[12]],27,FALSE),List!$A$2:$B$5,2,FALSE)))</f>
        <v/>
      </c>
      <c r="N293" s="69" t="str">
        <f>IF(C293="","",IF(ISERROR(VLOOKUP(VLOOKUP(C293,Table1[[Practice no.]:[12]],28,FALSE),List!$A$2:$B$5,2,FALSE)),"",VLOOKUP(VLOOKUP(C293,Table1[[Practice no.]:[12]],28,FALSE),List!$A$2:$B$5,2,FALSE)))</f>
        <v/>
      </c>
      <c r="O293" s="69" t="str">
        <f>IF(C293="","",IF(ISERROR(VLOOKUP(VLOOKUP(C293,Table1[[Practice no.]:[12]],29,FALSE),List!$A$2:$B$5,2,FALSE)),"",VLOOKUP(VLOOKUP(C293,Table1[[Practice no.]:[12]],29,FALSE),List!$A$2:$B$5,2,FALSE)))</f>
        <v/>
      </c>
      <c r="P293" s="69" t="str">
        <f>IF(C293="","",IF(ISERROR(VLOOKUP(VLOOKUP(C293,Table1[[Practice no.]:[12]],30,FALSE),List!$A$2:$B$5,2,FALSE)),"",VLOOKUP(VLOOKUP(C293,Table1[[Practice no.]:[12]],30,FALSE),List!$A$2:$B$5,2,FALSE)))</f>
        <v/>
      </c>
      <c r="Q293" s="77" t="str">
        <f>IF(C293="","",IF(ISERROR(VLOOKUP(VLOOKUP(C293,Table1[[Practice no.]:[12]],31,FALSE),List!$A$2:$B$5,2,FALSE)),"",VLOOKUP(VLOOKUP(C293,Table1[[Practice no.]:[12]],31,FALSE),List!$A$2:$B$5,2,FALSE)))</f>
        <v/>
      </c>
      <c r="R293" s="55" t="str">
        <f>IF(C293="","",IF(ISERROR(VLOOKUP(VLOOKUP(C293,Table1[[Practice no.]:[12]],32,FALSE),List!$A$2:$B$5,2,FALSE)),"",VLOOKUP(VLOOKUP(C293,Table1[[Practice no.]:[12]],32,FALSE),List!$A$2:$B$5,2,FALSE)))</f>
        <v/>
      </c>
      <c r="S293" s="55" t="str">
        <f>IF(C293="","",IF(ISERROR(VLOOKUP(VLOOKUP(C293,Table1[[Practice no.]:[12]],33,FALSE),List!$A$2:$B$5,2,FALSE)),"",VLOOKUP(VLOOKUP(C293,Table1[[Practice no.]:[12]],33,FALSE),List!$A$2:$B$5,2,FALSE)))</f>
        <v/>
      </c>
      <c r="T293" s="55" t="str">
        <f>IF(C293="","",IF(ISERROR(VLOOKUP(VLOOKUP(C293,Table1[[Practice no.]:[12]],34,FALSE),List!$A$2:$B$5,2,FALSE)),"",VLOOKUP(VLOOKUP(C293,Table1[[Practice no.]:[12]],34,FALSE),List!$A$2:$B$5,2,FALSE)))</f>
        <v/>
      </c>
      <c r="U293" s="55" t="str">
        <f>IF(C293="","",IF(ISERROR(VLOOKUP(VLOOKUP(C293,Table1[[Practice no.]:[12]],35,FALSE),List!$A$2:$B$5,2,FALSE)),"",VLOOKUP(VLOOKUP(C293,Table1[[Practice no.]:[12]],35,FALSE),List!$A$2:$B$5,2,FALSE)))</f>
        <v/>
      </c>
      <c r="V293" s="55" t="str">
        <f>IF(C293="","",IF(ISERROR(VLOOKUP(VLOOKUP(C293,Table1[[Practice no.]:[12]],36,FALSE),List!$A$2:$B$5,2,FALSE)),"",VLOOKUP(VLOOKUP(C293,Table1[[Practice no.]:[12]],36,FALSE),List!$A$2:$B$5,2,FALSE)))</f>
        <v/>
      </c>
      <c r="W293" s="55" t="str">
        <f>IF(C293="","",IF(ISERROR(VLOOKUP(VLOOKUP(C293,Table1[[Practice no.]:[12]],37,FALSE),List!$A$2:$B$5,2,FALSE)),"",VLOOKUP(VLOOKUP(C293,Table1[[Practice no.]:[12]],37,FALSE),List!$A$2:$B$5,2,FALSE)))</f>
        <v/>
      </c>
      <c r="X293" s="55" t="str">
        <f>IF(C293="","",IF(ISERROR(VLOOKUP(VLOOKUP(C293,Table1[[Practice no.]:[12]],38,FALSE),List!$A$2:$B$5,2,FALSE)),"",VLOOKUP(VLOOKUP(C293,Table1[[Practice no.]:[12]],38,FALSE),List!$A$2:$B$5,2,FALSE)))</f>
        <v/>
      </c>
      <c r="Y293" s="55" t="str">
        <f>IF(C293="","",IF(ISERROR(VLOOKUP(VLOOKUP(C293,Table1[[Practice no.]:[12]],39,FALSE),List!$A$2:$B$5,2,FALSE)),"",VLOOKUP(VLOOKUP(C293,Table1[[Practice no.]:[12]],39,FALSE),List!$A$2:$B$5,2,FALSE)))</f>
        <v/>
      </c>
      <c r="Z293" s="55" t="str">
        <f>IF(C293="","",IF(ISERROR(VLOOKUP(VLOOKUP(C293,Table1[[Practice no.]:[12]],40,FALSE),List!$A$2:$B$5,2,FALSE)),"",VLOOKUP(VLOOKUP(C293,Table1[[Practice no.]:[12]],40,FALSE),List!$A$2:$B$5,2,FALSE)))</f>
        <v/>
      </c>
      <c r="AA293" s="55" t="str">
        <f>IF(C293="","",IF(ISERROR(VLOOKUP(VLOOKUP(C293,Table1[[Practice no.]:[12]],41,FALSE),List!$A$2:$B$5,2,FALSE)),"",VLOOKUP(VLOOKUP(C293,Table1[[Practice no.]:[12]],41,FALSE),List!$A$2:$B$5,2,FALSE)))</f>
        <v/>
      </c>
      <c r="AB293" s="55" t="str">
        <f>IF(C293="","",IF(ISERROR(VLOOKUP(VLOOKUP(C293,Table1[[Practice no.]:[12]],42,FALSE),List!$A$2:$B$5,2,FALSE)),"",VLOOKUP(VLOOKUP(C293,Table1[[Practice no.]:[12]],42,FALSE),List!$A$2:$B$5,2,FALSE)))</f>
        <v/>
      </c>
    </row>
    <row r="294" spans="1:28" ht="40.35" customHeight="1">
      <c r="A294" s="222"/>
      <c r="B294" s="219"/>
      <c r="C294" s="217"/>
      <c r="D294" s="219" t="str">
        <f>IF(C294="","",HYPERLINK("#'" &amp; C294 &amp; "'!A1",VLOOKUP(C294,Table1[[Practice no.]:[Pracitce Name]],2,FALSE)))</f>
        <v/>
      </c>
      <c r="E294" s="65" t="str">
        <f>IF(C294="","",IF(ISERROR(VLOOKUP(VLOOKUP(C294,Table1[[Practice no.]:[12]],19,FALSE),List!$A$2:$B$5,2,FALSE)),"",VLOOKUP(VLOOKUP(C294,Table1[[Practice no.]:[12]],19,FALSE),List!$A$2:$B$5,2,FALSE)))</f>
        <v/>
      </c>
      <c r="F294" s="66" t="str">
        <f>IF(C294="","",IF(ISERROR(VLOOKUP(VLOOKUP(C294,Table1[[Practice no.]:[12]],20,FALSE),List!$A$2:$B$5,2,FALSE)),"",VLOOKUP(VLOOKUP(C294,Table1[[Practice no.]:[12]],20,FALSE),List!$A$2:$B$5,2,FALSE)))</f>
        <v/>
      </c>
      <c r="G294" s="66" t="str">
        <f>IF(C294="","",IF(ISERROR(VLOOKUP(VLOOKUP(C294,Table1[[Practice no.]:[12]],21,FALSE),List!$A$2:$B$5,2,FALSE)),"",VLOOKUP(VLOOKUP(C294,Table1[[Practice no.]:[12]],21,FALSE),List!$A$2:$B$5,2,FALSE)))</f>
        <v/>
      </c>
      <c r="H294" s="67" t="str">
        <f>IF(C294="","",IF(ISERROR(VLOOKUP(VLOOKUP(C294,Table1[[Practice no.]:[12]],22,FALSE),List!$A$2:$B$5,2,FALSE)),"",VLOOKUP(VLOOKUP(C294,Table1[[Practice no.]:[12]],22,FALSE),List!$A$2:$B$5,2,FALSE)))</f>
        <v/>
      </c>
      <c r="I294" s="67" t="str">
        <f>IF(C294="","",IF(ISERROR(VLOOKUP(VLOOKUP(C294,Table1[[Practice no.]:[12]],23,FALSE),List!$A$2:$B$5,2,FALSE)),"",VLOOKUP(VLOOKUP(C294,Table1[[Practice no.]:[12]],23,FALSE),List!$A$2:$B$5,2,FALSE)))</f>
        <v/>
      </c>
      <c r="J294" s="67" t="str">
        <f>IF(C294="","",IF(ISERROR(VLOOKUP(VLOOKUP(C294,Table1[[Practice no.]:[12]],24,FALSE),List!$A$2:$B$5,2,FALSE)),"",VLOOKUP(VLOOKUP(C294,Table1[[Practice no.]:[12]],24,FALSE),List!$A$2:$B$5,2,FALSE)))</f>
        <v/>
      </c>
      <c r="K294" s="68" t="str">
        <f>IF(C294="","",IF(ISERROR(VLOOKUP(VLOOKUP(C294,Table1[[Practice no.]:[12]],25,FALSE),List!$A$2:$B$5,2,FALSE)),"",VLOOKUP(VLOOKUP(C294,Table1[[Practice no.]:[12]],25,FALSE),List!$A$2:$B$5,2,FALSE)))</f>
        <v/>
      </c>
      <c r="L294" s="68" t="str">
        <f>IF(C294="","",IF(ISERROR(VLOOKUP(VLOOKUP(C294,Table1[[Practice no.]:[12]],26,FALSE),List!$A$2:$B$5,2,FALSE)),"",VLOOKUP(VLOOKUP(C294,Table1[[Practice no.]:[12]],26,FALSE),List!$A$2:$B$5,2,FALSE)))</f>
        <v/>
      </c>
      <c r="M294" s="68" t="str">
        <f>IF(C294="","",IF(ISERROR(VLOOKUP(VLOOKUP(C294,Table1[[Practice no.]:[12]],27,FALSE),List!$A$2:$B$5,2,FALSE)),"",VLOOKUP(VLOOKUP(C294,Table1[[Practice no.]:[12]],27,FALSE),List!$A$2:$B$5,2,FALSE)))</f>
        <v/>
      </c>
      <c r="N294" s="69" t="str">
        <f>IF(C294="","",IF(ISERROR(VLOOKUP(VLOOKUP(C294,Table1[[Practice no.]:[12]],28,FALSE),List!$A$2:$B$5,2,FALSE)),"",VLOOKUP(VLOOKUP(C294,Table1[[Practice no.]:[12]],28,FALSE),List!$A$2:$B$5,2,FALSE)))</f>
        <v/>
      </c>
      <c r="O294" s="69" t="str">
        <f>IF(C294="","",IF(ISERROR(VLOOKUP(VLOOKUP(C294,Table1[[Practice no.]:[12]],29,FALSE),List!$A$2:$B$5,2,FALSE)),"",VLOOKUP(VLOOKUP(C294,Table1[[Practice no.]:[12]],29,FALSE),List!$A$2:$B$5,2,FALSE)))</f>
        <v/>
      </c>
      <c r="P294" s="69" t="str">
        <f>IF(C294="","",IF(ISERROR(VLOOKUP(VLOOKUP(C294,Table1[[Practice no.]:[12]],30,FALSE),List!$A$2:$B$5,2,FALSE)),"",VLOOKUP(VLOOKUP(C294,Table1[[Practice no.]:[12]],30,FALSE),List!$A$2:$B$5,2,FALSE)))</f>
        <v/>
      </c>
      <c r="Q294" s="77" t="str">
        <f>IF(C294="","",IF(ISERROR(VLOOKUP(VLOOKUP(C294,Table1[[Practice no.]:[12]],31,FALSE),List!$A$2:$B$5,2,FALSE)),"",VLOOKUP(VLOOKUP(C294,Table1[[Practice no.]:[12]],31,FALSE),List!$A$2:$B$5,2,FALSE)))</f>
        <v/>
      </c>
      <c r="R294" s="55" t="str">
        <f>IF(C294="","",IF(ISERROR(VLOOKUP(VLOOKUP(C294,Table1[[Practice no.]:[12]],32,FALSE),List!$A$2:$B$5,2,FALSE)),"",VLOOKUP(VLOOKUP(C294,Table1[[Practice no.]:[12]],32,FALSE),List!$A$2:$B$5,2,FALSE)))</f>
        <v/>
      </c>
      <c r="S294" s="55" t="str">
        <f>IF(C294="","",IF(ISERROR(VLOOKUP(VLOOKUP(C294,Table1[[Practice no.]:[12]],33,FALSE),List!$A$2:$B$5,2,FALSE)),"",VLOOKUP(VLOOKUP(C294,Table1[[Practice no.]:[12]],33,FALSE),List!$A$2:$B$5,2,FALSE)))</f>
        <v/>
      </c>
      <c r="T294" s="55" t="str">
        <f>IF(C294="","",IF(ISERROR(VLOOKUP(VLOOKUP(C294,Table1[[Practice no.]:[12]],34,FALSE),List!$A$2:$B$5,2,FALSE)),"",VLOOKUP(VLOOKUP(C294,Table1[[Practice no.]:[12]],34,FALSE),List!$A$2:$B$5,2,FALSE)))</f>
        <v/>
      </c>
      <c r="U294" s="55" t="str">
        <f>IF(C294="","",IF(ISERROR(VLOOKUP(VLOOKUP(C294,Table1[[Practice no.]:[12]],35,FALSE),List!$A$2:$B$5,2,FALSE)),"",VLOOKUP(VLOOKUP(C294,Table1[[Practice no.]:[12]],35,FALSE),List!$A$2:$B$5,2,FALSE)))</f>
        <v/>
      </c>
      <c r="V294" s="55" t="str">
        <f>IF(C294="","",IF(ISERROR(VLOOKUP(VLOOKUP(C294,Table1[[Practice no.]:[12]],36,FALSE),List!$A$2:$B$5,2,FALSE)),"",VLOOKUP(VLOOKUP(C294,Table1[[Practice no.]:[12]],36,FALSE),List!$A$2:$B$5,2,FALSE)))</f>
        <v/>
      </c>
      <c r="W294" s="55" t="str">
        <f>IF(C294="","",IF(ISERROR(VLOOKUP(VLOOKUP(C294,Table1[[Practice no.]:[12]],37,FALSE),List!$A$2:$B$5,2,FALSE)),"",VLOOKUP(VLOOKUP(C294,Table1[[Practice no.]:[12]],37,FALSE),List!$A$2:$B$5,2,FALSE)))</f>
        <v/>
      </c>
      <c r="X294" s="55" t="str">
        <f>IF(C294="","",IF(ISERROR(VLOOKUP(VLOOKUP(C294,Table1[[Practice no.]:[12]],38,FALSE),List!$A$2:$B$5,2,FALSE)),"",VLOOKUP(VLOOKUP(C294,Table1[[Practice no.]:[12]],38,FALSE),List!$A$2:$B$5,2,FALSE)))</f>
        <v/>
      </c>
      <c r="Y294" s="55" t="str">
        <f>IF(C294="","",IF(ISERROR(VLOOKUP(VLOOKUP(C294,Table1[[Practice no.]:[12]],39,FALSE),List!$A$2:$B$5,2,FALSE)),"",VLOOKUP(VLOOKUP(C294,Table1[[Practice no.]:[12]],39,FALSE),List!$A$2:$B$5,2,FALSE)))</f>
        <v/>
      </c>
      <c r="Z294" s="55" t="str">
        <f>IF(C294="","",IF(ISERROR(VLOOKUP(VLOOKUP(C294,Table1[[Practice no.]:[12]],40,FALSE),List!$A$2:$B$5,2,FALSE)),"",VLOOKUP(VLOOKUP(C294,Table1[[Practice no.]:[12]],40,FALSE),List!$A$2:$B$5,2,FALSE)))</f>
        <v/>
      </c>
      <c r="AA294" s="55" t="str">
        <f>IF(C294="","",IF(ISERROR(VLOOKUP(VLOOKUP(C294,Table1[[Practice no.]:[12]],41,FALSE),List!$A$2:$B$5,2,FALSE)),"",VLOOKUP(VLOOKUP(C294,Table1[[Practice no.]:[12]],41,FALSE),List!$A$2:$B$5,2,FALSE)))</f>
        <v/>
      </c>
      <c r="AB294" s="55" t="str">
        <f>IF(C294="","",IF(ISERROR(VLOOKUP(VLOOKUP(C294,Table1[[Practice no.]:[12]],42,FALSE),List!$A$2:$B$5,2,FALSE)),"",VLOOKUP(VLOOKUP(C294,Table1[[Practice no.]:[12]],42,FALSE),List!$A$2:$B$5,2,FALSE)))</f>
        <v/>
      </c>
    </row>
    <row r="295" spans="1:28" ht="40.35" customHeight="1">
      <c r="A295" s="222"/>
      <c r="B295" s="219"/>
      <c r="C295" s="217"/>
      <c r="D295" s="219" t="str">
        <f>IF(C295="","",HYPERLINK("#'" &amp; C295 &amp; "'!A1",VLOOKUP(C295,Table1[[Practice no.]:[Pracitce Name]],2,FALSE)))</f>
        <v/>
      </c>
      <c r="E295" s="65" t="str">
        <f>IF(C295="","",IF(ISERROR(VLOOKUP(VLOOKUP(C295,Table1[[Practice no.]:[12]],19,FALSE),List!$A$2:$B$5,2,FALSE)),"",VLOOKUP(VLOOKUP(C295,Table1[[Practice no.]:[12]],19,FALSE),List!$A$2:$B$5,2,FALSE)))</f>
        <v/>
      </c>
      <c r="F295" s="66" t="str">
        <f>IF(C295="","",IF(ISERROR(VLOOKUP(VLOOKUP(C295,Table1[[Practice no.]:[12]],20,FALSE),List!$A$2:$B$5,2,FALSE)),"",VLOOKUP(VLOOKUP(C295,Table1[[Practice no.]:[12]],20,FALSE),List!$A$2:$B$5,2,FALSE)))</f>
        <v/>
      </c>
      <c r="G295" s="66" t="str">
        <f>IF(C295="","",IF(ISERROR(VLOOKUP(VLOOKUP(C295,Table1[[Practice no.]:[12]],21,FALSE),List!$A$2:$B$5,2,FALSE)),"",VLOOKUP(VLOOKUP(C295,Table1[[Practice no.]:[12]],21,FALSE),List!$A$2:$B$5,2,FALSE)))</f>
        <v/>
      </c>
      <c r="H295" s="67" t="str">
        <f>IF(C295="","",IF(ISERROR(VLOOKUP(VLOOKUP(C295,Table1[[Practice no.]:[12]],22,FALSE),List!$A$2:$B$5,2,FALSE)),"",VLOOKUP(VLOOKUP(C295,Table1[[Practice no.]:[12]],22,FALSE),List!$A$2:$B$5,2,FALSE)))</f>
        <v/>
      </c>
      <c r="I295" s="67" t="str">
        <f>IF(C295="","",IF(ISERROR(VLOOKUP(VLOOKUP(C295,Table1[[Practice no.]:[12]],23,FALSE),List!$A$2:$B$5,2,FALSE)),"",VLOOKUP(VLOOKUP(C295,Table1[[Practice no.]:[12]],23,FALSE),List!$A$2:$B$5,2,FALSE)))</f>
        <v/>
      </c>
      <c r="J295" s="67" t="str">
        <f>IF(C295="","",IF(ISERROR(VLOOKUP(VLOOKUP(C295,Table1[[Practice no.]:[12]],24,FALSE),List!$A$2:$B$5,2,FALSE)),"",VLOOKUP(VLOOKUP(C295,Table1[[Practice no.]:[12]],24,FALSE),List!$A$2:$B$5,2,FALSE)))</f>
        <v/>
      </c>
      <c r="K295" s="68" t="str">
        <f>IF(C295="","",IF(ISERROR(VLOOKUP(VLOOKUP(C295,Table1[[Practice no.]:[12]],25,FALSE),List!$A$2:$B$5,2,FALSE)),"",VLOOKUP(VLOOKUP(C295,Table1[[Practice no.]:[12]],25,FALSE),List!$A$2:$B$5,2,FALSE)))</f>
        <v/>
      </c>
      <c r="L295" s="68" t="str">
        <f>IF(C295="","",IF(ISERROR(VLOOKUP(VLOOKUP(C295,Table1[[Practice no.]:[12]],26,FALSE),List!$A$2:$B$5,2,FALSE)),"",VLOOKUP(VLOOKUP(C295,Table1[[Practice no.]:[12]],26,FALSE),List!$A$2:$B$5,2,FALSE)))</f>
        <v/>
      </c>
      <c r="M295" s="68" t="str">
        <f>IF(C295="","",IF(ISERROR(VLOOKUP(VLOOKUP(C295,Table1[[Practice no.]:[12]],27,FALSE),List!$A$2:$B$5,2,FALSE)),"",VLOOKUP(VLOOKUP(C295,Table1[[Practice no.]:[12]],27,FALSE),List!$A$2:$B$5,2,FALSE)))</f>
        <v/>
      </c>
      <c r="N295" s="69" t="str">
        <f>IF(C295="","",IF(ISERROR(VLOOKUP(VLOOKUP(C295,Table1[[Practice no.]:[12]],28,FALSE),List!$A$2:$B$5,2,FALSE)),"",VLOOKUP(VLOOKUP(C295,Table1[[Practice no.]:[12]],28,FALSE),List!$A$2:$B$5,2,FALSE)))</f>
        <v/>
      </c>
      <c r="O295" s="69" t="str">
        <f>IF(C295="","",IF(ISERROR(VLOOKUP(VLOOKUP(C295,Table1[[Practice no.]:[12]],29,FALSE),List!$A$2:$B$5,2,FALSE)),"",VLOOKUP(VLOOKUP(C295,Table1[[Practice no.]:[12]],29,FALSE),List!$A$2:$B$5,2,FALSE)))</f>
        <v/>
      </c>
      <c r="P295" s="69" t="str">
        <f>IF(C295="","",IF(ISERROR(VLOOKUP(VLOOKUP(C295,Table1[[Practice no.]:[12]],30,FALSE),List!$A$2:$B$5,2,FALSE)),"",VLOOKUP(VLOOKUP(C295,Table1[[Practice no.]:[12]],30,FALSE),List!$A$2:$B$5,2,FALSE)))</f>
        <v/>
      </c>
      <c r="Q295" s="77" t="str">
        <f>IF(C295="","",IF(ISERROR(VLOOKUP(VLOOKUP(C295,Table1[[Practice no.]:[12]],31,FALSE),List!$A$2:$B$5,2,FALSE)),"",VLOOKUP(VLOOKUP(C295,Table1[[Practice no.]:[12]],31,FALSE),List!$A$2:$B$5,2,FALSE)))</f>
        <v/>
      </c>
      <c r="R295" s="55" t="str">
        <f>IF(C295="","",IF(ISERROR(VLOOKUP(VLOOKUP(C295,Table1[[Practice no.]:[12]],32,FALSE),List!$A$2:$B$5,2,FALSE)),"",VLOOKUP(VLOOKUP(C295,Table1[[Practice no.]:[12]],32,FALSE),List!$A$2:$B$5,2,FALSE)))</f>
        <v/>
      </c>
      <c r="S295" s="55" t="str">
        <f>IF(C295="","",IF(ISERROR(VLOOKUP(VLOOKUP(C295,Table1[[Practice no.]:[12]],33,FALSE),List!$A$2:$B$5,2,FALSE)),"",VLOOKUP(VLOOKUP(C295,Table1[[Practice no.]:[12]],33,FALSE),List!$A$2:$B$5,2,FALSE)))</f>
        <v/>
      </c>
      <c r="T295" s="55" t="str">
        <f>IF(C295="","",IF(ISERROR(VLOOKUP(VLOOKUP(C295,Table1[[Practice no.]:[12]],34,FALSE),List!$A$2:$B$5,2,FALSE)),"",VLOOKUP(VLOOKUP(C295,Table1[[Practice no.]:[12]],34,FALSE),List!$A$2:$B$5,2,FALSE)))</f>
        <v/>
      </c>
      <c r="U295" s="55" t="str">
        <f>IF(C295="","",IF(ISERROR(VLOOKUP(VLOOKUP(C295,Table1[[Practice no.]:[12]],35,FALSE),List!$A$2:$B$5,2,FALSE)),"",VLOOKUP(VLOOKUP(C295,Table1[[Practice no.]:[12]],35,FALSE),List!$A$2:$B$5,2,FALSE)))</f>
        <v/>
      </c>
      <c r="V295" s="55" t="str">
        <f>IF(C295="","",IF(ISERROR(VLOOKUP(VLOOKUP(C295,Table1[[Practice no.]:[12]],36,FALSE),List!$A$2:$B$5,2,FALSE)),"",VLOOKUP(VLOOKUP(C295,Table1[[Practice no.]:[12]],36,FALSE),List!$A$2:$B$5,2,FALSE)))</f>
        <v/>
      </c>
      <c r="W295" s="55" t="str">
        <f>IF(C295="","",IF(ISERROR(VLOOKUP(VLOOKUP(C295,Table1[[Practice no.]:[12]],37,FALSE),List!$A$2:$B$5,2,FALSE)),"",VLOOKUP(VLOOKUP(C295,Table1[[Practice no.]:[12]],37,FALSE),List!$A$2:$B$5,2,FALSE)))</f>
        <v/>
      </c>
      <c r="X295" s="55" t="str">
        <f>IF(C295="","",IF(ISERROR(VLOOKUP(VLOOKUP(C295,Table1[[Practice no.]:[12]],38,FALSE),List!$A$2:$B$5,2,FALSE)),"",VLOOKUP(VLOOKUP(C295,Table1[[Practice no.]:[12]],38,FALSE),List!$A$2:$B$5,2,FALSE)))</f>
        <v/>
      </c>
      <c r="Y295" s="55" t="str">
        <f>IF(C295="","",IF(ISERROR(VLOOKUP(VLOOKUP(C295,Table1[[Practice no.]:[12]],39,FALSE),List!$A$2:$B$5,2,FALSE)),"",VLOOKUP(VLOOKUP(C295,Table1[[Practice no.]:[12]],39,FALSE),List!$A$2:$B$5,2,FALSE)))</f>
        <v/>
      </c>
      <c r="Z295" s="55" t="str">
        <f>IF(C295="","",IF(ISERROR(VLOOKUP(VLOOKUP(C295,Table1[[Practice no.]:[12]],40,FALSE),List!$A$2:$B$5,2,FALSE)),"",VLOOKUP(VLOOKUP(C295,Table1[[Practice no.]:[12]],40,FALSE),List!$A$2:$B$5,2,FALSE)))</f>
        <v/>
      </c>
      <c r="AA295" s="55" t="str">
        <f>IF(C295="","",IF(ISERROR(VLOOKUP(VLOOKUP(C295,Table1[[Practice no.]:[12]],41,FALSE),List!$A$2:$B$5,2,FALSE)),"",VLOOKUP(VLOOKUP(C295,Table1[[Practice no.]:[12]],41,FALSE),List!$A$2:$B$5,2,FALSE)))</f>
        <v/>
      </c>
      <c r="AB295" s="55" t="str">
        <f>IF(C295="","",IF(ISERROR(VLOOKUP(VLOOKUP(C295,Table1[[Practice no.]:[12]],42,FALSE),List!$A$2:$B$5,2,FALSE)),"",VLOOKUP(VLOOKUP(C295,Table1[[Practice no.]:[12]],42,FALSE),List!$A$2:$B$5,2,FALSE)))</f>
        <v/>
      </c>
    </row>
    <row r="296" spans="1:28" ht="40.35" customHeight="1">
      <c r="A296" s="222"/>
      <c r="B296" s="219"/>
      <c r="C296" s="217"/>
      <c r="D296" s="219" t="str">
        <f>IF(C296="","",HYPERLINK("#'" &amp; C296 &amp; "'!A1",VLOOKUP(C296,Table1[[Practice no.]:[Pracitce Name]],2,FALSE)))</f>
        <v/>
      </c>
      <c r="E296" s="65" t="str">
        <f>IF(C296="","",IF(ISERROR(VLOOKUP(VLOOKUP(C296,Table1[[Practice no.]:[12]],19,FALSE),List!$A$2:$B$5,2,FALSE)),"",VLOOKUP(VLOOKUP(C296,Table1[[Practice no.]:[12]],19,FALSE),List!$A$2:$B$5,2,FALSE)))</f>
        <v/>
      </c>
      <c r="F296" s="66" t="str">
        <f>IF(C296="","",IF(ISERROR(VLOOKUP(VLOOKUP(C296,Table1[[Practice no.]:[12]],20,FALSE),List!$A$2:$B$5,2,FALSE)),"",VLOOKUP(VLOOKUP(C296,Table1[[Practice no.]:[12]],20,FALSE),List!$A$2:$B$5,2,FALSE)))</f>
        <v/>
      </c>
      <c r="G296" s="66" t="str">
        <f>IF(C296="","",IF(ISERROR(VLOOKUP(VLOOKUP(C296,Table1[[Practice no.]:[12]],21,FALSE),List!$A$2:$B$5,2,FALSE)),"",VLOOKUP(VLOOKUP(C296,Table1[[Practice no.]:[12]],21,FALSE),List!$A$2:$B$5,2,FALSE)))</f>
        <v/>
      </c>
      <c r="H296" s="67" t="str">
        <f>IF(C296="","",IF(ISERROR(VLOOKUP(VLOOKUP(C296,Table1[[Practice no.]:[12]],22,FALSE),List!$A$2:$B$5,2,FALSE)),"",VLOOKUP(VLOOKUP(C296,Table1[[Practice no.]:[12]],22,FALSE),List!$A$2:$B$5,2,FALSE)))</f>
        <v/>
      </c>
      <c r="I296" s="67" t="str">
        <f>IF(C296="","",IF(ISERROR(VLOOKUP(VLOOKUP(C296,Table1[[Practice no.]:[12]],23,FALSE),List!$A$2:$B$5,2,FALSE)),"",VLOOKUP(VLOOKUP(C296,Table1[[Practice no.]:[12]],23,FALSE),List!$A$2:$B$5,2,FALSE)))</f>
        <v/>
      </c>
      <c r="J296" s="67" t="str">
        <f>IF(C296="","",IF(ISERROR(VLOOKUP(VLOOKUP(C296,Table1[[Practice no.]:[12]],24,FALSE),List!$A$2:$B$5,2,FALSE)),"",VLOOKUP(VLOOKUP(C296,Table1[[Practice no.]:[12]],24,FALSE),List!$A$2:$B$5,2,FALSE)))</f>
        <v/>
      </c>
      <c r="K296" s="68" t="str">
        <f>IF(C296="","",IF(ISERROR(VLOOKUP(VLOOKUP(C296,Table1[[Practice no.]:[12]],25,FALSE),List!$A$2:$B$5,2,FALSE)),"",VLOOKUP(VLOOKUP(C296,Table1[[Practice no.]:[12]],25,FALSE),List!$A$2:$B$5,2,FALSE)))</f>
        <v/>
      </c>
      <c r="L296" s="68" t="str">
        <f>IF(C296="","",IF(ISERROR(VLOOKUP(VLOOKUP(C296,Table1[[Practice no.]:[12]],26,FALSE),List!$A$2:$B$5,2,FALSE)),"",VLOOKUP(VLOOKUP(C296,Table1[[Practice no.]:[12]],26,FALSE),List!$A$2:$B$5,2,FALSE)))</f>
        <v/>
      </c>
      <c r="M296" s="68" t="str">
        <f>IF(C296="","",IF(ISERROR(VLOOKUP(VLOOKUP(C296,Table1[[Practice no.]:[12]],27,FALSE),List!$A$2:$B$5,2,FALSE)),"",VLOOKUP(VLOOKUP(C296,Table1[[Practice no.]:[12]],27,FALSE),List!$A$2:$B$5,2,FALSE)))</f>
        <v/>
      </c>
      <c r="N296" s="69" t="str">
        <f>IF(C296="","",IF(ISERROR(VLOOKUP(VLOOKUP(C296,Table1[[Practice no.]:[12]],28,FALSE),List!$A$2:$B$5,2,FALSE)),"",VLOOKUP(VLOOKUP(C296,Table1[[Practice no.]:[12]],28,FALSE),List!$A$2:$B$5,2,FALSE)))</f>
        <v/>
      </c>
      <c r="O296" s="69" t="str">
        <f>IF(C296="","",IF(ISERROR(VLOOKUP(VLOOKUP(C296,Table1[[Practice no.]:[12]],29,FALSE),List!$A$2:$B$5,2,FALSE)),"",VLOOKUP(VLOOKUP(C296,Table1[[Practice no.]:[12]],29,FALSE),List!$A$2:$B$5,2,FALSE)))</f>
        <v/>
      </c>
      <c r="P296" s="69" t="str">
        <f>IF(C296="","",IF(ISERROR(VLOOKUP(VLOOKUP(C296,Table1[[Practice no.]:[12]],30,FALSE),List!$A$2:$B$5,2,FALSE)),"",VLOOKUP(VLOOKUP(C296,Table1[[Practice no.]:[12]],30,FALSE),List!$A$2:$B$5,2,FALSE)))</f>
        <v/>
      </c>
      <c r="Q296" s="77" t="str">
        <f>IF(C296="","",IF(ISERROR(VLOOKUP(VLOOKUP(C296,Table1[[Practice no.]:[12]],31,FALSE),List!$A$2:$B$5,2,FALSE)),"",VLOOKUP(VLOOKUP(C296,Table1[[Practice no.]:[12]],31,FALSE),List!$A$2:$B$5,2,FALSE)))</f>
        <v/>
      </c>
      <c r="R296" s="55" t="str">
        <f>IF(C296="","",IF(ISERROR(VLOOKUP(VLOOKUP(C296,Table1[[Practice no.]:[12]],32,FALSE),List!$A$2:$B$5,2,FALSE)),"",VLOOKUP(VLOOKUP(C296,Table1[[Practice no.]:[12]],32,FALSE),List!$A$2:$B$5,2,FALSE)))</f>
        <v/>
      </c>
      <c r="S296" s="55" t="str">
        <f>IF(C296="","",IF(ISERROR(VLOOKUP(VLOOKUP(C296,Table1[[Practice no.]:[12]],33,FALSE),List!$A$2:$B$5,2,FALSE)),"",VLOOKUP(VLOOKUP(C296,Table1[[Practice no.]:[12]],33,FALSE),List!$A$2:$B$5,2,FALSE)))</f>
        <v/>
      </c>
      <c r="T296" s="55" t="str">
        <f>IF(C296="","",IF(ISERROR(VLOOKUP(VLOOKUP(C296,Table1[[Practice no.]:[12]],34,FALSE),List!$A$2:$B$5,2,FALSE)),"",VLOOKUP(VLOOKUP(C296,Table1[[Practice no.]:[12]],34,FALSE),List!$A$2:$B$5,2,FALSE)))</f>
        <v/>
      </c>
      <c r="U296" s="55" t="str">
        <f>IF(C296="","",IF(ISERROR(VLOOKUP(VLOOKUP(C296,Table1[[Practice no.]:[12]],35,FALSE),List!$A$2:$B$5,2,FALSE)),"",VLOOKUP(VLOOKUP(C296,Table1[[Practice no.]:[12]],35,FALSE),List!$A$2:$B$5,2,FALSE)))</f>
        <v/>
      </c>
      <c r="V296" s="55" t="str">
        <f>IF(C296="","",IF(ISERROR(VLOOKUP(VLOOKUP(C296,Table1[[Practice no.]:[12]],36,FALSE),List!$A$2:$B$5,2,FALSE)),"",VLOOKUP(VLOOKUP(C296,Table1[[Practice no.]:[12]],36,FALSE),List!$A$2:$B$5,2,FALSE)))</f>
        <v/>
      </c>
      <c r="W296" s="55" t="str">
        <f>IF(C296="","",IF(ISERROR(VLOOKUP(VLOOKUP(C296,Table1[[Practice no.]:[12]],37,FALSE),List!$A$2:$B$5,2,FALSE)),"",VLOOKUP(VLOOKUP(C296,Table1[[Practice no.]:[12]],37,FALSE),List!$A$2:$B$5,2,FALSE)))</f>
        <v/>
      </c>
      <c r="X296" s="55" t="str">
        <f>IF(C296="","",IF(ISERROR(VLOOKUP(VLOOKUP(C296,Table1[[Practice no.]:[12]],38,FALSE),List!$A$2:$B$5,2,FALSE)),"",VLOOKUP(VLOOKUP(C296,Table1[[Practice no.]:[12]],38,FALSE),List!$A$2:$B$5,2,FALSE)))</f>
        <v/>
      </c>
      <c r="Y296" s="55" t="str">
        <f>IF(C296="","",IF(ISERROR(VLOOKUP(VLOOKUP(C296,Table1[[Practice no.]:[12]],39,FALSE),List!$A$2:$B$5,2,FALSE)),"",VLOOKUP(VLOOKUP(C296,Table1[[Practice no.]:[12]],39,FALSE),List!$A$2:$B$5,2,FALSE)))</f>
        <v/>
      </c>
      <c r="Z296" s="55" t="str">
        <f>IF(C296="","",IF(ISERROR(VLOOKUP(VLOOKUP(C296,Table1[[Practice no.]:[12]],40,FALSE),List!$A$2:$B$5,2,FALSE)),"",VLOOKUP(VLOOKUP(C296,Table1[[Practice no.]:[12]],40,FALSE),List!$A$2:$B$5,2,FALSE)))</f>
        <v/>
      </c>
      <c r="AA296" s="55" t="str">
        <f>IF(C296="","",IF(ISERROR(VLOOKUP(VLOOKUP(C296,Table1[[Practice no.]:[12]],41,FALSE),List!$A$2:$B$5,2,FALSE)),"",VLOOKUP(VLOOKUP(C296,Table1[[Practice no.]:[12]],41,FALSE),List!$A$2:$B$5,2,FALSE)))</f>
        <v/>
      </c>
      <c r="AB296" s="55" t="str">
        <f>IF(C296="","",IF(ISERROR(VLOOKUP(VLOOKUP(C296,Table1[[Practice no.]:[12]],42,FALSE),List!$A$2:$B$5,2,FALSE)),"",VLOOKUP(VLOOKUP(C296,Table1[[Practice no.]:[12]],42,FALSE),List!$A$2:$B$5,2,FALSE)))</f>
        <v/>
      </c>
    </row>
    <row r="297" spans="1:28" ht="40.35" customHeight="1">
      <c r="A297" s="222"/>
      <c r="B297" s="219"/>
      <c r="C297" s="217"/>
      <c r="D297" s="219" t="str">
        <f>IF(C297="","",HYPERLINK("#'" &amp; C297 &amp; "'!A1",VLOOKUP(C297,Table1[[Practice no.]:[Pracitce Name]],2,FALSE)))</f>
        <v/>
      </c>
      <c r="E297" s="65" t="str">
        <f>IF(C297="","",IF(ISERROR(VLOOKUP(VLOOKUP(C297,Table1[[Practice no.]:[12]],19,FALSE),List!$A$2:$B$5,2,FALSE)),"",VLOOKUP(VLOOKUP(C297,Table1[[Practice no.]:[12]],19,FALSE),List!$A$2:$B$5,2,FALSE)))</f>
        <v/>
      </c>
      <c r="F297" s="66" t="str">
        <f>IF(C297="","",IF(ISERROR(VLOOKUP(VLOOKUP(C297,Table1[[Practice no.]:[12]],20,FALSE),List!$A$2:$B$5,2,FALSE)),"",VLOOKUP(VLOOKUP(C297,Table1[[Practice no.]:[12]],20,FALSE),List!$A$2:$B$5,2,FALSE)))</f>
        <v/>
      </c>
      <c r="G297" s="66" t="str">
        <f>IF(C297="","",IF(ISERROR(VLOOKUP(VLOOKUP(C297,Table1[[Practice no.]:[12]],21,FALSE),List!$A$2:$B$5,2,FALSE)),"",VLOOKUP(VLOOKUP(C297,Table1[[Practice no.]:[12]],21,FALSE),List!$A$2:$B$5,2,FALSE)))</f>
        <v/>
      </c>
      <c r="H297" s="67" t="str">
        <f>IF(C297="","",IF(ISERROR(VLOOKUP(VLOOKUP(C297,Table1[[Practice no.]:[12]],22,FALSE),List!$A$2:$B$5,2,FALSE)),"",VLOOKUP(VLOOKUP(C297,Table1[[Practice no.]:[12]],22,FALSE),List!$A$2:$B$5,2,FALSE)))</f>
        <v/>
      </c>
      <c r="I297" s="67" t="str">
        <f>IF(C297="","",IF(ISERROR(VLOOKUP(VLOOKUP(C297,Table1[[Practice no.]:[12]],23,FALSE),List!$A$2:$B$5,2,FALSE)),"",VLOOKUP(VLOOKUP(C297,Table1[[Practice no.]:[12]],23,FALSE),List!$A$2:$B$5,2,FALSE)))</f>
        <v/>
      </c>
      <c r="J297" s="67" t="str">
        <f>IF(C297="","",IF(ISERROR(VLOOKUP(VLOOKUP(C297,Table1[[Practice no.]:[12]],24,FALSE),List!$A$2:$B$5,2,FALSE)),"",VLOOKUP(VLOOKUP(C297,Table1[[Practice no.]:[12]],24,FALSE),List!$A$2:$B$5,2,FALSE)))</f>
        <v/>
      </c>
      <c r="K297" s="68" t="str">
        <f>IF(C297="","",IF(ISERROR(VLOOKUP(VLOOKUP(C297,Table1[[Practice no.]:[12]],25,FALSE),List!$A$2:$B$5,2,FALSE)),"",VLOOKUP(VLOOKUP(C297,Table1[[Practice no.]:[12]],25,FALSE),List!$A$2:$B$5,2,FALSE)))</f>
        <v/>
      </c>
      <c r="L297" s="68" t="str">
        <f>IF(C297="","",IF(ISERROR(VLOOKUP(VLOOKUP(C297,Table1[[Practice no.]:[12]],26,FALSE),List!$A$2:$B$5,2,FALSE)),"",VLOOKUP(VLOOKUP(C297,Table1[[Practice no.]:[12]],26,FALSE),List!$A$2:$B$5,2,FALSE)))</f>
        <v/>
      </c>
      <c r="M297" s="68" t="str">
        <f>IF(C297="","",IF(ISERROR(VLOOKUP(VLOOKUP(C297,Table1[[Practice no.]:[12]],27,FALSE),List!$A$2:$B$5,2,FALSE)),"",VLOOKUP(VLOOKUP(C297,Table1[[Practice no.]:[12]],27,FALSE),List!$A$2:$B$5,2,FALSE)))</f>
        <v/>
      </c>
      <c r="N297" s="69" t="str">
        <f>IF(C297="","",IF(ISERROR(VLOOKUP(VLOOKUP(C297,Table1[[Practice no.]:[12]],28,FALSE),List!$A$2:$B$5,2,FALSE)),"",VLOOKUP(VLOOKUP(C297,Table1[[Practice no.]:[12]],28,FALSE),List!$A$2:$B$5,2,FALSE)))</f>
        <v/>
      </c>
      <c r="O297" s="69" t="str">
        <f>IF(C297="","",IF(ISERROR(VLOOKUP(VLOOKUP(C297,Table1[[Practice no.]:[12]],29,FALSE),List!$A$2:$B$5,2,FALSE)),"",VLOOKUP(VLOOKUP(C297,Table1[[Practice no.]:[12]],29,FALSE),List!$A$2:$B$5,2,FALSE)))</f>
        <v/>
      </c>
      <c r="P297" s="69" t="str">
        <f>IF(C297="","",IF(ISERROR(VLOOKUP(VLOOKUP(C297,Table1[[Practice no.]:[12]],30,FALSE),List!$A$2:$B$5,2,FALSE)),"",VLOOKUP(VLOOKUP(C297,Table1[[Practice no.]:[12]],30,FALSE),List!$A$2:$B$5,2,FALSE)))</f>
        <v/>
      </c>
      <c r="Q297" s="77" t="str">
        <f>IF(C297="","",IF(ISERROR(VLOOKUP(VLOOKUP(C297,Table1[[Practice no.]:[12]],31,FALSE),List!$A$2:$B$5,2,FALSE)),"",VLOOKUP(VLOOKUP(C297,Table1[[Practice no.]:[12]],31,FALSE),List!$A$2:$B$5,2,FALSE)))</f>
        <v/>
      </c>
      <c r="R297" s="55" t="str">
        <f>IF(C297="","",IF(ISERROR(VLOOKUP(VLOOKUP(C297,Table1[[Practice no.]:[12]],32,FALSE),List!$A$2:$B$5,2,FALSE)),"",VLOOKUP(VLOOKUP(C297,Table1[[Practice no.]:[12]],32,FALSE),List!$A$2:$B$5,2,FALSE)))</f>
        <v/>
      </c>
      <c r="S297" s="55" t="str">
        <f>IF(C297="","",IF(ISERROR(VLOOKUP(VLOOKUP(C297,Table1[[Practice no.]:[12]],33,FALSE),List!$A$2:$B$5,2,FALSE)),"",VLOOKUP(VLOOKUP(C297,Table1[[Practice no.]:[12]],33,FALSE),List!$A$2:$B$5,2,FALSE)))</f>
        <v/>
      </c>
      <c r="T297" s="55" t="str">
        <f>IF(C297="","",IF(ISERROR(VLOOKUP(VLOOKUP(C297,Table1[[Practice no.]:[12]],34,FALSE),List!$A$2:$B$5,2,FALSE)),"",VLOOKUP(VLOOKUP(C297,Table1[[Practice no.]:[12]],34,FALSE),List!$A$2:$B$5,2,FALSE)))</f>
        <v/>
      </c>
      <c r="U297" s="55" t="str">
        <f>IF(C297="","",IF(ISERROR(VLOOKUP(VLOOKUP(C297,Table1[[Practice no.]:[12]],35,FALSE),List!$A$2:$B$5,2,FALSE)),"",VLOOKUP(VLOOKUP(C297,Table1[[Practice no.]:[12]],35,FALSE),List!$A$2:$B$5,2,FALSE)))</f>
        <v/>
      </c>
      <c r="V297" s="55" t="str">
        <f>IF(C297="","",IF(ISERROR(VLOOKUP(VLOOKUP(C297,Table1[[Practice no.]:[12]],36,FALSE),List!$A$2:$B$5,2,FALSE)),"",VLOOKUP(VLOOKUP(C297,Table1[[Practice no.]:[12]],36,FALSE),List!$A$2:$B$5,2,FALSE)))</f>
        <v/>
      </c>
      <c r="W297" s="55" t="str">
        <f>IF(C297="","",IF(ISERROR(VLOOKUP(VLOOKUP(C297,Table1[[Practice no.]:[12]],37,FALSE),List!$A$2:$B$5,2,FALSE)),"",VLOOKUP(VLOOKUP(C297,Table1[[Practice no.]:[12]],37,FALSE),List!$A$2:$B$5,2,FALSE)))</f>
        <v/>
      </c>
      <c r="X297" s="55" t="str">
        <f>IF(C297="","",IF(ISERROR(VLOOKUP(VLOOKUP(C297,Table1[[Practice no.]:[12]],38,FALSE),List!$A$2:$B$5,2,FALSE)),"",VLOOKUP(VLOOKUP(C297,Table1[[Practice no.]:[12]],38,FALSE),List!$A$2:$B$5,2,FALSE)))</f>
        <v/>
      </c>
      <c r="Y297" s="55" t="str">
        <f>IF(C297="","",IF(ISERROR(VLOOKUP(VLOOKUP(C297,Table1[[Practice no.]:[12]],39,FALSE),List!$A$2:$B$5,2,FALSE)),"",VLOOKUP(VLOOKUP(C297,Table1[[Practice no.]:[12]],39,FALSE),List!$A$2:$B$5,2,FALSE)))</f>
        <v/>
      </c>
      <c r="Z297" s="55" t="str">
        <f>IF(C297="","",IF(ISERROR(VLOOKUP(VLOOKUP(C297,Table1[[Practice no.]:[12]],40,FALSE),List!$A$2:$B$5,2,FALSE)),"",VLOOKUP(VLOOKUP(C297,Table1[[Practice no.]:[12]],40,FALSE),List!$A$2:$B$5,2,FALSE)))</f>
        <v/>
      </c>
      <c r="AA297" s="55" t="str">
        <f>IF(C297="","",IF(ISERROR(VLOOKUP(VLOOKUP(C297,Table1[[Practice no.]:[12]],41,FALSE),List!$A$2:$B$5,2,FALSE)),"",VLOOKUP(VLOOKUP(C297,Table1[[Practice no.]:[12]],41,FALSE),List!$A$2:$B$5,2,FALSE)))</f>
        <v/>
      </c>
      <c r="AB297" s="55" t="str">
        <f>IF(C297="","",IF(ISERROR(VLOOKUP(VLOOKUP(C297,Table1[[Practice no.]:[12]],42,FALSE),List!$A$2:$B$5,2,FALSE)),"",VLOOKUP(VLOOKUP(C297,Table1[[Practice no.]:[12]],42,FALSE),List!$A$2:$B$5,2,FALSE)))</f>
        <v/>
      </c>
    </row>
    <row r="298" spans="1:28" ht="40.35" customHeight="1">
      <c r="A298" s="222"/>
      <c r="B298" s="219"/>
      <c r="C298" s="217"/>
      <c r="D298" s="219" t="str">
        <f>IF(C298="","",HYPERLINK("#'" &amp; C298 &amp; "'!A1",VLOOKUP(C298,Table1[[Practice no.]:[Pracitce Name]],2,FALSE)))</f>
        <v/>
      </c>
      <c r="E298" s="65" t="str">
        <f>IF(C298="","",IF(ISERROR(VLOOKUP(VLOOKUP(C298,Table1[[Practice no.]:[12]],19,FALSE),List!$A$2:$B$5,2,FALSE)),"",VLOOKUP(VLOOKUP(C298,Table1[[Practice no.]:[12]],19,FALSE),List!$A$2:$B$5,2,FALSE)))</f>
        <v/>
      </c>
      <c r="F298" s="66" t="str">
        <f>IF(C298="","",IF(ISERROR(VLOOKUP(VLOOKUP(C298,Table1[[Practice no.]:[12]],20,FALSE),List!$A$2:$B$5,2,FALSE)),"",VLOOKUP(VLOOKUP(C298,Table1[[Practice no.]:[12]],20,FALSE),List!$A$2:$B$5,2,FALSE)))</f>
        <v/>
      </c>
      <c r="G298" s="66" t="str">
        <f>IF(C298="","",IF(ISERROR(VLOOKUP(VLOOKUP(C298,Table1[[Practice no.]:[12]],21,FALSE),List!$A$2:$B$5,2,FALSE)),"",VLOOKUP(VLOOKUP(C298,Table1[[Practice no.]:[12]],21,FALSE),List!$A$2:$B$5,2,FALSE)))</f>
        <v/>
      </c>
      <c r="H298" s="67" t="str">
        <f>IF(C298="","",IF(ISERROR(VLOOKUP(VLOOKUP(C298,Table1[[Practice no.]:[12]],22,FALSE),List!$A$2:$B$5,2,FALSE)),"",VLOOKUP(VLOOKUP(C298,Table1[[Practice no.]:[12]],22,FALSE),List!$A$2:$B$5,2,FALSE)))</f>
        <v/>
      </c>
      <c r="I298" s="67" t="str">
        <f>IF(C298="","",IF(ISERROR(VLOOKUP(VLOOKUP(C298,Table1[[Practice no.]:[12]],23,FALSE),List!$A$2:$B$5,2,FALSE)),"",VLOOKUP(VLOOKUP(C298,Table1[[Practice no.]:[12]],23,FALSE),List!$A$2:$B$5,2,FALSE)))</f>
        <v/>
      </c>
      <c r="J298" s="67" t="str">
        <f>IF(C298="","",IF(ISERROR(VLOOKUP(VLOOKUP(C298,Table1[[Practice no.]:[12]],24,FALSE),List!$A$2:$B$5,2,FALSE)),"",VLOOKUP(VLOOKUP(C298,Table1[[Practice no.]:[12]],24,FALSE),List!$A$2:$B$5,2,FALSE)))</f>
        <v/>
      </c>
      <c r="K298" s="68" t="str">
        <f>IF(C298="","",IF(ISERROR(VLOOKUP(VLOOKUP(C298,Table1[[Practice no.]:[12]],25,FALSE),List!$A$2:$B$5,2,FALSE)),"",VLOOKUP(VLOOKUP(C298,Table1[[Practice no.]:[12]],25,FALSE),List!$A$2:$B$5,2,FALSE)))</f>
        <v/>
      </c>
      <c r="L298" s="68" t="str">
        <f>IF(C298="","",IF(ISERROR(VLOOKUP(VLOOKUP(C298,Table1[[Practice no.]:[12]],26,FALSE),List!$A$2:$B$5,2,FALSE)),"",VLOOKUP(VLOOKUP(C298,Table1[[Practice no.]:[12]],26,FALSE),List!$A$2:$B$5,2,FALSE)))</f>
        <v/>
      </c>
      <c r="M298" s="68" t="str">
        <f>IF(C298="","",IF(ISERROR(VLOOKUP(VLOOKUP(C298,Table1[[Practice no.]:[12]],27,FALSE),List!$A$2:$B$5,2,FALSE)),"",VLOOKUP(VLOOKUP(C298,Table1[[Practice no.]:[12]],27,FALSE),List!$A$2:$B$5,2,FALSE)))</f>
        <v/>
      </c>
      <c r="N298" s="69" t="str">
        <f>IF(C298="","",IF(ISERROR(VLOOKUP(VLOOKUP(C298,Table1[[Practice no.]:[12]],28,FALSE),List!$A$2:$B$5,2,FALSE)),"",VLOOKUP(VLOOKUP(C298,Table1[[Practice no.]:[12]],28,FALSE),List!$A$2:$B$5,2,FALSE)))</f>
        <v/>
      </c>
      <c r="O298" s="69" t="str">
        <f>IF(C298="","",IF(ISERROR(VLOOKUP(VLOOKUP(C298,Table1[[Practice no.]:[12]],29,FALSE),List!$A$2:$B$5,2,FALSE)),"",VLOOKUP(VLOOKUP(C298,Table1[[Practice no.]:[12]],29,FALSE),List!$A$2:$B$5,2,FALSE)))</f>
        <v/>
      </c>
      <c r="P298" s="69" t="str">
        <f>IF(C298="","",IF(ISERROR(VLOOKUP(VLOOKUP(C298,Table1[[Practice no.]:[12]],30,FALSE),List!$A$2:$B$5,2,FALSE)),"",VLOOKUP(VLOOKUP(C298,Table1[[Practice no.]:[12]],30,FALSE),List!$A$2:$B$5,2,FALSE)))</f>
        <v/>
      </c>
      <c r="Q298" s="77" t="str">
        <f>IF(C298="","",IF(ISERROR(VLOOKUP(VLOOKUP(C298,Table1[[Practice no.]:[12]],31,FALSE),List!$A$2:$B$5,2,FALSE)),"",VLOOKUP(VLOOKUP(C298,Table1[[Practice no.]:[12]],31,FALSE),List!$A$2:$B$5,2,FALSE)))</f>
        <v/>
      </c>
      <c r="R298" s="55" t="str">
        <f>IF(C298="","",IF(ISERROR(VLOOKUP(VLOOKUP(C298,Table1[[Practice no.]:[12]],32,FALSE),List!$A$2:$B$5,2,FALSE)),"",VLOOKUP(VLOOKUP(C298,Table1[[Practice no.]:[12]],32,FALSE),List!$A$2:$B$5,2,FALSE)))</f>
        <v/>
      </c>
      <c r="S298" s="55" t="str">
        <f>IF(C298="","",IF(ISERROR(VLOOKUP(VLOOKUP(C298,Table1[[Practice no.]:[12]],33,FALSE),List!$A$2:$B$5,2,FALSE)),"",VLOOKUP(VLOOKUP(C298,Table1[[Practice no.]:[12]],33,FALSE),List!$A$2:$B$5,2,FALSE)))</f>
        <v/>
      </c>
      <c r="T298" s="55" t="str">
        <f>IF(C298="","",IF(ISERROR(VLOOKUP(VLOOKUP(C298,Table1[[Practice no.]:[12]],34,FALSE),List!$A$2:$B$5,2,FALSE)),"",VLOOKUP(VLOOKUP(C298,Table1[[Practice no.]:[12]],34,FALSE),List!$A$2:$B$5,2,FALSE)))</f>
        <v/>
      </c>
      <c r="U298" s="55" t="str">
        <f>IF(C298="","",IF(ISERROR(VLOOKUP(VLOOKUP(C298,Table1[[Practice no.]:[12]],35,FALSE),List!$A$2:$B$5,2,FALSE)),"",VLOOKUP(VLOOKUP(C298,Table1[[Practice no.]:[12]],35,FALSE),List!$A$2:$B$5,2,FALSE)))</f>
        <v/>
      </c>
      <c r="V298" s="55" t="str">
        <f>IF(C298="","",IF(ISERROR(VLOOKUP(VLOOKUP(C298,Table1[[Practice no.]:[12]],36,FALSE),List!$A$2:$B$5,2,FALSE)),"",VLOOKUP(VLOOKUP(C298,Table1[[Practice no.]:[12]],36,FALSE),List!$A$2:$B$5,2,FALSE)))</f>
        <v/>
      </c>
      <c r="W298" s="55" t="str">
        <f>IF(C298="","",IF(ISERROR(VLOOKUP(VLOOKUP(C298,Table1[[Practice no.]:[12]],37,FALSE),List!$A$2:$B$5,2,FALSE)),"",VLOOKUP(VLOOKUP(C298,Table1[[Practice no.]:[12]],37,FALSE),List!$A$2:$B$5,2,FALSE)))</f>
        <v/>
      </c>
      <c r="X298" s="55" t="str">
        <f>IF(C298="","",IF(ISERROR(VLOOKUP(VLOOKUP(C298,Table1[[Practice no.]:[12]],38,FALSE),List!$A$2:$B$5,2,FALSE)),"",VLOOKUP(VLOOKUP(C298,Table1[[Practice no.]:[12]],38,FALSE),List!$A$2:$B$5,2,FALSE)))</f>
        <v/>
      </c>
      <c r="Y298" s="55" t="str">
        <f>IF(C298="","",IF(ISERROR(VLOOKUP(VLOOKUP(C298,Table1[[Practice no.]:[12]],39,FALSE),List!$A$2:$B$5,2,FALSE)),"",VLOOKUP(VLOOKUP(C298,Table1[[Practice no.]:[12]],39,FALSE),List!$A$2:$B$5,2,FALSE)))</f>
        <v/>
      </c>
      <c r="Z298" s="55" t="str">
        <f>IF(C298="","",IF(ISERROR(VLOOKUP(VLOOKUP(C298,Table1[[Practice no.]:[12]],40,FALSE),List!$A$2:$B$5,2,FALSE)),"",VLOOKUP(VLOOKUP(C298,Table1[[Practice no.]:[12]],40,FALSE),List!$A$2:$B$5,2,FALSE)))</f>
        <v/>
      </c>
      <c r="AA298" s="55" t="str">
        <f>IF(C298="","",IF(ISERROR(VLOOKUP(VLOOKUP(C298,Table1[[Practice no.]:[12]],41,FALSE),List!$A$2:$B$5,2,FALSE)),"",VLOOKUP(VLOOKUP(C298,Table1[[Practice no.]:[12]],41,FALSE),List!$A$2:$B$5,2,FALSE)))</f>
        <v/>
      </c>
      <c r="AB298" s="55" t="str">
        <f>IF(C298="","",IF(ISERROR(VLOOKUP(VLOOKUP(C298,Table1[[Practice no.]:[12]],42,FALSE),List!$A$2:$B$5,2,FALSE)),"",VLOOKUP(VLOOKUP(C298,Table1[[Practice no.]:[12]],42,FALSE),List!$A$2:$B$5,2,FALSE)))</f>
        <v/>
      </c>
    </row>
    <row r="299" spans="1:28" ht="40.35" customHeight="1">
      <c r="A299" s="222"/>
      <c r="B299" s="219"/>
      <c r="C299" s="217"/>
      <c r="D299" s="219" t="str">
        <f>IF(C299="","",HYPERLINK("#'" &amp; C299 &amp; "'!A1",VLOOKUP(C299,Table1[[Practice no.]:[Pracitce Name]],2,FALSE)))</f>
        <v/>
      </c>
      <c r="E299" s="65" t="str">
        <f>IF(C299="","",IF(ISERROR(VLOOKUP(VLOOKUP(C299,Table1[[Practice no.]:[12]],19,FALSE),List!$A$2:$B$5,2,FALSE)),"",VLOOKUP(VLOOKUP(C299,Table1[[Practice no.]:[12]],19,FALSE),List!$A$2:$B$5,2,FALSE)))</f>
        <v/>
      </c>
      <c r="F299" s="66" t="str">
        <f>IF(C299="","",IF(ISERROR(VLOOKUP(VLOOKUP(C299,Table1[[Practice no.]:[12]],20,FALSE),List!$A$2:$B$5,2,FALSE)),"",VLOOKUP(VLOOKUP(C299,Table1[[Practice no.]:[12]],20,FALSE),List!$A$2:$B$5,2,FALSE)))</f>
        <v/>
      </c>
      <c r="G299" s="66" t="str">
        <f>IF(C299="","",IF(ISERROR(VLOOKUP(VLOOKUP(C299,Table1[[Practice no.]:[12]],21,FALSE),List!$A$2:$B$5,2,FALSE)),"",VLOOKUP(VLOOKUP(C299,Table1[[Practice no.]:[12]],21,FALSE),List!$A$2:$B$5,2,FALSE)))</f>
        <v/>
      </c>
      <c r="H299" s="67" t="str">
        <f>IF(C299="","",IF(ISERROR(VLOOKUP(VLOOKUP(C299,Table1[[Practice no.]:[12]],22,FALSE),List!$A$2:$B$5,2,FALSE)),"",VLOOKUP(VLOOKUP(C299,Table1[[Practice no.]:[12]],22,FALSE),List!$A$2:$B$5,2,FALSE)))</f>
        <v/>
      </c>
      <c r="I299" s="67" t="str">
        <f>IF(C299="","",IF(ISERROR(VLOOKUP(VLOOKUP(C299,Table1[[Practice no.]:[12]],23,FALSE),List!$A$2:$B$5,2,FALSE)),"",VLOOKUP(VLOOKUP(C299,Table1[[Practice no.]:[12]],23,FALSE),List!$A$2:$B$5,2,FALSE)))</f>
        <v/>
      </c>
      <c r="J299" s="67" t="str">
        <f>IF(C299="","",IF(ISERROR(VLOOKUP(VLOOKUP(C299,Table1[[Practice no.]:[12]],24,FALSE),List!$A$2:$B$5,2,FALSE)),"",VLOOKUP(VLOOKUP(C299,Table1[[Practice no.]:[12]],24,FALSE),List!$A$2:$B$5,2,FALSE)))</f>
        <v/>
      </c>
      <c r="K299" s="68" t="str">
        <f>IF(C299="","",IF(ISERROR(VLOOKUP(VLOOKUP(C299,Table1[[Practice no.]:[12]],25,FALSE),List!$A$2:$B$5,2,FALSE)),"",VLOOKUP(VLOOKUP(C299,Table1[[Practice no.]:[12]],25,FALSE),List!$A$2:$B$5,2,FALSE)))</f>
        <v/>
      </c>
      <c r="L299" s="68" t="str">
        <f>IF(C299="","",IF(ISERROR(VLOOKUP(VLOOKUP(C299,Table1[[Practice no.]:[12]],26,FALSE),List!$A$2:$B$5,2,FALSE)),"",VLOOKUP(VLOOKUP(C299,Table1[[Practice no.]:[12]],26,FALSE),List!$A$2:$B$5,2,FALSE)))</f>
        <v/>
      </c>
      <c r="M299" s="68" t="str">
        <f>IF(C299="","",IF(ISERROR(VLOOKUP(VLOOKUP(C299,Table1[[Practice no.]:[12]],27,FALSE),List!$A$2:$B$5,2,FALSE)),"",VLOOKUP(VLOOKUP(C299,Table1[[Practice no.]:[12]],27,FALSE),List!$A$2:$B$5,2,FALSE)))</f>
        <v/>
      </c>
      <c r="N299" s="69" t="str">
        <f>IF(C299="","",IF(ISERROR(VLOOKUP(VLOOKUP(C299,Table1[[Practice no.]:[12]],28,FALSE),List!$A$2:$B$5,2,FALSE)),"",VLOOKUP(VLOOKUP(C299,Table1[[Practice no.]:[12]],28,FALSE),List!$A$2:$B$5,2,FALSE)))</f>
        <v/>
      </c>
      <c r="O299" s="69" t="str">
        <f>IF(C299="","",IF(ISERROR(VLOOKUP(VLOOKUP(C299,Table1[[Practice no.]:[12]],29,FALSE),List!$A$2:$B$5,2,FALSE)),"",VLOOKUP(VLOOKUP(C299,Table1[[Practice no.]:[12]],29,FALSE),List!$A$2:$B$5,2,FALSE)))</f>
        <v/>
      </c>
      <c r="P299" s="69" t="str">
        <f>IF(C299="","",IF(ISERROR(VLOOKUP(VLOOKUP(C299,Table1[[Practice no.]:[12]],30,FALSE),List!$A$2:$B$5,2,FALSE)),"",VLOOKUP(VLOOKUP(C299,Table1[[Practice no.]:[12]],30,FALSE),List!$A$2:$B$5,2,FALSE)))</f>
        <v/>
      </c>
      <c r="Q299" s="77" t="str">
        <f>IF(C299="","",IF(ISERROR(VLOOKUP(VLOOKUP(C299,Table1[[Practice no.]:[12]],31,FALSE),List!$A$2:$B$5,2,FALSE)),"",VLOOKUP(VLOOKUP(C299,Table1[[Practice no.]:[12]],31,FALSE),List!$A$2:$B$5,2,FALSE)))</f>
        <v/>
      </c>
      <c r="R299" s="55" t="str">
        <f>IF(C299="","",IF(ISERROR(VLOOKUP(VLOOKUP(C299,Table1[[Practice no.]:[12]],32,FALSE),List!$A$2:$B$5,2,FALSE)),"",VLOOKUP(VLOOKUP(C299,Table1[[Practice no.]:[12]],32,FALSE),List!$A$2:$B$5,2,FALSE)))</f>
        <v/>
      </c>
      <c r="S299" s="55" t="str">
        <f>IF(C299="","",IF(ISERROR(VLOOKUP(VLOOKUP(C299,Table1[[Practice no.]:[12]],33,FALSE),List!$A$2:$B$5,2,FALSE)),"",VLOOKUP(VLOOKUP(C299,Table1[[Practice no.]:[12]],33,FALSE),List!$A$2:$B$5,2,FALSE)))</f>
        <v/>
      </c>
      <c r="T299" s="55" t="str">
        <f>IF(C299="","",IF(ISERROR(VLOOKUP(VLOOKUP(C299,Table1[[Practice no.]:[12]],34,FALSE),List!$A$2:$B$5,2,FALSE)),"",VLOOKUP(VLOOKUP(C299,Table1[[Practice no.]:[12]],34,FALSE),List!$A$2:$B$5,2,FALSE)))</f>
        <v/>
      </c>
      <c r="U299" s="55" t="str">
        <f>IF(C299="","",IF(ISERROR(VLOOKUP(VLOOKUP(C299,Table1[[Practice no.]:[12]],35,FALSE),List!$A$2:$B$5,2,FALSE)),"",VLOOKUP(VLOOKUP(C299,Table1[[Practice no.]:[12]],35,FALSE),List!$A$2:$B$5,2,FALSE)))</f>
        <v/>
      </c>
      <c r="V299" s="55" t="str">
        <f>IF(C299="","",IF(ISERROR(VLOOKUP(VLOOKUP(C299,Table1[[Practice no.]:[12]],36,FALSE),List!$A$2:$B$5,2,FALSE)),"",VLOOKUP(VLOOKUP(C299,Table1[[Practice no.]:[12]],36,FALSE),List!$A$2:$B$5,2,FALSE)))</f>
        <v/>
      </c>
      <c r="W299" s="55" t="str">
        <f>IF(C299="","",IF(ISERROR(VLOOKUP(VLOOKUP(C299,Table1[[Practice no.]:[12]],37,FALSE),List!$A$2:$B$5,2,FALSE)),"",VLOOKUP(VLOOKUP(C299,Table1[[Practice no.]:[12]],37,FALSE),List!$A$2:$B$5,2,FALSE)))</f>
        <v/>
      </c>
      <c r="X299" s="55" t="str">
        <f>IF(C299="","",IF(ISERROR(VLOOKUP(VLOOKUP(C299,Table1[[Practice no.]:[12]],38,FALSE),List!$A$2:$B$5,2,FALSE)),"",VLOOKUP(VLOOKUP(C299,Table1[[Practice no.]:[12]],38,FALSE),List!$A$2:$B$5,2,FALSE)))</f>
        <v/>
      </c>
      <c r="Y299" s="55" t="str">
        <f>IF(C299="","",IF(ISERROR(VLOOKUP(VLOOKUP(C299,Table1[[Practice no.]:[12]],39,FALSE),List!$A$2:$B$5,2,FALSE)),"",VLOOKUP(VLOOKUP(C299,Table1[[Practice no.]:[12]],39,FALSE),List!$A$2:$B$5,2,FALSE)))</f>
        <v/>
      </c>
      <c r="Z299" s="55" t="str">
        <f>IF(C299="","",IF(ISERROR(VLOOKUP(VLOOKUP(C299,Table1[[Practice no.]:[12]],40,FALSE),List!$A$2:$B$5,2,FALSE)),"",VLOOKUP(VLOOKUP(C299,Table1[[Practice no.]:[12]],40,FALSE),List!$A$2:$B$5,2,FALSE)))</f>
        <v/>
      </c>
      <c r="AA299" s="55" t="str">
        <f>IF(C299="","",IF(ISERROR(VLOOKUP(VLOOKUP(C299,Table1[[Practice no.]:[12]],41,FALSE),List!$A$2:$B$5,2,FALSE)),"",VLOOKUP(VLOOKUP(C299,Table1[[Practice no.]:[12]],41,FALSE),List!$A$2:$B$5,2,FALSE)))</f>
        <v/>
      </c>
      <c r="AB299" s="55" t="str">
        <f>IF(C299="","",IF(ISERROR(VLOOKUP(VLOOKUP(C299,Table1[[Practice no.]:[12]],42,FALSE),List!$A$2:$B$5,2,FALSE)),"",VLOOKUP(VLOOKUP(C299,Table1[[Practice no.]:[12]],42,FALSE),List!$A$2:$B$5,2,FALSE)))</f>
        <v/>
      </c>
    </row>
    <row r="300" spans="1:28" ht="40.35" customHeight="1">
      <c r="A300" s="222"/>
      <c r="B300" s="219"/>
      <c r="C300" s="217"/>
      <c r="D300" s="219" t="str">
        <f>IF(C300="","",HYPERLINK("#'" &amp; C300 &amp; "'!A1",VLOOKUP(C300,Table1[[Practice no.]:[Pracitce Name]],2,FALSE)))</f>
        <v/>
      </c>
      <c r="E300" s="65" t="str">
        <f>IF(C300="","",IF(ISERROR(VLOOKUP(VLOOKUP(C300,Table1[[Practice no.]:[12]],19,FALSE),List!$A$2:$B$5,2,FALSE)),"",VLOOKUP(VLOOKUP(C300,Table1[[Practice no.]:[12]],19,FALSE),List!$A$2:$B$5,2,FALSE)))</f>
        <v/>
      </c>
      <c r="F300" s="66" t="str">
        <f>IF(C300="","",IF(ISERROR(VLOOKUP(VLOOKUP(C300,Table1[[Practice no.]:[12]],20,FALSE),List!$A$2:$B$5,2,FALSE)),"",VLOOKUP(VLOOKUP(C300,Table1[[Practice no.]:[12]],20,FALSE),List!$A$2:$B$5,2,FALSE)))</f>
        <v/>
      </c>
      <c r="G300" s="66" t="str">
        <f>IF(C300="","",IF(ISERROR(VLOOKUP(VLOOKUP(C300,Table1[[Practice no.]:[12]],21,FALSE),List!$A$2:$B$5,2,FALSE)),"",VLOOKUP(VLOOKUP(C300,Table1[[Practice no.]:[12]],21,FALSE),List!$A$2:$B$5,2,FALSE)))</f>
        <v/>
      </c>
      <c r="H300" s="67" t="str">
        <f>IF(C300="","",IF(ISERROR(VLOOKUP(VLOOKUP(C300,Table1[[Practice no.]:[12]],22,FALSE),List!$A$2:$B$5,2,FALSE)),"",VLOOKUP(VLOOKUP(C300,Table1[[Practice no.]:[12]],22,FALSE),List!$A$2:$B$5,2,FALSE)))</f>
        <v/>
      </c>
      <c r="I300" s="67" t="str">
        <f>IF(C300="","",IF(ISERROR(VLOOKUP(VLOOKUP(C300,Table1[[Practice no.]:[12]],23,FALSE),List!$A$2:$B$5,2,FALSE)),"",VLOOKUP(VLOOKUP(C300,Table1[[Practice no.]:[12]],23,FALSE),List!$A$2:$B$5,2,FALSE)))</f>
        <v/>
      </c>
      <c r="J300" s="67" t="str">
        <f>IF(C300="","",IF(ISERROR(VLOOKUP(VLOOKUP(C300,Table1[[Practice no.]:[12]],24,FALSE),List!$A$2:$B$5,2,FALSE)),"",VLOOKUP(VLOOKUP(C300,Table1[[Practice no.]:[12]],24,FALSE),List!$A$2:$B$5,2,FALSE)))</f>
        <v/>
      </c>
      <c r="K300" s="68" t="str">
        <f>IF(C300="","",IF(ISERROR(VLOOKUP(VLOOKUP(C300,Table1[[Practice no.]:[12]],25,FALSE),List!$A$2:$B$5,2,FALSE)),"",VLOOKUP(VLOOKUP(C300,Table1[[Practice no.]:[12]],25,FALSE),List!$A$2:$B$5,2,FALSE)))</f>
        <v/>
      </c>
      <c r="L300" s="68" t="str">
        <f>IF(C300="","",IF(ISERROR(VLOOKUP(VLOOKUP(C300,Table1[[Practice no.]:[12]],26,FALSE),List!$A$2:$B$5,2,FALSE)),"",VLOOKUP(VLOOKUP(C300,Table1[[Practice no.]:[12]],26,FALSE),List!$A$2:$B$5,2,FALSE)))</f>
        <v/>
      </c>
      <c r="M300" s="68" t="str">
        <f>IF(C300="","",IF(ISERROR(VLOOKUP(VLOOKUP(C300,Table1[[Practice no.]:[12]],27,FALSE),List!$A$2:$B$5,2,FALSE)),"",VLOOKUP(VLOOKUP(C300,Table1[[Practice no.]:[12]],27,FALSE),List!$A$2:$B$5,2,FALSE)))</f>
        <v/>
      </c>
      <c r="N300" s="69" t="str">
        <f>IF(C300="","",IF(ISERROR(VLOOKUP(VLOOKUP(C300,Table1[[Practice no.]:[12]],28,FALSE),List!$A$2:$B$5,2,FALSE)),"",VLOOKUP(VLOOKUP(C300,Table1[[Practice no.]:[12]],28,FALSE),List!$A$2:$B$5,2,FALSE)))</f>
        <v/>
      </c>
      <c r="O300" s="69" t="str">
        <f>IF(C300="","",IF(ISERROR(VLOOKUP(VLOOKUP(C300,Table1[[Practice no.]:[12]],29,FALSE),List!$A$2:$B$5,2,FALSE)),"",VLOOKUP(VLOOKUP(C300,Table1[[Practice no.]:[12]],29,FALSE),List!$A$2:$B$5,2,FALSE)))</f>
        <v/>
      </c>
      <c r="P300" s="69" t="str">
        <f>IF(C300="","",IF(ISERROR(VLOOKUP(VLOOKUP(C300,Table1[[Practice no.]:[12]],30,FALSE),List!$A$2:$B$5,2,FALSE)),"",VLOOKUP(VLOOKUP(C300,Table1[[Practice no.]:[12]],30,FALSE),List!$A$2:$B$5,2,FALSE)))</f>
        <v/>
      </c>
      <c r="Q300" s="77" t="str">
        <f>IF(C300="","",IF(ISERROR(VLOOKUP(VLOOKUP(C300,Table1[[Practice no.]:[12]],31,FALSE),List!$A$2:$B$5,2,FALSE)),"",VLOOKUP(VLOOKUP(C300,Table1[[Practice no.]:[12]],31,FALSE),List!$A$2:$B$5,2,FALSE)))</f>
        <v/>
      </c>
      <c r="R300" s="55" t="str">
        <f>IF(C300="","",IF(ISERROR(VLOOKUP(VLOOKUP(C300,Table1[[Practice no.]:[12]],32,FALSE),List!$A$2:$B$5,2,FALSE)),"",VLOOKUP(VLOOKUP(C300,Table1[[Practice no.]:[12]],32,FALSE),List!$A$2:$B$5,2,FALSE)))</f>
        <v/>
      </c>
      <c r="S300" s="55" t="str">
        <f>IF(C300="","",IF(ISERROR(VLOOKUP(VLOOKUP(C300,Table1[[Practice no.]:[12]],33,FALSE),List!$A$2:$B$5,2,FALSE)),"",VLOOKUP(VLOOKUP(C300,Table1[[Practice no.]:[12]],33,FALSE),List!$A$2:$B$5,2,FALSE)))</f>
        <v/>
      </c>
      <c r="T300" s="55" t="str">
        <f>IF(C300="","",IF(ISERROR(VLOOKUP(VLOOKUP(C300,Table1[[Practice no.]:[12]],34,FALSE),List!$A$2:$B$5,2,FALSE)),"",VLOOKUP(VLOOKUP(C300,Table1[[Practice no.]:[12]],34,FALSE),List!$A$2:$B$5,2,FALSE)))</f>
        <v/>
      </c>
      <c r="U300" s="55" t="str">
        <f>IF(C300="","",IF(ISERROR(VLOOKUP(VLOOKUP(C300,Table1[[Practice no.]:[12]],35,FALSE),List!$A$2:$B$5,2,FALSE)),"",VLOOKUP(VLOOKUP(C300,Table1[[Practice no.]:[12]],35,FALSE),List!$A$2:$B$5,2,FALSE)))</f>
        <v/>
      </c>
      <c r="V300" s="55" t="str">
        <f>IF(C300="","",IF(ISERROR(VLOOKUP(VLOOKUP(C300,Table1[[Practice no.]:[12]],36,FALSE),List!$A$2:$B$5,2,FALSE)),"",VLOOKUP(VLOOKUP(C300,Table1[[Practice no.]:[12]],36,FALSE),List!$A$2:$B$5,2,FALSE)))</f>
        <v/>
      </c>
      <c r="W300" s="55" t="str">
        <f>IF(C300="","",IF(ISERROR(VLOOKUP(VLOOKUP(C300,Table1[[Practice no.]:[12]],37,FALSE),List!$A$2:$B$5,2,FALSE)),"",VLOOKUP(VLOOKUP(C300,Table1[[Practice no.]:[12]],37,FALSE),List!$A$2:$B$5,2,FALSE)))</f>
        <v/>
      </c>
      <c r="X300" s="55" t="str">
        <f>IF(C300="","",IF(ISERROR(VLOOKUP(VLOOKUP(C300,Table1[[Practice no.]:[12]],38,FALSE),List!$A$2:$B$5,2,FALSE)),"",VLOOKUP(VLOOKUP(C300,Table1[[Practice no.]:[12]],38,FALSE),List!$A$2:$B$5,2,FALSE)))</f>
        <v/>
      </c>
      <c r="Y300" s="55" t="str">
        <f>IF(C300="","",IF(ISERROR(VLOOKUP(VLOOKUP(C300,Table1[[Practice no.]:[12]],39,FALSE),List!$A$2:$B$5,2,FALSE)),"",VLOOKUP(VLOOKUP(C300,Table1[[Practice no.]:[12]],39,FALSE),List!$A$2:$B$5,2,FALSE)))</f>
        <v/>
      </c>
      <c r="Z300" s="55" t="str">
        <f>IF(C300="","",IF(ISERROR(VLOOKUP(VLOOKUP(C300,Table1[[Practice no.]:[12]],40,FALSE),List!$A$2:$B$5,2,FALSE)),"",VLOOKUP(VLOOKUP(C300,Table1[[Practice no.]:[12]],40,FALSE),List!$A$2:$B$5,2,FALSE)))</f>
        <v/>
      </c>
      <c r="AA300" s="55" t="str">
        <f>IF(C300="","",IF(ISERROR(VLOOKUP(VLOOKUP(C300,Table1[[Practice no.]:[12]],41,FALSE),List!$A$2:$B$5,2,FALSE)),"",VLOOKUP(VLOOKUP(C300,Table1[[Practice no.]:[12]],41,FALSE),List!$A$2:$B$5,2,FALSE)))</f>
        <v/>
      </c>
      <c r="AB300" s="55" t="str">
        <f>IF(C300="","",IF(ISERROR(VLOOKUP(VLOOKUP(C300,Table1[[Practice no.]:[12]],42,FALSE),List!$A$2:$B$5,2,FALSE)),"",VLOOKUP(VLOOKUP(C300,Table1[[Practice no.]:[12]],42,FALSE),List!$A$2:$B$5,2,FALSE)))</f>
        <v/>
      </c>
    </row>
    <row r="301" spans="1:28" ht="40.35" customHeight="1">
      <c r="A301" s="222"/>
      <c r="B301" s="219"/>
      <c r="C301" s="217"/>
      <c r="D301" s="219" t="str">
        <f>IF(C301="","",HYPERLINK("#'" &amp; C301 &amp; "'!A1",VLOOKUP(C301,Table1[[Practice no.]:[Pracitce Name]],2,FALSE)))</f>
        <v/>
      </c>
      <c r="E301" s="65" t="str">
        <f>IF(C301="","",IF(ISERROR(VLOOKUP(VLOOKUP(C301,Table1[[Practice no.]:[12]],19,FALSE),List!$A$2:$B$5,2,FALSE)),"",VLOOKUP(VLOOKUP(C301,Table1[[Practice no.]:[12]],19,FALSE),List!$A$2:$B$5,2,FALSE)))</f>
        <v/>
      </c>
      <c r="F301" s="66" t="str">
        <f>IF(C301="","",IF(ISERROR(VLOOKUP(VLOOKUP(C301,Table1[[Practice no.]:[12]],20,FALSE),List!$A$2:$B$5,2,FALSE)),"",VLOOKUP(VLOOKUP(C301,Table1[[Practice no.]:[12]],20,FALSE),List!$A$2:$B$5,2,FALSE)))</f>
        <v/>
      </c>
      <c r="G301" s="66" t="str">
        <f>IF(C301="","",IF(ISERROR(VLOOKUP(VLOOKUP(C301,Table1[[Practice no.]:[12]],21,FALSE),List!$A$2:$B$5,2,FALSE)),"",VLOOKUP(VLOOKUP(C301,Table1[[Practice no.]:[12]],21,FALSE),List!$A$2:$B$5,2,FALSE)))</f>
        <v/>
      </c>
      <c r="H301" s="67" t="str">
        <f>IF(C301="","",IF(ISERROR(VLOOKUP(VLOOKUP(C301,Table1[[Practice no.]:[12]],22,FALSE),List!$A$2:$B$5,2,FALSE)),"",VLOOKUP(VLOOKUP(C301,Table1[[Practice no.]:[12]],22,FALSE),List!$A$2:$B$5,2,FALSE)))</f>
        <v/>
      </c>
      <c r="I301" s="67" t="str">
        <f>IF(C301="","",IF(ISERROR(VLOOKUP(VLOOKUP(C301,Table1[[Practice no.]:[12]],23,FALSE),List!$A$2:$B$5,2,FALSE)),"",VLOOKUP(VLOOKUP(C301,Table1[[Practice no.]:[12]],23,FALSE),List!$A$2:$B$5,2,FALSE)))</f>
        <v/>
      </c>
      <c r="J301" s="67" t="str">
        <f>IF(C301="","",IF(ISERROR(VLOOKUP(VLOOKUP(C301,Table1[[Practice no.]:[12]],24,FALSE),List!$A$2:$B$5,2,FALSE)),"",VLOOKUP(VLOOKUP(C301,Table1[[Practice no.]:[12]],24,FALSE),List!$A$2:$B$5,2,FALSE)))</f>
        <v/>
      </c>
      <c r="K301" s="68" t="str">
        <f>IF(C301="","",IF(ISERROR(VLOOKUP(VLOOKUP(C301,Table1[[Practice no.]:[12]],25,FALSE),List!$A$2:$B$5,2,FALSE)),"",VLOOKUP(VLOOKUP(C301,Table1[[Practice no.]:[12]],25,FALSE),List!$A$2:$B$5,2,FALSE)))</f>
        <v/>
      </c>
      <c r="L301" s="68" t="str">
        <f>IF(C301="","",IF(ISERROR(VLOOKUP(VLOOKUP(C301,Table1[[Practice no.]:[12]],26,FALSE),List!$A$2:$B$5,2,FALSE)),"",VLOOKUP(VLOOKUP(C301,Table1[[Practice no.]:[12]],26,FALSE),List!$A$2:$B$5,2,FALSE)))</f>
        <v/>
      </c>
      <c r="M301" s="68" t="str">
        <f>IF(C301="","",IF(ISERROR(VLOOKUP(VLOOKUP(C301,Table1[[Practice no.]:[12]],27,FALSE),List!$A$2:$B$5,2,FALSE)),"",VLOOKUP(VLOOKUP(C301,Table1[[Practice no.]:[12]],27,FALSE),List!$A$2:$B$5,2,FALSE)))</f>
        <v/>
      </c>
      <c r="N301" s="69" t="str">
        <f>IF(C301="","",IF(ISERROR(VLOOKUP(VLOOKUP(C301,Table1[[Practice no.]:[12]],28,FALSE),List!$A$2:$B$5,2,FALSE)),"",VLOOKUP(VLOOKUP(C301,Table1[[Practice no.]:[12]],28,FALSE),List!$A$2:$B$5,2,FALSE)))</f>
        <v/>
      </c>
      <c r="O301" s="69" t="str">
        <f>IF(C301="","",IF(ISERROR(VLOOKUP(VLOOKUP(C301,Table1[[Practice no.]:[12]],29,FALSE),List!$A$2:$B$5,2,FALSE)),"",VLOOKUP(VLOOKUP(C301,Table1[[Practice no.]:[12]],29,FALSE),List!$A$2:$B$5,2,FALSE)))</f>
        <v/>
      </c>
      <c r="P301" s="69" t="str">
        <f>IF(C301="","",IF(ISERROR(VLOOKUP(VLOOKUP(C301,Table1[[Practice no.]:[12]],30,FALSE),List!$A$2:$B$5,2,FALSE)),"",VLOOKUP(VLOOKUP(C301,Table1[[Practice no.]:[12]],30,FALSE),List!$A$2:$B$5,2,FALSE)))</f>
        <v/>
      </c>
      <c r="Q301" s="77" t="str">
        <f>IF(C301="","",IF(ISERROR(VLOOKUP(VLOOKUP(C301,Table1[[Practice no.]:[12]],31,FALSE),List!$A$2:$B$5,2,FALSE)),"",VLOOKUP(VLOOKUP(C301,Table1[[Practice no.]:[12]],31,FALSE),List!$A$2:$B$5,2,FALSE)))</f>
        <v/>
      </c>
      <c r="R301" s="55" t="str">
        <f>IF(C301="","",IF(ISERROR(VLOOKUP(VLOOKUP(C301,Table1[[Practice no.]:[12]],32,FALSE),List!$A$2:$B$5,2,FALSE)),"",VLOOKUP(VLOOKUP(C301,Table1[[Practice no.]:[12]],32,FALSE),List!$A$2:$B$5,2,FALSE)))</f>
        <v/>
      </c>
      <c r="S301" s="55" t="str">
        <f>IF(C301="","",IF(ISERROR(VLOOKUP(VLOOKUP(C301,Table1[[Practice no.]:[12]],33,FALSE),List!$A$2:$B$5,2,FALSE)),"",VLOOKUP(VLOOKUP(C301,Table1[[Practice no.]:[12]],33,FALSE),List!$A$2:$B$5,2,FALSE)))</f>
        <v/>
      </c>
      <c r="T301" s="55" t="str">
        <f>IF(C301="","",IF(ISERROR(VLOOKUP(VLOOKUP(C301,Table1[[Practice no.]:[12]],34,FALSE),List!$A$2:$B$5,2,FALSE)),"",VLOOKUP(VLOOKUP(C301,Table1[[Practice no.]:[12]],34,FALSE),List!$A$2:$B$5,2,FALSE)))</f>
        <v/>
      </c>
      <c r="U301" s="55" t="str">
        <f>IF(C301="","",IF(ISERROR(VLOOKUP(VLOOKUP(C301,Table1[[Practice no.]:[12]],35,FALSE),List!$A$2:$B$5,2,FALSE)),"",VLOOKUP(VLOOKUP(C301,Table1[[Practice no.]:[12]],35,FALSE),List!$A$2:$B$5,2,FALSE)))</f>
        <v/>
      </c>
      <c r="V301" s="55" t="str">
        <f>IF(C301="","",IF(ISERROR(VLOOKUP(VLOOKUP(C301,Table1[[Practice no.]:[12]],36,FALSE),List!$A$2:$B$5,2,FALSE)),"",VLOOKUP(VLOOKUP(C301,Table1[[Practice no.]:[12]],36,FALSE),List!$A$2:$B$5,2,FALSE)))</f>
        <v/>
      </c>
      <c r="W301" s="55" t="str">
        <f>IF(C301="","",IF(ISERROR(VLOOKUP(VLOOKUP(C301,Table1[[Practice no.]:[12]],37,FALSE),List!$A$2:$B$5,2,FALSE)),"",VLOOKUP(VLOOKUP(C301,Table1[[Practice no.]:[12]],37,FALSE),List!$A$2:$B$5,2,FALSE)))</f>
        <v/>
      </c>
      <c r="X301" s="55" t="str">
        <f>IF(C301="","",IF(ISERROR(VLOOKUP(VLOOKUP(C301,Table1[[Practice no.]:[12]],38,FALSE),List!$A$2:$B$5,2,FALSE)),"",VLOOKUP(VLOOKUP(C301,Table1[[Practice no.]:[12]],38,FALSE),List!$A$2:$B$5,2,FALSE)))</f>
        <v/>
      </c>
      <c r="Y301" s="55" t="str">
        <f>IF(C301="","",IF(ISERROR(VLOOKUP(VLOOKUP(C301,Table1[[Practice no.]:[12]],39,FALSE),List!$A$2:$B$5,2,FALSE)),"",VLOOKUP(VLOOKUP(C301,Table1[[Practice no.]:[12]],39,FALSE),List!$A$2:$B$5,2,FALSE)))</f>
        <v/>
      </c>
      <c r="Z301" s="55" t="str">
        <f>IF(C301="","",IF(ISERROR(VLOOKUP(VLOOKUP(C301,Table1[[Practice no.]:[12]],40,FALSE),List!$A$2:$B$5,2,FALSE)),"",VLOOKUP(VLOOKUP(C301,Table1[[Practice no.]:[12]],40,FALSE),List!$A$2:$B$5,2,FALSE)))</f>
        <v/>
      </c>
      <c r="AA301" s="55" t="str">
        <f>IF(C301="","",IF(ISERROR(VLOOKUP(VLOOKUP(C301,Table1[[Practice no.]:[12]],41,FALSE),List!$A$2:$B$5,2,FALSE)),"",VLOOKUP(VLOOKUP(C301,Table1[[Practice no.]:[12]],41,FALSE),List!$A$2:$B$5,2,FALSE)))</f>
        <v/>
      </c>
      <c r="AB301" s="55" t="str">
        <f>IF(C301="","",IF(ISERROR(VLOOKUP(VLOOKUP(C301,Table1[[Practice no.]:[12]],42,FALSE),List!$A$2:$B$5,2,FALSE)),"",VLOOKUP(VLOOKUP(C301,Table1[[Practice no.]:[12]],42,FALSE),List!$A$2:$B$5,2,FALSE)))</f>
        <v/>
      </c>
    </row>
    <row r="302" spans="1:28" ht="40.35" customHeight="1">
      <c r="A302" s="222"/>
      <c r="B302" s="219"/>
      <c r="C302" s="217"/>
      <c r="D302" s="219" t="str">
        <f>IF(C302="","",HYPERLINK("#'" &amp; C302 &amp; "'!A1",VLOOKUP(C302,Table1[[Practice no.]:[Pracitce Name]],2,FALSE)))</f>
        <v/>
      </c>
      <c r="E302" s="65" t="str">
        <f>IF(C302="","",IF(ISERROR(VLOOKUP(VLOOKUP(C302,Table1[[Practice no.]:[12]],19,FALSE),List!$A$2:$B$5,2,FALSE)),"",VLOOKUP(VLOOKUP(C302,Table1[[Practice no.]:[12]],19,FALSE),List!$A$2:$B$5,2,FALSE)))</f>
        <v/>
      </c>
      <c r="F302" s="66" t="str">
        <f>IF(C302="","",IF(ISERROR(VLOOKUP(VLOOKUP(C302,Table1[[Practice no.]:[12]],20,FALSE),List!$A$2:$B$5,2,FALSE)),"",VLOOKUP(VLOOKUP(C302,Table1[[Practice no.]:[12]],20,FALSE),List!$A$2:$B$5,2,FALSE)))</f>
        <v/>
      </c>
      <c r="G302" s="66" t="str">
        <f>IF(C302="","",IF(ISERROR(VLOOKUP(VLOOKUP(C302,Table1[[Practice no.]:[12]],21,FALSE),List!$A$2:$B$5,2,FALSE)),"",VLOOKUP(VLOOKUP(C302,Table1[[Practice no.]:[12]],21,FALSE),List!$A$2:$B$5,2,FALSE)))</f>
        <v/>
      </c>
      <c r="H302" s="67" t="str">
        <f>IF(C302="","",IF(ISERROR(VLOOKUP(VLOOKUP(C302,Table1[[Practice no.]:[12]],22,FALSE),List!$A$2:$B$5,2,FALSE)),"",VLOOKUP(VLOOKUP(C302,Table1[[Practice no.]:[12]],22,FALSE),List!$A$2:$B$5,2,FALSE)))</f>
        <v/>
      </c>
      <c r="I302" s="67" t="str">
        <f>IF(C302="","",IF(ISERROR(VLOOKUP(VLOOKUP(C302,Table1[[Practice no.]:[12]],23,FALSE),List!$A$2:$B$5,2,FALSE)),"",VLOOKUP(VLOOKUP(C302,Table1[[Practice no.]:[12]],23,FALSE),List!$A$2:$B$5,2,FALSE)))</f>
        <v/>
      </c>
      <c r="J302" s="67" t="str">
        <f>IF(C302="","",IF(ISERROR(VLOOKUP(VLOOKUP(C302,Table1[[Practice no.]:[12]],24,FALSE),List!$A$2:$B$5,2,FALSE)),"",VLOOKUP(VLOOKUP(C302,Table1[[Practice no.]:[12]],24,FALSE),List!$A$2:$B$5,2,FALSE)))</f>
        <v/>
      </c>
      <c r="K302" s="68" t="str">
        <f>IF(C302="","",IF(ISERROR(VLOOKUP(VLOOKUP(C302,Table1[[Practice no.]:[12]],25,FALSE),List!$A$2:$B$5,2,FALSE)),"",VLOOKUP(VLOOKUP(C302,Table1[[Practice no.]:[12]],25,FALSE),List!$A$2:$B$5,2,FALSE)))</f>
        <v/>
      </c>
      <c r="L302" s="68" t="str">
        <f>IF(C302="","",IF(ISERROR(VLOOKUP(VLOOKUP(C302,Table1[[Practice no.]:[12]],26,FALSE),List!$A$2:$B$5,2,FALSE)),"",VLOOKUP(VLOOKUP(C302,Table1[[Practice no.]:[12]],26,FALSE),List!$A$2:$B$5,2,FALSE)))</f>
        <v/>
      </c>
      <c r="M302" s="68" t="str">
        <f>IF(C302="","",IF(ISERROR(VLOOKUP(VLOOKUP(C302,Table1[[Practice no.]:[12]],27,FALSE),List!$A$2:$B$5,2,FALSE)),"",VLOOKUP(VLOOKUP(C302,Table1[[Practice no.]:[12]],27,FALSE),List!$A$2:$B$5,2,FALSE)))</f>
        <v/>
      </c>
      <c r="N302" s="69" t="str">
        <f>IF(C302="","",IF(ISERROR(VLOOKUP(VLOOKUP(C302,Table1[[Practice no.]:[12]],28,FALSE),List!$A$2:$B$5,2,FALSE)),"",VLOOKUP(VLOOKUP(C302,Table1[[Practice no.]:[12]],28,FALSE),List!$A$2:$B$5,2,FALSE)))</f>
        <v/>
      </c>
      <c r="O302" s="69" t="str">
        <f>IF(C302="","",IF(ISERROR(VLOOKUP(VLOOKUP(C302,Table1[[Practice no.]:[12]],29,FALSE),List!$A$2:$B$5,2,FALSE)),"",VLOOKUP(VLOOKUP(C302,Table1[[Practice no.]:[12]],29,FALSE),List!$A$2:$B$5,2,FALSE)))</f>
        <v/>
      </c>
      <c r="P302" s="69" t="str">
        <f>IF(C302="","",IF(ISERROR(VLOOKUP(VLOOKUP(C302,Table1[[Practice no.]:[12]],30,FALSE),List!$A$2:$B$5,2,FALSE)),"",VLOOKUP(VLOOKUP(C302,Table1[[Practice no.]:[12]],30,FALSE),List!$A$2:$B$5,2,FALSE)))</f>
        <v/>
      </c>
      <c r="Q302" s="77" t="str">
        <f>IF(C302="","",IF(ISERROR(VLOOKUP(VLOOKUP(C302,Table1[[Practice no.]:[12]],31,FALSE),List!$A$2:$B$5,2,FALSE)),"",VLOOKUP(VLOOKUP(C302,Table1[[Practice no.]:[12]],31,FALSE),List!$A$2:$B$5,2,FALSE)))</f>
        <v/>
      </c>
      <c r="R302" s="55" t="str">
        <f>IF(C302="","",IF(ISERROR(VLOOKUP(VLOOKUP(C302,Table1[[Practice no.]:[12]],32,FALSE),List!$A$2:$B$5,2,FALSE)),"",VLOOKUP(VLOOKUP(C302,Table1[[Practice no.]:[12]],32,FALSE),List!$A$2:$B$5,2,FALSE)))</f>
        <v/>
      </c>
      <c r="S302" s="55" t="str">
        <f>IF(C302="","",IF(ISERROR(VLOOKUP(VLOOKUP(C302,Table1[[Practice no.]:[12]],33,FALSE),List!$A$2:$B$5,2,FALSE)),"",VLOOKUP(VLOOKUP(C302,Table1[[Practice no.]:[12]],33,FALSE),List!$A$2:$B$5,2,FALSE)))</f>
        <v/>
      </c>
      <c r="T302" s="55" t="str">
        <f>IF(C302="","",IF(ISERROR(VLOOKUP(VLOOKUP(C302,Table1[[Practice no.]:[12]],34,FALSE),List!$A$2:$B$5,2,FALSE)),"",VLOOKUP(VLOOKUP(C302,Table1[[Practice no.]:[12]],34,FALSE),List!$A$2:$B$5,2,FALSE)))</f>
        <v/>
      </c>
      <c r="U302" s="55" t="str">
        <f>IF(C302="","",IF(ISERROR(VLOOKUP(VLOOKUP(C302,Table1[[Practice no.]:[12]],35,FALSE),List!$A$2:$B$5,2,FALSE)),"",VLOOKUP(VLOOKUP(C302,Table1[[Practice no.]:[12]],35,FALSE),List!$A$2:$B$5,2,FALSE)))</f>
        <v/>
      </c>
      <c r="V302" s="55" t="str">
        <f>IF(C302="","",IF(ISERROR(VLOOKUP(VLOOKUP(C302,Table1[[Practice no.]:[12]],36,FALSE),List!$A$2:$B$5,2,FALSE)),"",VLOOKUP(VLOOKUP(C302,Table1[[Practice no.]:[12]],36,FALSE),List!$A$2:$B$5,2,FALSE)))</f>
        <v/>
      </c>
      <c r="W302" s="55" t="str">
        <f>IF(C302="","",IF(ISERROR(VLOOKUP(VLOOKUP(C302,Table1[[Practice no.]:[12]],37,FALSE),List!$A$2:$B$5,2,FALSE)),"",VLOOKUP(VLOOKUP(C302,Table1[[Practice no.]:[12]],37,FALSE),List!$A$2:$B$5,2,FALSE)))</f>
        <v/>
      </c>
      <c r="X302" s="55" t="str">
        <f>IF(C302="","",IF(ISERROR(VLOOKUP(VLOOKUP(C302,Table1[[Practice no.]:[12]],38,FALSE),List!$A$2:$B$5,2,FALSE)),"",VLOOKUP(VLOOKUP(C302,Table1[[Practice no.]:[12]],38,FALSE),List!$A$2:$B$5,2,FALSE)))</f>
        <v/>
      </c>
      <c r="Y302" s="55" t="str">
        <f>IF(C302="","",IF(ISERROR(VLOOKUP(VLOOKUP(C302,Table1[[Practice no.]:[12]],39,FALSE),List!$A$2:$B$5,2,FALSE)),"",VLOOKUP(VLOOKUP(C302,Table1[[Practice no.]:[12]],39,FALSE),List!$A$2:$B$5,2,FALSE)))</f>
        <v/>
      </c>
      <c r="Z302" s="55" t="str">
        <f>IF(C302="","",IF(ISERROR(VLOOKUP(VLOOKUP(C302,Table1[[Practice no.]:[12]],40,FALSE),List!$A$2:$B$5,2,FALSE)),"",VLOOKUP(VLOOKUP(C302,Table1[[Practice no.]:[12]],40,FALSE),List!$A$2:$B$5,2,FALSE)))</f>
        <v/>
      </c>
      <c r="AA302" s="55" t="str">
        <f>IF(C302="","",IF(ISERROR(VLOOKUP(VLOOKUP(C302,Table1[[Practice no.]:[12]],41,FALSE),List!$A$2:$B$5,2,FALSE)),"",VLOOKUP(VLOOKUP(C302,Table1[[Practice no.]:[12]],41,FALSE),List!$A$2:$B$5,2,FALSE)))</f>
        <v/>
      </c>
      <c r="AB302" s="55" t="str">
        <f>IF(C302="","",IF(ISERROR(VLOOKUP(VLOOKUP(C302,Table1[[Practice no.]:[12]],42,FALSE),List!$A$2:$B$5,2,FALSE)),"",VLOOKUP(VLOOKUP(C302,Table1[[Practice no.]:[12]],42,FALSE),List!$A$2:$B$5,2,FALSE)))</f>
        <v/>
      </c>
    </row>
    <row r="303" spans="1:28" ht="40.35" customHeight="1">
      <c r="A303" s="222"/>
      <c r="B303" s="219"/>
      <c r="C303" s="217"/>
      <c r="D303" s="219" t="str">
        <f>IF(C303="","",HYPERLINK("#'" &amp; C303 &amp; "'!A1",VLOOKUP(C303,Table1[[Practice no.]:[Pracitce Name]],2,FALSE)))</f>
        <v/>
      </c>
      <c r="E303" s="65" t="str">
        <f>IF(C303="","",IF(ISERROR(VLOOKUP(VLOOKUP(C303,Table1[[Practice no.]:[12]],19,FALSE),List!$A$2:$B$5,2,FALSE)),"",VLOOKUP(VLOOKUP(C303,Table1[[Practice no.]:[12]],19,FALSE),List!$A$2:$B$5,2,FALSE)))</f>
        <v/>
      </c>
      <c r="F303" s="66" t="str">
        <f>IF(C303="","",IF(ISERROR(VLOOKUP(VLOOKUP(C303,Table1[[Practice no.]:[12]],20,FALSE),List!$A$2:$B$5,2,FALSE)),"",VLOOKUP(VLOOKUP(C303,Table1[[Practice no.]:[12]],20,FALSE),List!$A$2:$B$5,2,FALSE)))</f>
        <v/>
      </c>
      <c r="G303" s="66" t="str">
        <f>IF(C303="","",IF(ISERROR(VLOOKUP(VLOOKUP(C303,Table1[[Practice no.]:[12]],21,FALSE),List!$A$2:$B$5,2,FALSE)),"",VLOOKUP(VLOOKUP(C303,Table1[[Practice no.]:[12]],21,FALSE),List!$A$2:$B$5,2,FALSE)))</f>
        <v/>
      </c>
      <c r="H303" s="67" t="str">
        <f>IF(C303="","",IF(ISERROR(VLOOKUP(VLOOKUP(C303,Table1[[Practice no.]:[12]],22,FALSE),List!$A$2:$B$5,2,FALSE)),"",VLOOKUP(VLOOKUP(C303,Table1[[Practice no.]:[12]],22,FALSE),List!$A$2:$B$5,2,FALSE)))</f>
        <v/>
      </c>
      <c r="I303" s="67" t="str">
        <f>IF(C303="","",IF(ISERROR(VLOOKUP(VLOOKUP(C303,Table1[[Practice no.]:[12]],23,FALSE),List!$A$2:$B$5,2,FALSE)),"",VLOOKUP(VLOOKUP(C303,Table1[[Practice no.]:[12]],23,FALSE),List!$A$2:$B$5,2,FALSE)))</f>
        <v/>
      </c>
      <c r="J303" s="67" t="str">
        <f>IF(C303="","",IF(ISERROR(VLOOKUP(VLOOKUP(C303,Table1[[Practice no.]:[12]],24,FALSE),List!$A$2:$B$5,2,FALSE)),"",VLOOKUP(VLOOKUP(C303,Table1[[Practice no.]:[12]],24,FALSE),List!$A$2:$B$5,2,FALSE)))</f>
        <v/>
      </c>
      <c r="K303" s="68" t="str">
        <f>IF(C303="","",IF(ISERROR(VLOOKUP(VLOOKUP(C303,Table1[[Practice no.]:[12]],25,FALSE),List!$A$2:$B$5,2,FALSE)),"",VLOOKUP(VLOOKUP(C303,Table1[[Practice no.]:[12]],25,FALSE),List!$A$2:$B$5,2,FALSE)))</f>
        <v/>
      </c>
      <c r="L303" s="68" t="str">
        <f>IF(C303="","",IF(ISERROR(VLOOKUP(VLOOKUP(C303,Table1[[Practice no.]:[12]],26,FALSE),List!$A$2:$B$5,2,FALSE)),"",VLOOKUP(VLOOKUP(C303,Table1[[Practice no.]:[12]],26,FALSE),List!$A$2:$B$5,2,FALSE)))</f>
        <v/>
      </c>
      <c r="M303" s="68" t="str">
        <f>IF(C303="","",IF(ISERROR(VLOOKUP(VLOOKUP(C303,Table1[[Practice no.]:[12]],27,FALSE),List!$A$2:$B$5,2,FALSE)),"",VLOOKUP(VLOOKUP(C303,Table1[[Practice no.]:[12]],27,FALSE),List!$A$2:$B$5,2,FALSE)))</f>
        <v/>
      </c>
      <c r="N303" s="69" t="str">
        <f>IF(C303="","",IF(ISERROR(VLOOKUP(VLOOKUP(C303,Table1[[Practice no.]:[12]],28,FALSE),List!$A$2:$B$5,2,FALSE)),"",VLOOKUP(VLOOKUP(C303,Table1[[Practice no.]:[12]],28,FALSE),List!$A$2:$B$5,2,FALSE)))</f>
        <v/>
      </c>
      <c r="O303" s="69" t="str">
        <f>IF(C303="","",IF(ISERROR(VLOOKUP(VLOOKUP(C303,Table1[[Practice no.]:[12]],29,FALSE),List!$A$2:$B$5,2,FALSE)),"",VLOOKUP(VLOOKUP(C303,Table1[[Practice no.]:[12]],29,FALSE),List!$A$2:$B$5,2,FALSE)))</f>
        <v/>
      </c>
      <c r="P303" s="69" t="str">
        <f>IF(C303="","",IF(ISERROR(VLOOKUP(VLOOKUP(C303,Table1[[Practice no.]:[12]],30,FALSE),List!$A$2:$B$5,2,FALSE)),"",VLOOKUP(VLOOKUP(C303,Table1[[Practice no.]:[12]],30,FALSE),List!$A$2:$B$5,2,FALSE)))</f>
        <v/>
      </c>
      <c r="Q303" s="77" t="str">
        <f>IF(C303="","",IF(ISERROR(VLOOKUP(VLOOKUP(C303,Table1[[Practice no.]:[12]],31,FALSE),List!$A$2:$B$5,2,FALSE)),"",VLOOKUP(VLOOKUP(C303,Table1[[Practice no.]:[12]],31,FALSE),List!$A$2:$B$5,2,FALSE)))</f>
        <v/>
      </c>
      <c r="R303" s="55" t="str">
        <f>IF(C303="","",IF(ISERROR(VLOOKUP(VLOOKUP(C303,Table1[[Practice no.]:[12]],32,FALSE),List!$A$2:$B$5,2,FALSE)),"",VLOOKUP(VLOOKUP(C303,Table1[[Practice no.]:[12]],32,FALSE),List!$A$2:$B$5,2,FALSE)))</f>
        <v/>
      </c>
      <c r="S303" s="55" t="str">
        <f>IF(C303="","",IF(ISERROR(VLOOKUP(VLOOKUP(C303,Table1[[Practice no.]:[12]],33,FALSE),List!$A$2:$B$5,2,FALSE)),"",VLOOKUP(VLOOKUP(C303,Table1[[Practice no.]:[12]],33,FALSE),List!$A$2:$B$5,2,FALSE)))</f>
        <v/>
      </c>
      <c r="T303" s="55" t="str">
        <f>IF(C303="","",IF(ISERROR(VLOOKUP(VLOOKUP(C303,Table1[[Practice no.]:[12]],34,FALSE),List!$A$2:$B$5,2,FALSE)),"",VLOOKUP(VLOOKUP(C303,Table1[[Practice no.]:[12]],34,FALSE),List!$A$2:$B$5,2,FALSE)))</f>
        <v/>
      </c>
      <c r="U303" s="55" t="str">
        <f>IF(C303="","",IF(ISERROR(VLOOKUP(VLOOKUP(C303,Table1[[Practice no.]:[12]],35,FALSE),List!$A$2:$B$5,2,FALSE)),"",VLOOKUP(VLOOKUP(C303,Table1[[Practice no.]:[12]],35,FALSE),List!$A$2:$B$5,2,FALSE)))</f>
        <v/>
      </c>
      <c r="V303" s="55" t="str">
        <f>IF(C303="","",IF(ISERROR(VLOOKUP(VLOOKUP(C303,Table1[[Practice no.]:[12]],36,FALSE),List!$A$2:$B$5,2,FALSE)),"",VLOOKUP(VLOOKUP(C303,Table1[[Practice no.]:[12]],36,FALSE),List!$A$2:$B$5,2,FALSE)))</f>
        <v/>
      </c>
      <c r="W303" s="55" t="str">
        <f>IF(C303="","",IF(ISERROR(VLOOKUP(VLOOKUP(C303,Table1[[Practice no.]:[12]],37,FALSE),List!$A$2:$B$5,2,FALSE)),"",VLOOKUP(VLOOKUP(C303,Table1[[Practice no.]:[12]],37,FALSE),List!$A$2:$B$5,2,FALSE)))</f>
        <v/>
      </c>
      <c r="X303" s="55" t="str">
        <f>IF(C303="","",IF(ISERROR(VLOOKUP(VLOOKUP(C303,Table1[[Practice no.]:[12]],38,FALSE),List!$A$2:$B$5,2,FALSE)),"",VLOOKUP(VLOOKUP(C303,Table1[[Practice no.]:[12]],38,FALSE),List!$A$2:$B$5,2,FALSE)))</f>
        <v/>
      </c>
      <c r="Y303" s="55" t="str">
        <f>IF(C303="","",IF(ISERROR(VLOOKUP(VLOOKUP(C303,Table1[[Practice no.]:[12]],39,FALSE),List!$A$2:$B$5,2,FALSE)),"",VLOOKUP(VLOOKUP(C303,Table1[[Practice no.]:[12]],39,FALSE),List!$A$2:$B$5,2,FALSE)))</f>
        <v/>
      </c>
      <c r="Z303" s="55" t="str">
        <f>IF(C303="","",IF(ISERROR(VLOOKUP(VLOOKUP(C303,Table1[[Practice no.]:[12]],40,FALSE),List!$A$2:$B$5,2,FALSE)),"",VLOOKUP(VLOOKUP(C303,Table1[[Practice no.]:[12]],40,FALSE),List!$A$2:$B$5,2,FALSE)))</f>
        <v/>
      </c>
      <c r="AA303" s="55" t="str">
        <f>IF(C303="","",IF(ISERROR(VLOOKUP(VLOOKUP(C303,Table1[[Practice no.]:[12]],41,FALSE),List!$A$2:$B$5,2,FALSE)),"",VLOOKUP(VLOOKUP(C303,Table1[[Practice no.]:[12]],41,FALSE),List!$A$2:$B$5,2,FALSE)))</f>
        <v/>
      </c>
      <c r="AB303" s="55" t="str">
        <f>IF(C303="","",IF(ISERROR(VLOOKUP(VLOOKUP(C303,Table1[[Practice no.]:[12]],42,FALSE),List!$A$2:$B$5,2,FALSE)),"",VLOOKUP(VLOOKUP(C303,Table1[[Practice no.]:[12]],42,FALSE),List!$A$2:$B$5,2,FALSE)))</f>
        <v/>
      </c>
    </row>
    <row r="304" spans="1:28" ht="40.35" customHeight="1">
      <c r="A304" s="222"/>
      <c r="B304" s="219"/>
      <c r="C304" s="217"/>
      <c r="D304" s="219" t="str">
        <f>IF(C304="","",HYPERLINK("#'" &amp; C304 &amp; "'!A1",VLOOKUP(C304,Table1[[Practice no.]:[Pracitce Name]],2,FALSE)))</f>
        <v/>
      </c>
      <c r="E304" s="65" t="str">
        <f>IF(C304="","",IF(ISERROR(VLOOKUP(VLOOKUP(C304,Table1[[Practice no.]:[12]],19,FALSE),List!$A$2:$B$5,2,FALSE)),"",VLOOKUP(VLOOKUP(C304,Table1[[Practice no.]:[12]],19,FALSE),List!$A$2:$B$5,2,FALSE)))</f>
        <v/>
      </c>
      <c r="F304" s="66" t="str">
        <f>IF(C304="","",IF(ISERROR(VLOOKUP(VLOOKUP(C304,Table1[[Practice no.]:[12]],20,FALSE),List!$A$2:$B$5,2,FALSE)),"",VLOOKUP(VLOOKUP(C304,Table1[[Practice no.]:[12]],20,FALSE),List!$A$2:$B$5,2,FALSE)))</f>
        <v/>
      </c>
      <c r="G304" s="66" t="str">
        <f>IF(C304="","",IF(ISERROR(VLOOKUP(VLOOKUP(C304,Table1[[Practice no.]:[12]],21,FALSE),List!$A$2:$B$5,2,FALSE)),"",VLOOKUP(VLOOKUP(C304,Table1[[Practice no.]:[12]],21,FALSE),List!$A$2:$B$5,2,FALSE)))</f>
        <v/>
      </c>
      <c r="H304" s="67" t="str">
        <f>IF(C304="","",IF(ISERROR(VLOOKUP(VLOOKUP(C304,Table1[[Practice no.]:[12]],22,FALSE),List!$A$2:$B$5,2,FALSE)),"",VLOOKUP(VLOOKUP(C304,Table1[[Practice no.]:[12]],22,FALSE),List!$A$2:$B$5,2,FALSE)))</f>
        <v/>
      </c>
      <c r="I304" s="67" t="str">
        <f>IF(C304="","",IF(ISERROR(VLOOKUP(VLOOKUP(C304,Table1[[Practice no.]:[12]],23,FALSE),List!$A$2:$B$5,2,FALSE)),"",VLOOKUP(VLOOKUP(C304,Table1[[Practice no.]:[12]],23,FALSE),List!$A$2:$B$5,2,FALSE)))</f>
        <v/>
      </c>
      <c r="J304" s="67" t="str">
        <f>IF(C304="","",IF(ISERROR(VLOOKUP(VLOOKUP(C304,Table1[[Practice no.]:[12]],24,FALSE),List!$A$2:$B$5,2,FALSE)),"",VLOOKUP(VLOOKUP(C304,Table1[[Practice no.]:[12]],24,FALSE),List!$A$2:$B$5,2,FALSE)))</f>
        <v/>
      </c>
      <c r="K304" s="68" t="str">
        <f>IF(C304="","",IF(ISERROR(VLOOKUP(VLOOKUP(C304,Table1[[Practice no.]:[12]],25,FALSE),List!$A$2:$B$5,2,FALSE)),"",VLOOKUP(VLOOKUP(C304,Table1[[Practice no.]:[12]],25,FALSE),List!$A$2:$B$5,2,FALSE)))</f>
        <v/>
      </c>
      <c r="L304" s="68" t="str">
        <f>IF(C304="","",IF(ISERROR(VLOOKUP(VLOOKUP(C304,Table1[[Practice no.]:[12]],26,FALSE),List!$A$2:$B$5,2,FALSE)),"",VLOOKUP(VLOOKUP(C304,Table1[[Practice no.]:[12]],26,FALSE),List!$A$2:$B$5,2,FALSE)))</f>
        <v/>
      </c>
      <c r="M304" s="68" t="str">
        <f>IF(C304="","",IF(ISERROR(VLOOKUP(VLOOKUP(C304,Table1[[Practice no.]:[12]],27,FALSE),List!$A$2:$B$5,2,FALSE)),"",VLOOKUP(VLOOKUP(C304,Table1[[Practice no.]:[12]],27,FALSE),List!$A$2:$B$5,2,FALSE)))</f>
        <v/>
      </c>
      <c r="N304" s="69" t="str">
        <f>IF(C304="","",IF(ISERROR(VLOOKUP(VLOOKUP(C304,Table1[[Practice no.]:[12]],28,FALSE),List!$A$2:$B$5,2,FALSE)),"",VLOOKUP(VLOOKUP(C304,Table1[[Practice no.]:[12]],28,FALSE),List!$A$2:$B$5,2,FALSE)))</f>
        <v/>
      </c>
      <c r="O304" s="69" t="str">
        <f>IF(C304="","",IF(ISERROR(VLOOKUP(VLOOKUP(C304,Table1[[Practice no.]:[12]],29,FALSE),List!$A$2:$B$5,2,FALSE)),"",VLOOKUP(VLOOKUP(C304,Table1[[Practice no.]:[12]],29,FALSE),List!$A$2:$B$5,2,FALSE)))</f>
        <v/>
      </c>
      <c r="P304" s="69" t="str">
        <f>IF(C304="","",IF(ISERROR(VLOOKUP(VLOOKUP(C304,Table1[[Practice no.]:[12]],30,FALSE),List!$A$2:$B$5,2,FALSE)),"",VLOOKUP(VLOOKUP(C304,Table1[[Practice no.]:[12]],30,FALSE),List!$A$2:$B$5,2,FALSE)))</f>
        <v/>
      </c>
      <c r="Q304" s="77" t="str">
        <f>IF(C304="","",IF(ISERROR(VLOOKUP(VLOOKUP(C304,Table1[[Practice no.]:[12]],31,FALSE),List!$A$2:$B$5,2,FALSE)),"",VLOOKUP(VLOOKUP(C304,Table1[[Practice no.]:[12]],31,FALSE),List!$A$2:$B$5,2,FALSE)))</f>
        <v/>
      </c>
      <c r="R304" s="55" t="str">
        <f>IF(C304="","",IF(ISERROR(VLOOKUP(VLOOKUP(C304,Table1[[Practice no.]:[12]],32,FALSE),List!$A$2:$B$5,2,FALSE)),"",VLOOKUP(VLOOKUP(C304,Table1[[Practice no.]:[12]],32,FALSE),List!$A$2:$B$5,2,FALSE)))</f>
        <v/>
      </c>
      <c r="S304" s="55" t="str">
        <f>IF(C304="","",IF(ISERROR(VLOOKUP(VLOOKUP(C304,Table1[[Practice no.]:[12]],33,FALSE),List!$A$2:$B$5,2,FALSE)),"",VLOOKUP(VLOOKUP(C304,Table1[[Practice no.]:[12]],33,FALSE),List!$A$2:$B$5,2,FALSE)))</f>
        <v/>
      </c>
      <c r="T304" s="55" t="str">
        <f>IF(C304="","",IF(ISERROR(VLOOKUP(VLOOKUP(C304,Table1[[Practice no.]:[12]],34,FALSE),List!$A$2:$B$5,2,FALSE)),"",VLOOKUP(VLOOKUP(C304,Table1[[Practice no.]:[12]],34,FALSE),List!$A$2:$B$5,2,FALSE)))</f>
        <v/>
      </c>
      <c r="U304" s="55" t="str">
        <f>IF(C304="","",IF(ISERROR(VLOOKUP(VLOOKUP(C304,Table1[[Practice no.]:[12]],35,FALSE),List!$A$2:$B$5,2,FALSE)),"",VLOOKUP(VLOOKUP(C304,Table1[[Practice no.]:[12]],35,FALSE),List!$A$2:$B$5,2,FALSE)))</f>
        <v/>
      </c>
      <c r="V304" s="55" t="str">
        <f>IF(C304="","",IF(ISERROR(VLOOKUP(VLOOKUP(C304,Table1[[Practice no.]:[12]],36,FALSE),List!$A$2:$B$5,2,FALSE)),"",VLOOKUP(VLOOKUP(C304,Table1[[Practice no.]:[12]],36,FALSE),List!$A$2:$B$5,2,FALSE)))</f>
        <v/>
      </c>
      <c r="W304" s="55" t="str">
        <f>IF(C304="","",IF(ISERROR(VLOOKUP(VLOOKUP(C304,Table1[[Practice no.]:[12]],37,FALSE),List!$A$2:$B$5,2,FALSE)),"",VLOOKUP(VLOOKUP(C304,Table1[[Practice no.]:[12]],37,FALSE),List!$A$2:$B$5,2,FALSE)))</f>
        <v/>
      </c>
      <c r="X304" s="55" t="str">
        <f>IF(C304="","",IF(ISERROR(VLOOKUP(VLOOKUP(C304,Table1[[Practice no.]:[12]],38,FALSE),List!$A$2:$B$5,2,FALSE)),"",VLOOKUP(VLOOKUP(C304,Table1[[Practice no.]:[12]],38,FALSE),List!$A$2:$B$5,2,FALSE)))</f>
        <v/>
      </c>
      <c r="Y304" s="55" t="str">
        <f>IF(C304="","",IF(ISERROR(VLOOKUP(VLOOKUP(C304,Table1[[Practice no.]:[12]],39,FALSE),List!$A$2:$B$5,2,FALSE)),"",VLOOKUP(VLOOKUP(C304,Table1[[Practice no.]:[12]],39,FALSE),List!$A$2:$B$5,2,FALSE)))</f>
        <v/>
      </c>
      <c r="Z304" s="55" t="str">
        <f>IF(C304="","",IF(ISERROR(VLOOKUP(VLOOKUP(C304,Table1[[Practice no.]:[12]],40,FALSE),List!$A$2:$B$5,2,FALSE)),"",VLOOKUP(VLOOKUP(C304,Table1[[Practice no.]:[12]],40,FALSE),List!$A$2:$B$5,2,FALSE)))</f>
        <v/>
      </c>
      <c r="AA304" s="55" t="str">
        <f>IF(C304="","",IF(ISERROR(VLOOKUP(VLOOKUP(C304,Table1[[Practice no.]:[12]],41,FALSE),List!$A$2:$B$5,2,FALSE)),"",VLOOKUP(VLOOKUP(C304,Table1[[Practice no.]:[12]],41,FALSE),List!$A$2:$B$5,2,FALSE)))</f>
        <v/>
      </c>
      <c r="AB304" s="55" t="str">
        <f>IF(C304="","",IF(ISERROR(VLOOKUP(VLOOKUP(C304,Table1[[Practice no.]:[12]],42,FALSE),List!$A$2:$B$5,2,FALSE)),"",VLOOKUP(VLOOKUP(C304,Table1[[Practice no.]:[12]],42,FALSE),List!$A$2:$B$5,2,FALSE)))</f>
        <v/>
      </c>
    </row>
    <row r="305" spans="1:28" ht="40.35" customHeight="1">
      <c r="A305" s="222"/>
      <c r="B305" s="219"/>
      <c r="C305" s="217"/>
      <c r="D305" s="219" t="str">
        <f>IF(C305="","",HYPERLINK("#'" &amp; C305 &amp; "'!A1",VLOOKUP(C305,Table1[[Practice no.]:[Pracitce Name]],2,FALSE)))</f>
        <v/>
      </c>
      <c r="E305" s="65" t="str">
        <f>IF(C305="","",IF(ISERROR(VLOOKUP(VLOOKUP(C305,Table1[[Practice no.]:[12]],19,FALSE),List!$A$2:$B$5,2,FALSE)),"",VLOOKUP(VLOOKUP(C305,Table1[[Practice no.]:[12]],19,FALSE),List!$A$2:$B$5,2,FALSE)))</f>
        <v/>
      </c>
      <c r="F305" s="66" t="str">
        <f>IF(C305="","",IF(ISERROR(VLOOKUP(VLOOKUP(C305,Table1[[Practice no.]:[12]],20,FALSE),List!$A$2:$B$5,2,FALSE)),"",VLOOKUP(VLOOKUP(C305,Table1[[Practice no.]:[12]],20,FALSE),List!$A$2:$B$5,2,FALSE)))</f>
        <v/>
      </c>
      <c r="G305" s="66" t="str">
        <f>IF(C305="","",IF(ISERROR(VLOOKUP(VLOOKUP(C305,Table1[[Practice no.]:[12]],21,FALSE),List!$A$2:$B$5,2,FALSE)),"",VLOOKUP(VLOOKUP(C305,Table1[[Practice no.]:[12]],21,FALSE),List!$A$2:$B$5,2,FALSE)))</f>
        <v/>
      </c>
      <c r="H305" s="67" t="str">
        <f>IF(C305="","",IF(ISERROR(VLOOKUP(VLOOKUP(C305,Table1[[Practice no.]:[12]],22,FALSE),List!$A$2:$B$5,2,FALSE)),"",VLOOKUP(VLOOKUP(C305,Table1[[Practice no.]:[12]],22,FALSE),List!$A$2:$B$5,2,FALSE)))</f>
        <v/>
      </c>
      <c r="I305" s="67" t="str">
        <f>IF(C305="","",IF(ISERROR(VLOOKUP(VLOOKUP(C305,Table1[[Practice no.]:[12]],23,FALSE),List!$A$2:$B$5,2,FALSE)),"",VLOOKUP(VLOOKUP(C305,Table1[[Practice no.]:[12]],23,FALSE),List!$A$2:$B$5,2,FALSE)))</f>
        <v/>
      </c>
      <c r="J305" s="67" t="str">
        <f>IF(C305="","",IF(ISERROR(VLOOKUP(VLOOKUP(C305,Table1[[Practice no.]:[12]],24,FALSE),List!$A$2:$B$5,2,FALSE)),"",VLOOKUP(VLOOKUP(C305,Table1[[Practice no.]:[12]],24,FALSE),List!$A$2:$B$5,2,FALSE)))</f>
        <v/>
      </c>
      <c r="K305" s="68" t="str">
        <f>IF(C305="","",IF(ISERROR(VLOOKUP(VLOOKUP(C305,Table1[[Practice no.]:[12]],25,FALSE),List!$A$2:$B$5,2,FALSE)),"",VLOOKUP(VLOOKUP(C305,Table1[[Practice no.]:[12]],25,FALSE),List!$A$2:$B$5,2,FALSE)))</f>
        <v/>
      </c>
      <c r="L305" s="68" t="str">
        <f>IF(C305="","",IF(ISERROR(VLOOKUP(VLOOKUP(C305,Table1[[Practice no.]:[12]],26,FALSE),List!$A$2:$B$5,2,FALSE)),"",VLOOKUP(VLOOKUP(C305,Table1[[Practice no.]:[12]],26,FALSE),List!$A$2:$B$5,2,FALSE)))</f>
        <v/>
      </c>
      <c r="M305" s="68" t="str">
        <f>IF(C305="","",IF(ISERROR(VLOOKUP(VLOOKUP(C305,Table1[[Practice no.]:[12]],27,FALSE),List!$A$2:$B$5,2,FALSE)),"",VLOOKUP(VLOOKUP(C305,Table1[[Practice no.]:[12]],27,FALSE),List!$A$2:$B$5,2,FALSE)))</f>
        <v/>
      </c>
      <c r="N305" s="69" t="str">
        <f>IF(C305="","",IF(ISERROR(VLOOKUP(VLOOKUP(C305,Table1[[Practice no.]:[12]],28,FALSE),List!$A$2:$B$5,2,FALSE)),"",VLOOKUP(VLOOKUP(C305,Table1[[Practice no.]:[12]],28,FALSE),List!$A$2:$B$5,2,FALSE)))</f>
        <v/>
      </c>
      <c r="O305" s="69" t="str">
        <f>IF(C305="","",IF(ISERROR(VLOOKUP(VLOOKUP(C305,Table1[[Practice no.]:[12]],29,FALSE),List!$A$2:$B$5,2,FALSE)),"",VLOOKUP(VLOOKUP(C305,Table1[[Practice no.]:[12]],29,FALSE),List!$A$2:$B$5,2,FALSE)))</f>
        <v/>
      </c>
      <c r="P305" s="69" t="str">
        <f>IF(C305="","",IF(ISERROR(VLOOKUP(VLOOKUP(C305,Table1[[Practice no.]:[12]],30,FALSE),List!$A$2:$B$5,2,FALSE)),"",VLOOKUP(VLOOKUP(C305,Table1[[Practice no.]:[12]],30,FALSE),List!$A$2:$B$5,2,FALSE)))</f>
        <v/>
      </c>
      <c r="Q305" s="77" t="str">
        <f>IF(C305="","",IF(ISERROR(VLOOKUP(VLOOKUP(C305,Table1[[Practice no.]:[12]],31,FALSE),List!$A$2:$B$5,2,FALSE)),"",VLOOKUP(VLOOKUP(C305,Table1[[Practice no.]:[12]],31,FALSE),List!$A$2:$B$5,2,FALSE)))</f>
        <v/>
      </c>
      <c r="R305" s="55" t="str">
        <f>IF(C305="","",IF(ISERROR(VLOOKUP(VLOOKUP(C305,Table1[[Practice no.]:[12]],32,FALSE),List!$A$2:$B$5,2,FALSE)),"",VLOOKUP(VLOOKUP(C305,Table1[[Practice no.]:[12]],32,FALSE),List!$A$2:$B$5,2,FALSE)))</f>
        <v/>
      </c>
      <c r="S305" s="55" t="str">
        <f>IF(C305="","",IF(ISERROR(VLOOKUP(VLOOKUP(C305,Table1[[Practice no.]:[12]],33,FALSE),List!$A$2:$B$5,2,FALSE)),"",VLOOKUP(VLOOKUP(C305,Table1[[Practice no.]:[12]],33,FALSE),List!$A$2:$B$5,2,FALSE)))</f>
        <v/>
      </c>
      <c r="T305" s="55" t="str">
        <f>IF(C305="","",IF(ISERROR(VLOOKUP(VLOOKUP(C305,Table1[[Practice no.]:[12]],34,FALSE),List!$A$2:$B$5,2,FALSE)),"",VLOOKUP(VLOOKUP(C305,Table1[[Practice no.]:[12]],34,FALSE),List!$A$2:$B$5,2,FALSE)))</f>
        <v/>
      </c>
      <c r="U305" s="55" t="str">
        <f>IF(C305="","",IF(ISERROR(VLOOKUP(VLOOKUP(C305,Table1[[Practice no.]:[12]],35,FALSE),List!$A$2:$B$5,2,FALSE)),"",VLOOKUP(VLOOKUP(C305,Table1[[Practice no.]:[12]],35,FALSE),List!$A$2:$B$5,2,FALSE)))</f>
        <v/>
      </c>
      <c r="V305" s="55" t="str">
        <f>IF(C305="","",IF(ISERROR(VLOOKUP(VLOOKUP(C305,Table1[[Practice no.]:[12]],36,FALSE),List!$A$2:$B$5,2,FALSE)),"",VLOOKUP(VLOOKUP(C305,Table1[[Practice no.]:[12]],36,FALSE),List!$A$2:$B$5,2,FALSE)))</f>
        <v/>
      </c>
      <c r="W305" s="55" t="str">
        <f>IF(C305="","",IF(ISERROR(VLOOKUP(VLOOKUP(C305,Table1[[Practice no.]:[12]],37,FALSE),List!$A$2:$B$5,2,FALSE)),"",VLOOKUP(VLOOKUP(C305,Table1[[Practice no.]:[12]],37,FALSE),List!$A$2:$B$5,2,FALSE)))</f>
        <v/>
      </c>
      <c r="X305" s="55" t="str">
        <f>IF(C305="","",IF(ISERROR(VLOOKUP(VLOOKUP(C305,Table1[[Practice no.]:[12]],38,FALSE),List!$A$2:$B$5,2,FALSE)),"",VLOOKUP(VLOOKUP(C305,Table1[[Practice no.]:[12]],38,FALSE),List!$A$2:$B$5,2,FALSE)))</f>
        <v/>
      </c>
      <c r="Y305" s="55" t="str">
        <f>IF(C305="","",IF(ISERROR(VLOOKUP(VLOOKUP(C305,Table1[[Practice no.]:[12]],39,FALSE),List!$A$2:$B$5,2,FALSE)),"",VLOOKUP(VLOOKUP(C305,Table1[[Practice no.]:[12]],39,FALSE),List!$A$2:$B$5,2,FALSE)))</f>
        <v/>
      </c>
      <c r="Z305" s="55" t="str">
        <f>IF(C305="","",IF(ISERROR(VLOOKUP(VLOOKUP(C305,Table1[[Practice no.]:[12]],40,FALSE),List!$A$2:$B$5,2,FALSE)),"",VLOOKUP(VLOOKUP(C305,Table1[[Practice no.]:[12]],40,FALSE),List!$A$2:$B$5,2,FALSE)))</f>
        <v/>
      </c>
      <c r="AA305" s="55" t="str">
        <f>IF(C305="","",IF(ISERROR(VLOOKUP(VLOOKUP(C305,Table1[[Practice no.]:[12]],41,FALSE),List!$A$2:$B$5,2,FALSE)),"",VLOOKUP(VLOOKUP(C305,Table1[[Practice no.]:[12]],41,FALSE),List!$A$2:$B$5,2,FALSE)))</f>
        <v/>
      </c>
      <c r="AB305" s="55" t="str">
        <f>IF(C305="","",IF(ISERROR(VLOOKUP(VLOOKUP(C305,Table1[[Practice no.]:[12]],42,FALSE),List!$A$2:$B$5,2,FALSE)),"",VLOOKUP(VLOOKUP(C305,Table1[[Practice no.]:[12]],42,FALSE),List!$A$2:$B$5,2,FALSE)))</f>
        <v/>
      </c>
    </row>
    <row r="306" spans="1:28" ht="40.35" customHeight="1">
      <c r="A306" s="222"/>
      <c r="B306" s="219"/>
      <c r="C306" s="217"/>
      <c r="D306" s="219" t="str">
        <f>IF(C306="","",HYPERLINK("#'" &amp; C306 &amp; "'!A1",VLOOKUP(C306,Table1[[Practice no.]:[Pracitce Name]],2,FALSE)))</f>
        <v/>
      </c>
      <c r="E306" s="65" t="str">
        <f>IF(C306="","",IF(ISERROR(VLOOKUP(VLOOKUP(C306,Table1[[Practice no.]:[12]],19,FALSE),List!$A$2:$B$5,2,FALSE)),"",VLOOKUP(VLOOKUP(C306,Table1[[Practice no.]:[12]],19,FALSE),List!$A$2:$B$5,2,FALSE)))</f>
        <v/>
      </c>
      <c r="F306" s="66" t="str">
        <f>IF(C306="","",IF(ISERROR(VLOOKUP(VLOOKUP(C306,Table1[[Practice no.]:[12]],20,FALSE),List!$A$2:$B$5,2,FALSE)),"",VLOOKUP(VLOOKUP(C306,Table1[[Practice no.]:[12]],20,FALSE),List!$A$2:$B$5,2,FALSE)))</f>
        <v/>
      </c>
      <c r="G306" s="66" t="str">
        <f>IF(C306="","",IF(ISERROR(VLOOKUP(VLOOKUP(C306,Table1[[Practice no.]:[12]],21,FALSE),List!$A$2:$B$5,2,FALSE)),"",VLOOKUP(VLOOKUP(C306,Table1[[Practice no.]:[12]],21,FALSE),List!$A$2:$B$5,2,FALSE)))</f>
        <v/>
      </c>
      <c r="H306" s="67" t="str">
        <f>IF(C306="","",IF(ISERROR(VLOOKUP(VLOOKUP(C306,Table1[[Practice no.]:[12]],22,FALSE),List!$A$2:$B$5,2,FALSE)),"",VLOOKUP(VLOOKUP(C306,Table1[[Practice no.]:[12]],22,FALSE),List!$A$2:$B$5,2,FALSE)))</f>
        <v/>
      </c>
      <c r="I306" s="67" t="str">
        <f>IF(C306="","",IF(ISERROR(VLOOKUP(VLOOKUP(C306,Table1[[Practice no.]:[12]],23,FALSE),List!$A$2:$B$5,2,FALSE)),"",VLOOKUP(VLOOKUP(C306,Table1[[Practice no.]:[12]],23,FALSE),List!$A$2:$B$5,2,FALSE)))</f>
        <v/>
      </c>
      <c r="J306" s="67" t="str">
        <f>IF(C306="","",IF(ISERROR(VLOOKUP(VLOOKUP(C306,Table1[[Practice no.]:[12]],24,FALSE),List!$A$2:$B$5,2,FALSE)),"",VLOOKUP(VLOOKUP(C306,Table1[[Practice no.]:[12]],24,FALSE),List!$A$2:$B$5,2,FALSE)))</f>
        <v/>
      </c>
      <c r="K306" s="68" t="str">
        <f>IF(C306="","",IF(ISERROR(VLOOKUP(VLOOKUP(C306,Table1[[Practice no.]:[12]],25,FALSE),List!$A$2:$B$5,2,FALSE)),"",VLOOKUP(VLOOKUP(C306,Table1[[Practice no.]:[12]],25,FALSE),List!$A$2:$B$5,2,FALSE)))</f>
        <v/>
      </c>
      <c r="L306" s="68" t="str">
        <f>IF(C306="","",IF(ISERROR(VLOOKUP(VLOOKUP(C306,Table1[[Practice no.]:[12]],26,FALSE),List!$A$2:$B$5,2,FALSE)),"",VLOOKUP(VLOOKUP(C306,Table1[[Practice no.]:[12]],26,FALSE),List!$A$2:$B$5,2,FALSE)))</f>
        <v/>
      </c>
      <c r="M306" s="68" t="str">
        <f>IF(C306="","",IF(ISERROR(VLOOKUP(VLOOKUP(C306,Table1[[Practice no.]:[12]],27,FALSE),List!$A$2:$B$5,2,FALSE)),"",VLOOKUP(VLOOKUP(C306,Table1[[Practice no.]:[12]],27,FALSE),List!$A$2:$B$5,2,FALSE)))</f>
        <v/>
      </c>
      <c r="N306" s="69" t="str">
        <f>IF(C306="","",IF(ISERROR(VLOOKUP(VLOOKUP(C306,Table1[[Practice no.]:[12]],28,FALSE),List!$A$2:$B$5,2,FALSE)),"",VLOOKUP(VLOOKUP(C306,Table1[[Practice no.]:[12]],28,FALSE),List!$A$2:$B$5,2,FALSE)))</f>
        <v/>
      </c>
      <c r="O306" s="69" t="str">
        <f>IF(C306="","",IF(ISERROR(VLOOKUP(VLOOKUP(C306,Table1[[Practice no.]:[12]],29,FALSE),List!$A$2:$B$5,2,FALSE)),"",VLOOKUP(VLOOKUP(C306,Table1[[Practice no.]:[12]],29,FALSE),List!$A$2:$B$5,2,FALSE)))</f>
        <v/>
      </c>
      <c r="P306" s="69" t="str">
        <f>IF(C306="","",IF(ISERROR(VLOOKUP(VLOOKUP(C306,Table1[[Practice no.]:[12]],30,FALSE),List!$A$2:$B$5,2,FALSE)),"",VLOOKUP(VLOOKUP(C306,Table1[[Practice no.]:[12]],30,FALSE),List!$A$2:$B$5,2,FALSE)))</f>
        <v/>
      </c>
      <c r="Q306" s="77" t="str">
        <f>IF(C306="","",IF(ISERROR(VLOOKUP(VLOOKUP(C306,Table1[[Practice no.]:[12]],31,FALSE),List!$A$2:$B$5,2,FALSE)),"",VLOOKUP(VLOOKUP(C306,Table1[[Practice no.]:[12]],31,FALSE),List!$A$2:$B$5,2,FALSE)))</f>
        <v/>
      </c>
      <c r="R306" s="55" t="str">
        <f>IF(C306="","",IF(ISERROR(VLOOKUP(VLOOKUP(C306,Table1[[Practice no.]:[12]],32,FALSE),List!$A$2:$B$5,2,FALSE)),"",VLOOKUP(VLOOKUP(C306,Table1[[Practice no.]:[12]],32,FALSE),List!$A$2:$B$5,2,FALSE)))</f>
        <v/>
      </c>
      <c r="S306" s="55" t="str">
        <f>IF(C306="","",IF(ISERROR(VLOOKUP(VLOOKUP(C306,Table1[[Practice no.]:[12]],33,FALSE),List!$A$2:$B$5,2,FALSE)),"",VLOOKUP(VLOOKUP(C306,Table1[[Practice no.]:[12]],33,FALSE),List!$A$2:$B$5,2,FALSE)))</f>
        <v/>
      </c>
      <c r="T306" s="55" t="str">
        <f>IF(C306="","",IF(ISERROR(VLOOKUP(VLOOKUP(C306,Table1[[Practice no.]:[12]],34,FALSE),List!$A$2:$B$5,2,FALSE)),"",VLOOKUP(VLOOKUP(C306,Table1[[Practice no.]:[12]],34,FALSE),List!$A$2:$B$5,2,FALSE)))</f>
        <v/>
      </c>
      <c r="U306" s="55" t="str">
        <f>IF(C306="","",IF(ISERROR(VLOOKUP(VLOOKUP(C306,Table1[[Practice no.]:[12]],35,FALSE),List!$A$2:$B$5,2,FALSE)),"",VLOOKUP(VLOOKUP(C306,Table1[[Practice no.]:[12]],35,FALSE),List!$A$2:$B$5,2,FALSE)))</f>
        <v/>
      </c>
      <c r="V306" s="55" t="str">
        <f>IF(C306="","",IF(ISERROR(VLOOKUP(VLOOKUP(C306,Table1[[Practice no.]:[12]],36,FALSE),List!$A$2:$B$5,2,FALSE)),"",VLOOKUP(VLOOKUP(C306,Table1[[Practice no.]:[12]],36,FALSE),List!$A$2:$B$5,2,FALSE)))</f>
        <v/>
      </c>
      <c r="W306" s="55" t="str">
        <f>IF(C306="","",IF(ISERROR(VLOOKUP(VLOOKUP(C306,Table1[[Practice no.]:[12]],37,FALSE),List!$A$2:$B$5,2,FALSE)),"",VLOOKUP(VLOOKUP(C306,Table1[[Practice no.]:[12]],37,FALSE),List!$A$2:$B$5,2,FALSE)))</f>
        <v/>
      </c>
      <c r="X306" s="55" t="str">
        <f>IF(C306="","",IF(ISERROR(VLOOKUP(VLOOKUP(C306,Table1[[Practice no.]:[12]],38,FALSE),List!$A$2:$B$5,2,FALSE)),"",VLOOKUP(VLOOKUP(C306,Table1[[Practice no.]:[12]],38,FALSE),List!$A$2:$B$5,2,FALSE)))</f>
        <v/>
      </c>
      <c r="Y306" s="55" t="str">
        <f>IF(C306="","",IF(ISERROR(VLOOKUP(VLOOKUP(C306,Table1[[Practice no.]:[12]],39,FALSE),List!$A$2:$B$5,2,FALSE)),"",VLOOKUP(VLOOKUP(C306,Table1[[Practice no.]:[12]],39,FALSE),List!$A$2:$B$5,2,FALSE)))</f>
        <v/>
      </c>
      <c r="Z306" s="55" t="str">
        <f>IF(C306="","",IF(ISERROR(VLOOKUP(VLOOKUP(C306,Table1[[Practice no.]:[12]],40,FALSE),List!$A$2:$B$5,2,FALSE)),"",VLOOKUP(VLOOKUP(C306,Table1[[Practice no.]:[12]],40,FALSE),List!$A$2:$B$5,2,FALSE)))</f>
        <v/>
      </c>
      <c r="AA306" s="55" t="str">
        <f>IF(C306="","",IF(ISERROR(VLOOKUP(VLOOKUP(C306,Table1[[Practice no.]:[12]],41,FALSE),List!$A$2:$B$5,2,FALSE)),"",VLOOKUP(VLOOKUP(C306,Table1[[Practice no.]:[12]],41,FALSE),List!$A$2:$B$5,2,FALSE)))</f>
        <v/>
      </c>
      <c r="AB306" s="55" t="str">
        <f>IF(C306="","",IF(ISERROR(VLOOKUP(VLOOKUP(C306,Table1[[Practice no.]:[12]],42,FALSE),List!$A$2:$B$5,2,FALSE)),"",VLOOKUP(VLOOKUP(C306,Table1[[Practice no.]:[12]],42,FALSE),List!$A$2:$B$5,2,FALSE)))</f>
        <v/>
      </c>
    </row>
    <row r="307" spans="1:28" ht="40.35" customHeight="1">
      <c r="A307" s="222"/>
      <c r="B307" s="219"/>
      <c r="C307" s="217"/>
      <c r="D307" s="219" t="str">
        <f>IF(C307="","",HYPERLINK("#'" &amp; C307 &amp; "'!A1",VLOOKUP(C307,Table1[[Practice no.]:[Pracitce Name]],2,FALSE)))</f>
        <v/>
      </c>
      <c r="E307" s="65" t="str">
        <f>IF(C307="","",IF(ISERROR(VLOOKUP(VLOOKUP(C307,Table1[[Practice no.]:[12]],19,FALSE),List!$A$2:$B$5,2,FALSE)),"",VLOOKUP(VLOOKUP(C307,Table1[[Practice no.]:[12]],19,FALSE),List!$A$2:$B$5,2,FALSE)))</f>
        <v/>
      </c>
      <c r="F307" s="66" t="str">
        <f>IF(C307="","",IF(ISERROR(VLOOKUP(VLOOKUP(C307,Table1[[Practice no.]:[12]],20,FALSE),List!$A$2:$B$5,2,FALSE)),"",VLOOKUP(VLOOKUP(C307,Table1[[Practice no.]:[12]],20,FALSE),List!$A$2:$B$5,2,FALSE)))</f>
        <v/>
      </c>
      <c r="G307" s="66" t="str">
        <f>IF(C307="","",IF(ISERROR(VLOOKUP(VLOOKUP(C307,Table1[[Practice no.]:[12]],21,FALSE),List!$A$2:$B$5,2,FALSE)),"",VLOOKUP(VLOOKUP(C307,Table1[[Practice no.]:[12]],21,FALSE),List!$A$2:$B$5,2,FALSE)))</f>
        <v/>
      </c>
      <c r="H307" s="67" t="str">
        <f>IF(C307="","",IF(ISERROR(VLOOKUP(VLOOKUP(C307,Table1[[Practice no.]:[12]],22,FALSE),List!$A$2:$B$5,2,FALSE)),"",VLOOKUP(VLOOKUP(C307,Table1[[Practice no.]:[12]],22,FALSE),List!$A$2:$B$5,2,FALSE)))</f>
        <v/>
      </c>
      <c r="I307" s="67" t="str">
        <f>IF(C307="","",IF(ISERROR(VLOOKUP(VLOOKUP(C307,Table1[[Practice no.]:[12]],23,FALSE),List!$A$2:$B$5,2,FALSE)),"",VLOOKUP(VLOOKUP(C307,Table1[[Practice no.]:[12]],23,FALSE),List!$A$2:$B$5,2,FALSE)))</f>
        <v/>
      </c>
      <c r="J307" s="67" t="str">
        <f>IF(C307="","",IF(ISERROR(VLOOKUP(VLOOKUP(C307,Table1[[Practice no.]:[12]],24,FALSE),List!$A$2:$B$5,2,FALSE)),"",VLOOKUP(VLOOKUP(C307,Table1[[Practice no.]:[12]],24,FALSE),List!$A$2:$B$5,2,FALSE)))</f>
        <v/>
      </c>
      <c r="K307" s="68" t="str">
        <f>IF(C307="","",IF(ISERROR(VLOOKUP(VLOOKUP(C307,Table1[[Practice no.]:[12]],25,FALSE),List!$A$2:$B$5,2,FALSE)),"",VLOOKUP(VLOOKUP(C307,Table1[[Practice no.]:[12]],25,FALSE),List!$A$2:$B$5,2,FALSE)))</f>
        <v/>
      </c>
      <c r="L307" s="68" t="str">
        <f>IF(C307="","",IF(ISERROR(VLOOKUP(VLOOKUP(C307,Table1[[Practice no.]:[12]],26,FALSE),List!$A$2:$B$5,2,FALSE)),"",VLOOKUP(VLOOKUP(C307,Table1[[Practice no.]:[12]],26,FALSE),List!$A$2:$B$5,2,FALSE)))</f>
        <v/>
      </c>
      <c r="M307" s="68" t="str">
        <f>IF(C307="","",IF(ISERROR(VLOOKUP(VLOOKUP(C307,Table1[[Practice no.]:[12]],27,FALSE),List!$A$2:$B$5,2,FALSE)),"",VLOOKUP(VLOOKUP(C307,Table1[[Practice no.]:[12]],27,FALSE),List!$A$2:$B$5,2,FALSE)))</f>
        <v/>
      </c>
      <c r="N307" s="69" t="str">
        <f>IF(C307="","",IF(ISERROR(VLOOKUP(VLOOKUP(C307,Table1[[Practice no.]:[12]],28,FALSE),List!$A$2:$B$5,2,FALSE)),"",VLOOKUP(VLOOKUP(C307,Table1[[Practice no.]:[12]],28,FALSE),List!$A$2:$B$5,2,FALSE)))</f>
        <v/>
      </c>
      <c r="O307" s="69" t="str">
        <f>IF(C307="","",IF(ISERROR(VLOOKUP(VLOOKUP(C307,Table1[[Practice no.]:[12]],29,FALSE),List!$A$2:$B$5,2,FALSE)),"",VLOOKUP(VLOOKUP(C307,Table1[[Practice no.]:[12]],29,FALSE),List!$A$2:$B$5,2,FALSE)))</f>
        <v/>
      </c>
      <c r="P307" s="69" t="str">
        <f>IF(C307="","",IF(ISERROR(VLOOKUP(VLOOKUP(C307,Table1[[Practice no.]:[12]],30,FALSE),List!$A$2:$B$5,2,FALSE)),"",VLOOKUP(VLOOKUP(C307,Table1[[Practice no.]:[12]],30,FALSE),List!$A$2:$B$5,2,FALSE)))</f>
        <v/>
      </c>
      <c r="Q307" s="77" t="str">
        <f>IF(C307="","",IF(ISERROR(VLOOKUP(VLOOKUP(C307,Table1[[Practice no.]:[12]],31,FALSE),List!$A$2:$B$5,2,FALSE)),"",VLOOKUP(VLOOKUP(C307,Table1[[Practice no.]:[12]],31,FALSE),List!$A$2:$B$5,2,FALSE)))</f>
        <v/>
      </c>
      <c r="R307" s="55" t="str">
        <f>IF(C307="","",IF(ISERROR(VLOOKUP(VLOOKUP(C307,Table1[[Practice no.]:[12]],32,FALSE),List!$A$2:$B$5,2,FALSE)),"",VLOOKUP(VLOOKUP(C307,Table1[[Practice no.]:[12]],32,FALSE),List!$A$2:$B$5,2,FALSE)))</f>
        <v/>
      </c>
      <c r="S307" s="55" t="str">
        <f>IF(C307="","",IF(ISERROR(VLOOKUP(VLOOKUP(C307,Table1[[Practice no.]:[12]],33,FALSE),List!$A$2:$B$5,2,FALSE)),"",VLOOKUP(VLOOKUP(C307,Table1[[Practice no.]:[12]],33,FALSE),List!$A$2:$B$5,2,FALSE)))</f>
        <v/>
      </c>
      <c r="T307" s="55" t="str">
        <f>IF(C307="","",IF(ISERROR(VLOOKUP(VLOOKUP(C307,Table1[[Practice no.]:[12]],34,FALSE),List!$A$2:$B$5,2,FALSE)),"",VLOOKUP(VLOOKUP(C307,Table1[[Practice no.]:[12]],34,FALSE),List!$A$2:$B$5,2,FALSE)))</f>
        <v/>
      </c>
      <c r="U307" s="55" t="str">
        <f>IF(C307="","",IF(ISERROR(VLOOKUP(VLOOKUP(C307,Table1[[Practice no.]:[12]],35,FALSE),List!$A$2:$B$5,2,FALSE)),"",VLOOKUP(VLOOKUP(C307,Table1[[Practice no.]:[12]],35,FALSE),List!$A$2:$B$5,2,FALSE)))</f>
        <v/>
      </c>
      <c r="V307" s="55" t="str">
        <f>IF(C307="","",IF(ISERROR(VLOOKUP(VLOOKUP(C307,Table1[[Practice no.]:[12]],36,FALSE),List!$A$2:$B$5,2,FALSE)),"",VLOOKUP(VLOOKUP(C307,Table1[[Practice no.]:[12]],36,FALSE),List!$A$2:$B$5,2,FALSE)))</f>
        <v/>
      </c>
      <c r="W307" s="55" t="str">
        <f>IF(C307="","",IF(ISERROR(VLOOKUP(VLOOKUP(C307,Table1[[Practice no.]:[12]],37,FALSE),List!$A$2:$B$5,2,FALSE)),"",VLOOKUP(VLOOKUP(C307,Table1[[Practice no.]:[12]],37,FALSE),List!$A$2:$B$5,2,FALSE)))</f>
        <v/>
      </c>
      <c r="X307" s="55" t="str">
        <f>IF(C307="","",IF(ISERROR(VLOOKUP(VLOOKUP(C307,Table1[[Practice no.]:[12]],38,FALSE),List!$A$2:$B$5,2,FALSE)),"",VLOOKUP(VLOOKUP(C307,Table1[[Practice no.]:[12]],38,FALSE),List!$A$2:$B$5,2,FALSE)))</f>
        <v/>
      </c>
      <c r="Y307" s="55" t="str">
        <f>IF(C307="","",IF(ISERROR(VLOOKUP(VLOOKUP(C307,Table1[[Practice no.]:[12]],39,FALSE),List!$A$2:$B$5,2,FALSE)),"",VLOOKUP(VLOOKUP(C307,Table1[[Practice no.]:[12]],39,FALSE),List!$A$2:$B$5,2,FALSE)))</f>
        <v/>
      </c>
      <c r="Z307" s="55" t="str">
        <f>IF(C307="","",IF(ISERROR(VLOOKUP(VLOOKUP(C307,Table1[[Practice no.]:[12]],40,FALSE),List!$A$2:$B$5,2,FALSE)),"",VLOOKUP(VLOOKUP(C307,Table1[[Practice no.]:[12]],40,FALSE),List!$A$2:$B$5,2,FALSE)))</f>
        <v/>
      </c>
      <c r="AA307" s="55" t="str">
        <f>IF(C307="","",IF(ISERROR(VLOOKUP(VLOOKUP(C307,Table1[[Practice no.]:[12]],41,FALSE),List!$A$2:$B$5,2,FALSE)),"",VLOOKUP(VLOOKUP(C307,Table1[[Practice no.]:[12]],41,FALSE),List!$A$2:$B$5,2,FALSE)))</f>
        <v/>
      </c>
      <c r="AB307" s="55" t="str">
        <f>IF(C307="","",IF(ISERROR(VLOOKUP(VLOOKUP(C307,Table1[[Practice no.]:[12]],42,FALSE),List!$A$2:$B$5,2,FALSE)),"",VLOOKUP(VLOOKUP(C307,Table1[[Practice no.]:[12]],42,FALSE),List!$A$2:$B$5,2,FALSE)))</f>
        <v/>
      </c>
    </row>
    <row r="308" spans="1:28" ht="40.35" customHeight="1">
      <c r="A308" s="222"/>
      <c r="B308" s="219"/>
      <c r="C308" s="217"/>
      <c r="D308" s="219" t="str">
        <f>IF(C308="","",HYPERLINK("#'" &amp; C308 &amp; "'!A1",VLOOKUP(C308,Table1[[Practice no.]:[Pracitce Name]],2,FALSE)))</f>
        <v/>
      </c>
      <c r="E308" s="65" t="str">
        <f>IF(C308="","",IF(ISERROR(VLOOKUP(VLOOKUP(C308,Table1[[Practice no.]:[12]],19,FALSE),List!$A$2:$B$5,2,FALSE)),"",VLOOKUP(VLOOKUP(C308,Table1[[Practice no.]:[12]],19,FALSE),List!$A$2:$B$5,2,FALSE)))</f>
        <v/>
      </c>
      <c r="F308" s="66" t="str">
        <f>IF(C308="","",IF(ISERROR(VLOOKUP(VLOOKUP(C308,Table1[[Practice no.]:[12]],20,FALSE),List!$A$2:$B$5,2,FALSE)),"",VLOOKUP(VLOOKUP(C308,Table1[[Practice no.]:[12]],20,FALSE),List!$A$2:$B$5,2,FALSE)))</f>
        <v/>
      </c>
      <c r="G308" s="66" t="str">
        <f>IF(C308="","",IF(ISERROR(VLOOKUP(VLOOKUP(C308,Table1[[Practice no.]:[12]],21,FALSE),List!$A$2:$B$5,2,FALSE)),"",VLOOKUP(VLOOKUP(C308,Table1[[Practice no.]:[12]],21,FALSE),List!$A$2:$B$5,2,FALSE)))</f>
        <v/>
      </c>
      <c r="H308" s="67" t="str">
        <f>IF(C308="","",IF(ISERROR(VLOOKUP(VLOOKUP(C308,Table1[[Practice no.]:[12]],22,FALSE),List!$A$2:$B$5,2,FALSE)),"",VLOOKUP(VLOOKUP(C308,Table1[[Practice no.]:[12]],22,FALSE),List!$A$2:$B$5,2,FALSE)))</f>
        <v/>
      </c>
      <c r="I308" s="67" t="str">
        <f>IF(C308="","",IF(ISERROR(VLOOKUP(VLOOKUP(C308,Table1[[Practice no.]:[12]],23,FALSE),List!$A$2:$B$5,2,FALSE)),"",VLOOKUP(VLOOKUP(C308,Table1[[Practice no.]:[12]],23,FALSE),List!$A$2:$B$5,2,FALSE)))</f>
        <v/>
      </c>
      <c r="J308" s="67" t="str">
        <f>IF(C308="","",IF(ISERROR(VLOOKUP(VLOOKUP(C308,Table1[[Practice no.]:[12]],24,FALSE),List!$A$2:$B$5,2,FALSE)),"",VLOOKUP(VLOOKUP(C308,Table1[[Practice no.]:[12]],24,FALSE),List!$A$2:$B$5,2,FALSE)))</f>
        <v/>
      </c>
      <c r="K308" s="68" t="str">
        <f>IF(C308="","",IF(ISERROR(VLOOKUP(VLOOKUP(C308,Table1[[Practice no.]:[12]],25,FALSE),List!$A$2:$B$5,2,FALSE)),"",VLOOKUP(VLOOKUP(C308,Table1[[Practice no.]:[12]],25,FALSE),List!$A$2:$B$5,2,FALSE)))</f>
        <v/>
      </c>
      <c r="L308" s="68" t="str">
        <f>IF(C308="","",IF(ISERROR(VLOOKUP(VLOOKUP(C308,Table1[[Practice no.]:[12]],26,FALSE),List!$A$2:$B$5,2,FALSE)),"",VLOOKUP(VLOOKUP(C308,Table1[[Practice no.]:[12]],26,FALSE),List!$A$2:$B$5,2,FALSE)))</f>
        <v/>
      </c>
      <c r="M308" s="68" t="str">
        <f>IF(C308="","",IF(ISERROR(VLOOKUP(VLOOKUP(C308,Table1[[Practice no.]:[12]],27,FALSE),List!$A$2:$B$5,2,FALSE)),"",VLOOKUP(VLOOKUP(C308,Table1[[Practice no.]:[12]],27,FALSE),List!$A$2:$B$5,2,FALSE)))</f>
        <v/>
      </c>
      <c r="N308" s="69" t="str">
        <f>IF(C308="","",IF(ISERROR(VLOOKUP(VLOOKUP(C308,Table1[[Practice no.]:[12]],28,FALSE),List!$A$2:$B$5,2,FALSE)),"",VLOOKUP(VLOOKUP(C308,Table1[[Practice no.]:[12]],28,FALSE),List!$A$2:$B$5,2,FALSE)))</f>
        <v/>
      </c>
      <c r="O308" s="69" t="str">
        <f>IF(C308="","",IF(ISERROR(VLOOKUP(VLOOKUP(C308,Table1[[Practice no.]:[12]],29,FALSE),List!$A$2:$B$5,2,FALSE)),"",VLOOKUP(VLOOKUP(C308,Table1[[Practice no.]:[12]],29,FALSE),List!$A$2:$B$5,2,FALSE)))</f>
        <v/>
      </c>
      <c r="P308" s="69" t="str">
        <f>IF(C308="","",IF(ISERROR(VLOOKUP(VLOOKUP(C308,Table1[[Practice no.]:[12]],30,FALSE),List!$A$2:$B$5,2,FALSE)),"",VLOOKUP(VLOOKUP(C308,Table1[[Practice no.]:[12]],30,FALSE),List!$A$2:$B$5,2,FALSE)))</f>
        <v/>
      </c>
      <c r="Q308" s="77" t="str">
        <f>IF(C308="","",IF(ISERROR(VLOOKUP(VLOOKUP(C308,Table1[[Practice no.]:[12]],31,FALSE),List!$A$2:$B$5,2,FALSE)),"",VLOOKUP(VLOOKUP(C308,Table1[[Practice no.]:[12]],31,FALSE),List!$A$2:$B$5,2,FALSE)))</f>
        <v/>
      </c>
      <c r="R308" s="55" t="str">
        <f>IF(C308="","",IF(ISERROR(VLOOKUP(VLOOKUP(C308,Table1[[Practice no.]:[12]],32,FALSE),List!$A$2:$B$5,2,FALSE)),"",VLOOKUP(VLOOKUP(C308,Table1[[Practice no.]:[12]],32,FALSE),List!$A$2:$B$5,2,FALSE)))</f>
        <v/>
      </c>
      <c r="S308" s="55" t="str">
        <f>IF(C308="","",IF(ISERROR(VLOOKUP(VLOOKUP(C308,Table1[[Practice no.]:[12]],33,FALSE),List!$A$2:$B$5,2,FALSE)),"",VLOOKUP(VLOOKUP(C308,Table1[[Practice no.]:[12]],33,FALSE),List!$A$2:$B$5,2,FALSE)))</f>
        <v/>
      </c>
      <c r="T308" s="55" t="str">
        <f>IF(C308="","",IF(ISERROR(VLOOKUP(VLOOKUP(C308,Table1[[Practice no.]:[12]],34,FALSE),List!$A$2:$B$5,2,FALSE)),"",VLOOKUP(VLOOKUP(C308,Table1[[Practice no.]:[12]],34,FALSE),List!$A$2:$B$5,2,FALSE)))</f>
        <v/>
      </c>
      <c r="U308" s="55" t="str">
        <f>IF(C308="","",IF(ISERROR(VLOOKUP(VLOOKUP(C308,Table1[[Practice no.]:[12]],35,FALSE),List!$A$2:$B$5,2,FALSE)),"",VLOOKUP(VLOOKUP(C308,Table1[[Practice no.]:[12]],35,FALSE),List!$A$2:$B$5,2,FALSE)))</f>
        <v/>
      </c>
      <c r="V308" s="55" t="str">
        <f>IF(C308="","",IF(ISERROR(VLOOKUP(VLOOKUP(C308,Table1[[Practice no.]:[12]],36,FALSE),List!$A$2:$B$5,2,FALSE)),"",VLOOKUP(VLOOKUP(C308,Table1[[Practice no.]:[12]],36,FALSE),List!$A$2:$B$5,2,FALSE)))</f>
        <v/>
      </c>
      <c r="W308" s="55" t="str">
        <f>IF(C308="","",IF(ISERROR(VLOOKUP(VLOOKUP(C308,Table1[[Practice no.]:[12]],37,FALSE),List!$A$2:$B$5,2,FALSE)),"",VLOOKUP(VLOOKUP(C308,Table1[[Practice no.]:[12]],37,FALSE),List!$A$2:$B$5,2,FALSE)))</f>
        <v/>
      </c>
      <c r="X308" s="55" t="str">
        <f>IF(C308="","",IF(ISERROR(VLOOKUP(VLOOKUP(C308,Table1[[Practice no.]:[12]],38,FALSE),List!$A$2:$B$5,2,FALSE)),"",VLOOKUP(VLOOKUP(C308,Table1[[Practice no.]:[12]],38,FALSE),List!$A$2:$B$5,2,FALSE)))</f>
        <v/>
      </c>
      <c r="Y308" s="55" t="str">
        <f>IF(C308="","",IF(ISERROR(VLOOKUP(VLOOKUP(C308,Table1[[Practice no.]:[12]],39,FALSE),List!$A$2:$B$5,2,FALSE)),"",VLOOKUP(VLOOKUP(C308,Table1[[Practice no.]:[12]],39,FALSE),List!$A$2:$B$5,2,FALSE)))</f>
        <v/>
      </c>
      <c r="Z308" s="55" t="str">
        <f>IF(C308="","",IF(ISERROR(VLOOKUP(VLOOKUP(C308,Table1[[Practice no.]:[12]],40,FALSE),List!$A$2:$B$5,2,FALSE)),"",VLOOKUP(VLOOKUP(C308,Table1[[Practice no.]:[12]],40,FALSE),List!$A$2:$B$5,2,FALSE)))</f>
        <v/>
      </c>
      <c r="AA308" s="55" t="str">
        <f>IF(C308="","",IF(ISERROR(VLOOKUP(VLOOKUP(C308,Table1[[Practice no.]:[12]],41,FALSE),List!$A$2:$B$5,2,FALSE)),"",VLOOKUP(VLOOKUP(C308,Table1[[Practice no.]:[12]],41,FALSE),List!$A$2:$B$5,2,FALSE)))</f>
        <v/>
      </c>
      <c r="AB308" s="55" t="str">
        <f>IF(C308="","",IF(ISERROR(VLOOKUP(VLOOKUP(C308,Table1[[Practice no.]:[12]],42,FALSE),List!$A$2:$B$5,2,FALSE)),"",VLOOKUP(VLOOKUP(C308,Table1[[Practice no.]:[12]],42,FALSE),List!$A$2:$B$5,2,FALSE)))</f>
        <v/>
      </c>
    </row>
    <row r="309" spans="1:28" ht="40.35" customHeight="1">
      <c r="A309" s="222"/>
      <c r="B309" s="219"/>
      <c r="C309" s="217"/>
      <c r="D309" s="219" t="str">
        <f>IF(C309="","",HYPERLINK("#'" &amp; C309 &amp; "'!A1",VLOOKUP(C309,Table1[[Practice no.]:[Pracitce Name]],2,FALSE)))</f>
        <v/>
      </c>
      <c r="E309" s="65" t="str">
        <f>IF(C309="","",IF(ISERROR(VLOOKUP(VLOOKUP(C309,Table1[[Practice no.]:[12]],19,FALSE),List!$A$2:$B$5,2,FALSE)),"",VLOOKUP(VLOOKUP(C309,Table1[[Practice no.]:[12]],19,FALSE),List!$A$2:$B$5,2,FALSE)))</f>
        <v/>
      </c>
      <c r="F309" s="66" t="str">
        <f>IF(C309="","",IF(ISERROR(VLOOKUP(VLOOKUP(C309,Table1[[Practice no.]:[12]],20,FALSE),List!$A$2:$B$5,2,FALSE)),"",VLOOKUP(VLOOKUP(C309,Table1[[Practice no.]:[12]],20,FALSE),List!$A$2:$B$5,2,FALSE)))</f>
        <v/>
      </c>
      <c r="G309" s="66" t="str">
        <f>IF(C309="","",IF(ISERROR(VLOOKUP(VLOOKUP(C309,Table1[[Practice no.]:[12]],21,FALSE),List!$A$2:$B$5,2,FALSE)),"",VLOOKUP(VLOOKUP(C309,Table1[[Practice no.]:[12]],21,FALSE),List!$A$2:$B$5,2,FALSE)))</f>
        <v/>
      </c>
      <c r="H309" s="67" t="str">
        <f>IF(C309="","",IF(ISERROR(VLOOKUP(VLOOKUP(C309,Table1[[Practice no.]:[12]],22,FALSE),List!$A$2:$B$5,2,FALSE)),"",VLOOKUP(VLOOKUP(C309,Table1[[Practice no.]:[12]],22,FALSE),List!$A$2:$B$5,2,FALSE)))</f>
        <v/>
      </c>
      <c r="I309" s="67" t="str">
        <f>IF(C309="","",IF(ISERROR(VLOOKUP(VLOOKUP(C309,Table1[[Practice no.]:[12]],23,FALSE),List!$A$2:$B$5,2,FALSE)),"",VLOOKUP(VLOOKUP(C309,Table1[[Practice no.]:[12]],23,FALSE),List!$A$2:$B$5,2,FALSE)))</f>
        <v/>
      </c>
      <c r="J309" s="67" t="str">
        <f>IF(C309="","",IF(ISERROR(VLOOKUP(VLOOKUP(C309,Table1[[Practice no.]:[12]],24,FALSE),List!$A$2:$B$5,2,FALSE)),"",VLOOKUP(VLOOKUP(C309,Table1[[Practice no.]:[12]],24,FALSE),List!$A$2:$B$5,2,FALSE)))</f>
        <v/>
      </c>
      <c r="K309" s="68" t="str">
        <f>IF(C309="","",IF(ISERROR(VLOOKUP(VLOOKUP(C309,Table1[[Practice no.]:[12]],25,FALSE),List!$A$2:$B$5,2,FALSE)),"",VLOOKUP(VLOOKUP(C309,Table1[[Practice no.]:[12]],25,FALSE),List!$A$2:$B$5,2,FALSE)))</f>
        <v/>
      </c>
      <c r="L309" s="68" t="str">
        <f>IF(C309="","",IF(ISERROR(VLOOKUP(VLOOKUP(C309,Table1[[Practice no.]:[12]],26,FALSE),List!$A$2:$B$5,2,FALSE)),"",VLOOKUP(VLOOKUP(C309,Table1[[Practice no.]:[12]],26,FALSE),List!$A$2:$B$5,2,FALSE)))</f>
        <v/>
      </c>
      <c r="M309" s="68" t="str">
        <f>IF(C309="","",IF(ISERROR(VLOOKUP(VLOOKUP(C309,Table1[[Practice no.]:[12]],27,FALSE),List!$A$2:$B$5,2,FALSE)),"",VLOOKUP(VLOOKUP(C309,Table1[[Practice no.]:[12]],27,FALSE),List!$A$2:$B$5,2,FALSE)))</f>
        <v/>
      </c>
      <c r="N309" s="69" t="str">
        <f>IF(C309="","",IF(ISERROR(VLOOKUP(VLOOKUP(C309,Table1[[Practice no.]:[12]],28,FALSE),List!$A$2:$B$5,2,FALSE)),"",VLOOKUP(VLOOKUP(C309,Table1[[Practice no.]:[12]],28,FALSE),List!$A$2:$B$5,2,FALSE)))</f>
        <v/>
      </c>
      <c r="O309" s="69" t="str">
        <f>IF(C309="","",IF(ISERROR(VLOOKUP(VLOOKUP(C309,Table1[[Practice no.]:[12]],29,FALSE),List!$A$2:$B$5,2,FALSE)),"",VLOOKUP(VLOOKUP(C309,Table1[[Practice no.]:[12]],29,FALSE),List!$A$2:$B$5,2,FALSE)))</f>
        <v/>
      </c>
      <c r="P309" s="69" t="str">
        <f>IF(C309="","",IF(ISERROR(VLOOKUP(VLOOKUP(C309,Table1[[Practice no.]:[12]],30,FALSE),List!$A$2:$B$5,2,FALSE)),"",VLOOKUP(VLOOKUP(C309,Table1[[Practice no.]:[12]],30,FALSE),List!$A$2:$B$5,2,FALSE)))</f>
        <v/>
      </c>
      <c r="Q309" s="77" t="str">
        <f>IF(C309="","",IF(ISERROR(VLOOKUP(VLOOKUP(C309,Table1[[Practice no.]:[12]],31,FALSE),List!$A$2:$B$5,2,FALSE)),"",VLOOKUP(VLOOKUP(C309,Table1[[Practice no.]:[12]],31,FALSE),List!$A$2:$B$5,2,FALSE)))</f>
        <v/>
      </c>
      <c r="R309" s="55" t="str">
        <f>IF(C309="","",IF(ISERROR(VLOOKUP(VLOOKUP(C309,Table1[[Practice no.]:[12]],32,FALSE),List!$A$2:$B$5,2,FALSE)),"",VLOOKUP(VLOOKUP(C309,Table1[[Practice no.]:[12]],32,FALSE),List!$A$2:$B$5,2,FALSE)))</f>
        <v/>
      </c>
      <c r="S309" s="55" t="str">
        <f>IF(C309="","",IF(ISERROR(VLOOKUP(VLOOKUP(C309,Table1[[Practice no.]:[12]],33,FALSE),List!$A$2:$B$5,2,FALSE)),"",VLOOKUP(VLOOKUP(C309,Table1[[Practice no.]:[12]],33,FALSE),List!$A$2:$B$5,2,FALSE)))</f>
        <v/>
      </c>
      <c r="T309" s="55" t="str">
        <f>IF(C309="","",IF(ISERROR(VLOOKUP(VLOOKUP(C309,Table1[[Practice no.]:[12]],34,FALSE),List!$A$2:$B$5,2,FALSE)),"",VLOOKUP(VLOOKUP(C309,Table1[[Practice no.]:[12]],34,FALSE),List!$A$2:$B$5,2,FALSE)))</f>
        <v/>
      </c>
      <c r="U309" s="55" t="str">
        <f>IF(C309="","",IF(ISERROR(VLOOKUP(VLOOKUP(C309,Table1[[Practice no.]:[12]],35,FALSE),List!$A$2:$B$5,2,FALSE)),"",VLOOKUP(VLOOKUP(C309,Table1[[Practice no.]:[12]],35,FALSE),List!$A$2:$B$5,2,FALSE)))</f>
        <v/>
      </c>
      <c r="V309" s="55" t="str">
        <f>IF(C309="","",IF(ISERROR(VLOOKUP(VLOOKUP(C309,Table1[[Practice no.]:[12]],36,FALSE),List!$A$2:$B$5,2,FALSE)),"",VLOOKUP(VLOOKUP(C309,Table1[[Practice no.]:[12]],36,FALSE),List!$A$2:$B$5,2,FALSE)))</f>
        <v/>
      </c>
      <c r="W309" s="55" t="str">
        <f>IF(C309="","",IF(ISERROR(VLOOKUP(VLOOKUP(C309,Table1[[Practice no.]:[12]],37,FALSE),List!$A$2:$B$5,2,FALSE)),"",VLOOKUP(VLOOKUP(C309,Table1[[Practice no.]:[12]],37,FALSE),List!$A$2:$B$5,2,FALSE)))</f>
        <v/>
      </c>
      <c r="X309" s="55" t="str">
        <f>IF(C309="","",IF(ISERROR(VLOOKUP(VLOOKUP(C309,Table1[[Practice no.]:[12]],38,FALSE),List!$A$2:$B$5,2,FALSE)),"",VLOOKUP(VLOOKUP(C309,Table1[[Practice no.]:[12]],38,FALSE),List!$A$2:$B$5,2,FALSE)))</f>
        <v/>
      </c>
      <c r="Y309" s="55" t="str">
        <f>IF(C309="","",IF(ISERROR(VLOOKUP(VLOOKUP(C309,Table1[[Practice no.]:[12]],39,FALSE),List!$A$2:$B$5,2,FALSE)),"",VLOOKUP(VLOOKUP(C309,Table1[[Practice no.]:[12]],39,FALSE),List!$A$2:$B$5,2,FALSE)))</f>
        <v/>
      </c>
      <c r="Z309" s="55" t="str">
        <f>IF(C309="","",IF(ISERROR(VLOOKUP(VLOOKUP(C309,Table1[[Practice no.]:[12]],40,FALSE),List!$A$2:$B$5,2,FALSE)),"",VLOOKUP(VLOOKUP(C309,Table1[[Practice no.]:[12]],40,FALSE),List!$A$2:$B$5,2,FALSE)))</f>
        <v/>
      </c>
      <c r="AA309" s="55" t="str">
        <f>IF(C309="","",IF(ISERROR(VLOOKUP(VLOOKUP(C309,Table1[[Practice no.]:[12]],41,FALSE),List!$A$2:$B$5,2,FALSE)),"",VLOOKUP(VLOOKUP(C309,Table1[[Practice no.]:[12]],41,FALSE),List!$A$2:$B$5,2,FALSE)))</f>
        <v/>
      </c>
      <c r="AB309" s="55" t="str">
        <f>IF(C309="","",IF(ISERROR(VLOOKUP(VLOOKUP(C309,Table1[[Practice no.]:[12]],42,FALSE),List!$A$2:$B$5,2,FALSE)),"",VLOOKUP(VLOOKUP(C309,Table1[[Practice no.]:[12]],42,FALSE),List!$A$2:$B$5,2,FALSE)))</f>
        <v/>
      </c>
    </row>
    <row r="310" spans="1:28" ht="40.35" customHeight="1">
      <c r="A310" s="222"/>
      <c r="B310" s="219"/>
      <c r="C310" s="217"/>
      <c r="D310" s="219" t="str">
        <f>IF(C310="","",HYPERLINK("#'" &amp; C310 &amp; "'!A1",VLOOKUP(C310,Table1[[Practice no.]:[Pracitce Name]],2,FALSE)))</f>
        <v/>
      </c>
      <c r="E310" s="65" t="str">
        <f>IF(C310="","",IF(ISERROR(VLOOKUP(VLOOKUP(C310,Table1[[Practice no.]:[12]],19,FALSE),List!$A$2:$B$5,2,FALSE)),"",VLOOKUP(VLOOKUP(C310,Table1[[Practice no.]:[12]],19,FALSE),List!$A$2:$B$5,2,FALSE)))</f>
        <v/>
      </c>
      <c r="F310" s="66" t="str">
        <f>IF(C310="","",IF(ISERROR(VLOOKUP(VLOOKUP(C310,Table1[[Practice no.]:[12]],20,FALSE),List!$A$2:$B$5,2,FALSE)),"",VLOOKUP(VLOOKUP(C310,Table1[[Practice no.]:[12]],20,FALSE),List!$A$2:$B$5,2,FALSE)))</f>
        <v/>
      </c>
      <c r="G310" s="66" t="str">
        <f>IF(C310="","",IF(ISERROR(VLOOKUP(VLOOKUP(C310,Table1[[Practice no.]:[12]],21,FALSE),List!$A$2:$B$5,2,FALSE)),"",VLOOKUP(VLOOKUP(C310,Table1[[Practice no.]:[12]],21,FALSE),List!$A$2:$B$5,2,FALSE)))</f>
        <v/>
      </c>
      <c r="H310" s="67" t="str">
        <f>IF(C310="","",IF(ISERROR(VLOOKUP(VLOOKUP(C310,Table1[[Practice no.]:[12]],22,FALSE),List!$A$2:$B$5,2,FALSE)),"",VLOOKUP(VLOOKUP(C310,Table1[[Practice no.]:[12]],22,FALSE),List!$A$2:$B$5,2,FALSE)))</f>
        <v/>
      </c>
      <c r="I310" s="67" t="str">
        <f>IF(C310="","",IF(ISERROR(VLOOKUP(VLOOKUP(C310,Table1[[Practice no.]:[12]],23,FALSE),List!$A$2:$B$5,2,FALSE)),"",VLOOKUP(VLOOKUP(C310,Table1[[Practice no.]:[12]],23,FALSE),List!$A$2:$B$5,2,FALSE)))</f>
        <v/>
      </c>
      <c r="J310" s="67" t="str">
        <f>IF(C310="","",IF(ISERROR(VLOOKUP(VLOOKUP(C310,Table1[[Practice no.]:[12]],24,FALSE),List!$A$2:$B$5,2,FALSE)),"",VLOOKUP(VLOOKUP(C310,Table1[[Practice no.]:[12]],24,FALSE),List!$A$2:$B$5,2,FALSE)))</f>
        <v/>
      </c>
      <c r="K310" s="68" t="str">
        <f>IF(C310="","",IF(ISERROR(VLOOKUP(VLOOKUP(C310,Table1[[Practice no.]:[12]],25,FALSE),List!$A$2:$B$5,2,FALSE)),"",VLOOKUP(VLOOKUP(C310,Table1[[Practice no.]:[12]],25,FALSE),List!$A$2:$B$5,2,FALSE)))</f>
        <v/>
      </c>
      <c r="L310" s="68" t="str">
        <f>IF(C310="","",IF(ISERROR(VLOOKUP(VLOOKUP(C310,Table1[[Practice no.]:[12]],26,FALSE),List!$A$2:$B$5,2,FALSE)),"",VLOOKUP(VLOOKUP(C310,Table1[[Practice no.]:[12]],26,FALSE),List!$A$2:$B$5,2,FALSE)))</f>
        <v/>
      </c>
      <c r="M310" s="68" t="str">
        <f>IF(C310="","",IF(ISERROR(VLOOKUP(VLOOKUP(C310,Table1[[Practice no.]:[12]],27,FALSE),List!$A$2:$B$5,2,FALSE)),"",VLOOKUP(VLOOKUP(C310,Table1[[Practice no.]:[12]],27,FALSE),List!$A$2:$B$5,2,FALSE)))</f>
        <v/>
      </c>
      <c r="N310" s="69" t="str">
        <f>IF(C310="","",IF(ISERROR(VLOOKUP(VLOOKUP(C310,Table1[[Practice no.]:[12]],28,FALSE),List!$A$2:$B$5,2,FALSE)),"",VLOOKUP(VLOOKUP(C310,Table1[[Practice no.]:[12]],28,FALSE),List!$A$2:$B$5,2,FALSE)))</f>
        <v/>
      </c>
      <c r="O310" s="69" t="str">
        <f>IF(C310="","",IF(ISERROR(VLOOKUP(VLOOKUP(C310,Table1[[Practice no.]:[12]],29,FALSE),List!$A$2:$B$5,2,FALSE)),"",VLOOKUP(VLOOKUP(C310,Table1[[Practice no.]:[12]],29,FALSE),List!$A$2:$B$5,2,FALSE)))</f>
        <v/>
      </c>
      <c r="P310" s="69" t="str">
        <f>IF(C310="","",IF(ISERROR(VLOOKUP(VLOOKUP(C310,Table1[[Practice no.]:[12]],30,FALSE),List!$A$2:$B$5,2,FALSE)),"",VLOOKUP(VLOOKUP(C310,Table1[[Practice no.]:[12]],30,FALSE),List!$A$2:$B$5,2,FALSE)))</f>
        <v/>
      </c>
      <c r="Q310" s="77" t="str">
        <f>IF(C310="","",IF(ISERROR(VLOOKUP(VLOOKUP(C310,Table1[[Practice no.]:[12]],31,FALSE),List!$A$2:$B$5,2,FALSE)),"",VLOOKUP(VLOOKUP(C310,Table1[[Practice no.]:[12]],31,FALSE),List!$A$2:$B$5,2,FALSE)))</f>
        <v/>
      </c>
      <c r="R310" s="55" t="str">
        <f>IF(C310="","",IF(ISERROR(VLOOKUP(VLOOKUP(C310,Table1[[Practice no.]:[12]],32,FALSE),List!$A$2:$B$5,2,FALSE)),"",VLOOKUP(VLOOKUP(C310,Table1[[Practice no.]:[12]],32,FALSE),List!$A$2:$B$5,2,FALSE)))</f>
        <v/>
      </c>
      <c r="S310" s="55" t="str">
        <f>IF(C310="","",IF(ISERROR(VLOOKUP(VLOOKUP(C310,Table1[[Practice no.]:[12]],33,FALSE),List!$A$2:$B$5,2,FALSE)),"",VLOOKUP(VLOOKUP(C310,Table1[[Practice no.]:[12]],33,FALSE),List!$A$2:$B$5,2,FALSE)))</f>
        <v/>
      </c>
      <c r="T310" s="55" t="str">
        <f>IF(C310="","",IF(ISERROR(VLOOKUP(VLOOKUP(C310,Table1[[Practice no.]:[12]],34,FALSE),List!$A$2:$B$5,2,FALSE)),"",VLOOKUP(VLOOKUP(C310,Table1[[Practice no.]:[12]],34,FALSE),List!$A$2:$B$5,2,FALSE)))</f>
        <v/>
      </c>
      <c r="U310" s="55" t="str">
        <f>IF(C310="","",IF(ISERROR(VLOOKUP(VLOOKUP(C310,Table1[[Practice no.]:[12]],35,FALSE),List!$A$2:$B$5,2,FALSE)),"",VLOOKUP(VLOOKUP(C310,Table1[[Practice no.]:[12]],35,FALSE),List!$A$2:$B$5,2,FALSE)))</f>
        <v/>
      </c>
      <c r="V310" s="55" t="str">
        <f>IF(C310="","",IF(ISERROR(VLOOKUP(VLOOKUP(C310,Table1[[Practice no.]:[12]],36,FALSE),List!$A$2:$B$5,2,FALSE)),"",VLOOKUP(VLOOKUP(C310,Table1[[Practice no.]:[12]],36,FALSE),List!$A$2:$B$5,2,FALSE)))</f>
        <v/>
      </c>
      <c r="W310" s="55" t="str">
        <f>IF(C310="","",IF(ISERROR(VLOOKUP(VLOOKUP(C310,Table1[[Practice no.]:[12]],37,FALSE),List!$A$2:$B$5,2,FALSE)),"",VLOOKUP(VLOOKUP(C310,Table1[[Practice no.]:[12]],37,FALSE),List!$A$2:$B$5,2,FALSE)))</f>
        <v/>
      </c>
      <c r="X310" s="55" t="str">
        <f>IF(C310="","",IF(ISERROR(VLOOKUP(VLOOKUP(C310,Table1[[Practice no.]:[12]],38,FALSE),List!$A$2:$B$5,2,FALSE)),"",VLOOKUP(VLOOKUP(C310,Table1[[Practice no.]:[12]],38,FALSE),List!$A$2:$B$5,2,FALSE)))</f>
        <v/>
      </c>
      <c r="Y310" s="55" t="str">
        <f>IF(C310="","",IF(ISERROR(VLOOKUP(VLOOKUP(C310,Table1[[Practice no.]:[12]],39,FALSE),List!$A$2:$B$5,2,FALSE)),"",VLOOKUP(VLOOKUP(C310,Table1[[Practice no.]:[12]],39,FALSE),List!$A$2:$B$5,2,FALSE)))</f>
        <v/>
      </c>
      <c r="Z310" s="55" t="str">
        <f>IF(C310="","",IF(ISERROR(VLOOKUP(VLOOKUP(C310,Table1[[Practice no.]:[12]],40,FALSE),List!$A$2:$B$5,2,FALSE)),"",VLOOKUP(VLOOKUP(C310,Table1[[Practice no.]:[12]],40,FALSE),List!$A$2:$B$5,2,FALSE)))</f>
        <v/>
      </c>
      <c r="AA310" s="55" t="str">
        <f>IF(C310="","",IF(ISERROR(VLOOKUP(VLOOKUP(C310,Table1[[Practice no.]:[12]],41,FALSE),List!$A$2:$B$5,2,FALSE)),"",VLOOKUP(VLOOKUP(C310,Table1[[Practice no.]:[12]],41,FALSE),List!$A$2:$B$5,2,FALSE)))</f>
        <v/>
      </c>
      <c r="AB310" s="55" t="str">
        <f>IF(C310="","",IF(ISERROR(VLOOKUP(VLOOKUP(C310,Table1[[Practice no.]:[12]],42,FALSE),List!$A$2:$B$5,2,FALSE)),"",VLOOKUP(VLOOKUP(C310,Table1[[Practice no.]:[12]],42,FALSE),List!$A$2:$B$5,2,FALSE)))</f>
        <v/>
      </c>
    </row>
    <row r="311" spans="1:28" ht="40.35" customHeight="1">
      <c r="A311" s="222"/>
      <c r="B311" s="219"/>
      <c r="C311" s="217"/>
      <c r="D311" s="219" t="str">
        <f>IF(C311="","",HYPERLINK("#'" &amp; C311 &amp; "'!A1",VLOOKUP(C311,Table1[[Practice no.]:[Pracitce Name]],2,FALSE)))</f>
        <v/>
      </c>
      <c r="E311" s="65" t="str">
        <f>IF(C311="","",IF(ISERROR(VLOOKUP(VLOOKUP(C311,Table1[[Practice no.]:[12]],19,FALSE),List!$A$2:$B$5,2,FALSE)),"",VLOOKUP(VLOOKUP(C311,Table1[[Practice no.]:[12]],19,FALSE),List!$A$2:$B$5,2,FALSE)))</f>
        <v/>
      </c>
      <c r="F311" s="66" t="str">
        <f>IF(C311="","",IF(ISERROR(VLOOKUP(VLOOKUP(C311,Table1[[Practice no.]:[12]],20,FALSE),List!$A$2:$B$5,2,FALSE)),"",VLOOKUP(VLOOKUP(C311,Table1[[Practice no.]:[12]],20,FALSE),List!$A$2:$B$5,2,FALSE)))</f>
        <v/>
      </c>
      <c r="G311" s="66" t="str">
        <f>IF(C311="","",IF(ISERROR(VLOOKUP(VLOOKUP(C311,Table1[[Practice no.]:[12]],21,FALSE),List!$A$2:$B$5,2,FALSE)),"",VLOOKUP(VLOOKUP(C311,Table1[[Practice no.]:[12]],21,FALSE),List!$A$2:$B$5,2,FALSE)))</f>
        <v/>
      </c>
      <c r="H311" s="67" t="str">
        <f>IF(C311="","",IF(ISERROR(VLOOKUP(VLOOKUP(C311,Table1[[Practice no.]:[12]],22,FALSE),List!$A$2:$B$5,2,FALSE)),"",VLOOKUP(VLOOKUP(C311,Table1[[Practice no.]:[12]],22,FALSE),List!$A$2:$B$5,2,FALSE)))</f>
        <v/>
      </c>
      <c r="I311" s="67" t="str">
        <f>IF(C311="","",IF(ISERROR(VLOOKUP(VLOOKUP(C311,Table1[[Practice no.]:[12]],23,FALSE),List!$A$2:$B$5,2,FALSE)),"",VLOOKUP(VLOOKUP(C311,Table1[[Practice no.]:[12]],23,FALSE),List!$A$2:$B$5,2,FALSE)))</f>
        <v/>
      </c>
      <c r="J311" s="67" t="str">
        <f>IF(C311="","",IF(ISERROR(VLOOKUP(VLOOKUP(C311,Table1[[Practice no.]:[12]],24,FALSE),List!$A$2:$B$5,2,FALSE)),"",VLOOKUP(VLOOKUP(C311,Table1[[Practice no.]:[12]],24,FALSE),List!$A$2:$B$5,2,FALSE)))</f>
        <v/>
      </c>
      <c r="K311" s="68" t="str">
        <f>IF(C311="","",IF(ISERROR(VLOOKUP(VLOOKUP(C311,Table1[[Practice no.]:[12]],25,FALSE),List!$A$2:$B$5,2,FALSE)),"",VLOOKUP(VLOOKUP(C311,Table1[[Practice no.]:[12]],25,FALSE),List!$A$2:$B$5,2,FALSE)))</f>
        <v/>
      </c>
      <c r="L311" s="68" t="str">
        <f>IF(C311="","",IF(ISERROR(VLOOKUP(VLOOKUP(C311,Table1[[Practice no.]:[12]],26,FALSE),List!$A$2:$B$5,2,FALSE)),"",VLOOKUP(VLOOKUP(C311,Table1[[Practice no.]:[12]],26,FALSE),List!$A$2:$B$5,2,FALSE)))</f>
        <v/>
      </c>
      <c r="M311" s="68" t="str">
        <f>IF(C311="","",IF(ISERROR(VLOOKUP(VLOOKUP(C311,Table1[[Practice no.]:[12]],27,FALSE),List!$A$2:$B$5,2,FALSE)),"",VLOOKUP(VLOOKUP(C311,Table1[[Practice no.]:[12]],27,FALSE),List!$A$2:$B$5,2,FALSE)))</f>
        <v/>
      </c>
      <c r="N311" s="69" t="str">
        <f>IF(C311="","",IF(ISERROR(VLOOKUP(VLOOKUP(C311,Table1[[Practice no.]:[12]],28,FALSE),List!$A$2:$B$5,2,FALSE)),"",VLOOKUP(VLOOKUP(C311,Table1[[Practice no.]:[12]],28,FALSE),List!$A$2:$B$5,2,FALSE)))</f>
        <v/>
      </c>
      <c r="O311" s="69" t="str">
        <f>IF(C311="","",IF(ISERROR(VLOOKUP(VLOOKUP(C311,Table1[[Practice no.]:[12]],29,FALSE),List!$A$2:$B$5,2,FALSE)),"",VLOOKUP(VLOOKUP(C311,Table1[[Practice no.]:[12]],29,FALSE),List!$A$2:$B$5,2,FALSE)))</f>
        <v/>
      </c>
      <c r="P311" s="69" t="str">
        <f>IF(C311="","",IF(ISERROR(VLOOKUP(VLOOKUP(C311,Table1[[Practice no.]:[12]],30,FALSE),List!$A$2:$B$5,2,FALSE)),"",VLOOKUP(VLOOKUP(C311,Table1[[Practice no.]:[12]],30,FALSE),List!$A$2:$B$5,2,FALSE)))</f>
        <v/>
      </c>
      <c r="Q311" s="77" t="str">
        <f>IF(C311="","",IF(ISERROR(VLOOKUP(VLOOKUP(C311,Table1[[Practice no.]:[12]],31,FALSE),List!$A$2:$B$5,2,FALSE)),"",VLOOKUP(VLOOKUP(C311,Table1[[Practice no.]:[12]],31,FALSE),List!$A$2:$B$5,2,FALSE)))</f>
        <v/>
      </c>
      <c r="R311" s="55" t="str">
        <f>IF(C311="","",IF(ISERROR(VLOOKUP(VLOOKUP(C311,Table1[[Practice no.]:[12]],32,FALSE),List!$A$2:$B$5,2,FALSE)),"",VLOOKUP(VLOOKUP(C311,Table1[[Practice no.]:[12]],32,FALSE),List!$A$2:$B$5,2,FALSE)))</f>
        <v/>
      </c>
      <c r="S311" s="55" t="str">
        <f>IF(C311="","",IF(ISERROR(VLOOKUP(VLOOKUP(C311,Table1[[Practice no.]:[12]],33,FALSE),List!$A$2:$B$5,2,FALSE)),"",VLOOKUP(VLOOKUP(C311,Table1[[Practice no.]:[12]],33,FALSE),List!$A$2:$B$5,2,FALSE)))</f>
        <v/>
      </c>
      <c r="T311" s="55" t="str">
        <f>IF(C311="","",IF(ISERROR(VLOOKUP(VLOOKUP(C311,Table1[[Practice no.]:[12]],34,FALSE),List!$A$2:$B$5,2,FALSE)),"",VLOOKUP(VLOOKUP(C311,Table1[[Practice no.]:[12]],34,FALSE),List!$A$2:$B$5,2,FALSE)))</f>
        <v/>
      </c>
      <c r="U311" s="55" t="str">
        <f>IF(C311="","",IF(ISERROR(VLOOKUP(VLOOKUP(C311,Table1[[Practice no.]:[12]],35,FALSE),List!$A$2:$B$5,2,FALSE)),"",VLOOKUP(VLOOKUP(C311,Table1[[Practice no.]:[12]],35,FALSE),List!$A$2:$B$5,2,FALSE)))</f>
        <v/>
      </c>
      <c r="V311" s="55" t="str">
        <f>IF(C311="","",IF(ISERROR(VLOOKUP(VLOOKUP(C311,Table1[[Practice no.]:[12]],36,FALSE),List!$A$2:$B$5,2,FALSE)),"",VLOOKUP(VLOOKUP(C311,Table1[[Practice no.]:[12]],36,FALSE),List!$A$2:$B$5,2,FALSE)))</f>
        <v/>
      </c>
      <c r="W311" s="55" t="str">
        <f>IF(C311="","",IF(ISERROR(VLOOKUP(VLOOKUP(C311,Table1[[Practice no.]:[12]],37,FALSE),List!$A$2:$B$5,2,FALSE)),"",VLOOKUP(VLOOKUP(C311,Table1[[Practice no.]:[12]],37,FALSE),List!$A$2:$B$5,2,FALSE)))</f>
        <v/>
      </c>
      <c r="X311" s="55" t="str">
        <f>IF(C311="","",IF(ISERROR(VLOOKUP(VLOOKUP(C311,Table1[[Practice no.]:[12]],38,FALSE),List!$A$2:$B$5,2,FALSE)),"",VLOOKUP(VLOOKUP(C311,Table1[[Practice no.]:[12]],38,FALSE),List!$A$2:$B$5,2,FALSE)))</f>
        <v/>
      </c>
      <c r="Y311" s="55" t="str">
        <f>IF(C311="","",IF(ISERROR(VLOOKUP(VLOOKUP(C311,Table1[[Practice no.]:[12]],39,FALSE),List!$A$2:$B$5,2,FALSE)),"",VLOOKUP(VLOOKUP(C311,Table1[[Practice no.]:[12]],39,FALSE),List!$A$2:$B$5,2,FALSE)))</f>
        <v/>
      </c>
      <c r="Z311" s="55" t="str">
        <f>IF(C311="","",IF(ISERROR(VLOOKUP(VLOOKUP(C311,Table1[[Practice no.]:[12]],40,FALSE),List!$A$2:$B$5,2,FALSE)),"",VLOOKUP(VLOOKUP(C311,Table1[[Practice no.]:[12]],40,FALSE),List!$A$2:$B$5,2,FALSE)))</f>
        <v/>
      </c>
      <c r="AA311" s="55" t="str">
        <f>IF(C311="","",IF(ISERROR(VLOOKUP(VLOOKUP(C311,Table1[[Practice no.]:[12]],41,FALSE),List!$A$2:$B$5,2,FALSE)),"",VLOOKUP(VLOOKUP(C311,Table1[[Practice no.]:[12]],41,FALSE),List!$A$2:$B$5,2,FALSE)))</f>
        <v/>
      </c>
      <c r="AB311" s="55" t="str">
        <f>IF(C311="","",IF(ISERROR(VLOOKUP(VLOOKUP(C311,Table1[[Practice no.]:[12]],42,FALSE),List!$A$2:$B$5,2,FALSE)),"",VLOOKUP(VLOOKUP(C311,Table1[[Practice no.]:[12]],42,FALSE),List!$A$2:$B$5,2,FALSE)))</f>
        <v/>
      </c>
    </row>
    <row r="312" spans="1:28" ht="40.35" customHeight="1">
      <c r="A312" s="222"/>
      <c r="B312" s="219"/>
      <c r="C312" s="217"/>
      <c r="D312" s="219" t="str">
        <f>IF(C312="","",HYPERLINK("#'" &amp; C312 &amp; "'!A1",VLOOKUP(C312,Table1[[Practice no.]:[Pracitce Name]],2,FALSE)))</f>
        <v/>
      </c>
      <c r="E312" s="65" t="str">
        <f>IF(C312="","",IF(ISERROR(VLOOKUP(VLOOKUP(C312,Table1[[Practice no.]:[12]],19,FALSE),List!$A$2:$B$5,2,FALSE)),"",VLOOKUP(VLOOKUP(C312,Table1[[Practice no.]:[12]],19,FALSE),List!$A$2:$B$5,2,FALSE)))</f>
        <v/>
      </c>
      <c r="F312" s="66" t="str">
        <f>IF(C312="","",IF(ISERROR(VLOOKUP(VLOOKUP(C312,Table1[[Practice no.]:[12]],20,FALSE),List!$A$2:$B$5,2,FALSE)),"",VLOOKUP(VLOOKUP(C312,Table1[[Practice no.]:[12]],20,FALSE),List!$A$2:$B$5,2,FALSE)))</f>
        <v/>
      </c>
      <c r="G312" s="66" t="str">
        <f>IF(C312="","",IF(ISERROR(VLOOKUP(VLOOKUP(C312,Table1[[Practice no.]:[12]],21,FALSE),List!$A$2:$B$5,2,FALSE)),"",VLOOKUP(VLOOKUP(C312,Table1[[Practice no.]:[12]],21,FALSE),List!$A$2:$B$5,2,FALSE)))</f>
        <v/>
      </c>
      <c r="H312" s="67" t="str">
        <f>IF(C312="","",IF(ISERROR(VLOOKUP(VLOOKUP(C312,Table1[[Practice no.]:[12]],22,FALSE),List!$A$2:$B$5,2,FALSE)),"",VLOOKUP(VLOOKUP(C312,Table1[[Practice no.]:[12]],22,FALSE),List!$A$2:$B$5,2,FALSE)))</f>
        <v/>
      </c>
      <c r="I312" s="67" t="str">
        <f>IF(C312="","",IF(ISERROR(VLOOKUP(VLOOKUP(C312,Table1[[Practice no.]:[12]],23,FALSE),List!$A$2:$B$5,2,FALSE)),"",VLOOKUP(VLOOKUP(C312,Table1[[Practice no.]:[12]],23,FALSE),List!$A$2:$B$5,2,FALSE)))</f>
        <v/>
      </c>
      <c r="J312" s="67" t="str">
        <f>IF(C312="","",IF(ISERROR(VLOOKUP(VLOOKUP(C312,Table1[[Practice no.]:[12]],24,FALSE),List!$A$2:$B$5,2,FALSE)),"",VLOOKUP(VLOOKUP(C312,Table1[[Practice no.]:[12]],24,FALSE),List!$A$2:$B$5,2,FALSE)))</f>
        <v/>
      </c>
      <c r="K312" s="68" t="str">
        <f>IF(C312="","",IF(ISERROR(VLOOKUP(VLOOKUP(C312,Table1[[Practice no.]:[12]],25,FALSE),List!$A$2:$B$5,2,FALSE)),"",VLOOKUP(VLOOKUP(C312,Table1[[Practice no.]:[12]],25,FALSE),List!$A$2:$B$5,2,FALSE)))</f>
        <v/>
      </c>
      <c r="L312" s="68" t="str">
        <f>IF(C312="","",IF(ISERROR(VLOOKUP(VLOOKUP(C312,Table1[[Practice no.]:[12]],26,FALSE),List!$A$2:$B$5,2,FALSE)),"",VLOOKUP(VLOOKUP(C312,Table1[[Practice no.]:[12]],26,FALSE),List!$A$2:$B$5,2,FALSE)))</f>
        <v/>
      </c>
      <c r="M312" s="68" t="str">
        <f>IF(C312="","",IF(ISERROR(VLOOKUP(VLOOKUP(C312,Table1[[Practice no.]:[12]],27,FALSE),List!$A$2:$B$5,2,FALSE)),"",VLOOKUP(VLOOKUP(C312,Table1[[Practice no.]:[12]],27,FALSE),List!$A$2:$B$5,2,FALSE)))</f>
        <v/>
      </c>
      <c r="N312" s="69" t="str">
        <f>IF(C312="","",IF(ISERROR(VLOOKUP(VLOOKUP(C312,Table1[[Practice no.]:[12]],28,FALSE),List!$A$2:$B$5,2,FALSE)),"",VLOOKUP(VLOOKUP(C312,Table1[[Practice no.]:[12]],28,FALSE),List!$A$2:$B$5,2,FALSE)))</f>
        <v/>
      </c>
      <c r="O312" s="69" t="str">
        <f>IF(C312="","",IF(ISERROR(VLOOKUP(VLOOKUP(C312,Table1[[Practice no.]:[12]],29,FALSE),List!$A$2:$B$5,2,FALSE)),"",VLOOKUP(VLOOKUP(C312,Table1[[Practice no.]:[12]],29,FALSE),List!$A$2:$B$5,2,FALSE)))</f>
        <v/>
      </c>
      <c r="P312" s="69" t="str">
        <f>IF(C312="","",IF(ISERROR(VLOOKUP(VLOOKUP(C312,Table1[[Practice no.]:[12]],30,FALSE),List!$A$2:$B$5,2,FALSE)),"",VLOOKUP(VLOOKUP(C312,Table1[[Practice no.]:[12]],30,FALSE),List!$A$2:$B$5,2,FALSE)))</f>
        <v/>
      </c>
      <c r="Q312" s="77" t="str">
        <f>IF(C312="","",IF(ISERROR(VLOOKUP(VLOOKUP(C312,Table1[[Practice no.]:[12]],31,FALSE),List!$A$2:$B$5,2,FALSE)),"",VLOOKUP(VLOOKUP(C312,Table1[[Practice no.]:[12]],31,FALSE),List!$A$2:$B$5,2,FALSE)))</f>
        <v/>
      </c>
      <c r="R312" s="55" t="str">
        <f>IF(C312="","",IF(ISERROR(VLOOKUP(VLOOKUP(C312,Table1[[Practice no.]:[12]],32,FALSE),List!$A$2:$B$5,2,FALSE)),"",VLOOKUP(VLOOKUP(C312,Table1[[Practice no.]:[12]],32,FALSE),List!$A$2:$B$5,2,FALSE)))</f>
        <v/>
      </c>
      <c r="S312" s="55" t="str">
        <f>IF(C312="","",IF(ISERROR(VLOOKUP(VLOOKUP(C312,Table1[[Practice no.]:[12]],33,FALSE),List!$A$2:$B$5,2,FALSE)),"",VLOOKUP(VLOOKUP(C312,Table1[[Practice no.]:[12]],33,FALSE),List!$A$2:$B$5,2,FALSE)))</f>
        <v/>
      </c>
      <c r="T312" s="55" t="str">
        <f>IF(C312="","",IF(ISERROR(VLOOKUP(VLOOKUP(C312,Table1[[Practice no.]:[12]],34,FALSE),List!$A$2:$B$5,2,FALSE)),"",VLOOKUP(VLOOKUP(C312,Table1[[Practice no.]:[12]],34,FALSE),List!$A$2:$B$5,2,FALSE)))</f>
        <v/>
      </c>
      <c r="U312" s="55" t="str">
        <f>IF(C312="","",IF(ISERROR(VLOOKUP(VLOOKUP(C312,Table1[[Practice no.]:[12]],35,FALSE),List!$A$2:$B$5,2,FALSE)),"",VLOOKUP(VLOOKUP(C312,Table1[[Practice no.]:[12]],35,FALSE),List!$A$2:$B$5,2,FALSE)))</f>
        <v/>
      </c>
      <c r="V312" s="55" t="str">
        <f>IF(C312="","",IF(ISERROR(VLOOKUP(VLOOKUP(C312,Table1[[Practice no.]:[12]],36,FALSE),List!$A$2:$B$5,2,FALSE)),"",VLOOKUP(VLOOKUP(C312,Table1[[Practice no.]:[12]],36,FALSE),List!$A$2:$B$5,2,FALSE)))</f>
        <v/>
      </c>
      <c r="W312" s="55" t="str">
        <f>IF(C312="","",IF(ISERROR(VLOOKUP(VLOOKUP(C312,Table1[[Practice no.]:[12]],37,FALSE),List!$A$2:$B$5,2,FALSE)),"",VLOOKUP(VLOOKUP(C312,Table1[[Practice no.]:[12]],37,FALSE),List!$A$2:$B$5,2,FALSE)))</f>
        <v/>
      </c>
      <c r="X312" s="55" t="str">
        <f>IF(C312="","",IF(ISERROR(VLOOKUP(VLOOKUP(C312,Table1[[Practice no.]:[12]],38,FALSE),List!$A$2:$B$5,2,FALSE)),"",VLOOKUP(VLOOKUP(C312,Table1[[Practice no.]:[12]],38,FALSE),List!$A$2:$B$5,2,FALSE)))</f>
        <v/>
      </c>
      <c r="Y312" s="55" t="str">
        <f>IF(C312="","",IF(ISERROR(VLOOKUP(VLOOKUP(C312,Table1[[Practice no.]:[12]],39,FALSE),List!$A$2:$B$5,2,FALSE)),"",VLOOKUP(VLOOKUP(C312,Table1[[Practice no.]:[12]],39,FALSE),List!$A$2:$B$5,2,FALSE)))</f>
        <v/>
      </c>
      <c r="Z312" s="55" t="str">
        <f>IF(C312="","",IF(ISERROR(VLOOKUP(VLOOKUP(C312,Table1[[Practice no.]:[12]],40,FALSE),List!$A$2:$B$5,2,FALSE)),"",VLOOKUP(VLOOKUP(C312,Table1[[Practice no.]:[12]],40,FALSE),List!$A$2:$B$5,2,FALSE)))</f>
        <v/>
      </c>
      <c r="AA312" s="55" t="str">
        <f>IF(C312="","",IF(ISERROR(VLOOKUP(VLOOKUP(C312,Table1[[Practice no.]:[12]],41,FALSE),List!$A$2:$B$5,2,FALSE)),"",VLOOKUP(VLOOKUP(C312,Table1[[Practice no.]:[12]],41,FALSE),List!$A$2:$B$5,2,FALSE)))</f>
        <v/>
      </c>
      <c r="AB312" s="55" t="str">
        <f>IF(C312="","",IF(ISERROR(VLOOKUP(VLOOKUP(C312,Table1[[Practice no.]:[12]],42,FALSE),List!$A$2:$B$5,2,FALSE)),"",VLOOKUP(VLOOKUP(C312,Table1[[Practice no.]:[12]],42,FALSE),List!$A$2:$B$5,2,FALSE)))</f>
        <v/>
      </c>
    </row>
    <row r="313" spans="1:28" ht="40.35" customHeight="1">
      <c r="A313" s="222"/>
      <c r="B313" s="219"/>
      <c r="C313" s="217"/>
      <c r="D313" s="219" t="str">
        <f>IF(C313="","",HYPERLINK("#'" &amp; C313 &amp; "'!A1",VLOOKUP(C313,Table1[[Practice no.]:[Pracitce Name]],2,FALSE)))</f>
        <v/>
      </c>
      <c r="E313" s="65" t="str">
        <f>IF(C313="","",IF(ISERROR(VLOOKUP(VLOOKUP(C313,Table1[[Practice no.]:[12]],19,FALSE),List!$A$2:$B$5,2,FALSE)),"",VLOOKUP(VLOOKUP(C313,Table1[[Practice no.]:[12]],19,FALSE),List!$A$2:$B$5,2,FALSE)))</f>
        <v/>
      </c>
      <c r="F313" s="66" t="str">
        <f>IF(C313="","",IF(ISERROR(VLOOKUP(VLOOKUP(C313,Table1[[Practice no.]:[12]],20,FALSE),List!$A$2:$B$5,2,FALSE)),"",VLOOKUP(VLOOKUP(C313,Table1[[Practice no.]:[12]],20,FALSE),List!$A$2:$B$5,2,FALSE)))</f>
        <v/>
      </c>
      <c r="G313" s="66" t="str">
        <f>IF(C313="","",IF(ISERROR(VLOOKUP(VLOOKUP(C313,Table1[[Practice no.]:[12]],21,FALSE),List!$A$2:$B$5,2,FALSE)),"",VLOOKUP(VLOOKUP(C313,Table1[[Practice no.]:[12]],21,FALSE),List!$A$2:$B$5,2,FALSE)))</f>
        <v/>
      </c>
      <c r="H313" s="67" t="str">
        <f>IF(C313="","",IF(ISERROR(VLOOKUP(VLOOKUP(C313,Table1[[Practice no.]:[12]],22,FALSE),List!$A$2:$B$5,2,FALSE)),"",VLOOKUP(VLOOKUP(C313,Table1[[Practice no.]:[12]],22,FALSE),List!$A$2:$B$5,2,FALSE)))</f>
        <v/>
      </c>
      <c r="I313" s="67" t="str">
        <f>IF(C313="","",IF(ISERROR(VLOOKUP(VLOOKUP(C313,Table1[[Practice no.]:[12]],23,FALSE),List!$A$2:$B$5,2,FALSE)),"",VLOOKUP(VLOOKUP(C313,Table1[[Practice no.]:[12]],23,FALSE),List!$A$2:$B$5,2,FALSE)))</f>
        <v/>
      </c>
      <c r="J313" s="67" t="str">
        <f>IF(C313="","",IF(ISERROR(VLOOKUP(VLOOKUP(C313,Table1[[Practice no.]:[12]],24,FALSE),List!$A$2:$B$5,2,FALSE)),"",VLOOKUP(VLOOKUP(C313,Table1[[Practice no.]:[12]],24,FALSE),List!$A$2:$B$5,2,FALSE)))</f>
        <v/>
      </c>
      <c r="K313" s="68" t="str">
        <f>IF(C313="","",IF(ISERROR(VLOOKUP(VLOOKUP(C313,Table1[[Practice no.]:[12]],25,FALSE),List!$A$2:$B$5,2,FALSE)),"",VLOOKUP(VLOOKUP(C313,Table1[[Practice no.]:[12]],25,FALSE),List!$A$2:$B$5,2,FALSE)))</f>
        <v/>
      </c>
      <c r="L313" s="68" t="str">
        <f>IF(C313="","",IF(ISERROR(VLOOKUP(VLOOKUP(C313,Table1[[Practice no.]:[12]],26,FALSE),List!$A$2:$B$5,2,FALSE)),"",VLOOKUP(VLOOKUP(C313,Table1[[Practice no.]:[12]],26,FALSE),List!$A$2:$B$5,2,FALSE)))</f>
        <v/>
      </c>
      <c r="M313" s="68" t="str">
        <f>IF(C313="","",IF(ISERROR(VLOOKUP(VLOOKUP(C313,Table1[[Practice no.]:[12]],27,FALSE),List!$A$2:$B$5,2,FALSE)),"",VLOOKUP(VLOOKUP(C313,Table1[[Practice no.]:[12]],27,FALSE),List!$A$2:$B$5,2,FALSE)))</f>
        <v/>
      </c>
      <c r="N313" s="69" t="str">
        <f>IF(C313="","",IF(ISERROR(VLOOKUP(VLOOKUP(C313,Table1[[Practice no.]:[12]],28,FALSE),List!$A$2:$B$5,2,FALSE)),"",VLOOKUP(VLOOKUP(C313,Table1[[Practice no.]:[12]],28,FALSE),List!$A$2:$B$5,2,FALSE)))</f>
        <v/>
      </c>
      <c r="O313" s="69" t="str">
        <f>IF(C313="","",IF(ISERROR(VLOOKUP(VLOOKUP(C313,Table1[[Practice no.]:[12]],29,FALSE),List!$A$2:$B$5,2,FALSE)),"",VLOOKUP(VLOOKUP(C313,Table1[[Practice no.]:[12]],29,FALSE),List!$A$2:$B$5,2,FALSE)))</f>
        <v/>
      </c>
      <c r="P313" s="69" t="str">
        <f>IF(C313="","",IF(ISERROR(VLOOKUP(VLOOKUP(C313,Table1[[Practice no.]:[12]],30,FALSE),List!$A$2:$B$5,2,FALSE)),"",VLOOKUP(VLOOKUP(C313,Table1[[Practice no.]:[12]],30,FALSE),List!$A$2:$B$5,2,FALSE)))</f>
        <v/>
      </c>
      <c r="Q313" s="77" t="str">
        <f>IF(C313="","",IF(ISERROR(VLOOKUP(VLOOKUP(C313,Table1[[Practice no.]:[12]],31,FALSE),List!$A$2:$B$5,2,FALSE)),"",VLOOKUP(VLOOKUP(C313,Table1[[Practice no.]:[12]],31,FALSE),List!$A$2:$B$5,2,FALSE)))</f>
        <v/>
      </c>
      <c r="R313" s="55" t="str">
        <f>IF(C313="","",IF(ISERROR(VLOOKUP(VLOOKUP(C313,Table1[[Practice no.]:[12]],32,FALSE),List!$A$2:$B$5,2,FALSE)),"",VLOOKUP(VLOOKUP(C313,Table1[[Practice no.]:[12]],32,FALSE),List!$A$2:$B$5,2,FALSE)))</f>
        <v/>
      </c>
      <c r="S313" s="55" t="str">
        <f>IF(C313="","",IF(ISERROR(VLOOKUP(VLOOKUP(C313,Table1[[Practice no.]:[12]],33,FALSE),List!$A$2:$B$5,2,FALSE)),"",VLOOKUP(VLOOKUP(C313,Table1[[Practice no.]:[12]],33,FALSE),List!$A$2:$B$5,2,FALSE)))</f>
        <v/>
      </c>
      <c r="T313" s="55" t="str">
        <f>IF(C313="","",IF(ISERROR(VLOOKUP(VLOOKUP(C313,Table1[[Practice no.]:[12]],34,FALSE),List!$A$2:$B$5,2,FALSE)),"",VLOOKUP(VLOOKUP(C313,Table1[[Practice no.]:[12]],34,FALSE),List!$A$2:$B$5,2,FALSE)))</f>
        <v/>
      </c>
      <c r="U313" s="55" t="str">
        <f>IF(C313="","",IF(ISERROR(VLOOKUP(VLOOKUP(C313,Table1[[Practice no.]:[12]],35,FALSE),List!$A$2:$B$5,2,FALSE)),"",VLOOKUP(VLOOKUP(C313,Table1[[Practice no.]:[12]],35,FALSE),List!$A$2:$B$5,2,FALSE)))</f>
        <v/>
      </c>
      <c r="V313" s="55" t="str">
        <f>IF(C313="","",IF(ISERROR(VLOOKUP(VLOOKUP(C313,Table1[[Practice no.]:[12]],36,FALSE),List!$A$2:$B$5,2,FALSE)),"",VLOOKUP(VLOOKUP(C313,Table1[[Practice no.]:[12]],36,FALSE),List!$A$2:$B$5,2,FALSE)))</f>
        <v/>
      </c>
      <c r="W313" s="55" t="str">
        <f>IF(C313="","",IF(ISERROR(VLOOKUP(VLOOKUP(C313,Table1[[Practice no.]:[12]],37,FALSE),List!$A$2:$B$5,2,FALSE)),"",VLOOKUP(VLOOKUP(C313,Table1[[Practice no.]:[12]],37,FALSE),List!$A$2:$B$5,2,FALSE)))</f>
        <v/>
      </c>
      <c r="X313" s="55" t="str">
        <f>IF(C313="","",IF(ISERROR(VLOOKUP(VLOOKUP(C313,Table1[[Practice no.]:[12]],38,FALSE),List!$A$2:$B$5,2,FALSE)),"",VLOOKUP(VLOOKUP(C313,Table1[[Practice no.]:[12]],38,FALSE),List!$A$2:$B$5,2,FALSE)))</f>
        <v/>
      </c>
      <c r="Y313" s="55" t="str">
        <f>IF(C313="","",IF(ISERROR(VLOOKUP(VLOOKUP(C313,Table1[[Practice no.]:[12]],39,FALSE),List!$A$2:$B$5,2,FALSE)),"",VLOOKUP(VLOOKUP(C313,Table1[[Practice no.]:[12]],39,FALSE),List!$A$2:$B$5,2,FALSE)))</f>
        <v/>
      </c>
      <c r="Z313" s="55" t="str">
        <f>IF(C313="","",IF(ISERROR(VLOOKUP(VLOOKUP(C313,Table1[[Practice no.]:[12]],40,FALSE),List!$A$2:$B$5,2,FALSE)),"",VLOOKUP(VLOOKUP(C313,Table1[[Practice no.]:[12]],40,FALSE),List!$A$2:$B$5,2,FALSE)))</f>
        <v/>
      </c>
      <c r="AA313" s="55" t="str">
        <f>IF(C313="","",IF(ISERROR(VLOOKUP(VLOOKUP(C313,Table1[[Practice no.]:[12]],41,FALSE),List!$A$2:$B$5,2,FALSE)),"",VLOOKUP(VLOOKUP(C313,Table1[[Practice no.]:[12]],41,FALSE),List!$A$2:$B$5,2,FALSE)))</f>
        <v/>
      </c>
      <c r="AB313" s="55" t="str">
        <f>IF(C313="","",IF(ISERROR(VLOOKUP(VLOOKUP(C313,Table1[[Practice no.]:[12]],42,FALSE),List!$A$2:$B$5,2,FALSE)),"",VLOOKUP(VLOOKUP(C313,Table1[[Practice no.]:[12]],42,FALSE),List!$A$2:$B$5,2,FALSE)))</f>
        <v/>
      </c>
    </row>
    <row r="314" spans="1:28" ht="40.35" customHeight="1">
      <c r="A314" s="222"/>
      <c r="B314" s="219"/>
      <c r="C314" s="217"/>
      <c r="D314" s="219" t="str">
        <f>IF(C314="","",HYPERLINK("#'" &amp; C314 &amp; "'!A1",VLOOKUP(C314,Table1[[Practice no.]:[Pracitce Name]],2,FALSE)))</f>
        <v/>
      </c>
      <c r="E314" s="65" t="str">
        <f>IF(C314="","",IF(ISERROR(VLOOKUP(VLOOKUP(C314,Table1[[Practice no.]:[12]],19,FALSE),List!$A$2:$B$5,2,FALSE)),"",VLOOKUP(VLOOKUP(C314,Table1[[Practice no.]:[12]],19,FALSE),List!$A$2:$B$5,2,FALSE)))</f>
        <v/>
      </c>
      <c r="F314" s="66" t="str">
        <f>IF(C314="","",IF(ISERROR(VLOOKUP(VLOOKUP(C314,Table1[[Practice no.]:[12]],20,FALSE),List!$A$2:$B$5,2,FALSE)),"",VLOOKUP(VLOOKUP(C314,Table1[[Practice no.]:[12]],20,FALSE),List!$A$2:$B$5,2,FALSE)))</f>
        <v/>
      </c>
      <c r="G314" s="66" t="str">
        <f>IF(C314="","",IF(ISERROR(VLOOKUP(VLOOKUP(C314,Table1[[Practice no.]:[12]],21,FALSE),List!$A$2:$B$5,2,FALSE)),"",VLOOKUP(VLOOKUP(C314,Table1[[Practice no.]:[12]],21,FALSE),List!$A$2:$B$5,2,FALSE)))</f>
        <v/>
      </c>
      <c r="H314" s="67" t="str">
        <f>IF(C314="","",IF(ISERROR(VLOOKUP(VLOOKUP(C314,Table1[[Practice no.]:[12]],22,FALSE),List!$A$2:$B$5,2,FALSE)),"",VLOOKUP(VLOOKUP(C314,Table1[[Practice no.]:[12]],22,FALSE),List!$A$2:$B$5,2,FALSE)))</f>
        <v/>
      </c>
      <c r="I314" s="67" t="str">
        <f>IF(C314="","",IF(ISERROR(VLOOKUP(VLOOKUP(C314,Table1[[Practice no.]:[12]],23,FALSE),List!$A$2:$B$5,2,FALSE)),"",VLOOKUP(VLOOKUP(C314,Table1[[Practice no.]:[12]],23,FALSE),List!$A$2:$B$5,2,FALSE)))</f>
        <v/>
      </c>
      <c r="J314" s="67" t="str">
        <f>IF(C314="","",IF(ISERROR(VLOOKUP(VLOOKUP(C314,Table1[[Practice no.]:[12]],24,FALSE),List!$A$2:$B$5,2,FALSE)),"",VLOOKUP(VLOOKUP(C314,Table1[[Practice no.]:[12]],24,FALSE),List!$A$2:$B$5,2,FALSE)))</f>
        <v/>
      </c>
      <c r="K314" s="68" t="str">
        <f>IF(C314="","",IF(ISERROR(VLOOKUP(VLOOKUP(C314,Table1[[Practice no.]:[12]],25,FALSE),List!$A$2:$B$5,2,FALSE)),"",VLOOKUP(VLOOKUP(C314,Table1[[Practice no.]:[12]],25,FALSE),List!$A$2:$B$5,2,FALSE)))</f>
        <v/>
      </c>
      <c r="L314" s="68" t="str">
        <f>IF(C314="","",IF(ISERROR(VLOOKUP(VLOOKUP(C314,Table1[[Practice no.]:[12]],26,FALSE),List!$A$2:$B$5,2,FALSE)),"",VLOOKUP(VLOOKUP(C314,Table1[[Practice no.]:[12]],26,FALSE),List!$A$2:$B$5,2,FALSE)))</f>
        <v/>
      </c>
      <c r="M314" s="68" t="str">
        <f>IF(C314="","",IF(ISERROR(VLOOKUP(VLOOKUP(C314,Table1[[Practice no.]:[12]],27,FALSE),List!$A$2:$B$5,2,FALSE)),"",VLOOKUP(VLOOKUP(C314,Table1[[Practice no.]:[12]],27,FALSE),List!$A$2:$B$5,2,FALSE)))</f>
        <v/>
      </c>
      <c r="N314" s="69" t="str">
        <f>IF(C314="","",IF(ISERROR(VLOOKUP(VLOOKUP(C314,Table1[[Practice no.]:[12]],28,FALSE),List!$A$2:$B$5,2,FALSE)),"",VLOOKUP(VLOOKUP(C314,Table1[[Practice no.]:[12]],28,FALSE),List!$A$2:$B$5,2,FALSE)))</f>
        <v/>
      </c>
      <c r="O314" s="69" t="str">
        <f>IF(C314="","",IF(ISERROR(VLOOKUP(VLOOKUP(C314,Table1[[Practice no.]:[12]],29,FALSE),List!$A$2:$B$5,2,FALSE)),"",VLOOKUP(VLOOKUP(C314,Table1[[Practice no.]:[12]],29,FALSE),List!$A$2:$B$5,2,FALSE)))</f>
        <v/>
      </c>
      <c r="P314" s="69" t="str">
        <f>IF(C314="","",IF(ISERROR(VLOOKUP(VLOOKUP(C314,Table1[[Practice no.]:[12]],30,FALSE),List!$A$2:$B$5,2,FALSE)),"",VLOOKUP(VLOOKUP(C314,Table1[[Practice no.]:[12]],30,FALSE),List!$A$2:$B$5,2,FALSE)))</f>
        <v/>
      </c>
      <c r="Q314" s="77" t="str">
        <f>IF(C314="","",IF(ISERROR(VLOOKUP(VLOOKUP(C314,Table1[[Practice no.]:[12]],31,FALSE),List!$A$2:$B$5,2,FALSE)),"",VLOOKUP(VLOOKUP(C314,Table1[[Practice no.]:[12]],31,FALSE),List!$A$2:$B$5,2,FALSE)))</f>
        <v/>
      </c>
      <c r="R314" s="55" t="str">
        <f>IF(C314="","",IF(ISERROR(VLOOKUP(VLOOKUP(C314,Table1[[Practice no.]:[12]],32,FALSE),List!$A$2:$B$5,2,FALSE)),"",VLOOKUP(VLOOKUP(C314,Table1[[Practice no.]:[12]],32,FALSE),List!$A$2:$B$5,2,FALSE)))</f>
        <v/>
      </c>
      <c r="S314" s="55" t="str">
        <f>IF(C314="","",IF(ISERROR(VLOOKUP(VLOOKUP(C314,Table1[[Practice no.]:[12]],33,FALSE),List!$A$2:$B$5,2,FALSE)),"",VLOOKUP(VLOOKUP(C314,Table1[[Practice no.]:[12]],33,FALSE),List!$A$2:$B$5,2,FALSE)))</f>
        <v/>
      </c>
      <c r="T314" s="55" t="str">
        <f>IF(C314="","",IF(ISERROR(VLOOKUP(VLOOKUP(C314,Table1[[Practice no.]:[12]],34,FALSE),List!$A$2:$B$5,2,FALSE)),"",VLOOKUP(VLOOKUP(C314,Table1[[Practice no.]:[12]],34,FALSE),List!$A$2:$B$5,2,FALSE)))</f>
        <v/>
      </c>
      <c r="U314" s="55" t="str">
        <f>IF(C314="","",IF(ISERROR(VLOOKUP(VLOOKUP(C314,Table1[[Practice no.]:[12]],35,FALSE),List!$A$2:$B$5,2,FALSE)),"",VLOOKUP(VLOOKUP(C314,Table1[[Practice no.]:[12]],35,FALSE),List!$A$2:$B$5,2,FALSE)))</f>
        <v/>
      </c>
      <c r="V314" s="55" t="str">
        <f>IF(C314="","",IF(ISERROR(VLOOKUP(VLOOKUP(C314,Table1[[Practice no.]:[12]],36,FALSE),List!$A$2:$B$5,2,FALSE)),"",VLOOKUP(VLOOKUP(C314,Table1[[Practice no.]:[12]],36,FALSE),List!$A$2:$B$5,2,FALSE)))</f>
        <v/>
      </c>
      <c r="W314" s="55" t="str">
        <f>IF(C314="","",IF(ISERROR(VLOOKUP(VLOOKUP(C314,Table1[[Practice no.]:[12]],37,FALSE),List!$A$2:$B$5,2,FALSE)),"",VLOOKUP(VLOOKUP(C314,Table1[[Practice no.]:[12]],37,FALSE),List!$A$2:$B$5,2,FALSE)))</f>
        <v/>
      </c>
      <c r="X314" s="55" t="str">
        <f>IF(C314="","",IF(ISERROR(VLOOKUP(VLOOKUP(C314,Table1[[Practice no.]:[12]],38,FALSE),List!$A$2:$B$5,2,FALSE)),"",VLOOKUP(VLOOKUP(C314,Table1[[Practice no.]:[12]],38,FALSE),List!$A$2:$B$5,2,FALSE)))</f>
        <v/>
      </c>
      <c r="Y314" s="55" t="str">
        <f>IF(C314="","",IF(ISERROR(VLOOKUP(VLOOKUP(C314,Table1[[Practice no.]:[12]],39,FALSE),List!$A$2:$B$5,2,FALSE)),"",VLOOKUP(VLOOKUP(C314,Table1[[Practice no.]:[12]],39,FALSE),List!$A$2:$B$5,2,FALSE)))</f>
        <v/>
      </c>
      <c r="Z314" s="55" t="str">
        <f>IF(C314="","",IF(ISERROR(VLOOKUP(VLOOKUP(C314,Table1[[Practice no.]:[12]],40,FALSE),List!$A$2:$B$5,2,FALSE)),"",VLOOKUP(VLOOKUP(C314,Table1[[Practice no.]:[12]],40,FALSE),List!$A$2:$B$5,2,FALSE)))</f>
        <v/>
      </c>
      <c r="AA314" s="55" t="str">
        <f>IF(C314="","",IF(ISERROR(VLOOKUP(VLOOKUP(C314,Table1[[Practice no.]:[12]],41,FALSE),List!$A$2:$B$5,2,FALSE)),"",VLOOKUP(VLOOKUP(C314,Table1[[Practice no.]:[12]],41,FALSE),List!$A$2:$B$5,2,FALSE)))</f>
        <v/>
      </c>
      <c r="AB314" s="55" t="str">
        <f>IF(C314="","",IF(ISERROR(VLOOKUP(VLOOKUP(C314,Table1[[Practice no.]:[12]],42,FALSE),List!$A$2:$B$5,2,FALSE)),"",VLOOKUP(VLOOKUP(C314,Table1[[Practice no.]:[12]],42,FALSE),List!$A$2:$B$5,2,FALSE)))</f>
        <v/>
      </c>
    </row>
    <row r="315" spans="1:28" ht="40.35" customHeight="1">
      <c r="A315" s="222"/>
      <c r="B315" s="219"/>
      <c r="C315" s="217"/>
      <c r="D315" s="219" t="str">
        <f>IF(C315="","",HYPERLINK("#'" &amp; C315 &amp; "'!A1",VLOOKUP(C315,Table1[[Practice no.]:[Pracitce Name]],2,FALSE)))</f>
        <v/>
      </c>
      <c r="E315" s="65" t="str">
        <f>IF(C315="","",IF(ISERROR(VLOOKUP(VLOOKUP(C315,Table1[[Practice no.]:[12]],19,FALSE),List!$A$2:$B$5,2,FALSE)),"",VLOOKUP(VLOOKUP(C315,Table1[[Practice no.]:[12]],19,FALSE),List!$A$2:$B$5,2,FALSE)))</f>
        <v/>
      </c>
      <c r="F315" s="66" t="str">
        <f>IF(C315="","",IF(ISERROR(VLOOKUP(VLOOKUP(C315,Table1[[Practice no.]:[12]],20,FALSE),List!$A$2:$B$5,2,FALSE)),"",VLOOKUP(VLOOKUP(C315,Table1[[Practice no.]:[12]],20,FALSE),List!$A$2:$B$5,2,FALSE)))</f>
        <v/>
      </c>
      <c r="G315" s="66" t="str">
        <f>IF(C315="","",IF(ISERROR(VLOOKUP(VLOOKUP(C315,Table1[[Practice no.]:[12]],21,FALSE),List!$A$2:$B$5,2,FALSE)),"",VLOOKUP(VLOOKUP(C315,Table1[[Practice no.]:[12]],21,FALSE),List!$A$2:$B$5,2,FALSE)))</f>
        <v/>
      </c>
      <c r="H315" s="67" t="str">
        <f>IF(C315="","",IF(ISERROR(VLOOKUP(VLOOKUP(C315,Table1[[Practice no.]:[12]],22,FALSE),List!$A$2:$B$5,2,FALSE)),"",VLOOKUP(VLOOKUP(C315,Table1[[Practice no.]:[12]],22,FALSE),List!$A$2:$B$5,2,FALSE)))</f>
        <v/>
      </c>
      <c r="I315" s="67" t="str">
        <f>IF(C315="","",IF(ISERROR(VLOOKUP(VLOOKUP(C315,Table1[[Practice no.]:[12]],23,FALSE),List!$A$2:$B$5,2,FALSE)),"",VLOOKUP(VLOOKUP(C315,Table1[[Practice no.]:[12]],23,FALSE),List!$A$2:$B$5,2,FALSE)))</f>
        <v/>
      </c>
      <c r="J315" s="67" t="str">
        <f>IF(C315="","",IF(ISERROR(VLOOKUP(VLOOKUP(C315,Table1[[Practice no.]:[12]],24,FALSE),List!$A$2:$B$5,2,FALSE)),"",VLOOKUP(VLOOKUP(C315,Table1[[Practice no.]:[12]],24,FALSE),List!$A$2:$B$5,2,FALSE)))</f>
        <v/>
      </c>
      <c r="K315" s="68" t="str">
        <f>IF(C315="","",IF(ISERROR(VLOOKUP(VLOOKUP(C315,Table1[[Practice no.]:[12]],25,FALSE),List!$A$2:$B$5,2,FALSE)),"",VLOOKUP(VLOOKUP(C315,Table1[[Practice no.]:[12]],25,FALSE),List!$A$2:$B$5,2,FALSE)))</f>
        <v/>
      </c>
      <c r="L315" s="68" t="str">
        <f>IF(C315="","",IF(ISERROR(VLOOKUP(VLOOKUP(C315,Table1[[Practice no.]:[12]],26,FALSE),List!$A$2:$B$5,2,FALSE)),"",VLOOKUP(VLOOKUP(C315,Table1[[Practice no.]:[12]],26,FALSE),List!$A$2:$B$5,2,FALSE)))</f>
        <v/>
      </c>
      <c r="M315" s="68" t="str">
        <f>IF(C315="","",IF(ISERROR(VLOOKUP(VLOOKUP(C315,Table1[[Practice no.]:[12]],27,FALSE),List!$A$2:$B$5,2,FALSE)),"",VLOOKUP(VLOOKUP(C315,Table1[[Practice no.]:[12]],27,FALSE),List!$A$2:$B$5,2,FALSE)))</f>
        <v/>
      </c>
      <c r="N315" s="69" t="str">
        <f>IF(C315="","",IF(ISERROR(VLOOKUP(VLOOKUP(C315,Table1[[Practice no.]:[12]],28,FALSE),List!$A$2:$B$5,2,FALSE)),"",VLOOKUP(VLOOKUP(C315,Table1[[Practice no.]:[12]],28,FALSE),List!$A$2:$B$5,2,FALSE)))</f>
        <v/>
      </c>
      <c r="O315" s="69" t="str">
        <f>IF(C315="","",IF(ISERROR(VLOOKUP(VLOOKUP(C315,Table1[[Practice no.]:[12]],29,FALSE),List!$A$2:$B$5,2,FALSE)),"",VLOOKUP(VLOOKUP(C315,Table1[[Practice no.]:[12]],29,FALSE),List!$A$2:$B$5,2,FALSE)))</f>
        <v/>
      </c>
      <c r="P315" s="69" t="str">
        <f>IF(C315="","",IF(ISERROR(VLOOKUP(VLOOKUP(C315,Table1[[Practice no.]:[12]],30,FALSE),List!$A$2:$B$5,2,FALSE)),"",VLOOKUP(VLOOKUP(C315,Table1[[Practice no.]:[12]],30,FALSE),List!$A$2:$B$5,2,FALSE)))</f>
        <v/>
      </c>
      <c r="Q315" s="77" t="str">
        <f>IF(C315="","",IF(ISERROR(VLOOKUP(VLOOKUP(C315,Table1[[Practice no.]:[12]],31,FALSE),List!$A$2:$B$5,2,FALSE)),"",VLOOKUP(VLOOKUP(C315,Table1[[Practice no.]:[12]],31,FALSE),List!$A$2:$B$5,2,FALSE)))</f>
        <v/>
      </c>
      <c r="R315" s="55" t="str">
        <f>IF(C315="","",IF(ISERROR(VLOOKUP(VLOOKUP(C315,Table1[[Practice no.]:[12]],32,FALSE),List!$A$2:$B$5,2,FALSE)),"",VLOOKUP(VLOOKUP(C315,Table1[[Practice no.]:[12]],32,FALSE),List!$A$2:$B$5,2,FALSE)))</f>
        <v/>
      </c>
      <c r="S315" s="55" t="str">
        <f>IF(C315="","",IF(ISERROR(VLOOKUP(VLOOKUP(C315,Table1[[Practice no.]:[12]],33,FALSE),List!$A$2:$B$5,2,FALSE)),"",VLOOKUP(VLOOKUP(C315,Table1[[Practice no.]:[12]],33,FALSE),List!$A$2:$B$5,2,FALSE)))</f>
        <v/>
      </c>
      <c r="T315" s="55" t="str">
        <f>IF(C315="","",IF(ISERROR(VLOOKUP(VLOOKUP(C315,Table1[[Practice no.]:[12]],34,FALSE),List!$A$2:$B$5,2,FALSE)),"",VLOOKUP(VLOOKUP(C315,Table1[[Practice no.]:[12]],34,FALSE),List!$A$2:$B$5,2,FALSE)))</f>
        <v/>
      </c>
      <c r="U315" s="55" t="str">
        <f>IF(C315="","",IF(ISERROR(VLOOKUP(VLOOKUP(C315,Table1[[Practice no.]:[12]],35,FALSE),List!$A$2:$B$5,2,FALSE)),"",VLOOKUP(VLOOKUP(C315,Table1[[Practice no.]:[12]],35,FALSE),List!$A$2:$B$5,2,FALSE)))</f>
        <v/>
      </c>
      <c r="V315" s="55" t="str">
        <f>IF(C315="","",IF(ISERROR(VLOOKUP(VLOOKUP(C315,Table1[[Practice no.]:[12]],36,FALSE),List!$A$2:$B$5,2,FALSE)),"",VLOOKUP(VLOOKUP(C315,Table1[[Practice no.]:[12]],36,FALSE),List!$A$2:$B$5,2,FALSE)))</f>
        <v/>
      </c>
      <c r="W315" s="55" t="str">
        <f>IF(C315="","",IF(ISERROR(VLOOKUP(VLOOKUP(C315,Table1[[Practice no.]:[12]],37,FALSE),List!$A$2:$B$5,2,FALSE)),"",VLOOKUP(VLOOKUP(C315,Table1[[Practice no.]:[12]],37,FALSE),List!$A$2:$B$5,2,FALSE)))</f>
        <v/>
      </c>
      <c r="X315" s="55" t="str">
        <f>IF(C315="","",IF(ISERROR(VLOOKUP(VLOOKUP(C315,Table1[[Practice no.]:[12]],38,FALSE),List!$A$2:$B$5,2,FALSE)),"",VLOOKUP(VLOOKUP(C315,Table1[[Practice no.]:[12]],38,FALSE),List!$A$2:$B$5,2,FALSE)))</f>
        <v/>
      </c>
      <c r="Y315" s="55" t="str">
        <f>IF(C315="","",IF(ISERROR(VLOOKUP(VLOOKUP(C315,Table1[[Practice no.]:[12]],39,FALSE),List!$A$2:$B$5,2,FALSE)),"",VLOOKUP(VLOOKUP(C315,Table1[[Practice no.]:[12]],39,FALSE),List!$A$2:$B$5,2,FALSE)))</f>
        <v/>
      </c>
      <c r="Z315" s="55" t="str">
        <f>IF(C315="","",IF(ISERROR(VLOOKUP(VLOOKUP(C315,Table1[[Practice no.]:[12]],40,FALSE),List!$A$2:$B$5,2,FALSE)),"",VLOOKUP(VLOOKUP(C315,Table1[[Practice no.]:[12]],40,FALSE),List!$A$2:$B$5,2,FALSE)))</f>
        <v/>
      </c>
      <c r="AA315" s="55" t="str">
        <f>IF(C315="","",IF(ISERROR(VLOOKUP(VLOOKUP(C315,Table1[[Practice no.]:[12]],41,FALSE),List!$A$2:$B$5,2,FALSE)),"",VLOOKUP(VLOOKUP(C315,Table1[[Practice no.]:[12]],41,FALSE),List!$A$2:$B$5,2,FALSE)))</f>
        <v/>
      </c>
      <c r="AB315" s="55" t="str">
        <f>IF(C315="","",IF(ISERROR(VLOOKUP(VLOOKUP(C315,Table1[[Practice no.]:[12]],42,FALSE),List!$A$2:$B$5,2,FALSE)),"",VLOOKUP(VLOOKUP(C315,Table1[[Practice no.]:[12]],42,FALSE),List!$A$2:$B$5,2,FALSE)))</f>
        <v/>
      </c>
    </row>
    <row r="316" spans="1:28" ht="40.35" customHeight="1">
      <c r="A316" s="222"/>
      <c r="B316" s="219"/>
      <c r="C316" s="217"/>
      <c r="D316" s="219" t="str">
        <f>IF(C316="","",HYPERLINK("#'" &amp; C316 &amp; "'!A1",VLOOKUP(C316,Table1[[Practice no.]:[Pracitce Name]],2,FALSE)))</f>
        <v/>
      </c>
      <c r="E316" s="65" t="str">
        <f>IF(C316="","",IF(ISERROR(VLOOKUP(VLOOKUP(C316,Table1[[Practice no.]:[12]],19,FALSE),List!$A$2:$B$5,2,FALSE)),"",VLOOKUP(VLOOKUP(C316,Table1[[Practice no.]:[12]],19,FALSE),List!$A$2:$B$5,2,FALSE)))</f>
        <v/>
      </c>
      <c r="F316" s="66" t="str">
        <f>IF(C316="","",IF(ISERROR(VLOOKUP(VLOOKUP(C316,Table1[[Practice no.]:[12]],20,FALSE),List!$A$2:$B$5,2,FALSE)),"",VLOOKUP(VLOOKUP(C316,Table1[[Practice no.]:[12]],20,FALSE),List!$A$2:$B$5,2,FALSE)))</f>
        <v/>
      </c>
      <c r="G316" s="66" t="str">
        <f>IF(C316="","",IF(ISERROR(VLOOKUP(VLOOKUP(C316,Table1[[Practice no.]:[12]],21,FALSE),List!$A$2:$B$5,2,FALSE)),"",VLOOKUP(VLOOKUP(C316,Table1[[Practice no.]:[12]],21,FALSE),List!$A$2:$B$5,2,FALSE)))</f>
        <v/>
      </c>
      <c r="H316" s="67" t="str">
        <f>IF(C316="","",IF(ISERROR(VLOOKUP(VLOOKUP(C316,Table1[[Practice no.]:[12]],22,FALSE),List!$A$2:$B$5,2,FALSE)),"",VLOOKUP(VLOOKUP(C316,Table1[[Practice no.]:[12]],22,FALSE),List!$A$2:$B$5,2,FALSE)))</f>
        <v/>
      </c>
      <c r="I316" s="67" t="str">
        <f>IF(C316="","",IF(ISERROR(VLOOKUP(VLOOKUP(C316,Table1[[Practice no.]:[12]],23,FALSE),List!$A$2:$B$5,2,FALSE)),"",VLOOKUP(VLOOKUP(C316,Table1[[Practice no.]:[12]],23,FALSE),List!$A$2:$B$5,2,FALSE)))</f>
        <v/>
      </c>
      <c r="J316" s="67" t="str">
        <f>IF(C316="","",IF(ISERROR(VLOOKUP(VLOOKUP(C316,Table1[[Practice no.]:[12]],24,FALSE),List!$A$2:$B$5,2,FALSE)),"",VLOOKUP(VLOOKUP(C316,Table1[[Practice no.]:[12]],24,FALSE),List!$A$2:$B$5,2,FALSE)))</f>
        <v/>
      </c>
      <c r="K316" s="68" t="str">
        <f>IF(C316="","",IF(ISERROR(VLOOKUP(VLOOKUP(C316,Table1[[Practice no.]:[12]],25,FALSE),List!$A$2:$B$5,2,FALSE)),"",VLOOKUP(VLOOKUP(C316,Table1[[Practice no.]:[12]],25,FALSE),List!$A$2:$B$5,2,FALSE)))</f>
        <v/>
      </c>
      <c r="L316" s="68" t="str">
        <f>IF(C316="","",IF(ISERROR(VLOOKUP(VLOOKUP(C316,Table1[[Practice no.]:[12]],26,FALSE),List!$A$2:$B$5,2,FALSE)),"",VLOOKUP(VLOOKUP(C316,Table1[[Practice no.]:[12]],26,FALSE),List!$A$2:$B$5,2,FALSE)))</f>
        <v/>
      </c>
      <c r="M316" s="68" t="str">
        <f>IF(C316="","",IF(ISERROR(VLOOKUP(VLOOKUP(C316,Table1[[Practice no.]:[12]],27,FALSE),List!$A$2:$B$5,2,FALSE)),"",VLOOKUP(VLOOKUP(C316,Table1[[Practice no.]:[12]],27,FALSE),List!$A$2:$B$5,2,FALSE)))</f>
        <v/>
      </c>
      <c r="N316" s="69" t="str">
        <f>IF(C316="","",IF(ISERROR(VLOOKUP(VLOOKUP(C316,Table1[[Practice no.]:[12]],28,FALSE),List!$A$2:$B$5,2,FALSE)),"",VLOOKUP(VLOOKUP(C316,Table1[[Practice no.]:[12]],28,FALSE),List!$A$2:$B$5,2,FALSE)))</f>
        <v/>
      </c>
      <c r="O316" s="69" t="str">
        <f>IF(C316="","",IF(ISERROR(VLOOKUP(VLOOKUP(C316,Table1[[Practice no.]:[12]],29,FALSE),List!$A$2:$B$5,2,FALSE)),"",VLOOKUP(VLOOKUP(C316,Table1[[Practice no.]:[12]],29,FALSE),List!$A$2:$B$5,2,FALSE)))</f>
        <v/>
      </c>
      <c r="P316" s="69" t="str">
        <f>IF(C316="","",IF(ISERROR(VLOOKUP(VLOOKUP(C316,Table1[[Practice no.]:[12]],30,FALSE),List!$A$2:$B$5,2,FALSE)),"",VLOOKUP(VLOOKUP(C316,Table1[[Practice no.]:[12]],30,FALSE),List!$A$2:$B$5,2,FALSE)))</f>
        <v/>
      </c>
      <c r="Q316" s="77" t="str">
        <f>IF(C316="","",IF(ISERROR(VLOOKUP(VLOOKUP(C316,Table1[[Practice no.]:[12]],31,FALSE),List!$A$2:$B$5,2,FALSE)),"",VLOOKUP(VLOOKUP(C316,Table1[[Practice no.]:[12]],31,FALSE),List!$A$2:$B$5,2,FALSE)))</f>
        <v/>
      </c>
      <c r="R316" s="55" t="str">
        <f>IF(C316="","",IF(ISERROR(VLOOKUP(VLOOKUP(C316,Table1[[Practice no.]:[12]],32,FALSE),List!$A$2:$B$5,2,FALSE)),"",VLOOKUP(VLOOKUP(C316,Table1[[Practice no.]:[12]],32,FALSE),List!$A$2:$B$5,2,FALSE)))</f>
        <v/>
      </c>
      <c r="S316" s="55" t="str">
        <f>IF(C316="","",IF(ISERROR(VLOOKUP(VLOOKUP(C316,Table1[[Practice no.]:[12]],33,FALSE),List!$A$2:$B$5,2,FALSE)),"",VLOOKUP(VLOOKUP(C316,Table1[[Practice no.]:[12]],33,FALSE),List!$A$2:$B$5,2,FALSE)))</f>
        <v/>
      </c>
      <c r="T316" s="55" t="str">
        <f>IF(C316="","",IF(ISERROR(VLOOKUP(VLOOKUP(C316,Table1[[Practice no.]:[12]],34,FALSE),List!$A$2:$B$5,2,FALSE)),"",VLOOKUP(VLOOKUP(C316,Table1[[Practice no.]:[12]],34,FALSE),List!$A$2:$B$5,2,FALSE)))</f>
        <v/>
      </c>
      <c r="U316" s="55" t="str">
        <f>IF(C316="","",IF(ISERROR(VLOOKUP(VLOOKUP(C316,Table1[[Practice no.]:[12]],35,FALSE),List!$A$2:$B$5,2,FALSE)),"",VLOOKUP(VLOOKUP(C316,Table1[[Practice no.]:[12]],35,FALSE),List!$A$2:$B$5,2,FALSE)))</f>
        <v/>
      </c>
      <c r="V316" s="55" t="str">
        <f>IF(C316="","",IF(ISERROR(VLOOKUP(VLOOKUP(C316,Table1[[Practice no.]:[12]],36,FALSE),List!$A$2:$B$5,2,FALSE)),"",VLOOKUP(VLOOKUP(C316,Table1[[Practice no.]:[12]],36,FALSE),List!$A$2:$B$5,2,FALSE)))</f>
        <v/>
      </c>
      <c r="W316" s="55" t="str">
        <f>IF(C316="","",IF(ISERROR(VLOOKUP(VLOOKUP(C316,Table1[[Practice no.]:[12]],37,FALSE),List!$A$2:$B$5,2,FALSE)),"",VLOOKUP(VLOOKUP(C316,Table1[[Practice no.]:[12]],37,FALSE),List!$A$2:$B$5,2,FALSE)))</f>
        <v/>
      </c>
      <c r="X316" s="55" t="str">
        <f>IF(C316="","",IF(ISERROR(VLOOKUP(VLOOKUP(C316,Table1[[Practice no.]:[12]],38,FALSE),List!$A$2:$B$5,2,FALSE)),"",VLOOKUP(VLOOKUP(C316,Table1[[Practice no.]:[12]],38,FALSE),List!$A$2:$B$5,2,FALSE)))</f>
        <v/>
      </c>
      <c r="Y316" s="55" t="str">
        <f>IF(C316="","",IF(ISERROR(VLOOKUP(VLOOKUP(C316,Table1[[Practice no.]:[12]],39,FALSE),List!$A$2:$B$5,2,FALSE)),"",VLOOKUP(VLOOKUP(C316,Table1[[Practice no.]:[12]],39,FALSE),List!$A$2:$B$5,2,FALSE)))</f>
        <v/>
      </c>
      <c r="Z316" s="55" t="str">
        <f>IF(C316="","",IF(ISERROR(VLOOKUP(VLOOKUP(C316,Table1[[Practice no.]:[12]],40,FALSE),List!$A$2:$B$5,2,FALSE)),"",VLOOKUP(VLOOKUP(C316,Table1[[Practice no.]:[12]],40,FALSE),List!$A$2:$B$5,2,FALSE)))</f>
        <v/>
      </c>
      <c r="AA316" s="55" t="str">
        <f>IF(C316="","",IF(ISERROR(VLOOKUP(VLOOKUP(C316,Table1[[Practice no.]:[12]],41,FALSE),List!$A$2:$B$5,2,FALSE)),"",VLOOKUP(VLOOKUP(C316,Table1[[Practice no.]:[12]],41,FALSE),List!$A$2:$B$5,2,FALSE)))</f>
        <v/>
      </c>
      <c r="AB316" s="55" t="str">
        <f>IF(C316="","",IF(ISERROR(VLOOKUP(VLOOKUP(C316,Table1[[Practice no.]:[12]],42,FALSE),List!$A$2:$B$5,2,FALSE)),"",VLOOKUP(VLOOKUP(C316,Table1[[Practice no.]:[12]],42,FALSE),List!$A$2:$B$5,2,FALSE)))</f>
        <v/>
      </c>
    </row>
    <row r="317" spans="1:28" ht="40.35" customHeight="1">
      <c r="A317" s="222"/>
      <c r="B317" s="219"/>
      <c r="C317" s="217"/>
      <c r="D317" s="219" t="str">
        <f>IF(C317="","",HYPERLINK("#'" &amp; C317 &amp; "'!A1",VLOOKUP(C317,Table1[[Practice no.]:[Pracitce Name]],2,FALSE)))</f>
        <v/>
      </c>
      <c r="E317" s="65" t="str">
        <f>IF(C317="","",IF(ISERROR(VLOOKUP(VLOOKUP(C317,Table1[[Practice no.]:[12]],19,FALSE),List!$A$2:$B$5,2,FALSE)),"",VLOOKUP(VLOOKUP(C317,Table1[[Practice no.]:[12]],19,FALSE),List!$A$2:$B$5,2,FALSE)))</f>
        <v/>
      </c>
      <c r="F317" s="66" t="str">
        <f>IF(C317="","",IF(ISERROR(VLOOKUP(VLOOKUP(C317,Table1[[Practice no.]:[12]],20,FALSE),List!$A$2:$B$5,2,FALSE)),"",VLOOKUP(VLOOKUP(C317,Table1[[Practice no.]:[12]],20,FALSE),List!$A$2:$B$5,2,FALSE)))</f>
        <v/>
      </c>
      <c r="G317" s="66" t="str">
        <f>IF(C317="","",IF(ISERROR(VLOOKUP(VLOOKUP(C317,Table1[[Practice no.]:[12]],21,FALSE),List!$A$2:$B$5,2,FALSE)),"",VLOOKUP(VLOOKUP(C317,Table1[[Practice no.]:[12]],21,FALSE),List!$A$2:$B$5,2,FALSE)))</f>
        <v/>
      </c>
      <c r="H317" s="67" t="str">
        <f>IF(C317="","",IF(ISERROR(VLOOKUP(VLOOKUP(C317,Table1[[Practice no.]:[12]],22,FALSE),List!$A$2:$B$5,2,FALSE)),"",VLOOKUP(VLOOKUP(C317,Table1[[Practice no.]:[12]],22,FALSE),List!$A$2:$B$5,2,FALSE)))</f>
        <v/>
      </c>
      <c r="I317" s="67" t="str">
        <f>IF(C317="","",IF(ISERROR(VLOOKUP(VLOOKUP(C317,Table1[[Practice no.]:[12]],23,FALSE),List!$A$2:$B$5,2,FALSE)),"",VLOOKUP(VLOOKUP(C317,Table1[[Practice no.]:[12]],23,FALSE),List!$A$2:$B$5,2,FALSE)))</f>
        <v/>
      </c>
      <c r="J317" s="67" t="str">
        <f>IF(C317="","",IF(ISERROR(VLOOKUP(VLOOKUP(C317,Table1[[Practice no.]:[12]],24,FALSE),List!$A$2:$B$5,2,FALSE)),"",VLOOKUP(VLOOKUP(C317,Table1[[Practice no.]:[12]],24,FALSE),List!$A$2:$B$5,2,FALSE)))</f>
        <v/>
      </c>
      <c r="K317" s="68" t="str">
        <f>IF(C317="","",IF(ISERROR(VLOOKUP(VLOOKUP(C317,Table1[[Practice no.]:[12]],25,FALSE),List!$A$2:$B$5,2,FALSE)),"",VLOOKUP(VLOOKUP(C317,Table1[[Practice no.]:[12]],25,FALSE),List!$A$2:$B$5,2,FALSE)))</f>
        <v/>
      </c>
      <c r="L317" s="68" t="str">
        <f>IF(C317="","",IF(ISERROR(VLOOKUP(VLOOKUP(C317,Table1[[Practice no.]:[12]],26,FALSE),List!$A$2:$B$5,2,FALSE)),"",VLOOKUP(VLOOKUP(C317,Table1[[Practice no.]:[12]],26,FALSE),List!$A$2:$B$5,2,FALSE)))</f>
        <v/>
      </c>
      <c r="M317" s="68" t="str">
        <f>IF(C317="","",IF(ISERROR(VLOOKUP(VLOOKUP(C317,Table1[[Practice no.]:[12]],27,FALSE),List!$A$2:$B$5,2,FALSE)),"",VLOOKUP(VLOOKUP(C317,Table1[[Practice no.]:[12]],27,FALSE),List!$A$2:$B$5,2,FALSE)))</f>
        <v/>
      </c>
      <c r="N317" s="69" t="str">
        <f>IF(C317="","",IF(ISERROR(VLOOKUP(VLOOKUP(C317,Table1[[Practice no.]:[12]],28,FALSE),List!$A$2:$B$5,2,FALSE)),"",VLOOKUP(VLOOKUP(C317,Table1[[Practice no.]:[12]],28,FALSE),List!$A$2:$B$5,2,FALSE)))</f>
        <v/>
      </c>
      <c r="O317" s="69" t="str">
        <f>IF(C317="","",IF(ISERROR(VLOOKUP(VLOOKUP(C317,Table1[[Practice no.]:[12]],29,FALSE),List!$A$2:$B$5,2,FALSE)),"",VLOOKUP(VLOOKUP(C317,Table1[[Practice no.]:[12]],29,FALSE),List!$A$2:$B$5,2,FALSE)))</f>
        <v/>
      </c>
      <c r="P317" s="69" t="str">
        <f>IF(C317="","",IF(ISERROR(VLOOKUP(VLOOKUP(C317,Table1[[Practice no.]:[12]],30,FALSE),List!$A$2:$B$5,2,FALSE)),"",VLOOKUP(VLOOKUP(C317,Table1[[Practice no.]:[12]],30,FALSE),List!$A$2:$B$5,2,FALSE)))</f>
        <v/>
      </c>
      <c r="Q317" s="77" t="str">
        <f>IF(C317="","",IF(ISERROR(VLOOKUP(VLOOKUP(C317,Table1[[Practice no.]:[12]],31,FALSE),List!$A$2:$B$5,2,FALSE)),"",VLOOKUP(VLOOKUP(C317,Table1[[Practice no.]:[12]],31,FALSE),List!$A$2:$B$5,2,FALSE)))</f>
        <v/>
      </c>
      <c r="R317" s="55" t="str">
        <f>IF(C317="","",IF(ISERROR(VLOOKUP(VLOOKUP(C317,Table1[[Practice no.]:[12]],32,FALSE),List!$A$2:$B$5,2,FALSE)),"",VLOOKUP(VLOOKUP(C317,Table1[[Practice no.]:[12]],32,FALSE),List!$A$2:$B$5,2,FALSE)))</f>
        <v/>
      </c>
      <c r="S317" s="55" t="str">
        <f>IF(C317="","",IF(ISERROR(VLOOKUP(VLOOKUP(C317,Table1[[Practice no.]:[12]],33,FALSE),List!$A$2:$B$5,2,FALSE)),"",VLOOKUP(VLOOKUP(C317,Table1[[Practice no.]:[12]],33,FALSE),List!$A$2:$B$5,2,FALSE)))</f>
        <v/>
      </c>
      <c r="T317" s="55" t="str">
        <f>IF(C317="","",IF(ISERROR(VLOOKUP(VLOOKUP(C317,Table1[[Practice no.]:[12]],34,FALSE),List!$A$2:$B$5,2,FALSE)),"",VLOOKUP(VLOOKUP(C317,Table1[[Practice no.]:[12]],34,FALSE),List!$A$2:$B$5,2,FALSE)))</f>
        <v/>
      </c>
      <c r="U317" s="55" t="str">
        <f>IF(C317="","",IF(ISERROR(VLOOKUP(VLOOKUP(C317,Table1[[Practice no.]:[12]],35,FALSE),List!$A$2:$B$5,2,FALSE)),"",VLOOKUP(VLOOKUP(C317,Table1[[Practice no.]:[12]],35,FALSE),List!$A$2:$B$5,2,FALSE)))</f>
        <v/>
      </c>
      <c r="V317" s="55" t="str">
        <f>IF(C317="","",IF(ISERROR(VLOOKUP(VLOOKUP(C317,Table1[[Practice no.]:[12]],36,FALSE),List!$A$2:$B$5,2,FALSE)),"",VLOOKUP(VLOOKUP(C317,Table1[[Practice no.]:[12]],36,FALSE),List!$A$2:$B$5,2,FALSE)))</f>
        <v/>
      </c>
      <c r="W317" s="55" t="str">
        <f>IF(C317="","",IF(ISERROR(VLOOKUP(VLOOKUP(C317,Table1[[Practice no.]:[12]],37,FALSE),List!$A$2:$B$5,2,FALSE)),"",VLOOKUP(VLOOKUP(C317,Table1[[Practice no.]:[12]],37,FALSE),List!$A$2:$B$5,2,FALSE)))</f>
        <v/>
      </c>
      <c r="X317" s="55" t="str">
        <f>IF(C317="","",IF(ISERROR(VLOOKUP(VLOOKUP(C317,Table1[[Practice no.]:[12]],38,FALSE),List!$A$2:$B$5,2,FALSE)),"",VLOOKUP(VLOOKUP(C317,Table1[[Practice no.]:[12]],38,FALSE),List!$A$2:$B$5,2,FALSE)))</f>
        <v/>
      </c>
      <c r="Y317" s="55" t="str">
        <f>IF(C317="","",IF(ISERROR(VLOOKUP(VLOOKUP(C317,Table1[[Practice no.]:[12]],39,FALSE),List!$A$2:$B$5,2,FALSE)),"",VLOOKUP(VLOOKUP(C317,Table1[[Practice no.]:[12]],39,FALSE),List!$A$2:$B$5,2,FALSE)))</f>
        <v/>
      </c>
      <c r="Z317" s="55" t="str">
        <f>IF(C317="","",IF(ISERROR(VLOOKUP(VLOOKUP(C317,Table1[[Practice no.]:[12]],40,FALSE),List!$A$2:$B$5,2,FALSE)),"",VLOOKUP(VLOOKUP(C317,Table1[[Practice no.]:[12]],40,FALSE),List!$A$2:$B$5,2,FALSE)))</f>
        <v/>
      </c>
      <c r="AA317" s="55" t="str">
        <f>IF(C317="","",IF(ISERROR(VLOOKUP(VLOOKUP(C317,Table1[[Practice no.]:[12]],41,FALSE),List!$A$2:$B$5,2,FALSE)),"",VLOOKUP(VLOOKUP(C317,Table1[[Practice no.]:[12]],41,FALSE),List!$A$2:$B$5,2,FALSE)))</f>
        <v/>
      </c>
      <c r="AB317" s="55" t="str">
        <f>IF(C317="","",IF(ISERROR(VLOOKUP(VLOOKUP(C317,Table1[[Practice no.]:[12]],42,FALSE),List!$A$2:$B$5,2,FALSE)),"",VLOOKUP(VLOOKUP(C317,Table1[[Practice no.]:[12]],42,FALSE),List!$A$2:$B$5,2,FALSE)))</f>
        <v/>
      </c>
    </row>
    <row r="318" spans="1:28" ht="40.35" customHeight="1">
      <c r="A318" s="222"/>
      <c r="B318" s="219"/>
      <c r="C318" s="217"/>
      <c r="D318" s="219" t="str">
        <f>IF(C318="","",HYPERLINK("#'" &amp; C318 &amp; "'!A1",VLOOKUP(C318,Table1[[Practice no.]:[Pracitce Name]],2,FALSE)))</f>
        <v/>
      </c>
      <c r="E318" s="65" t="str">
        <f>IF(C318="","",IF(ISERROR(VLOOKUP(VLOOKUP(C318,Table1[[Practice no.]:[12]],19,FALSE),List!$A$2:$B$5,2,FALSE)),"",VLOOKUP(VLOOKUP(C318,Table1[[Practice no.]:[12]],19,FALSE),List!$A$2:$B$5,2,FALSE)))</f>
        <v/>
      </c>
      <c r="F318" s="66" t="str">
        <f>IF(C318="","",IF(ISERROR(VLOOKUP(VLOOKUP(C318,Table1[[Practice no.]:[12]],20,FALSE),List!$A$2:$B$5,2,FALSE)),"",VLOOKUP(VLOOKUP(C318,Table1[[Practice no.]:[12]],20,FALSE),List!$A$2:$B$5,2,FALSE)))</f>
        <v/>
      </c>
      <c r="G318" s="66" t="str">
        <f>IF(C318="","",IF(ISERROR(VLOOKUP(VLOOKUP(C318,Table1[[Practice no.]:[12]],21,FALSE),List!$A$2:$B$5,2,FALSE)),"",VLOOKUP(VLOOKUP(C318,Table1[[Practice no.]:[12]],21,FALSE),List!$A$2:$B$5,2,FALSE)))</f>
        <v/>
      </c>
      <c r="H318" s="67" t="str">
        <f>IF(C318="","",IF(ISERROR(VLOOKUP(VLOOKUP(C318,Table1[[Practice no.]:[12]],22,FALSE),List!$A$2:$B$5,2,FALSE)),"",VLOOKUP(VLOOKUP(C318,Table1[[Practice no.]:[12]],22,FALSE),List!$A$2:$B$5,2,FALSE)))</f>
        <v/>
      </c>
      <c r="I318" s="67" t="str">
        <f>IF(C318="","",IF(ISERROR(VLOOKUP(VLOOKUP(C318,Table1[[Practice no.]:[12]],23,FALSE),List!$A$2:$B$5,2,FALSE)),"",VLOOKUP(VLOOKUP(C318,Table1[[Practice no.]:[12]],23,FALSE),List!$A$2:$B$5,2,FALSE)))</f>
        <v/>
      </c>
      <c r="J318" s="67" t="str">
        <f>IF(C318="","",IF(ISERROR(VLOOKUP(VLOOKUP(C318,Table1[[Practice no.]:[12]],24,FALSE),List!$A$2:$B$5,2,FALSE)),"",VLOOKUP(VLOOKUP(C318,Table1[[Practice no.]:[12]],24,FALSE),List!$A$2:$B$5,2,FALSE)))</f>
        <v/>
      </c>
      <c r="K318" s="68" t="str">
        <f>IF(C318="","",IF(ISERROR(VLOOKUP(VLOOKUP(C318,Table1[[Practice no.]:[12]],25,FALSE),List!$A$2:$B$5,2,FALSE)),"",VLOOKUP(VLOOKUP(C318,Table1[[Practice no.]:[12]],25,FALSE),List!$A$2:$B$5,2,FALSE)))</f>
        <v/>
      </c>
      <c r="L318" s="68" t="str">
        <f>IF(C318="","",IF(ISERROR(VLOOKUP(VLOOKUP(C318,Table1[[Practice no.]:[12]],26,FALSE),List!$A$2:$B$5,2,FALSE)),"",VLOOKUP(VLOOKUP(C318,Table1[[Practice no.]:[12]],26,FALSE),List!$A$2:$B$5,2,FALSE)))</f>
        <v/>
      </c>
      <c r="M318" s="68" t="str">
        <f>IF(C318="","",IF(ISERROR(VLOOKUP(VLOOKUP(C318,Table1[[Practice no.]:[12]],27,FALSE),List!$A$2:$B$5,2,FALSE)),"",VLOOKUP(VLOOKUP(C318,Table1[[Practice no.]:[12]],27,FALSE),List!$A$2:$B$5,2,FALSE)))</f>
        <v/>
      </c>
      <c r="N318" s="69" t="str">
        <f>IF(C318="","",IF(ISERROR(VLOOKUP(VLOOKUP(C318,Table1[[Practice no.]:[12]],28,FALSE),List!$A$2:$B$5,2,FALSE)),"",VLOOKUP(VLOOKUP(C318,Table1[[Practice no.]:[12]],28,FALSE),List!$A$2:$B$5,2,FALSE)))</f>
        <v/>
      </c>
      <c r="O318" s="69" t="str">
        <f>IF(C318="","",IF(ISERROR(VLOOKUP(VLOOKUP(C318,Table1[[Practice no.]:[12]],29,FALSE),List!$A$2:$B$5,2,FALSE)),"",VLOOKUP(VLOOKUP(C318,Table1[[Practice no.]:[12]],29,FALSE),List!$A$2:$B$5,2,FALSE)))</f>
        <v/>
      </c>
      <c r="P318" s="69" t="str">
        <f>IF(C318="","",IF(ISERROR(VLOOKUP(VLOOKUP(C318,Table1[[Practice no.]:[12]],30,FALSE),List!$A$2:$B$5,2,FALSE)),"",VLOOKUP(VLOOKUP(C318,Table1[[Practice no.]:[12]],30,FALSE),List!$A$2:$B$5,2,FALSE)))</f>
        <v/>
      </c>
      <c r="Q318" s="77" t="str">
        <f>IF(C318="","",IF(ISERROR(VLOOKUP(VLOOKUP(C318,Table1[[Practice no.]:[12]],31,FALSE),List!$A$2:$B$5,2,FALSE)),"",VLOOKUP(VLOOKUP(C318,Table1[[Practice no.]:[12]],31,FALSE),List!$A$2:$B$5,2,FALSE)))</f>
        <v/>
      </c>
      <c r="R318" s="55" t="str">
        <f>IF(C318="","",IF(ISERROR(VLOOKUP(VLOOKUP(C318,Table1[[Practice no.]:[12]],32,FALSE),List!$A$2:$B$5,2,FALSE)),"",VLOOKUP(VLOOKUP(C318,Table1[[Practice no.]:[12]],32,FALSE),List!$A$2:$B$5,2,FALSE)))</f>
        <v/>
      </c>
      <c r="S318" s="55" t="str">
        <f>IF(C318="","",IF(ISERROR(VLOOKUP(VLOOKUP(C318,Table1[[Practice no.]:[12]],33,FALSE),List!$A$2:$B$5,2,FALSE)),"",VLOOKUP(VLOOKUP(C318,Table1[[Practice no.]:[12]],33,FALSE),List!$A$2:$B$5,2,FALSE)))</f>
        <v/>
      </c>
      <c r="T318" s="55" t="str">
        <f>IF(C318="","",IF(ISERROR(VLOOKUP(VLOOKUP(C318,Table1[[Practice no.]:[12]],34,FALSE),List!$A$2:$B$5,2,FALSE)),"",VLOOKUP(VLOOKUP(C318,Table1[[Practice no.]:[12]],34,FALSE),List!$A$2:$B$5,2,FALSE)))</f>
        <v/>
      </c>
      <c r="U318" s="55" t="str">
        <f>IF(C318="","",IF(ISERROR(VLOOKUP(VLOOKUP(C318,Table1[[Practice no.]:[12]],35,FALSE),List!$A$2:$B$5,2,FALSE)),"",VLOOKUP(VLOOKUP(C318,Table1[[Practice no.]:[12]],35,FALSE),List!$A$2:$B$5,2,FALSE)))</f>
        <v/>
      </c>
      <c r="V318" s="55" t="str">
        <f>IF(C318="","",IF(ISERROR(VLOOKUP(VLOOKUP(C318,Table1[[Practice no.]:[12]],36,FALSE),List!$A$2:$B$5,2,FALSE)),"",VLOOKUP(VLOOKUP(C318,Table1[[Practice no.]:[12]],36,FALSE),List!$A$2:$B$5,2,FALSE)))</f>
        <v/>
      </c>
      <c r="W318" s="55" t="str">
        <f>IF(C318="","",IF(ISERROR(VLOOKUP(VLOOKUP(C318,Table1[[Practice no.]:[12]],37,FALSE),List!$A$2:$B$5,2,FALSE)),"",VLOOKUP(VLOOKUP(C318,Table1[[Practice no.]:[12]],37,FALSE),List!$A$2:$B$5,2,FALSE)))</f>
        <v/>
      </c>
      <c r="X318" s="55" t="str">
        <f>IF(C318="","",IF(ISERROR(VLOOKUP(VLOOKUP(C318,Table1[[Practice no.]:[12]],38,FALSE),List!$A$2:$B$5,2,FALSE)),"",VLOOKUP(VLOOKUP(C318,Table1[[Practice no.]:[12]],38,FALSE),List!$A$2:$B$5,2,FALSE)))</f>
        <v/>
      </c>
      <c r="Y318" s="55" t="str">
        <f>IF(C318="","",IF(ISERROR(VLOOKUP(VLOOKUP(C318,Table1[[Practice no.]:[12]],39,FALSE),List!$A$2:$B$5,2,FALSE)),"",VLOOKUP(VLOOKUP(C318,Table1[[Practice no.]:[12]],39,FALSE),List!$A$2:$B$5,2,FALSE)))</f>
        <v/>
      </c>
      <c r="Z318" s="55" t="str">
        <f>IF(C318="","",IF(ISERROR(VLOOKUP(VLOOKUP(C318,Table1[[Practice no.]:[12]],40,FALSE),List!$A$2:$B$5,2,FALSE)),"",VLOOKUP(VLOOKUP(C318,Table1[[Practice no.]:[12]],40,FALSE),List!$A$2:$B$5,2,FALSE)))</f>
        <v/>
      </c>
      <c r="AA318" s="55" t="str">
        <f>IF(C318="","",IF(ISERROR(VLOOKUP(VLOOKUP(C318,Table1[[Practice no.]:[12]],41,FALSE),List!$A$2:$B$5,2,FALSE)),"",VLOOKUP(VLOOKUP(C318,Table1[[Practice no.]:[12]],41,FALSE),List!$A$2:$B$5,2,FALSE)))</f>
        <v/>
      </c>
      <c r="AB318" s="55" t="str">
        <f>IF(C318="","",IF(ISERROR(VLOOKUP(VLOOKUP(C318,Table1[[Practice no.]:[12]],42,FALSE),List!$A$2:$B$5,2,FALSE)),"",VLOOKUP(VLOOKUP(C318,Table1[[Practice no.]:[12]],42,FALSE),List!$A$2:$B$5,2,FALSE)))</f>
        <v/>
      </c>
    </row>
    <row r="319" spans="1:28" ht="40.35" customHeight="1">
      <c r="A319" s="222"/>
      <c r="B319" s="219"/>
      <c r="C319" s="217"/>
      <c r="D319" s="219" t="str">
        <f>IF(C319="","",HYPERLINK("#'" &amp; C319 &amp; "'!A1",VLOOKUP(C319,Table1[[Practice no.]:[Pracitce Name]],2,FALSE)))</f>
        <v/>
      </c>
      <c r="E319" s="65" t="str">
        <f>IF(C319="","",IF(ISERROR(VLOOKUP(VLOOKUP(C319,Table1[[Practice no.]:[12]],19,FALSE),List!$A$2:$B$5,2,FALSE)),"",VLOOKUP(VLOOKUP(C319,Table1[[Practice no.]:[12]],19,FALSE),List!$A$2:$B$5,2,FALSE)))</f>
        <v/>
      </c>
      <c r="F319" s="66" t="str">
        <f>IF(C319="","",IF(ISERROR(VLOOKUP(VLOOKUP(C319,Table1[[Practice no.]:[12]],20,FALSE),List!$A$2:$B$5,2,FALSE)),"",VLOOKUP(VLOOKUP(C319,Table1[[Practice no.]:[12]],20,FALSE),List!$A$2:$B$5,2,FALSE)))</f>
        <v/>
      </c>
      <c r="G319" s="66" t="str">
        <f>IF(C319="","",IF(ISERROR(VLOOKUP(VLOOKUP(C319,Table1[[Practice no.]:[12]],21,FALSE),List!$A$2:$B$5,2,FALSE)),"",VLOOKUP(VLOOKUP(C319,Table1[[Practice no.]:[12]],21,FALSE),List!$A$2:$B$5,2,FALSE)))</f>
        <v/>
      </c>
      <c r="H319" s="67" t="str">
        <f>IF(C319="","",IF(ISERROR(VLOOKUP(VLOOKUP(C319,Table1[[Practice no.]:[12]],22,FALSE),List!$A$2:$B$5,2,FALSE)),"",VLOOKUP(VLOOKUP(C319,Table1[[Practice no.]:[12]],22,FALSE),List!$A$2:$B$5,2,FALSE)))</f>
        <v/>
      </c>
      <c r="I319" s="67" t="str">
        <f>IF(C319="","",IF(ISERROR(VLOOKUP(VLOOKUP(C319,Table1[[Practice no.]:[12]],23,FALSE),List!$A$2:$B$5,2,FALSE)),"",VLOOKUP(VLOOKUP(C319,Table1[[Practice no.]:[12]],23,FALSE),List!$A$2:$B$5,2,FALSE)))</f>
        <v/>
      </c>
      <c r="J319" s="67" t="str">
        <f>IF(C319="","",IF(ISERROR(VLOOKUP(VLOOKUP(C319,Table1[[Practice no.]:[12]],24,FALSE),List!$A$2:$B$5,2,FALSE)),"",VLOOKUP(VLOOKUP(C319,Table1[[Practice no.]:[12]],24,FALSE),List!$A$2:$B$5,2,FALSE)))</f>
        <v/>
      </c>
      <c r="K319" s="68" t="str">
        <f>IF(C319="","",IF(ISERROR(VLOOKUP(VLOOKUP(C319,Table1[[Practice no.]:[12]],25,FALSE),List!$A$2:$B$5,2,FALSE)),"",VLOOKUP(VLOOKUP(C319,Table1[[Practice no.]:[12]],25,FALSE),List!$A$2:$B$5,2,FALSE)))</f>
        <v/>
      </c>
      <c r="L319" s="68" t="str">
        <f>IF(C319="","",IF(ISERROR(VLOOKUP(VLOOKUP(C319,Table1[[Practice no.]:[12]],26,FALSE),List!$A$2:$B$5,2,FALSE)),"",VLOOKUP(VLOOKUP(C319,Table1[[Practice no.]:[12]],26,FALSE),List!$A$2:$B$5,2,FALSE)))</f>
        <v/>
      </c>
      <c r="M319" s="68" t="str">
        <f>IF(C319="","",IF(ISERROR(VLOOKUP(VLOOKUP(C319,Table1[[Practice no.]:[12]],27,FALSE),List!$A$2:$B$5,2,FALSE)),"",VLOOKUP(VLOOKUP(C319,Table1[[Practice no.]:[12]],27,FALSE),List!$A$2:$B$5,2,FALSE)))</f>
        <v/>
      </c>
      <c r="N319" s="69" t="str">
        <f>IF(C319="","",IF(ISERROR(VLOOKUP(VLOOKUP(C319,Table1[[Practice no.]:[12]],28,FALSE),List!$A$2:$B$5,2,FALSE)),"",VLOOKUP(VLOOKUP(C319,Table1[[Practice no.]:[12]],28,FALSE),List!$A$2:$B$5,2,FALSE)))</f>
        <v/>
      </c>
      <c r="O319" s="69" t="str">
        <f>IF(C319="","",IF(ISERROR(VLOOKUP(VLOOKUP(C319,Table1[[Practice no.]:[12]],29,FALSE),List!$A$2:$B$5,2,FALSE)),"",VLOOKUP(VLOOKUP(C319,Table1[[Practice no.]:[12]],29,FALSE),List!$A$2:$B$5,2,FALSE)))</f>
        <v/>
      </c>
      <c r="P319" s="69" t="str">
        <f>IF(C319="","",IF(ISERROR(VLOOKUP(VLOOKUP(C319,Table1[[Practice no.]:[12]],30,FALSE),List!$A$2:$B$5,2,FALSE)),"",VLOOKUP(VLOOKUP(C319,Table1[[Practice no.]:[12]],30,FALSE),List!$A$2:$B$5,2,FALSE)))</f>
        <v/>
      </c>
      <c r="Q319" s="77" t="str">
        <f>IF(C319="","",IF(ISERROR(VLOOKUP(VLOOKUP(C319,Table1[[Practice no.]:[12]],31,FALSE),List!$A$2:$B$5,2,FALSE)),"",VLOOKUP(VLOOKUP(C319,Table1[[Practice no.]:[12]],31,FALSE),List!$A$2:$B$5,2,FALSE)))</f>
        <v/>
      </c>
      <c r="R319" s="55" t="str">
        <f>IF(C319="","",IF(ISERROR(VLOOKUP(VLOOKUP(C319,Table1[[Practice no.]:[12]],32,FALSE),List!$A$2:$B$5,2,FALSE)),"",VLOOKUP(VLOOKUP(C319,Table1[[Practice no.]:[12]],32,FALSE),List!$A$2:$B$5,2,FALSE)))</f>
        <v/>
      </c>
      <c r="S319" s="55" t="str">
        <f>IF(C319="","",IF(ISERROR(VLOOKUP(VLOOKUP(C319,Table1[[Practice no.]:[12]],33,FALSE),List!$A$2:$B$5,2,FALSE)),"",VLOOKUP(VLOOKUP(C319,Table1[[Practice no.]:[12]],33,FALSE),List!$A$2:$B$5,2,FALSE)))</f>
        <v/>
      </c>
      <c r="T319" s="55" t="str">
        <f>IF(C319="","",IF(ISERROR(VLOOKUP(VLOOKUP(C319,Table1[[Practice no.]:[12]],34,FALSE),List!$A$2:$B$5,2,FALSE)),"",VLOOKUP(VLOOKUP(C319,Table1[[Practice no.]:[12]],34,FALSE),List!$A$2:$B$5,2,FALSE)))</f>
        <v/>
      </c>
      <c r="U319" s="55" t="str">
        <f>IF(C319="","",IF(ISERROR(VLOOKUP(VLOOKUP(C319,Table1[[Practice no.]:[12]],35,FALSE),List!$A$2:$B$5,2,FALSE)),"",VLOOKUP(VLOOKUP(C319,Table1[[Practice no.]:[12]],35,FALSE),List!$A$2:$B$5,2,FALSE)))</f>
        <v/>
      </c>
      <c r="V319" s="55" t="str">
        <f>IF(C319="","",IF(ISERROR(VLOOKUP(VLOOKUP(C319,Table1[[Practice no.]:[12]],36,FALSE),List!$A$2:$B$5,2,FALSE)),"",VLOOKUP(VLOOKUP(C319,Table1[[Practice no.]:[12]],36,FALSE),List!$A$2:$B$5,2,FALSE)))</f>
        <v/>
      </c>
      <c r="W319" s="55" t="str">
        <f>IF(C319="","",IF(ISERROR(VLOOKUP(VLOOKUP(C319,Table1[[Practice no.]:[12]],37,FALSE),List!$A$2:$B$5,2,FALSE)),"",VLOOKUP(VLOOKUP(C319,Table1[[Practice no.]:[12]],37,FALSE),List!$A$2:$B$5,2,FALSE)))</f>
        <v/>
      </c>
      <c r="X319" s="55" t="str">
        <f>IF(C319="","",IF(ISERROR(VLOOKUP(VLOOKUP(C319,Table1[[Practice no.]:[12]],38,FALSE),List!$A$2:$B$5,2,FALSE)),"",VLOOKUP(VLOOKUP(C319,Table1[[Practice no.]:[12]],38,FALSE),List!$A$2:$B$5,2,FALSE)))</f>
        <v/>
      </c>
      <c r="Y319" s="55" t="str">
        <f>IF(C319="","",IF(ISERROR(VLOOKUP(VLOOKUP(C319,Table1[[Practice no.]:[12]],39,FALSE),List!$A$2:$B$5,2,FALSE)),"",VLOOKUP(VLOOKUP(C319,Table1[[Practice no.]:[12]],39,FALSE),List!$A$2:$B$5,2,FALSE)))</f>
        <v/>
      </c>
      <c r="Z319" s="55" t="str">
        <f>IF(C319="","",IF(ISERROR(VLOOKUP(VLOOKUP(C319,Table1[[Practice no.]:[12]],40,FALSE),List!$A$2:$B$5,2,FALSE)),"",VLOOKUP(VLOOKUP(C319,Table1[[Practice no.]:[12]],40,FALSE),List!$A$2:$B$5,2,FALSE)))</f>
        <v/>
      </c>
      <c r="AA319" s="55" t="str">
        <f>IF(C319="","",IF(ISERROR(VLOOKUP(VLOOKUP(C319,Table1[[Practice no.]:[12]],41,FALSE),List!$A$2:$B$5,2,FALSE)),"",VLOOKUP(VLOOKUP(C319,Table1[[Practice no.]:[12]],41,FALSE),List!$A$2:$B$5,2,FALSE)))</f>
        <v/>
      </c>
      <c r="AB319" s="55" t="str">
        <f>IF(C319="","",IF(ISERROR(VLOOKUP(VLOOKUP(C319,Table1[[Practice no.]:[12]],42,FALSE),List!$A$2:$B$5,2,FALSE)),"",VLOOKUP(VLOOKUP(C319,Table1[[Practice no.]:[12]],42,FALSE),List!$A$2:$B$5,2,FALSE)))</f>
        <v/>
      </c>
    </row>
    <row r="320" spans="1:28" ht="40.35" customHeight="1">
      <c r="A320" s="222"/>
      <c r="B320" s="219"/>
      <c r="C320" s="217"/>
      <c r="D320" s="219" t="str">
        <f>IF(C320="","",HYPERLINK("#'" &amp; C320 &amp; "'!A1",VLOOKUP(C320,Table1[[Practice no.]:[Pracitce Name]],2,FALSE)))</f>
        <v/>
      </c>
      <c r="E320" s="65" t="str">
        <f>IF(C320="","",IF(ISERROR(VLOOKUP(VLOOKUP(C320,Table1[[Practice no.]:[12]],19,FALSE),List!$A$2:$B$5,2,FALSE)),"",VLOOKUP(VLOOKUP(C320,Table1[[Practice no.]:[12]],19,FALSE),List!$A$2:$B$5,2,FALSE)))</f>
        <v/>
      </c>
      <c r="F320" s="66" t="str">
        <f>IF(C320="","",IF(ISERROR(VLOOKUP(VLOOKUP(C320,Table1[[Practice no.]:[12]],20,FALSE),List!$A$2:$B$5,2,FALSE)),"",VLOOKUP(VLOOKUP(C320,Table1[[Practice no.]:[12]],20,FALSE),List!$A$2:$B$5,2,FALSE)))</f>
        <v/>
      </c>
      <c r="G320" s="66" t="str">
        <f>IF(C320="","",IF(ISERROR(VLOOKUP(VLOOKUP(C320,Table1[[Practice no.]:[12]],21,FALSE),List!$A$2:$B$5,2,FALSE)),"",VLOOKUP(VLOOKUP(C320,Table1[[Practice no.]:[12]],21,FALSE),List!$A$2:$B$5,2,FALSE)))</f>
        <v/>
      </c>
      <c r="H320" s="67" t="str">
        <f>IF(C320="","",IF(ISERROR(VLOOKUP(VLOOKUP(C320,Table1[[Practice no.]:[12]],22,FALSE),List!$A$2:$B$5,2,FALSE)),"",VLOOKUP(VLOOKUP(C320,Table1[[Practice no.]:[12]],22,FALSE),List!$A$2:$B$5,2,FALSE)))</f>
        <v/>
      </c>
      <c r="I320" s="67" t="str">
        <f>IF(C320="","",IF(ISERROR(VLOOKUP(VLOOKUP(C320,Table1[[Practice no.]:[12]],23,FALSE),List!$A$2:$B$5,2,FALSE)),"",VLOOKUP(VLOOKUP(C320,Table1[[Practice no.]:[12]],23,FALSE),List!$A$2:$B$5,2,FALSE)))</f>
        <v/>
      </c>
      <c r="J320" s="67" t="str">
        <f>IF(C320="","",IF(ISERROR(VLOOKUP(VLOOKUP(C320,Table1[[Practice no.]:[12]],24,FALSE),List!$A$2:$B$5,2,FALSE)),"",VLOOKUP(VLOOKUP(C320,Table1[[Practice no.]:[12]],24,FALSE),List!$A$2:$B$5,2,FALSE)))</f>
        <v/>
      </c>
      <c r="K320" s="68" t="str">
        <f>IF(C320="","",IF(ISERROR(VLOOKUP(VLOOKUP(C320,Table1[[Practice no.]:[12]],25,FALSE),List!$A$2:$B$5,2,FALSE)),"",VLOOKUP(VLOOKUP(C320,Table1[[Practice no.]:[12]],25,FALSE),List!$A$2:$B$5,2,FALSE)))</f>
        <v/>
      </c>
      <c r="L320" s="68" t="str">
        <f>IF(C320="","",IF(ISERROR(VLOOKUP(VLOOKUP(C320,Table1[[Practice no.]:[12]],26,FALSE),List!$A$2:$B$5,2,FALSE)),"",VLOOKUP(VLOOKUP(C320,Table1[[Practice no.]:[12]],26,FALSE),List!$A$2:$B$5,2,FALSE)))</f>
        <v/>
      </c>
      <c r="M320" s="68" t="str">
        <f>IF(C320="","",IF(ISERROR(VLOOKUP(VLOOKUP(C320,Table1[[Practice no.]:[12]],27,FALSE),List!$A$2:$B$5,2,FALSE)),"",VLOOKUP(VLOOKUP(C320,Table1[[Practice no.]:[12]],27,FALSE),List!$A$2:$B$5,2,FALSE)))</f>
        <v/>
      </c>
      <c r="N320" s="69" t="str">
        <f>IF(C320="","",IF(ISERROR(VLOOKUP(VLOOKUP(C320,Table1[[Practice no.]:[12]],28,FALSE),List!$A$2:$B$5,2,FALSE)),"",VLOOKUP(VLOOKUP(C320,Table1[[Practice no.]:[12]],28,FALSE),List!$A$2:$B$5,2,FALSE)))</f>
        <v/>
      </c>
      <c r="O320" s="69" t="str">
        <f>IF(C320="","",IF(ISERROR(VLOOKUP(VLOOKUP(C320,Table1[[Practice no.]:[12]],29,FALSE),List!$A$2:$B$5,2,FALSE)),"",VLOOKUP(VLOOKUP(C320,Table1[[Practice no.]:[12]],29,FALSE),List!$A$2:$B$5,2,FALSE)))</f>
        <v/>
      </c>
      <c r="P320" s="69" t="str">
        <f>IF(C320="","",IF(ISERROR(VLOOKUP(VLOOKUP(C320,Table1[[Practice no.]:[12]],30,FALSE),List!$A$2:$B$5,2,FALSE)),"",VLOOKUP(VLOOKUP(C320,Table1[[Practice no.]:[12]],30,FALSE),List!$A$2:$B$5,2,FALSE)))</f>
        <v/>
      </c>
      <c r="Q320" s="77" t="str">
        <f>IF(C320="","",IF(ISERROR(VLOOKUP(VLOOKUP(C320,Table1[[Practice no.]:[12]],31,FALSE),List!$A$2:$B$5,2,FALSE)),"",VLOOKUP(VLOOKUP(C320,Table1[[Practice no.]:[12]],31,FALSE),List!$A$2:$B$5,2,FALSE)))</f>
        <v/>
      </c>
      <c r="R320" s="55" t="str">
        <f>IF(C320="","",IF(ISERROR(VLOOKUP(VLOOKUP(C320,Table1[[Practice no.]:[12]],32,FALSE),List!$A$2:$B$5,2,FALSE)),"",VLOOKUP(VLOOKUP(C320,Table1[[Practice no.]:[12]],32,FALSE),List!$A$2:$B$5,2,FALSE)))</f>
        <v/>
      </c>
      <c r="S320" s="55" t="str">
        <f>IF(C320="","",IF(ISERROR(VLOOKUP(VLOOKUP(C320,Table1[[Practice no.]:[12]],33,FALSE),List!$A$2:$B$5,2,FALSE)),"",VLOOKUP(VLOOKUP(C320,Table1[[Practice no.]:[12]],33,FALSE),List!$A$2:$B$5,2,FALSE)))</f>
        <v/>
      </c>
      <c r="T320" s="55" t="str">
        <f>IF(C320="","",IF(ISERROR(VLOOKUP(VLOOKUP(C320,Table1[[Practice no.]:[12]],34,FALSE),List!$A$2:$B$5,2,FALSE)),"",VLOOKUP(VLOOKUP(C320,Table1[[Practice no.]:[12]],34,FALSE),List!$A$2:$B$5,2,FALSE)))</f>
        <v/>
      </c>
      <c r="U320" s="55" t="str">
        <f>IF(C320="","",IF(ISERROR(VLOOKUP(VLOOKUP(C320,Table1[[Practice no.]:[12]],35,FALSE),List!$A$2:$B$5,2,FALSE)),"",VLOOKUP(VLOOKUP(C320,Table1[[Practice no.]:[12]],35,FALSE),List!$A$2:$B$5,2,FALSE)))</f>
        <v/>
      </c>
      <c r="V320" s="55" t="str">
        <f>IF(C320="","",IF(ISERROR(VLOOKUP(VLOOKUP(C320,Table1[[Practice no.]:[12]],36,FALSE),List!$A$2:$B$5,2,FALSE)),"",VLOOKUP(VLOOKUP(C320,Table1[[Practice no.]:[12]],36,FALSE),List!$A$2:$B$5,2,FALSE)))</f>
        <v/>
      </c>
      <c r="W320" s="55" t="str">
        <f>IF(C320="","",IF(ISERROR(VLOOKUP(VLOOKUP(C320,Table1[[Practice no.]:[12]],37,FALSE),List!$A$2:$B$5,2,FALSE)),"",VLOOKUP(VLOOKUP(C320,Table1[[Practice no.]:[12]],37,FALSE),List!$A$2:$B$5,2,FALSE)))</f>
        <v/>
      </c>
      <c r="X320" s="55" t="str">
        <f>IF(C320="","",IF(ISERROR(VLOOKUP(VLOOKUP(C320,Table1[[Practice no.]:[12]],38,FALSE),List!$A$2:$B$5,2,FALSE)),"",VLOOKUP(VLOOKUP(C320,Table1[[Practice no.]:[12]],38,FALSE),List!$A$2:$B$5,2,FALSE)))</f>
        <v/>
      </c>
      <c r="Y320" s="55" t="str">
        <f>IF(C320="","",IF(ISERROR(VLOOKUP(VLOOKUP(C320,Table1[[Practice no.]:[12]],39,FALSE),List!$A$2:$B$5,2,FALSE)),"",VLOOKUP(VLOOKUP(C320,Table1[[Practice no.]:[12]],39,FALSE),List!$A$2:$B$5,2,FALSE)))</f>
        <v/>
      </c>
      <c r="Z320" s="55" t="str">
        <f>IF(C320="","",IF(ISERROR(VLOOKUP(VLOOKUP(C320,Table1[[Practice no.]:[12]],40,FALSE),List!$A$2:$B$5,2,FALSE)),"",VLOOKUP(VLOOKUP(C320,Table1[[Practice no.]:[12]],40,FALSE),List!$A$2:$B$5,2,FALSE)))</f>
        <v/>
      </c>
      <c r="AA320" s="55" t="str">
        <f>IF(C320="","",IF(ISERROR(VLOOKUP(VLOOKUP(C320,Table1[[Practice no.]:[12]],41,FALSE),List!$A$2:$B$5,2,FALSE)),"",VLOOKUP(VLOOKUP(C320,Table1[[Practice no.]:[12]],41,FALSE),List!$A$2:$B$5,2,FALSE)))</f>
        <v/>
      </c>
      <c r="AB320" s="55" t="str">
        <f>IF(C320="","",IF(ISERROR(VLOOKUP(VLOOKUP(C320,Table1[[Practice no.]:[12]],42,FALSE),List!$A$2:$B$5,2,FALSE)),"",VLOOKUP(VLOOKUP(C320,Table1[[Practice no.]:[12]],42,FALSE),List!$A$2:$B$5,2,FALSE)))</f>
        <v/>
      </c>
    </row>
    <row r="321" spans="1:28" ht="40.35" customHeight="1">
      <c r="A321" s="222"/>
      <c r="B321" s="219"/>
      <c r="C321" s="217"/>
      <c r="D321" s="219" t="str">
        <f>IF(C321="","",HYPERLINK("#'" &amp; C321 &amp; "'!A1",VLOOKUP(C321,Table1[[Practice no.]:[Pracitce Name]],2,FALSE)))</f>
        <v/>
      </c>
      <c r="E321" s="65" t="str">
        <f>IF(C321="","",IF(ISERROR(VLOOKUP(VLOOKUP(C321,Table1[[Practice no.]:[12]],19,FALSE),List!$A$2:$B$5,2,FALSE)),"",VLOOKUP(VLOOKUP(C321,Table1[[Practice no.]:[12]],19,FALSE),List!$A$2:$B$5,2,FALSE)))</f>
        <v/>
      </c>
      <c r="F321" s="66" t="str">
        <f>IF(C321="","",IF(ISERROR(VLOOKUP(VLOOKUP(C321,Table1[[Practice no.]:[12]],20,FALSE),List!$A$2:$B$5,2,FALSE)),"",VLOOKUP(VLOOKUP(C321,Table1[[Practice no.]:[12]],20,FALSE),List!$A$2:$B$5,2,FALSE)))</f>
        <v/>
      </c>
      <c r="G321" s="66" t="str">
        <f>IF(C321="","",IF(ISERROR(VLOOKUP(VLOOKUP(C321,Table1[[Practice no.]:[12]],21,FALSE),List!$A$2:$B$5,2,FALSE)),"",VLOOKUP(VLOOKUP(C321,Table1[[Practice no.]:[12]],21,FALSE),List!$A$2:$B$5,2,FALSE)))</f>
        <v/>
      </c>
      <c r="H321" s="67" t="str">
        <f>IF(C321="","",IF(ISERROR(VLOOKUP(VLOOKUP(C321,Table1[[Practice no.]:[12]],22,FALSE),List!$A$2:$B$5,2,FALSE)),"",VLOOKUP(VLOOKUP(C321,Table1[[Practice no.]:[12]],22,FALSE),List!$A$2:$B$5,2,FALSE)))</f>
        <v/>
      </c>
      <c r="I321" s="67" t="str">
        <f>IF(C321="","",IF(ISERROR(VLOOKUP(VLOOKUP(C321,Table1[[Practice no.]:[12]],23,FALSE),List!$A$2:$B$5,2,FALSE)),"",VLOOKUP(VLOOKUP(C321,Table1[[Practice no.]:[12]],23,FALSE),List!$A$2:$B$5,2,FALSE)))</f>
        <v/>
      </c>
      <c r="J321" s="67" t="str">
        <f>IF(C321="","",IF(ISERROR(VLOOKUP(VLOOKUP(C321,Table1[[Practice no.]:[12]],24,FALSE),List!$A$2:$B$5,2,FALSE)),"",VLOOKUP(VLOOKUP(C321,Table1[[Practice no.]:[12]],24,FALSE),List!$A$2:$B$5,2,FALSE)))</f>
        <v/>
      </c>
      <c r="K321" s="68" t="str">
        <f>IF(C321="","",IF(ISERROR(VLOOKUP(VLOOKUP(C321,Table1[[Practice no.]:[12]],25,FALSE),List!$A$2:$B$5,2,FALSE)),"",VLOOKUP(VLOOKUP(C321,Table1[[Practice no.]:[12]],25,FALSE),List!$A$2:$B$5,2,FALSE)))</f>
        <v/>
      </c>
      <c r="L321" s="68" t="str">
        <f>IF(C321="","",IF(ISERROR(VLOOKUP(VLOOKUP(C321,Table1[[Practice no.]:[12]],26,FALSE),List!$A$2:$B$5,2,FALSE)),"",VLOOKUP(VLOOKUP(C321,Table1[[Practice no.]:[12]],26,FALSE),List!$A$2:$B$5,2,FALSE)))</f>
        <v/>
      </c>
      <c r="M321" s="68" t="str">
        <f>IF(C321="","",IF(ISERROR(VLOOKUP(VLOOKUP(C321,Table1[[Practice no.]:[12]],27,FALSE),List!$A$2:$B$5,2,FALSE)),"",VLOOKUP(VLOOKUP(C321,Table1[[Practice no.]:[12]],27,FALSE),List!$A$2:$B$5,2,FALSE)))</f>
        <v/>
      </c>
      <c r="N321" s="69" t="str">
        <f>IF(C321="","",IF(ISERROR(VLOOKUP(VLOOKUP(C321,Table1[[Practice no.]:[12]],28,FALSE),List!$A$2:$B$5,2,FALSE)),"",VLOOKUP(VLOOKUP(C321,Table1[[Practice no.]:[12]],28,FALSE),List!$A$2:$B$5,2,FALSE)))</f>
        <v/>
      </c>
      <c r="O321" s="69" t="str">
        <f>IF(C321="","",IF(ISERROR(VLOOKUP(VLOOKUP(C321,Table1[[Practice no.]:[12]],29,FALSE),List!$A$2:$B$5,2,FALSE)),"",VLOOKUP(VLOOKUP(C321,Table1[[Practice no.]:[12]],29,FALSE),List!$A$2:$B$5,2,FALSE)))</f>
        <v/>
      </c>
      <c r="P321" s="69" t="str">
        <f>IF(C321="","",IF(ISERROR(VLOOKUP(VLOOKUP(C321,Table1[[Practice no.]:[12]],30,FALSE),List!$A$2:$B$5,2,FALSE)),"",VLOOKUP(VLOOKUP(C321,Table1[[Practice no.]:[12]],30,FALSE),List!$A$2:$B$5,2,FALSE)))</f>
        <v/>
      </c>
      <c r="Q321" s="77" t="str">
        <f>IF(C321="","",IF(ISERROR(VLOOKUP(VLOOKUP(C321,Table1[[Practice no.]:[12]],31,FALSE),List!$A$2:$B$5,2,FALSE)),"",VLOOKUP(VLOOKUP(C321,Table1[[Practice no.]:[12]],31,FALSE),List!$A$2:$B$5,2,FALSE)))</f>
        <v/>
      </c>
      <c r="R321" s="55" t="str">
        <f>IF(C321="","",IF(ISERROR(VLOOKUP(VLOOKUP(C321,Table1[[Practice no.]:[12]],32,FALSE),List!$A$2:$B$5,2,FALSE)),"",VLOOKUP(VLOOKUP(C321,Table1[[Practice no.]:[12]],32,FALSE),List!$A$2:$B$5,2,FALSE)))</f>
        <v/>
      </c>
      <c r="S321" s="55" t="str">
        <f>IF(C321="","",IF(ISERROR(VLOOKUP(VLOOKUP(C321,Table1[[Practice no.]:[12]],33,FALSE),List!$A$2:$B$5,2,FALSE)),"",VLOOKUP(VLOOKUP(C321,Table1[[Practice no.]:[12]],33,FALSE),List!$A$2:$B$5,2,FALSE)))</f>
        <v/>
      </c>
      <c r="T321" s="55" t="str">
        <f>IF(C321="","",IF(ISERROR(VLOOKUP(VLOOKUP(C321,Table1[[Practice no.]:[12]],34,FALSE),List!$A$2:$B$5,2,FALSE)),"",VLOOKUP(VLOOKUP(C321,Table1[[Practice no.]:[12]],34,FALSE),List!$A$2:$B$5,2,FALSE)))</f>
        <v/>
      </c>
      <c r="U321" s="55" t="str">
        <f>IF(C321="","",IF(ISERROR(VLOOKUP(VLOOKUP(C321,Table1[[Practice no.]:[12]],35,FALSE),List!$A$2:$B$5,2,FALSE)),"",VLOOKUP(VLOOKUP(C321,Table1[[Practice no.]:[12]],35,FALSE),List!$A$2:$B$5,2,FALSE)))</f>
        <v/>
      </c>
      <c r="V321" s="55" t="str">
        <f>IF(C321="","",IF(ISERROR(VLOOKUP(VLOOKUP(C321,Table1[[Practice no.]:[12]],36,FALSE),List!$A$2:$B$5,2,FALSE)),"",VLOOKUP(VLOOKUP(C321,Table1[[Practice no.]:[12]],36,FALSE),List!$A$2:$B$5,2,FALSE)))</f>
        <v/>
      </c>
      <c r="W321" s="55" t="str">
        <f>IF(C321="","",IF(ISERROR(VLOOKUP(VLOOKUP(C321,Table1[[Practice no.]:[12]],37,FALSE),List!$A$2:$B$5,2,FALSE)),"",VLOOKUP(VLOOKUP(C321,Table1[[Practice no.]:[12]],37,FALSE),List!$A$2:$B$5,2,FALSE)))</f>
        <v/>
      </c>
      <c r="X321" s="55" t="str">
        <f>IF(C321="","",IF(ISERROR(VLOOKUP(VLOOKUP(C321,Table1[[Practice no.]:[12]],38,FALSE),List!$A$2:$B$5,2,FALSE)),"",VLOOKUP(VLOOKUP(C321,Table1[[Practice no.]:[12]],38,FALSE),List!$A$2:$B$5,2,FALSE)))</f>
        <v/>
      </c>
      <c r="Y321" s="55" t="str">
        <f>IF(C321="","",IF(ISERROR(VLOOKUP(VLOOKUP(C321,Table1[[Practice no.]:[12]],39,FALSE),List!$A$2:$B$5,2,FALSE)),"",VLOOKUP(VLOOKUP(C321,Table1[[Practice no.]:[12]],39,FALSE),List!$A$2:$B$5,2,FALSE)))</f>
        <v/>
      </c>
      <c r="Z321" s="55" t="str">
        <f>IF(C321="","",IF(ISERROR(VLOOKUP(VLOOKUP(C321,Table1[[Practice no.]:[12]],40,FALSE),List!$A$2:$B$5,2,FALSE)),"",VLOOKUP(VLOOKUP(C321,Table1[[Practice no.]:[12]],40,FALSE),List!$A$2:$B$5,2,FALSE)))</f>
        <v/>
      </c>
      <c r="AA321" s="55" t="str">
        <f>IF(C321="","",IF(ISERROR(VLOOKUP(VLOOKUP(C321,Table1[[Practice no.]:[12]],41,FALSE),List!$A$2:$B$5,2,FALSE)),"",VLOOKUP(VLOOKUP(C321,Table1[[Practice no.]:[12]],41,FALSE),List!$A$2:$B$5,2,FALSE)))</f>
        <v/>
      </c>
      <c r="AB321" s="55" t="str">
        <f>IF(C321="","",IF(ISERROR(VLOOKUP(VLOOKUP(C321,Table1[[Practice no.]:[12]],42,FALSE),List!$A$2:$B$5,2,FALSE)),"",VLOOKUP(VLOOKUP(C321,Table1[[Practice no.]:[12]],42,FALSE),List!$A$2:$B$5,2,FALSE)))</f>
        <v/>
      </c>
    </row>
    <row r="322" spans="1:28" ht="40.35" customHeight="1">
      <c r="A322" s="222"/>
      <c r="B322" s="219"/>
      <c r="C322" s="217"/>
      <c r="D322" s="219" t="str">
        <f>IF(C322="","",HYPERLINK("#'" &amp; C322 &amp; "'!A1",VLOOKUP(C322,Table1[[Practice no.]:[Pracitce Name]],2,FALSE)))</f>
        <v/>
      </c>
      <c r="E322" s="65" t="str">
        <f>IF(C322="","",IF(ISERROR(VLOOKUP(VLOOKUP(C322,Table1[[Practice no.]:[12]],19,FALSE),List!$A$2:$B$5,2,FALSE)),"",VLOOKUP(VLOOKUP(C322,Table1[[Practice no.]:[12]],19,FALSE),List!$A$2:$B$5,2,FALSE)))</f>
        <v/>
      </c>
      <c r="F322" s="66" t="str">
        <f>IF(C322="","",IF(ISERROR(VLOOKUP(VLOOKUP(C322,Table1[[Practice no.]:[12]],20,FALSE),List!$A$2:$B$5,2,FALSE)),"",VLOOKUP(VLOOKUP(C322,Table1[[Practice no.]:[12]],20,FALSE),List!$A$2:$B$5,2,FALSE)))</f>
        <v/>
      </c>
      <c r="G322" s="66" t="str">
        <f>IF(C322="","",IF(ISERROR(VLOOKUP(VLOOKUP(C322,Table1[[Practice no.]:[12]],21,FALSE),List!$A$2:$B$5,2,FALSE)),"",VLOOKUP(VLOOKUP(C322,Table1[[Practice no.]:[12]],21,FALSE),List!$A$2:$B$5,2,FALSE)))</f>
        <v/>
      </c>
      <c r="H322" s="67" t="str">
        <f>IF(C322="","",IF(ISERROR(VLOOKUP(VLOOKUP(C322,Table1[[Practice no.]:[12]],22,FALSE),List!$A$2:$B$5,2,FALSE)),"",VLOOKUP(VLOOKUP(C322,Table1[[Practice no.]:[12]],22,FALSE),List!$A$2:$B$5,2,FALSE)))</f>
        <v/>
      </c>
      <c r="I322" s="67" t="str">
        <f>IF(C322="","",IF(ISERROR(VLOOKUP(VLOOKUP(C322,Table1[[Practice no.]:[12]],23,FALSE),List!$A$2:$B$5,2,FALSE)),"",VLOOKUP(VLOOKUP(C322,Table1[[Practice no.]:[12]],23,FALSE),List!$A$2:$B$5,2,FALSE)))</f>
        <v/>
      </c>
      <c r="J322" s="67" t="str">
        <f>IF(C322="","",IF(ISERROR(VLOOKUP(VLOOKUP(C322,Table1[[Practice no.]:[12]],24,FALSE),List!$A$2:$B$5,2,FALSE)),"",VLOOKUP(VLOOKUP(C322,Table1[[Practice no.]:[12]],24,FALSE),List!$A$2:$B$5,2,FALSE)))</f>
        <v/>
      </c>
      <c r="K322" s="68" t="str">
        <f>IF(C322="","",IF(ISERROR(VLOOKUP(VLOOKUP(C322,Table1[[Practice no.]:[12]],25,FALSE),List!$A$2:$B$5,2,FALSE)),"",VLOOKUP(VLOOKUP(C322,Table1[[Practice no.]:[12]],25,FALSE),List!$A$2:$B$5,2,FALSE)))</f>
        <v/>
      </c>
      <c r="L322" s="68" t="str">
        <f>IF(C322="","",IF(ISERROR(VLOOKUP(VLOOKUP(C322,Table1[[Practice no.]:[12]],26,FALSE),List!$A$2:$B$5,2,FALSE)),"",VLOOKUP(VLOOKUP(C322,Table1[[Practice no.]:[12]],26,FALSE),List!$A$2:$B$5,2,FALSE)))</f>
        <v/>
      </c>
      <c r="M322" s="68" t="str">
        <f>IF(C322="","",IF(ISERROR(VLOOKUP(VLOOKUP(C322,Table1[[Practice no.]:[12]],27,FALSE),List!$A$2:$B$5,2,FALSE)),"",VLOOKUP(VLOOKUP(C322,Table1[[Practice no.]:[12]],27,FALSE),List!$A$2:$B$5,2,FALSE)))</f>
        <v/>
      </c>
      <c r="N322" s="69" t="str">
        <f>IF(C322="","",IF(ISERROR(VLOOKUP(VLOOKUP(C322,Table1[[Practice no.]:[12]],28,FALSE),List!$A$2:$B$5,2,FALSE)),"",VLOOKUP(VLOOKUP(C322,Table1[[Practice no.]:[12]],28,FALSE),List!$A$2:$B$5,2,FALSE)))</f>
        <v/>
      </c>
      <c r="O322" s="69" t="str">
        <f>IF(C322="","",IF(ISERROR(VLOOKUP(VLOOKUP(C322,Table1[[Practice no.]:[12]],29,FALSE),List!$A$2:$B$5,2,FALSE)),"",VLOOKUP(VLOOKUP(C322,Table1[[Practice no.]:[12]],29,FALSE),List!$A$2:$B$5,2,FALSE)))</f>
        <v/>
      </c>
      <c r="P322" s="69" t="str">
        <f>IF(C322="","",IF(ISERROR(VLOOKUP(VLOOKUP(C322,Table1[[Practice no.]:[12]],30,FALSE),List!$A$2:$B$5,2,FALSE)),"",VLOOKUP(VLOOKUP(C322,Table1[[Practice no.]:[12]],30,FALSE),List!$A$2:$B$5,2,FALSE)))</f>
        <v/>
      </c>
      <c r="Q322" s="77" t="str">
        <f>IF(C322="","",IF(ISERROR(VLOOKUP(VLOOKUP(C322,Table1[[Practice no.]:[12]],31,FALSE),List!$A$2:$B$5,2,FALSE)),"",VLOOKUP(VLOOKUP(C322,Table1[[Practice no.]:[12]],31,FALSE),List!$A$2:$B$5,2,FALSE)))</f>
        <v/>
      </c>
      <c r="R322" s="55" t="str">
        <f>IF(C322="","",IF(ISERROR(VLOOKUP(VLOOKUP(C322,Table1[[Practice no.]:[12]],32,FALSE),List!$A$2:$B$5,2,FALSE)),"",VLOOKUP(VLOOKUP(C322,Table1[[Practice no.]:[12]],32,FALSE),List!$A$2:$B$5,2,FALSE)))</f>
        <v/>
      </c>
      <c r="S322" s="55" t="str">
        <f>IF(C322="","",IF(ISERROR(VLOOKUP(VLOOKUP(C322,Table1[[Practice no.]:[12]],33,FALSE),List!$A$2:$B$5,2,FALSE)),"",VLOOKUP(VLOOKUP(C322,Table1[[Practice no.]:[12]],33,FALSE),List!$A$2:$B$5,2,FALSE)))</f>
        <v/>
      </c>
      <c r="T322" s="55" t="str">
        <f>IF(C322="","",IF(ISERROR(VLOOKUP(VLOOKUP(C322,Table1[[Practice no.]:[12]],34,FALSE),List!$A$2:$B$5,2,FALSE)),"",VLOOKUP(VLOOKUP(C322,Table1[[Practice no.]:[12]],34,FALSE),List!$A$2:$B$5,2,FALSE)))</f>
        <v/>
      </c>
      <c r="U322" s="55" t="str">
        <f>IF(C322="","",IF(ISERROR(VLOOKUP(VLOOKUP(C322,Table1[[Practice no.]:[12]],35,FALSE),List!$A$2:$B$5,2,FALSE)),"",VLOOKUP(VLOOKUP(C322,Table1[[Practice no.]:[12]],35,FALSE),List!$A$2:$B$5,2,FALSE)))</f>
        <v/>
      </c>
      <c r="V322" s="55" t="str">
        <f>IF(C322="","",IF(ISERROR(VLOOKUP(VLOOKUP(C322,Table1[[Practice no.]:[12]],36,FALSE),List!$A$2:$B$5,2,FALSE)),"",VLOOKUP(VLOOKUP(C322,Table1[[Practice no.]:[12]],36,FALSE),List!$A$2:$B$5,2,FALSE)))</f>
        <v/>
      </c>
      <c r="W322" s="55" t="str">
        <f>IF(C322="","",IF(ISERROR(VLOOKUP(VLOOKUP(C322,Table1[[Practice no.]:[12]],37,FALSE),List!$A$2:$B$5,2,FALSE)),"",VLOOKUP(VLOOKUP(C322,Table1[[Practice no.]:[12]],37,FALSE),List!$A$2:$B$5,2,FALSE)))</f>
        <v/>
      </c>
      <c r="X322" s="55" t="str">
        <f>IF(C322="","",IF(ISERROR(VLOOKUP(VLOOKUP(C322,Table1[[Practice no.]:[12]],38,FALSE),List!$A$2:$B$5,2,FALSE)),"",VLOOKUP(VLOOKUP(C322,Table1[[Practice no.]:[12]],38,FALSE),List!$A$2:$B$5,2,FALSE)))</f>
        <v/>
      </c>
      <c r="Y322" s="55" t="str">
        <f>IF(C322="","",IF(ISERROR(VLOOKUP(VLOOKUP(C322,Table1[[Practice no.]:[12]],39,FALSE),List!$A$2:$B$5,2,FALSE)),"",VLOOKUP(VLOOKUP(C322,Table1[[Practice no.]:[12]],39,FALSE),List!$A$2:$B$5,2,FALSE)))</f>
        <v/>
      </c>
      <c r="Z322" s="55" t="str">
        <f>IF(C322="","",IF(ISERROR(VLOOKUP(VLOOKUP(C322,Table1[[Practice no.]:[12]],40,FALSE),List!$A$2:$B$5,2,FALSE)),"",VLOOKUP(VLOOKUP(C322,Table1[[Practice no.]:[12]],40,FALSE),List!$A$2:$B$5,2,FALSE)))</f>
        <v/>
      </c>
      <c r="AA322" s="55" t="str">
        <f>IF(C322="","",IF(ISERROR(VLOOKUP(VLOOKUP(C322,Table1[[Practice no.]:[12]],41,FALSE),List!$A$2:$B$5,2,FALSE)),"",VLOOKUP(VLOOKUP(C322,Table1[[Practice no.]:[12]],41,FALSE),List!$A$2:$B$5,2,FALSE)))</f>
        <v/>
      </c>
      <c r="AB322" s="55" t="str">
        <f>IF(C322="","",IF(ISERROR(VLOOKUP(VLOOKUP(C322,Table1[[Practice no.]:[12]],42,FALSE),List!$A$2:$B$5,2,FALSE)),"",VLOOKUP(VLOOKUP(C322,Table1[[Practice no.]:[12]],42,FALSE),List!$A$2:$B$5,2,FALSE)))</f>
        <v/>
      </c>
    </row>
    <row r="323" spans="1:28" ht="40.35" customHeight="1">
      <c r="A323" s="222"/>
      <c r="B323" s="219"/>
      <c r="C323" s="217"/>
      <c r="D323" s="219" t="str">
        <f>IF(C323="","",HYPERLINK("#'" &amp; C323 &amp; "'!A1",VLOOKUP(C323,Table1[[Practice no.]:[Pracitce Name]],2,FALSE)))</f>
        <v/>
      </c>
      <c r="E323" s="65" t="str">
        <f>IF(C323="","",IF(ISERROR(VLOOKUP(VLOOKUP(C323,Table1[[Practice no.]:[12]],19,FALSE),List!$A$2:$B$5,2,FALSE)),"",VLOOKUP(VLOOKUP(C323,Table1[[Practice no.]:[12]],19,FALSE),List!$A$2:$B$5,2,FALSE)))</f>
        <v/>
      </c>
      <c r="F323" s="66" t="str">
        <f>IF(C323="","",IF(ISERROR(VLOOKUP(VLOOKUP(C323,Table1[[Practice no.]:[12]],20,FALSE),List!$A$2:$B$5,2,FALSE)),"",VLOOKUP(VLOOKUP(C323,Table1[[Practice no.]:[12]],20,FALSE),List!$A$2:$B$5,2,FALSE)))</f>
        <v/>
      </c>
      <c r="G323" s="66" t="str">
        <f>IF(C323="","",IF(ISERROR(VLOOKUP(VLOOKUP(C323,Table1[[Practice no.]:[12]],21,FALSE),List!$A$2:$B$5,2,FALSE)),"",VLOOKUP(VLOOKUP(C323,Table1[[Practice no.]:[12]],21,FALSE),List!$A$2:$B$5,2,FALSE)))</f>
        <v/>
      </c>
      <c r="H323" s="67" t="str">
        <f>IF(C323="","",IF(ISERROR(VLOOKUP(VLOOKUP(C323,Table1[[Practice no.]:[12]],22,FALSE),List!$A$2:$B$5,2,FALSE)),"",VLOOKUP(VLOOKUP(C323,Table1[[Practice no.]:[12]],22,FALSE),List!$A$2:$B$5,2,FALSE)))</f>
        <v/>
      </c>
      <c r="I323" s="67" t="str">
        <f>IF(C323="","",IF(ISERROR(VLOOKUP(VLOOKUP(C323,Table1[[Practice no.]:[12]],23,FALSE),List!$A$2:$B$5,2,FALSE)),"",VLOOKUP(VLOOKUP(C323,Table1[[Practice no.]:[12]],23,FALSE),List!$A$2:$B$5,2,FALSE)))</f>
        <v/>
      </c>
      <c r="J323" s="67" t="str">
        <f>IF(C323="","",IF(ISERROR(VLOOKUP(VLOOKUP(C323,Table1[[Practice no.]:[12]],24,FALSE),List!$A$2:$B$5,2,FALSE)),"",VLOOKUP(VLOOKUP(C323,Table1[[Practice no.]:[12]],24,FALSE),List!$A$2:$B$5,2,FALSE)))</f>
        <v/>
      </c>
      <c r="K323" s="68" t="str">
        <f>IF(C323="","",IF(ISERROR(VLOOKUP(VLOOKUP(C323,Table1[[Practice no.]:[12]],25,FALSE),List!$A$2:$B$5,2,FALSE)),"",VLOOKUP(VLOOKUP(C323,Table1[[Practice no.]:[12]],25,FALSE),List!$A$2:$B$5,2,FALSE)))</f>
        <v/>
      </c>
      <c r="L323" s="68" t="str">
        <f>IF(C323="","",IF(ISERROR(VLOOKUP(VLOOKUP(C323,Table1[[Practice no.]:[12]],26,FALSE),List!$A$2:$B$5,2,FALSE)),"",VLOOKUP(VLOOKUP(C323,Table1[[Practice no.]:[12]],26,FALSE),List!$A$2:$B$5,2,FALSE)))</f>
        <v/>
      </c>
      <c r="M323" s="68" t="str">
        <f>IF(C323="","",IF(ISERROR(VLOOKUP(VLOOKUP(C323,Table1[[Practice no.]:[12]],27,FALSE),List!$A$2:$B$5,2,FALSE)),"",VLOOKUP(VLOOKUP(C323,Table1[[Practice no.]:[12]],27,FALSE),List!$A$2:$B$5,2,FALSE)))</f>
        <v/>
      </c>
      <c r="N323" s="69" t="str">
        <f>IF(C323="","",IF(ISERROR(VLOOKUP(VLOOKUP(C323,Table1[[Practice no.]:[12]],28,FALSE),List!$A$2:$B$5,2,FALSE)),"",VLOOKUP(VLOOKUP(C323,Table1[[Practice no.]:[12]],28,FALSE),List!$A$2:$B$5,2,FALSE)))</f>
        <v/>
      </c>
      <c r="O323" s="69" t="str">
        <f>IF(C323="","",IF(ISERROR(VLOOKUP(VLOOKUP(C323,Table1[[Practice no.]:[12]],29,FALSE),List!$A$2:$B$5,2,FALSE)),"",VLOOKUP(VLOOKUP(C323,Table1[[Practice no.]:[12]],29,FALSE),List!$A$2:$B$5,2,FALSE)))</f>
        <v/>
      </c>
      <c r="P323" s="69" t="str">
        <f>IF(C323="","",IF(ISERROR(VLOOKUP(VLOOKUP(C323,Table1[[Practice no.]:[12]],30,FALSE),List!$A$2:$B$5,2,FALSE)),"",VLOOKUP(VLOOKUP(C323,Table1[[Practice no.]:[12]],30,FALSE),List!$A$2:$B$5,2,FALSE)))</f>
        <v/>
      </c>
      <c r="Q323" s="77" t="str">
        <f>IF(C323="","",IF(ISERROR(VLOOKUP(VLOOKUP(C323,Table1[[Practice no.]:[12]],31,FALSE),List!$A$2:$B$5,2,FALSE)),"",VLOOKUP(VLOOKUP(C323,Table1[[Practice no.]:[12]],31,FALSE),List!$A$2:$B$5,2,FALSE)))</f>
        <v/>
      </c>
      <c r="R323" s="55" t="str">
        <f>IF(C323="","",IF(ISERROR(VLOOKUP(VLOOKUP(C323,Table1[[Practice no.]:[12]],32,FALSE),List!$A$2:$B$5,2,FALSE)),"",VLOOKUP(VLOOKUP(C323,Table1[[Practice no.]:[12]],32,FALSE),List!$A$2:$B$5,2,FALSE)))</f>
        <v/>
      </c>
      <c r="S323" s="55" t="str">
        <f>IF(C323="","",IF(ISERROR(VLOOKUP(VLOOKUP(C323,Table1[[Practice no.]:[12]],33,FALSE),List!$A$2:$B$5,2,FALSE)),"",VLOOKUP(VLOOKUP(C323,Table1[[Practice no.]:[12]],33,FALSE),List!$A$2:$B$5,2,FALSE)))</f>
        <v/>
      </c>
      <c r="T323" s="55" t="str">
        <f>IF(C323="","",IF(ISERROR(VLOOKUP(VLOOKUP(C323,Table1[[Practice no.]:[12]],34,FALSE),List!$A$2:$B$5,2,FALSE)),"",VLOOKUP(VLOOKUP(C323,Table1[[Practice no.]:[12]],34,FALSE),List!$A$2:$B$5,2,FALSE)))</f>
        <v/>
      </c>
      <c r="U323" s="55" t="str">
        <f>IF(C323="","",IF(ISERROR(VLOOKUP(VLOOKUP(C323,Table1[[Practice no.]:[12]],35,FALSE),List!$A$2:$B$5,2,FALSE)),"",VLOOKUP(VLOOKUP(C323,Table1[[Practice no.]:[12]],35,FALSE),List!$A$2:$B$5,2,FALSE)))</f>
        <v/>
      </c>
      <c r="V323" s="55" t="str">
        <f>IF(C323="","",IF(ISERROR(VLOOKUP(VLOOKUP(C323,Table1[[Practice no.]:[12]],36,FALSE),List!$A$2:$B$5,2,FALSE)),"",VLOOKUP(VLOOKUP(C323,Table1[[Practice no.]:[12]],36,FALSE),List!$A$2:$B$5,2,FALSE)))</f>
        <v/>
      </c>
      <c r="W323" s="55" t="str">
        <f>IF(C323="","",IF(ISERROR(VLOOKUP(VLOOKUP(C323,Table1[[Practice no.]:[12]],37,FALSE),List!$A$2:$B$5,2,FALSE)),"",VLOOKUP(VLOOKUP(C323,Table1[[Practice no.]:[12]],37,FALSE),List!$A$2:$B$5,2,FALSE)))</f>
        <v/>
      </c>
      <c r="X323" s="55" t="str">
        <f>IF(C323="","",IF(ISERROR(VLOOKUP(VLOOKUP(C323,Table1[[Practice no.]:[12]],38,FALSE),List!$A$2:$B$5,2,FALSE)),"",VLOOKUP(VLOOKUP(C323,Table1[[Practice no.]:[12]],38,FALSE),List!$A$2:$B$5,2,FALSE)))</f>
        <v/>
      </c>
      <c r="Y323" s="55" t="str">
        <f>IF(C323="","",IF(ISERROR(VLOOKUP(VLOOKUP(C323,Table1[[Practice no.]:[12]],39,FALSE),List!$A$2:$B$5,2,FALSE)),"",VLOOKUP(VLOOKUP(C323,Table1[[Practice no.]:[12]],39,FALSE),List!$A$2:$B$5,2,FALSE)))</f>
        <v/>
      </c>
      <c r="Z323" s="55" t="str">
        <f>IF(C323="","",IF(ISERROR(VLOOKUP(VLOOKUP(C323,Table1[[Practice no.]:[12]],40,FALSE),List!$A$2:$B$5,2,FALSE)),"",VLOOKUP(VLOOKUP(C323,Table1[[Practice no.]:[12]],40,FALSE),List!$A$2:$B$5,2,FALSE)))</f>
        <v/>
      </c>
      <c r="AA323" s="55" t="str">
        <f>IF(C323="","",IF(ISERROR(VLOOKUP(VLOOKUP(C323,Table1[[Practice no.]:[12]],41,FALSE),List!$A$2:$B$5,2,FALSE)),"",VLOOKUP(VLOOKUP(C323,Table1[[Practice no.]:[12]],41,FALSE),List!$A$2:$B$5,2,FALSE)))</f>
        <v/>
      </c>
      <c r="AB323" s="55" t="str">
        <f>IF(C323="","",IF(ISERROR(VLOOKUP(VLOOKUP(C323,Table1[[Practice no.]:[12]],42,FALSE),List!$A$2:$B$5,2,FALSE)),"",VLOOKUP(VLOOKUP(C323,Table1[[Practice no.]:[12]],42,FALSE),List!$A$2:$B$5,2,FALSE)))</f>
        <v/>
      </c>
    </row>
    <row r="324" spans="1:28" ht="40.35" customHeight="1">
      <c r="A324" s="222"/>
      <c r="B324" s="219"/>
      <c r="C324" s="217"/>
      <c r="D324" s="219" t="str">
        <f>IF(C324="","",HYPERLINK("#'" &amp; C324 &amp; "'!A1",VLOOKUP(C324,Table1[[Practice no.]:[Pracitce Name]],2,FALSE)))</f>
        <v/>
      </c>
      <c r="E324" s="65" t="str">
        <f>IF(C324="","",IF(ISERROR(VLOOKUP(VLOOKUP(C324,Table1[[Practice no.]:[12]],19,FALSE),List!$A$2:$B$5,2,FALSE)),"",VLOOKUP(VLOOKUP(C324,Table1[[Practice no.]:[12]],19,FALSE),List!$A$2:$B$5,2,FALSE)))</f>
        <v/>
      </c>
      <c r="F324" s="66" t="str">
        <f>IF(C324="","",IF(ISERROR(VLOOKUP(VLOOKUP(C324,Table1[[Practice no.]:[12]],20,FALSE),List!$A$2:$B$5,2,FALSE)),"",VLOOKUP(VLOOKUP(C324,Table1[[Practice no.]:[12]],20,FALSE),List!$A$2:$B$5,2,FALSE)))</f>
        <v/>
      </c>
      <c r="G324" s="66" t="str">
        <f>IF(C324="","",IF(ISERROR(VLOOKUP(VLOOKUP(C324,Table1[[Practice no.]:[12]],21,FALSE),List!$A$2:$B$5,2,FALSE)),"",VLOOKUP(VLOOKUP(C324,Table1[[Practice no.]:[12]],21,FALSE),List!$A$2:$B$5,2,FALSE)))</f>
        <v/>
      </c>
      <c r="H324" s="67" t="str">
        <f>IF(C324="","",IF(ISERROR(VLOOKUP(VLOOKUP(C324,Table1[[Practice no.]:[12]],22,FALSE),List!$A$2:$B$5,2,FALSE)),"",VLOOKUP(VLOOKUP(C324,Table1[[Practice no.]:[12]],22,FALSE),List!$A$2:$B$5,2,FALSE)))</f>
        <v/>
      </c>
      <c r="I324" s="67" t="str">
        <f>IF(C324="","",IF(ISERROR(VLOOKUP(VLOOKUP(C324,Table1[[Practice no.]:[12]],23,FALSE),List!$A$2:$B$5,2,FALSE)),"",VLOOKUP(VLOOKUP(C324,Table1[[Practice no.]:[12]],23,FALSE),List!$A$2:$B$5,2,FALSE)))</f>
        <v/>
      </c>
      <c r="J324" s="67" t="str">
        <f>IF(C324="","",IF(ISERROR(VLOOKUP(VLOOKUP(C324,Table1[[Practice no.]:[12]],24,FALSE),List!$A$2:$B$5,2,FALSE)),"",VLOOKUP(VLOOKUP(C324,Table1[[Practice no.]:[12]],24,FALSE),List!$A$2:$B$5,2,FALSE)))</f>
        <v/>
      </c>
      <c r="K324" s="68" t="str">
        <f>IF(C324="","",IF(ISERROR(VLOOKUP(VLOOKUP(C324,Table1[[Practice no.]:[12]],25,FALSE),List!$A$2:$B$5,2,FALSE)),"",VLOOKUP(VLOOKUP(C324,Table1[[Practice no.]:[12]],25,FALSE),List!$A$2:$B$5,2,FALSE)))</f>
        <v/>
      </c>
      <c r="L324" s="68" t="str">
        <f>IF(C324="","",IF(ISERROR(VLOOKUP(VLOOKUP(C324,Table1[[Practice no.]:[12]],26,FALSE),List!$A$2:$B$5,2,FALSE)),"",VLOOKUP(VLOOKUP(C324,Table1[[Practice no.]:[12]],26,FALSE),List!$A$2:$B$5,2,FALSE)))</f>
        <v/>
      </c>
      <c r="M324" s="68" t="str">
        <f>IF(C324="","",IF(ISERROR(VLOOKUP(VLOOKUP(C324,Table1[[Practice no.]:[12]],27,FALSE),List!$A$2:$B$5,2,FALSE)),"",VLOOKUP(VLOOKUP(C324,Table1[[Practice no.]:[12]],27,FALSE),List!$A$2:$B$5,2,FALSE)))</f>
        <v/>
      </c>
      <c r="N324" s="69" t="str">
        <f>IF(C324="","",IF(ISERROR(VLOOKUP(VLOOKUP(C324,Table1[[Practice no.]:[12]],28,FALSE),List!$A$2:$B$5,2,FALSE)),"",VLOOKUP(VLOOKUP(C324,Table1[[Practice no.]:[12]],28,FALSE),List!$A$2:$B$5,2,FALSE)))</f>
        <v/>
      </c>
      <c r="O324" s="69" t="str">
        <f>IF(C324="","",IF(ISERROR(VLOOKUP(VLOOKUP(C324,Table1[[Practice no.]:[12]],29,FALSE),List!$A$2:$B$5,2,FALSE)),"",VLOOKUP(VLOOKUP(C324,Table1[[Practice no.]:[12]],29,FALSE),List!$A$2:$B$5,2,FALSE)))</f>
        <v/>
      </c>
      <c r="P324" s="69" t="str">
        <f>IF(C324="","",IF(ISERROR(VLOOKUP(VLOOKUP(C324,Table1[[Practice no.]:[12]],30,FALSE),List!$A$2:$B$5,2,FALSE)),"",VLOOKUP(VLOOKUP(C324,Table1[[Practice no.]:[12]],30,FALSE),List!$A$2:$B$5,2,FALSE)))</f>
        <v/>
      </c>
      <c r="Q324" s="77" t="str">
        <f>IF(C324="","",IF(ISERROR(VLOOKUP(VLOOKUP(C324,Table1[[Practice no.]:[12]],31,FALSE),List!$A$2:$B$5,2,FALSE)),"",VLOOKUP(VLOOKUP(C324,Table1[[Practice no.]:[12]],31,FALSE),List!$A$2:$B$5,2,FALSE)))</f>
        <v/>
      </c>
      <c r="R324" s="55" t="str">
        <f>IF(C324="","",IF(ISERROR(VLOOKUP(VLOOKUP(C324,Table1[[Practice no.]:[12]],32,FALSE),List!$A$2:$B$5,2,FALSE)),"",VLOOKUP(VLOOKUP(C324,Table1[[Practice no.]:[12]],32,FALSE),List!$A$2:$B$5,2,FALSE)))</f>
        <v/>
      </c>
      <c r="S324" s="55" t="str">
        <f>IF(C324="","",IF(ISERROR(VLOOKUP(VLOOKUP(C324,Table1[[Practice no.]:[12]],33,FALSE),List!$A$2:$B$5,2,FALSE)),"",VLOOKUP(VLOOKUP(C324,Table1[[Practice no.]:[12]],33,FALSE),List!$A$2:$B$5,2,FALSE)))</f>
        <v/>
      </c>
      <c r="T324" s="55" t="str">
        <f>IF(C324="","",IF(ISERROR(VLOOKUP(VLOOKUP(C324,Table1[[Practice no.]:[12]],34,FALSE),List!$A$2:$B$5,2,FALSE)),"",VLOOKUP(VLOOKUP(C324,Table1[[Practice no.]:[12]],34,FALSE),List!$A$2:$B$5,2,FALSE)))</f>
        <v/>
      </c>
      <c r="U324" s="55" t="str">
        <f>IF(C324="","",IF(ISERROR(VLOOKUP(VLOOKUP(C324,Table1[[Practice no.]:[12]],35,FALSE),List!$A$2:$B$5,2,FALSE)),"",VLOOKUP(VLOOKUP(C324,Table1[[Practice no.]:[12]],35,FALSE),List!$A$2:$B$5,2,FALSE)))</f>
        <v/>
      </c>
      <c r="V324" s="55" t="str">
        <f>IF(C324="","",IF(ISERROR(VLOOKUP(VLOOKUP(C324,Table1[[Practice no.]:[12]],36,FALSE),List!$A$2:$B$5,2,FALSE)),"",VLOOKUP(VLOOKUP(C324,Table1[[Practice no.]:[12]],36,FALSE),List!$A$2:$B$5,2,FALSE)))</f>
        <v/>
      </c>
      <c r="W324" s="55" t="str">
        <f>IF(C324="","",IF(ISERROR(VLOOKUP(VLOOKUP(C324,Table1[[Practice no.]:[12]],37,FALSE),List!$A$2:$B$5,2,FALSE)),"",VLOOKUP(VLOOKUP(C324,Table1[[Practice no.]:[12]],37,FALSE),List!$A$2:$B$5,2,FALSE)))</f>
        <v/>
      </c>
      <c r="X324" s="55" t="str">
        <f>IF(C324="","",IF(ISERROR(VLOOKUP(VLOOKUP(C324,Table1[[Practice no.]:[12]],38,FALSE),List!$A$2:$B$5,2,FALSE)),"",VLOOKUP(VLOOKUP(C324,Table1[[Practice no.]:[12]],38,FALSE),List!$A$2:$B$5,2,FALSE)))</f>
        <v/>
      </c>
      <c r="Y324" s="55" t="str">
        <f>IF(C324="","",IF(ISERROR(VLOOKUP(VLOOKUP(C324,Table1[[Practice no.]:[12]],39,FALSE),List!$A$2:$B$5,2,FALSE)),"",VLOOKUP(VLOOKUP(C324,Table1[[Practice no.]:[12]],39,FALSE),List!$A$2:$B$5,2,FALSE)))</f>
        <v/>
      </c>
      <c r="Z324" s="55" t="str">
        <f>IF(C324="","",IF(ISERROR(VLOOKUP(VLOOKUP(C324,Table1[[Practice no.]:[12]],40,FALSE),List!$A$2:$B$5,2,FALSE)),"",VLOOKUP(VLOOKUP(C324,Table1[[Practice no.]:[12]],40,FALSE),List!$A$2:$B$5,2,FALSE)))</f>
        <v/>
      </c>
      <c r="AA324" s="55" t="str">
        <f>IF(C324="","",IF(ISERROR(VLOOKUP(VLOOKUP(C324,Table1[[Practice no.]:[12]],41,FALSE),List!$A$2:$B$5,2,FALSE)),"",VLOOKUP(VLOOKUP(C324,Table1[[Practice no.]:[12]],41,FALSE),List!$A$2:$B$5,2,FALSE)))</f>
        <v/>
      </c>
      <c r="AB324" s="55" t="str">
        <f>IF(C324="","",IF(ISERROR(VLOOKUP(VLOOKUP(C324,Table1[[Practice no.]:[12]],42,FALSE),List!$A$2:$B$5,2,FALSE)),"",VLOOKUP(VLOOKUP(C324,Table1[[Practice no.]:[12]],42,FALSE),List!$A$2:$B$5,2,FALSE)))</f>
        <v/>
      </c>
    </row>
    <row r="325" spans="1:28" ht="40.35" customHeight="1">
      <c r="A325" s="222"/>
      <c r="B325" s="219"/>
      <c r="C325" s="217"/>
      <c r="D325" s="219" t="str">
        <f>IF(C325="","",HYPERLINK("#'" &amp; C325 &amp; "'!A1",VLOOKUP(C325,Table1[[Practice no.]:[Pracitce Name]],2,FALSE)))</f>
        <v/>
      </c>
      <c r="E325" s="65" t="str">
        <f>IF(C325="","",IF(ISERROR(VLOOKUP(VLOOKUP(C325,Table1[[Practice no.]:[12]],19,FALSE),List!$A$2:$B$5,2,FALSE)),"",VLOOKUP(VLOOKUP(C325,Table1[[Practice no.]:[12]],19,FALSE),List!$A$2:$B$5,2,FALSE)))</f>
        <v/>
      </c>
      <c r="F325" s="66" t="str">
        <f>IF(C325="","",IF(ISERROR(VLOOKUP(VLOOKUP(C325,Table1[[Practice no.]:[12]],20,FALSE),List!$A$2:$B$5,2,FALSE)),"",VLOOKUP(VLOOKUP(C325,Table1[[Practice no.]:[12]],20,FALSE),List!$A$2:$B$5,2,FALSE)))</f>
        <v/>
      </c>
      <c r="G325" s="66" t="str">
        <f>IF(C325="","",IF(ISERROR(VLOOKUP(VLOOKUP(C325,Table1[[Practice no.]:[12]],21,FALSE),List!$A$2:$B$5,2,FALSE)),"",VLOOKUP(VLOOKUP(C325,Table1[[Practice no.]:[12]],21,FALSE),List!$A$2:$B$5,2,FALSE)))</f>
        <v/>
      </c>
      <c r="H325" s="67" t="str">
        <f>IF(C325="","",IF(ISERROR(VLOOKUP(VLOOKUP(C325,Table1[[Practice no.]:[12]],22,FALSE),List!$A$2:$B$5,2,FALSE)),"",VLOOKUP(VLOOKUP(C325,Table1[[Practice no.]:[12]],22,FALSE),List!$A$2:$B$5,2,FALSE)))</f>
        <v/>
      </c>
      <c r="I325" s="67" t="str">
        <f>IF(C325="","",IF(ISERROR(VLOOKUP(VLOOKUP(C325,Table1[[Practice no.]:[12]],23,FALSE),List!$A$2:$B$5,2,FALSE)),"",VLOOKUP(VLOOKUP(C325,Table1[[Practice no.]:[12]],23,FALSE),List!$A$2:$B$5,2,FALSE)))</f>
        <v/>
      </c>
      <c r="J325" s="67" t="str">
        <f>IF(C325="","",IF(ISERROR(VLOOKUP(VLOOKUP(C325,Table1[[Practice no.]:[12]],24,FALSE),List!$A$2:$B$5,2,FALSE)),"",VLOOKUP(VLOOKUP(C325,Table1[[Practice no.]:[12]],24,FALSE),List!$A$2:$B$5,2,FALSE)))</f>
        <v/>
      </c>
      <c r="K325" s="68" t="str">
        <f>IF(C325="","",IF(ISERROR(VLOOKUP(VLOOKUP(C325,Table1[[Practice no.]:[12]],25,FALSE),List!$A$2:$B$5,2,FALSE)),"",VLOOKUP(VLOOKUP(C325,Table1[[Practice no.]:[12]],25,FALSE),List!$A$2:$B$5,2,FALSE)))</f>
        <v/>
      </c>
      <c r="L325" s="68" t="str">
        <f>IF(C325="","",IF(ISERROR(VLOOKUP(VLOOKUP(C325,Table1[[Practice no.]:[12]],26,FALSE),List!$A$2:$B$5,2,FALSE)),"",VLOOKUP(VLOOKUP(C325,Table1[[Practice no.]:[12]],26,FALSE),List!$A$2:$B$5,2,FALSE)))</f>
        <v/>
      </c>
      <c r="M325" s="68" t="str">
        <f>IF(C325="","",IF(ISERROR(VLOOKUP(VLOOKUP(C325,Table1[[Practice no.]:[12]],27,FALSE),List!$A$2:$B$5,2,FALSE)),"",VLOOKUP(VLOOKUP(C325,Table1[[Practice no.]:[12]],27,FALSE),List!$A$2:$B$5,2,FALSE)))</f>
        <v/>
      </c>
      <c r="N325" s="69" t="str">
        <f>IF(C325="","",IF(ISERROR(VLOOKUP(VLOOKUP(C325,Table1[[Practice no.]:[12]],28,FALSE),List!$A$2:$B$5,2,FALSE)),"",VLOOKUP(VLOOKUP(C325,Table1[[Practice no.]:[12]],28,FALSE),List!$A$2:$B$5,2,FALSE)))</f>
        <v/>
      </c>
      <c r="O325" s="69" t="str">
        <f>IF(C325="","",IF(ISERROR(VLOOKUP(VLOOKUP(C325,Table1[[Practice no.]:[12]],29,FALSE),List!$A$2:$B$5,2,FALSE)),"",VLOOKUP(VLOOKUP(C325,Table1[[Practice no.]:[12]],29,FALSE),List!$A$2:$B$5,2,FALSE)))</f>
        <v/>
      </c>
      <c r="P325" s="69" t="str">
        <f>IF(C325="","",IF(ISERROR(VLOOKUP(VLOOKUP(C325,Table1[[Practice no.]:[12]],30,FALSE),List!$A$2:$B$5,2,FALSE)),"",VLOOKUP(VLOOKUP(C325,Table1[[Practice no.]:[12]],30,FALSE),List!$A$2:$B$5,2,FALSE)))</f>
        <v/>
      </c>
      <c r="Q325" s="77" t="str">
        <f>IF(C325="","",IF(ISERROR(VLOOKUP(VLOOKUP(C325,Table1[[Practice no.]:[12]],31,FALSE),List!$A$2:$B$5,2,FALSE)),"",VLOOKUP(VLOOKUP(C325,Table1[[Practice no.]:[12]],31,FALSE),List!$A$2:$B$5,2,FALSE)))</f>
        <v/>
      </c>
      <c r="R325" s="55" t="str">
        <f>IF(C325="","",IF(ISERROR(VLOOKUP(VLOOKUP(C325,Table1[[Practice no.]:[12]],32,FALSE),List!$A$2:$B$5,2,FALSE)),"",VLOOKUP(VLOOKUP(C325,Table1[[Practice no.]:[12]],32,FALSE),List!$A$2:$B$5,2,FALSE)))</f>
        <v/>
      </c>
      <c r="S325" s="55" t="str">
        <f>IF(C325="","",IF(ISERROR(VLOOKUP(VLOOKUP(C325,Table1[[Practice no.]:[12]],33,FALSE),List!$A$2:$B$5,2,FALSE)),"",VLOOKUP(VLOOKUP(C325,Table1[[Practice no.]:[12]],33,FALSE),List!$A$2:$B$5,2,FALSE)))</f>
        <v/>
      </c>
      <c r="T325" s="55" t="str">
        <f>IF(C325="","",IF(ISERROR(VLOOKUP(VLOOKUP(C325,Table1[[Practice no.]:[12]],34,FALSE),List!$A$2:$B$5,2,FALSE)),"",VLOOKUP(VLOOKUP(C325,Table1[[Practice no.]:[12]],34,FALSE),List!$A$2:$B$5,2,FALSE)))</f>
        <v/>
      </c>
      <c r="U325" s="55" t="str">
        <f>IF(C325="","",IF(ISERROR(VLOOKUP(VLOOKUP(C325,Table1[[Practice no.]:[12]],35,FALSE),List!$A$2:$B$5,2,FALSE)),"",VLOOKUP(VLOOKUP(C325,Table1[[Practice no.]:[12]],35,FALSE),List!$A$2:$B$5,2,FALSE)))</f>
        <v/>
      </c>
      <c r="V325" s="55" t="str">
        <f>IF(C325="","",IF(ISERROR(VLOOKUP(VLOOKUP(C325,Table1[[Practice no.]:[12]],36,FALSE),List!$A$2:$B$5,2,FALSE)),"",VLOOKUP(VLOOKUP(C325,Table1[[Practice no.]:[12]],36,FALSE),List!$A$2:$B$5,2,FALSE)))</f>
        <v/>
      </c>
      <c r="W325" s="55" t="str">
        <f>IF(C325="","",IF(ISERROR(VLOOKUP(VLOOKUP(C325,Table1[[Practice no.]:[12]],37,FALSE),List!$A$2:$B$5,2,FALSE)),"",VLOOKUP(VLOOKUP(C325,Table1[[Practice no.]:[12]],37,FALSE),List!$A$2:$B$5,2,FALSE)))</f>
        <v/>
      </c>
      <c r="X325" s="55" t="str">
        <f>IF(C325="","",IF(ISERROR(VLOOKUP(VLOOKUP(C325,Table1[[Practice no.]:[12]],38,FALSE),List!$A$2:$B$5,2,FALSE)),"",VLOOKUP(VLOOKUP(C325,Table1[[Practice no.]:[12]],38,FALSE),List!$A$2:$B$5,2,FALSE)))</f>
        <v/>
      </c>
      <c r="Y325" s="55" t="str">
        <f>IF(C325="","",IF(ISERROR(VLOOKUP(VLOOKUP(C325,Table1[[Practice no.]:[12]],39,FALSE),List!$A$2:$B$5,2,FALSE)),"",VLOOKUP(VLOOKUP(C325,Table1[[Practice no.]:[12]],39,FALSE),List!$A$2:$B$5,2,FALSE)))</f>
        <v/>
      </c>
      <c r="Z325" s="55" t="str">
        <f>IF(C325="","",IF(ISERROR(VLOOKUP(VLOOKUP(C325,Table1[[Practice no.]:[12]],40,FALSE),List!$A$2:$B$5,2,FALSE)),"",VLOOKUP(VLOOKUP(C325,Table1[[Practice no.]:[12]],40,FALSE),List!$A$2:$B$5,2,FALSE)))</f>
        <v/>
      </c>
      <c r="AA325" s="55" t="str">
        <f>IF(C325="","",IF(ISERROR(VLOOKUP(VLOOKUP(C325,Table1[[Practice no.]:[12]],41,FALSE),List!$A$2:$B$5,2,FALSE)),"",VLOOKUP(VLOOKUP(C325,Table1[[Practice no.]:[12]],41,FALSE),List!$A$2:$B$5,2,FALSE)))</f>
        <v/>
      </c>
      <c r="AB325" s="55" t="str">
        <f>IF(C325="","",IF(ISERROR(VLOOKUP(VLOOKUP(C325,Table1[[Practice no.]:[12]],42,FALSE),List!$A$2:$B$5,2,FALSE)),"",VLOOKUP(VLOOKUP(C325,Table1[[Practice no.]:[12]],42,FALSE),List!$A$2:$B$5,2,FALSE)))</f>
        <v/>
      </c>
    </row>
    <row r="326" spans="1:28" ht="40.35" customHeight="1">
      <c r="A326" s="222"/>
      <c r="B326" s="219"/>
      <c r="C326" s="217"/>
      <c r="D326" s="219" t="str">
        <f>IF(C326="","",HYPERLINK("#'" &amp; C326 &amp; "'!A1",VLOOKUP(C326,Table1[[Practice no.]:[Pracitce Name]],2,FALSE)))</f>
        <v/>
      </c>
      <c r="E326" s="65" t="str">
        <f>IF(C326="","",IF(ISERROR(VLOOKUP(VLOOKUP(C326,Table1[[Practice no.]:[12]],19,FALSE),List!$A$2:$B$5,2,FALSE)),"",VLOOKUP(VLOOKUP(C326,Table1[[Practice no.]:[12]],19,FALSE),List!$A$2:$B$5,2,FALSE)))</f>
        <v/>
      </c>
      <c r="F326" s="66" t="str">
        <f>IF(C326="","",IF(ISERROR(VLOOKUP(VLOOKUP(C326,Table1[[Practice no.]:[12]],20,FALSE),List!$A$2:$B$5,2,FALSE)),"",VLOOKUP(VLOOKUP(C326,Table1[[Practice no.]:[12]],20,FALSE),List!$A$2:$B$5,2,FALSE)))</f>
        <v/>
      </c>
      <c r="G326" s="66" t="str">
        <f>IF(C326="","",IF(ISERROR(VLOOKUP(VLOOKUP(C326,Table1[[Practice no.]:[12]],21,FALSE),List!$A$2:$B$5,2,FALSE)),"",VLOOKUP(VLOOKUP(C326,Table1[[Practice no.]:[12]],21,FALSE),List!$A$2:$B$5,2,FALSE)))</f>
        <v/>
      </c>
      <c r="H326" s="67" t="str">
        <f>IF(C326="","",IF(ISERROR(VLOOKUP(VLOOKUP(C326,Table1[[Practice no.]:[12]],22,FALSE),List!$A$2:$B$5,2,FALSE)),"",VLOOKUP(VLOOKUP(C326,Table1[[Practice no.]:[12]],22,FALSE),List!$A$2:$B$5,2,FALSE)))</f>
        <v/>
      </c>
      <c r="I326" s="67" t="str">
        <f>IF(C326="","",IF(ISERROR(VLOOKUP(VLOOKUP(C326,Table1[[Practice no.]:[12]],23,FALSE),List!$A$2:$B$5,2,FALSE)),"",VLOOKUP(VLOOKUP(C326,Table1[[Practice no.]:[12]],23,FALSE),List!$A$2:$B$5,2,FALSE)))</f>
        <v/>
      </c>
      <c r="J326" s="67" t="str">
        <f>IF(C326="","",IF(ISERROR(VLOOKUP(VLOOKUP(C326,Table1[[Practice no.]:[12]],24,FALSE),List!$A$2:$B$5,2,FALSE)),"",VLOOKUP(VLOOKUP(C326,Table1[[Practice no.]:[12]],24,FALSE),List!$A$2:$B$5,2,FALSE)))</f>
        <v/>
      </c>
      <c r="K326" s="68" t="str">
        <f>IF(C326="","",IF(ISERROR(VLOOKUP(VLOOKUP(C326,Table1[[Practice no.]:[12]],25,FALSE),List!$A$2:$B$5,2,FALSE)),"",VLOOKUP(VLOOKUP(C326,Table1[[Practice no.]:[12]],25,FALSE),List!$A$2:$B$5,2,FALSE)))</f>
        <v/>
      </c>
      <c r="L326" s="68" t="str">
        <f>IF(C326="","",IF(ISERROR(VLOOKUP(VLOOKUP(C326,Table1[[Practice no.]:[12]],26,FALSE),List!$A$2:$B$5,2,FALSE)),"",VLOOKUP(VLOOKUP(C326,Table1[[Practice no.]:[12]],26,FALSE),List!$A$2:$B$5,2,FALSE)))</f>
        <v/>
      </c>
      <c r="M326" s="68" t="str">
        <f>IF(C326="","",IF(ISERROR(VLOOKUP(VLOOKUP(C326,Table1[[Practice no.]:[12]],27,FALSE),List!$A$2:$B$5,2,FALSE)),"",VLOOKUP(VLOOKUP(C326,Table1[[Practice no.]:[12]],27,FALSE),List!$A$2:$B$5,2,FALSE)))</f>
        <v/>
      </c>
      <c r="N326" s="69" t="str">
        <f>IF(C326="","",IF(ISERROR(VLOOKUP(VLOOKUP(C326,Table1[[Practice no.]:[12]],28,FALSE),List!$A$2:$B$5,2,FALSE)),"",VLOOKUP(VLOOKUP(C326,Table1[[Practice no.]:[12]],28,FALSE),List!$A$2:$B$5,2,FALSE)))</f>
        <v/>
      </c>
      <c r="O326" s="69" t="str">
        <f>IF(C326="","",IF(ISERROR(VLOOKUP(VLOOKUP(C326,Table1[[Practice no.]:[12]],29,FALSE),List!$A$2:$B$5,2,FALSE)),"",VLOOKUP(VLOOKUP(C326,Table1[[Practice no.]:[12]],29,FALSE),List!$A$2:$B$5,2,FALSE)))</f>
        <v/>
      </c>
      <c r="P326" s="69" t="str">
        <f>IF(C326="","",IF(ISERROR(VLOOKUP(VLOOKUP(C326,Table1[[Practice no.]:[12]],30,FALSE),List!$A$2:$B$5,2,FALSE)),"",VLOOKUP(VLOOKUP(C326,Table1[[Practice no.]:[12]],30,FALSE),List!$A$2:$B$5,2,FALSE)))</f>
        <v/>
      </c>
      <c r="Q326" s="77" t="str">
        <f>IF(C326="","",IF(ISERROR(VLOOKUP(VLOOKUP(C326,Table1[[Practice no.]:[12]],31,FALSE),List!$A$2:$B$5,2,FALSE)),"",VLOOKUP(VLOOKUP(C326,Table1[[Practice no.]:[12]],31,FALSE),List!$A$2:$B$5,2,FALSE)))</f>
        <v/>
      </c>
      <c r="R326" s="55" t="str">
        <f>IF(C326="","",IF(ISERROR(VLOOKUP(VLOOKUP(C326,Table1[[Practice no.]:[12]],32,FALSE),List!$A$2:$B$5,2,FALSE)),"",VLOOKUP(VLOOKUP(C326,Table1[[Practice no.]:[12]],32,FALSE),List!$A$2:$B$5,2,FALSE)))</f>
        <v/>
      </c>
      <c r="S326" s="55" t="str">
        <f>IF(C326="","",IF(ISERROR(VLOOKUP(VLOOKUP(C326,Table1[[Practice no.]:[12]],33,FALSE),List!$A$2:$B$5,2,FALSE)),"",VLOOKUP(VLOOKUP(C326,Table1[[Practice no.]:[12]],33,FALSE),List!$A$2:$B$5,2,FALSE)))</f>
        <v/>
      </c>
      <c r="T326" s="55" t="str">
        <f>IF(C326="","",IF(ISERROR(VLOOKUP(VLOOKUP(C326,Table1[[Practice no.]:[12]],34,FALSE),List!$A$2:$B$5,2,FALSE)),"",VLOOKUP(VLOOKUP(C326,Table1[[Practice no.]:[12]],34,FALSE),List!$A$2:$B$5,2,FALSE)))</f>
        <v/>
      </c>
      <c r="U326" s="55" t="str">
        <f>IF(C326="","",IF(ISERROR(VLOOKUP(VLOOKUP(C326,Table1[[Practice no.]:[12]],35,FALSE),List!$A$2:$B$5,2,FALSE)),"",VLOOKUP(VLOOKUP(C326,Table1[[Practice no.]:[12]],35,FALSE),List!$A$2:$B$5,2,FALSE)))</f>
        <v/>
      </c>
      <c r="V326" s="55" t="str">
        <f>IF(C326="","",IF(ISERROR(VLOOKUP(VLOOKUP(C326,Table1[[Practice no.]:[12]],36,FALSE),List!$A$2:$B$5,2,FALSE)),"",VLOOKUP(VLOOKUP(C326,Table1[[Practice no.]:[12]],36,FALSE),List!$A$2:$B$5,2,FALSE)))</f>
        <v/>
      </c>
      <c r="W326" s="55" t="str">
        <f>IF(C326="","",IF(ISERROR(VLOOKUP(VLOOKUP(C326,Table1[[Practice no.]:[12]],37,FALSE),List!$A$2:$B$5,2,FALSE)),"",VLOOKUP(VLOOKUP(C326,Table1[[Practice no.]:[12]],37,FALSE),List!$A$2:$B$5,2,FALSE)))</f>
        <v/>
      </c>
      <c r="X326" s="55" t="str">
        <f>IF(C326="","",IF(ISERROR(VLOOKUP(VLOOKUP(C326,Table1[[Practice no.]:[12]],38,FALSE),List!$A$2:$B$5,2,FALSE)),"",VLOOKUP(VLOOKUP(C326,Table1[[Practice no.]:[12]],38,FALSE),List!$A$2:$B$5,2,FALSE)))</f>
        <v/>
      </c>
      <c r="Y326" s="55" t="str">
        <f>IF(C326="","",IF(ISERROR(VLOOKUP(VLOOKUP(C326,Table1[[Practice no.]:[12]],39,FALSE),List!$A$2:$B$5,2,FALSE)),"",VLOOKUP(VLOOKUP(C326,Table1[[Practice no.]:[12]],39,FALSE),List!$A$2:$B$5,2,FALSE)))</f>
        <v/>
      </c>
      <c r="Z326" s="55" t="str">
        <f>IF(C326="","",IF(ISERROR(VLOOKUP(VLOOKUP(C326,Table1[[Practice no.]:[12]],40,FALSE),List!$A$2:$B$5,2,FALSE)),"",VLOOKUP(VLOOKUP(C326,Table1[[Practice no.]:[12]],40,FALSE),List!$A$2:$B$5,2,FALSE)))</f>
        <v/>
      </c>
      <c r="AA326" s="55" t="str">
        <f>IF(C326="","",IF(ISERROR(VLOOKUP(VLOOKUP(C326,Table1[[Practice no.]:[12]],41,FALSE),List!$A$2:$B$5,2,FALSE)),"",VLOOKUP(VLOOKUP(C326,Table1[[Practice no.]:[12]],41,FALSE),List!$A$2:$B$5,2,FALSE)))</f>
        <v/>
      </c>
      <c r="AB326" s="55" t="str">
        <f>IF(C326="","",IF(ISERROR(VLOOKUP(VLOOKUP(C326,Table1[[Practice no.]:[12]],42,FALSE),List!$A$2:$B$5,2,FALSE)),"",VLOOKUP(VLOOKUP(C326,Table1[[Practice no.]:[12]],42,FALSE),List!$A$2:$B$5,2,FALSE)))</f>
        <v/>
      </c>
    </row>
    <row r="327" spans="1:28" ht="40.35" customHeight="1">
      <c r="A327" s="222"/>
      <c r="B327" s="219"/>
      <c r="C327" s="217"/>
      <c r="D327" s="219" t="str">
        <f>IF(C327="","",HYPERLINK("#'" &amp; C327 &amp; "'!A1",VLOOKUP(C327,Table1[[Practice no.]:[Pracitce Name]],2,FALSE)))</f>
        <v/>
      </c>
      <c r="E327" s="65" t="str">
        <f>IF(C327="","",IF(ISERROR(VLOOKUP(VLOOKUP(C327,Table1[[Practice no.]:[12]],19,FALSE),List!$A$2:$B$5,2,FALSE)),"",VLOOKUP(VLOOKUP(C327,Table1[[Practice no.]:[12]],19,FALSE),List!$A$2:$B$5,2,FALSE)))</f>
        <v/>
      </c>
      <c r="F327" s="66" t="str">
        <f>IF(C327="","",IF(ISERROR(VLOOKUP(VLOOKUP(C327,Table1[[Practice no.]:[12]],20,FALSE),List!$A$2:$B$5,2,FALSE)),"",VLOOKUP(VLOOKUP(C327,Table1[[Practice no.]:[12]],20,FALSE),List!$A$2:$B$5,2,FALSE)))</f>
        <v/>
      </c>
      <c r="G327" s="66" t="str">
        <f>IF(C327="","",IF(ISERROR(VLOOKUP(VLOOKUP(C327,Table1[[Practice no.]:[12]],21,FALSE),List!$A$2:$B$5,2,FALSE)),"",VLOOKUP(VLOOKUP(C327,Table1[[Practice no.]:[12]],21,FALSE),List!$A$2:$B$5,2,FALSE)))</f>
        <v/>
      </c>
      <c r="H327" s="67" t="str">
        <f>IF(C327="","",IF(ISERROR(VLOOKUP(VLOOKUP(C327,Table1[[Practice no.]:[12]],22,FALSE),List!$A$2:$B$5,2,FALSE)),"",VLOOKUP(VLOOKUP(C327,Table1[[Practice no.]:[12]],22,FALSE),List!$A$2:$B$5,2,FALSE)))</f>
        <v/>
      </c>
      <c r="I327" s="67" t="str">
        <f>IF(C327="","",IF(ISERROR(VLOOKUP(VLOOKUP(C327,Table1[[Practice no.]:[12]],23,FALSE),List!$A$2:$B$5,2,FALSE)),"",VLOOKUP(VLOOKUP(C327,Table1[[Practice no.]:[12]],23,FALSE),List!$A$2:$B$5,2,FALSE)))</f>
        <v/>
      </c>
      <c r="J327" s="67" t="str">
        <f>IF(C327="","",IF(ISERROR(VLOOKUP(VLOOKUP(C327,Table1[[Practice no.]:[12]],24,FALSE),List!$A$2:$B$5,2,FALSE)),"",VLOOKUP(VLOOKUP(C327,Table1[[Practice no.]:[12]],24,FALSE),List!$A$2:$B$5,2,FALSE)))</f>
        <v/>
      </c>
      <c r="K327" s="68" t="str">
        <f>IF(C327="","",IF(ISERROR(VLOOKUP(VLOOKUP(C327,Table1[[Practice no.]:[12]],25,FALSE),List!$A$2:$B$5,2,FALSE)),"",VLOOKUP(VLOOKUP(C327,Table1[[Practice no.]:[12]],25,FALSE),List!$A$2:$B$5,2,FALSE)))</f>
        <v/>
      </c>
      <c r="L327" s="68" t="str">
        <f>IF(C327="","",IF(ISERROR(VLOOKUP(VLOOKUP(C327,Table1[[Practice no.]:[12]],26,FALSE),List!$A$2:$B$5,2,FALSE)),"",VLOOKUP(VLOOKUP(C327,Table1[[Practice no.]:[12]],26,FALSE),List!$A$2:$B$5,2,FALSE)))</f>
        <v/>
      </c>
      <c r="M327" s="68" t="str">
        <f>IF(C327="","",IF(ISERROR(VLOOKUP(VLOOKUP(C327,Table1[[Practice no.]:[12]],27,FALSE),List!$A$2:$B$5,2,FALSE)),"",VLOOKUP(VLOOKUP(C327,Table1[[Practice no.]:[12]],27,FALSE),List!$A$2:$B$5,2,FALSE)))</f>
        <v/>
      </c>
      <c r="N327" s="69" t="str">
        <f>IF(C327="","",IF(ISERROR(VLOOKUP(VLOOKUP(C327,Table1[[Practice no.]:[12]],28,FALSE),List!$A$2:$B$5,2,FALSE)),"",VLOOKUP(VLOOKUP(C327,Table1[[Practice no.]:[12]],28,FALSE),List!$A$2:$B$5,2,FALSE)))</f>
        <v/>
      </c>
      <c r="O327" s="69" t="str">
        <f>IF(C327="","",IF(ISERROR(VLOOKUP(VLOOKUP(C327,Table1[[Practice no.]:[12]],29,FALSE),List!$A$2:$B$5,2,FALSE)),"",VLOOKUP(VLOOKUP(C327,Table1[[Practice no.]:[12]],29,FALSE),List!$A$2:$B$5,2,FALSE)))</f>
        <v/>
      </c>
      <c r="P327" s="69" t="str">
        <f>IF(C327="","",IF(ISERROR(VLOOKUP(VLOOKUP(C327,Table1[[Practice no.]:[12]],30,FALSE),List!$A$2:$B$5,2,FALSE)),"",VLOOKUP(VLOOKUP(C327,Table1[[Practice no.]:[12]],30,FALSE),List!$A$2:$B$5,2,FALSE)))</f>
        <v/>
      </c>
      <c r="Q327" s="77" t="str">
        <f>IF(C327="","",IF(ISERROR(VLOOKUP(VLOOKUP(C327,Table1[[Practice no.]:[12]],31,FALSE),List!$A$2:$B$5,2,FALSE)),"",VLOOKUP(VLOOKUP(C327,Table1[[Practice no.]:[12]],31,FALSE),List!$A$2:$B$5,2,FALSE)))</f>
        <v/>
      </c>
      <c r="R327" s="55" t="str">
        <f>IF(C327="","",IF(ISERROR(VLOOKUP(VLOOKUP(C327,Table1[[Practice no.]:[12]],32,FALSE),List!$A$2:$B$5,2,FALSE)),"",VLOOKUP(VLOOKUP(C327,Table1[[Practice no.]:[12]],32,FALSE),List!$A$2:$B$5,2,FALSE)))</f>
        <v/>
      </c>
      <c r="S327" s="55" t="str">
        <f>IF(C327="","",IF(ISERROR(VLOOKUP(VLOOKUP(C327,Table1[[Practice no.]:[12]],33,FALSE),List!$A$2:$B$5,2,FALSE)),"",VLOOKUP(VLOOKUP(C327,Table1[[Practice no.]:[12]],33,FALSE),List!$A$2:$B$5,2,FALSE)))</f>
        <v/>
      </c>
      <c r="T327" s="55" t="str">
        <f>IF(C327="","",IF(ISERROR(VLOOKUP(VLOOKUP(C327,Table1[[Practice no.]:[12]],34,FALSE),List!$A$2:$B$5,2,FALSE)),"",VLOOKUP(VLOOKUP(C327,Table1[[Practice no.]:[12]],34,FALSE),List!$A$2:$B$5,2,FALSE)))</f>
        <v/>
      </c>
      <c r="U327" s="55" t="str">
        <f>IF(C327="","",IF(ISERROR(VLOOKUP(VLOOKUP(C327,Table1[[Practice no.]:[12]],35,FALSE),List!$A$2:$B$5,2,FALSE)),"",VLOOKUP(VLOOKUP(C327,Table1[[Practice no.]:[12]],35,FALSE),List!$A$2:$B$5,2,FALSE)))</f>
        <v/>
      </c>
      <c r="V327" s="55" t="str">
        <f>IF(C327="","",IF(ISERROR(VLOOKUP(VLOOKUP(C327,Table1[[Practice no.]:[12]],36,FALSE),List!$A$2:$B$5,2,FALSE)),"",VLOOKUP(VLOOKUP(C327,Table1[[Practice no.]:[12]],36,FALSE),List!$A$2:$B$5,2,FALSE)))</f>
        <v/>
      </c>
      <c r="W327" s="55" t="str">
        <f>IF(C327="","",IF(ISERROR(VLOOKUP(VLOOKUP(C327,Table1[[Practice no.]:[12]],37,FALSE),List!$A$2:$B$5,2,FALSE)),"",VLOOKUP(VLOOKUP(C327,Table1[[Practice no.]:[12]],37,FALSE),List!$A$2:$B$5,2,FALSE)))</f>
        <v/>
      </c>
      <c r="X327" s="55" t="str">
        <f>IF(C327="","",IF(ISERROR(VLOOKUP(VLOOKUP(C327,Table1[[Practice no.]:[12]],38,FALSE),List!$A$2:$B$5,2,FALSE)),"",VLOOKUP(VLOOKUP(C327,Table1[[Practice no.]:[12]],38,FALSE),List!$A$2:$B$5,2,FALSE)))</f>
        <v/>
      </c>
      <c r="Y327" s="55" t="str">
        <f>IF(C327="","",IF(ISERROR(VLOOKUP(VLOOKUP(C327,Table1[[Practice no.]:[12]],39,FALSE),List!$A$2:$B$5,2,FALSE)),"",VLOOKUP(VLOOKUP(C327,Table1[[Practice no.]:[12]],39,FALSE),List!$A$2:$B$5,2,FALSE)))</f>
        <v/>
      </c>
      <c r="Z327" s="55" t="str">
        <f>IF(C327="","",IF(ISERROR(VLOOKUP(VLOOKUP(C327,Table1[[Practice no.]:[12]],40,FALSE),List!$A$2:$B$5,2,FALSE)),"",VLOOKUP(VLOOKUP(C327,Table1[[Practice no.]:[12]],40,FALSE),List!$A$2:$B$5,2,FALSE)))</f>
        <v/>
      </c>
      <c r="AA327" s="55" t="str">
        <f>IF(C327="","",IF(ISERROR(VLOOKUP(VLOOKUP(C327,Table1[[Practice no.]:[12]],41,FALSE),List!$A$2:$B$5,2,FALSE)),"",VLOOKUP(VLOOKUP(C327,Table1[[Practice no.]:[12]],41,FALSE),List!$A$2:$B$5,2,FALSE)))</f>
        <v/>
      </c>
      <c r="AB327" s="55" t="str">
        <f>IF(C327="","",IF(ISERROR(VLOOKUP(VLOOKUP(C327,Table1[[Practice no.]:[12]],42,FALSE),List!$A$2:$B$5,2,FALSE)),"",VLOOKUP(VLOOKUP(C327,Table1[[Practice no.]:[12]],42,FALSE),List!$A$2:$B$5,2,FALSE)))</f>
        <v/>
      </c>
    </row>
    <row r="328" spans="1:28" ht="40.35" customHeight="1">
      <c r="A328" s="222"/>
      <c r="B328" s="219"/>
      <c r="C328" s="217"/>
      <c r="D328" s="219" t="str">
        <f>IF(C328="","",HYPERLINK("#'" &amp; C328 &amp; "'!A1",VLOOKUP(C328,Table1[[Practice no.]:[Pracitce Name]],2,FALSE)))</f>
        <v/>
      </c>
      <c r="E328" s="65" t="str">
        <f>IF(C328="","",IF(ISERROR(VLOOKUP(VLOOKUP(C328,Table1[[Practice no.]:[12]],19,FALSE),List!$A$2:$B$5,2,FALSE)),"",VLOOKUP(VLOOKUP(C328,Table1[[Practice no.]:[12]],19,FALSE),List!$A$2:$B$5,2,FALSE)))</f>
        <v/>
      </c>
      <c r="F328" s="66" t="str">
        <f>IF(C328="","",IF(ISERROR(VLOOKUP(VLOOKUP(C328,Table1[[Practice no.]:[12]],20,FALSE),List!$A$2:$B$5,2,FALSE)),"",VLOOKUP(VLOOKUP(C328,Table1[[Practice no.]:[12]],20,FALSE),List!$A$2:$B$5,2,FALSE)))</f>
        <v/>
      </c>
      <c r="G328" s="66" t="str">
        <f>IF(C328="","",IF(ISERROR(VLOOKUP(VLOOKUP(C328,Table1[[Practice no.]:[12]],21,FALSE),List!$A$2:$B$5,2,FALSE)),"",VLOOKUP(VLOOKUP(C328,Table1[[Practice no.]:[12]],21,FALSE),List!$A$2:$B$5,2,FALSE)))</f>
        <v/>
      </c>
      <c r="H328" s="67" t="str">
        <f>IF(C328="","",IF(ISERROR(VLOOKUP(VLOOKUP(C328,Table1[[Practice no.]:[12]],22,FALSE),List!$A$2:$B$5,2,FALSE)),"",VLOOKUP(VLOOKUP(C328,Table1[[Practice no.]:[12]],22,FALSE),List!$A$2:$B$5,2,FALSE)))</f>
        <v/>
      </c>
      <c r="I328" s="67" t="str">
        <f>IF(C328="","",IF(ISERROR(VLOOKUP(VLOOKUP(C328,Table1[[Practice no.]:[12]],23,FALSE),List!$A$2:$B$5,2,FALSE)),"",VLOOKUP(VLOOKUP(C328,Table1[[Practice no.]:[12]],23,FALSE),List!$A$2:$B$5,2,FALSE)))</f>
        <v/>
      </c>
      <c r="J328" s="67" t="str">
        <f>IF(C328="","",IF(ISERROR(VLOOKUP(VLOOKUP(C328,Table1[[Practice no.]:[12]],24,FALSE),List!$A$2:$B$5,2,FALSE)),"",VLOOKUP(VLOOKUP(C328,Table1[[Practice no.]:[12]],24,FALSE),List!$A$2:$B$5,2,FALSE)))</f>
        <v/>
      </c>
      <c r="K328" s="68" t="str">
        <f>IF(C328="","",IF(ISERROR(VLOOKUP(VLOOKUP(C328,Table1[[Practice no.]:[12]],25,FALSE),List!$A$2:$B$5,2,FALSE)),"",VLOOKUP(VLOOKUP(C328,Table1[[Practice no.]:[12]],25,FALSE),List!$A$2:$B$5,2,FALSE)))</f>
        <v/>
      </c>
      <c r="L328" s="68" t="str">
        <f>IF(C328="","",IF(ISERROR(VLOOKUP(VLOOKUP(C328,Table1[[Practice no.]:[12]],26,FALSE),List!$A$2:$B$5,2,FALSE)),"",VLOOKUP(VLOOKUP(C328,Table1[[Practice no.]:[12]],26,FALSE),List!$A$2:$B$5,2,FALSE)))</f>
        <v/>
      </c>
      <c r="M328" s="68" t="str">
        <f>IF(C328="","",IF(ISERROR(VLOOKUP(VLOOKUP(C328,Table1[[Practice no.]:[12]],27,FALSE),List!$A$2:$B$5,2,FALSE)),"",VLOOKUP(VLOOKUP(C328,Table1[[Practice no.]:[12]],27,FALSE),List!$A$2:$B$5,2,FALSE)))</f>
        <v/>
      </c>
      <c r="N328" s="69" t="str">
        <f>IF(C328="","",IF(ISERROR(VLOOKUP(VLOOKUP(C328,Table1[[Practice no.]:[12]],28,FALSE),List!$A$2:$B$5,2,FALSE)),"",VLOOKUP(VLOOKUP(C328,Table1[[Practice no.]:[12]],28,FALSE),List!$A$2:$B$5,2,FALSE)))</f>
        <v/>
      </c>
      <c r="O328" s="69" t="str">
        <f>IF(C328="","",IF(ISERROR(VLOOKUP(VLOOKUP(C328,Table1[[Practice no.]:[12]],29,FALSE),List!$A$2:$B$5,2,FALSE)),"",VLOOKUP(VLOOKUP(C328,Table1[[Practice no.]:[12]],29,FALSE),List!$A$2:$B$5,2,FALSE)))</f>
        <v/>
      </c>
      <c r="P328" s="69" t="str">
        <f>IF(C328="","",IF(ISERROR(VLOOKUP(VLOOKUP(C328,Table1[[Practice no.]:[12]],30,FALSE),List!$A$2:$B$5,2,FALSE)),"",VLOOKUP(VLOOKUP(C328,Table1[[Practice no.]:[12]],30,FALSE),List!$A$2:$B$5,2,FALSE)))</f>
        <v/>
      </c>
      <c r="Q328" s="77" t="str">
        <f>IF(C328="","",IF(ISERROR(VLOOKUP(VLOOKUP(C328,Table1[[Practice no.]:[12]],31,FALSE),List!$A$2:$B$5,2,FALSE)),"",VLOOKUP(VLOOKUP(C328,Table1[[Practice no.]:[12]],31,FALSE),List!$A$2:$B$5,2,FALSE)))</f>
        <v/>
      </c>
      <c r="R328" s="55" t="str">
        <f>IF(C328="","",IF(ISERROR(VLOOKUP(VLOOKUP(C328,Table1[[Practice no.]:[12]],32,FALSE),List!$A$2:$B$5,2,FALSE)),"",VLOOKUP(VLOOKUP(C328,Table1[[Practice no.]:[12]],32,FALSE),List!$A$2:$B$5,2,FALSE)))</f>
        <v/>
      </c>
      <c r="S328" s="55" t="str">
        <f>IF(C328="","",IF(ISERROR(VLOOKUP(VLOOKUP(C328,Table1[[Practice no.]:[12]],33,FALSE),List!$A$2:$B$5,2,FALSE)),"",VLOOKUP(VLOOKUP(C328,Table1[[Practice no.]:[12]],33,FALSE),List!$A$2:$B$5,2,FALSE)))</f>
        <v/>
      </c>
      <c r="T328" s="55" t="str">
        <f>IF(C328="","",IF(ISERROR(VLOOKUP(VLOOKUP(C328,Table1[[Practice no.]:[12]],34,FALSE),List!$A$2:$B$5,2,FALSE)),"",VLOOKUP(VLOOKUP(C328,Table1[[Practice no.]:[12]],34,FALSE),List!$A$2:$B$5,2,FALSE)))</f>
        <v/>
      </c>
      <c r="U328" s="55" t="str">
        <f>IF(C328="","",IF(ISERROR(VLOOKUP(VLOOKUP(C328,Table1[[Practice no.]:[12]],35,FALSE),List!$A$2:$B$5,2,FALSE)),"",VLOOKUP(VLOOKUP(C328,Table1[[Practice no.]:[12]],35,FALSE),List!$A$2:$B$5,2,FALSE)))</f>
        <v/>
      </c>
      <c r="V328" s="55" t="str">
        <f>IF(C328="","",IF(ISERROR(VLOOKUP(VLOOKUP(C328,Table1[[Practice no.]:[12]],36,FALSE),List!$A$2:$B$5,2,FALSE)),"",VLOOKUP(VLOOKUP(C328,Table1[[Practice no.]:[12]],36,FALSE),List!$A$2:$B$5,2,FALSE)))</f>
        <v/>
      </c>
      <c r="W328" s="55" t="str">
        <f>IF(C328="","",IF(ISERROR(VLOOKUP(VLOOKUP(C328,Table1[[Practice no.]:[12]],37,FALSE),List!$A$2:$B$5,2,FALSE)),"",VLOOKUP(VLOOKUP(C328,Table1[[Practice no.]:[12]],37,FALSE),List!$A$2:$B$5,2,FALSE)))</f>
        <v/>
      </c>
      <c r="X328" s="55" t="str">
        <f>IF(C328="","",IF(ISERROR(VLOOKUP(VLOOKUP(C328,Table1[[Practice no.]:[12]],38,FALSE),List!$A$2:$B$5,2,FALSE)),"",VLOOKUP(VLOOKUP(C328,Table1[[Practice no.]:[12]],38,FALSE),List!$A$2:$B$5,2,FALSE)))</f>
        <v/>
      </c>
      <c r="Y328" s="55" t="str">
        <f>IF(C328="","",IF(ISERROR(VLOOKUP(VLOOKUP(C328,Table1[[Practice no.]:[12]],39,FALSE),List!$A$2:$B$5,2,FALSE)),"",VLOOKUP(VLOOKUP(C328,Table1[[Practice no.]:[12]],39,FALSE),List!$A$2:$B$5,2,FALSE)))</f>
        <v/>
      </c>
      <c r="Z328" s="55" t="str">
        <f>IF(C328="","",IF(ISERROR(VLOOKUP(VLOOKUP(C328,Table1[[Practice no.]:[12]],40,FALSE),List!$A$2:$B$5,2,FALSE)),"",VLOOKUP(VLOOKUP(C328,Table1[[Practice no.]:[12]],40,FALSE),List!$A$2:$B$5,2,FALSE)))</f>
        <v/>
      </c>
      <c r="AA328" s="55" t="str">
        <f>IF(C328="","",IF(ISERROR(VLOOKUP(VLOOKUP(C328,Table1[[Practice no.]:[12]],41,FALSE),List!$A$2:$B$5,2,FALSE)),"",VLOOKUP(VLOOKUP(C328,Table1[[Practice no.]:[12]],41,FALSE),List!$A$2:$B$5,2,FALSE)))</f>
        <v/>
      </c>
      <c r="AB328" s="55" t="str">
        <f>IF(C328="","",IF(ISERROR(VLOOKUP(VLOOKUP(C328,Table1[[Practice no.]:[12]],42,FALSE),List!$A$2:$B$5,2,FALSE)),"",VLOOKUP(VLOOKUP(C328,Table1[[Practice no.]:[12]],42,FALSE),List!$A$2:$B$5,2,FALSE)))</f>
        <v/>
      </c>
    </row>
    <row r="329" spans="1:28" ht="40.35" customHeight="1">
      <c r="A329" s="222"/>
      <c r="B329" s="219"/>
      <c r="C329" s="217"/>
      <c r="D329" s="219" t="str">
        <f>IF(C329="","",HYPERLINK("#'" &amp; C329 &amp; "'!A1",VLOOKUP(C329,Table1[[Practice no.]:[Pracitce Name]],2,FALSE)))</f>
        <v/>
      </c>
      <c r="E329" s="65" t="str">
        <f>IF(C329="","",IF(ISERROR(VLOOKUP(VLOOKUP(C329,Table1[[Practice no.]:[12]],19,FALSE),List!$A$2:$B$5,2,FALSE)),"",VLOOKUP(VLOOKUP(C329,Table1[[Practice no.]:[12]],19,FALSE),List!$A$2:$B$5,2,FALSE)))</f>
        <v/>
      </c>
      <c r="F329" s="66" t="str">
        <f>IF(C329="","",IF(ISERROR(VLOOKUP(VLOOKUP(C329,Table1[[Practice no.]:[12]],20,FALSE),List!$A$2:$B$5,2,FALSE)),"",VLOOKUP(VLOOKUP(C329,Table1[[Practice no.]:[12]],20,FALSE),List!$A$2:$B$5,2,FALSE)))</f>
        <v/>
      </c>
      <c r="G329" s="66" t="str">
        <f>IF(C329="","",IF(ISERROR(VLOOKUP(VLOOKUP(C329,Table1[[Practice no.]:[12]],21,FALSE),List!$A$2:$B$5,2,FALSE)),"",VLOOKUP(VLOOKUP(C329,Table1[[Practice no.]:[12]],21,FALSE),List!$A$2:$B$5,2,FALSE)))</f>
        <v/>
      </c>
      <c r="H329" s="67" t="str">
        <f>IF(C329="","",IF(ISERROR(VLOOKUP(VLOOKUP(C329,Table1[[Practice no.]:[12]],22,FALSE),List!$A$2:$B$5,2,FALSE)),"",VLOOKUP(VLOOKUP(C329,Table1[[Practice no.]:[12]],22,FALSE),List!$A$2:$B$5,2,FALSE)))</f>
        <v/>
      </c>
      <c r="I329" s="67" t="str">
        <f>IF(C329="","",IF(ISERROR(VLOOKUP(VLOOKUP(C329,Table1[[Practice no.]:[12]],23,FALSE),List!$A$2:$B$5,2,FALSE)),"",VLOOKUP(VLOOKUP(C329,Table1[[Practice no.]:[12]],23,FALSE),List!$A$2:$B$5,2,FALSE)))</f>
        <v/>
      </c>
      <c r="J329" s="67" t="str">
        <f>IF(C329="","",IF(ISERROR(VLOOKUP(VLOOKUP(C329,Table1[[Practice no.]:[12]],24,FALSE),List!$A$2:$B$5,2,FALSE)),"",VLOOKUP(VLOOKUP(C329,Table1[[Practice no.]:[12]],24,FALSE),List!$A$2:$B$5,2,FALSE)))</f>
        <v/>
      </c>
      <c r="K329" s="68" t="str">
        <f>IF(C329="","",IF(ISERROR(VLOOKUP(VLOOKUP(C329,Table1[[Practice no.]:[12]],25,FALSE),List!$A$2:$B$5,2,FALSE)),"",VLOOKUP(VLOOKUP(C329,Table1[[Practice no.]:[12]],25,FALSE),List!$A$2:$B$5,2,FALSE)))</f>
        <v/>
      </c>
      <c r="L329" s="68" t="str">
        <f>IF(C329="","",IF(ISERROR(VLOOKUP(VLOOKUP(C329,Table1[[Practice no.]:[12]],26,FALSE),List!$A$2:$B$5,2,FALSE)),"",VLOOKUP(VLOOKUP(C329,Table1[[Practice no.]:[12]],26,FALSE),List!$A$2:$B$5,2,FALSE)))</f>
        <v/>
      </c>
      <c r="M329" s="68" t="str">
        <f>IF(C329="","",IF(ISERROR(VLOOKUP(VLOOKUP(C329,Table1[[Practice no.]:[12]],27,FALSE),List!$A$2:$B$5,2,FALSE)),"",VLOOKUP(VLOOKUP(C329,Table1[[Practice no.]:[12]],27,FALSE),List!$A$2:$B$5,2,FALSE)))</f>
        <v/>
      </c>
      <c r="N329" s="69" t="str">
        <f>IF(C329="","",IF(ISERROR(VLOOKUP(VLOOKUP(C329,Table1[[Practice no.]:[12]],28,FALSE),List!$A$2:$B$5,2,FALSE)),"",VLOOKUP(VLOOKUP(C329,Table1[[Practice no.]:[12]],28,FALSE),List!$A$2:$B$5,2,FALSE)))</f>
        <v/>
      </c>
      <c r="O329" s="69" t="str">
        <f>IF(C329="","",IF(ISERROR(VLOOKUP(VLOOKUP(C329,Table1[[Practice no.]:[12]],29,FALSE),List!$A$2:$B$5,2,FALSE)),"",VLOOKUP(VLOOKUP(C329,Table1[[Practice no.]:[12]],29,FALSE),List!$A$2:$B$5,2,FALSE)))</f>
        <v/>
      </c>
      <c r="P329" s="69" t="str">
        <f>IF(C329="","",IF(ISERROR(VLOOKUP(VLOOKUP(C329,Table1[[Practice no.]:[12]],30,FALSE),List!$A$2:$B$5,2,FALSE)),"",VLOOKUP(VLOOKUP(C329,Table1[[Practice no.]:[12]],30,FALSE),List!$A$2:$B$5,2,FALSE)))</f>
        <v/>
      </c>
      <c r="Q329" s="77" t="str">
        <f>IF(C329="","",IF(ISERROR(VLOOKUP(VLOOKUP(C329,Table1[[Practice no.]:[12]],31,FALSE),List!$A$2:$B$5,2,FALSE)),"",VLOOKUP(VLOOKUP(C329,Table1[[Practice no.]:[12]],31,FALSE),List!$A$2:$B$5,2,FALSE)))</f>
        <v/>
      </c>
      <c r="R329" s="55" t="str">
        <f>IF(C329="","",IF(ISERROR(VLOOKUP(VLOOKUP(C329,Table1[[Practice no.]:[12]],32,FALSE),List!$A$2:$B$5,2,FALSE)),"",VLOOKUP(VLOOKUP(C329,Table1[[Practice no.]:[12]],32,FALSE),List!$A$2:$B$5,2,FALSE)))</f>
        <v/>
      </c>
      <c r="S329" s="55" t="str">
        <f>IF(C329="","",IF(ISERROR(VLOOKUP(VLOOKUP(C329,Table1[[Practice no.]:[12]],33,FALSE),List!$A$2:$B$5,2,FALSE)),"",VLOOKUP(VLOOKUP(C329,Table1[[Practice no.]:[12]],33,FALSE),List!$A$2:$B$5,2,FALSE)))</f>
        <v/>
      </c>
      <c r="T329" s="55" t="str">
        <f>IF(C329="","",IF(ISERROR(VLOOKUP(VLOOKUP(C329,Table1[[Practice no.]:[12]],34,FALSE),List!$A$2:$B$5,2,FALSE)),"",VLOOKUP(VLOOKUP(C329,Table1[[Practice no.]:[12]],34,FALSE),List!$A$2:$B$5,2,FALSE)))</f>
        <v/>
      </c>
      <c r="U329" s="55" t="str">
        <f>IF(C329="","",IF(ISERROR(VLOOKUP(VLOOKUP(C329,Table1[[Practice no.]:[12]],35,FALSE),List!$A$2:$B$5,2,FALSE)),"",VLOOKUP(VLOOKUP(C329,Table1[[Practice no.]:[12]],35,FALSE),List!$A$2:$B$5,2,FALSE)))</f>
        <v/>
      </c>
      <c r="V329" s="55" t="str">
        <f>IF(C329="","",IF(ISERROR(VLOOKUP(VLOOKUP(C329,Table1[[Practice no.]:[12]],36,FALSE),List!$A$2:$B$5,2,FALSE)),"",VLOOKUP(VLOOKUP(C329,Table1[[Practice no.]:[12]],36,FALSE),List!$A$2:$B$5,2,FALSE)))</f>
        <v/>
      </c>
      <c r="W329" s="55" t="str">
        <f>IF(C329="","",IF(ISERROR(VLOOKUP(VLOOKUP(C329,Table1[[Practice no.]:[12]],37,FALSE),List!$A$2:$B$5,2,FALSE)),"",VLOOKUP(VLOOKUP(C329,Table1[[Practice no.]:[12]],37,FALSE),List!$A$2:$B$5,2,FALSE)))</f>
        <v/>
      </c>
      <c r="X329" s="55" t="str">
        <f>IF(C329="","",IF(ISERROR(VLOOKUP(VLOOKUP(C329,Table1[[Practice no.]:[12]],38,FALSE),List!$A$2:$B$5,2,FALSE)),"",VLOOKUP(VLOOKUP(C329,Table1[[Practice no.]:[12]],38,FALSE),List!$A$2:$B$5,2,FALSE)))</f>
        <v/>
      </c>
      <c r="Y329" s="55" t="str">
        <f>IF(C329="","",IF(ISERROR(VLOOKUP(VLOOKUP(C329,Table1[[Practice no.]:[12]],39,FALSE),List!$A$2:$B$5,2,FALSE)),"",VLOOKUP(VLOOKUP(C329,Table1[[Practice no.]:[12]],39,FALSE),List!$A$2:$B$5,2,FALSE)))</f>
        <v/>
      </c>
      <c r="Z329" s="55" t="str">
        <f>IF(C329="","",IF(ISERROR(VLOOKUP(VLOOKUP(C329,Table1[[Practice no.]:[12]],40,FALSE),List!$A$2:$B$5,2,FALSE)),"",VLOOKUP(VLOOKUP(C329,Table1[[Practice no.]:[12]],40,FALSE),List!$A$2:$B$5,2,FALSE)))</f>
        <v/>
      </c>
      <c r="AA329" s="55" t="str">
        <f>IF(C329="","",IF(ISERROR(VLOOKUP(VLOOKUP(C329,Table1[[Practice no.]:[12]],41,FALSE),List!$A$2:$B$5,2,FALSE)),"",VLOOKUP(VLOOKUP(C329,Table1[[Practice no.]:[12]],41,FALSE),List!$A$2:$B$5,2,FALSE)))</f>
        <v/>
      </c>
      <c r="AB329" s="55" t="str">
        <f>IF(C329="","",IF(ISERROR(VLOOKUP(VLOOKUP(C329,Table1[[Practice no.]:[12]],42,FALSE),List!$A$2:$B$5,2,FALSE)),"",VLOOKUP(VLOOKUP(C329,Table1[[Practice no.]:[12]],42,FALSE),List!$A$2:$B$5,2,FALSE)))</f>
        <v/>
      </c>
    </row>
    <row r="330" spans="1:28" ht="40.35" customHeight="1">
      <c r="A330" s="222"/>
      <c r="B330" s="219"/>
      <c r="C330" s="217"/>
      <c r="D330" s="219" t="str">
        <f>IF(C330="","",HYPERLINK("#'" &amp; C330 &amp; "'!A1",VLOOKUP(C330,Table1[[Practice no.]:[Pracitce Name]],2,FALSE)))</f>
        <v/>
      </c>
      <c r="E330" s="65" t="str">
        <f>IF(C330="","",IF(ISERROR(VLOOKUP(VLOOKUP(C330,Table1[[Practice no.]:[12]],19,FALSE),List!$A$2:$B$5,2,FALSE)),"",VLOOKUP(VLOOKUP(C330,Table1[[Practice no.]:[12]],19,FALSE),List!$A$2:$B$5,2,FALSE)))</f>
        <v/>
      </c>
      <c r="F330" s="66" t="str">
        <f>IF(C330="","",IF(ISERROR(VLOOKUP(VLOOKUP(C330,Table1[[Practice no.]:[12]],20,FALSE),List!$A$2:$B$5,2,FALSE)),"",VLOOKUP(VLOOKUP(C330,Table1[[Practice no.]:[12]],20,FALSE),List!$A$2:$B$5,2,FALSE)))</f>
        <v/>
      </c>
      <c r="G330" s="66" t="str">
        <f>IF(C330="","",IF(ISERROR(VLOOKUP(VLOOKUP(C330,Table1[[Practice no.]:[12]],21,FALSE),List!$A$2:$B$5,2,FALSE)),"",VLOOKUP(VLOOKUP(C330,Table1[[Practice no.]:[12]],21,FALSE),List!$A$2:$B$5,2,FALSE)))</f>
        <v/>
      </c>
      <c r="H330" s="67" t="str">
        <f>IF(C330="","",IF(ISERROR(VLOOKUP(VLOOKUP(C330,Table1[[Practice no.]:[12]],22,FALSE),List!$A$2:$B$5,2,FALSE)),"",VLOOKUP(VLOOKUP(C330,Table1[[Practice no.]:[12]],22,FALSE),List!$A$2:$B$5,2,FALSE)))</f>
        <v/>
      </c>
      <c r="I330" s="67" t="str">
        <f>IF(C330="","",IF(ISERROR(VLOOKUP(VLOOKUP(C330,Table1[[Practice no.]:[12]],23,FALSE),List!$A$2:$B$5,2,FALSE)),"",VLOOKUP(VLOOKUP(C330,Table1[[Practice no.]:[12]],23,FALSE),List!$A$2:$B$5,2,FALSE)))</f>
        <v/>
      </c>
      <c r="J330" s="67" t="str">
        <f>IF(C330="","",IF(ISERROR(VLOOKUP(VLOOKUP(C330,Table1[[Practice no.]:[12]],24,FALSE),List!$A$2:$B$5,2,FALSE)),"",VLOOKUP(VLOOKUP(C330,Table1[[Practice no.]:[12]],24,FALSE),List!$A$2:$B$5,2,FALSE)))</f>
        <v/>
      </c>
      <c r="K330" s="68" t="str">
        <f>IF(C330="","",IF(ISERROR(VLOOKUP(VLOOKUP(C330,Table1[[Practice no.]:[12]],25,FALSE),List!$A$2:$B$5,2,FALSE)),"",VLOOKUP(VLOOKUP(C330,Table1[[Practice no.]:[12]],25,FALSE),List!$A$2:$B$5,2,FALSE)))</f>
        <v/>
      </c>
      <c r="L330" s="68" t="str">
        <f>IF(C330="","",IF(ISERROR(VLOOKUP(VLOOKUP(C330,Table1[[Practice no.]:[12]],26,FALSE),List!$A$2:$B$5,2,FALSE)),"",VLOOKUP(VLOOKUP(C330,Table1[[Practice no.]:[12]],26,FALSE),List!$A$2:$B$5,2,FALSE)))</f>
        <v/>
      </c>
      <c r="M330" s="68" t="str">
        <f>IF(C330="","",IF(ISERROR(VLOOKUP(VLOOKUP(C330,Table1[[Practice no.]:[12]],27,FALSE),List!$A$2:$B$5,2,FALSE)),"",VLOOKUP(VLOOKUP(C330,Table1[[Practice no.]:[12]],27,FALSE),List!$A$2:$B$5,2,FALSE)))</f>
        <v/>
      </c>
      <c r="N330" s="69" t="str">
        <f>IF(C330="","",IF(ISERROR(VLOOKUP(VLOOKUP(C330,Table1[[Practice no.]:[12]],28,FALSE),List!$A$2:$B$5,2,FALSE)),"",VLOOKUP(VLOOKUP(C330,Table1[[Practice no.]:[12]],28,FALSE),List!$A$2:$B$5,2,FALSE)))</f>
        <v/>
      </c>
      <c r="O330" s="69" t="str">
        <f>IF(C330="","",IF(ISERROR(VLOOKUP(VLOOKUP(C330,Table1[[Practice no.]:[12]],29,FALSE),List!$A$2:$B$5,2,FALSE)),"",VLOOKUP(VLOOKUP(C330,Table1[[Practice no.]:[12]],29,FALSE),List!$A$2:$B$5,2,FALSE)))</f>
        <v/>
      </c>
      <c r="P330" s="69" t="str">
        <f>IF(C330="","",IF(ISERROR(VLOOKUP(VLOOKUP(C330,Table1[[Practice no.]:[12]],30,FALSE),List!$A$2:$B$5,2,FALSE)),"",VLOOKUP(VLOOKUP(C330,Table1[[Practice no.]:[12]],30,FALSE),List!$A$2:$B$5,2,FALSE)))</f>
        <v/>
      </c>
      <c r="Q330" s="77" t="str">
        <f>IF(C330="","",IF(ISERROR(VLOOKUP(VLOOKUP(C330,Table1[[Practice no.]:[12]],31,FALSE),List!$A$2:$B$5,2,FALSE)),"",VLOOKUP(VLOOKUP(C330,Table1[[Practice no.]:[12]],31,FALSE),List!$A$2:$B$5,2,FALSE)))</f>
        <v/>
      </c>
      <c r="R330" s="55" t="str">
        <f>IF(C330="","",IF(ISERROR(VLOOKUP(VLOOKUP(C330,Table1[[Practice no.]:[12]],32,FALSE),List!$A$2:$B$5,2,FALSE)),"",VLOOKUP(VLOOKUP(C330,Table1[[Practice no.]:[12]],32,FALSE),List!$A$2:$B$5,2,FALSE)))</f>
        <v/>
      </c>
      <c r="S330" s="55" t="str">
        <f>IF(C330="","",IF(ISERROR(VLOOKUP(VLOOKUP(C330,Table1[[Practice no.]:[12]],33,FALSE),List!$A$2:$B$5,2,FALSE)),"",VLOOKUP(VLOOKUP(C330,Table1[[Practice no.]:[12]],33,FALSE),List!$A$2:$B$5,2,FALSE)))</f>
        <v/>
      </c>
      <c r="T330" s="55" t="str">
        <f>IF(C330="","",IF(ISERROR(VLOOKUP(VLOOKUP(C330,Table1[[Practice no.]:[12]],34,FALSE),List!$A$2:$B$5,2,FALSE)),"",VLOOKUP(VLOOKUP(C330,Table1[[Practice no.]:[12]],34,FALSE),List!$A$2:$B$5,2,FALSE)))</f>
        <v/>
      </c>
      <c r="U330" s="55" t="str">
        <f>IF(C330="","",IF(ISERROR(VLOOKUP(VLOOKUP(C330,Table1[[Practice no.]:[12]],35,FALSE),List!$A$2:$B$5,2,FALSE)),"",VLOOKUP(VLOOKUP(C330,Table1[[Practice no.]:[12]],35,FALSE),List!$A$2:$B$5,2,FALSE)))</f>
        <v/>
      </c>
      <c r="V330" s="55" t="str">
        <f>IF(C330="","",IF(ISERROR(VLOOKUP(VLOOKUP(C330,Table1[[Practice no.]:[12]],36,FALSE),List!$A$2:$B$5,2,FALSE)),"",VLOOKUP(VLOOKUP(C330,Table1[[Practice no.]:[12]],36,FALSE),List!$A$2:$B$5,2,FALSE)))</f>
        <v/>
      </c>
      <c r="W330" s="55" t="str">
        <f>IF(C330="","",IF(ISERROR(VLOOKUP(VLOOKUP(C330,Table1[[Practice no.]:[12]],37,FALSE),List!$A$2:$B$5,2,FALSE)),"",VLOOKUP(VLOOKUP(C330,Table1[[Practice no.]:[12]],37,FALSE),List!$A$2:$B$5,2,FALSE)))</f>
        <v/>
      </c>
      <c r="X330" s="55" t="str">
        <f>IF(C330="","",IF(ISERROR(VLOOKUP(VLOOKUP(C330,Table1[[Practice no.]:[12]],38,FALSE),List!$A$2:$B$5,2,FALSE)),"",VLOOKUP(VLOOKUP(C330,Table1[[Practice no.]:[12]],38,FALSE),List!$A$2:$B$5,2,FALSE)))</f>
        <v/>
      </c>
      <c r="Y330" s="55" t="str">
        <f>IF(C330="","",IF(ISERROR(VLOOKUP(VLOOKUP(C330,Table1[[Practice no.]:[12]],39,FALSE),List!$A$2:$B$5,2,FALSE)),"",VLOOKUP(VLOOKUP(C330,Table1[[Practice no.]:[12]],39,FALSE),List!$A$2:$B$5,2,FALSE)))</f>
        <v/>
      </c>
      <c r="Z330" s="55" t="str">
        <f>IF(C330="","",IF(ISERROR(VLOOKUP(VLOOKUP(C330,Table1[[Practice no.]:[12]],40,FALSE),List!$A$2:$B$5,2,FALSE)),"",VLOOKUP(VLOOKUP(C330,Table1[[Practice no.]:[12]],40,FALSE),List!$A$2:$B$5,2,FALSE)))</f>
        <v/>
      </c>
      <c r="AA330" s="55" t="str">
        <f>IF(C330="","",IF(ISERROR(VLOOKUP(VLOOKUP(C330,Table1[[Practice no.]:[12]],41,FALSE),List!$A$2:$B$5,2,FALSE)),"",VLOOKUP(VLOOKUP(C330,Table1[[Practice no.]:[12]],41,FALSE),List!$A$2:$B$5,2,FALSE)))</f>
        <v/>
      </c>
      <c r="AB330" s="55" t="str">
        <f>IF(C330="","",IF(ISERROR(VLOOKUP(VLOOKUP(C330,Table1[[Practice no.]:[12]],42,FALSE),List!$A$2:$B$5,2,FALSE)),"",VLOOKUP(VLOOKUP(C330,Table1[[Practice no.]:[12]],42,FALSE),List!$A$2:$B$5,2,FALSE)))</f>
        <v/>
      </c>
    </row>
    <row r="331" spans="1:28" ht="40.35" customHeight="1">
      <c r="A331" s="222"/>
      <c r="B331" s="219"/>
      <c r="C331" s="217"/>
      <c r="D331" s="219" t="str">
        <f>IF(C331="","",HYPERLINK("#'" &amp; C331 &amp; "'!A1",VLOOKUP(C331,Table1[[Practice no.]:[Pracitce Name]],2,FALSE)))</f>
        <v/>
      </c>
      <c r="E331" s="65" t="str">
        <f>IF(C331="","",IF(ISERROR(VLOOKUP(VLOOKUP(C331,Table1[[Practice no.]:[12]],19,FALSE),List!$A$2:$B$5,2,FALSE)),"",VLOOKUP(VLOOKUP(C331,Table1[[Practice no.]:[12]],19,FALSE),List!$A$2:$B$5,2,FALSE)))</f>
        <v/>
      </c>
      <c r="F331" s="66" t="str">
        <f>IF(C331="","",IF(ISERROR(VLOOKUP(VLOOKUP(C331,Table1[[Practice no.]:[12]],20,FALSE),List!$A$2:$B$5,2,FALSE)),"",VLOOKUP(VLOOKUP(C331,Table1[[Practice no.]:[12]],20,FALSE),List!$A$2:$B$5,2,FALSE)))</f>
        <v/>
      </c>
      <c r="G331" s="66" t="str">
        <f>IF(C331="","",IF(ISERROR(VLOOKUP(VLOOKUP(C331,Table1[[Practice no.]:[12]],21,FALSE),List!$A$2:$B$5,2,FALSE)),"",VLOOKUP(VLOOKUP(C331,Table1[[Practice no.]:[12]],21,FALSE),List!$A$2:$B$5,2,FALSE)))</f>
        <v/>
      </c>
      <c r="H331" s="67" t="str">
        <f>IF(C331="","",IF(ISERROR(VLOOKUP(VLOOKUP(C331,Table1[[Practice no.]:[12]],22,FALSE),List!$A$2:$B$5,2,FALSE)),"",VLOOKUP(VLOOKUP(C331,Table1[[Practice no.]:[12]],22,FALSE),List!$A$2:$B$5,2,FALSE)))</f>
        <v/>
      </c>
      <c r="I331" s="67" t="str">
        <f>IF(C331="","",IF(ISERROR(VLOOKUP(VLOOKUP(C331,Table1[[Practice no.]:[12]],23,FALSE),List!$A$2:$B$5,2,FALSE)),"",VLOOKUP(VLOOKUP(C331,Table1[[Practice no.]:[12]],23,FALSE),List!$A$2:$B$5,2,FALSE)))</f>
        <v/>
      </c>
      <c r="J331" s="67" t="str">
        <f>IF(C331="","",IF(ISERROR(VLOOKUP(VLOOKUP(C331,Table1[[Practice no.]:[12]],24,FALSE),List!$A$2:$B$5,2,FALSE)),"",VLOOKUP(VLOOKUP(C331,Table1[[Practice no.]:[12]],24,FALSE),List!$A$2:$B$5,2,FALSE)))</f>
        <v/>
      </c>
      <c r="K331" s="68" t="str">
        <f>IF(C331="","",IF(ISERROR(VLOOKUP(VLOOKUP(C331,Table1[[Practice no.]:[12]],25,FALSE),List!$A$2:$B$5,2,FALSE)),"",VLOOKUP(VLOOKUP(C331,Table1[[Practice no.]:[12]],25,FALSE),List!$A$2:$B$5,2,FALSE)))</f>
        <v/>
      </c>
      <c r="L331" s="68" t="str">
        <f>IF(C331="","",IF(ISERROR(VLOOKUP(VLOOKUP(C331,Table1[[Practice no.]:[12]],26,FALSE),List!$A$2:$B$5,2,FALSE)),"",VLOOKUP(VLOOKUP(C331,Table1[[Practice no.]:[12]],26,FALSE),List!$A$2:$B$5,2,FALSE)))</f>
        <v/>
      </c>
      <c r="M331" s="68" t="str">
        <f>IF(C331="","",IF(ISERROR(VLOOKUP(VLOOKUP(C331,Table1[[Practice no.]:[12]],27,FALSE),List!$A$2:$B$5,2,FALSE)),"",VLOOKUP(VLOOKUP(C331,Table1[[Practice no.]:[12]],27,FALSE),List!$A$2:$B$5,2,FALSE)))</f>
        <v/>
      </c>
      <c r="N331" s="69" t="str">
        <f>IF(C331="","",IF(ISERROR(VLOOKUP(VLOOKUP(C331,Table1[[Practice no.]:[12]],28,FALSE),List!$A$2:$B$5,2,FALSE)),"",VLOOKUP(VLOOKUP(C331,Table1[[Practice no.]:[12]],28,FALSE),List!$A$2:$B$5,2,FALSE)))</f>
        <v/>
      </c>
      <c r="O331" s="69" t="str">
        <f>IF(C331="","",IF(ISERROR(VLOOKUP(VLOOKUP(C331,Table1[[Practice no.]:[12]],29,FALSE),List!$A$2:$B$5,2,FALSE)),"",VLOOKUP(VLOOKUP(C331,Table1[[Practice no.]:[12]],29,FALSE),List!$A$2:$B$5,2,FALSE)))</f>
        <v/>
      </c>
      <c r="P331" s="69" t="str">
        <f>IF(C331="","",IF(ISERROR(VLOOKUP(VLOOKUP(C331,Table1[[Practice no.]:[12]],30,FALSE),List!$A$2:$B$5,2,FALSE)),"",VLOOKUP(VLOOKUP(C331,Table1[[Practice no.]:[12]],30,FALSE),List!$A$2:$B$5,2,FALSE)))</f>
        <v/>
      </c>
      <c r="Q331" s="77" t="str">
        <f>IF(C331="","",IF(ISERROR(VLOOKUP(VLOOKUP(C331,Table1[[Practice no.]:[12]],31,FALSE),List!$A$2:$B$5,2,FALSE)),"",VLOOKUP(VLOOKUP(C331,Table1[[Practice no.]:[12]],31,FALSE),List!$A$2:$B$5,2,FALSE)))</f>
        <v/>
      </c>
      <c r="R331" s="55" t="str">
        <f>IF(C331="","",IF(ISERROR(VLOOKUP(VLOOKUP(C331,Table1[[Practice no.]:[12]],32,FALSE),List!$A$2:$B$5,2,FALSE)),"",VLOOKUP(VLOOKUP(C331,Table1[[Practice no.]:[12]],32,FALSE),List!$A$2:$B$5,2,FALSE)))</f>
        <v/>
      </c>
      <c r="S331" s="55" t="str">
        <f>IF(C331="","",IF(ISERROR(VLOOKUP(VLOOKUP(C331,Table1[[Practice no.]:[12]],33,FALSE),List!$A$2:$B$5,2,FALSE)),"",VLOOKUP(VLOOKUP(C331,Table1[[Practice no.]:[12]],33,FALSE),List!$A$2:$B$5,2,FALSE)))</f>
        <v/>
      </c>
      <c r="T331" s="55" t="str">
        <f>IF(C331="","",IF(ISERROR(VLOOKUP(VLOOKUP(C331,Table1[[Practice no.]:[12]],34,FALSE),List!$A$2:$B$5,2,FALSE)),"",VLOOKUP(VLOOKUP(C331,Table1[[Practice no.]:[12]],34,FALSE),List!$A$2:$B$5,2,FALSE)))</f>
        <v/>
      </c>
      <c r="U331" s="55" t="str">
        <f>IF(C331="","",IF(ISERROR(VLOOKUP(VLOOKUP(C331,Table1[[Practice no.]:[12]],35,FALSE),List!$A$2:$B$5,2,FALSE)),"",VLOOKUP(VLOOKUP(C331,Table1[[Practice no.]:[12]],35,FALSE),List!$A$2:$B$5,2,FALSE)))</f>
        <v/>
      </c>
      <c r="V331" s="55" t="str">
        <f>IF(C331="","",IF(ISERROR(VLOOKUP(VLOOKUP(C331,Table1[[Practice no.]:[12]],36,FALSE),List!$A$2:$B$5,2,FALSE)),"",VLOOKUP(VLOOKUP(C331,Table1[[Practice no.]:[12]],36,FALSE),List!$A$2:$B$5,2,FALSE)))</f>
        <v/>
      </c>
      <c r="W331" s="55" t="str">
        <f>IF(C331="","",IF(ISERROR(VLOOKUP(VLOOKUP(C331,Table1[[Practice no.]:[12]],37,FALSE),List!$A$2:$B$5,2,FALSE)),"",VLOOKUP(VLOOKUP(C331,Table1[[Practice no.]:[12]],37,FALSE),List!$A$2:$B$5,2,FALSE)))</f>
        <v/>
      </c>
      <c r="X331" s="55" t="str">
        <f>IF(C331="","",IF(ISERROR(VLOOKUP(VLOOKUP(C331,Table1[[Practice no.]:[12]],38,FALSE),List!$A$2:$B$5,2,FALSE)),"",VLOOKUP(VLOOKUP(C331,Table1[[Practice no.]:[12]],38,FALSE),List!$A$2:$B$5,2,FALSE)))</f>
        <v/>
      </c>
      <c r="Y331" s="55" t="str">
        <f>IF(C331="","",IF(ISERROR(VLOOKUP(VLOOKUP(C331,Table1[[Practice no.]:[12]],39,FALSE),List!$A$2:$B$5,2,FALSE)),"",VLOOKUP(VLOOKUP(C331,Table1[[Practice no.]:[12]],39,FALSE),List!$A$2:$B$5,2,FALSE)))</f>
        <v/>
      </c>
      <c r="Z331" s="55" t="str">
        <f>IF(C331="","",IF(ISERROR(VLOOKUP(VLOOKUP(C331,Table1[[Practice no.]:[12]],40,FALSE),List!$A$2:$B$5,2,FALSE)),"",VLOOKUP(VLOOKUP(C331,Table1[[Practice no.]:[12]],40,FALSE),List!$A$2:$B$5,2,FALSE)))</f>
        <v/>
      </c>
      <c r="AA331" s="55" t="str">
        <f>IF(C331="","",IF(ISERROR(VLOOKUP(VLOOKUP(C331,Table1[[Practice no.]:[12]],41,FALSE),List!$A$2:$B$5,2,FALSE)),"",VLOOKUP(VLOOKUP(C331,Table1[[Practice no.]:[12]],41,FALSE),List!$A$2:$B$5,2,FALSE)))</f>
        <v/>
      </c>
      <c r="AB331" s="55" t="str">
        <f>IF(C331="","",IF(ISERROR(VLOOKUP(VLOOKUP(C331,Table1[[Practice no.]:[12]],42,FALSE),List!$A$2:$B$5,2,FALSE)),"",VLOOKUP(VLOOKUP(C331,Table1[[Practice no.]:[12]],42,FALSE),List!$A$2:$B$5,2,FALSE)))</f>
        <v/>
      </c>
    </row>
    <row r="332" spans="1:28" ht="40.35" customHeight="1">
      <c r="A332" s="222"/>
      <c r="B332" s="219"/>
      <c r="C332" s="217"/>
      <c r="D332" s="219" t="str">
        <f>IF(C332="","",HYPERLINK("#'" &amp; C332 &amp; "'!A1",VLOOKUP(C332,Table1[[Practice no.]:[Pracitce Name]],2,FALSE)))</f>
        <v/>
      </c>
      <c r="E332" s="65" t="str">
        <f>IF(C332="","",IF(ISERROR(VLOOKUP(VLOOKUP(C332,Table1[[Practice no.]:[12]],19,FALSE),List!$A$2:$B$5,2,FALSE)),"",VLOOKUP(VLOOKUP(C332,Table1[[Practice no.]:[12]],19,FALSE),List!$A$2:$B$5,2,FALSE)))</f>
        <v/>
      </c>
      <c r="F332" s="66" t="str">
        <f>IF(C332="","",IF(ISERROR(VLOOKUP(VLOOKUP(C332,Table1[[Practice no.]:[12]],20,FALSE),List!$A$2:$B$5,2,FALSE)),"",VLOOKUP(VLOOKUP(C332,Table1[[Practice no.]:[12]],20,FALSE),List!$A$2:$B$5,2,FALSE)))</f>
        <v/>
      </c>
      <c r="G332" s="66" t="str">
        <f>IF(C332="","",IF(ISERROR(VLOOKUP(VLOOKUP(C332,Table1[[Practice no.]:[12]],21,FALSE),List!$A$2:$B$5,2,FALSE)),"",VLOOKUP(VLOOKUP(C332,Table1[[Practice no.]:[12]],21,FALSE),List!$A$2:$B$5,2,FALSE)))</f>
        <v/>
      </c>
      <c r="H332" s="67" t="str">
        <f>IF(C332="","",IF(ISERROR(VLOOKUP(VLOOKUP(C332,Table1[[Practice no.]:[12]],22,FALSE),List!$A$2:$B$5,2,FALSE)),"",VLOOKUP(VLOOKUP(C332,Table1[[Practice no.]:[12]],22,FALSE),List!$A$2:$B$5,2,FALSE)))</f>
        <v/>
      </c>
      <c r="I332" s="67" t="str">
        <f>IF(C332="","",IF(ISERROR(VLOOKUP(VLOOKUP(C332,Table1[[Practice no.]:[12]],23,FALSE),List!$A$2:$B$5,2,FALSE)),"",VLOOKUP(VLOOKUP(C332,Table1[[Practice no.]:[12]],23,FALSE),List!$A$2:$B$5,2,FALSE)))</f>
        <v/>
      </c>
      <c r="J332" s="67" t="str">
        <f>IF(C332="","",IF(ISERROR(VLOOKUP(VLOOKUP(C332,Table1[[Practice no.]:[12]],24,FALSE),List!$A$2:$B$5,2,FALSE)),"",VLOOKUP(VLOOKUP(C332,Table1[[Practice no.]:[12]],24,FALSE),List!$A$2:$B$5,2,FALSE)))</f>
        <v/>
      </c>
      <c r="K332" s="68" t="str">
        <f>IF(C332="","",IF(ISERROR(VLOOKUP(VLOOKUP(C332,Table1[[Practice no.]:[12]],25,FALSE),List!$A$2:$B$5,2,FALSE)),"",VLOOKUP(VLOOKUP(C332,Table1[[Practice no.]:[12]],25,FALSE),List!$A$2:$B$5,2,FALSE)))</f>
        <v/>
      </c>
      <c r="L332" s="68" t="str">
        <f>IF(C332="","",IF(ISERROR(VLOOKUP(VLOOKUP(C332,Table1[[Practice no.]:[12]],26,FALSE),List!$A$2:$B$5,2,FALSE)),"",VLOOKUP(VLOOKUP(C332,Table1[[Practice no.]:[12]],26,FALSE),List!$A$2:$B$5,2,FALSE)))</f>
        <v/>
      </c>
      <c r="M332" s="68" t="str">
        <f>IF(C332="","",IF(ISERROR(VLOOKUP(VLOOKUP(C332,Table1[[Practice no.]:[12]],27,FALSE),List!$A$2:$B$5,2,FALSE)),"",VLOOKUP(VLOOKUP(C332,Table1[[Practice no.]:[12]],27,FALSE),List!$A$2:$B$5,2,FALSE)))</f>
        <v/>
      </c>
      <c r="N332" s="69" t="str">
        <f>IF(C332="","",IF(ISERROR(VLOOKUP(VLOOKUP(C332,Table1[[Practice no.]:[12]],28,FALSE),List!$A$2:$B$5,2,FALSE)),"",VLOOKUP(VLOOKUP(C332,Table1[[Practice no.]:[12]],28,FALSE),List!$A$2:$B$5,2,FALSE)))</f>
        <v/>
      </c>
      <c r="O332" s="69" t="str">
        <f>IF(C332="","",IF(ISERROR(VLOOKUP(VLOOKUP(C332,Table1[[Practice no.]:[12]],29,FALSE),List!$A$2:$B$5,2,FALSE)),"",VLOOKUP(VLOOKUP(C332,Table1[[Practice no.]:[12]],29,FALSE),List!$A$2:$B$5,2,FALSE)))</f>
        <v/>
      </c>
      <c r="P332" s="69" t="str">
        <f>IF(C332="","",IF(ISERROR(VLOOKUP(VLOOKUP(C332,Table1[[Practice no.]:[12]],30,FALSE),List!$A$2:$B$5,2,FALSE)),"",VLOOKUP(VLOOKUP(C332,Table1[[Practice no.]:[12]],30,FALSE),List!$A$2:$B$5,2,FALSE)))</f>
        <v/>
      </c>
      <c r="Q332" s="77" t="str">
        <f>IF(C332="","",IF(ISERROR(VLOOKUP(VLOOKUP(C332,Table1[[Practice no.]:[12]],31,FALSE),List!$A$2:$B$5,2,FALSE)),"",VLOOKUP(VLOOKUP(C332,Table1[[Practice no.]:[12]],31,FALSE),List!$A$2:$B$5,2,FALSE)))</f>
        <v/>
      </c>
      <c r="R332" s="55" t="str">
        <f>IF(C332="","",IF(ISERROR(VLOOKUP(VLOOKUP(C332,Table1[[Practice no.]:[12]],32,FALSE),List!$A$2:$B$5,2,FALSE)),"",VLOOKUP(VLOOKUP(C332,Table1[[Practice no.]:[12]],32,FALSE),List!$A$2:$B$5,2,FALSE)))</f>
        <v/>
      </c>
      <c r="S332" s="55" t="str">
        <f>IF(C332="","",IF(ISERROR(VLOOKUP(VLOOKUP(C332,Table1[[Practice no.]:[12]],33,FALSE),List!$A$2:$B$5,2,FALSE)),"",VLOOKUP(VLOOKUP(C332,Table1[[Practice no.]:[12]],33,FALSE),List!$A$2:$B$5,2,FALSE)))</f>
        <v/>
      </c>
      <c r="T332" s="55" t="str">
        <f>IF(C332="","",IF(ISERROR(VLOOKUP(VLOOKUP(C332,Table1[[Practice no.]:[12]],34,FALSE),List!$A$2:$B$5,2,FALSE)),"",VLOOKUP(VLOOKUP(C332,Table1[[Practice no.]:[12]],34,FALSE),List!$A$2:$B$5,2,FALSE)))</f>
        <v/>
      </c>
      <c r="U332" s="55" t="str">
        <f>IF(C332="","",IF(ISERROR(VLOOKUP(VLOOKUP(C332,Table1[[Practice no.]:[12]],35,FALSE),List!$A$2:$B$5,2,FALSE)),"",VLOOKUP(VLOOKUP(C332,Table1[[Practice no.]:[12]],35,FALSE),List!$A$2:$B$5,2,FALSE)))</f>
        <v/>
      </c>
      <c r="V332" s="55" t="str">
        <f>IF(C332="","",IF(ISERROR(VLOOKUP(VLOOKUP(C332,Table1[[Practice no.]:[12]],36,FALSE),List!$A$2:$B$5,2,FALSE)),"",VLOOKUP(VLOOKUP(C332,Table1[[Practice no.]:[12]],36,FALSE),List!$A$2:$B$5,2,FALSE)))</f>
        <v/>
      </c>
      <c r="W332" s="55" t="str">
        <f>IF(C332="","",IF(ISERROR(VLOOKUP(VLOOKUP(C332,Table1[[Practice no.]:[12]],37,FALSE),List!$A$2:$B$5,2,FALSE)),"",VLOOKUP(VLOOKUP(C332,Table1[[Practice no.]:[12]],37,FALSE),List!$A$2:$B$5,2,FALSE)))</f>
        <v/>
      </c>
      <c r="X332" s="55" t="str">
        <f>IF(C332="","",IF(ISERROR(VLOOKUP(VLOOKUP(C332,Table1[[Practice no.]:[12]],38,FALSE),List!$A$2:$B$5,2,FALSE)),"",VLOOKUP(VLOOKUP(C332,Table1[[Practice no.]:[12]],38,FALSE),List!$A$2:$B$5,2,FALSE)))</f>
        <v/>
      </c>
      <c r="Y332" s="55" t="str">
        <f>IF(C332="","",IF(ISERROR(VLOOKUP(VLOOKUP(C332,Table1[[Practice no.]:[12]],39,FALSE),List!$A$2:$B$5,2,FALSE)),"",VLOOKUP(VLOOKUP(C332,Table1[[Practice no.]:[12]],39,FALSE),List!$A$2:$B$5,2,FALSE)))</f>
        <v/>
      </c>
      <c r="Z332" s="55" t="str">
        <f>IF(C332="","",IF(ISERROR(VLOOKUP(VLOOKUP(C332,Table1[[Practice no.]:[12]],40,FALSE),List!$A$2:$B$5,2,FALSE)),"",VLOOKUP(VLOOKUP(C332,Table1[[Practice no.]:[12]],40,FALSE),List!$A$2:$B$5,2,FALSE)))</f>
        <v/>
      </c>
      <c r="AA332" s="55" t="str">
        <f>IF(C332="","",IF(ISERROR(VLOOKUP(VLOOKUP(C332,Table1[[Practice no.]:[12]],41,FALSE),List!$A$2:$B$5,2,FALSE)),"",VLOOKUP(VLOOKUP(C332,Table1[[Practice no.]:[12]],41,FALSE),List!$A$2:$B$5,2,FALSE)))</f>
        <v/>
      </c>
      <c r="AB332" s="55" t="str">
        <f>IF(C332="","",IF(ISERROR(VLOOKUP(VLOOKUP(C332,Table1[[Practice no.]:[12]],42,FALSE),List!$A$2:$B$5,2,FALSE)),"",VLOOKUP(VLOOKUP(C332,Table1[[Practice no.]:[12]],42,FALSE),List!$A$2:$B$5,2,FALSE)))</f>
        <v/>
      </c>
    </row>
    <row r="333" spans="1:28" ht="40.35" customHeight="1">
      <c r="A333" s="222"/>
      <c r="B333" s="219"/>
      <c r="C333" s="217"/>
      <c r="D333" s="219" t="str">
        <f>IF(C333="","",HYPERLINK("#'" &amp; C333 &amp; "'!A1",VLOOKUP(C333,Table1[[Practice no.]:[Pracitce Name]],2,FALSE)))</f>
        <v/>
      </c>
      <c r="E333" s="65" t="str">
        <f>IF(C333="","",IF(ISERROR(VLOOKUP(VLOOKUP(C333,Table1[[Practice no.]:[12]],19,FALSE),List!$A$2:$B$5,2,FALSE)),"",VLOOKUP(VLOOKUP(C333,Table1[[Practice no.]:[12]],19,FALSE),List!$A$2:$B$5,2,FALSE)))</f>
        <v/>
      </c>
      <c r="F333" s="66" t="str">
        <f>IF(C333="","",IF(ISERROR(VLOOKUP(VLOOKUP(C333,Table1[[Practice no.]:[12]],20,FALSE),List!$A$2:$B$5,2,FALSE)),"",VLOOKUP(VLOOKUP(C333,Table1[[Practice no.]:[12]],20,FALSE),List!$A$2:$B$5,2,FALSE)))</f>
        <v/>
      </c>
      <c r="G333" s="66" t="str">
        <f>IF(C333="","",IF(ISERROR(VLOOKUP(VLOOKUP(C333,Table1[[Practice no.]:[12]],21,FALSE),List!$A$2:$B$5,2,FALSE)),"",VLOOKUP(VLOOKUP(C333,Table1[[Practice no.]:[12]],21,FALSE),List!$A$2:$B$5,2,FALSE)))</f>
        <v/>
      </c>
      <c r="H333" s="67" t="str">
        <f>IF(C333="","",IF(ISERROR(VLOOKUP(VLOOKUP(C333,Table1[[Practice no.]:[12]],22,FALSE),List!$A$2:$B$5,2,FALSE)),"",VLOOKUP(VLOOKUP(C333,Table1[[Practice no.]:[12]],22,FALSE),List!$A$2:$B$5,2,FALSE)))</f>
        <v/>
      </c>
      <c r="I333" s="67" t="str">
        <f>IF(C333="","",IF(ISERROR(VLOOKUP(VLOOKUP(C333,Table1[[Practice no.]:[12]],23,FALSE),List!$A$2:$B$5,2,FALSE)),"",VLOOKUP(VLOOKUP(C333,Table1[[Practice no.]:[12]],23,FALSE),List!$A$2:$B$5,2,FALSE)))</f>
        <v/>
      </c>
      <c r="J333" s="67" t="str">
        <f>IF(C333="","",IF(ISERROR(VLOOKUP(VLOOKUP(C333,Table1[[Practice no.]:[12]],24,FALSE),List!$A$2:$B$5,2,FALSE)),"",VLOOKUP(VLOOKUP(C333,Table1[[Practice no.]:[12]],24,FALSE),List!$A$2:$B$5,2,FALSE)))</f>
        <v/>
      </c>
      <c r="K333" s="68" t="str">
        <f>IF(C333="","",IF(ISERROR(VLOOKUP(VLOOKUP(C333,Table1[[Practice no.]:[12]],25,FALSE),List!$A$2:$B$5,2,FALSE)),"",VLOOKUP(VLOOKUP(C333,Table1[[Practice no.]:[12]],25,FALSE),List!$A$2:$B$5,2,FALSE)))</f>
        <v/>
      </c>
      <c r="L333" s="68" t="str">
        <f>IF(C333="","",IF(ISERROR(VLOOKUP(VLOOKUP(C333,Table1[[Practice no.]:[12]],26,FALSE),List!$A$2:$B$5,2,FALSE)),"",VLOOKUP(VLOOKUP(C333,Table1[[Practice no.]:[12]],26,FALSE),List!$A$2:$B$5,2,FALSE)))</f>
        <v/>
      </c>
      <c r="M333" s="68" t="str">
        <f>IF(C333="","",IF(ISERROR(VLOOKUP(VLOOKUP(C333,Table1[[Practice no.]:[12]],27,FALSE),List!$A$2:$B$5,2,FALSE)),"",VLOOKUP(VLOOKUP(C333,Table1[[Practice no.]:[12]],27,FALSE),List!$A$2:$B$5,2,FALSE)))</f>
        <v/>
      </c>
      <c r="N333" s="69" t="str">
        <f>IF(C333="","",IF(ISERROR(VLOOKUP(VLOOKUP(C333,Table1[[Practice no.]:[12]],28,FALSE),List!$A$2:$B$5,2,FALSE)),"",VLOOKUP(VLOOKUP(C333,Table1[[Practice no.]:[12]],28,FALSE),List!$A$2:$B$5,2,FALSE)))</f>
        <v/>
      </c>
      <c r="O333" s="69" t="str">
        <f>IF(C333="","",IF(ISERROR(VLOOKUP(VLOOKUP(C333,Table1[[Practice no.]:[12]],29,FALSE),List!$A$2:$B$5,2,FALSE)),"",VLOOKUP(VLOOKUP(C333,Table1[[Practice no.]:[12]],29,FALSE),List!$A$2:$B$5,2,FALSE)))</f>
        <v/>
      </c>
      <c r="P333" s="69" t="str">
        <f>IF(C333="","",IF(ISERROR(VLOOKUP(VLOOKUP(C333,Table1[[Practice no.]:[12]],30,FALSE),List!$A$2:$B$5,2,FALSE)),"",VLOOKUP(VLOOKUP(C333,Table1[[Practice no.]:[12]],30,FALSE),List!$A$2:$B$5,2,FALSE)))</f>
        <v/>
      </c>
      <c r="Q333" s="77" t="str">
        <f>IF(C333="","",IF(ISERROR(VLOOKUP(VLOOKUP(C333,Table1[[Practice no.]:[12]],31,FALSE),List!$A$2:$B$5,2,FALSE)),"",VLOOKUP(VLOOKUP(C333,Table1[[Practice no.]:[12]],31,FALSE),List!$A$2:$B$5,2,FALSE)))</f>
        <v/>
      </c>
      <c r="R333" s="55" t="str">
        <f>IF(C333="","",IF(ISERROR(VLOOKUP(VLOOKUP(C333,Table1[[Practice no.]:[12]],32,FALSE),List!$A$2:$B$5,2,FALSE)),"",VLOOKUP(VLOOKUP(C333,Table1[[Practice no.]:[12]],32,FALSE),List!$A$2:$B$5,2,FALSE)))</f>
        <v/>
      </c>
      <c r="S333" s="55" t="str">
        <f>IF(C333="","",IF(ISERROR(VLOOKUP(VLOOKUP(C333,Table1[[Practice no.]:[12]],33,FALSE),List!$A$2:$B$5,2,FALSE)),"",VLOOKUP(VLOOKUP(C333,Table1[[Practice no.]:[12]],33,FALSE),List!$A$2:$B$5,2,FALSE)))</f>
        <v/>
      </c>
      <c r="T333" s="55" t="str">
        <f>IF(C333="","",IF(ISERROR(VLOOKUP(VLOOKUP(C333,Table1[[Practice no.]:[12]],34,FALSE),List!$A$2:$B$5,2,FALSE)),"",VLOOKUP(VLOOKUP(C333,Table1[[Practice no.]:[12]],34,FALSE),List!$A$2:$B$5,2,FALSE)))</f>
        <v/>
      </c>
      <c r="U333" s="55" t="str">
        <f>IF(C333="","",IF(ISERROR(VLOOKUP(VLOOKUP(C333,Table1[[Practice no.]:[12]],35,FALSE),List!$A$2:$B$5,2,FALSE)),"",VLOOKUP(VLOOKUP(C333,Table1[[Practice no.]:[12]],35,FALSE),List!$A$2:$B$5,2,FALSE)))</f>
        <v/>
      </c>
      <c r="V333" s="55" t="str">
        <f>IF(C333="","",IF(ISERROR(VLOOKUP(VLOOKUP(C333,Table1[[Practice no.]:[12]],36,FALSE),List!$A$2:$B$5,2,FALSE)),"",VLOOKUP(VLOOKUP(C333,Table1[[Practice no.]:[12]],36,FALSE),List!$A$2:$B$5,2,FALSE)))</f>
        <v/>
      </c>
      <c r="W333" s="55" t="str">
        <f>IF(C333="","",IF(ISERROR(VLOOKUP(VLOOKUP(C333,Table1[[Practice no.]:[12]],37,FALSE),List!$A$2:$B$5,2,FALSE)),"",VLOOKUP(VLOOKUP(C333,Table1[[Practice no.]:[12]],37,FALSE),List!$A$2:$B$5,2,FALSE)))</f>
        <v/>
      </c>
      <c r="X333" s="55" t="str">
        <f>IF(C333="","",IF(ISERROR(VLOOKUP(VLOOKUP(C333,Table1[[Practice no.]:[12]],38,FALSE),List!$A$2:$B$5,2,FALSE)),"",VLOOKUP(VLOOKUP(C333,Table1[[Practice no.]:[12]],38,FALSE),List!$A$2:$B$5,2,FALSE)))</f>
        <v/>
      </c>
      <c r="Y333" s="55" t="str">
        <f>IF(C333="","",IF(ISERROR(VLOOKUP(VLOOKUP(C333,Table1[[Practice no.]:[12]],39,FALSE),List!$A$2:$B$5,2,FALSE)),"",VLOOKUP(VLOOKUP(C333,Table1[[Practice no.]:[12]],39,FALSE),List!$A$2:$B$5,2,FALSE)))</f>
        <v/>
      </c>
      <c r="Z333" s="55" t="str">
        <f>IF(C333="","",IF(ISERROR(VLOOKUP(VLOOKUP(C333,Table1[[Practice no.]:[12]],40,FALSE),List!$A$2:$B$5,2,FALSE)),"",VLOOKUP(VLOOKUP(C333,Table1[[Practice no.]:[12]],40,FALSE),List!$A$2:$B$5,2,FALSE)))</f>
        <v/>
      </c>
      <c r="AA333" s="55" t="str">
        <f>IF(C333="","",IF(ISERROR(VLOOKUP(VLOOKUP(C333,Table1[[Practice no.]:[12]],41,FALSE),List!$A$2:$B$5,2,FALSE)),"",VLOOKUP(VLOOKUP(C333,Table1[[Practice no.]:[12]],41,FALSE),List!$A$2:$B$5,2,FALSE)))</f>
        <v/>
      </c>
      <c r="AB333" s="55" t="str">
        <f>IF(C333="","",IF(ISERROR(VLOOKUP(VLOOKUP(C333,Table1[[Practice no.]:[12]],42,FALSE),List!$A$2:$B$5,2,FALSE)),"",VLOOKUP(VLOOKUP(C333,Table1[[Practice no.]:[12]],42,FALSE),List!$A$2:$B$5,2,FALSE)))</f>
        <v/>
      </c>
    </row>
    <row r="334" spans="1:28" ht="40.35" customHeight="1">
      <c r="A334" s="222"/>
      <c r="B334" s="219"/>
      <c r="C334" s="217"/>
      <c r="D334" s="219" t="str">
        <f>IF(C334="","",HYPERLINK("#'" &amp; C334 &amp; "'!A1",VLOOKUP(C334,Table1[[Practice no.]:[Pracitce Name]],2,FALSE)))</f>
        <v/>
      </c>
      <c r="E334" s="65" t="str">
        <f>IF(C334="","",IF(ISERROR(VLOOKUP(VLOOKUP(C334,Table1[[Practice no.]:[12]],19,FALSE),List!$A$2:$B$5,2,FALSE)),"",VLOOKUP(VLOOKUP(C334,Table1[[Practice no.]:[12]],19,FALSE),List!$A$2:$B$5,2,FALSE)))</f>
        <v/>
      </c>
      <c r="F334" s="66" t="str">
        <f>IF(C334="","",IF(ISERROR(VLOOKUP(VLOOKUP(C334,Table1[[Practice no.]:[12]],20,FALSE),List!$A$2:$B$5,2,FALSE)),"",VLOOKUP(VLOOKUP(C334,Table1[[Practice no.]:[12]],20,FALSE),List!$A$2:$B$5,2,FALSE)))</f>
        <v/>
      </c>
      <c r="G334" s="66" t="str">
        <f>IF(C334="","",IF(ISERROR(VLOOKUP(VLOOKUP(C334,Table1[[Practice no.]:[12]],21,FALSE),List!$A$2:$B$5,2,FALSE)),"",VLOOKUP(VLOOKUP(C334,Table1[[Practice no.]:[12]],21,FALSE),List!$A$2:$B$5,2,FALSE)))</f>
        <v/>
      </c>
      <c r="H334" s="67" t="str">
        <f>IF(C334="","",IF(ISERROR(VLOOKUP(VLOOKUP(C334,Table1[[Practice no.]:[12]],22,FALSE),List!$A$2:$B$5,2,FALSE)),"",VLOOKUP(VLOOKUP(C334,Table1[[Practice no.]:[12]],22,FALSE),List!$A$2:$B$5,2,FALSE)))</f>
        <v/>
      </c>
      <c r="I334" s="67" t="str">
        <f>IF(C334="","",IF(ISERROR(VLOOKUP(VLOOKUP(C334,Table1[[Practice no.]:[12]],23,FALSE),List!$A$2:$B$5,2,FALSE)),"",VLOOKUP(VLOOKUP(C334,Table1[[Practice no.]:[12]],23,FALSE),List!$A$2:$B$5,2,FALSE)))</f>
        <v/>
      </c>
      <c r="J334" s="67" t="str">
        <f>IF(C334="","",IF(ISERROR(VLOOKUP(VLOOKUP(C334,Table1[[Practice no.]:[12]],24,FALSE),List!$A$2:$B$5,2,FALSE)),"",VLOOKUP(VLOOKUP(C334,Table1[[Practice no.]:[12]],24,FALSE),List!$A$2:$B$5,2,FALSE)))</f>
        <v/>
      </c>
      <c r="K334" s="68" t="str">
        <f>IF(C334="","",IF(ISERROR(VLOOKUP(VLOOKUP(C334,Table1[[Practice no.]:[12]],25,FALSE),List!$A$2:$B$5,2,FALSE)),"",VLOOKUP(VLOOKUP(C334,Table1[[Practice no.]:[12]],25,FALSE),List!$A$2:$B$5,2,FALSE)))</f>
        <v/>
      </c>
      <c r="L334" s="68" t="str">
        <f>IF(C334="","",IF(ISERROR(VLOOKUP(VLOOKUP(C334,Table1[[Practice no.]:[12]],26,FALSE),List!$A$2:$B$5,2,FALSE)),"",VLOOKUP(VLOOKUP(C334,Table1[[Practice no.]:[12]],26,FALSE),List!$A$2:$B$5,2,FALSE)))</f>
        <v/>
      </c>
      <c r="M334" s="68" t="str">
        <f>IF(C334="","",IF(ISERROR(VLOOKUP(VLOOKUP(C334,Table1[[Practice no.]:[12]],27,FALSE),List!$A$2:$B$5,2,FALSE)),"",VLOOKUP(VLOOKUP(C334,Table1[[Practice no.]:[12]],27,FALSE),List!$A$2:$B$5,2,FALSE)))</f>
        <v/>
      </c>
      <c r="N334" s="69" t="str">
        <f>IF(C334="","",IF(ISERROR(VLOOKUP(VLOOKUP(C334,Table1[[Practice no.]:[12]],28,FALSE),List!$A$2:$B$5,2,FALSE)),"",VLOOKUP(VLOOKUP(C334,Table1[[Practice no.]:[12]],28,FALSE),List!$A$2:$B$5,2,FALSE)))</f>
        <v/>
      </c>
      <c r="O334" s="69" t="str">
        <f>IF(C334="","",IF(ISERROR(VLOOKUP(VLOOKUP(C334,Table1[[Practice no.]:[12]],29,FALSE),List!$A$2:$B$5,2,FALSE)),"",VLOOKUP(VLOOKUP(C334,Table1[[Practice no.]:[12]],29,FALSE),List!$A$2:$B$5,2,FALSE)))</f>
        <v/>
      </c>
      <c r="P334" s="69" t="str">
        <f>IF(C334="","",IF(ISERROR(VLOOKUP(VLOOKUP(C334,Table1[[Practice no.]:[12]],30,FALSE),List!$A$2:$B$5,2,FALSE)),"",VLOOKUP(VLOOKUP(C334,Table1[[Practice no.]:[12]],30,FALSE),List!$A$2:$B$5,2,FALSE)))</f>
        <v/>
      </c>
      <c r="Q334" s="77" t="str">
        <f>IF(C334="","",IF(ISERROR(VLOOKUP(VLOOKUP(C334,Table1[[Practice no.]:[12]],31,FALSE),List!$A$2:$B$5,2,FALSE)),"",VLOOKUP(VLOOKUP(C334,Table1[[Practice no.]:[12]],31,FALSE),List!$A$2:$B$5,2,FALSE)))</f>
        <v/>
      </c>
      <c r="R334" s="55" t="str">
        <f>IF(C334="","",IF(ISERROR(VLOOKUP(VLOOKUP(C334,Table1[[Practice no.]:[12]],32,FALSE),List!$A$2:$B$5,2,FALSE)),"",VLOOKUP(VLOOKUP(C334,Table1[[Practice no.]:[12]],32,FALSE),List!$A$2:$B$5,2,FALSE)))</f>
        <v/>
      </c>
      <c r="S334" s="55" t="str">
        <f>IF(C334="","",IF(ISERROR(VLOOKUP(VLOOKUP(C334,Table1[[Practice no.]:[12]],33,FALSE),List!$A$2:$B$5,2,FALSE)),"",VLOOKUP(VLOOKUP(C334,Table1[[Practice no.]:[12]],33,FALSE),List!$A$2:$B$5,2,FALSE)))</f>
        <v/>
      </c>
      <c r="T334" s="55" t="str">
        <f>IF(C334="","",IF(ISERROR(VLOOKUP(VLOOKUP(C334,Table1[[Practice no.]:[12]],34,FALSE),List!$A$2:$B$5,2,FALSE)),"",VLOOKUP(VLOOKUP(C334,Table1[[Practice no.]:[12]],34,FALSE),List!$A$2:$B$5,2,FALSE)))</f>
        <v/>
      </c>
      <c r="U334" s="55" t="str">
        <f>IF(C334="","",IF(ISERROR(VLOOKUP(VLOOKUP(C334,Table1[[Practice no.]:[12]],35,FALSE),List!$A$2:$B$5,2,FALSE)),"",VLOOKUP(VLOOKUP(C334,Table1[[Practice no.]:[12]],35,FALSE),List!$A$2:$B$5,2,FALSE)))</f>
        <v/>
      </c>
      <c r="V334" s="55" t="str">
        <f>IF(C334="","",IF(ISERROR(VLOOKUP(VLOOKUP(C334,Table1[[Practice no.]:[12]],36,FALSE),List!$A$2:$B$5,2,FALSE)),"",VLOOKUP(VLOOKUP(C334,Table1[[Practice no.]:[12]],36,FALSE),List!$A$2:$B$5,2,FALSE)))</f>
        <v/>
      </c>
      <c r="W334" s="55" t="str">
        <f>IF(C334="","",IF(ISERROR(VLOOKUP(VLOOKUP(C334,Table1[[Practice no.]:[12]],37,FALSE),List!$A$2:$B$5,2,FALSE)),"",VLOOKUP(VLOOKUP(C334,Table1[[Practice no.]:[12]],37,FALSE),List!$A$2:$B$5,2,FALSE)))</f>
        <v/>
      </c>
      <c r="X334" s="55" t="str">
        <f>IF(C334="","",IF(ISERROR(VLOOKUP(VLOOKUP(C334,Table1[[Practice no.]:[12]],38,FALSE),List!$A$2:$B$5,2,FALSE)),"",VLOOKUP(VLOOKUP(C334,Table1[[Practice no.]:[12]],38,FALSE),List!$A$2:$B$5,2,FALSE)))</f>
        <v/>
      </c>
      <c r="Y334" s="55" t="str">
        <f>IF(C334="","",IF(ISERROR(VLOOKUP(VLOOKUP(C334,Table1[[Practice no.]:[12]],39,FALSE),List!$A$2:$B$5,2,FALSE)),"",VLOOKUP(VLOOKUP(C334,Table1[[Practice no.]:[12]],39,FALSE),List!$A$2:$B$5,2,FALSE)))</f>
        <v/>
      </c>
      <c r="Z334" s="55" t="str">
        <f>IF(C334="","",IF(ISERROR(VLOOKUP(VLOOKUP(C334,Table1[[Practice no.]:[12]],40,FALSE),List!$A$2:$B$5,2,FALSE)),"",VLOOKUP(VLOOKUP(C334,Table1[[Practice no.]:[12]],40,FALSE),List!$A$2:$B$5,2,FALSE)))</f>
        <v/>
      </c>
      <c r="AA334" s="55" t="str">
        <f>IF(C334="","",IF(ISERROR(VLOOKUP(VLOOKUP(C334,Table1[[Practice no.]:[12]],41,FALSE),List!$A$2:$B$5,2,FALSE)),"",VLOOKUP(VLOOKUP(C334,Table1[[Practice no.]:[12]],41,FALSE),List!$A$2:$B$5,2,FALSE)))</f>
        <v/>
      </c>
      <c r="AB334" s="55" t="str">
        <f>IF(C334="","",IF(ISERROR(VLOOKUP(VLOOKUP(C334,Table1[[Practice no.]:[12]],42,FALSE),List!$A$2:$B$5,2,FALSE)),"",VLOOKUP(VLOOKUP(C334,Table1[[Practice no.]:[12]],42,FALSE),List!$A$2:$B$5,2,FALSE)))</f>
        <v/>
      </c>
    </row>
    <row r="335" spans="1:28" ht="40.35" customHeight="1">
      <c r="A335" s="222"/>
      <c r="B335" s="219"/>
      <c r="C335" s="217"/>
      <c r="D335" s="219" t="str">
        <f>IF(C335="","",HYPERLINK("#'" &amp; C335 &amp; "'!A1",VLOOKUP(C335,Table1[[Practice no.]:[Pracitce Name]],2,FALSE)))</f>
        <v/>
      </c>
      <c r="E335" s="65" t="str">
        <f>IF(C335="","",IF(ISERROR(VLOOKUP(VLOOKUP(C335,Table1[[Practice no.]:[12]],19,FALSE),List!$A$2:$B$5,2,FALSE)),"",VLOOKUP(VLOOKUP(C335,Table1[[Practice no.]:[12]],19,FALSE),List!$A$2:$B$5,2,FALSE)))</f>
        <v/>
      </c>
      <c r="F335" s="66" t="str">
        <f>IF(C335="","",IF(ISERROR(VLOOKUP(VLOOKUP(C335,Table1[[Practice no.]:[12]],20,FALSE),List!$A$2:$B$5,2,FALSE)),"",VLOOKUP(VLOOKUP(C335,Table1[[Practice no.]:[12]],20,FALSE),List!$A$2:$B$5,2,FALSE)))</f>
        <v/>
      </c>
      <c r="G335" s="66" t="str">
        <f>IF(C335="","",IF(ISERROR(VLOOKUP(VLOOKUP(C335,Table1[[Practice no.]:[12]],21,FALSE),List!$A$2:$B$5,2,FALSE)),"",VLOOKUP(VLOOKUP(C335,Table1[[Practice no.]:[12]],21,FALSE),List!$A$2:$B$5,2,FALSE)))</f>
        <v/>
      </c>
      <c r="H335" s="67" t="str">
        <f>IF(C335="","",IF(ISERROR(VLOOKUP(VLOOKUP(C335,Table1[[Practice no.]:[12]],22,FALSE),List!$A$2:$B$5,2,FALSE)),"",VLOOKUP(VLOOKUP(C335,Table1[[Practice no.]:[12]],22,FALSE),List!$A$2:$B$5,2,FALSE)))</f>
        <v/>
      </c>
      <c r="I335" s="67" t="str">
        <f>IF(C335="","",IF(ISERROR(VLOOKUP(VLOOKUP(C335,Table1[[Practice no.]:[12]],23,FALSE),List!$A$2:$B$5,2,FALSE)),"",VLOOKUP(VLOOKUP(C335,Table1[[Practice no.]:[12]],23,FALSE),List!$A$2:$B$5,2,FALSE)))</f>
        <v/>
      </c>
      <c r="J335" s="67" t="str">
        <f>IF(C335="","",IF(ISERROR(VLOOKUP(VLOOKUP(C335,Table1[[Practice no.]:[12]],24,FALSE),List!$A$2:$B$5,2,FALSE)),"",VLOOKUP(VLOOKUP(C335,Table1[[Practice no.]:[12]],24,FALSE),List!$A$2:$B$5,2,FALSE)))</f>
        <v/>
      </c>
      <c r="K335" s="68" t="str">
        <f>IF(C335="","",IF(ISERROR(VLOOKUP(VLOOKUP(C335,Table1[[Practice no.]:[12]],25,FALSE),List!$A$2:$B$5,2,FALSE)),"",VLOOKUP(VLOOKUP(C335,Table1[[Practice no.]:[12]],25,FALSE),List!$A$2:$B$5,2,FALSE)))</f>
        <v/>
      </c>
      <c r="L335" s="68" t="str">
        <f>IF(C335="","",IF(ISERROR(VLOOKUP(VLOOKUP(C335,Table1[[Practice no.]:[12]],26,FALSE),List!$A$2:$B$5,2,FALSE)),"",VLOOKUP(VLOOKUP(C335,Table1[[Practice no.]:[12]],26,FALSE),List!$A$2:$B$5,2,FALSE)))</f>
        <v/>
      </c>
      <c r="M335" s="68" t="str">
        <f>IF(C335="","",IF(ISERROR(VLOOKUP(VLOOKUP(C335,Table1[[Practice no.]:[12]],27,FALSE),List!$A$2:$B$5,2,FALSE)),"",VLOOKUP(VLOOKUP(C335,Table1[[Practice no.]:[12]],27,FALSE),List!$A$2:$B$5,2,FALSE)))</f>
        <v/>
      </c>
      <c r="N335" s="69" t="str">
        <f>IF(C335="","",IF(ISERROR(VLOOKUP(VLOOKUP(C335,Table1[[Practice no.]:[12]],28,FALSE),List!$A$2:$B$5,2,FALSE)),"",VLOOKUP(VLOOKUP(C335,Table1[[Practice no.]:[12]],28,FALSE),List!$A$2:$B$5,2,FALSE)))</f>
        <v/>
      </c>
      <c r="O335" s="69" t="str">
        <f>IF(C335="","",IF(ISERROR(VLOOKUP(VLOOKUP(C335,Table1[[Practice no.]:[12]],29,FALSE),List!$A$2:$B$5,2,FALSE)),"",VLOOKUP(VLOOKUP(C335,Table1[[Practice no.]:[12]],29,FALSE),List!$A$2:$B$5,2,FALSE)))</f>
        <v/>
      </c>
      <c r="P335" s="69" t="str">
        <f>IF(C335="","",IF(ISERROR(VLOOKUP(VLOOKUP(C335,Table1[[Practice no.]:[12]],30,FALSE),List!$A$2:$B$5,2,FALSE)),"",VLOOKUP(VLOOKUP(C335,Table1[[Practice no.]:[12]],30,FALSE),List!$A$2:$B$5,2,FALSE)))</f>
        <v/>
      </c>
      <c r="Q335" s="77" t="str">
        <f>IF(C335="","",IF(ISERROR(VLOOKUP(VLOOKUP(C335,Table1[[Practice no.]:[12]],31,FALSE),List!$A$2:$B$5,2,FALSE)),"",VLOOKUP(VLOOKUP(C335,Table1[[Practice no.]:[12]],31,FALSE),List!$A$2:$B$5,2,FALSE)))</f>
        <v/>
      </c>
      <c r="R335" s="55" t="str">
        <f>IF(C335="","",IF(ISERROR(VLOOKUP(VLOOKUP(C335,Table1[[Practice no.]:[12]],32,FALSE),List!$A$2:$B$5,2,FALSE)),"",VLOOKUP(VLOOKUP(C335,Table1[[Practice no.]:[12]],32,FALSE),List!$A$2:$B$5,2,FALSE)))</f>
        <v/>
      </c>
      <c r="S335" s="55" t="str">
        <f>IF(C335="","",IF(ISERROR(VLOOKUP(VLOOKUP(C335,Table1[[Practice no.]:[12]],33,FALSE),List!$A$2:$B$5,2,FALSE)),"",VLOOKUP(VLOOKUP(C335,Table1[[Practice no.]:[12]],33,FALSE),List!$A$2:$B$5,2,FALSE)))</f>
        <v/>
      </c>
      <c r="T335" s="55" t="str">
        <f>IF(C335="","",IF(ISERROR(VLOOKUP(VLOOKUP(C335,Table1[[Practice no.]:[12]],34,FALSE),List!$A$2:$B$5,2,FALSE)),"",VLOOKUP(VLOOKUP(C335,Table1[[Practice no.]:[12]],34,FALSE),List!$A$2:$B$5,2,FALSE)))</f>
        <v/>
      </c>
      <c r="U335" s="55" t="str">
        <f>IF(C335="","",IF(ISERROR(VLOOKUP(VLOOKUP(C335,Table1[[Practice no.]:[12]],35,FALSE),List!$A$2:$B$5,2,FALSE)),"",VLOOKUP(VLOOKUP(C335,Table1[[Practice no.]:[12]],35,FALSE),List!$A$2:$B$5,2,FALSE)))</f>
        <v/>
      </c>
      <c r="V335" s="55" t="str">
        <f>IF(C335="","",IF(ISERROR(VLOOKUP(VLOOKUP(C335,Table1[[Practice no.]:[12]],36,FALSE),List!$A$2:$B$5,2,FALSE)),"",VLOOKUP(VLOOKUP(C335,Table1[[Practice no.]:[12]],36,FALSE),List!$A$2:$B$5,2,FALSE)))</f>
        <v/>
      </c>
      <c r="W335" s="55" t="str">
        <f>IF(C335="","",IF(ISERROR(VLOOKUP(VLOOKUP(C335,Table1[[Practice no.]:[12]],37,FALSE),List!$A$2:$B$5,2,FALSE)),"",VLOOKUP(VLOOKUP(C335,Table1[[Practice no.]:[12]],37,FALSE),List!$A$2:$B$5,2,FALSE)))</f>
        <v/>
      </c>
      <c r="X335" s="55" t="str">
        <f>IF(C335="","",IF(ISERROR(VLOOKUP(VLOOKUP(C335,Table1[[Practice no.]:[12]],38,FALSE),List!$A$2:$B$5,2,FALSE)),"",VLOOKUP(VLOOKUP(C335,Table1[[Practice no.]:[12]],38,FALSE),List!$A$2:$B$5,2,FALSE)))</f>
        <v/>
      </c>
      <c r="Y335" s="55" t="str">
        <f>IF(C335="","",IF(ISERROR(VLOOKUP(VLOOKUP(C335,Table1[[Practice no.]:[12]],39,FALSE),List!$A$2:$B$5,2,FALSE)),"",VLOOKUP(VLOOKUP(C335,Table1[[Practice no.]:[12]],39,FALSE),List!$A$2:$B$5,2,FALSE)))</f>
        <v/>
      </c>
      <c r="Z335" s="55" t="str">
        <f>IF(C335="","",IF(ISERROR(VLOOKUP(VLOOKUP(C335,Table1[[Practice no.]:[12]],40,FALSE),List!$A$2:$B$5,2,FALSE)),"",VLOOKUP(VLOOKUP(C335,Table1[[Practice no.]:[12]],40,FALSE),List!$A$2:$B$5,2,FALSE)))</f>
        <v/>
      </c>
      <c r="AA335" s="55" t="str">
        <f>IF(C335="","",IF(ISERROR(VLOOKUP(VLOOKUP(C335,Table1[[Practice no.]:[12]],41,FALSE),List!$A$2:$B$5,2,FALSE)),"",VLOOKUP(VLOOKUP(C335,Table1[[Practice no.]:[12]],41,FALSE),List!$A$2:$B$5,2,FALSE)))</f>
        <v/>
      </c>
      <c r="AB335" s="55" t="str">
        <f>IF(C335="","",IF(ISERROR(VLOOKUP(VLOOKUP(C335,Table1[[Practice no.]:[12]],42,FALSE),List!$A$2:$B$5,2,FALSE)),"",VLOOKUP(VLOOKUP(C335,Table1[[Practice no.]:[12]],42,FALSE),List!$A$2:$B$5,2,FALSE)))</f>
        <v/>
      </c>
    </row>
    <row r="336" spans="1:28" ht="40.35" customHeight="1">
      <c r="A336" s="222"/>
      <c r="B336" s="219"/>
      <c r="C336" s="217"/>
      <c r="D336" s="219" t="str">
        <f>IF(C336="","",HYPERLINK("#'" &amp; C336 &amp; "'!A1",VLOOKUP(C336,Table1[[Practice no.]:[Pracitce Name]],2,FALSE)))</f>
        <v/>
      </c>
      <c r="E336" s="65" t="str">
        <f>IF(C336="","",IF(ISERROR(VLOOKUP(VLOOKUP(C336,Table1[[Practice no.]:[12]],19,FALSE),List!$A$2:$B$5,2,FALSE)),"",VLOOKUP(VLOOKUP(C336,Table1[[Practice no.]:[12]],19,FALSE),List!$A$2:$B$5,2,FALSE)))</f>
        <v/>
      </c>
      <c r="F336" s="66" t="str">
        <f>IF(C336="","",IF(ISERROR(VLOOKUP(VLOOKUP(C336,Table1[[Practice no.]:[12]],20,FALSE),List!$A$2:$B$5,2,FALSE)),"",VLOOKUP(VLOOKUP(C336,Table1[[Practice no.]:[12]],20,FALSE),List!$A$2:$B$5,2,FALSE)))</f>
        <v/>
      </c>
      <c r="G336" s="66" t="str">
        <f>IF(C336="","",IF(ISERROR(VLOOKUP(VLOOKUP(C336,Table1[[Practice no.]:[12]],21,FALSE),List!$A$2:$B$5,2,FALSE)),"",VLOOKUP(VLOOKUP(C336,Table1[[Practice no.]:[12]],21,FALSE),List!$A$2:$B$5,2,FALSE)))</f>
        <v/>
      </c>
      <c r="H336" s="67" t="str">
        <f>IF(C336="","",IF(ISERROR(VLOOKUP(VLOOKUP(C336,Table1[[Practice no.]:[12]],22,FALSE),List!$A$2:$B$5,2,FALSE)),"",VLOOKUP(VLOOKUP(C336,Table1[[Practice no.]:[12]],22,FALSE),List!$A$2:$B$5,2,FALSE)))</f>
        <v/>
      </c>
      <c r="I336" s="67" t="str">
        <f>IF(C336="","",IF(ISERROR(VLOOKUP(VLOOKUP(C336,Table1[[Practice no.]:[12]],23,FALSE),List!$A$2:$B$5,2,FALSE)),"",VLOOKUP(VLOOKUP(C336,Table1[[Practice no.]:[12]],23,FALSE),List!$A$2:$B$5,2,FALSE)))</f>
        <v/>
      </c>
      <c r="J336" s="67" t="str">
        <f>IF(C336="","",IF(ISERROR(VLOOKUP(VLOOKUP(C336,Table1[[Practice no.]:[12]],24,FALSE),List!$A$2:$B$5,2,FALSE)),"",VLOOKUP(VLOOKUP(C336,Table1[[Practice no.]:[12]],24,FALSE),List!$A$2:$B$5,2,FALSE)))</f>
        <v/>
      </c>
      <c r="K336" s="68" t="str">
        <f>IF(C336="","",IF(ISERROR(VLOOKUP(VLOOKUP(C336,Table1[[Practice no.]:[12]],25,FALSE),List!$A$2:$B$5,2,FALSE)),"",VLOOKUP(VLOOKUP(C336,Table1[[Practice no.]:[12]],25,FALSE),List!$A$2:$B$5,2,FALSE)))</f>
        <v/>
      </c>
      <c r="L336" s="68" t="str">
        <f>IF(C336="","",IF(ISERROR(VLOOKUP(VLOOKUP(C336,Table1[[Practice no.]:[12]],26,FALSE),List!$A$2:$B$5,2,FALSE)),"",VLOOKUP(VLOOKUP(C336,Table1[[Practice no.]:[12]],26,FALSE),List!$A$2:$B$5,2,FALSE)))</f>
        <v/>
      </c>
      <c r="M336" s="68" t="str">
        <f>IF(C336="","",IF(ISERROR(VLOOKUP(VLOOKUP(C336,Table1[[Practice no.]:[12]],27,FALSE),List!$A$2:$B$5,2,FALSE)),"",VLOOKUP(VLOOKUP(C336,Table1[[Practice no.]:[12]],27,FALSE),List!$A$2:$B$5,2,FALSE)))</f>
        <v/>
      </c>
      <c r="N336" s="69" t="str">
        <f>IF(C336="","",IF(ISERROR(VLOOKUP(VLOOKUP(C336,Table1[[Practice no.]:[12]],28,FALSE),List!$A$2:$B$5,2,FALSE)),"",VLOOKUP(VLOOKUP(C336,Table1[[Practice no.]:[12]],28,FALSE),List!$A$2:$B$5,2,FALSE)))</f>
        <v/>
      </c>
      <c r="O336" s="69" t="str">
        <f>IF(C336="","",IF(ISERROR(VLOOKUP(VLOOKUP(C336,Table1[[Practice no.]:[12]],29,FALSE),List!$A$2:$B$5,2,FALSE)),"",VLOOKUP(VLOOKUP(C336,Table1[[Practice no.]:[12]],29,FALSE),List!$A$2:$B$5,2,FALSE)))</f>
        <v/>
      </c>
      <c r="P336" s="69" t="str">
        <f>IF(C336="","",IF(ISERROR(VLOOKUP(VLOOKUP(C336,Table1[[Practice no.]:[12]],30,FALSE),List!$A$2:$B$5,2,FALSE)),"",VLOOKUP(VLOOKUP(C336,Table1[[Practice no.]:[12]],30,FALSE),List!$A$2:$B$5,2,FALSE)))</f>
        <v/>
      </c>
      <c r="Q336" s="77" t="str">
        <f>IF(C336="","",IF(ISERROR(VLOOKUP(VLOOKUP(C336,Table1[[Practice no.]:[12]],31,FALSE),List!$A$2:$B$5,2,FALSE)),"",VLOOKUP(VLOOKUP(C336,Table1[[Practice no.]:[12]],31,FALSE),List!$A$2:$B$5,2,FALSE)))</f>
        <v/>
      </c>
      <c r="R336" s="55" t="str">
        <f>IF(C336="","",IF(ISERROR(VLOOKUP(VLOOKUP(C336,Table1[[Practice no.]:[12]],32,FALSE),List!$A$2:$B$5,2,FALSE)),"",VLOOKUP(VLOOKUP(C336,Table1[[Practice no.]:[12]],32,FALSE),List!$A$2:$B$5,2,FALSE)))</f>
        <v/>
      </c>
      <c r="S336" s="55" t="str">
        <f>IF(C336="","",IF(ISERROR(VLOOKUP(VLOOKUP(C336,Table1[[Practice no.]:[12]],33,FALSE),List!$A$2:$B$5,2,FALSE)),"",VLOOKUP(VLOOKUP(C336,Table1[[Practice no.]:[12]],33,FALSE),List!$A$2:$B$5,2,FALSE)))</f>
        <v/>
      </c>
      <c r="T336" s="55" t="str">
        <f>IF(C336="","",IF(ISERROR(VLOOKUP(VLOOKUP(C336,Table1[[Practice no.]:[12]],34,FALSE),List!$A$2:$B$5,2,FALSE)),"",VLOOKUP(VLOOKUP(C336,Table1[[Practice no.]:[12]],34,FALSE),List!$A$2:$B$5,2,FALSE)))</f>
        <v/>
      </c>
      <c r="U336" s="55" t="str">
        <f>IF(C336="","",IF(ISERROR(VLOOKUP(VLOOKUP(C336,Table1[[Practice no.]:[12]],35,FALSE),List!$A$2:$B$5,2,FALSE)),"",VLOOKUP(VLOOKUP(C336,Table1[[Practice no.]:[12]],35,FALSE),List!$A$2:$B$5,2,FALSE)))</f>
        <v/>
      </c>
      <c r="V336" s="55" t="str">
        <f>IF(C336="","",IF(ISERROR(VLOOKUP(VLOOKUP(C336,Table1[[Practice no.]:[12]],36,FALSE),List!$A$2:$B$5,2,FALSE)),"",VLOOKUP(VLOOKUP(C336,Table1[[Practice no.]:[12]],36,FALSE),List!$A$2:$B$5,2,FALSE)))</f>
        <v/>
      </c>
      <c r="W336" s="55" t="str">
        <f>IF(C336="","",IF(ISERROR(VLOOKUP(VLOOKUP(C336,Table1[[Practice no.]:[12]],37,FALSE),List!$A$2:$B$5,2,FALSE)),"",VLOOKUP(VLOOKUP(C336,Table1[[Practice no.]:[12]],37,FALSE),List!$A$2:$B$5,2,FALSE)))</f>
        <v/>
      </c>
      <c r="X336" s="55" t="str">
        <f>IF(C336="","",IF(ISERROR(VLOOKUP(VLOOKUP(C336,Table1[[Practice no.]:[12]],38,FALSE),List!$A$2:$B$5,2,FALSE)),"",VLOOKUP(VLOOKUP(C336,Table1[[Practice no.]:[12]],38,FALSE),List!$A$2:$B$5,2,FALSE)))</f>
        <v/>
      </c>
      <c r="Y336" s="55" t="str">
        <f>IF(C336="","",IF(ISERROR(VLOOKUP(VLOOKUP(C336,Table1[[Practice no.]:[12]],39,FALSE),List!$A$2:$B$5,2,FALSE)),"",VLOOKUP(VLOOKUP(C336,Table1[[Practice no.]:[12]],39,FALSE),List!$A$2:$B$5,2,FALSE)))</f>
        <v/>
      </c>
      <c r="Z336" s="55" t="str">
        <f>IF(C336="","",IF(ISERROR(VLOOKUP(VLOOKUP(C336,Table1[[Practice no.]:[12]],40,FALSE),List!$A$2:$B$5,2,FALSE)),"",VLOOKUP(VLOOKUP(C336,Table1[[Practice no.]:[12]],40,FALSE),List!$A$2:$B$5,2,FALSE)))</f>
        <v/>
      </c>
      <c r="AA336" s="55" t="str">
        <f>IF(C336="","",IF(ISERROR(VLOOKUP(VLOOKUP(C336,Table1[[Practice no.]:[12]],41,FALSE),List!$A$2:$B$5,2,FALSE)),"",VLOOKUP(VLOOKUP(C336,Table1[[Practice no.]:[12]],41,FALSE),List!$A$2:$B$5,2,FALSE)))</f>
        <v/>
      </c>
      <c r="AB336" s="55" t="str">
        <f>IF(C336="","",IF(ISERROR(VLOOKUP(VLOOKUP(C336,Table1[[Practice no.]:[12]],42,FALSE),List!$A$2:$B$5,2,FALSE)),"",VLOOKUP(VLOOKUP(C336,Table1[[Practice no.]:[12]],42,FALSE),List!$A$2:$B$5,2,FALSE)))</f>
        <v/>
      </c>
    </row>
    <row r="337" spans="1:28" ht="40.35" customHeight="1">
      <c r="A337" s="222"/>
      <c r="B337" s="219"/>
      <c r="C337" s="217"/>
      <c r="D337" s="219" t="str">
        <f>IF(C337="","",HYPERLINK("#'" &amp; C337 &amp; "'!A1",VLOOKUP(C337,Table1[[Practice no.]:[Pracitce Name]],2,FALSE)))</f>
        <v/>
      </c>
      <c r="E337" s="65" t="str">
        <f>IF(C337="","",IF(ISERROR(VLOOKUP(VLOOKUP(C337,Table1[[Practice no.]:[12]],19,FALSE),List!$A$2:$B$5,2,FALSE)),"",VLOOKUP(VLOOKUP(C337,Table1[[Practice no.]:[12]],19,FALSE),List!$A$2:$B$5,2,FALSE)))</f>
        <v/>
      </c>
      <c r="F337" s="66" t="str">
        <f>IF(C337="","",IF(ISERROR(VLOOKUP(VLOOKUP(C337,Table1[[Practice no.]:[12]],20,FALSE),List!$A$2:$B$5,2,FALSE)),"",VLOOKUP(VLOOKUP(C337,Table1[[Practice no.]:[12]],20,FALSE),List!$A$2:$B$5,2,FALSE)))</f>
        <v/>
      </c>
      <c r="G337" s="66" t="str">
        <f>IF(C337="","",IF(ISERROR(VLOOKUP(VLOOKUP(C337,Table1[[Practice no.]:[12]],21,FALSE),List!$A$2:$B$5,2,FALSE)),"",VLOOKUP(VLOOKUP(C337,Table1[[Practice no.]:[12]],21,FALSE),List!$A$2:$B$5,2,FALSE)))</f>
        <v/>
      </c>
      <c r="H337" s="67" t="str">
        <f>IF(C337="","",IF(ISERROR(VLOOKUP(VLOOKUP(C337,Table1[[Practice no.]:[12]],22,FALSE),List!$A$2:$B$5,2,FALSE)),"",VLOOKUP(VLOOKUP(C337,Table1[[Practice no.]:[12]],22,FALSE),List!$A$2:$B$5,2,FALSE)))</f>
        <v/>
      </c>
      <c r="I337" s="67" t="str">
        <f>IF(C337="","",IF(ISERROR(VLOOKUP(VLOOKUP(C337,Table1[[Practice no.]:[12]],23,FALSE),List!$A$2:$B$5,2,FALSE)),"",VLOOKUP(VLOOKUP(C337,Table1[[Practice no.]:[12]],23,FALSE),List!$A$2:$B$5,2,FALSE)))</f>
        <v/>
      </c>
      <c r="J337" s="67" t="str">
        <f>IF(C337="","",IF(ISERROR(VLOOKUP(VLOOKUP(C337,Table1[[Practice no.]:[12]],24,FALSE),List!$A$2:$B$5,2,FALSE)),"",VLOOKUP(VLOOKUP(C337,Table1[[Practice no.]:[12]],24,FALSE),List!$A$2:$B$5,2,FALSE)))</f>
        <v/>
      </c>
      <c r="K337" s="68" t="str">
        <f>IF(C337="","",IF(ISERROR(VLOOKUP(VLOOKUP(C337,Table1[[Practice no.]:[12]],25,FALSE),List!$A$2:$B$5,2,FALSE)),"",VLOOKUP(VLOOKUP(C337,Table1[[Practice no.]:[12]],25,FALSE),List!$A$2:$B$5,2,FALSE)))</f>
        <v/>
      </c>
      <c r="L337" s="68" t="str">
        <f>IF(C337="","",IF(ISERROR(VLOOKUP(VLOOKUP(C337,Table1[[Practice no.]:[12]],26,FALSE),List!$A$2:$B$5,2,FALSE)),"",VLOOKUP(VLOOKUP(C337,Table1[[Practice no.]:[12]],26,FALSE),List!$A$2:$B$5,2,FALSE)))</f>
        <v/>
      </c>
      <c r="M337" s="68" t="str">
        <f>IF(C337="","",IF(ISERROR(VLOOKUP(VLOOKUP(C337,Table1[[Practice no.]:[12]],27,FALSE),List!$A$2:$B$5,2,FALSE)),"",VLOOKUP(VLOOKUP(C337,Table1[[Practice no.]:[12]],27,FALSE),List!$A$2:$B$5,2,FALSE)))</f>
        <v/>
      </c>
      <c r="N337" s="69" t="str">
        <f>IF(C337="","",IF(ISERROR(VLOOKUP(VLOOKUP(C337,Table1[[Practice no.]:[12]],28,FALSE),List!$A$2:$B$5,2,FALSE)),"",VLOOKUP(VLOOKUP(C337,Table1[[Practice no.]:[12]],28,FALSE),List!$A$2:$B$5,2,FALSE)))</f>
        <v/>
      </c>
      <c r="O337" s="69" t="str">
        <f>IF(C337="","",IF(ISERROR(VLOOKUP(VLOOKUP(C337,Table1[[Practice no.]:[12]],29,FALSE),List!$A$2:$B$5,2,FALSE)),"",VLOOKUP(VLOOKUP(C337,Table1[[Practice no.]:[12]],29,FALSE),List!$A$2:$B$5,2,FALSE)))</f>
        <v/>
      </c>
      <c r="P337" s="69" t="str">
        <f>IF(C337="","",IF(ISERROR(VLOOKUP(VLOOKUP(C337,Table1[[Practice no.]:[12]],30,FALSE),List!$A$2:$B$5,2,FALSE)),"",VLOOKUP(VLOOKUP(C337,Table1[[Practice no.]:[12]],30,FALSE),List!$A$2:$B$5,2,FALSE)))</f>
        <v/>
      </c>
      <c r="Q337" s="77" t="str">
        <f>IF(C337="","",IF(ISERROR(VLOOKUP(VLOOKUP(C337,Table1[[Practice no.]:[12]],31,FALSE),List!$A$2:$B$5,2,FALSE)),"",VLOOKUP(VLOOKUP(C337,Table1[[Practice no.]:[12]],31,FALSE),List!$A$2:$B$5,2,FALSE)))</f>
        <v/>
      </c>
      <c r="R337" s="55" t="str">
        <f>IF(C337="","",IF(ISERROR(VLOOKUP(VLOOKUP(C337,Table1[[Practice no.]:[12]],32,FALSE),List!$A$2:$B$5,2,FALSE)),"",VLOOKUP(VLOOKUP(C337,Table1[[Practice no.]:[12]],32,FALSE),List!$A$2:$B$5,2,FALSE)))</f>
        <v/>
      </c>
      <c r="S337" s="55" t="str">
        <f>IF(C337="","",IF(ISERROR(VLOOKUP(VLOOKUP(C337,Table1[[Practice no.]:[12]],33,FALSE),List!$A$2:$B$5,2,FALSE)),"",VLOOKUP(VLOOKUP(C337,Table1[[Practice no.]:[12]],33,FALSE),List!$A$2:$B$5,2,FALSE)))</f>
        <v/>
      </c>
      <c r="T337" s="55" t="str">
        <f>IF(C337="","",IF(ISERROR(VLOOKUP(VLOOKUP(C337,Table1[[Practice no.]:[12]],34,FALSE),List!$A$2:$B$5,2,FALSE)),"",VLOOKUP(VLOOKUP(C337,Table1[[Practice no.]:[12]],34,FALSE),List!$A$2:$B$5,2,FALSE)))</f>
        <v/>
      </c>
      <c r="U337" s="55" t="str">
        <f>IF(C337="","",IF(ISERROR(VLOOKUP(VLOOKUP(C337,Table1[[Practice no.]:[12]],35,FALSE),List!$A$2:$B$5,2,FALSE)),"",VLOOKUP(VLOOKUP(C337,Table1[[Practice no.]:[12]],35,FALSE),List!$A$2:$B$5,2,FALSE)))</f>
        <v/>
      </c>
      <c r="V337" s="55" t="str">
        <f>IF(C337="","",IF(ISERROR(VLOOKUP(VLOOKUP(C337,Table1[[Practice no.]:[12]],36,FALSE),List!$A$2:$B$5,2,FALSE)),"",VLOOKUP(VLOOKUP(C337,Table1[[Practice no.]:[12]],36,FALSE),List!$A$2:$B$5,2,FALSE)))</f>
        <v/>
      </c>
      <c r="W337" s="55" t="str">
        <f>IF(C337="","",IF(ISERROR(VLOOKUP(VLOOKUP(C337,Table1[[Practice no.]:[12]],37,FALSE),List!$A$2:$B$5,2,FALSE)),"",VLOOKUP(VLOOKUP(C337,Table1[[Practice no.]:[12]],37,FALSE),List!$A$2:$B$5,2,FALSE)))</f>
        <v/>
      </c>
      <c r="X337" s="55" t="str">
        <f>IF(C337="","",IF(ISERROR(VLOOKUP(VLOOKUP(C337,Table1[[Practice no.]:[12]],38,FALSE),List!$A$2:$B$5,2,FALSE)),"",VLOOKUP(VLOOKUP(C337,Table1[[Practice no.]:[12]],38,FALSE),List!$A$2:$B$5,2,FALSE)))</f>
        <v/>
      </c>
      <c r="Y337" s="55" t="str">
        <f>IF(C337="","",IF(ISERROR(VLOOKUP(VLOOKUP(C337,Table1[[Practice no.]:[12]],39,FALSE),List!$A$2:$B$5,2,FALSE)),"",VLOOKUP(VLOOKUP(C337,Table1[[Practice no.]:[12]],39,FALSE),List!$A$2:$B$5,2,FALSE)))</f>
        <v/>
      </c>
      <c r="Z337" s="55" t="str">
        <f>IF(C337="","",IF(ISERROR(VLOOKUP(VLOOKUP(C337,Table1[[Practice no.]:[12]],40,FALSE),List!$A$2:$B$5,2,FALSE)),"",VLOOKUP(VLOOKUP(C337,Table1[[Practice no.]:[12]],40,FALSE),List!$A$2:$B$5,2,FALSE)))</f>
        <v/>
      </c>
      <c r="AA337" s="55" t="str">
        <f>IF(C337="","",IF(ISERROR(VLOOKUP(VLOOKUP(C337,Table1[[Practice no.]:[12]],41,FALSE),List!$A$2:$B$5,2,FALSE)),"",VLOOKUP(VLOOKUP(C337,Table1[[Practice no.]:[12]],41,FALSE),List!$A$2:$B$5,2,FALSE)))</f>
        <v/>
      </c>
      <c r="AB337" s="55" t="str">
        <f>IF(C337="","",IF(ISERROR(VLOOKUP(VLOOKUP(C337,Table1[[Practice no.]:[12]],42,FALSE),List!$A$2:$B$5,2,FALSE)),"",VLOOKUP(VLOOKUP(C337,Table1[[Practice no.]:[12]],42,FALSE),List!$A$2:$B$5,2,FALSE)))</f>
        <v/>
      </c>
    </row>
    <row r="338" spans="1:28" ht="40.35" customHeight="1">
      <c r="A338" s="222"/>
      <c r="B338" s="219"/>
      <c r="C338" s="217"/>
      <c r="D338" s="219" t="str">
        <f>IF(C338="","",HYPERLINK("#'" &amp; C338 &amp; "'!A1",VLOOKUP(C338,Table1[[Practice no.]:[Pracitce Name]],2,FALSE)))</f>
        <v/>
      </c>
      <c r="E338" s="65" t="str">
        <f>IF(C338="","",IF(ISERROR(VLOOKUP(VLOOKUP(C338,Table1[[Practice no.]:[12]],19,FALSE),List!$A$2:$B$5,2,FALSE)),"",VLOOKUP(VLOOKUP(C338,Table1[[Practice no.]:[12]],19,FALSE),List!$A$2:$B$5,2,FALSE)))</f>
        <v/>
      </c>
      <c r="F338" s="66" t="str">
        <f>IF(C338="","",IF(ISERROR(VLOOKUP(VLOOKUP(C338,Table1[[Practice no.]:[12]],20,FALSE),List!$A$2:$B$5,2,FALSE)),"",VLOOKUP(VLOOKUP(C338,Table1[[Practice no.]:[12]],20,FALSE),List!$A$2:$B$5,2,FALSE)))</f>
        <v/>
      </c>
      <c r="G338" s="66" t="str">
        <f>IF(C338="","",IF(ISERROR(VLOOKUP(VLOOKUP(C338,Table1[[Practice no.]:[12]],21,FALSE),List!$A$2:$B$5,2,FALSE)),"",VLOOKUP(VLOOKUP(C338,Table1[[Practice no.]:[12]],21,FALSE),List!$A$2:$B$5,2,FALSE)))</f>
        <v/>
      </c>
      <c r="H338" s="67" t="str">
        <f>IF(C338="","",IF(ISERROR(VLOOKUP(VLOOKUP(C338,Table1[[Practice no.]:[12]],22,FALSE),List!$A$2:$B$5,2,FALSE)),"",VLOOKUP(VLOOKUP(C338,Table1[[Practice no.]:[12]],22,FALSE),List!$A$2:$B$5,2,FALSE)))</f>
        <v/>
      </c>
      <c r="I338" s="67" t="str">
        <f>IF(C338="","",IF(ISERROR(VLOOKUP(VLOOKUP(C338,Table1[[Practice no.]:[12]],23,FALSE),List!$A$2:$B$5,2,FALSE)),"",VLOOKUP(VLOOKUP(C338,Table1[[Practice no.]:[12]],23,FALSE),List!$A$2:$B$5,2,FALSE)))</f>
        <v/>
      </c>
      <c r="J338" s="67" t="str">
        <f>IF(C338="","",IF(ISERROR(VLOOKUP(VLOOKUP(C338,Table1[[Practice no.]:[12]],24,FALSE),List!$A$2:$B$5,2,FALSE)),"",VLOOKUP(VLOOKUP(C338,Table1[[Practice no.]:[12]],24,FALSE),List!$A$2:$B$5,2,FALSE)))</f>
        <v/>
      </c>
      <c r="K338" s="68" t="str">
        <f>IF(C338="","",IF(ISERROR(VLOOKUP(VLOOKUP(C338,Table1[[Practice no.]:[12]],25,FALSE),List!$A$2:$B$5,2,FALSE)),"",VLOOKUP(VLOOKUP(C338,Table1[[Practice no.]:[12]],25,FALSE),List!$A$2:$B$5,2,FALSE)))</f>
        <v/>
      </c>
      <c r="L338" s="68" t="str">
        <f>IF(C338="","",IF(ISERROR(VLOOKUP(VLOOKUP(C338,Table1[[Practice no.]:[12]],26,FALSE),List!$A$2:$B$5,2,FALSE)),"",VLOOKUP(VLOOKUP(C338,Table1[[Practice no.]:[12]],26,FALSE),List!$A$2:$B$5,2,FALSE)))</f>
        <v/>
      </c>
      <c r="M338" s="68" t="str">
        <f>IF(C338="","",IF(ISERROR(VLOOKUP(VLOOKUP(C338,Table1[[Practice no.]:[12]],27,FALSE),List!$A$2:$B$5,2,FALSE)),"",VLOOKUP(VLOOKUP(C338,Table1[[Practice no.]:[12]],27,FALSE),List!$A$2:$B$5,2,FALSE)))</f>
        <v/>
      </c>
      <c r="N338" s="69" t="str">
        <f>IF(C338="","",IF(ISERROR(VLOOKUP(VLOOKUP(C338,Table1[[Practice no.]:[12]],28,FALSE),List!$A$2:$B$5,2,FALSE)),"",VLOOKUP(VLOOKUP(C338,Table1[[Practice no.]:[12]],28,FALSE),List!$A$2:$B$5,2,FALSE)))</f>
        <v/>
      </c>
      <c r="O338" s="69" t="str">
        <f>IF(C338="","",IF(ISERROR(VLOOKUP(VLOOKUP(C338,Table1[[Practice no.]:[12]],29,FALSE),List!$A$2:$B$5,2,FALSE)),"",VLOOKUP(VLOOKUP(C338,Table1[[Practice no.]:[12]],29,FALSE),List!$A$2:$B$5,2,FALSE)))</f>
        <v/>
      </c>
      <c r="P338" s="69" t="str">
        <f>IF(C338="","",IF(ISERROR(VLOOKUP(VLOOKUP(C338,Table1[[Practice no.]:[12]],30,FALSE),List!$A$2:$B$5,2,FALSE)),"",VLOOKUP(VLOOKUP(C338,Table1[[Practice no.]:[12]],30,FALSE),List!$A$2:$B$5,2,FALSE)))</f>
        <v/>
      </c>
      <c r="Q338" s="77" t="str">
        <f>IF(C338="","",IF(ISERROR(VLOOKUP(VLOOKUP(C338,Table1[[Practice no.]:[12]],31,FALSE),List!$A$2:$B$5,2,FALSE)),"",VLOOKUP(VLOOKUP(C338,Table1[[Practice no.]:[12]],31,FALSE),List!$A$2:$B$5,2,FALSE)))</f>
        <v/>
      </c>
      <c r="R338" s="55" t="str">
        <f>IF(C338="","",IF(ISERROR(VLOOKUP(VLOOKUP(C338,Table1[[Practice no.]:[12]],32,FALSE),List!$A$2:$B$5,2,FALSE)),"",VLOOKUP(VLOOKUP(C338,Table1[[Practice no.]:[12]],32,FALSE),List!$A$2:$B$5,2,FALSE)))</f>
        <v/>
      </c>
      <c r="S338" s="55" t="str">
        <f>IF(C338="","",IF(ISERROR(VLOOKUP(VLOOKUP(C338,Table1[[Practice no.]:[12]],33,FALSE),List!$A$2:$B$5,2,FALSE)),"",VLOOKUP(VLOOKUP(C338,Table1[[Practice no.]:[12]],33,FALSE),List!$A$2:$B$5,2,FALSE)))</f>
        <v/>
      </c>
      <c r="T338" s="55" t="str">
        <f>IF(C338="","",IF(ISERROR(VLOOKUP(VLOOKUP(C338,Table1[[Practice no.]:[12]],34,FALSE),List!$A$2:$B$5,2,FALSE)),"",VLOOKUP(VLOOKUP(C338,Table1[[Practice no.]:[12]],34,FALSE),List!$A$2:$B$5,2,FALSE)))</f>
        <v/>
      </c>
      <c r="U338" s="55" t="str">
        <f>IF(C338="","",IF(ISERROR(VLOOKUP(VLOOKUP(C338,Table1[[Practice no.]:[12]],35,FALSE),List!$A$2:$B$5,2,FALSE)),"",VLOOKUP(VLOOKUP(C338,Table1[[Practice no.]:[12]],35,FALSE),List!$A$2:$B$5,2,FALSE)))</f>
        <v/>
      </c>
      <c r="V338" s="55" t="str">
        <f>IF(C338="","",IF(ISERROR(VLOOKUP(VLOOKUP(C338,Table1[[Practice no.]:[12]],36,FALSE),List!$A$2:$B$5,2,FALSE)),"",VLOOKUP(VLOOKUP(C338,Table1[[Practice no.]:[12]],36,FALSE),List!$A$2:$B$5,2,FALSE)))</f>
        <v/>
      </c>
      <c r="W338" s="55" t="str">
        <f>IF(C338="","",IF(ISERROR(VLOOKUP(VLOOKUP(C338,Table1[[Practice no.]:[12]],37,FALSE),List!$A$2:$B$5,2,FALSE)),"",VLOOKUP(VLOOKUP(C338,Table1[[Practice no.]:[12]],37,FALSE),List!$A$2:$B$5,2,FALSE)))</f>
        <v/>
      </c>
      <c r="X338" s="55" t="str">
        <f>IF(C338="","",IF(ISERROR(VLOOKUP(VLOOKUP(C338,Table1[[Practice no.]:[12]],38,FALSE),List!$A$2:$B$5,2,FALSE)),"",VLOOKUP(VLOOKUP(C338,Table1[[Practice no.]:[12]],38,FALSE),List!$A$2:$B$5,2,FALSE)))</f>
        <v/>
      </c>
      <c r="Y338" s="55" t="str">
        <f>IF(C338="","",IF(ISERROR(VLOOKUP(VLOOKUP(C338,Table1[[Practice no.]:[12]],39,FALSE),List!$A$2:$B$5,2,FALSE)),"",VLOOKUP(VLOOKUP(C338,Table1[[Practice no.]:[12]],39,FALSE),List!$A$2:$B$5,2,FALSE)))</f>
        <v/>
      </c>
      <c r="Z338" s="55" t="str">
        <f>IF(C338="","",IF(ISERROR(VLOOKUP(VLOOKUP(C338,Table1[[Practice no.]:[12]],40,FALSE),List!$A$2:$B$5,2,FALSE)),"",VLOOKUP(VLOOKUP(C338,Table1[[Practice no.]:[12]],40,FALSE),List!$A$2:$B$5,2,FALSE)))</f>
        <v/>
      </c>
      <c r="AA338" s="55" t="str">
        <f>IF(C338="","",IF(ISERROR(VLOOKUP(VLOOKUP(C338,Table1[[Practice no.]:[12]],41,FALSE),List!$A$2:$B$5,2,FALSE)),"",VLOOKUP(VLOOKUP(C338,Table1[[Practice no.]:[12]],41,FALSE),List!$A$2:$B$5,2,FALSE)))</f>
        <v/>
      </c>
      <c r="AB338" s="55" t="str">
        <f>IF(C338="","",IF(ISERROR(VLOOKUP(VLOOKUP(C338,Table1[[Practice no.]:[12]],42,FALSE),List!$A$2:$B$5,2,FALSE)),"",VLOOKUP(VLOOKUP(C338,Table1[[Practice no.]:[12]],42,FALSE),List!$A$2:$B$5,2,FALSE)))</f>
        <v/>
      </c>
    </row>
    <row r="339" spans="1:28" ht="40.35" customHeight="1">
      <c r="A339" s="222"/>
      <c r="B339" s="219"/>
      <c r="C339" s="217"/>
      <c r="D339" s="219" t="str">
        <f>IF(C339="","",HYPERLINK("#'" &amp; C339 &amp; "'!A1",VLOOKUP(C339,Table1[[Practice no.]:[Pracitce Name]],2,FALSE)))</f>
        <v/>
      </c>
      <c r="E339" s="65" t="str">
        <f>IF(C339="","",IF(ISERROR(VLOOKUP(VLOOKUP(C339,Table1[[Practice no.]:[12]],19,FALSE),List!$A$2:$B$5,2,FALSE)),"",VLOOKUP(VLOOKUP(C339,Table1[[Practice no.]:[12]],19,FALSE),List!$A$2:$B$5,2,FALSE)))</f>
        <v/>
      </c>
      <c r="F339" s="66" t="str">
        <f>IF(C339="","",IF(ISERROR(VLOOKUP(VLOOKUP(C339,Table1[[Practice no.]:[12]],20,FALSE),List!$A$2:$B$5,2,FALSE)),"",VLOOKUP(VLOOKUP(C339,Table1[[Practice no.]:[12]],20,FALSE),List!$A$2:$B$5,2,FALSE)))</f>
        <v/>
      </c>
      <c r="G339" s="66" t="str">
        <f>IF(C339="","",IF(ISERROR(VLOOKUP(VLOOKUP(C339,Table1[[Practice no.]:[12]],21,FALSE),List!$A$2:$B$5,2,FALSE)),"",VLOOKUP(VLOOKUP(C339,Table1[[Practice no.]:[12]],21,FALSE),List!$A$2:$B$5,2,FALSE)))</f>
        <v/>
      </c>
      <c r="H339" s="67" t="str">
        <f>IF(C339="","",IF(ISERROR(VLOOKUP(VLOOKUP(C339,Table1[[Practice no.]:[12]],22,FALSE),List!$A$2:$B$5,2,FALSE)),"",VLOOKUP(VLOOKUP(C339,Table1[[Practice no.]:[12]],22,FALSE),List!$A$2:$B$5,2,FALSE)))</f>
        <v/>
      </c>
      <c r="I339" s="67" t="str">
        <f>IF(C339="","",IF(ISERROR(VLOOKUP(VLOOKUP(C339,Table1[[Practice no.]:[12]],23,FALSE),List!$A$2:$B$5,2,FALSE)),"",VLOOKUP(VLOOKUP(C339,Table1[[Practice no.]:[12]],23,FALSE),List!$A$2:$B$5,2,FALSE)))</f>
        <v/>
      </c>
      <c r="J339" s="67" t="str">
        <f>IF(C339="","",IF(ISERROR(VLOOKUP(VLOOKUP(C339,Table1[[Practice no.]:[12]],24,FALSE),List!$A$2:$B$5,2,FALSE)),"",VLOOKUP(VLOOKUP(C339,Table1[[Practice no.]:[12]],24,FALSE),List!$A$2:$B$5,2,FALSE)))</f>
        <v/>
      </c>
      <c r="K339" s="68" t="str">
        <f>IF(C339="","",IF(ISERROR(VLOOKUP(VLOOKUP(C339,Table1[[Practice no.]:[12]],25,FALSE),List!$A$2:$B$5,2,FALSE)),"",VLOOKUP(VLOOKUP(C339,Table1[[Practice no.]:[12]],25,FALSE),List!$A$2:$B$5,2,FALSE)))</f>
        <v/>
      </c>
      <c r="L339" s="68" t="str">
        <f>IF(C339="","",IF(ISERROR(VLOOKUP(VLOOKUP(C339,Table1[[Practice no.]:[12]],26,FALSE),List!$A$2:$B$5,2,FALSE)),"",VLOOKUP(VLOOKUP(C339,Table1[[Practice no.]:[12]],26,FALSE),List!$A$2:$B$5,2,FALSE)))</f>
        <v/>
      </c>
      <c r="M339" s="68" t="str">
        <f>IF(C339="","",IF(ISERROR(VLOOKUP(VLOOKUP(C339,Table1[[Practice no.]:[12]],27,FALSE),List!$A$2:$B$5,2,FALSE)),"",VLOOKUP(VLOOKUP(C339,Table1[[Practice no.]:[12]],27,FALSE),List!$A$2:$B$5,2,FALSE)))</f>
        <v/>
      </c>
      <c r="N339" s="69" t="str">
        <f>IF(C339="","",IF(ISERROR(VLOOKUP(VLOOKUP(C339,Table1[[Practice no.]:[12]],28,FALSE),List!$A$2:$B$5,2,FALSE)),"",VLOOKUP(VLOOKUP(C339,Table1[[Practice no.]:[12]],28,FALSE),List!$A$2:$B$5,2,FALSE)))</f>
        <v/>
      </c>
      <c r="O339" s="69" t="str">
        <f>IF(C339="","",IF(ISERROR(VLOOKUP(VLOOKUP(C339,Table1[[Practice no.]:[12]],29,FALSE),List!$A$2:$B$5,2,FALSE)),"",VLOOKUP(VLOOKUP(C339,Table1[[Practice no.]:[12]],29,FALSE),List!$A$2:$B$5,2,FALSE)))</f>
        <v/>
      </c>
      <c r="P339" s="69" t="str">
        <f>IF(C339="","",IF(ISERROR(VLOOKUP(VLOOKUP(C339,Table1[[Practice no.]:[12]],30,FALSE),List!$A$2:$B$5,2,FALSE)),"",VLOOKUP(VLOOKUP(C339,Table1[[Practice no.]:[12]],30,FALSE),List!$A$2:$B$5,2,FALSE)))</f>
        <v/>
      </c>
      <c r="Q339" s="77" t="str">
        <f>IF(C339="","",IF(ISERROR(VLOOKUP(VLOOKUP(C339,Table1[[Practice no.]:[12]],31,FALSE),List!$A$2:$B$5,2,FALSE)),"",VLOOKUP(VLOOKUP(C339,Table1[[Practice no.]:[12]],31,FALSE),List!$A$2:$B$5,2,FALSE)))</f>
        <v/>
      </c>
      <c r="R339" s="55" t="str">
        <f>IF(C339="","",IF(ISERROR(VLOOKUP(VLOOKUP(C339,Table1[[Practice no.]:[12]],32,FALSE),List!$A$2:$B$5,2,FALSE)),"",VLOOKUP(VLOOKUP(C339,Table1[[Practice no.]:[12]],32,FALSE),List!$A$2:$B$5,2,FALSE)))</f>
        <v/>
      </c>
      <c r="S339" s="55" t="str">
        <f>IF(C339="","",IF(ISERROR(VLOOKUP(VLOOKUP(C339,Table1[[Practice no.]:[12]],33,FALSE),List!$A$2:$B$5,2,FALSE)),"",VLOOKUP(VLOOKUP(C339,Table1[[Practice no.]:[12]],33,FALSE),List!$A$2:$B$5,2,FALSE)))</f>
        <v/>
      </c>
      <c r="T339" s="55" t="str">
        <f>IF(C339="","",IF(ISERROR(VLOOKUP(VLOOKUP(C339,Table1[[Practice no.]:[12]],34,FALSE),List!$A$2:$B$5,2,FALSE)),"",VLOOKUP(VLOOKUP(C339,Table1[[Practice no.]:[12]],34,FALSE),List!$A$2:$B$5,2,FALSE)))</f>
        <v/>
      </c>
      <c r="U339" s="55" t="str">
        <f>IF(C339="","",IF(ISERROR(VLOOKUP(VLOOKUP(C339,Table1[[Practice no.]:[12]],35,FALSE),List!$A$2:$B$5,2,FALSE)),"",VLOOKUP(VLOOKUP(C339,Table1[[Practice no.]:[12]],35,FALSE),List!$A$2:$B$5,2,FALSE)))</f>
        <v/>
      </c>
      <c r="V339" s="55" t="str">
        <f>IF(C339="","",IF(ISERROR(VLOOKUP(VLOOKUP(C339,Table1[[Practice no.]:[12]],36,FALSE),List!$A$2:$B$5,2,FALSE)),"",VLOOKUP(VLOOKUP(C339,Table1[[Practice no.]:[12]],36,FALSE),List!$A$2:$B$5,2,FALSE)))</f>
        <v/>
      </c>
      <c r="W339" s="55" t="str">
        <f>IF(C339="","",IF(ISERROR(VLOOKUP(VLOOKUP(C339,Table1[[Practice no.]:[12]],37,FALSE),List!$A$2:$B$5,2,FALSE)),"",VLOOKUP(VLOOKUP(C339,Table1[[Practice no.]:[12]],37,FALSE),List!$A$2:$B$5,2,FALSE)))</f>
        <v/>
      </c>
      <c r="X339" s="55" t="str">
        <f>IF(C339="","",IF(ISERROR(VLOOKUP(VLOOKUP(C339,Table1[[Practice no.]:[12]],38,FALSE),List!$A$2:$B$5,2,FALSE)),"",VLOOKUP(VLOOKUP(C339,Table1[[Practice no.]:[12]],38,FALSE),List!$A$2:$B$5,2,FALSE)))</f>
        <v/>
      </c>
      <c r="Y339" s="55" t="str">
        <f>IF(C339="","",IF(ISERROR(VLOOKUP(VLOOKUP(C339,Table1[[Practice no.]:[12]],39,FALSE),List!$A$2:$B$5,2,FALSE)),"",VLOOKUP(VLOOKUP(C339,Table1[[Practice no.]:[12]],39,FALSE),List!$A$2:$B$5,2,FALSE)))</f>
        <v/>
      </c>
      <c r="Z339" s="55" t="str">
        <f>IF(C339="","",IF(ISERROR(VLOOKUP(VLOOKUP(C339,Table1[[Practice no.]:[12]],40,FALSE),List!$A$2:$B$5,2,FALSE)),"",VLOOKUP(VLOOKUP(C339,Table1[[Practice no.]:[12]],40,FALSE),List!$A$2:$B$5,2,FALSE)))</f>
        <v/>
      </c>
      <c r="AA339" s="55" t="str">
        <f>IF(C339="","",IF(ISERROR(VLOOKUP(VLOOKUP(C339,Table1[[Practice no.]:[12]],41,FALSE),List!$A$2:$B$5,2,FALSE)),"",VLOOKUP(VLOOKUP(C339,Table1[[Practice no.]:[12]],41,FALSE),List!$A$2:$B$5,2,FALSE)))</f>
        <v/>
      </c>
      <c r="AB339" s="55" t="str">
        <f>IF(C339="","",IF(ISERROR(VLOOKUP(VLOOKUP(C339,Table1[[Practice no.]:[12]],42,FALSE),List!$A$2:$B$5,2,FALSE)),"",VLOOKUP(VLOOKUP(C339,Table1[[Practice no.]:[12]],42,FALSE),List!$A$2:$B$5,2,FALSE)))</f>
        <v/>
      </c>
    </row>
    <row r="340" spans="1:28" ht="40.35" customHeight="1">
      <c r="A340" s="222"/>
      <c r="B340" s="219"/>
      <c r="C340" s="217"/>
      <c r="D340" s="219" t="str">
        <f>IF(C340="","",HYPERLINK("#'" &amp; C340 &amp; "'!A1",VLOOKUP(C340,Table1[[Practice no.]:[Pracitce Name]],2,FALSE)))</f>
        <v/>
      </c>
      <c r="E340" s="65" t="str">
        <f>IF(C340="","",IF(ISERROR(VLOOKUP(VLOOKUP(C340,Table1[[Practice no.]:[12]],19,FALSE),List!$A$2:$B$5,2,FALSE)),"",VLOOKUP(VLOOKUP(C340,Table1[[Practice no.]:[12]],19,FALSE),List!$A$2:$B$5,2,FALSE)))</f>
        <v/>
      </c>
      <c r="F340" s="66" t="str">
        <f>IF(C340="","",IF(ISERROR(VLOOKUP(VLOOKUP(C340,Table1[[Practice no.]:[12]],20,FALSE),List!$A$2:$B$5,2,FALSE)),"",VLOOKUP(VLOOKUP(C340,Table1[[Practice no.]:[12]],20,FALSE),List!$A$2:$B$5,2,FALSE)))</f>
        <v/>
      </c>
      <c r="G340" s="66" t="str">
        <f>IF(C340="","",IF(ISERROR(VLOOKUP(VLOOKUP(C340,Table1[[Practice no.]:[12]],21,FALSE),List!$A$2:$B$5,2,FALSE)),"",VLOOKUP(VLOOKUP(C340,Table1[[Practice no.]:[12]],21,FALSE),List!$A$2:$B$5,2,FALSE)))</f>
        <v/>
      </c>
      <c r="H340" s="67" t="str">
        <f>IF(C340="","",IF(ISERROR(VLOOKUP(VLOOKUP(C340,Table1[[Practice no.]:[12]],22,FALSE),List!$A$2:$B$5,2,FALSE)),"",VLOOKUP(VLOOKUP(C340,Table1[[Practice no.]:[12]],22,FALSE),List!$A$2:$B$5,2,FALSE)))</f>
        <v/>
      </c>
      <c r="I340" s="67" t="str">
        <f>IF(C340="","",IF(ISERROR(VLOOKUP(VLOOKUP(C340,Table1[[Practice no.]:[12]],23,FALSE),List!$A$2:$B$5,2,FALSE)),"",VLOOKUP(VLOOKUP(C340,Table1[[Practice no.]:[12]],23,FALSE),List!$A$2:$B$5,2,FALSE)))</f>
        <v/>
      </c>
      <c r="J340" s="67" t="str">
        <f>IF(C340="","",IF(ISERROR(VLOOKUP(VLOOKUP(C340,Table1[[Practice no.]:[12]],24,FALSE),List!$A$2:$B$5,2,FALSE)),"",VLOOKUP(VLOOKUP(C340,Table1[[Practice no.]:[12]],24,FALSE),List!$A$2:$B$5,2,FALSE)))</f>
        <v/>
      </c>
      <c r="K340" s="68" t="str">
        <f>IF(C340="","",IF(ISERROR(VLOOKUP(VLOOKUP(C340,Table1[[Practice no.]:[12]],25,FALSE),List!$A$2:$B$5,2,FALSE)),"",VLOOKUP(VLOOKUP(C340,Table1[[Practice no.]:[12]],25,FALSE),List!$A$2:$B$5,2,FALSE)))</f>
        <v/>
      </c>
      <c r="L340" s="68" t="str">
        <f>IF(C340="","",IF(ISERROR(VLOOKUP(VLOOKUP(C340,Table1[[Practice no.]:[12]],26,FALSE),List!$A$2:$B$5,2,FALSE)),"",VLOOKUP(VLOOKUP(C340,Table1[[Practice no.]:[12]],26,FALSE),List!$A$2:$B$5,2,FALSE)))</f>
        <v/>
      </c>
      <c r="M340" s="68" t="str">
        <f>IF(C340="","",IF(ISERROR(VLOOKUP(VLOOKUP(C340,Table1[[Practice no.]:[12]],27,FALSE),List!$A$2:$B$5,2,FALSE)),"",VLOOKUP(VLOOKUP(C340,Table1[[Practice no.]:[12]],27,FALSE),List!$A$2:$B$5,2,FALSE)))</f>
        <v/>
      </c>
      <c r="N340" s="69" t="str">
        <f>IF(C340="","",IF(ISERROR(VLOOKUP(VLOOKUP(C340,Table1[[Practice no.]:[12]],28,FALSE),List!$A$2:$B$5,2,FALSE)),"",VLOOKUP(VLOOKUP(C340,Table1[[Practice no.]:[12]],28,FALSE),List!$A$2:$B$5,2,FALSE)))</f>
        <v/>
      </c>
      <c r="O340" s="69" t="str">
        <f>IF(C340="","",IF(ISERROR(VLOOKUP(VLOOKUP(C340,Table1[[Practice no.]:[12]],29,FALSE),List!$A$2:$B$5,2,FALSE)),"",VLOOKUP(VLOOKUP(C340,Table1[[Practice no.]:[12]],29,FALSE),List!$A$2:$B$5,2,FALSE)))</f>
        <v/>
      </c>
      <c r="P340" s="69" t="str">
        <f>IF(C340="","",IF(ISERROR(VLOOKUP(VLOOKUP(C340,Table1[[Practice no.]:[12]],30,FALSE),List!$A$2:$B$5,2,FALSE)),"",VLOOKUP(VLOOKUP(C340,Table1[[Practice no.]:[12]],30,FALSE),List!$A$2:$B$5,2,FALSE)))</f>
        <v/>
      </c>
      <c r="Q340" s="77" t="str">
        <f>IF(C340="","",IF(ISERROR(VLOOKUP(VLOOKUP(C340,Table1[[Practice no.]:[12]],31,FALSE),List!$A$2:$B$5,2,FALSE)),"",VLOOKUP(VLOOKUP(C340,Table1[[Practice no.]:[12]],31,FALSE),List!$A$2:$B$5,2,FALSE)))</f>
        <v/>
      </c>
      <c r="R340" s="55" t="str">
        <f>IF(C340="","",IF(ISERROR(VLOOKUP(VLOOKUP(C340,Table1[[Practice no.]:[12]],32,FALSE),List!$A$2:$B$5,2,FALSE)),"",VLOOKUP(VLOOKUP(C340,Table1[[Practice no.]:[12]],32,FALSE),List!$A$2:$B$5,2,FALSE)))</f>
        <v/>
      </c>
      <c r="S340" s="55" t="str">
        <f>IF(C340="","",IF(ISERROR(VLOOKUP(VLOOKUP(C340,Table1[[Practice no.]:[12]],33,FALSE),List!$A$2:$B$5,2,FALSE)),"",VLOOKUP(VLOOKUP(C340,Table1[[Practice no.]:[12]],33,FALSE),List!$A$2:$B$5,2,FALSE)))</f>
        <v/>
      </c>
      <c r="T340" s="55" t="str">
        <f>IF(C340="","",IF(ISERROR(VLOOKUP(VLOOKUP(C340,Table1[[Practice no.]:[12]],34,FALSE),List!$A$2:$B$5,2,FALSE)),"",VLOOKUP(VLOOKUP(C340,Table1[[Practice no.]:[12]],34,FALSE),List!$A$2:$B$5,2,FALSE)))</f>
        <v/>
      </c>
      <c r="U340" s="55" t="str">
        <f>IF(C340="","",IF(ISERROR(VLOOKUP(VLOOKUP(C340,Table1[[Practice no.]:[12]],35,FALSE),List!$A$2:$B$5,2,FALSE)),"",VLOOKUP(VLOOKUP(C340,Table1[[Practice no.]:[12]],35,FALSE),List!$A$2:$B$5,2,FALSE)))</f>
        <v/>
      </c>
      <c r="V340" s="55" t="str">
        <f>IF(C340="","",IF(ISERROR(VLOOKUP(VLOOKUP(C340,Table1[[Practice no.]:[12]],36,FALSE),List!$A$2:$B$5,2,FALSE)),"",VLOOKUP(VLOOKUP(C340,Table1[[Practice no.]:[12]],36,FALSE),List!$A$2:$B$5,2,FALSE)))</f>
        <v/>
      </c>
      <c r="W340" s="55" t="str">
        <f>IF(C340="","",IF(ISERROR(VLOOKUP(VLOOKUP(C340,Table1[[Practice no.]:[12]],37,FALSE),List!$A$2:$B$5,2,FALSE)),"",VLOOKUP(VLOOKUP(C340,Table1[[Practice no.]:[12]],37,FALSE),List!$A$2:$B$5,2,FALSE)))</f>
        <v/>
      </c>
      <c r="X340" s="55" t="str">
        <f>IF(C340="","",IF(ISERROR(VLOOKUP(VLOOKUP(C340,Table1[[Practice no.]:[12]],38,FALSE),List!$A$2:$B$5,2,FALSE)),"",VLOOKUP(VLOOKUP(C340,Table1[[Practice no.]:[12]],38,FALSE),List!$A$2:$B$5,2,FALSE)))</f>
        <v/>
      </c>
      <c r="Y340" s="55" t="str">
        <f>IF(C340="","",IF(ISERROR(VLOOKUP(VLOOKUP(C340,Table1[[Practice no.]:[12]],39,FALSE),List!$A$2:$B$5,2,FALSE)),"",VLOOKUP(VLOOKUP(C340,Table1[[Practice no.]:[12]],39,FALSE),List!$A$2:$B$5,2,FALSE)))</f>
        <v/>
      </c>
      <c r="Z340" s="55" t="str">
        <f>IF(C340="","",IF(ISERROR(VLOOKUP(VLOOKUP(C340,Table1[[Practice no.]:[12]],40,FALSE),List!$A$2:$B$5,2,FALSE)),"",VLOOKUP(VLOOKUP(C340,Table1[[Practice no.]:[12]],40,FALSE),List!$A$2:$B$5,2,FALSE)))</f>
        <v/>
      </c>
      <c r="AA340" s="55" t="str">
        <f>IF(C340="","",IF(ISERROR(VLOOKUP(VLOOKUP(C340,Table1[[Practice no.]:[12]],41,FALSE),List!$A$2:$B$5,2,FALSE)),"",VLOOKUP(VLOOKUP(C340,Table1[[Practice no.]:[12]],41,FALSE),List!$A$2:$B$5,2,FALSE)))</f>
        <v/>
      </c>
      <c r="AB340" s="55" t="str">
        <f>IF(C340="","",IF(ISERROR(VLOOKUP(VLOOKUP(C340,Table1[[Practice no.]:[12]],42,FALSE),List!$A$2:$B$5,2,FALSE)),"",VLOOKUP(VLOOKUP(C340,Table1[[Practice no.]:[12]],42,FALSE),List!$A$2:$B$5,2,FALSE)))</f>
        <v/>
      </c>
    </row>
    <row r="341" spans="1:28" ht="40.35" customHeight="1">
      <c r="A341" s="222"/>
      <c r="B341" s="219"/>
      <c r="C341" s="217"/>
      <c r="D341" s="219" t="str">
        <f>IF(C341="","",HYPERLINK("#'" &amp; C341 &amp; "'!A1",VLOOKUP(C341,Table1[[Practice no.]:[Pracitce Name]],2,FALSE)))</f>
        <v/>
      </c>
      <c r="E341" s="65" t="str">
        <f>IF(C341="","",IF(ISERROR(VLOOKUP(VLOOKUP(C341,Table1[[Practice no.]:[12]],19,FALSE),List!$A$2:$B$5,2,FALSE)),"",VLOOKUP(VLOOKUP(C341,Table1[[Practice no.]:[12]],19,FALSE),List!$A$2:$B$5,2,FALSE)))</f>
        <v/>
      </c>
      <c r="F341" s="66" t="str">
        <f>IF(C341="","",IF(ISERROR(VLOOKUP(VLOOKUP(C341,Table1[[Practice no.]:[12]],20,FALSE),List!$A$2:$B$5,2,FALSE)),"",VLOOKUP(VLOOKUP(C341,Table1[[Practice no.]:[12]],20,FALSE),List!$A$2:$B$5,2,FALSE)))</f>
        <v/>
      </c>
      <c r="G341" s="66" t="str">
        <f>IF(C341="","",IF(ISERROR(VLOOKUP(VLOOKUP(C341,Table1[[Practice no.]:[12]],21,FALSE),List!$A$2:$B$5,2,FALSE)),"",VLOOKUP(VLOOKUP(C341,Table1[[Practice no.]:[12]],21,FALSE),List!$A$2:$B$5,2,FALSE)))</f>
        <v/>
      </c>
      <c r="H341" s="67" t="str">
        <f>IF(C341="","",IF(ISERROR(VLOOKUP(VLOOKUP(C341,Table1[[Practice no.]:[12]],22,FALSE),List!$A$2:$B$5,2,FALSE)),"",VLOOKUP(VLOOKUP(C341,Table1[[Practice no.]:[12]],22,FALSE),List!$A$2:$B$5,2,FALSE)))</f>
        <v/>
      </c>
      <c r="I341" s="67" t="str">
        <f>IF(C341="","",IF(ISERROR(VLOOKUP(VLOOKUP(C341,Table1[[Practice no.]:[12]],23,FALSE),List!$A$2:$B$5,2,FALSE)),"",VLOOKUP(VLOOKUP(C341,Table1[[Practice no.]:[12]],23,FALSE),List!$A$2:$B$5,2,FALSE)))</f>
        <v/>
      </c>
      <c r="J341" s="67" t="str">
        <f>IF(C341="","",IF(ISERROR(VLOOKUP(VLOOKUP(C341,Table1[[Practice no.]:[12]],24,FALSE),List!$A$2:$B$5,2,FALSE)),"",VLOOKUP(VLOOKUP(C341,Table1[[Practice no.]:[12]],24,FALSE),List!$A$2:$B$5,2,FALSE)))</f>
        <v/>
      </c>
      <c r="K341" s="68" t="str">
        <f>IF(C341="","",IF(ISERROR(VLOOKUP(VLOOKUP(C341,Table1[[Practice no.]:[12]],25,FALSE),List!$A$2:$B$5,2,FALSE)),"",VLOOKUP(VLOOKUP(C341,Table1[[Practice no.]:[12]],25,FALSE),List!$A$2:$B$5,2,FALSE)))</f>
        <v/>
      </c>
      <c r="L341" s="68" t="str">
        <f>IF(C341="","",IF(ISERROR(VLOOKUP(VLOOKUP(C341,Table1[[Practice no.]:[12]],26,FALSE),List!$A$2:$B$5,2,FALSE)),"",VLOOKUP(VLOOKUP(C341,Table1[[Practice no.]:[12]],26,FALSE),List!$A$2:$B$5,2,FALSE)))</f>
        <v/>
      </c>
      <c r="M341" s="68" t="str">
        <f>IF(C341="","",IF(ISERROR(VLOOKUP(VLOOKUP(C341,Table1[[Practice no.]:[12]],27,FALSE),List!$A$2:$B$5,2,FALSE)),"",VLOOKUP(VLOOKUP(C341,Table1[[Practice no.]:[12]],27,FALSE),List!$A$2:$B$5,2,FALSE)))</f>
        <v/>
      </c>
      <c r="N341" s="69" t="str">
        <f>IF(C341="","",IF(ISERROR(VLOOKUP(VLOOKUP(C341,Table1[[Practice no.]:[12]],28,FALSE),List!$A$2:$B$5,2,FALSE)),"",VLOOKUP(VLOOKUP(C341,Table1[[Practice no.]:[12]],28,FALSE),List!$A$2:$B$5,2,FALSE)))</f>
        <v/>
      </c>
      <c r="O341" s="69" t="str">
        <f>IF(C341="","",IF(ISERROR(VLOOKUP(VLOOKUP(C341,Table1[[Practice no.]:[12]],29,FALSE),List!$A$2:$B$5,2,FALSE)),"",VLOOKUP(VLOOKUP(C341,Table1[[Practice no.]:[12]],29,FALSE),List!$A$2:$B$5,2,FALSE)))</f>
        <v/>
      </c>
      <c r="P341" s="69" t="str">
        <f>IF(C341="","",IF(ISERROR(VLOOKUP(VLOOKUP(C341,Table1[[Practice no.]:[12]],30,FALSE),List!$A$2:$B$5,2,FALSE)),"",VLOOKUP(VLOOKUP(C341,Table1[[Practice no.]:[12]],30,FALSE),List!$A$2:$B$5,2,FALSE)))</f>
        <v/>
      </c>
      <c r="Q341" s="77" t="str">
        <f>IF(C341="","",IF(ISERROR(VLOOKUP(VLOOKUP(C341,Table1[[Practice no.]:[12]],31,FALSE),List!$A$2:$B$5,2,FALSE)),"",VLOOKUP(VLOOKUP(C341,Table1[[Practice no.]:[12]],31,FALSE),List!$A$2:$B$5,2,FALSE)))</f>
        <v/>
      </c>
      <c r="R341" s="55" t="str">
        <f>IF(C341="","",IF(ISERROR(VLOOKUP(VLOOKUP(C341,Table1[[Practice no.]:[12]],32,FALSE),List!$A$2:$B$5,2,FALSE)),"",VLOOKUP(VLOOKUP(C341,Table1[[Practice no.]:[12]],32,FALSE),List!$A$2:$B$5,2,FALSE)))</f>
        <v/>
      </c>
      <c r="S341" s="55" t="str">
        <f>IF(C341="","",IF(ISERROR(VLOOKUP(VLOOKUP(C341,Table1[[Practice no.]:[12]],33,FALSE),List!$A$2:$B$5,2,FALSE)),"",VLOOKUP(VLOOKUP(C341,Table1[[Practice no.]:[12]],33,FALSE),List!$A$2:$B$5,2,FALSE)))</f>
        <v/>
      </c>
      <c r="T341" s="55" t="str">
        <f>IF(C341="","",IF(ISERROR(VLOOKUP(VLOOKUP(C341,Table1[[Practice no.]:[12]],34,FALSE),List!$A$2:$B$5,2,FALSE)),"",VLOOKUP(VLOOKUP(C341,Table1[[Practice no.]:[12]],34,FALSE),List!$A$2:$B$5,2,FALSE)))</f>
        <v/>
      </c>
      <c r="U341" s="55" t="str">
        <f>IF(C341="","",IF(ISERROR(VLOOKUP(VLOOKUP(C341,Table1[[Practice no.]:[12]],35,FALSE),List!$A$2:$B$5,2,FALSE)),"",VLOOKUP(VLOOKUP(C341,Table1[[Practice no.]:[12]],35,FALSE),List!$A$2:$B$5,2,FALSE)))</f>
        <v/>
      </c>
      <c r="V341" s="55" t="str">
        <f>IF(C341="","",IF(ISERROR(VLOOKUP(VLOOKUP(C341,Table1[[Practice no.]:[12]],36,FALSE),List!$A$2:$B$5,2,FALSE)),"",VLOOKUP(VLOOKUP(C341,Table1[[Practice no.]:[12]],36,FALSE),List!$A$2:$B$5,2,FALSE)))</f>
        <v/>
      </c>
      <c r="W341" s="55" t="str">
        <f>IF(C341="","",IF(ISERROR(VLOOKUP(VLOOKUP(C341,Table1[[Practice no.]:[12]],37,FALSE),List!$A$2:$B$5,2,FALSE)),"",VLOOKUP(VLOOKUP(C341,Table1[[Practice no.]:[12]],37,FALSE),List!$A$2:$B$5,2,FALSE)))</f>
        <v/>
      </c>
      <c r="X341" s="55" t="str">
        <f>IF(C341="","",IF(ISERROR(VLOOKUP(VLOOKUP(C341,Table1[[Practice no.]:[12]],38,FALSE),List!$A$2:$B$5,2,FALSE)),"",VLOOKUP(VLOOKUP(C341,Table1[[Practice no.]:[12]],38,FALSE),List!$A$2:$B$5,2,FALSE)))</f>
        <v/>
      </c>
      <c r="Y341" s="55" t="str">
        <f>IF(C341="","",IF(ISERROR(VLOOKUP(VLOOKUP(C341,Table1[[Practice no.]:[12]],39,FALSE),List!$A$2:$B$5,2,FALSE)),"",VLOOKUP(VLOOKUP(C341,Table1[[Practice no.]:[12]],39,FALSE),List!$A$2:$B$5,2,FALSE)))</f>
        <v/>
      </c>
      <c r="Z341" s="55" t="str">
        <f>IF(C341="","",IF(ISERROR(VLOOKUP(VLOOKUP(C341,Table1[[Practice no.]:[12]],40,FALSE),List!$A$2:$B$5,2,FALSE)),"",VLOOKUP(VLOOKUP(C341,Table1[[Practice no.]:[12]],40,FALSE),List!$A$2:$B$5,2,FALSE)))</f>
        <v/>
      </c>
      <c r="AA341" s="55" t="str">
        <f>IF(C341="","",IF(ISERROR(VLOOKUP(VLOOKUP(C341,Table1[[Practice no.]:[12]],41,FALSE),List!$A$2:$B$5,2,FALSE)),"",VLOOKUP(VLOOKUP(C341,Table1[[Practice no.]:[12]],41,FALSE),List!$A$2:$B$5,2,FALSE)))</f>
        <v/>
      </c>
      <c r="AB341" s="55" t="str">
        <f>IF(C341="","",IF(ISERROR(VLOOKUP(VLOOKUP(C341,Table1[[Practice no.]:[12]],42,FALSE),List!$A$2:$B$5,2,FALSE)),"",VLOOKUP(VLOOKUP(C341,Table1[[Practice no.]:[12]],42,FALSE),List!$A$2:$B$5,2,FALSE)))</f>
        <v/>
      </c>
    </row>
    <row r="342" spans="1:28" ht="40.35" customHeight="1">
      <c r="A342" s="222"/>
      <c r="B342" s="219"/>
      <c r="C342" s="217"/>
      <c r="D342" s="219" t="str">
        <f>IF(C342="","",HYPERLINK("#'" &amp; C342 &amp; "'!A1",VLOOKUP(C342,Table1[[Practice no.]:[Pracitce Name]],2,FALSE)))</f>
        <v/>
      </c>
      <c r="E342" s="65" t="str">
        <f>IF(C342="","",IF(ISERROR(VLOOKUP(VLOOKUP(C342,Table1[[Practice no.]:[12]],19,FALSE),List!$A$2:$B$5,2,FALSE)),"",VLOOKUP(VLOOKUP(C342,Table1[[Practice no.]:[12]],19,FALSE),List!$A$2:$B$5,2,FALSE)))</f>
        <v/>
      </c>
      <c r="F342" s="66" t="str">
        <f>IF(C342="","",IF(ISERROR(VLOOKUP(VLOOKUP(C342,Table1[[Practice no.]:[12]],20,FALSE),List!$A$2:$B$5,2,FALSE)),"",VLOOKUP(VLOOKUP(C342,Table1[[Practice no.]:[12]],20,FALSE),List!$A$2:$B$5,2,FALSE)))</f>
        <v/>
      </c>
      <c r="G342" s="66" t="str">
        <f>IF(C342="","",IF(ISERROR(VLOOKUP(VLOOKUP(C342,Table1[[Practice no.]:[12]],21,FALSE),List!$A$2:$B$5,2,FALSE)),"",VLOOKUP(VLOOKUP(C342,Table1[[Practice no.]:[12]],21,FALSE),List!$A$2:$B$5,2,FALSE)))</f>
        <v/>
      </c>
      <c r="H342" s="67" t="str">
        <f>IF(C342="","",IF(ISERROR(VLOOKUP(VLOOKUP(C342,Table1[[Practice no.]:[12]],22,FALSE),List!$A$2:$B$5,2,FALSE)),"",VLOOKUP(VLOOKUP(C342,Table1[[Practice no.]:[12]],22,FALSE),List!$A$2:$B$5,2,FALSE)))</f>
        <v/>
      </c>
      <c r="I342" s="67" t="str">
        <f>IF(C342="","",IF(ISERROR(VLOOKUP(VLOOKUP(C342,Table1[[Practice no.]:[12]],23,FALSE),List!$A$2:$B$5,2,FALSE)),"",VLOOKUP(VLOOKUP(C342,Table1[[Practice no.]:[12]],23,FALSE),List!$A$2:$B$5,2,FALSE)))</f>
        <v/>
      </c>
      <c r="J342" s="67" t="str">
        <f>IF(C342="","",IF(ISERROR(VLOOKUP(VLOOKUP(C342,Table1[[Practice no.]:[12]],24,FALSE),List!$A$2:$B$5,2,FALSE)),"",VLOOKUP(VLOOKUP(C342,Table1[[Practice no.]:[12]],24,FALSE),List!$A$2:$B$5,2,FALSE)))</f>
        <v/>
      </c>
      <c r="K342" s="68" t="str">
        <f>IF(C342="","",IF(ISERROR(VLOOKUP(VLOOKUP(C342,Table1[[Practice no.]:[12]],25,FALSE),List!$A$2:$B$5,2,FALSE)),"",VLOOKUP(VLOOKUP(C342,Table1[[Practice no.]:[12]],25,FALSE),List!$A$2:$B$5,2,FALSE)))</f>
        <v/>
      </c>
      <c r="L342" s="68" t="str">
        <f>IF(C342="","",IF(ISERROR(VLOOKUP(VLOOKUP(C342,Table1[[Practice no.]:[12]],26,FALSE),List!$A$2:$B$5,2,FALSE)),"",VLOOKUP(VLOOKUP(C342,Table1[[Practice no.]:[12]],26,FALSE),List!$A$2:$B$5,2,FALSE)))</f>
        <v/>
      </c>
      <c r="M342" s="68" t="str">
        <f>IF(C342="","",IF(ISERROR(VLOOKUP(VLOOKUP(C342,Table1[[Practice no.]:[12]],27,FALSE),List!$A$2:$B$5,2,FALSE)),"",VLOOKUP(VLOOKUP(C342,Table1[[Practice no.]:[12]],27,FALSE),List!$A$2:$B$5,2,FALSE)))</f>
        <v/>
      </c>
      <c r="N342" s="69" t="str">
        <f>IF(C342="","",IF(ISERROR(VLOOKUP(VLOOKUP(C342,Table1[[Practice no.]:[12]],28,FALSE),List!$A$2:$B$5,2,FALSE)),"",VLOOKUP(VLOOKUP(C342,Table1[[Practice no.]:[12]],28,FALSE),List!$A$2:$B$5,2,FALSE)))</f>
        <v/>
      </c>
      <c r="O342" s="69" t="str">
        <f>IF(C342="","",IF(ISERROR(VLOOKUP(VLOOKUP(C342,Table1[[Practice no.]:[12]],29,FALSE),List!$A$2:$B$5,2,FALSE)),"",VLOOKUP(VLOOKUP(C342,Table1[[Practice no.]:[12]],29,FALSE),List!$A$2:$B$5,2,FALSE)))</f>
        <v/>
      </c>
      <c r="P342" s="69" t="str">
        <f>IF(C342="","",IF(ISERROR(VLOOKUP(VLOOKUP(C342,Table1[[Practice no.]:[12]],30,FALSE),List!$A$2:$B$5,2,FALSE)),"",VLOOKUP(VLOOKUP(C342,Table1[[Practice no.]:[12]],30,FALSE),List!$A$2:$B$5,2,FALSE)))</f>
        <v/>
      </c>
      <c r="Q342" s="77" t="str">
        <f>IF(C342="","",IF(ISERROR(VLOOKUP(VLOOKUP(C342,Table1[[Practice no.]:[12]],31,FALSE),List!$A$2:$B$5,2,FALSE)),"",VLOOKUP(VLOOKUP(C342,Table1[[Practice no.]:[12]],31,FALSE),List!$A$2:$B$5,2,FALSE)))</f>
        <v/>
      </c>
      <c r="R342" s="55" t="str">
        <f>IF(C342="","",IF(ISERROR(VLOOKUP(VLOOKUP(C342,Table1[[Practice no.]:[12]],32,FALSE),List!$A$2:$B$5,2,FALSE)),"",VLOOKUP(VLOOKUP(C342,Table1[[Practice no.]:[12]],32,FALSE),List!$A$2:$B$5,2,FALSE)))</f>
        <v/>
      </c>
      <c r="S342" s="55" t="str">
        <f>IF(C342="","",IF(ISERROR(VLOOKUP(VLOOKUP(C342,Table1[[Practice no.]:[12]],33,FALSE),List!$A$2:$B$5,2,FALSE)),"",VLOOKUP(VLOOKUP(C342,Table1[[Practice no.]:[12]],33,FALSE),List!$A$2:$B$5,2,FALSE)))</f>
        <v/>
      </c>
      <c r="T342" s="55" t="str">
        <f>IF(C342="","",IF(ISERROR(VLOOKUP(VLOOKUP(C342,Table1[[Practice no.]:[12]],34,FALSE),List!$A$2:$B$5,2,FALSE)),"",VLOOKUP(VLOOKUP(C342,Table1[[Practice no.]:[12]],34,FALSE),List!$A$2:$B$5,2,FALSE)))</f>
        <v/>
      </c>
      <c r="U342" s="55" t="str">
        <f>IF(C342="","",IF(ISERROR(VLOOKUP(VLOOKUP(C342,Table1[[Practice no.]:[12]],35,FALSE),List!$A$2:$B$5,2,FALSE)),"",VLOOKUP(VLOOKUP(C342,Table1[[Practice no.]:[12]],35,FALSE),List!$A$2:$B$5,2,FALSE)))</f>
        <v/>
      </c>
      <c r="V342" s="55" t="str">
        <f>IF(C342="","",IF(ISERROR(VLOOKUP(VLOOKUP(C342,Table1[[Practice no.]:[12]],36,FALSE),List!$A$2:$B$5,2,FALSE)),"",VLOOKUP(VLOOKUP(C342,Table1[[Practice no.]:[12]],36,FALSE),List!$A$2:$B$5,2,FALSE)))</f>
        <v/>
      </c>
      <c r="W342" s="55" t="str">
        <f>IF(C342="","",IF(ISERROR(VLOOKUP(VLOOKUP(C342,Table1[[Practice no.]:[12]],37,FALSE),List!$A$2:$B$5,2,FALSE)),"",VLOOKUP(VLOOKUP(C342,Table1[[Practice no.]:[12]],37,FALSE),List!$A$2:$B$5,2,FALSE)))</f>
        <v/>
      </c>
      <c r="X342" s="55" t="str">
        <f>IF(C342="","",IF(ISERROR(VLOOKUP(VLOOKUP(C342,Table1[[Practice no.]:[12]],38,FALSE),List!$A$2:$B$5,2,FALSE)),"",VLOOKUP(VLOOKUP(C342,Table1[[Practice no.]:[12]],38,FALSE),List!$A$2:$B$5,2,FALSE)))</f>
        <v/>
      </c>
      <c r="Y342" s="55" t="str">
        <f>IF(C342="","",IF(ISERROR(VLOOKUP(VLOOKUP(C342,Table1[[Practice no.]:[12]],39,FALSE),List!$A$2:$B$5,2,FALSE)),"",VLOOKUP(VLOOKUP(C342,Table1[[Practice no.]:[12]],39,FALSE),List!$A$2:$B$5,2,FALSE)))</f>
        <v/>
      </c>
      <c r="Z342" s="55" t="str">
        <f>IF(C342="","",IF(ISERROR(VLOOKUP(VLOOKUP(C342,Table1[[Practice no.]:[12]],40,FALSE),List!$A$2:$B$5,2,FALSE)),"",VLOOKUP(VLOOKUP(C342,Table1[[Practice no.]:[12]],40,FALSE),List!$A$2:$B$5,2,FALSE)))</f>
        <v/>
      </c>
      <c r="AA342" s="55" t="str">
        <f>IF(C342="","",IF(ISERROR(VLOOKUP(VLOOKUP(C342,Table1[[Practice no.]:[12]],41,FALSE),List!$A$2:$B$5,2,FALSE)),"",VLOOKUP(VLOOKUP(C342,Table1[[Practice no.]:[12]],41,FALSE),List!$A$2:$B$5,2,FALSE)))</f>
        <v/>
      </c>
      <c r="AB342" s="55" t="str">
        <f>IF(C342="","",IF(ISERROR(VLOOKUP(VLOOKUP(C342,Table1[[Practice no.]:[12]],42,FALSE),List!$A$2:$B$5,2,FALSE)),"",VLOOKUP(VLOOKUP(C342,Table1[[Practice no.]:[12]],42,FALSE),List!$A$2:$B$5,2,FALSE)))</f>
        <v/>
      </c>
    </row>
    <row r="343" spans="1:28" ht="40.35" customHeight="1">
      <c r="A343" s="222"/>
      <c r="B343" s="219"/>
      <c r="C343" s="217"/>
      <c r="D343" s="219" t="str">
        <f>IF(C343="","",HYPERLINK("#'" &amp; C343 &amp; "'!A1",VLOOKUP(C343,Table1[[Practice no.]:[Pracitce Name]],2,FALSE)))</f>
        <v/>
      </c>
      <c r="E343" s="65" t="str">
        <f>IF(C343="","",IF(ISERROR(VLOOKUP(VLOOKUP(C343,Table1[[Practice no.]:[12]],19,FALSE),List!$A$2:$B$5,2,FALSE)),"",VLOOKUP(VLOOKUP(C343,Table1[[Practice no.]:[12]],19,FALSE),List!$A$2:$B$5,2,FALSE)))</f>
        <v/>
      </c>
      <c r="F343" s="66" t="str">
        <f>IF(C343="","",IF(ISERROR(VLOOKUP(VLOOKUP(C343,Table1[[Practice no.]:[12]],20,FALSE),List!$A$2:$B$5,2,FALSE)),"",VLOOKUP(VLOOKUP(C343,Table1[[Practice no.]:[12]],20,FALSE),List!$A$2:$B$5,2,FALSE)))</f>
        <v/>
      </c>
      <c r="G343" s="66" t="str">
        <f>IF(C343="","",IF(ISERROR(VLOOKUP(VLOOKUP(C343,Table1[[Practice no.]:[12]],21,FALSE),List!$A$2:$B$5,2,FALSE)),"",VLOOKUP(VLOOKUP(C343,Table1[[Practice no.]:[12]],21,FALSE),List!$A$2:$B$5,2,FALSE)))</f>
        <v/>
      </c>
      <c r="H343" s="67" t="str">
        <f>IF(C343="","",IF(ISERROR(VLOOKUP(VLOOKUP(C343,Table1[[Practice no.]:[12]],22,FALSE),List!$A$2:$B$5,2,FALSE)),"",VLOOKUP(VLOOKUP(C343,Table1[[Practice no.]:[12]],22,FALSE),List!$A$2:$B$5,2,FALSE)))</f>
        <v/>
      </c>
      <c r="I343" s="67" t="str">
        <f>IF(C343="","",IF(ISERROR(VLOOKUP(VLOOKUP(C343,Table1[[Practice no.]:[12]],23,FALSE),List!$A$2:$B$5,2,FALSE)),"",VLOOKUP(VLOOKUP(C343,Table1[[Practice no.]:[12]],23,FALSE),List!$A$2:$B$5,2,FALSE)))</f>
        <v/>
      </c>
      <c r="J343" s="67" t="str">
        <f>IF(C343="","",IF(ISERROR(VLOOKUP(VLOOKUP(C343,Table1[[Practice no.]:[12]],24,FALSE),List!$A$2:$B$5,2,FALSE)),"",VLOOKUP(VLOOKUP(C343,Table1[[Practice no.]:[12]],24,FALSE),List!$A$2:$B$5,2,FALSE)))</f>
        <v/>
      </c>
      <c r="K343" s="68" t="str">
        <f>IF(C343="","",IF(ISERROR(VLOOKUP(VLOOKUP(C343,Table1[[Practice no.]:[12]],25,FALSE),List!$A$2:$B$5,2,FALSE)),"",VLOOKUP(VLOOKUP(C343,Table1[[Practice no.]:[12]],25,FALSE),List!$A$2:$B$5,2,FALSE)))</f>
        <v/>
      </c>
      <c r="L343" s="68" t="str">
        <f>IF(C343="","",IF(ISERROR(VLOOKUP(VLOOKUP(C343,Table1[[Practice no.]:[12]],26,FALSE),List!$A$2:$B$5,2,FALSE)),"",VLOOKUP(VLOOKUP(C343,Table1[[Practice no.]:[12]],26,FALSE),List!$A$2:$B$5,2,FALSE)))</f>
        <v/>
      </c>
      <c r="M343" s="68" t="str">
        <f>IF(C343="","",IF(ISERROR(VLOOKUP(VLOOKUP(C343,Table1[[Practice no.]:[12]],27,FALSE),List!$A$2:$B$5,2,FALSE)),"",VLOOKUP(VLOOKUP(C343,Table1[[Practice no.]:[12]],27,FALSE),List!$A$2:$B$5,2,FALSE)))</f>
        <v/>
      </c>
      <c r="N343" s="69" t="str">
        <f>IF(C343="","",IF(ISERROR(VLOOKUP(VLOOKUP(C343,Table1[[Practice no.]:[12]],28,FALSE),List!$A$2:$B$5,2,FALSE)),"",VLOOKUP(VLOOKUP(C343,Table1[[Practice no.]:[12]],28,FALSE),List!$A$2:$B$5,2,FALSE)))</f>
        <v/>
      </c>
      <c r="O343" s="69" t="str">
        <f>IF(C343="","",IF(ISERROR(VLOOKUP(VLOOKUP(C343,Table1[[Practice no.]:[12]],29,FALSE),List!$A$2:$B$5,2,FALSE)),"",VLOOKUP(VLOOKUP(C343,Table1[[Practice no.]:[12]],29,FALSE),List!$A$2:$B$5,2,FALSE)))</f>
        <v/>
      </c>
      <c r="P343" s="69" t="str">
        <f>IF(C343="","",IF(ISERROR(VLOOKUP(VLOOKUP(C343,Table1[[Practice no.]:[12]],30,FALSE),List!$A$2:$B$5,2,FALSE)),"",VLOOKUP(VLOOKUP(C343,Table1[[Practice no.]:[12]],30,FALSE),List!$A$2:$B$5,2,FALSE)))</f>
        <v/>
      </c>
      <c r="Q343" s="77" t="str">
        <f>IF(C343="","",IF(ISERROR(VLOOKUP(VLOOKUP(C343,Table1[[Practice no.]:[12]],31,FALSE),List!$A$2:$B$5,2,FALSE)),"",VLOOKUP(VLOOKUP(C343,Table1[[Practice no.]:[12]],31,FALSE),List!$A$2:$B$5,2,FALSE)))</f>
        <v/>
      </c>
      <c r="R343" s="55" t="str">
        <f>IF(C343="","",IF(ISERROR(VLOOKUP(VLOOKUP(C343,Table1[[Practice no.]:[12]],32,FALSE),List!$A$2:$B$5,2,FALSE)),"",VLOOKUP(VLOOKUP(C343,Table1[[Practice no.]:[12]],32,FALSE),List!$A$2:$B$5,2,FALSE)))</f>
        <v/>
      </c>
      <c r="S343" s="55" t="str">
        <f>IF(C343="","",IF(ISERROR(VLOOKUP(VLOOKUP(C343,Table1[[Practice no.]:[12]],33,FALSE),List!$A$2:$B$5,2,FALSE)),"",VLOOKUP(VLOOKUP(C343,Table1[[Practice no.]:[12]],33,FALSE),List!$A$2:$B$5,2,FALSE)))</f>
        <v/>
      </c>
      <c r="T343" s="55" t="str">
        <f>IF(C343="","",IF(ISERROR(VLOOKUP(VLOOKUP(C343,Table1[[Practice no.]:[12]],34,FALSE),List!$A$2:$B$5,2,FALSE)),"",VLOOKUP(VLOOKUP(C343,Table1[[Practice no.]:[12]],34,FALSE),List!$A$2:$B$5,2,FALSE)))</f>
        <v/>
      </c>
      <c r="U343" s="55" t="str">
        <f>IF(C343="","",IF(ISERROR(VLOOKUP(VLOOKUP(C343,Table1[[Practice no.]:[12]],35,FALSE),List!$A$2:$B$5,2,FALSE)),"",VLOOKUP(VLOOKUP(C343,Table1[[Practice no.]:[12]],35,FALSE),List!$A$2:$B$5,2,FALSE)))</f>
        <v/>
      </c>
      <c r="V343" s="55" t="str">
        <f>IF(C343="","",IF(ISERROR(VLOOKUP(VLOOKUP(C343,Table1[[Practice no.]:[12]],36,FALSE),List!$A$2:$B$5,2,FALSE)),"",VLOOKUP(VLOOKUP(C343,Table1[[Practice no.]:[12]],36,FALSE),List!$A$2:$B$5,2,FALSE)))</f>
        <v/>
      </c>
      <c r="W343" s="55" t="str">
        <f>IF(C343="","",IF(ISERROR(VLOOKUP(VLOOKUP(C343,Table1[[Practice no.]:[12]],37,FALSE),List!$A$2:$B$5,2,FALSE)),"",VLOOKUP(VLOOKUP(C343,Table1[[Practice no.]:[12]],37,FALSE),List!$A$2:$B$5,2,FALSE)))</f>
        <v/>
      </c>
      <c r="X343" s="55" t="str">
        <f>IF(C343="","",IF(ISERROR(VLOOKUP(VLOOKUP(C343,Table1[[Practice no.]:[12]],38,FALSE),List!$A$2:$B$5,2,FALSE)),"",VLOOKUP(VLOOKUP(C343,Table1[[Practice no.]:[12]],38,FALSE),List!$A$2:$B$5,2,FALSE)))</f>
        <v/>
      </c>
      <c r="Y343" s="55" t="str">
        <f>IF(C343="","",IF(ISERROR(VLOOKUP(VLOOKUP(C343,Table1[[Practice no.]:[12]],39,FALSE),List!$A$2:$B$5,2,FALSE)),"",VLOOKUP(VLOOKUP(C343,Table1[[Practice no.]:[12]],39,FALSE),List!$A$2:$B$5,2,FALSE)))</f>
        <v/>
      </c>
      <c r="Z343" s="55" t="str">
        <f>IF(C343="","",IF(ISERROR(VLOOKUP(VLOOKUP(C343,Table1[[Practice no.]:[12]],40,FALSE),List!$A$2:$B$5,2,FALSE)),"",VLOOKUP(VLOOKUP(C343,Table1[[Practice no.]:[12]],40,FALSE),List!$A$2:$B$5,2,FALSE)))</f>
        <v/>
      </c>
      <c r="AA343" s="55" t="str">
        <f>IF(C343="","",IF(ISERROR(VLOOKUP(VLOOKUP(C343,Table1[[Practice no.]:[12]],41,FALSE),List!$A$2:$B$5,2,FALSE)),"",VLOOKUP(VLOOKUP(C343,Table1[[Practice no.]:[12]],41,FALSE),List!$A$2:$B$5,2,FALSE)))</f>
        <v/>
      </c>
      <c r="AB343" s="55" t="str">
        <f>IF(C343="","",IF(ISERROR(VLOOKUP(VLOOKUP(C343,Table1[[Practice no.]:[12]],42,FALSE),List!$A$2:$B$5,2,FALSE)),"",VLOOKUP(VLOOKUP(C343,Table1[[Practice no.]:[12]],42,FALSE),List!$A$2:$B$5,2,FALSE)))</f>
        <v/>
      </c>
    </row>
    <row r="344" spans="1:28" ht="40.35" customHeight="1">
      <c r="A344" s="222"/>
      <c r="B344" s="219"/>
      <c r="C344" s="217"/>
      <c r="D344" s="219" t="str">
        <f>IF(C344="","",HYPERLINK("#'" &amp; C344 &amp; "'!A1",VLOOKUP(C344,Table1[[Practice no.]:[Pracitce Name]],2,FALSE)))</f>
        <v/>
      </c>
      <c r="E344" s="65" t="str">
        <f>IF(C344="","",IF(ISERROR(VLOOKUP(VLOOKUP(C344,Table1[[Practice no.]:[12]],19,FALSE),List!$A$2:$B$5,2,FALSE)),"",VLOOKUP(VLOOKUP(C344,Table1[[Practice no.]:[12]],19,FALSE),List!$A$2:$B$5,2,FALSE)))</f>
        <v/>
      </c>
      <c r="F344" s="66" t="str">
        <f>IF(C344="","",IF(ISERROR(VLOOKUP(VLOOKUP(C344,Table1[[Practice no.]:[12]],20,FALSE),List!$A$2:$B$5,2,FALSE)),"",VLOOKUP(VLOOKUP(C344,Table1[[Practice no.]:[12]],20,FALSE),List!$A$2:$B$5,2,FALSE)))</f>
        <v/>
      </c>
      <c r="G344" s="66" t="str">
        <f>IF(C344="","",IF(ISERROR(VLOOKUP(VLOOKUP(C344,Table1[[Practice no.]:[12]],21,FALSE),List!$A$2:$B$5,2,FALSE)),"",VLOOKUP(VLOOKUP(C344,Table1[[Practice no.]:[12]],21,FALSE),List!$A$2:$B$5,2,FALSE)))</f>
        <v/>
      </c>
      <c r="H344" s="67" t="str">
        <f>IF(C344="","",IF(ISERROR(VLOOKUP(VLOOKUP(C344,Table1[[Practice no.]:[12]],22,FALSE),List!$A$2:$B$5,2,FALSE)),"",VLOOKUP(VLOOKUP(C344,Table1[[Practice no.]:[12]],22,FALSE),List!$A$2:$B$5,2,FALSE)))</f>
        <v/>
      </c>
      <c r="I344" s="67" t="str">
        <f>IF(C344="","",IF(ISERROR(VLOOKUP(VLOOKUP(C344,Table1[[Practice no.]:[12]],23,FALSE),List!$A$2:$B$5,2,FALSE)),"",VLOOKUP(VLOOKUP(C344,Table1[[Practice no.]:[12]],23,FALSE),List!$A$2:$B$5,2,FALSE)))</f>
        <v/>
      </c>
      <c r="J344" s="67" t="str">
        <f>IF(C344="","",IF(ISERROR(VLOOKUP(VLOOKUP(C344,Table1[[Practice no.]:[12]],24,FALSE),List!$A$2:$B$5,2,FALSE)),"",VLOOKUP(VLOOKUP(C344,Table1[[Practice no.]:[12]],24,FALSE),List!$A$2:$B$5,2,FALSE)))</f>
        <v/>
      </c>
      <c r="K344" s="68" t="str">
        <f>IF(C344="","",IF(ISERROR(VLOOKUP(VLOOKUP(C344,Table1[[Practice no.]:[12]],25,FALSE),List!$A$2:$B$5,2,FALSE)),"",VLOOKUP(VLOOKUP(C344,Table1[[Practice no.]:[12]],25,FALSE),List!$A$2:$B$5,2,FALSE)))</f>
        <v/>
      </c>
      <c r="L344" s="68" t="str">
        <f>IF(C344="","",IF(ISERROR(VLOOKUP(VLOOKUP(C344,Table1[[Practice no.]:[12]],26,FALSE),List!$A$2:$B$5,2,FALSE)),"",VLOOKUP(VLOOKUP(C344,Table1[[Practice no.]:[12]],26,FALSE),List!$A$2:$B$5,2,FALSE)))</f>
        <v/>
      </c>
      <c r="M344" s="68" t="str">
        <f>IF(C344="","",IF(ISERROR(VLOOKUP(VLOOKUP(C344,Table1[[Practice no.]:[12]],27,FALSE),List!$A$2:$B$5,2,FALSE)),"",VLOOKUP(VLOOKUP(C344,Table1[[Practice no.]:[12]],27,FALSE),List!$A$2:$B$5,2,FALSE)))</f>
        <v/>
      </c>
      <c r="N344" s="69" t="str">
        <f>IF(C344="","",IF(ISERROR(VLOOKUP(VLOOKUP(C344,Table1[[Practice no.]:[12]],28,FALSE),List!$A$2:$B$5,2,FALSE)),"",VLOOKUP(VLOOKUP(C344,Table1[[Practice no.]:[12]],28,FALSE),List!$A$2:$B$5,2,FALSE)))</f>
        <v/>
      </c>
      <c r="O344" s="69" t="str">
        <f>IF(C344="","",IF(ISERROR(VLOOKUP(VLOOKUP(C344,Table1[[Practice no.]:[12]],29,FALSE),List!$A$2:$B$5,2,FALSE)),"",VLOOKUP(VLOOKUP(C344,Table1[[Practice no.]:[12]],29,FALSE),List!$A$2:$B$5,2,FALSE)))</f>
        <v/>
      </c>
      <c r="P344" s="69" t="str">
        <f>IF(C344="","",IF(ISERROR(VLOOKUP(VLOOKUP(C344,Table1[[Practice no.]:[12]],30,FALSE),List!$A$2:$B$5,2,FALSE)),"",VLOOKUP(VLOOKUP(C344,Table1[[Practice no.]:[12]],30,FALSE),List!$A$2:$B$5,2,FALSE)))</f>
        <v/>
      </c>
      <c r="Q344" s="77" t="str">
        <f>IF(C344="","",IF(ISERROR(VLOOKUP(VLOOKUP(C344,Table1[[Practice no.]:[12]],31,FALSE),List!$A$2:$B$5,2,FALSE)),"",VLOOKUP(VLOOKUP(C344,Table1[[Practice no.]:[12]],31,FALSE),List!$A$2:$B$5,2,FALSE)))</f>
        <v/>
      </c>
      <c r="R344" s="55" t="str">
        <f>IF(C344="","",IF(ISERROR(VLOOKUP(VLOOKUP(C344,Table1[[Practice no.]:[12]],32,FALSE),List!$A$2:$B$5,2,FALSE)),"",VLOOKUP(VLOOKUP(C344,Table1[[Practice no.]:[12]],32,FALSE),List!$A$2:$B$5,2,FALSE)))</f>
        <v/>
      </c>
      <c r="S344" s="55" t="str">
        <f>IF(C344="","",IF(ISERROR(VLOOKUP(VLOOKUP(C344,Table1[[Practice no.]:[12]],33,FALSE),List!$A$2:$B$5,2,FALSE)),"",VLOOKUP(VLOOKUP(C344,Table1[[Practice no.]:[12]],33,FALSE),List!$A$2:$B$5,2,FALSE)))</f>
        <v/>
      </c>
      <c r="T344" s="55" t="str">
        <f>IF(C344="","",IF(ISERROR(VLOOKUP(VLOOKUP(C344,Table1[[Practice no.]:[12]],34,FALSE),List!$A$2:$B$5,2,FALSE)),"",VLOOKUP(VLOOKUP(C344,Table1[[Practice no.]:[12]],34,FALSE),List!$A$2:$B$5,2,FALSE)))</f>
        <v/>
      </c>
      <c r="U344" s="55" t="str">
        <f>IF(C344="","",IF(ISERROR(VLOOKUP(VLOOKUP(C344,Table1[[Practice no.]:[12]],35,FALSE),List!$A$2:$B$5,2,FALSE)),"",VLOOKUP(VLOOKUP(C344,Table1[[Practice no.]:[12]],35,FALSE),List!$A$2:$B$5,2,FALSE)))</f>
        <v/>
      </c>
      <c r="V344" s="55" t="str">
        <f>IF(C344="","",IF(ISERROR(VLOOKUP(VLOOKUP(C344,Table1[[Practice no.]:[12]],36,FALSE),List!$A$2:$B$5,2,FALSE)),"",VLOOKUP(VLOOKUP(C344,Table1[[Practice no.]:[12]],36,FALSE),List!$A$2:$B$5,2,FALSE)))</f>
        <v/>
      </c>
      <c r="W344" s="55" t="str">
        <f>IF(C344="","",IF(ISERROR(VLOOKUP(VLOOKUP(C344,Table1[[Practice no.]:[12]],37,FALSE),List!$A$2:$B$5,2,FALSE)),"",VLOOKUP(VLOOKUP(C344,Table1[[Practice no.]:[12]],37,FALSE),List!$A$2:$B$5,2,FALSE)))</f>
        <v/>
      </c>
      <c r="X344" s="55" t="str">
        <f>IF(C344="","",IF(ISERROR(VLOOKUP(VLOOKUP(C344,Table1[[Practice no.]:[12]],38,FALSE),List!$A$2:$B$5,2,FALSE)),"",VLOOKUP(VLOOKUP(C344,Table1[[Practice no.]:[12]],38,FALSE),List!$A$2:$B$5,2,FALSE)))</f>
        <v/>
      </c>
      <c r="Y344" s="55" t="str">
        <f>IF(C344="","",IF(ISERROR(VLOOKUP(VLOOKUP(C344,Table1[[Practice no.]:[12]],39,FALSE),List!$A$2:$B$5,2,FALSE)),"",VLOOKUP(VLOOKUP(C344,Table1[[Practice no.]:[12]],39,FALSE),List!$A$2:$B$5,2,FALSE)))</f>
        <v/>
      </c>
      <c r="Z344" s="55" t="str">
        <f>IF(C344="","",IF(ISERROR(VLOOKUP(VLOOKUP(C344,Table1[[Practice no.]:[12]],40,FALSE),List!$A$2:$B$5,2,FALSE)),"",VLOOKUP(VLOOKUP(C344,Table1[[Practice no.]:[12]],40,FALSE),List!$A$2:$B$5,2,FALSE)))</f>
        <v/>
      </c>
      <c r="AA344" s="55" t="str">
        <f>IF(C344="","",IF(ISERROR(VLOOKUP(VLOOKUP(C344,Table1[[Practice no.]:[12]],41,FALSE),List!$A$2:$B$5,2,FALSE)),"",VLOOKUP(VLOOKUP(C344,Table1[[Practice no.]:[12]],41,FALSE),List!$A$2:$B$5,2,FALSE)))</f>
        <v/>
      </c>
      <c r="AB344" s="55" t="str">
        <f>IF(C344="","",IF(ISERROR(VLOOKUP(VLOOKUP(C344,Table1[[Practice no.]:[12]],42,FALSE),List!$A$2:$B$5,2,FALSE)),"",VLOOKUP(VLOOKUP(C344,Table1[[Practice no.]:[12]],42,FALSE),List!$A$2:$B$5,2,FALSE)))</f>
        <v/>
      </c>
    </row>
    <row r="345" spans="1:28" ht="40.35" customHeight="1">
      <c r="A345" s="222"/>
      <c r="B345" s="219"/>
      <c r="C345" s="217"/>
      <c r="D345" s="219" t="str">
        <f>IF(C345="","",HYPERLINK("#'" &amp; C345 &amp; "'!A1",VLOOKUP(C345,Table1[[Practice no.]:[Pracitce Name]],2,FALSE)))</f>
        <v/>
      </c>
      <c r="E345" s="65" t="str">
        <f>IF(C345="","",IF(ISERROR(VLOOKUP(VLOOKUP(C345,Table1[[Practice no.]:[12]],19,FALSE),List!$A$2:$B$5,2,FALSE)),"",VLOOKUP(VLOOKUP(C345,Table1[[Practice no.]:[12]],19,FALSE),List!$A$2:$B$5,2,FALSE)))</f>
        <v/>
      </c>
      <c r="F345" s="66" t="str">
        <f>IF(C345="","",IF(ISERROR(VLOOKUP(VLOOKUP(C345,Table1[[Practice no.]:[12]],20,FALSE),List!$A$2:$B$5,2,FALSE)),"",VLOOKUP(VLOOKUP(C345,Table1[[Practice no.]:[12]],20,FALSE),List!$A$2:$B$5,2,FALSE)))</f>
        <v/>
      </c>
      <c r="G345" s="66" t="str">
        <f>IF(C345="","",IF(ISERROR(VLOOKUP(VLOOKUP(C345,Table1[[Practice no.]:[12]],21,FALSE),List!$A$2:$B$5,2,FALSE)),"",VLOOKUP(VLOOKUP(C345,Table1[[Practice no.]:[12]],21,FALSE),List!$A$2:$B$5,2,FALSE)))</f>
        <v/>
      </c>
      <c r="H345" s="67" t="str">
        <f>IF(C345="","",IF(ISERROR(VLOOKUP(VLOOKUP(C345,Table1[[Practice no.]:[12]],22,FALSE),List!$A$2:$B$5,2,FALSE)),"",VLOOKUP(VLOOKUP(C345,Table1[[Practice no.]:[12]],22,FALSE),List!$A$2:$B$5,2,FALSE)))</f>
        <v/>
      </c>
      <c r="I345" s="67" t="str">
        <f>IF(C345="","",IF(ISERROR(VLOOKUP(VLOOKUP(C345,Table1[[Practice no.]:[12]],23,FALSE),List!$A$2:$B$5,2,FALSE)),"",VLOOKUP(VLOOKUP(C345,Table1[[Practice no.]:[12]],23,FALSE),List!$A$2:$B$5,2,FALSE)))</f>
        <v/>
      </c>
      <c r="J345" s="67" t="str">
        <f>IF(C345="","",IF(ISERROR(VLOOKUP(VLOOKUP(C345,Table1[[Practice no.]:[12]],24,FALSE),List!$A$2:$B$5,2,FALSE)),"",VLOOKUP(VLOOKUP(C345,Table1[[Practice no.]:[12]],24,FALSE),List!$A$2:$B$5,2,FALSE)))</f>
        <v/>
      </c>
      <c r="K345" s="68" t="str">
        <f>IF(C345="","",IF(ISERROR(VLOOKUP(VLOOKUP(C345,Table1[[Practice no.]:[12]],25,FALSE),List!$A$2:$B$5,2,FALSE)),"",VLOOKUP(VLOOKUP(C345,Table1[[Practice no.]:[12]],25,FALSE),List!$A$2:$B$5,2,FALSE)))</f>
        <v/>
      </c>
      <c r="L345" s="68" t="str">
        <f>IF(C345="","",IF(ISERROR(VLOOKUP(VLOOKUP(C345,Table1[[Practice no.]:[12]],26,FALSE),List!$A$2:$B$5,2,FALSE)),"",VLOOKUP(VLOOKUP(C345,Table1[[Practice no.]:[12]],26,FALSE),List!$A$2:$B$5,2,FALSE)))</f>
        <v/>
      </c>
      <c r="M345" s="68" t="str">
        <f>IF(C345="","",IF(ISERROR(VLOOKUP(VLOOKUP(C345,Table1[[Practice no.]:[12]],27,FALSE),List!$A$2:$B$5,2,FALSE)),"",VLOOKUP(VLOOKUP(C345,Table1[[Practice no.]:[12]],27,FALSE),List!$A$2:$B$5,2,FALSE)))</f>
        <v/>
      </c>
      <c r="N345" s="69" t="str">
        <f>IF(C345="","",IF(ISERROR(VLOOKUP(VLOOKUP(C345,Table1[[Practice no.]:[12]],28,FALSE),List!$A$2:$B$5,2,FALSE)),"",VLOOKUP(VLOOKUP(C345,Table1[[Practice no.]:[12]],28,FALSE),List!$A$2:$B$5,2,FALSE)))</f>
        <v/>
      </c>
      <c r="O345" s="69" t="str">
        <f>IF(C345="","",IF(ISERROR(VLOOKUP(VLOOKUP(C345,Table1[[Practice no.]:[12]],29,FALSE),List!$A$2:$B$5,2,FALSE)),"",VLOOKUP(VLOOKUP(C345,Table1[[Practice no.]:[12]],29,FALSE),List!$A$2:$B$5,2,FALSE)))</f>
        <v/>
      </c>
      <c r="P345" s="69" t="str">
        <f>IF(C345="","",IF(ISERROR(VLOOKUP(VLOOKUP(C345,Table1[[Practice no.]:[12]],30,FALSE),List!$A$2:$B$5,2,FALSE)),"",VLOOKUP(VLOOKUP(C345,Table1[[Practice no.]:[12]],30,FALSE),List!$A$2:$B$5,2,FALSE)))</f>
        <v/>
      </c>
      <c r="Q345" s="77" t="str">
        <f>IF(C345="","",IF(ISERROR(VLOOKUP(VLOOKUP(C345,Table1[[Practice no.]:[12]],31,FALSE),List!$A$2:$B$5,2,FALSE)),"",VLOOKUP(VLOOKUP(C345,Table1[[Practice no.]:[12]],31,FALSE),List!$A$2:$B$5,2,FALSE)))</f>
        <v/>
      </c>
      <c r="R345" s="55" t="str">
        <f>IF(C345="","",IF(ISERROR(VLOOKUP(VLOOKUP(C345,Table1[[Practice no.]:[12]],32,FALSE),List!$A$2:$B$5,2,FALSE)),"",VLOOKUP(VLOOKUP(C345,Table1[[Practice no.]:[12]],32,FALSE),List!$A$2:$B$5,2,FALSE)))</f>
        <v/>
      </c>
      <c r="S345" s="55" t="str">
        <f>IF(C345="","",IF(ISERROR(VLOOKUP(VLOOKUP(C345,Table1[[Practice no.]:[12]],33,FALSE),List!$A$2:$B$5,2,FALSE)),"",VLOOKUP(VLOOKUP(C345,Table1[[Practice no.]:[12]],33,FALSE),List!$A$2:$B$5,2,FALSE)))</f>
        <v/>
      </c>
      <c r="T345" s="55" t="str">
        <f>IF(C345="","",IF(ISERROR(VLOOKUP(VLOOKUP(C345,Table1[[Practice no.]:[12]],34,FALSE),List!$A$2:$B$5,2,FALSE)),"",VLOOKUP(VLOOKUP(C345,Table1[[Practice no.]:[12]],34,FALSE),List!$A$2:$B$5,2,FALSE)))</f>
        <v/>
      </c>
      <c r="U345" s="55" t="str">
        <f>IF(C345="","",IF(ISERROR(VLOOKUP(VLOOKUP(C345,Table1[[Practice no.]:[12]],35,FALSE),List!$A$2:$B$5,2,FALSE)),"",VLOOKUP(VLOOKUP(C345,Table1[[Practice no.]:[12]],35,FALSE),List!$A$2:$B$5,2,FALSE)))</f>
        <v/>
      </c>
      <c r="V345" s="55" t="str">
        <f>IF(C345="","",IF(ISERROR(VLOOKUP(VLOOKUP(C345,Table1[[Practice no.]:[12]],36,FALSE),List!$A$2:$B$5,2,FALSE)),"",VLOOKUP(VLOOKUP(C345,Table1[[Practice no.]:[12]],36,FALSE),List!$A$2:$B$5,2,FALSE)))</f>
        <v/>
      </c>
      <c r="W345" s="55" t="str">
        <f>IF(C345="","",IF(ISERROR(VLOOKUP(VLOOKUP(C345,Table1[[Practice no.]:[12]],37,FALSE),List!$A$2:$B$5,2,FALSE)),"",VLOOKUP(VLOOKUP(C345,Table1[[Practice no.]:[12]],37,FALSE),List!$A$2:$B$5,2,FALSE)))</f>
        <v/>
      </c>
      <c r="X345" s="55" t="str">
        <f>IF(C345="","",IF(ISERROR(VLOOKUP(VLOOKUP(C345,Table1[[Practice no.]:[12]],38,FALSE),List!$A$2:$B$5,2,FALSE)),"",VLOOKUP(VLOOKUP(C345,Table1[[Practice no.]:[12]],38,FALSE),List!$A$2:$B$5,2,FALSE)))</f>
        <v/>
      </c>
      <c r="Y345" s="55" t="str">
        <f>IF(C345="","",IF(ISERROR(VLOOKUP(VLOOKUP(C345,Table1[[Practice no.]:[12]],39,FALSE),List!$A$2:$B$5,2,FALSE)),"",VLOOKUP(VLOOKUP(C345,Table1[[Practice no.]:[12]],39,FALSE),List!$A$2:$B$5,2,FALSE)))</f>
        <v/>
      </c>
      <c r="Z345" s="55" t="str">
        <f>IF(C345="","",IF(ISERROR(VLOOKUP(VLOOKUP(C345,Table1[[Practice no.]:[12]],40,FALSE),List!$A$2:$B$5,2,FALSE)),"",VLOOKUP(VLOOKUP(C345,Table1[[Practice no.]:[12]],40,FALSE),List!$A$2:$B$5,2,FALSE)))</f>
        <v/>
      </c>
      <c r="AA345" s="55" t="str">
        <f>IF(C345="","",IF(ISERROR(VLOOKUP(VLOOKUP(C345,Table1[[Practice no.]:[12]],41,FALSE),List!$A$2:$B$5,2,FALSE)),"",VLOOKUP(VLOOKUP(C345,Table1[[Practice no.]:[12]],41,FALSE),List!$A$2:$B$5,2,FALSE)))</f>
        <v/>
      </c>
      <c r="AB345" s="55" t="str">
        <f>IF(C345="","",IF(ISERROR(VLOOKUP(VLOOKUP(C345,Table1[[Practice no.]:[12]],42,FALSE),List!$A$2:$B$5,2,FALSE)),"",VLOOKUP(VLOOKUP(C345,Table1[[Practice no.]:[12]],42,FALSE),List!$A$2:$B$5,2,FALSE)))</f>
        <v/>
      </c>
    </row>
    <row r="346" spans="1:28" ht="40.35" customHeight="1">
      <c r="A346" s="222"/>
      <c r="B346" s="219"/>
      <c r="C346" s="217"/>
      <c r="D346" s="219" t="str">
        <f>IF(C346="","",HYPERLINK("#'" &amp; C346 &amp; "'!A1",VLOOKUP(C346,Table1[[Practice no.]:[Pracitce Name]],2,FALSE)))</f>
        <v/>
      </c>
      <c r="E346" s="65" t="str">
        <f>IF(C346="","",IF(ISERROR(VLOOKUP(VLOOKUP(C346,Table1[[Practice no.]:[12]],19,FALSE),List!$A$2:$B$5,2,FALSE)),"",VLOOKUP(VLOOKUP(C346,Table1[[Practice no.]:[12]],19,FALSE),List!$A$2:$B$5,2,FALSE)))</f>
        <v/>
      </c>
      <c r="F346" s="66" t="str">
        <f>IF(C346="","",IF(ISERROR(VLOOKUP(VLOOKUP(C346,Table1[[Practice no.]:[12]],20,FALSE),List!$A$2:$B$5,2,FALSE)),"",VLOOKUP(VLOOKUP(C346,Table1[[Practice no.]:[12]],20,FALSE),List!$A$2:$B$5,2,FALSE)))</f>
        <v/>
      </c>
      <c r="G346" s="66" t="str">
        <f>IF(C346="","",IF(ISERROR(VLOOKUP(VLOOKUP(C346,Table1[[Practice no.]:[12]],21,FALSE),List!$A$2:$B$5,2,FALSE)),"",VLOOKUP(VLOOKUP(C346,Table1[[Practice no.]:[12]],21,FALSE),List!$A$2:$B$5,2,FALSE)))</f>
        <v/>
      </c>
      <c r="H346" s="67" t="str">
        <f>IF(C346="","",IF(ISERROR(VLOOKUP(VLOOKUP(C346,Table1[[Practice no.]:[12]],22,FALSE),List!$A$2:$B$5,2,FALSE)),"",VLOOKUP(VLOOKUP(C346,Table1[[Practice no.]:[12]],22,FALSE),List!$A$2:$B$5,2,FALSE)))</f>
        <v/>
      </c>
      <c r="I346" s="67" t="str">
        <f>IF(C346="","",IF(ISERROR(VLOOKUP(VLOOKUP(C346,Table1[[Practice no.]:[12]],23,FALSE),List!$A$2:$B$5,2,FALSE)),"",VLOOKUP(VLOOKUP(C346,Table1[[Practice no.]:[12]],23,FALSE),List!$A$2:$B$5,2,FALSE)))</f>
        <v/>
      </c>
      <c r="J346" s="67" t="str">
        <f>IF(C346="","",IF(ISERROR(VLOOKUP(VLOOKUP(C346,Table1[[Practice no.]:[12]],24,FALSE),List!$A$2:$B$5,2,FALSE)),"",VLOOKUP(VLOOKUP(C346,Table1[[Practice no.]:[12]],24,FALSE),List!$A$2:$B$5,2,FALSE)))</f>
        <v/>
      </c>
      <c r="K346" s="68" t="str">
        <f>IF(C346="","",IF(ISERROR(VLOOKUP(VLOOKUP(C346,Table1[[Practice no.]:[12]],25,FALSE),List!$A$2:$B$5,2,FALSE)),"",VLOOKUP(VLOOKUP(C346,Table1[[Practice no.]:[12]],25,FALSE),List!$A$2:$B$5,2,FALSE)))</f>
        <v/>
      </c>
      <c r="L346" s="68" t="str">
        <f>IF(C346="","",IF(ISERROR(VLOOKUP(VLOOKUP(C346,Table1[[Practice no.]:[12]],26,FALSE),List!$A$2:$B$5,2,FALSE)),"",VLOOKUP(VLOOKUP(C346,Table1[[Practice no.]:[12]],26,FALSE),List!$A$2:$B$5,2,FALSE)))</f>
        <v/>
      </c>
      <c r="M346" s="68" t="str">
        <f>IF(C346="","",IF(ISERROR(VLOOKUP(VLOOKUP(C346,Table1[[Practice no.]:[12]],27,FALSE),List!$A$2:$B$5,2,FALSE)),"",VLOOKUP(VLOOKUP(C346,Table1[[Practice no.]:[12]],27,FALSE),List!$A$2:$B$5,2,FALSE)))</f>
        <v/>
      </c>
      <c r="N346" s="69" t="str">
        <f>IF(C346="","",IF(ISERROR(VLOOKUP(VLOOKUP(C346,Table1[[Practice no.]:[12]],28,FALSE),List!$A$2:$B$5,2,FALSE)),"",VLOOKUP(VLOOKUP(C346,Table1[[Practice no.]:[12]],28,FALSE),List!$A$2:$B$5,2,FALSE)))</f>
        <v/>
      </c>
      <c r="O346" s="69" t="str">
        <f>IF(C346="","",IF(ISERROR(VLOOKUP(VLOOKUP(C346,Table1[[Practice no.]:[12]],29,FALSE),List!$A$2:$B$5,2,FALSE)),"",VLOOKUP(VLOOKUP(C346,Table1[[Practice no.]:[12]],29,FALSE),List!$A$2:$B$5,2,FALSE)))</f>
        <v/>
      </c>
      <c r="P346" s="69" t="str">
        <f>IF(C346="","",IF(ISERROR(VLOOKUP(VLOOKUP(C346,Table1[[Practice no.]:[12]],30,FALSE),List!$A$2:$B$5,2,FALSE)),"",VLOOKUP(VLOOKUP(C346,Table1[[Practice no.]:[12]],30,FALSE),List!$A$2:$B$5,2,FALSE)))</f>
        <v/>
      </c>
      <c r="Q346" s="77" t="str">
        <f>IF(C346="","",IF(ISERROR(VLOOKUP(VLOOKUP(C346,Table1[[Practice no.]:[12]],31,FALSE),List!$A$2:$B$5,2,FALSE)),"",VLOOKUP(VLOOKUP(C346,Table1[[Practice no.]:[12]],31,FALSE),List!$A$2:$B$5,2,FALSE)))</f>
        <v/>
      </c>
      <c r="R346" s="55" t="str">
        <f>IF(C346="","",IF(ISERROR(VLOOKUP(VLOOKUP(C346,Table1[[Practice no.]:[12]],32,FALSE),List!$A$2:$B$5,2,FALSE)),"",VLOOKUP(VLOOKUP(C346,Table1[[Practice no.]:[12]],32,FALSE),List!$A$2:$B$5,2,FALSE)))</f>
        <v/>
      </c>
      <c r="S346" s="55" t="str">
        <f>IF(C346="","",IF(ISERROR(VLOOKUP(VLOOKUP(C346,Table1[[Practice no.]:[12]],33,FALSE),List!$A$2:$B$5,2,FALSE)),"",VLOOKUP(VLOOKUP(C346,Table1[[Practice no.]:[12]],33,FALSE),List!$A$2:$B$5,2,FALSE)))</f>
        <v/>
      </c>
      <c r="T346" s="55" t="str">
        <f>IF(C346="","",IF(ISERROR(VLOOKUP(VLOOKUP(C346,Table1[[Practice no.]:[12]],34,FALSE),List!$A$2:$B$5,2,FALSE)),"",VLOOKUP(VLOOKUP(C346,Table1[[Practice no.]:[12]],34,FALSE),List!$A$2:$B$5,2,FALSE)))</f>
        <v/>
      </c>
      <c r="U346" s="55" t="str">
        <f>IF(C346="","",IF(ISERROR(VLOOKUP(VLOOKUP(C346,Table1[[Practice no.]:[12]],35,FALSE),List!$A$2:$B$5,2,FALSE)),"",VLOOKUP(VLOOKUP(C346,Table1[[Practice no.]:[12]],35,FALSE),List!$A$2:$B$5,2,FALSE)))</f>
        <v/>
      </c>
      <c r="V346" s="55" t="str">
        <f>IF(C346="","",IF(ISERROR(VLOOKUP(VLOOKUP(C346,Table1[[Practice no.]:[12]],36,FALSE),List!$A$2:$B$5,2,FALSE)),"",VLOOKUP(VLOOKUP(C346,Table1[[Practice no.]:[12]],36,FALSE),List!$A$2:$B$5,2,FALSE)))</f>
        <v/>
      </c>
      <c r="W346" s="55" t="str">
        <f>IF(C346="","",IF(ISERROR(VLOOKUP(VLOOKUP(C346,Table1[[Practice no.]:[12]],37,FALSE),List!$A$2:$B$5,2,FALSE)),"",VLOOKUP(VLOOKUP(C346,Table1[[Practice no.]:[12]],37,FALSE),List!$A$2:$B$5,2,FALSE)))</f>
        <v/>
      </c>
      <c r="X346" s="55" t="str">
        <f>IF(C346="","",IF(ISERROR(VLOOKUP(VLOOKUP(C346,Table1[[Practice no.]:[12]],38,FALSE),List!$A$2:$B$5,2,FALSE)),"",VLOOKUP(VLOOKUP(C346,Table1[[Practice no.]:[12]],38,FALSE),List!$A$2:$B$5,2,FALSE)))</f>
        <v/>
      </c>
      <c r="Y346" s="55" t="str">
        <f>IF(C346="","",IF(ISERROR(VLOOKUP(VLOOKUP(C346,Table1[[Practice no.]:[12]],39,FALSE),List!$A$2:$B$5,2,FALSE)),"",VLOOKUP(VLOOKUP(C346,Table1[[Practice no.]:[12]],39,FALSE),List!$A$2:$B$5,2,FALSE)))</f>
        <v/>
      </c>
      <c r="Z346" s="55" t="str">
        <f>IF(C346="","",IF(ISERROR(VLOOKUP(VLOOKUP(C346,Table1[[Practice no.]:[12]],40,FALSE),List!$A$2:$B$5,2,FALSE)),"",VLOOKUP(VLOOKUP(C346,Table1[[Practice no.]:[12]],40,FALSE),List!$A$2:$B$5,2,FALSE)))</f>
        <v/>
      </c>
      <c r="AA346" s="55" t="str">
        <f>IF(C346="","",IF(ISERROR(VLOOKUP(VLOOKUP(C346,Table1[[Practice no.]:[12]],41,FALSE),List!$A$2:$B$5,2,FALSE)),"",VLOOKUP(VLOOKUP(C346,Table1[[Practice no.]:[12]],41,FALSE),List!$A$2:$B$5,2,FALSE)))</f>
        <v/>
      </c>
      <c r="AB346" s="55" t="str">
        <f>IF(C346="","",IF(ISERROR(VLOOKUP(VLOOKUP(C346,Table1[[Practice no.]:[12]],42,FALSE),List!$A$2:$B$5,2,FALSE)),"",VLOOKUP(VLOOKUP(C346,Table1[[Practice no.]:[12]],42,FALSE),List!$A$2:$B$5,2,FALSE)))</f>
        <v/>
      </c>
    </row>
    <row r="347" spans="1:28" ht="40.35" customHeight="1">
      <c r="A347" s="222"/>
      <c r="B347" s="219"/>
      <c r="C347" s="217"/>
      <c r="D347" s="219" t="str">
        <f>IF(C347="","",HYPERLINK("#'" &amp; C347 &amp; "'!A1",VLOOKUP(C347,Table1[[Practice no.]:[Pracitce Name]],2,FALSE)))</f>
        <v/>
      </c>
      <c r="E347" s="65" t="str">
        <f>IF(C347="","",IF(ISERROR(VLOOKUP(VLOOKUP(C347,Table1[[Practice no.]:[12]],19,FALSE),List!$A$2:$B$5,2,FALSE)),"",VLOOKUP(VLOOKUP(C347,Table1[[Practice no.]:[12]],19,FALSE),List!$A$2:$B$5,2,FALSE)))</f>
        <v/>
      </c>
      <c r="F347" s="66" t="str">
        <f>IF(C347="","",IF(ISERROR(VLOOKUP(VLOOKUP(C347,Table1[[Practice no.]:[12]],20,FALSE),List!$A$2:$B$5,2,FALSE)),"",VLOOKUP(VLOOKUP(C347,Table1[[Practice no.]:[12]],20,FALSE),List!$A$2:$B$5,2,FALSE)))</f>
        <v/>
      </c>
      <c r="G347" s="66" t="str">
        <f>IF(C347="","",IF(ISERROR(VLOOKUP(VLOOKUP(C347,Table1[[Practice no.]:[12]],21,FALSE),List!$A$2:$B$5,2,FALSE)),"",VLOOKUP(VLOOKUP(C347,Table1[[Practice no.]:[12]],21,FALSE),List!$A$2:$B$5,2,FALSE)))</f>
        <v/>
      </c>
      <c r="H347" s="67" t="str">
        <f>IF(C347="","",IF(ISERROR(VLOOKUP(VLOOKUP(C347,Table1[[Practice no.]:[12]],22,FALSE),List!$A$2:$B$5,2,FALSE)),"",VLOOKUP(VLOOKUP(C347,Table1[[Practice no.]:[12]],22,FALSE),List!$A$2:$B$5,2,FALSE)))</f>
        <v/>
      </c>
      <c r="I347" s="67" t="str">
        <f>IF(C347="","",IF(ISERROR(VLOOKUP(VLOOKUP(C347,Table1[[Practice no.]:[12]],23,FALSE),List!$A$2:$B$5,2,FALSE)),"",VLOOKUP(VLOOKUP(C347,Table1[[Practice no.]:[12]],23,FALSE),List!$A$2:$B$5,2,FALSE)))</f>
        <v/>
      </c>
      <c r="J347" s="67" t="str">
        <f>IF(C347="","",IF(ISERROR(VLOOKUP(VLOOKUP(C347,Table1[[Practice no.]:[12]],24,FALSE),List!$A$2:$B$5,2,FALSE)),"",VLOOKUP(VLOOKUP(C347,Table1[[Practice no.]:[12]],24,FALSE),List!$A$2:$B$5,2,FALSE)))</f>
        <v/>
      </c>
      <c r="K347" s="68" t="str">
        <f>IF(C347="","",IF(ISERROR(VLOOKUP(VLOOKUP(C347,Table1[[Practice no.]:[12]],25,FALSE),List!$A$2:$B$5,2,FALSE)),"",VLOOKUP(VLOOKUP(C347,Table1[[Practice no.]:[12]],25,FALSE),List!$A$2:$B$5,2,FALSE)))</f>
        <v/>
      </c>
      <c r="L347" s="68" t="str">
        <f>IF(C347="","",IF(ISERROR(VLOOKUP(VLOOKUP(C347,Table1[[Practice no.]:[12]],26,FALSE),List!$A$2:$B$5,2,FALSE)),"",VLOOKUP(VLOOKUP(C347,Table1[[Practice no.]:[12]],26,FALSE),List!$A$2:$B$5,2,FALSE)))</f>
        <v/>
      </c>
      <c r="M347" s="68" t="str">
        <f>IF(C347="","",IF(ISERROR(VLOOKUP(VLOOKUP(C347,Table1[[Practice no.]:[12]],27,FALSE),List!$A$2:$B$5,2,FALSE)),"",VLOOKUP(VLOOKUP(C347,Table1[[Practice no.]:[12]],27,FALSE),List!$A$2:$B$5,2,FALSE)))</f>
        <v/>
      </c>
      <c r="N347" s="69" t="str">
        <f>IF(C347="","",IF(ISERROR(VLOOKUP(VLOOKUP(C347,Table1[[Practice no.]:[12]],28,FALSE),List!$A$2:$B$5,2,FALSE)),"",VLOOKUP(VLOOKUP(C347,Table1[[Practice no.]:[12]],28,FALSE),List!$A$2:$B$5,2,FALSE)))</f>
        <v/>
      </c>
      <c r="O347" s="69" t="str">
        <f>IF(C347="","",IF(ISERROR(VLOOKUP(VLOOKUP(C347,Table1[[Practice no.]:[12]],29,FALSE),List!$A$2:$B$5,2,FALSE)),"",VLOOKUP(VLOOKUP(C347,Table1[[Practice no.]:[12]],29,FALSE),List!$A$2:$B$5,2,FALSE)))</f>
        <v/>
      </c>
      <c r="P347" s="69" t="str">
        <f>IF(C347="","",IF(ISERROR(VLOOKUP(VLOOKUP(C347,Table1[[Practice no.]:[12]],30,FALSE),List!$A$2:$B$5,2,FALSE)),"",VLOOKUP(VLOOKUP(C347,Table1[[Practice no.]:[12]],30,FALSE),List!$A$2:$B$5,2,FALSE)))</f>
        <v/>
      </c>
      <c r="Q347" s="77" t="str">
        <f>IF(C347="","",IF(ISERROR(VLOOKUP(VLOOKUP(C347,Table1[[Practice no.]:[12]],31,FALSE),List!$A$2:$B$5,2,FALSE)),"",VLOOKUP(VLOOKUP(C347,Table1[[Practice no.]:[12]],31,FALSE),List!$A$2:$B$5,2,FALSE)))</f>
        <v/>
      </c>
      <c r="R347" s="55" t="str">
        <f>IF(C347="","",IF(ISERROR(VLOOKUP(VLOOKUP(C347,Table1[[Practice no.]:[12]],32,FALSE),List!$A$2:$B$5,2,FALSE)),"",VLOOKUP(VLOOKUP(C347,Table1[[Practice no.]:[12]],32,FALSE),List!$A$2:$B$5,2,FALSE)))</f>
        <v/>
      </c>
      <c r="S347" s="55" t="str">
        <f>IF(C347="","",IF(ISERROR(VLOOKUP(VLOOKUP(C347,Table1[[Practice no.]:[12]],33,FALSE),List!$A$2:$B$5,2,FALSE)),"",VLOOKUP(VLOOKUP(C347,Table1[[Practice no.]:[12]],33,FALSE),List!$A$2:$B$5,2,FALSE)))</f>
        <v/>
      </c>
      <c r="T347" s="55" t="str">
        <f>IF(C347="","",IF(ISERROR(VLOOKUP(VLOOKUP(C347,Table1[[Practice no.]:[12]],34,FALSE),List!$A$2:$B$5,2,FALSE)),"",VLOOKUP(VLOOKUP(C347,Table1[[Practice no.]:[12]],34,FALSE),List!$A$2:$B$5,2,FALSE)))</f>
        <v/>
      </c>
      <c r="U347" s="55" t="str">
        <f>IF(C347="","",IF(ISERROR(VLOOKUP(VLOOKUP(C347,Table1[[Practice no.]:[12]],35,FALSE),List!$A$2:$B$5,2,FALSE)),"",VLOOKUP(VLOOKUP(C347,Table1[[Practice no.]:[12]],35,FALSE),List!$A$2:$B$5,2,FALSE)))</f>
        <v/>
      </c>
      <c r="V347" s="55" t="str">
        <f>IF(C347="","",IF(ISERROR(VLOOKUP(VLOOKUP(C347,Table1[[Practice no.]:[12]],36,FALSE),List!$A$2:$B$5,2,FALSE)),"",VLOOKUP(VLOOKUP(C347,Table1[[Practice no.]:[12]],36,FALSE),List!$A$2:$B$5,2,FALSE)))</f>
        <v/>
      </c>
      <c r="W347" s="55" t="str">
        <f>IF(C347="","",IF(ISERROR(VLOOKUP(VLOOKUP(C347,Table1[[Practice no.]:[12]],37,FALSE),List!$A$2:$B$5,2,FALSE)),"",VLOOKUP(VLOOKUP(C347,Table1[[Practice no.]:[12]],37,FALSE),List!$A$2:$B$5,2,FALSE)))</f>
        <v/>
      </c>
      <c r="X347" s="55" t="str">
        <f>IF(C347="","",IF(ISERROR(VLOOKUP(VLOOKUP(C347,Table1[[Practice no.]:[12]],38,FALSE),List!$A$2:$B$5,2,FALSE)),"",VLOOKUP(VLOOKUP(C347,Table1[[Practice no.]:[12]],38,FALSE),List!$A$2:$B$5,2,FALSE)))</f>
        <v/>
      </c>
      <c r="Y347" s="55" t="str">
        <f>IF(C347="","",IF(ISERROR(VLOOKUP(VLOOKUP(C347,Table1[[Practice no.]:[12]],39,FALSE),List!$A$2:$B$5,2,FALSE)),"",VLOOKUP(VLOOKUP(C347,Table1[[Practice no.]:[12]],39,FALSE),List!$A$2:$B$5,2,FALSE)))</f>
        <v/>
      </c>
      <c r="Z347" s="55" t="str">
        <f>IF(C347="","",IF(ISERROR(VLOOKUP(VLOOKUP(C347,Table1[[Practice no.]:[12]],40,FALSE),List!$A$2:$B$5,2,FALSE)),"",VLOOKUP(VLOOKUP(C347,Table1[[Practice no.]:[12]],40,FALSE),List!$A$2:$B$5,2,FALSE)))</f>
        <v/>
      </c>
      <c r="AA347" s="55" t="str">
        <f>IF(C347="","",IF(ISERROR(VLOOKUP(VLOOKUP(C347,Table1[[Practice no.]:[12]],41,FALSE),List!$A$2:$B$5,2,FALSE)),"",VLOOKUP(VLOOKUP(C347,Table1[[Practice no.]:[12]],41,FALSE),List!$A$2:$B$5,2,FALSE)))</f>
        <v/>
      </c>
      <c r="AB347" s="55" t="str">
        <f>IF(C347="","",IF(ISERROR(VLOOKUP(VLOOKUP(C347,Table1[[Practice no.]:[12]],42,FALSE),List!$A$2:$B$5,2,FALSE)),"",VLOOKUP(VLOOKUP(C347,Table1[[Practice no.]:[12]],42,FALSE),List!$A$2:$B$5,2,FALSE)))</f>
        <v/>
      </c>
    </row>
    <row r="348" spans="1:28" ht="40.35" customHeight="1">
      <c r="A348" s="222"/>
      <c r="B348" s="219"/>
      <c r="C348" s="217"/>
      <c r="D348" s="219" t="str">
        <f>IF(C348="","",HYPERLINK("#'" &amp; C348 &amp; "'!A1",VLOOKUP(C348,Table1[[Practice no.]:[Pracitce Name]],2,FALSE)))</f>
        <v/>
      </c>
      <c r="E348" s="65" t="str">
        <f>IF(C348="","",IF(ISERROR(VLOOKUP(VLOOKUP(C348,Table1[[Practice no.]:[12]],19,FALSE),List!$A$2:$B$5,2,FALSE)),"",VLOOKUP(VLOOKUP(C348,Table1[[Practice no.]:[12]],19,FALSE),List!$A$2:$B$5,2,FALSE)))</f>
        <v/>
      </c>
      <c r="F348" s="66" t="str">
        <f>IF(C348="","",IF(ISERROR(VLOOKUP(VLOOKUP(C348,Table1[[Practice no.]:[12]],20,FALSE),List!$A$2:$B$5,2,FALSE)),"",VLOOKUP(VLOOKUP(C348,Table1[[Practice no.]:[12]],20,FALSE),List!$A$2:$B$5,2,FALSE)))</f>
        <v/>
      </c>
      <c r="G348" s="66" t="str">
        <f>IF(C348="","",IF(ISERROR(VLOOKUP(VLOOKUP(C348,Table1[[Practice no.]:[12]],21,FALSE),List!$A$2:$B$5,2,FALSE)),"",VLOOKUP(VLOOKUP(C348,Table1[[Practice no.]:[12]],21,FALSE),List!$A$2:$B$5,2,FALSE)))</f>
        <v/>
      </c>
      <c r="H348" s="67" t="str">
        <f>IF(C348="","",IF(ISERROR(VLOOKUP(VLOOKUP(C348,Table1[[Practice no.]:[12]],22,FALSE),List!$A$2:$B$5,2,FALSE)),"",VLOOKUP(VLOOKUP(C348,Table1[[Practice no.]:[12]],22,FALSE),List!$A$2:$B$5,2,FALSE)))</f>
        <v/>
      </c>
      <c r="I348" s="67" t="str">
        <f>IF(C348="","",IF(ISERROR(VLOOKUP(VLOOKUP(C348,Table1[[Practice no.]:[12]],23,FALSE),List!$A$2:$B$5,2,FALSE)),"",VLOOKUP(VLOOKUP(C348,Table1[[Practice no.]:[12]],23,FALSE),List!$A$2:$B$5,2,FALSE)))</f>
        <v/>
      </c>
      <c r="J348" s="67" t="str">
        <f>IF(C348="","",IF(ISERROR(VLOOKUP(VLOOKUP(C348,Table1[[Practice no.]:[12]],24,FALSE),List!$A$2:$B$5,2,FALSE)),"",VLOOKUP(VLOOKUP(C348,Table1[[Practice no.]:[12]],24,FALSE),List!$A$2:$B$5,2,FALSE)))</f>
        <v/>
      </c>
      <c r="K348" s="68" t="str">
        <f>IF(C348="","",IF(ISERROR(VLOOKUP(VLOOKUP(C348,Table1[[Practice no.]:[12]],25,FALSE),List!$A$2:$B$5,2,FALSE)),"",VLOOKUP(VLOOKUP(C348,Table1[[Practice no.]:[12]],25,FALSE),List!$A$2:$B$5,2,FALSE)))</f>
        <v/>
      </c>
      <c r="L348" s="68" t="str">
        <f>IF(C348="","",IF(ISERROR(VLOOKUP(VLOOKUP(C348,Table1[[Practice no.]:[12]],26,FALSE),List!$A$2:$B$5,2,FALSE)),"",VLOOKUP(VLOOKUP(C348,Table1[[Practice no.]:[12]],26,FALSE),List!$A$2:$B$5,2,FALSE)))</f>
        <v/>
      </c>
      <c r="M348" s="68" t="str">
        <f>IF(C348="","",IF(ISERROR(VLOOKUP(VLOOKUP(C348,Table1[[Practice no.]:[12]],27,FALSE),List!$A$2:$B$5,2,FALSE)),"",VLOOKUP(VLOOKUP(C348,Table1[[Practice no.]:[12]],27,FALSE),List!$A$2:$B$5,2,FALSE)))</f>
        <v/>
      </c>
      <c r="N348" s="69" t="str">
        <f>IF(C348="","",IF(ISERROR(VLOOKUP(VLOOKUP(C348,Table1[[Practice no.]:[12]],28,FALSE),List!$A$2:$B$5,2,FALSE)),"",VLOOKUP(VLOOKUP(C348,Table1[[Practice no.]:[12]],28,FALSE),List!$A$2:$B$5,2,FALSE)))</f>
        <v/>
      </c>
      <c r="O348" s="69" t="str">
        <f>IF(C348="","",IF(ISERROR(VLOOKUP(VLOOKUP(C348,Table1[[Practice no.]:[12]],29,FALSE),List!$A$2:$B$5,2,FALSE)),"",VLOOKUP(VLOOKUP(C348,Table1[[Practice no.]:[12]],29,FALSE),List!$A$2:$B$5,2,FALSE)))</f>
        <v/>
      </c>
      <c r="P348" s="69" t="str">
        <f>IF(C348="","",IF(ISERROR(VLOOKUP(VLOOKUP(C348,Table1[[Practice no.]:[12]],30,FALSE),List!$A$2:$B$5,2,FALSE)),"",VLOOKUP(VLOOKUP(C348,Table1[[Practice no.]:[12]],30,FALSE),List!$A$2:$B$5,2,FALSE)))</f>
        <v/>
      </c>
      <c r="Q348" s="77" t="str">
        <f>IF(C348="","",IF(ISERROR(VLOOKUP(VLOOKUP(C348,Table1[[Practice no.]:[12]],31,FALSE),List!$A$2:$B$5,2,FALSE)),"",VLOOKUP(VLOOKUP(C348,Table1[[Practice no.]:[12]],31,FALSE),List!$A$2:$B$5,2,FALSE)))</f>
        <v/>
      </c>
      <c r="R348" s="55" t="str">
        <f>IF(C348="","",IF(ISERROR(VLOOKUP(VLOOKUP(C348,Table1[[Practice no.]:[12]],32,FALSE),List!$A$2:$B$5,2,FALSE)),"",VLOOKUP(VLOOKUP(C348,Table1[[Practice no.]:[12]],32,FALSE),List!$A$2:$B$5,2,FALSE)))</f>
        <v/>
      </c>
      <c r="S348" s="55" t="str">
        <f>IF(C348="","",IF(ISERROR(VLOOKUP(VLOOKUP(C348,Table1[[Practice no.]:[12]],33,FALSE),List!$A$2:$B$5,2,FALSE)),"",VLOOKUP(VLOOKUP(C348,Table1[[Practice no.]:[12]],33,FALSE),List!$A$2:$B$5,2,FALSE)))</f>
        <v/>
      </c>
      <c r="T348" s="55" t="str">
        <f>IF(C348="","",IF(ISERROR(VLOOKUP(VLOOKUP(C348,Table1[[Practice no.]:[12]],34,FALSE),List!$A$2:$B$5,2,FALSE)),"",VLOOKUP(VLOOKUP(C348,Table1[[Practice no.]:[12]],34,FALSE),List!$A$2:$B$5,2,FALSE)))</f>
        <v/>
      </c>
      <c r="U348" s="55" t="str">
        <f>IF(C348="","",IF(ISERROR(VLOOKUP(VLOOKUP(C348,Table1[[Practice no.]:[12]],35,FALSE),List!$A$2:$B$5,2,FALSE)),"",VLOOKUP(VLOOKUP(C348,Table1[[Practice no.]:[12]],35,FALSE),List!$A$2:$B$5,2,FALSE)))</f>
        <v/>
      </c>
      <c r="V348" s="55" t="str">
        <f>IF(C348="","",IF(ISERROR(VLOOKUP(VLOOKUP(C348,Table1[[Practice no.]:[12]],36,FALSE),List!$A$2:$B$5,2,FALSE)),"",VLOOKUP(VLOOKUP(C348,Table1[[Practice no.]:[12]],36,FALSE),List!$A$2:$B$5,2,FALSE)))</f>
        <v/>
      </c>
      <c r="W348" s="55" t="str">
        <f>IF(C348="","",IF(ISERROR(VLOOKUP(VLOOKUP(C348,Table1[[Practice no.]:[12]],37,FALSE),List!$A$2:$B$5,2,FALSE)),"",VLOOKUP(VLOOKUP(C348,Table1[[Practice no.]:[12]],37,FALSE),List!$A$2:$B$5,2,FALSE)))</f>
        <v/>
      </c>
      <c r="X348" s="55" t="str">
        <f>IF(C348="","",IF(ISERROR(VLOOKUP(VLOOKUP(C348,Table1[[Practice no.]:[12]],38,FALSE),List!$A$2:$B$5,2,FALSE)),"",VLOOKUP(VLOOKUP(C348,Table1[[Practice no.]:[12]],38,FALSE),List!$A$2:$B$5,2,FALSE)))</f>
        <v/>
      </c>
      <c r="Y348" s="55" t="str">
        <f>IF(C348="","",IF(ISERROR(VLOOKUP(VLOOKUP(C348,Table1[[Practice no.]:[12]],39,FALSE),List!$A$2:$B$5,2,FALSE)),"",VLOOKUP(VLOOKUP(C348,Table1[[Practice no.]:[12]],39,FALSE),List!$A$2:$B$5,2,FALSE)))</f>
        <v/>
      </c>
      <c r="Z348" s="55" t="str">
        <f>IF(C348="","",IF(ISERROR(VLOOKUP(VLOOKUP(C348,Table1[[Practice no.]:[12]],40,FALSE),List!$A$2:$B$5,2,FALSE)),"",VLOOKUP(VLOOKUP(C348,Table1[[Practice no.]:[12]],40,FALSE),List!$A$2:$B$5,2,FALSE)))</f>
        <v/>
      </c>
      <c r="AA348" s="55" t="str">
        <f>IF(C348="","",IF(ISERROR(VLOOKUP(VLOOKUP(C348,Table1[[Practice no.]:[12]],41,FALSE),List!$A$2:$B$5,2,FALSE)),"",VLOOKUP(VLOOKUP(C348,Table1[[Practice no.]:[12]],41,FALSE),List!$A$2:$B$5,2,FALSE)))</f>
        <v/>
      </c>
      <c r="AB348" s="55" t="str">
        <f>IF(C348="","",IF(ISERROR(VLOOKUP(VLOOKUP(C348,Table1[[Practice no.]:[12]],42,FALSE),List!$A$2:$B$5,2,FALSE)),"",VLOOKUP(VLOOKUP(C348,Table1[[Practice no.]:[12]],42,FALSE),List!$A$2:$B$5,2,FALSE)))</f>
        <v/>
      </c>
    </row>
    <row r="349" spans="1:28" ht="40.35" customHeight="1">
      <c r="A349" s="222"/>
      <c r="B349" s="219"/>
      <c r="C349" s="217"/>
      <c r="D349" s="219" t="str">
        <f>IF(C349="","",HYPERLINK("#'" &amp; C349 &amp; "'!A1",VLOOKUP(C349,Table1[[Practice no.]:[Pracitce Name]],2,FALSE)))</f>
        <v/>
      </c>
      <c r="E349" s="65" t="str">
        <f>IF(C349="","",IF(ISERROR(VLOOKUP(VLOOKUP(C349,Table1[[Practice no.]:[12]],19,FALSE),List!$A$2:$B$5,2,FALSE)),"",VLOOKUP(VLOOKUP(C349,Table1[[Practice no.]:[12]],19,FALSE),List!$A$2:$B$5,2,FALSE)))</f>
        <v/>
      </c>
      <c r="F349" s="66" t="str">
        <f>IF(C349="","",IF(ISERROR(VLOOKUP(VLOOKUP(C349,Table1[[Practice no.]:[12]],20,FALSE),List!$A$2:$B$5,2,FALSE)),"",VLOOKUP(VLOOKUP(C349,Table1[[Practice no.]:[12]],20,FALSE),List!$A$2:$B$5,2,FALSE)))</f>
        <v/>
      </c>
      <c r="G349" s="66" t="str">
        <f>IF(C349="","",IF(ISERROR(VLOOKUP(VLOOKUP(C349,Table1[[Practice no.]:[12]],21,FALSE),List!$A$2:$B$5,2,FALSE)),"",VLOOKUP(VLOOKUP(C349,Table1[[Practice no.]:[12]],21,FALSE),List!$A$2:$B$5,2,FALSE)))</f>
        <v/>
      </c>
      <c r="H349" s="67" t="str">
        <f>IF(C349="","",IF(ISERROR(VLOOKUP(VLOOKUP(C349,Table1[[Practice no.]:[12]],22,FALSE),List!$A$2:$B$5,2,FALSE)),"",VLOOKUP(VLOOKUP(C349,Table1[[Practice no.]:[12]],22,FALSE),List!$A$2:$B$5,2,FALSE)))</f>
        <v/>
      </c>
      <c r="I349" s="67" t="str">
        <f>IF(C349="","",IF(ISERROR(VLOOKUP(VLOOKUP(C349,Table1[[Practice no.]:[12]],23,FALSE),List!$A$2:$B$5,2,FALSE)),"",VLOOKUP(VLOOKUP(C349,Table1[[Practice no.]:[12]],23,FALSE),List!$A$2:$B$5,2,FALSE)))</f>
        <v/>
      </c>
      <c r="J349" s="67" t="str">
        <f>IF(C349="","",IF(ISERROR(VLOOKUP(VLOOKUP(C349,Table1[[Practice no.]:[12]],24,FALSE),List!$A$2:$B$5,2,FALSE)),"",VLOOKUP(VLOOKUP(C349,Table1[[Practice no.]:[12]],24,FALSE),List!$A$2:$B$5,2,FALSE)))</f>
        <v/>
      </c>
      <c r="K349" s="68" t="str">
        <f>IF(C349="","",IF(ISERROR(VLOOKUP(VLOOKUP(C349,Table1[[Practice no.]:[12]],25,FALSE),List!$A$2:$B$5,2,FALSE)),"",VLOOKUP(VLOOKUP(C349,Table1[[Practice no.]:[12]],25,FALSE),List!$A$2:$B$5,2,FALSE)))</f>
        <v/>
      </c>
      <c r="L349" s="68" t="str">
        <f>IF(C349="","",IF(ISERROR(VLOOKUP(VLOOKUP(C349,Table1[[Practice no.]:[12]],26,FALSE),List!$A$2:$B$5,2,FALSE)),"",VLOOKUP(VLOOKUP(C349,Table1[[Practice no.]:[12]],26,FALSE),List!$A$2:$B$5,2,FALSE)))</f>
        <v/>
      </c>
      <c r="M349" s="68" t="str">
        <f>IF(C349="","",IF(ISERROR(VLOOKUP(VLOOKUP(C349,Table1[[Practice no.]:[12]],27,FALSE),List!$A$2:$B$5,2,FALSE)),"",VLOOKUP(VLOOKUP(C349,Table1[[Practice no.]:[12]],27,FALSE),List!$A$2:$B$5,2,FALSE)))</f>
        <v/>
      </c>
      <c r="N349" s="69" t="str">
        <f>IF(C349="","",IF(ISERROR(VLOOKUP(VLOOKUP(C349,Table1[[Practice no.]:[12]],28,FALSE),List!$A$2:$B$5,2,FALSE)),"",VLOOKUP(VLOOKUP(C349,Table1[[Practice no.]:[12]],28,FALSE),List!$A$2:$B$5,2,FALSE)))</f>
        <v/>
      </c>
      <c r="O349" s="69" t="str">
        <f>IF(C349="","",IF(ISERROR(VLOOKUP(VLOOKUP(C349,Table1[[Practice no.]:[12]],29,FALSE),List!$A$2:$B$5,2,FALSE)),"",VLOOKUP(VLOOKUP(C349,Table1[[Practice no.]:[12]],29,FALSE),List!$A$2:$B$5,2,FALSE)))</f>
        <v/>
      </c>
      <c r="P349" s="69" t="str">
        <f>IF(C349="","",IF(ISERROR(VLOOKUP(VLOOKUP(C349,Table1[[Practice no.]:[12]],30,FALSE),List!$A$2:$B$5,2,FALSE)),"",VLOOKUP(VLOOKUP(C349,Table1[[Practice no.]:[12]],30,FALSE),List!$A$2:$B$5,2,FALSE)))</f>
        <v/>
      </c>
      <c r="Q349" s="77" t="str">
        <f>IF(C349="","",IF(ISERROR(VLOOKUP(VLOOKUP(C349,Table1[[Practice no.]:[12]],31,FALSE),List!$A$2:$B$5,2,FALSE)),"",VLOOKUP(VLOOKUP(C349,Table1[[Practice no.]:[12]],31,FALSE),List!$A$2:$B$5,2,FALSE)))</f>
        <v/>
      </c>
      <c r="R349" s="55" t="str">
        <f>IF(C349="","",IF(ISERROR(VLOOKUP(VLOOKUP(C349,Table1[[Practice no.]:[12]],32,FALSE),List!$A$2:$B$5,2,FALSE)),"",VLOOKUP(VLOOKUP(C349,Table1[[Practice no.]:[12]],32,FALSE),List!$A$2:$B$5,2,FALSE)))</f>
        <v/>
      </c>
      <c r="S349" s="55" t="str">
        <f>IF(C349="","",IF(ISERROR(VLOOKUP(VLOOKUP(C349,Table1[[Practice no.]:[12]],33,FALSE),List!$A$2:$B$5,2,FALSE)),"",VLOOKUP(VLOOKUP(C349,Table1[[Practice no.]:[12]],33,FALSE),List!$A$2:$B$5,2,FALSE)))</f>
        <v/>
      </c>
      <c r="T349" s="55" t="str">
        <f>IF(C349="","",IF(ISERROR(VLOOKUP(VLOOKUP(C349,Table1[[Practice no.]:[12]],34,FALSE),List!$A$2:$B$5,2,FALSE)),"",VLOOKUP(VLOOKUP(C349,Table1[[Practice no.]:[12]],34,FALSE),List!$A$2:$B$5,2,FALSE)))</f>
        <v/>
      </c>
      <c r="U349" s="55" t="str">
        <f>IF(C349="","",IF(ISERROR(VLOOKUP(VLOOKUP(C349,Table1[[Practice no.]:[12]],35,FALSE),List!$A$2:$B$5,2,FALSE)),"",VLOOKUP(VLOOKUP(C349,Table1[[Practice no.]:[12]],35,FALSE),List!$A$2:$B$5,2,FALSE)))</f>
        <v/>
      </c>
      <c r="V349" s="55" t="str">
        <f>IF(C349="","",IF(ISERROR(VLOOKUP(VLOOKUP(C349,Table1[[Practice no.]:[12]],36,FALSE),List!$A$2:$B$5,2,FALSE)),"",VLOOKUP(VLOOKUP(C349,Table1[[Practice no.]:[12]],36,FALSE),List!$A$2:$B$5,2,FALSE)))</f>
        <v/>
      </c>
      <c r="W349" s="55" t="str">
        <f>IF(C349="","",IF(ISERROR(VLOOKUP(VLOOKUP(C349,Table1[[Practice no.]:[12]],37,FALSE),List!$A$2:$B$5,2,FALSE)),"",VLOOKUP(VLOOKUP(C349,Table1[[Practice no.]:[12]],37,FALSE),List!$A$2:$B$5,2,FALSE)))</f>
        <v/>
      </c>
      <c r="X349" s="55" t="str">
        <f>IF(C349="","",IF(ISERROR(VLOOKUP(VLOOKUP(C349,Table1[[Practice no.]:[12]],38,FALSE),List!$A$2:$B$5,2,FALSE)),"",VLOOKUP(VLOOKUP(C349,Table1[[Practice no.]:[12]],38,FALSE),List!$A$2:$B$5,2,FALSE)))</f>
        <v/>
      </c>
      <c r="Y349" s="55" t="str">
        <f>IF(C349="","",IF(ISERROR(VLOOKUP(VLOOKUP(C349,Table1[[Practice no.]:[12]],39,FALSE),List!$A$2:$B$5,2,FALSE)),"",VLOOKUP(VLOOKUP(C349,Table1[[Practice no.]:[12]],39,FALSE),List!$A$2:$B$5,2,FALSE)))</f>
        <v/>
      </c>
      <c r="Z349" s="55" t="str">
        <f>IF(C349="","",IF(ISERROR(VLOOKUP(VLOOKUP(C349,Table1[[Practice no.]:[12]],40,FALSE),List!$A$2:$B$5,2,FALSE)),"",VLOOKUP(VLOOKUP(C349,Table1[[Practice no.]:[12]],40,FALSE),List!$A$2:$B$5,2,FALSE)))</f>
        <v/>
      </c>
      <c r="AA349" s="55" t="str">
        <f>IF(C349="","",IF(ISERROR(VLOOKUP(VLOOKUP(C349,Table1[[Practice no.]:[12]],41,FALSE),List!$A$2:$B$5,2,FALSE)),"",VLOOKUP(VLOOKUP(C349,Table1[[Practice no.]:[12]],41,FALSE),List!$A$2:$B$5,2,FALSE)))</f>
        <v/>
      </c>
      <c r="AB349" s="55" t="str">
        <f>IF(C349="","",IF(ISERROR(VLOOKUP(VLOOKUP(C349,Table1[[Practice no.]:[12]],42,FALSE),List!$A$2:$B$5,2,FALSE)),"",VLOOKUP(VLOOKUP(C349,Table1[[Practice no.]:[12]],42,FALSE),List!$A$2:$B$5,2,FALSE)))</f>
        <v/>
      </c>
    </row>
    <row r="350" spans="1:28" ht="40.35" customHeight="1">
      <c r="A350" s="222"/>
      <c r="B350" s="219"/>
      <c r="C350" s="217"/>
      <c r="D350" s="219" t="str">
        <f>IF(C350="","",HYPERLINK("#'" &amp; C350 &amp; "'!A1",VLOOKUP(C350,Table1[[Practice no.]:[Pracitce Name]],2,FALSE)))</f>
        <v/>
      </c>
      <c r="E350" s="65" t="str">
        <f>IF(C350="","",IF(ISERROR(VLOOKUP(VLOOKUP(C350,Table1[[Practice no.]:[12]],19,FALSE),List!$A$2:$B$5,2,FALSE)),"",VLOOKUP(VLOOKUP(C350,Table1[[Practice no.]:[12]],19,FALSE),List!$A$2:$B$5,2,FALSE)))</f>
        <v/>
      </c>
      <c r="F350" s="66" t="str">
        <f>IF(C350="","",IF(ISERROR(VLOOKUP(VLOOKUP(C350,Table1[[Practice no.]:[12]],20,FALSE),List!$A$2:$B$5,2,FALSE)),"",VLOOKUP(VLOOKUP(C350,Table1[[Practice no.]:[12]],20,FALSE),List!$A$2:$B$5,2,FALSE)))</f>
        <v/>
      </c>
      <c r="G350" s="66" t="str">
        <f>IF(C350="","",IF(ISERROR(VLOOKUP(VLOOKUP(C350,Table1[[Practice no.]:[12]],21,FALSE),List!$A$2:$B$5,2,FALSE)),"",VLOOKUP(VLOOKUP(C350,Table1[[Practice no.]:[12]],21,FALSE),List!$A$2:$B$5,2,FALSE)))</f>
        <v/>
      </c>
      <c r="H350" s="67" t="str">
        <f>IF(C350="","",IF(ISERROR(VLOOKUP(VLOOKUP(C350,Table1[[Practice no.]:[12]],22,FALSE),List!$A$2:$B$5,2,FALSE)),"",VLOOKUP(VLOOKUP(C350,Table1[[Practice no.]:[12]],22,FALSE),List!$A$2:$B$5,2,FALSE)))</f>
        <v/>
      </c>
      <c r="I350" s="67" t="str">
        <f>IF(C350="","",IF(ISERROR(VLOOKUP(VLOOKUP(C350,Table1[[Practice no.]:[12]],23,FALSE),List!$A$2:$B$5,2,FALSE)),"",VLOOKUP(VLOOKUP(C350,Table1[[Practice no.]:[12]],23,FALSE),List!$A$2:$B$5,2,FALSE)))</f>
        <v/>
      </c>
      <c r="J350" s="67" t="str">
        <f>IF(C350="","",IF(ISERROR(VLOOKUP(VLOOKUP(C350,Table1[[Practice no.]:[12]],24,FALSE),List!$A$2:$B$5,2,FALSE)),"",VLOOKUP(VLOOKUP(C350,Table1[[Practice no.]:[12]],24,FALSE),List!$A$2:$B$5,2,FALSE)))</f>
        <v/>
      </c>
      <c r="K350" s="68" t="str">
        <f>IF(C350="","",IF(ISERROR(VLOOKUP(VLOOKUP(C350,Table1[[Practice no.]:[12]],25,FALSE),List!$A$2:$B$5,2,FALSE)),"",VLOOKUP(VLOOKUP(C350,Table1[[Practice no.]:[12]],25,FALSE),List!$A$2:$B$5,2,FALSE)))</f>
        <v/>
      </c>
      <c r="L350" s="68" t="str">
        <f>IF(C350="","",IF(ISERROR(VLOOKUP(VLOOKUP(C350,Table1[[Practice no.]:[12]],26,FALSE),List!$A$2:$B$5,2,FALSE)),"",VLOOKUP(VLOOKUP(C350,Table1[[Practice no.]:[12]],26,FALSE),List!$A$2:$B$5,2,FALSE)))</f>
        <v/>
      </c>
      <c r="M350" s="68" t="str">
        <f>IF(C350="","",IF(ISERROR(VLOOKUP(VLOOKUP(C350,Table1[[Practice no.]:[12]],27,FALSE),List!$A$2:$B$5,2,FALSE)),"",VLOOKUP(VLOOKUP(C350,Table1[[Practice no.]:[12]],27,FALSE),List!$A$2:$B$5,2,FALSE)))</f>
        <v/>
      </c>
      <c r="N350" s="69" t="str">
        <f>IF(C350="","",IF(ISERROR(VLOOKUP(VLOOKUP(C350,Table1[[Practice no.]:[12]],28,FALSE),List!$A$2:$B$5,2,FALSE)),"",VLOOKUP(VLOOKUP(C350,Table1[[Practice no.]:[12]],28,FALSE),List!$A$2:$B$5,2,FALSE)))</f>
        <v/>
      </c>
      <c r="O350" s="69" t="str">
        <f>IF(C350="","",IF(ISERROR(VLOOKUP(VLOOKUP(C350,Table1[[Practice no.]:[12]],29,FALSE),List!$A$2:$B$5,2,FALSE)),"",VLOOKUP(VLOOKUP(C350,Table1[[Practice no.]:[12]],29,FALSE),List!$A$2:$B$5,2,FALSE)))</f>
        <v/>
      </c>
      <c r="P350" s="69" t="str">
        <f>IF(C350="","",IF(ISERROR(VLOOKUP(VLOOKUP(C350,Table1[[Practice no.]:[12]],30,FALSE),List!$A$2:$B$5,2,FALSE)),"",VLOOKUP(VLOOKUP(C350,Table1[[Practice no.]:[12]],30,FALSE),List!$A$2:$B$5,2,FALSE)))</f>
        <v/>
      </c>
      <c r="Q350" s="77" t="str">
        <f>IF(C350="","",IF(ISERROR(VLOOKUP(VLOOKUP(C350,Table1[[Practice no.]:[12]],31,FALSE),List!$A$2:$B$5,2,FALSE)),"",VLOOKUP(VLOOKUP(C350,Table1[[Practice no.]:[12]],31,FALSE),List!$A$2:$B$5,2,FALSE)))</f>
        <v/>
      </c>
      <c r="R350" s="55" t="str">
        <f>IF(C350="","",IF(ISERROR(VLOOKUP(VLOOKUP(C350,Table1[[Practice no.]:[12]],32,FALSE),List!$A$2:$B$5,2,FALSE)),"",VLOOKUP(VLOOKUP(C350,Table1[[Practice no.]:[12]],32,FALSE),List!$A$2:$B$5,2,FALSE)))</f>
        <v/>
      </c>
      <c r="S350" s="55" t="str">
        <f>IF(C350="","",IF(ISERROR(VLOOKUP(VLOOKUP(C350,Table1[[Practice no.]:[12]],33,FALSE),List!$A$2:$B$5,2,FALSE)),"",VLOOKUP(VLOOKUP(C350,Table1[[Practice no.]:[12]],33,FALSE),List!$A$2:$B$5,2,FALSE)))</f>
        <v/>
      </c>
      <c r="T350" s="55" t="str">
        <f>IF(C350="","",IF(ISERROR(VLOOKUP(VLOOKUP(C350,Table1[[Practice no.]:[12]],34,FALSE),List!$A$2:$B$5,2,FALSE)),"",VLOOKUP(VLOOKUP(C350,Table1[[Practice no.]:[12]],34,FALSE),List!$A$2:$B$5,2,FALSE)))</f>
        <v/>
      </c>
      <c r="U350" s="55" t="str">
        <f>IF(C350="","",IF(ISERROR(VLOOKUP(VLOOKUP(C350,Table1[[Practice no.]:[12]],35,FALSE),List!$A$2:$B$5,2,FALSE)),"",VLOOKUP(VLOOKUP(C350,Table1[[Practice no.]:[12]],35,FALSE),List!$A$2:$B$5,2,FALSE)))</f>
        <v/>
      </c>
      <c r="V350" s="55" t="str">
        <f>IF(C350="","",IF(ISERROR(VLOOKUP(VLOOKUP(C350,Table1[[Practice no.]:[12]],36,FALSE),List!$A$2:$B$5,2,FALSE)),"",VLOOKUP(VLOOKUP(C350,Table1[[Practice no.]:[12]],36,FALSE),List!$A$2:$B$5,2,FALSE)))</f>
        <v/>
      </c>
      <c r="W350" s="55" t="str">
        <f>IF(C350="","",IF(ISERROR(VLOOKUP(VLOOKUP(C350,Table1[[Practice no.]:[12]],37,FALSE),List!$A$2:$B$5,2,FALSE)),"",VLOOKUP(VLOOKUP(C350,Table1[[Practice no.]:[12]],37,FALSE),List!$A$2:$B$5,2,FALSE)))</f>
        <v/>
      </c>
      <c r="X350" s="55" t="str">
        <f>IF(C350="","",IF(ISERROR(VLOOKUP(VLOOKUP(C350,Table1[[Practice no.]:[12]],38,FALSE),List!$A$2:$B$5,2,FALSE)),"",VLOOKUP(VLOOKUP(C350,Table1[[Practice no.]:[12]],38,FALSE),List!$A$2:$B$5,2,FALSE)))</f>
        <v/>
      </c>
      <c r="Y350" s="55" t="str">
        <f>IF(C350="","",IF(ISERROR(VLOOKUP(VLOOKUP(C350,Table1[[Practice no.]:[12]],39,FALSE),List!$A$2:$B$5,2,FALSE)),"",VLOOKUP(VLOOKUP(C350,Table1[[Practice no.]:[12]],39,FALSE),List!$A$2:$B$5,2,FALSE)))</f>
        <v/>
      </c>
      <c r="Z350" s="55" t="str">
        <f>IF(C350="","",IF(ISERROR(VLOOKUP(VLOOKUP(C350,Table1[[Practice no.]:[12]],40,FALSE),List!$A$2:$B$5,2,FALSE)),"",VLOOKUP(VLOOKUP(C350,Table1[[Practice no.]:[12]],40,FALSE),List!$A$2:$B$5,2,FALSE)))</f>
        <v/>
      </c>
      <c r="AA350" s="55" t="str">
        <f>IF(C350="","",IF(ISERROR(VLOOKUP(VLOOKUP(C350,Table1[[Practice no.]:[12]],41,FALSE),List!$A$2:$B$5,2,FALSE)),"",VLOOKUP(VLOOKUP(C350,Table1[[Practice no.]:[12]],41,FALSE),List!$A$2:$B$5,2,FALSE)))</f>
        <v/>
      </c>
      <c r="AB350" s="55" t="str">
        <f>IF(C350="","",IF(ISERROR(VLOOKUP(VLOOKUP(C350,Table1[[Practice no.]:[12]],42,FALSE),List!$A$2:$B$5,2,FALSE)),"",VLOOKUP(VLOOKUP(C350,Table1[[Practice no.]:[12]],42,FALSE),List!$A$2:$B$5,2,FALSE)))</f>
        <v/>
      </c>
    </row>
    <row r="351" spans="1:28" ht="40.35" customHeight="1">
      <c r="A351" s="222"/>
      <c r="B351" s="219"/>
      <c r="C351" s="217"/>
      <c r="D351" s="219" t="str">
        <f>IF(C351="","",HYPERLINK("#'" &amp; C351 &amp; "'!A1",VLOOKUP(C351,Table1[[Practice no.]:[Pracitce Name]],2,FALSE)))</f>
        <v/>
      </c>
      <c r="E351" s="65" t="str">
        <f>IF(C351="","",IF(ISERROR(VLOOKUP(VLOOKUP(C351,Table1[[Practice no.]:[12]],19,FALSE),List!$A$2:$B$5,2,FALSE)),"",VLOOKUP(VLOOKUP(C351,Table1[[Practice no.]:[12]],19,FALSE),List!$A$2:$B$5,2,FALSE)))</f>
        <v/>
      </c>
      <c r="F351" s="66" t="str">
        <f>IF(C351="","",IF(ISERROR(VLOOKUP(VLOOKUP(C351,Table1[[Practice no.]:[12]],20,FALSE),List!$A$2:$B$5,2,FALSE)),"",VLOOKUP(VLOOKUP(C351,Table1[[Practice no.]:[12]],20,FALSE),List!$A$2:$B$5,2,FALSE)))</f>
        <v/>
      </c>
      <c r="G351" s="66" t="str">
        <f>IF(C351="","",IF(ISERROR(VLOOKUP(VLOOKUP(C351,Table1[[Practice no.]:[12]],21,FALSE),List!$A$2:$B$5,2,FALSE)),"",VLOOKUP(VLOOKUP(C351,Table1[[Practice no.]:[12]],21,FALSE),List!$A$2:$B$5,2,FALSE)))</f>
        <v/>
      </c>
      <c r="H351" s="67" t="str">
        <f>IF(C351="","",IF(ISERROR(VLOOKUP(VLOOKUP(C351,Table1[[Practice no.]:[12]],22,FALSE),List!$A$2:$B$5,2,FALSE)),"",VLOOKUP(VLOOKUP(C351,Table1[[Practice no.]:[12]],22,FALSE),List!$A$2:$B$5,2,FALSE)))</f>
        <v/>
      </c>
      <c r="I351" s="67" t="str">
        <f>IF(C351="","",IF(ISERROR(VLOOKUP(VLOOKUP(C351,Table1[[Practice no.]:[12]],23,FALSE),List!$A$2:$B$5,2,FALSE)),"",VLOOKUP(VLOOKUP(C351,Table1[[Practice no.]:[12]],23,FALSE),List!$A$2:$B$5,2,FALSE)))</f>
        <v/>
      </c>
      <c r="J351" s="67" t="str">
        <f>IF(C351="","",IF(ISERROR(VLOOKUP(VLOOKUP(C351,Table1[[Practice no.]:[12]],24,FALSE),List!$A$2:$B$5,2,FALSE)),"",VLOOKUP(VLOOKUP(C351,Table1[[Practice no.]:[12]],24,FALSE),List!$A$2:$B$5,2,FALSE)))</f>
        <v/>
      </c>
      <c r="K351" s="68" t="str">
        <f>IF(C351="","",IF(ISERROR(VLOOKUP(VLOOKUP(C351,Table1[[Practice no.]:[12]],25,FALSE),List!$A$2:$B$5,2,FALSE)),"",VLOOKUP(VLOOKUP(C351,Table1[[Practice no.]:[12]],25,FALSE),List!$A$2:$B$5,2,FALSE)))</f>
        <v/>
      </c>
      <c r="L351" s="68" t="str">
        <f>IF(C351="","",IF(ISERROR(VLOOKUP(VLOOKUP(C351,Table1[[Practice no.]:[12]],26,FALSE),List!$A$2:$B$5,2,FALSE)),"",VLOOKUP(VLOOKUP(C351,Table1[[Practice no.]:[12]],26,FALSE),List!$A$2:$B$5,2,FALSE)))</f>
        <v/>
      </c>
      <c r="M351" s="68" t="str">
        <f>IF(C351="","",IF(ISERROR(VLOOKUP(VLOOKUP(C351,Table1[[Practice no.]:[12]],27,FALSE),List!$A$2:$B$5,2,FALSE)),"",VLOOKUP(VLOOKUP(C351,Table1[[Practice no.]:[12]],27,FALSE),List!$A$2:$B$5,2,FALSE)))</f>
        <v/>
      </c>
      <c r="N351" s="69" t="str">
        <f>IF(C351="","",IF(ISERROR(VLOOKUP(VLOOKUP(C351,Table1[[Practice no.]:[12]],28,FALSE),List!$A$2:$B$5,2,FALSE)),"",VLOOKUP(VLOOKUP(C351,Table1[[Practice no.]:[12]],28,FALSE),List!$A$2:$B$5,2,FALSE)))</f>
        <v/>
      </c>
      <c r="O351" s="69" t="str">
        <f>IF(C351="","",IF(ISERROR(VLOOKUP(VLOOKUP(C351,Table1[[Practice no.]:[12]],29,FALSE),List!$A$2:$B$5,2,FALSE)),"",VLOOKUP(VLOOKUP(C351,Table1[[Practice no.]:[12]],29,FALSE),List!$A$2:$B$5,2,FALSE)))</f>
        <v/>
      </c>
      <c r="P351" s="69" t="str">
        <f>IF(C351="","",IF(ISERROR(VLOOKUP(VLOOKUP(C351,Table1[[Practice no.]:[12]],30,FALSE),List!$A$2:$B$5,2,FALSE)),"",VLOOKUP(VLOOKUP(C351,Table1[[Practice no.]:[12]],30,FALSE),List!$A$2:$B$5,2,FALSE)))</f>
        <v/>
      </c>
      <c r="Q351" s="77" t="str">
        <f>IF(C351="","",IF(ISERROR(VLOOKUP(VLOOKUP(C351,Table1[[Practice no.]:[12]],31,FALSE),List!$A$2:$B$5,2,FALSE)),"",VLOOKUP(VLOOKUP(C351,Table1[[Practice no.]:[12]],31,FALSE),List!$A$2:$B$5,2,FALSE)))</f>
        <v/>
      </c>
      <c r="R351" s="55" t="str">
        <f>IF(C351="","",IF(ISERROR(VLOOKUP(VLOOKUP(C351,Table1[[Practice no.]:[12]],32,FALSE),List!$A$2:$B$5,2,FALSE)),"",VLOOKUP(VLOOKUP(C351,Table1[[Practice no.]:[12]],32,FALSE),List!$A$2:$B$5,2,FALSE)))</f>
        <v/>
      </c>
      <c r="S351" s="55" t="str">
        <f>IF(C351="","",IF(ISERROR(VLOOKUP(VLOOKUP(C351,Table1[[Practice no.]:[12]],33,FALSE),List!$A$2:$B$5,2,FALSE)),"",VLOOKUP(VLOOKUP(C351,Table1[[Practice no.]:[12]],33,FALSE),List!$A$2:$B$5,2,FALSE)))</f>
        <v/>
      </c>
      <c r="T351" s="55" t="str">
        <f>IF(C351="","",IF(ISERROR(VLOOKUP(VLOOKUP(C351,Table1[[Practice no.]:[12]],34,FALSE),List!$A$2:$B$5,2,FALSE)),"",VLOOKUP(VLOOKUP(C351,Table1[[Practice no.]:[12]],34,FALSE),List!$A$2:$B$5,2,FALSE)))</f>
        <v/>
      </c>
      <c r="U351" s="55" t="str">
        <f>IF(C351="","",IF(ISERROR(VLOOKUP(VLOOKUP(C351,Table1[[Practice no.]:[12]],35,FALSE),List!$A$2:$B$5,2,FALSE)),"",VLOOKUP(VLOOKUP(C351,Table1[[Practice no.]:[12]],35,FALSE),List!$A$2:$B$5,2,FALSE)))</f>
        <v/>
      </c>
      <c r="V351" s="55" t="str">
        <f>IF(C351="","",IF(ISERROR(VLOOKUP(VLOOKUP(C351,Table1[[Practice no.]:[12]],36,FALSE),List!$A$2:$B$5,2,FALSE)),"",VLOOKUP(VLOOKUP(C351,Table1[[Practice no.]:[12]],36,FALSE),List!$A$2:$B$5,2,FALSE)))</f>
        <v/>
      </c>
      <c r="W351" s="55" t="str">
        <f>IF(C351="","",IF(ISERROR(VLOOKUP(VLOOKUP(C351,Table1[[Practice no.]:[12]],37,FALSE),List!$A$2:$B$5,2,FALSE)),"",VLOOKUP(VLOOKUP(C351,Table1[[Practice no.]:[12]],37,FALSE),List!$A$2:$B$5,2,FALSE)))</f>
        <v/>
      </c>
      <c r="X351" s="55" t="str">
        <f>IF(C351="","",IF(ISERROR(VLOOKUP(VLOOKUP(C351,Table1[[Practice no.]:[12]],38,FALSE),List!$A$2:$B$5,2,FALSE)),"",VLOOKUP(VLOOKUP(C351,Table1[[Practice no.]:[12]],38,FALSE),List!$A$2:$B$5,2,FALSE)))</f>
        <v/>
      </c>
      <c r="Y351" s="55" t="str">
        <f>IF(C351="","",IF(ISERROR(VLOOKUP(VLOOKUP(C351,Table1[[Practice no.]:[12]],39,FALSE),List!$A$2:$B$5,2,FALSE)),"",VLOOKUP(VLOOKUP(C351,Table1[[Practice no.]:[12]],39,FALSE),List!$A$2:$B$5,2,FALSE)))</f>
        <v/>
      </c>
      <c r="Z351" s="55" t="str">
        <f>IF(C351="","",IF(ISERROR(VLOOKUP(VLOOKUP(C351,Table1[[Practice no.]:[12]],40,FALSE),List!$A$2:$B$5,2,FALSE)),"",VLOOKUP(VLOOKUP(C351,Table1[[Practice no.]:[12]],40,FALSE),List!$A$2:$B$5,2,FALSE)))</f>
        <v/>
      </c>
      <c r="AA351" s="55" t="str">
        <f>IF(C351="","",IF(ISERROR(VLOOKUP(VLOOKUP(C351,Table1[[Practice no.]:[12]],41,FALSE),List!$A$2:$B$5,2,FALSE)),"",VLOOKUP(VLOOKUP(C351,Table1[[Practice no.]:[12]],41,FALSE),List!$A$2:$B$5,2,FALSE)))</f>
        <v/>
      </c>
      <c r="AB351" s="55" t="str">
        <f>IF(C351="","",IF(ISERROR(VLOOKUP(VLOOKUP(C351,Table1[[Practice no.]:[12]],42,FALSE),List!$A$2:$B$5,2,FALSE)),"",VLOOKUP(VLOOKUP(C351,Table1[[Practice no.]:[12]],42,FALSE),List!$A$2:$B$5,2,FALSE)))</f>
        <v/>
      </c>
    </row>
    <row r="352" spans="1:28" ht="40.35" customHeight="1">
      <c r="A352" s="222"/>
      <c r="B352" s="219"/>
      <c r="C352" s="217"/>
      <c r="D352" s="219" t="str">
        <f>IF(C352="","",HYPERLINK("#'" &amp; C352 &amp; "'!A1",VLOOKUP(C352,Table1[[Practice no.]:[Pracitce Name]],2,FALSE)))</f>
        <v/>
      </c>
      <c r="E352" s="65" t="str">
        <f>IF(C352="","",IF(ISERROR(VLOOKUP(VLOOKUP(C352,Table1[[Practice no.]:[12]],19,FALSE),List!$A$2:$B$5,2,FALSE)),"",VLOOKUP(VLOOKUP(C352,Table1[[Practice no.]:[12]],19,FALSE),List!$A$2:$B$5,2,FALSE)))</f>
        <v/>
      </c>
      <c r="F352" s="66" t="str">
        <f>IF(C352="","",IF(ISERROR(VLOOKUP(VLOOKUP(C352,Table1[[Practice no.]:[12]],20,FALSE),List!$A$2:$B$5,2,FALSE)),"",VLOOKUP(VLOOKUP(C352,Table1[[Practice no.]:[12]],20,FALSE),List!$A$2:$B$5,2,FALSE)))</f>
        <v/>
      </c>
      <c r="G352" s="66" t="str">
        <f>IF(C352="","",IF(ISERROR(VLOOKUP(VLOOKUP(C352,Table1[[Practice no.]:[12]],21,FALSE),List!$A$2:$B$5,2,FALSE)),"",VLOOKUP(VLOOKUP(C352,Table1[[Practice no.]:[12]],21,FALSE),List!$A$2:$B$5,2,FALSE)))</f>
        <v/>
      </c>
      <c r="H352" s="67" t="str">
        <f>IF(C352="","",IF(ISERROR(VLOOKUP(VLOOKUP(C352,Table1[[Practice no.]:[12]],22,FALSE),List!$A$2:$B$5,2,FALSE)),"",VLOOKUP(VLOOKUP(C352,Table1[[Practice no.]:[12]],22,FALSE),List!$A$2:$B$5,2,FALSE)))</f>
        <v/>
      </c>
      <c r="I352" s="67" t="str">
        <f>IF(C352="","",IF(ISERROR(VLOOKUP(VLOOKUP(C352,Table1[[Practice no.]:[12]],23,FALSE),List!$A$2:$B$5,2,FALSE)),"",VLOOKUP(VLOOKUP(C352,Table1[[Practice no.]:[12]],23,FALSE),List!$A$2:$B$5,2,FALSE)))</f>
        <v/>
      </c>
      <c r="J352" s="67" t="str">
        <f>IF(C352="","",IF(ISERROR(VLOOKUP(VLOOKUP(C352,Table1[[Practice no.]:[12]],24,FALSE),List!$A$2:$B$5,2,FALSE)),"",VLOOKUP(VLOOKUP(C352,Table1[[Practice no.]:[12]],24,FALSE),List!$A$2:$B$5,2,FALSE)))</f>
        <v/>
      </c>
      <c r="K352" s="68" t="str">
        <f>IF(C352="","",IF(ISERROR(VLOOKUP(VLOOKUP(C352,Table1[[Practice no.]:[12]],25,FALSE),List!$A$2:$B$5,2,FALSE)),"",VLOOKUP(VLOOKUP(C352,Table1[[Practice no.]:[12]],25,FALSE),List!$A$2:$B$5,2,FALSE)))</f>
        <v/>
      </c>
      <c r="L352" s="68" t="str">
        <f>IF(C352="","",IF(ISERROR(VLOOKUP(VLOOKUP(C352,Table1[[Practice no.]:[12]],26,FALSE),List!$A$2:$B$5,2,FALSE)),"",VLOOKUP(VLOOKUP(C352,Table1[[Practice no.]:[12]],26,FALSE),List!$A$2:$B$5,2,FALSE)))</f>
        <v/>
      </c>
      <c r="M352" s="68" t="str">
        <f>IF(C352="","",IF(ISERROR(VLOOKUP(VLOOKUP(C352,Table1[[Practice no.]:[12]],27,FALSE),List!$A$2:$B$5,2,FALSE)),"",VLOOKUP(VLOOKUP(C352,Table1[[Practice no.]:[12]],27,FALSE),List!$A$2:$B$5,2,FALSE)))</f>
        <v/>
      </c>
      <c r="N352" s="69" t="str">
        <f>IF(C352="","",IF(ISERROR(VLOOKUP(VLOOKUP(C352,Table1[[Practice no.]:[12]],28,FALSE),List!$A$2:$B$5,2,FALSE)),"",VLOOKUP(VLOOKUP(C352,Table1[[Practice no.]:[12]],28,FALSE),List!$A$2:$B$5,2,FALSE)))</f>
        <v/>
      </c>
      <c r="O352" s="69" t="str">
        <f>IF(C352="","",IF(ISERROR(VLOOKUP(VLOOKUP(C352,Table1[[Practice no.]:[12]],29,FALSE),List!$A$2:$B$5,2,FALSE)),"",VLOOKUP(VLOOKUP(C352,Table1[[Practice no.]:[12]],29,FALSE),List!$A$2:$B$5,2,FALSE)))</f>
        <v/>
      </c>
      <c r="P352" s="69" t="str">
        <f>IF(C352="","",IF(ISERROR(VLOOKUP(VLOOKUP(C352,Table1[[Practice no.]:[12]],30,FALSE),List!$A$2:$B$5,2,FALSE)),"",VLOOKUP(VLOOKUP(C352,Table1[[Practice no.]:[12]],30,FALSE),List!$A$2:$B$5,2,FALSE)))</f>
        <v/>
      </c>
      <c r="Q352" s="77" t="str">
        <f>IF(C352="","",IF(ISERROR(VLOOKUP(VLOOKUP(C352,Table1[[Practice no.]:[12]],31,FALSE),List!$A$2:$B$5,2,FALSE)),"",VLOOKUP(VLOOKUP(C352,Table1[[Practice no.]:[12]],31,FALSE),List!$A$2:$B$5,2,FALSE)))</f>
        <v/>
      </c>
      <c r="R352" s="55" t="str">
        <f>IF(C352="","",IF(ISERROR(VLOOKUP(VLOOKUP(C352,Table1[[Practice no.]:[12]],32,FALSE),List!$A$2:$B$5,2,FALSE)),"",VLOOKUP(VLOOKUP(C352,Table1[[Practice no.]:[12]],32,FALSE),List!$A$2:$B$5,2,FALSE)))</f>
        <v/>
      </c>
      <c r="S352" s="55" t="str">
        <f>IF(C352="","",IF(ISERROR(VLOOKUP(VLOOKUP(C352,Table1[[Practice no.]:[12]],33,FALSE),List!$A$2:$B$5,2,FALSE)),"",VLOOKUP(VLOOKUP(C352,Table1[[Practice no.]:[12]],33,FALSE),List!$A$2:$B$5,2,FALSE)))</f>
        <v/>
      </c>
      <c r="T352" s="55" t="str">
        <f>IF(C352="","",IF(ISERROR(VLOOKUP(VLOOKUP(C352,Table1[[Practice no.]:[12]],34,FALSE),List!$A$2:$B$5,2,FALSE)),"",VLOOKUP(VLOOKUP(C352,Table1[[Practice no.]:[12]],34,FALSE),List!$A$2:$B$5,2,FALSE)))</f>
        <v/>
      </c>
      <c r="U352" s="55" t="str">
        <f>IF(C352="","",IF(ISERROR(VLOOKUP(VLOOKUP(C352,Table1[[Practice no.]:[12]],35,FALSE),List!$A$2:$B$5,2,FALSE)),"",VLOOKUP(VLOOKUP(C352,Table1[[Practice no.]:[12]],35,FALSE),List!$A$2:$B$5,2,FALSE)))</f>
        <v/>
      </c>
      <c r="V352" s="55" t="str">
        <f>IF(C352="","",IF(ISERROR(VLOOKUP(VLOOKUP(C352,Table1[[Practice no.]:[12]],36,FALSE),List!$A$2:$B$5,2,FALSE)),"",VLOOKUP(VLOOKUP(C352,Table1[[Practice no.]:[12]],36,FALSE),List!$A$2:$B$5,2,FALSE)))</f>
        <v/>
      </c>
      <c r="W352" s="55" t="str">
        <f>IF(C352="","",IF(ISERROR(VLOOKUP(VLOOKUP(C352,Table1[[Practice no.]:[12]],37,FALSE),List!$A$2:$B$5,2,FALSE)),"",VLOOKUP(VLOOKUP(C352,Table1[[Practice no.]:[12]],37,FALSE),List!$A$2:$B$5,2,FALSE)))</f>
        <v/>
      </c>
      <c r="X352" s="55" t="str">
        <f>IF(C352="","",IF(ISERROR(VLOOKUP(VLOOKUP(C352,Table1[[Practice no.]:[12]],38,FALSE),List!$A$2:$B$5,2,FALSE)),"",VLOOKUP(VLOOKUP(C352,Table1[[Practice no.]:[12]],38,FALSE),List!$A$2:$B$5,2,FALSE)))</f>
        <v/>
      </c>
      <c r="Y352" s="55" t="str">
        <f>IF(C352="","",IF(ISERROR(VLOOKUP(VLOOKUP(C352,Table1[[Practice no.]:[12]],39,FALSE),List!$A$2:$B$5,2,FALSE)),"",VLOOKUP(VLOOKUP(C352,Table1[[Practice no.]:[12]],39,FALSE),List!$A$2:$B$5,2,FALSE)))</f>
        <v/>
      </c>
      <c r="Z352" s="55" t="str">
        <f>IF(C352="","",IF(ISERROR(VLOOKUP(VLOOKUP(C352,Table1[[Practice no.]:[12]],40,FALSE),List!$A$2:$B$5,2,FALSE)),"",VLOOKUP(VLOOKUP(C352,Table1[[Practice no.]:[12]],40,FALSE),List!$A$2:$B$5,2,FALSE)))</f>
        <v/>
      </c>
      <c r="AA352" s="55" t="str">
        <f>IF(C352="","",IF(ISERROR(VLOOKUP(VLOOKUP(C352,Table1[[Practice no.]:[12]],41,FALSE),List!$A$2:$B$5,2,FALSE)),"",VLOOKUP(VLOOKUP(C352,Table1[[Practice no.]:[12]],41,FALSE),List!$A$2:$B$5,2,FALSE)))</f>
        <v/>
      </c>
      <c r="AB352" s="55" t="str">
        <f>IF(C352="","",IF(ISERROR(VLOOKUP(VLOOKUP(C352,Table1[[Practice no.]:[12]],42,FALSE),List!$A$2:$B$5,2,FALSE)),"",VLOOKUP(VLOOKUP(C352,Table1[[Practice no.]:[12]],42,FALSE),List!$A$2:$B$5,2,FALSE)))</f>
        <v/>
      </c>
    </row>
    <row r="353" spans="1:28" ht="40.35" customHeight="1">
      <c r="A353" s="222"/>
      <c r="B353" s="219"/>
      <c r="C353" s="217"/>
      <c r="D353" s="219" t="str">
        <f>IF(C353="","",HYPERLINK("#'" &amp; C353 &amp; "'!A1",VLOOKUP(C353,Table1[[Practice no.]:[Pracitce Name]],2,FALSE)))</f>
        <v/>
      </c>
      <c r="E353" s="65" t="str">
        <f>IF(C353="","",IF(ISERROR(VLOOKUP(VLOOKUP(C353,Table1[[Practice no.]:[12]],19,FALSE),List!$A$2:$B$5,2,FALSE)),"",VLOOKUP(VLOOKUP(C353,Table1[[Practice no.]:[12]],19,FALSE),List!$A$2:$B$5,2,FALSE)))</f>
        <v/>
      </c>
      <c r="F353" s="66" t="str">
        <f>IF(C353="","",IF(ISERROR(VLOOKUP(VLOOKUP(C353,Table1[[Practice no.]:[12]],20,FALSE),List!$A$2:$B$5,2,FALSE)),"",VLOOKUP(VLOOKUP(C353,Table1[[Practice no.]:[12]],20,FALSE),List!$A$2:$B$5,2,FALSE)))</f>
        <v/>
      </c>
      <c r="G353" s="66" t="str">
        <f>IF(C353="","",IF(ISERROR(VLOOKUP(VLOOKUP(C353,Table1[[Practice no.]:[12]],21,FALSE),List!$A$2:$B$5,2,FALSE)),"",VLOOKUP(VLOOKUP(C353,Table1[[Practice no.]:[12]],21,FALSE),List!$A$2:$B$5,2,FALSE)))</f>
        <v/>
      </c>
      <c r="H353" s="67" t="str">
        <f>IF(C353="","",IF(ISERROR(VLOOKUP(VLOOKUP(C353,Table1[[Practice no.]:[12]],22,FALSE),List!$A$2:$B$5,2,FALSE)),"",VLOOKUP(VLOOKUP(C353,Table1[[Practice no.]:[12]],22,FALSE),List!$A$2:$B$5,2,FALSE)))</f>
        <v/>
      </c>
      <c r="I353" s="67" t="str">
        <f>IF(C353="","",IF(ISERROR(VLOOKUP(VLOOKUP(C353,Table1[[Practice no.]:[12]],23,FALSE),List!$A$2:$B$5,2,FALSE)),"",VLOOKUP(VLOOKUP(C353,Table1[[Practice no.]:[12]],23,FALSE),List!$A$2:$B$5,2,FALSE)))</f>
        <v/>
      </c>
      <c r="J353" s="67" t="str">
        <f>IF(C353="","",IF(ISERROR(VLOOKUP(VLOOKUP(C353,Table1[[Practice no.]:[12]],24,FALSE),List!$A$2:$B$5,2,FALSE)),"",VLOOKUP(VLOOKUP(C353,Table1[[Practice no.]:[12]],24,FALSE),List!$A$2:$B$5,2,FALSE)))</f>
        <v/>
      </c>
      <c r="K353" s="68" t="str">
        <f>IF(C353="","",IF(ISERROR(VLOOKUP(VLOOKUP(C353,Table1[[Practice no.]:[12]],25,FALSE),List!$A$2:$B$5,2,FALSE)),"",VLOOKUP(VLOOKUP(C353,Table1[[Practice no.]:[12]],25,FALSE),List!$A$2:$B$5,2,FALSE)))</f>
        <v/>
      </c>
      <c r="L353" s="68" t="str">
        <f>IF(C353="","",IF(ISERROR(VLOOKUP(VLOOKUP(C353,Table1[[Practice no.]:[12]],26,FALSE),List!$A$2:$B$5,2,FALSE)),"",VLOOKUP(VLOOKUP(C353,Table1[[Practice no.]:[12]],26,FALSE),List!$A$2:$B$5,2,FALSE)))</f>
        <v/>
      </c>
      <c r="M353" s="68" t="str">
        <f>IF(C353="","",IF(ISERROR(VLOOKUP(VLOOKUP(C353,Table1[[Practice no.]:[12]],27,FALSE),List!$A$2:$B$5,2,FALSE)),"",VLOOKUP(VLOOKUP(C353,Table1[[Practice no.]:[12]],27,FALSE),List!$A$2:$B$5,2,FALSE)))</f>
        <v/>
      </c>
      <c r="N353" s="69" t="str">
        <f>IF(C353="","",IF(ISERROR(VLOOKUP(VLOOKUP(C353,Table1[[Practice no.]:[12]],28,FALSE),List!$A$2:$B$5,2,FALSE)),"",VLOOKUP(VLOOKUP(C353,Table1[[Practice no.]:[12]],28,FALSE),List!$A$2:$B$5,2,FALSE)))</f>
        <v/>
      </c>
      <c r="O353" s="69" t="str">
        <f>IF(C353="","",IF(ISERROR(VLOOKUP(VLOOKUP(C353,Table1[[Practice no.]:[12]],29,FALSE),List!$A$2:$B$5,2,FALSE)),"",VLOOKUP(VLOOKUP(C353,Table1[[Practice no.]:[12]],29,FALSE),List!$A$2:$B$5,2,FALSE)))</f>
        <v/>
      </c>
      <c r="P353" s="69" t="str">
        <f>IF(C353="","",IF(ISERROR(VLOOKUP(VLOOKUP(C353,Table1[[Practice no.]:[12]],30,FALSE),List!$A$2:$B$5,2,FALSE)),"",VLOOKUP(VLOOKUP(C353,Table1[[Practice no.]:[12]],30,FALSE),List!$A$2:$B$5,2,FALSE)))</f>
        <v/>
      </c>
      <c r="Q353" s="77" t="str">
        <f>IF(C353="","",IF(ISERROR(VLOOKUP(VLOOKUP(C353,Table1[[Practice no.]:[12]],31,FALSE),List!$A$2:$B$5,2,FALSE)),"",VLOOKUP(VLOOKUP(C353,Table1[[Practice no.]:[12]],31,FALSE),List!$A$2:$B$5,2,FALSE)))</f>
        <v/>
      </c>
      <c r="R353" s="55" t="str">
        <f>IF(C353="","",IF(ISERROR(VLOOKUP(VLOOKUP(C353,Table1[[Practice no.]:[12]],32,FALSE),List!$A$2:$B$5,2,FALSE)),"",VLOOKUP(VLOOKUP(C353,Table1[[Practice no.]:[12]],32,FALSE),List!$A$2:$B$5,2,FALSE)))</f>
        <v/>
      </c>
      <c r="S353" s="55" t="str">
        <f>IF(C353="","",IF(ISERROR(VLOOKUP(VLOOKUP(C353,Table1[[Practice no.]:[12]],33,FALSE),List!$A$2:$B$5,2,FALSE)),"",VLOOKUP(VLOOKUP(C353,Table1[[Practice no.]:[12]],33,FALSE),List!$A$2:$B$5,2,FALSE)))</f>
        <v/>
      </c>
      <c r="T353" s="55" t="str">
        <f>IF(C353="","",IF(ISERROR(VLOOKUP(VLOOKUP(C353,Table1[[Practice no.]:[12]],34,FALSE),List!$A$2:$B$5,2,FALSE)),"",VLOOKUP(VLOOKUP(C353,Table1[[Practice no.]:[12]],34,FALSE),List!$A$2:$B$5,2,FALSE)))</f>
        <v/>
      </c>
      <c r="U353" s="55" t="str">
        <f>IF(C353="","",IF(ISERROR(VLOOKUP(VLOOKUP(C353,Table1[[Practice no.]:[12]],35,FALSE),List!$A$2:$B$5,2,FALSE)),"",VLOOKUP(VLOOKUP(C353,Table1[[Practice no.]:[12]],35,FALSE),List!$A$2:$B$5,2,FALSE)))</f>
        <v/>
      </c>
      <c r="V353" s="55" t="str">
        <f>IF(C353="","",IF(ISERROR(VLOOKUP(VLOOKUP(C353,Table1[[Practice no.]:[12]],36,FALSE),List!$A$2:$B$5,2,FALSE)),"",VLOOKUP(VLOOKUP(C353,Table1[[Practice no.]:[12]],36,FALSE),List!$A$2:$B$5,2,FALSE)))</f>
        <v/>
      </c>
      <c r="W353" s="55" t="str">
        <f>IF(C353="","",IF(ISERROR(VLOOKUP(VLOOKUP(C353,Table1[[Practice no.]:[12]],37,FALSE),List!$A$2:$B$5,2,FALSE)),"",VLOOKUP(VLOOKUP(C353,Table1[[Practice no.]:[12]],37,FALSE),List!$A$2:$B$5,2,FALSE)))</f>
        <v/>
      </c>
      <c r="X353" s="55" t="str">
        <f>IF(C353="","",IF(ISERROR(VLOOKUP(VLOOKUP(C353,Table1[[Practice no.]:[12]],38,FALSE),List!$A$2:$B$5,2,FALSE)),"",VLOOKUP(VLOOKUP(C353,Table1[[Practice no.]:[12]],38,FALSE),List!$A$2:$B$5,2,FALSE)))</f>
        <v/>
      </c>
      <c r="Y353" s="55" t="str">
        <f>IF(C353="","",IF(ISERROR(VLOOKUP(VLOOKUP(C353,Table1[[Practice no.]:[12]],39,FALSE),List!$A$2:$B$5,2,FALSE)),"",VLOOKUP(VLOOKUP(C353,Table1[[Practice no.]:[12]],39,FALSE),List!$A$2:$B$5,2,FALSE)))</f>
        <v/>
      </c>
      <c r="Z353" s="55" t="str">
        <f>IF(C353="","",IF(ISERROR(VLOOKUP(VLOOKUP(C353,Table1[[Practice no.]:[12]],40,FALSE),List!$A$2:$B$5,2,FALSE)),"",VLOOKUP(VLOOKUP(C353,Table1[[Practice no.]:[12]],40,FALSE),List!$A$2:$B$5,2,FALSE)))</f>
        <v/>
      </c>
      <c r="AA353" s="55" t="str">
        <f>IF(C353="","",IF(ISERROR(VLOOKUP(VLOOKUP(C353,Table1[[Practice no.]:[12]],41,FALSE),List!$A$2:$B$5,2,FALSE)),"",VLOOKUP(VLOOKUP(C353,Table1[[Practice no.]:[12]],41,FALSE),List!$A$2:$B$5,2,FALSE)))</f>
        <v/>
      </c>
      <c r="AB353" s="55" t="str">
        <f>IF(C353="","",IF(ISERROR(VLOOKUP(VLOOKUP(C353,Table1[[Practice no.]:[12]],42,FALSE),List!$A$2:$B$5,2,FALSE)),"",VLOOKUP(VLOOKUP(C353,Table1[[Practice no.]:[12]],42,FALSE),List!$A$2:$B$5,2,FALSE)))</f>
        <v/>
      </c>
    </row>
    <row r="354" spans="1:28" ht="40.35" customHeight="1">
      <c r="A354" s="222"/>
      <c r="B354" s="219"/>
      <c r="C354" s="217"/>
      <c r="D354" s="219" t="str">
        <f>IF(C354="","",HYPERLINK("#'" &amp; C354 &amp; "'!A1",VLOOKUP(C354,Table1[[Practice no.]:[Pracitce Name]],2,FALSE)))</f>
        <v/>
      </c>
      <c r="E354" s="65" t="str">
        <f>IF(C354="","",IF(ISERROR(VLOOKUP(VLOOKUP(C354,Table1[[Practice no.]:[12]],19,FALSE),List!$A$2:$B$5,2,FALSE)),"",VLOOKUP(VLOOKUP(C354,Table1[[Practice no.]:[12]],19,FALSE),List!$A$2:$B$5,2,FALSE)))</f>
        <v/>
      </c>
      <c r="F354" s="66" t="str">
        <f>IF(C354="","",IF(ISERROR(VLOOKUP(VLOOKUP(C354,Table1[[Practice no.]:[12]],20,FALSE),List!$A$2:$B$5,2,FALSE)),"",VLOOKUP(VLOOKUP(C354,Table1[[Practice no.]:[12]],20,FALSE),List!$A$2:$B$5,2,FALSE)))</f>
        <v/>
      </c>
      <c r="G354" s="66" t="str">
        <f>IF(C354="","",IF(ISERROR(VLOOKUP(VLOOKUP(C354,Table1[[Practice no.]:[12]],21,FALSE),List!$A$2:$B$5,2,FALSE)),"",VLOOKUP(VLOOKUP(C354,Table1[[Practice no.]:[12]],21,FALSE),List!$A$2:$B$5,2,FALSE)))</f>
        <v/>
      </c>
      <c r="H354" s="67" t="str">
        <f>IF(C354="","",IF(ISERROR(VLOOKUP(VLOOKUP(C354,Table1[[Practice no.]:[12]],22,FALSE),List!$A$2:$B$5,2,FALSE)),"",VLOOKUP(VLOOKUP(C354,Table1[[Practice no.]:[12]],22,FALSE),List!$A$2:$B$5,2,FALSE)))</f>
        <v/>
      </c>
      <c r="I354" s="67" t="str">
        <f>IF(C354="","",IF(ISERROR(VLOOKUP(VLOOKUP(C354,Table1[[Practice no.]:[12]],23,FALSE),List!$A$2:$B$5,2,FALSE)),"",VLOOKUP(VLOOKUP(C354,Table1[[Practice no.]:[12]],23,FALSE),List!$A$2:$B$5,2,FALSE)))</f>
        <v/>
      </c>
      <c r="J354" s="67" t="str">
        <f>IF(C354="","",IF(ISERROR(VLOOKUP(VLOOKUP(C354,Table1[[Practice no.]:[12]],24,FALSE),List!$A$2:$B$5,2,FALSE)),"",VLOOKUP(VLOOKUP(C354,Table1[[Practice no.]:[12]],24,FALSE),List!$A$2:$B$5,2,FALSE)))</f>
        <v/>
      </c>
      <c r="K354" s="68" t="str">
        <f>IF(C354="","",IF(ISERROR(VLOOKUP(VLOOKUP(C354,Table1[[Practice no.]:[12]],25,FALSE),List!$A$2:$B$5,2,FALSE)),"",VLOOKUP(VLOOKUP(C354,Table1[[Practice no.]:[12]],25,FALSE),List!$A$2:$B$5,2,FALSE)))</f>
        <v/>
      </c>
      <c r="L354" s="68" t="str">
        <f>IF(C354="","",IF(ISERROR(VLOOKUP(VLOOKUP(C354,Table1[[Practice no.]:[12]],26,FALSE),List!$A$2:$B$5,2,FALSE)),"",VLOOKUP(VLOOKUP(C354,Table1[[Practice no.]:[12]],26,FALSE),List!$A$2:$B$5,2,FALSE)))</f>
        <v/>
      </c>
      <c r="M354" s="68" t="str">
        <f>IF(C354="","",IF(ISERROR(VLOOKUP(VLOOKUP(C354,Table1[[Practice no.]:[12]],27,FALSE),List!$A$2:$B$5,2,FALSE)),"",VLOOKUP(VLOOKUP(C354,Table1[[Practice no.]:[12]],27,FALSE),List!$A$2:$B$5,2,FALSE)))</f>
        <v/>
      </c>
      <c r="N354" s="69" t="str">
        <f>IF(C354="","",IF(ISERROR(VLOOKUP(VLOOKUP(C354,Table1[[Practice no.]:[12]],28,FALSE),List!$A$2:$B$5,2,FALSE)),"",VLOOKUP(VLOOKUP(C354,Table1[[Practice no.]:[12]],28,FALSE),List!$A$2:$B$5,2,FALSE)))</f>
        <v/>
      </c>
      <c r="O354" s="69" t="str">
        <f>IF(C354="","",IF(ISERROR(VLOOKUP(VLOOKUP(C354,Table1[[Practice no.]:[12]],29,FALSE),List!$A$2:$B$5,2,FALSE)),"",VLOOKUP(VLOOKUP(C354,Table1[[Practice no.]:[12]],29,FALSE),List!$A$2:$B$5,2,FALSE)))</f>
        <v/>
      </c>
      <c r="P354" s="69" t="str">
        <f>IF(C354="","",IF(ISERROR(VLOOKUP(VLOOKUP(C354,Table1[[Practice no.]:[12]],30,FALSE),List!$A$2:$B$5,2,FALSE)),"",VLOOKUP(VLOOKUP(C354,Table1[[Practice no.]:[12]],30,FALSE),List!$A$2:$B$5,2,FALSE)))</f>
        <v/>
      </c>
      <c r="Q354" s="77" t="str">
        <f>IF(C354="","",IF(ISERROR(VLOOKUP(VLOOKUP(C354,Table1[[Practice no.]:[12]],31,FALSE),List!$A$2:$B$5,2,FALSE)),"",VLOOKUP(VLOOKUP(C354,Table1[[Practice no.]:[12]],31,FALSE),List!$A$2:$B$5,2,FALSE)))</f>
        <v/>
      </c>
      <c r="R354" s="55" t="str">
        <f>IF(C354="","",IF(ISERROR(VLOOKUP(VLOOKUP(C354,Table1[[Practice no.]:[12]],32,FALSE),List!$A$2:$B$5,2,FALSE)),"",VLOOKUP(VLOOKUP(C354,Table1[[Practice no.]:[12]],32,FALSE),List!$A$2:$B$5,2,FALSE)))</f>
        <v/>
      </c>
      <c r="S354" s="55" t="str">
        <f>IF(C354="","",IF(ISERROR(VLOOKUP(VLOOKUP(C354,Table1[[Practice no.]:[12]],33,FALSE),List!$A$2:$B$5,2,FALSE)),"",VLOOKUP(VLOOKUP(C354,Table1[[Practice no.]:[12]],33,FALSE),List!$A$2:$B$5,2,FALSE)))</f>
        <v/>
      </c>
      <c r="T354" s="55" t="str">
        <f>IF(C354="","",IF(ISERROR(VLOOKUP(VLOOKUP(C354,Table1[[Practice no.]:[12]],34,FALSE),List!$A$2:$B$5,2,FALSE)),"",VLOOKUP(VLOOKUP(C354,Table1[[Practice no.]:[12]],34,FALSE),List!$A$2:$B$5,2,FALSE)))</f>
        <v/>
      </c>
      <c r="U354" s="55" t="str">
        <f>IF(C354="","",IF(ISERROR(VLOOKUP(VLOOKUP(C354,Table1[[Practice no.]:[12]],35,FALSE),List!$A$2:$B$5,2,FALSE)),"",VLOOKUP(VLOOKUP(C354,Table1[[Practice no.]:[12]],35,FALSE),List!$A$2:$B$5,2,FALSE)))</f>
        <v/>
      </c>
      <c r="V354" s="55" t="str">
        <f>IF(C354="","",IF(ISERROR(VLOOKUP(VLOOKUP(C354,Table1[[Practice no.]:[12]],36,FALSE),List!$A$2:$B$5,2,FALSE)),"",VLOOKUP(VLOOKUP(C354,Table1[[Practice no.]:[12]],36,FALSE),List!$A$2:$B$5,2,FALSE)))</f>
        <v/>
      </c>
      <c r="W354" s="55" t="str">
        <f>IF(C354="","",IF(ISERROR(VLOOKUP(VLOOKUP(C354,Table1[[Practice no.]:[12]],37,FALSE),List!$A$2:$B$5,2,FALSE)),"",VLOOKUP(VLOOKUP(C354,Table1[[Practice no.]:[12]],37,FALSE),List!$A$2:$B$5,2,FALSE)))</f>
        <v/>
      </c>
      <c r="X354" s="55" t="str">
        <f>IF(C354="","",IF(ISERROR(VLOOKUP(VLOOKUP(C354,Table1[[Practice no.]:[12]],38,FALSE),List!$A$2:$B$5,2,FALSE)),"",VLOOKUP(VLOOKUP(C354,Table1[[Practice no.]:[12]],38,FALSE),List!$A$2:$B$5,2,FALSE)))</f>
        <v/>
      </c>
      <c r="Y354" s="55" t="str">
        <f>IF(C354="","",IF(ISERROR(VLOOKUP(VLOOKUP(C354,Table1[[Practice no.]:[12]],39,FALSE),List!$A$2:$B$5,2,FALSE)),"",VLOOKUP(VLOOKUP(C354,Table1[[Practice no.]:[12]],39,FALSE),List!$A$2:$B$5,2,FALSE)))</f>
        <v/>
      </c>
      <c r="Z354" s="55" t="str">
        <f>IF(C354="","",IF(ISERROR(VLOOKUP(VLOOKUP(C354,Table1[[Practice no.]:[12]],40,FALSE),List!$A$2:$B$5,2,FALSE)),"",VLOOKUP(VLOOKUP(C354,Table1[[Practice no.]:[12]],40,FALSE),List!$A$2:$B$5,2,FALSE)))</f>
        <v/>
      </c>
      <c r="AA354" s="55" t="str">
        <f>IF(C354="","",IF(ISERROR(VLOOKUP(VLOOKUP(C354,Table1[[Practice no.]:[12]],41,FALSE),List!$A$2:$B$5,2,FALSE)),"",VLOOKUP(VLOOKUP(C354,Table1[[Practice no.]:[12]],41,FALSE),List!$A$2:$B$5,2,FALSE)))</f>
        <v/>
      </c>
      <c r="AB354" s="55" t="str">
        <f>IF(C354="","",IF(ISERROR(VLOOKUP(VLOOKUP(C354,Table1[[Practice no.]:[12]],42,FALSE),List!$A$2:$B$5,2,FALSE)),"",VLOOKUP(VLOOKUP(C354,Table1[[Practice no.]:[12]],42,FALSE),List!$A$2:$B$5,2,FALSE)))</f>
        <v/>
      </c>
    </row>
    <row r="355" spans="1:28" ht="40.35" customHeight="1">
      <c r="A355" s="222"/>
      <c r="B355" s="219"/>
      <c r="C355" s="217"/>
      <c r="D355" s="219" t="str">
        <f>IF(C355="","",HYPERLINK("#'" &amp; C355 &amp; "'!A1",VLOOKUP(C355,Table1[[Practice no.]:[Pracitce Name]],2,FALSE)))</f>
        <v/>
      </c>
      <c r="E355" s="65" t="str">
        <f>IF(C355="","",IF(ISERROR(VLOOKUP(VLOOKUP(C355,Table1[[Practice no.]:[12]],19,FALSE),List!$A$2:$B$5,2,FALSE)),"",VLOOKUP(VLOOKUP(C355,Table1[[Practice no.]:[12]],19,FALSE),List!$A$2:$B$5,2,FALSE)))</f>
        <v/>
      </c>
      <c r="F355" s="66" t="str">
        <f>IF(C355="","",IF(ISERROR(VLOOKUP(VLOOKUP(C355,Table1[[Practice no.]:[12]],20,FALSE),List!$A$2:$B$5,2,FALSE)),"",VLOOKUP(VLOOKUP(C355,Table1[[Practice no.]:[12]],20,FALSE),List!$A$2:$B$5,2,FALSE)))</f>
        <v/>
      </c>
      <c r="G355" s="66" t="str">
        <f>IF(C355="","",IF(ISERROR(VLOOKUP(VLOOKUP(C355,Table1[[Practice no.]:[12]],21,FALSE),List!$A$2:$B$5,2,FALSE)),"",VLOOKUP(VLOOKUP(C355,Table1[[Practice no.]:[12]],21,FALSE),List!$A$2:$B$5,2,FALSE)))</f>
        <v/>
      </c>
      <c r="H355" s="67" t="str">
        <f>IF(C355="","",IF(ISERROR(VLOOKUP(VLOOKUP(C355,Table1[[Practice no.]:[12]],22,FALSE),List!$A$2:$B$5,2,FALSE)),"",VLOOKUP(VLOOKUP(C355,Table1[[Practice no.]:[12]],22,FALSE),List!$A$2:$B$5,2,FALSE)))</f>
        <v/>
      </c>
      <c r="I355" s="67" t="str">
        <f>IF(C355="","",IF(ISERROR(VLOOKUP(VLOOKUP(C355,Table1[[Practice no.]:[12]],23,FALSE),List!$A$2:$B$5,2,FALSE)),"",VLOOKUP(VLOOKUP(C355,Table1[[Practice no.]:[12]],23,FALSE),List!$A$2:$B$5,2,FALSE)))</f>
        <v/>
      </c>
      <c r="J355" s="67" t="str">
        <f>IF(C355="","",IF(ISERROR(VLOOKUP(VLOOKUP(C355,Table1[[Practice no.]:[12]],24,FALSE),List!$A$2:$B$5,2,FALSE)),"",VLOOKUP(VLOOKUP(C355,Table1[[Practice no.]:[12]],24,FALSE),List!$A$2:$B$5,2,FALSE)))</f>
        <v/>
      </c>
      <c r="K355" s="68" t="str">
        <f>IF(C355="","",IF(ISERROR(VLOOKUP(VLOOKUP(C355,Table1[[Practice no.]:[12]],25,FALSE),List!$A$2:$B$5,2,FALSE)),"",VLOOKUP(VLOOKUP(C355,Table1[[Practice no.]:[12]],25,FALSE),List!$A$2:$B$5,2,FALSE)))</f>
        <v/>
      </c>
      <c r="L355" s="68" t="str">
        <f>IF(C355="","",IF(ISERROR(VLOOKUP(VLOOKUP(C355,Table1[[Practice no.]:[12]],26,FALSE),List!$A$2:$B$5,2,FALSE)),"",VLOOKUP(VLOOKUP(C355,Table1[[Practice no.]:[12]],26,FALSE),List!$A$2:$B$5,2,FALSE)))</f>
        <v/>
      </c>
      <c r="M355" s="68" t="str">
        <f>IF(C355="","",IF(ISERROR(VLOOKUP(VLOOKUP(C355,Table1[[Practice no.]:[12]],27,FALSE),List!$A$2:$B$5,2,FALSE)),"",VLOOKUP(VLOOKUP(C355,Table1[[Practice no.]:[12]],27,FALSE),List!$A$2:$B$5,2,FALSE)))</f>
        <v/>
      </c>
      <c r="N355" s="69" t="str">
        <f>IF(C355="","",IF(ISERROR(VLOOKUP(VLOOKUP(C355,Table1[[Practice no.]:[12]],28,FALSE),List!$A$2:$B$5,2,FALSE)),"",VLOOKUP(VLOOKUP(C355,Table1[[Practice no.]:[12]],28,FALSE),List!$A$2:$B$5,2,FALSE)))</f>
        <v/>
      </c>
      <c r="O355" s="69" t="str">
        <f>IF(C355="","",IF(ISERROR(VLOOKUP(VLOOKUP(C355,Table1[[Practice no.]:[12]],29,FALSE),List!$A$2:$B$5,2,FALSE)),"",VLOOKUP(VLOOKUP(C355,Table1[[Practice no.]:[12]],29,FALSE),List!$A$2:$B$5,2,FALSE)))</f>
        <v/>
      </c>
      <c r="P355" s="69" t="str">
        <f>IF(C355="","",IF(ISERROR(VLOOKUP(VLOOKUP(C355,Table1[[Practice no.]:[12]],30,FALSE),List!$A$2:$B$5,2,FALSE)),"",VLOOKUP(VLOOKUP(C355,Table1[[Practice no.]:[12]],30,FALSE),List!$A$2:$B$5,2,FALSE)))</f>
        <v/>
      </c>
      <c r="Q355" s="77" t="str">
        <f>IF(C355="","",IF(ISERROR(VLOOKUP(VLOOKUP(C355,Table1[[Practice no.]:[12]],31,FALSE),List!$A$2:$B$5,2,FALSE)),"",VLOOKUP(VLOOKUP(C355,Table1[[Practice no.]:[12]],31,FALSE),List!$A$2:$B$5,2,FALSE)))</f>
        <v/>
      </c>
      <c r="R355" s="55" t="str">
        <f>IF(C355="","",IF(ISERROR(VLOOKUP(VLOOKUP(C355,Table1[[Practice no.]:[12]],32,FALSE),List!$A$2:$B$5,2,FALSE)),"",VLOOKUP(VLOOKUP(C355,Table1[[Practice no.]:[12]],32,FALSE),List!$A$2:$B$5,2,FALSE)))</f>
        <v/>
      </c>
      <c r="S355" s="55" t="str">
        <f>IF(C355="","",IF(ISERROR(VLOOKUP(VLOOKUP(C355,Table1[[Practice no.]:[12]],33,FALSE),List!$A$2:$B$5,2,FALSE)),"",VLOOKUP(VLOOKUP(C355,Table1[[Practice no.]:[12]],33,FALSE),List!$A$2:$B$5,2,FALSE)))</f>
        <v/>
      </c>
      <c r="T355" s="55" t="str">
        <f>IF(C355="","",IF(ISERROR(VLOOKUP(VLOOKUP(C355,Table1[[Practice no.]:[12]],34,FALSE),List!$A$2:$B$5,2,FALSE)),"",VLOOKUP(VLOOKUP(C355,Table1[[Practice no.]:[12]],34,FALSE),List!$A$2:$B$5,2,FALSE)))</f>
        <v/>
      </c>
      <c r="U355" s="55" t="str">
        <f>IF(C355="","",IF(ISERROR(VLOOKUP(VLOOKUP(C355,Table1[[Practice no.]:[12]],35,FALSE),List!$A$2:$B$5,2,FALSE)),"",VLOOKUP(VLOOKUP(C355,Table1[[Practice no.]:[12]],35,FALSE),List!$A$2:$B$5,2,FALSE)))</f>
        <v/>
      </c>
      <c r="V355" s="55" t="str">
        <f>IF(C355="","",IF(ISERROR(VLOOKUP(VLOOKUP(C355,Table1[[Practice no.]:[12]],36,FALSE),List!$A$2:$B$5,2,FALSE)),"",VLOOKUP(VLOOKUP(C355,Table1[[Practice no.]:[12]],36,FALSE),List!$A$2:$B$5,2,FALSE)))</f>
        <v/>
      </c>
      <c r="W355" s="55" t="str">
        <f>IF(C355="","",IF(ISERROR(VLOOKUP(VLOOKUP(C355,Table1[[Practice no.]:[12]],37,FALSE),List!$A$2:$B$5,2,FALSE)),"",VLOOKUP(VLOOKUP(C355,Table1[[Practice no.]:[12]],37,FALSE),List!$A$2:$B$5,2,FALSE)))</f>
        <v/>
      </c>
      <c r="X355" s="55" t="str">
        <f>IF(C355="","",IF(ISERROR(VLOOKUP(VLOOKUP(C355,Table1[[Practice no.]:[12]],38,FALSE),List!$A$2:$B$5,2,FALSE)),"",VLOOKUP(VLOOKUP(C355,Table1[[Practice no.]:[12]],38,FALSE),List!$A$2:$B$5,2,FALSE)))</f>
        <v/>
      </c>
      <c r="Y355" s="55" t="str">
        <f>IF(C355="","",IF(ISERROR(VLOOKUP(VLOOKUP(C355,Table1[[Practice no.]:[12]],39,FALSE),List!$A$2:$B$5,2,FALSE)),"",VLOOKUP(VLOOKUP(C355,Table1[[Practice no.]:[12]],39,FALSE),List!$A$2:$B$5,2,FALSE)))</f>
        <v/>
      </c>
      <c r="Z355" s="55" t="str">
        <f>IF(C355="","",IF(ISERROR(VLOOKUP(VLOOKUP(C355,Table1[[Practice no.]:[12]],40,FALSE),List!$A$2:$B$5,2,FALSE)),"",VLOOKUP(VLOOKUP(C355,Table1[[Practice no.]:[12]],40,FALSE),List!$A$2:$B$5,2,FALSE)))</f>
        <v/>
      </c>
      <c r="AA355" s="55" t="str">
        <f>IF(C355="","",IF(ISERROR(VLOOKUP(VLOOKUP(C355,Table1[[Practice no.]:[12]],41,FALSE),List!$A$2:$B$5,2,FALSE)),"",VLOOKUP(VLOOKUP(C355,Table1[[Practice no.]:[12]],41,FALSE),List!$A$2:$B$5,2,FALSE)))</f>
        <v/>
      </c>
      <c r="AB355" s="55" t="str">
        <f>IF(C355="","",IF(ISERROR(VLOOKUP(VLOOKUP(C355,Table1[[Practice no.]:[12]],42,FALSE),List!$A$2:$B$5,2,FALSE)),"",VLOOKUP(VLOOKUP(C355,Table1[[Practice no.]:[12]],42,FALSE),List!$A$2:$B$5,2,FALSE)))</f>
        <v/>
      </c>
    </row>
    <row r="356" spans="1:28" ht="40.35" customHeight="1">
      <c r="A356" s="222"/>
      <c r="B356" s="219"/>
      <c r="C356" s="217"/>
      <c r="D356" s="219" t="str">
        <f>IF(C356="","",HYPERLINK("#'" &amp; C356 &amp; "'!A1",VLOOKUP(C356,Table1[[Practice no.]:[Pracitce Name]],2,FALSE)))</f>
        <v/>
      </c>
      <c r="E356" s="65" t="str">
        <f>IF(C356="","",IF(ISERROR(VLOOKUP(VLOOKUP(C356,Table1[[Practice no.]:[12]],19,FALSE),List!$A$2:$B$5,2,FALSE)),"",VLOOKUP(VLOOKUP(C356,Table1[[Practice no.]:[12]],19,FALSE),List!$A$2:$B$5,2,FALSE)))</f>
        <v/>
      </c>
      <c r="F356" s="66" t="str">
        <f>IF(C356="","",IF(ISERROR(VLOOKUP(VLOOKUP(C356,Table1[[Practice no.]:[12]],20,FALSE),List!$A$2:$B$5,2,FALSE)),"",VLOOKUP(VLOOKUP(C356,Table1[[Practice no.]:[12]],20,FALSE),List!$A$2:$B$5,2,FALSE)))</f>
        <v/>
      </c>
      <c r="G356" s="66" t="str">
        <f>IF(C356="","",IF(ISERROR(VLOOKUP(VLOOKUP(C356,Table1[[Practice no.]:[12]],21,FALSE),List!$A$2:$B$5,2,FALSE)),"",VLOOKUP(VLOOKUP(C356,Table1[[Practice no.]:[12]],21,FALSE),List!$A$2:$B$5,2,FALSE)))</f>
        <v/>
      </c>
      <c r="H356" s="67" t="str">
        <f>IF(C356="","",IF(ISERROR(VLOOKUP(VLOOKUP(C356,Table1[[Practice no.]:[12]],22,FALSE),List!$A$2:$B$5,2,FALSE)),"",VLOOKUP(VLOOKUP(C356,Table1[[Practice no.]:[12]],22,FALSE),List!$A$2:$B$5,2,FALSE)))</f>
        <v/>
      </c>
      <c r="I356" s="67" t="str">
        <f>IF(C356="","",IF(ISERROR(VLOOKUP(VLOOKUP(C356,Table1[[Practice no.]:[12]],23,FALSE),List!$A$2:$B$5,2,FALSE)),"",VLOOKUP(VLOOKUP(C356,Table1[[Practice no.]:[12]],23,FALSE),List!$A$2:$B$5,2,FALSE)))</f>
        <v/>
      </c>
      <c r="J356" s="67" t="str">
        <f>IF(C356="","",IF(ISERROR(VLOOKUP(VLOOKUP(C356,Table1[[Practice no.]:[12]],24,FALSE),List!$A$2:$B$5,2,FALSE)),"",VLOOKUP(VLOOKUP(C356,Table1[[Practice no.]:[12]],24,FALSE),List!$A$2:$B$5,2,FALSE)))</f>
        <v/>
      </c>
      <c r="K356" s="68" t="str">
        <f>IF(C356="","",IF(ISERROR(VLOOKUP(VLOOKUP(C356,Table1[[Practice no.]:[12]],25,FALSE),List!$A$2:$B$5,2,FALSE)),"",VLOOKUP(VLOOKUP(C356,Table1[[Practice no.]:[12]],25,FALSE),List!$A$2:$B$5,2,FALSE)))</f>
        <v/>
      </c>
      <c r="L356" s="68" t="str">
        <f>IF(C356="","",IF(ISERROR(VLOOKUP(VLOOKUP(C356,Table1[[Practice no.]:[12]],26,FALSE),List!$A$2:$B$5,2,FALSE)),"",VLOOKUP(VLOOKUP(C356,Table1[[Practice no.]:[12]],26,FALSE),List!$A$2:$B$5,2,FALSE)))</f>
        <v/>
      </c>
      <c r="M356" s="68" t="str">
        <f>IF(C356="","",IF(ISERROR(VLOOKUP(VLOOKUP(C356,Table1[[Practice no.]:[12]],27,FALSE),List!$A$2:$B$5,2,FALSE)),"",VLOOKUP(VLOOKUP(C356,Table1[[Practice no.]:[12]],27,FALSE),List!$A$2:$B$5,2,FALSE)))</f>
        <v/>
      </c>
      <c r="N356" s="69" t="str">
        <f>IF(C356="","",IF(ISERROR(VLOOKUP(VLOOKUP(C356,Table1[[Practice no.]:[12]],28,FALSE),List!$A$2:$B$5,2,FALSE)),"",VLOOKUP(VLOOKUP(C356,Table1[[Practice no.]:[12]],28,FALSE),List!$A$2:$B$5,2,FALSE)))</f>
        <v/>
      </c>
      <c r="O356" s="69" t="str">
        <f>IF(C356="","",IF(ISERROR(VLOOKUP(VLOOKUP(C356,Table1[[Practice no.]:[12]],29,FALSE),List!$A$2:$B$5,2,FALSE)),"",VLOOKUP(VLOOKUP(C356,Table1[[Practice no.]:[12]],29,FALSE),List!$A$2:$B$5,2,FALSE)))</f>
        <v/>
      </c>
      <c r="P356" s="69" t="str">
        <f>IF(C356="","",IF(ISERROR(VLOOKUP(VLOOKUP(C356,Table1[[Practice no.]:[12]],30,FALSE),List!$A$2:$B$5,2,FALSE)),"",VLOOKUP(VLOOKUP(C356,Table1[[Practice no.]:[12]],30,FALSE),List!$A$2:$B$5,2,FALSE)))</f>
        <v/>
      </c>
      <c r="Q356" s="77" t="str">
        <f>IF(C356="","",IF(ISERROR(VLOOKUP(VLOOKUP(C356,Table1[[Practice no.]:[12]],31,FALSE),List!$A$2:$B$5,2,FALSE)),"",VLOOKUP(VLOOKUP(C356,Table1[[Practice no.]:[12]],31,FALSE),List!$A$2:$B$5,2,FALSE)))</f>
        <v/>
      </c>
      <c r="R356" s="55" t="str">
        <f>IF(C356="","",IF(ISERROR(VLOOKUP(VLOOKUP(C356,Table1[[Practice no.]:[12]],32,FALSE),List!$A$2:$B$5,2,FALSE)),"",VLOOKUP(VLOOKUP(C356,Table1[[Practice no.]:[12]],32,FALSE),List!$A$2:$B$5,2,FALSE)))</f>
        <v/>
      </c>
      <c r="S356" s="55" t="str">
        <f>IF(C356="","",IF(ISERROR(VLOOKUP(VLOOKUP(C356,Table1[[Practice no.]:[12]],33,FALSE),List!$A$2:$B$5,2,FALSE)),"",VLOOKUP(VLOOKUP(C356,Table1[[Practice no.]:[12]],33,FALSE),List!$A$2:$B$5,2,FALSE)))</f>
        <v/>
      </c>
      <c r="T356" s="55" t="str">
        <f>IF(C356="","",IF(ISERROR(VLOOKUP(VLOOKUP(C356,Table1[[Practice no.]:[12]],34,FALSE),List!$A$2:$B$5,2,FALSE)),"",VLOOKUP(VLOOKUP(C356,Table1[[Practice no.]:[12]],34,FALSE),List!$A$2:$B$5,2,FALSE)))</f>
        <v/>
      </c>
      <c r="U356" s="55" t="str">
        <f>IF(C356="","",IF(ISERROR(VLOOKUP(VLOOKUP(C356,Table1[[Practice no.]:[12]],35,FALSE),List!$A$2:$B$5,2,FALSE)),"",VLOOKUP(VLOOKUP(C356,Table1[[Practice no.]:[12]],35,FALSE),List!$A$2:$B$5,2,FALSE)))</f>
        <v/>
      </c>
      <c r="V356" s="55" t="str">
        <f>IF(C356="","",IF(ISERROR(VLOOKUP(VLOOKUP(C356,Table1[[Practice no.]:[12]],36,FALSE),List!$A$2:$B$5,2,FALSE)),"",VLOOKUP(VLOOKUP(C356,Table1[[Practice no.]:[12]],36,FALSE),List!$A$2:$B$5,2,FALSE)))</f>
        <v/>
      </c>
      <c r="W356" s="55" t="str">
        <f>IF(C356="","",IF(ISERROR(VLOOKUP(VLOOKUP(C356,Table1[[Practice no.]:[12]],37,FALSE),List!$A$2:$B$5,2,FALSE)),"",VLOOKUP(VLOOKUP(C356,Table1[[Practice no.]:[12]],37,FALSE),List!$A$2:$B$5,2,FALSE)))</f>
        <v/>
      </c>
      <c r="X356" s="55" t="str">
        <f>IF(C356="","",IF(ISERROR(VLOOKUP(VLOOKUP(C356,Table1[[Practice no.]:[12]],38,FALSE),List!$A$2:$B$5,2,FALSE)),"",VLOOKUP(VLOOKUP(C356,Table1[[Practice no.]:[12]],38,FALSE),List!$A$2:$B$5,2,FALSE)))</f>
        <v/>
      </c>
      <c r="Y356" s="55" t="str">
        <f>IF(C356="","",IF(ISERROR(VLOOKUP(VLOOKUP(C356,Table1[[Practice no.]:[12]],39,FALSE),List!$A$2:$B$5,2,FALSE)),"",VLOOKUP(VLOOKUP(C356,Table1[[Practice no.]:[12]],39,FALSE),List!$A$2:$B$5,2,FALSE)))</f>
        <v/>
      </c>
      <c r="Z356" s="55" t="str">
        <f>IF(C356="","",IF(ISERROR(VLOOKUP(VLOOKUP(C356,Table1[[Practice no.]:[12]],40,FALSE),List!$A$2:$B$5,2,FALSE)),"",VLOOKUP(VLOOKUP(C356,Table1[[Practice no.]:[12]],40,FALSE),List!$A$2:$B$5,2,FALSE)))</f>
        <v/>
      </c>
      <c r="AA356" s="55" t="str">
        <f>IF(C356="","",IF(ISERROR(VLOOKUP(VLOOKUP(C356,Table1[[Practice no.]:[12]],41,FALSE),List!$A$2:$B$5,2,FALSE)),"",VLOOKUP(VLOOKUP(C356,Table1[[Practice no.]:[12]],41,FALSE),List!$A$2:$B$5,2,FALSE)))</f>
        <v/>
      </c>
      <c r="AB356" s="55" t="str">
        <f>IF(C356="","",IF(ISERROR(VLOOKUP(VLOOKUP(C356,Table1[[Practice no.]:[12]],42,FALSE),List!$A$2:$B$5,2,FALSE)),"",VLOOKUP(VLOOKUP(C356,Table1[[Practice no.]:[12]],42,FALSE),List!$A$2:$B$5,2,FALSE)))</f>
        <v/>
      </c>
    </row>
    <row r="357" spans="1:28" ht="40.35" customHeight="1">
      <c r="A357" s="222"/>
      <c r="B357" s="219"/>
      <c r="C357" s="217"/>
      <c r="D357" s="219" t="str">
        <f>IF(C357="","",HYPERLINK("#'" &amp; C357 &amp; "'!A1",VLOOKUP(C357,Table1[[Practice no.]:[Pracitce Name]],2,FALSE)))</f>
        <v/>
      </c>
      <c r="E357" s="65" t="str">
        <f>IF(C357="","",IF(ISERROR(VLOOKUP(VLOOKUP(C357,Table1[[Practice no.]:[12]],19,FALSE),List!$A$2:$B$5,2,FALSE)),"",VLOOKUP(VLOOKUP(C357,Table1[[Practice no.]:[12]],19,FALSE),List!$A$2:$B$5,2,FALSE)))</f>
        <v/>
      </c>
      <c r="F357" s="66" t="str">
        <f>IF(C357="","",IF(ISERROR(VLOOKUP(VLOOKUP(C357,Table1[[Practice no.]:[12]],20,FALSE),List!$A$2:$B$5,2,FALSE)),"",VLOOKUP(VLOOKUP(C357,Table1[[Practice no.]:[12]],20,FALSE),List!$A$2:$B$5,2,FALSE)))</f>
        <v/>
      </c>
      <c r="G357" s="66" t="str">
        <f>IF(C357="","",IF(ISERROR(VLOOKUP(VLOOKUP(C357,Table1[[Practice no.]:[12]],21,FALSE),List!$A$2:$B$5,2,FALSE)),"",VLOOKUP(VLOOKUP(C357,Table1[[Practice no.]:[12]],21,FALSE),List!$A$2:$B$5,2,FALSE)))</f>
        <v/>
      </c>
      <c r="H357" s="67" t="str">
        <f>IF(C357="","",IF(ISERROR(VLOOKUP(VLOOKUP(C357,Table1[[Practice no.]:[12]],22,FALSE),List!$A$2:$B$5,2,FALSE)),"",VLOOKUP(VLOOKUP(C357,Table1[[Practice no.]:[12]],22,FALSE),List!$A$2:$B$5,2,FALSE)))</f>
        <v/>
      </c>
      <c r="I357" s="67" t="str">
        <f>IF(C357="","",IF(ISERROR(VLOOKUP(VLOOKUP(C357,Table1[[Practice no.]:[12]],23,FALSE),List!$A$2:$B$5,2,FALSE)),"",VLOOKUP(VLOOKUP(C357,Table1[[Practice no.]:[12]],23,FALSE),List!$A$2:$B$5,2,FALSE)))</f>
        <v/>
      </c>
      <c r="J357" s="67" t="str">
        <f>IF(C357="","",IF(ISERROR(VLOOKUP(VLOOKUP(C357,Table1[[Practice no.]:[12]],24,FALSE),List!$A$2:$B$5,2,FALSE)),"",VLOOKUP(VLOOKUP(C357,Table1[[Practice no.]:[12]],24,FALSE),List!$A$2:$B$5,2,FALSE)))</f>
        <v/>
      </c>
      <c r="K357" s="68" t="str">
        <f>IF(C357="","",IF(ISERROR(VLOOKUP(VLOOKUP(C357,Table1[[Practice no.]:[12]],25,FALSE),List!$A$2:$B$5,2,FALSE)),"",VLOOKUP(VLOOKUP(C357,Table1[[Practice no.]:[12]],25,FALSE),List!$A$2:$B$5,2,FALSE)))</f>
        <v/>
      </c>
      <c r="L357" s="68" t="str">
        <f>IF(C357="","",IF(ISERROR(VLOOKUP(VLOOKUP(C357,Table1[[Practice no.]:[12]],26,FALSE),List!$A$2:$B$5,2,FALSE)),"",VLOOKUP(VLOOKUP(C357,Table1[[Practice no.]:[12]],26,FALSE),List!$A$2:$B$5,2,FALSE)))</f>
        <v/>
      </c>
      <c r="M357" s="68" t="str">
        <f>IF(C357="","",IF(ISERROR(VLOOKUP(VLOOKUP(C357,Table1[[Practice no.]:[12]],27,FALSE),List!$A$2:$B$5,2,FALSE)),"",VLOOKUP(VLOOKUP(C357,Table1[[Practice no.]:[12]],27,FALSE),List!$A$2:$B$5,2,FALSE)))</f>
        <v/>
      </c>
      <c r="N357" s="69" t="str">
        <f>IF(C357="","",IF(ISERROR(VLOOKUP(VLOOKUP(C357,Table1[[Practice no.]:[12]],28,FALSE),List!$A$2:$B$5,2,FALSE)),"",VLOOKUP(VLOOKUP(C357,Table1[[Practice no.]:[12]],28,FALSE),List!$A$2:$B$5,2,FALSE)))</f>
        <v/>
      </c>
      <c r="O357" s="69" t="str">
        <f>IF(C357="","",IF(ISERROR(VLOOKUP(VLOOKUP(C357,Table1[[Practice no.]:[12]],29,FALSE),List!$A$2:$B$5,2,FALSE)),"",VLOOKUP(VLOOKUP(C357,Table1[[Practice no.]:[12]],29,FALSE),List!$A$2:$B$5,2,FALSE)))</f>
        <v/>
      </c>
      <c r="P357" s="69" t="str">
        <f>IF(C357="","",IF(ISERROR(VLOOKUP(VLOOKUP(C357,Table1[[Practice no.]:[12]],30,FALSE),List!$A$2:$B$5,2,FALSE)),"",VLOOKUP(VLOOKUP(C357,Table1[[Practice no.]:[12]],30,FALSE),List!$A$2:$B$5,2,FALSE)))</f>
        <v/>
      </c>
      <c r="Q357" s="77" t="str">
        <f>IF(C357="","",IF(ISERROR(VLOOKUP(VLOOKUP(C357,Table1[[Practice no.]:[12]],31,FALSE),List!$A$2:$B$5,2,FALSE)),"",VLOOKUP(VLOOKUP(C357,Table1[[Practice no.]:[12]],31,FALSE),List!$A$2:$B$5,2,FALSE)))</f>
        <v/>
      </c>
      <c r="R357" s="55" t="str">
        <f>IF(C357="","",IF(ISERROR(VLOOKUP(VLOOKUP(C357,Table1[[Practice no.]:[12]],32,FALSE),List!$A$2:$B$5,2,FALSE)),"",VLOOKUP(VLOOKUP(C357,Table1[[Practice no.]:[12]],32,FALSE),List!$A$2:$B$5,2,FALSE)))</f>
        <v/>
      </c>
      <c r="S357" s="55" t="str">
        <f>IF(C357="","",IF(ISERROR(VLOOKUP(VLOOKUP(C357,Table1[[Practice no.]:[12]],33,FALSE),List!$A$2:$B$5,2,FALSE)),"",VLOOKUP(VLOOKUP(C357,Table1[[Practice no.]:[12]],33,FALSE),List!$A$2:$B$5,2,FALSE)))</f>
        <v/>
      </c>
      <c r="T357" s="55" t="str">
        <f>IF(C357="","",IF(ISERROR(VLOOKUP(VLOOKUP(C357,Table1[[Practice no.]:[12]],34,FALSE),List!$A$2:$B$5,2,FALSE)),"",VLOOKUP(VLOOKUP(C357,Table1[[Practice no.]:[12]],34,FALSE),List!$A$2:$B$5,2,FALSE)))</f>
        <v/>
      </c>
      <c r="U357" s="55" t="str">
        <f>IF(C357="","",IF(ISERROR(VLOOKUP(VLOOKUP(C357,Table1[[Practice no.]:[12]],35,FALSE),List!$A$2:$B$5,2,FALSE)),"",VLOOKUP(VLOOKUP(C357,Table1[[Practice no.]:[12]],35,FALSE),List!$A$2:$B$5,2,FALSE)))</f>
        <v/>
      </c>
      <c r="V357" s="55" t="str">
        <f>IF(C357="","",IF(ISERROR(VLOOKUP(VLOOKUP(C357,Table1[[Practice no.]:[12]],36,FALSE),List!$A$2:$B$5,2,FALSE)),"",VLOOKUP(VLOOKUP(C357,Table1[[Practice no.]:[12]],36,FALSE),List!$A$2:$B$5,2,FALSE)))</f>
        <v/>
      </c>
      <c r="W357" s="55" t="str">
        <f>IF(C357="","",IF(ISERROR(VLOOKUP(VLOOKUP(C357,Table1[[Practice no.]:[12]],37,FALSE),List!$A$2:$B$5,2,FALSE)),"",VLOOKUP(VLOOKUP(C357,Table1[[Practice no.]:[12]],37,FALSE),List!$A$2:$B$5,2,FALSE)))</f>
        <v/>
      </c>
      <c r="X357" s="55" t="str">
        <f>IF(C357="","",IF(ISERROR(VLOOKUP(VLOOKUP(C357,Table1[[Practice no.]:[12]],38,FALSE),List!$A$2:$B$5,2,FALSE)),"",VLOOKUP(VLOOKUP(C357,Table1[[Practice no.]:[12]],38,FALSE),List!$A$2:$B$5,2,FALSE)))</f>
        <v/>
      </c>
      <c r="Y357" s="55" t="str">
        <f>IF(C357="","",IF(ISERROR(VLOOKUP(VLOOKUP(C357,Table1[[Practice no.]:[12]],39,FALSE),List!$A$2:$B$5,2,FALSE)),"",VLOOKUP(VLOOKUP(C357,Table1[[Practice no.]:[12]],39,FALSE),List!$A$2:$B$5,2,FALSE)))</f>
        <v/>
      </c>
      <c r="Z357" s="55" t="str">
        <f>IF(C357="","",IF(ISERROR(VLOOKUP(VLOOKUP(C357,Table1[[Practice no.]:[12]],40,FALSE),List!$A$2:$B$5,2,FALSE)),"",VLOOKUP(VLOOKUP(C357,Table1[[Practice no.]:[12]],40,FALSE),List!$A$2:$B$5,2,FALSE)))</f>
        <v/>
      </c>
      <c r="AA357" s="55" t="str">
        <f>IF(C357="","",IF(ISERROR(VLOOKUP(VLOOKUP(C357,Table1[[Practice no.]:[12]],41,FALSE),List!$A$2:$B$5,2,FALSE)),"",VLOOKUP(VLOOKUP(C357,Table1[[Practice no.]:[12]],41,FALSE),List!$A$2:$B$5,2,FALSE)))</f>
        <v/>
      </c>
      <c r="AB357" s="55" t="str">
        <f>IF(C357="","",IF(ISERROR(VLOOKUP(VLOOKUP(C357,Table1[[Practice no.]:[12]],42,FALSE),List!$A$2:$B$5,2,FALSE)),"",VLOOKUP(VLOOKUP(C357,Table1[[Practice no.]:[12]],42,FALSE),List!$A$2:$B$5,2,FALSE)))</f>
        <v/>
      </c>
    </row>
    <row r="358" spans="1:28" ht="40.35" customHeight="1">
      <c r="A358" s="222"/>
      <c r="B358" s="219"/>
      <c r="C358" s="217"/>
      <c r="D358" s="219" t="str">
        <f>IF(C358="","",HYPERLINK("#'" &amp; C358 &amp; "'!A1",VLOOKUP(C358,Table1[[Practice no.]:[Pracitce Name]],2,FALSE)))</f>
        <v/>
      </c>
      <c r="E358" s="65" t="str">
        <f>IF(C358="","",IF(ISERROR(VLOOKUP(VLOOKUP(C358,Table1[[Practice no.]:[12]],19,FALSE),List!$A$2:$B$5,2,FALSE)),"",VLOOKUP(VLOOKUP(C358,Table1[[Practice no.]:[12]],19,FALSE),List!$A$2:$B$5,2,FALSE)))</f>
        <v/>
      </c>
      <c r="F358" s="66" t="str">
        <f>IF(C358="","",IF(ISERROR(VLOOKUP(VLOOKUP(C358,Table1[[Practice no.]:[12]],20,FALSE),List!$A$2:$B$5,2,FALSE)),"",VLOOKUP(VLOOKUP(C358,Table1[[Practice no.]:[12]],20,FALSE),List!$A$2:$B$5,2,FALSE)))</f>
        <v/>
      </c>
      <c r="G358" s="66" t="str">
        <f>IF(C358="","",IF(ISERROR(VLOOKUP(VLOOKUP(C358,Table1[[Practice no.]:[12]],21,FALSE),List!$A$2:$B$5,2,FALSE)),"",VLOOKUP(VLOOKUP(C358,Table1[[Practice no.]:[12]],21,FALSE),List!$A$2:$B$5,2,FALSE)))</f>
        <v/>
      </c>
      <c r="H358" s="67" t="str">
        <f>IF(C358="","",IF(ISERROR(VLOOKUP(VLOOKUP(C358,Table1[[Practice no.]:[12]],22,FALSE),List!$A$2:$B$5,2,FALSE)),"",VLOOKUP(VLOOKUP(C358,Table1[[Practice no.]:[12]],22,FALSE),List!$A$2:$B$5,2,FALSE)))</f>
        <v/>
      </c>
      <c r="I358" s="67" t="str">
        <f>IF(C358="","",IF(ISERROR(VLOOKUP(VLOOKUP(C358,Table1[[Practice no.]:[12]],23,FALSE),List!$A$2:$B$5,2,FALSE)),"",VLOOKUP(VLOOKUP(C358,Table1[[Practice no.]:[12]],23,FALSE),List!$A$2:$B$5,2,FALSE)))</f>
        <v/>
      </c>
      <c r="J358" s="67" t="str">
        <f>IF(C358="","",IF(ISERROR(VLOOKUP(VLOOKUP(C358,Table1[[Practice no.]:[12]],24,FALSE),List!$A$2:$B$5,2,FALSE)),"",VLOOKUP(VLOOKUP(C358,Table1[[Practice no.]:[12]],24,FALSE),List!$A$2:$B$5,2,FALSE)))</f>
        <v/>
      </c>
      <c r="K358" s="68" t="str">
        <f>IF(C358="","",IF(ISERROR(VLOOKUP(VLOOKUP(C358,Table1[[Practice no.]:[12]],25,FALSE),List!$A$2:$B$5,2,FALSE)),"",VLOOKUP(VLOOKUP(C358,Table1[[Practice no.]:[12]],25,FALSE),List!$A$2:$B$5,2,FALSE)))</f>
        <v/>
      </c>
      <c r="L358" s="68" t="str">
        <f>IF(C358="","",IF(ISERROR(VLOOKUP(VLOOKUP(C358,Table1[[Practice no.]:[12]],26,FALSE),List!$A$2:$B$5,2,FALSE)),"",VLOOKUP(VLOOKUP(C358,Table1[[Practice no.]:[12]],26,FALSE),List!$A$2:$B$5,2,FALSE)))</f>
        <v/>
      </c>
      <c r="M358" s="68" t="str">
        <f>IF(C358="","",IF(ISERROR(VLOOKUP(VLOOKUP(C358,Table1[[Practice no.]:[12]],27,FALSE),List!$A$2:$B$5,2,FALSE)),"",VLOOKUP(VLOOKUP(C358,Table1[[Practice no.]:[12]],27,FALSE),List!$A$2:$B$5,2,FALSE)))</f>
        <v/>
      </c>
      <c r="N358" s="69" t="str">
        <f>IF(C358="","",IF(ISERROR(VLOOKUP(VLOOKUP(C358,Table1[[Practice no.]:[12]],28,FALSE),List!$A$2:$B$5,2,FALSE)),"",VLOOKUP(VLOOKUP(C358,Table1[[Practice no.]:[12]],28,FALSE),List!$A$2:$B$5,2,FALSE)))</f>
        <v/>
      </c>
      <c r="O358" s="69" t="str">
        <f>IF(C358="","",IF(ISERROR(VLOOKUP(VLOOKUP(C358,Table1[[Practice no.]:[12]],29,FALSE),List!$A$2:$B$5,2,FALSE)),"",VLOOKUP(VLOOKUP(C358,Table1[[Practice no.]:[12]],29,FALSE),List!$A$2:$B$5,2,FALSE)))</f>
        <v/>
      </c>
      <c r="P358" s="69" t="str">
        <f>IF(C358="","",IF(ISERROR(VLOOKUP(VLOOKUP(C358,Table1[[Practice no.]:[12]],30,FALSE),List!$A$2:$B$5,2,FALSE)),"",VLOOKUP(VLOOKUP(C358,Table1[[Practice no.]:[12]],30,FALSE),List!$A$2:$B$5,2,FALSE)))</f>
        <v/>
      </c>
      <c r="Q358" s="77" t="str">
        <f>IF(C358="","",IF(ISERROR(VLOOKUP(VLOOKUP(C358,Table1[[Practice no.]:[12]],31,FALSE),List!$A$2:$B$5,2,FALSE)),"",VLOOKUP(VLOOKUP(C358,Table1[[Practice no.]:[12]],31,FALSE),List!$A$2:$B$5,2,FALSE)))</f>
        <v/>
      </c>
      <c r="R358" s="55" t="str">
        <f>IF(C358="","",IF(ISERROR(VLOOKUP(VLOOKUP(C358,Table1[[Practice no.]:[12]],32,FALSE),List!$A$2:$B$5,2,FALSE)),"",VLOOKUP(VLOOKUP(C358,Table1[[Practice no.]:[12]],32,FALSE),List!$A$2:$B$5,2,FALSE)))</f>
        <v/>
      </c>
      <c r="S358" s="55" t="str">
        <f>IF(C358="","",IF(ISERROR(VLOOKUP(VLOOKUP(C358,Table1[[Practice no.]:[12]],33,FALSE),List!$A$2:$B$5,2,FALSE)),"",VLOOKUP(VLOOKUP(C358,Table1[[Practice no.]:[12]],33,FALSE),List!$A$2:$B$5,2,FALSE)))</f>
        <v/>
      </c>
      <c r="T358" s="55" t="str">
        <f>IF(C358="","",IF(ISERROR(VLOOKUP(VLOOKUP(C358,Table1[[Practice no.]:[12]],34,FALSE),List!$A$2:$B$5,2,FALSE)),"",VLOOKUP(VLOOKUP(C358,Table1[[Practice no.]:[12]],34,FALSE),List!$A$2:$B$5,2,FALSE)))</f>
        <v/>
      </c>
      <c r="U358" s="55" t="str">
        <f>IF(C358="","",IF(ISERROR(VLOOKUP(VLOOKUP(C358,Table1[[Practice no.]:[12]],35,FALSE),List!$A$2:$B$5,2,FALSE)),"",VLOOKUP(VLOOKUP(C358,Table1[[Practice no.]:[12]],35,FALSE),List!$A$2:$B$5,2,FALSE)))</f>
        <v/>
      </c>
      <c r="V358" s="55" t="str">
        <f>IF(C358="","",IF(ISERROR(VLOOKUP(VLOOKUP(C358,Table1[[Practice no.]:[12]],36,FALSE),List!$A$2:$B$5,2,FALSE)),"",VLOOKUP(VLOOKUP(C358,Table1[[Practice no.]:[12]],36,FALSE),List!$A$2:$B$5,2,FALSE)))</f>
        <v/>
      </c>
      <c r="W358" s="55" t="str">
        <f>IF(C358="","",IF(ISERROR(VLOOKUP(VLOOKUP(C358,Table1[[Practice no.]:[12]],37,FALSE),List!$A$2:$B$5,2,FALSE)),"",VLOOKUP(VLOOKUP(C358,Table1[[Practice no.]:[12]],37,FALSE),List!$A$2:$B$5,2,FALSE)))</f>
        <v/>
      </c>
      <c r="X358" s="55" t="str">
        <f>IF(C358="","",IF(ISERROR(VLOOKUP(VLOOKUP(C358,Table1[[Practice no.]:[12]],38,FALSE),List!$A$2:$B$5,2,FALSE)),"",VLOOKUP(VLOOKUP(C358,Table1[[Practice no.]:[12]],38,FALSE),List!$A$2:$B$5,2,FALSE)))</f>
        <v/>
      </c>
      <c r="Y358" s="55" t="str">
        <f>IF(C358="","",IF(ISERROR(VLOOKUP(VLOOKUP(C358,Table1[[Practice no.]:[12]],39,FALSE),List!$A$2:$B$5,2,FALSE)),"",VLOOKUP(VLOOKUP(C358,Table1[[Practice no.]:[12]],39,FALSE),List!$A$2:$B$5,2,FALSE)))</f>
        <v/>
      </c>
      <c r="Z358" s="55" t="str">
        <f>IF(C358="","",IF(ISERROR(VLOOKUP(VLOOKUP(C358,Table1[[Practice no.]:[12]],40,FALSE),List!$A$2:$B$5,2,FALSE)),"",VLOOKUP(VLOOKUP(C358,Table1[[Practice no.]:[12]],40,FALSE),List!$A$2:$B$5,2,FALSE)))</f>
        <v/>
      </c>
      <c r="AA358" s="55" t="str">
        <f>IF(C358="","",IF(ISERROR(VLOOKUP(VLOOKUP(C358,Table1[[Practice no.]:[12]],41,FALSE),List!$A$2:$B$5,2,FALSE)),"",VLOOKUP(VLOOKUP(C358,Table1[[Practice no.]:[12]],41,FALSE),List!$A$2:$B$5,2,FALSE)))</f>
        <v/>
      </c>
      <c r="AB358" s="55" t="str">
        <f>IF(C358="","",IF(ISERROR(VLOOKUP(VLOOKUP(C358,Table1[[Practice no.]:[12]],42,FALSE),List!$A$2:$B$5,2,FALSE)),"",VLOOKUP(VLOOKUP(C358,Table1[[Practice no.]:[12]],42,FALSE),List!$A$2:$B$5,2,FALSE)))</f>
        <v/>
      </c>
    </row>
    <row r="359" spans="1:28" ht="40.35" customHeight="1">
      <c r="A359" s="222"/>
      <c r="B359" s="219"/>
      <c r="C359" s="217"/>
      <c r="D359" s="219" t="str">
        <f>IF(C359="","",HYPERLINK("#'" &amp; C359 &amp; "'!A1",VLOOKUP(C359,Table1[[Practice no.]:[Pracitce Name]],2,FALSE)))</f>
        <v/>
      </c>
      <c r="E359" s="65" t="str">
        <f>IF(C359="","",IF(ISERROR(VLOOKUP(VLOOKUP(C359,Table1[[Practice no.]:[12]],19,FALSE),List!$A$2:$B$5,2,FALSE)),"",VLOOKUP(VLOOKUP(C359,Table1[[Practice no.]:[12]],19,FALSE),List!$A$2:$B$5,2,FALSE)))</f>
        <v/>
      </c>
      <c r="F359" s="66" t="str">
        <f>IF(C359="","",IF(ISERROR(VLOOKUP(VLOOKUP(C359,Table1[[Practice no.]:[12]],20,FALSE),List!$A$2:$B$5,2,FALSE)),"",VLOOKUP(VLOOKUP(C359,Table1[[Practice no.]:[12]],20,FALSE),List!$A$2:$B$5,2,FALSE)))</f>
        <v/>
      </c>
      <c r="G359" s="66" t="str">
        <f>IF(C359="","",IF(ISERROR(VLOOKUP(VLOOKUP(C359,Table1[[Practice no.]:[12]],21,FALSE),List!$A$2:$B$5,2,FALSE)),"",VLOOKUP(VLOOKUP(C359,Table1[[Practice no.]:[12]],21,FALSE),List!$A$2:$B$5,2,FALSE)))</f>
        <v/>
      </c>
      <c r="H359" s="67" t="str">
        <f>IF(C359="","",IF(ISERROR(VLOOKUP(VLOOKUP(C359,Table1[[Practice no.]:[12]],22,FALSE),List!$A$2:$B$5,2,FALSE)),"",VLOOKUP(VLOOKUP(C359,Table1[[Practice no.]:[12]],22,FALSE),List!$A$2:$B$5,2,FALSE)))</f>
        <v/>
      </c>
      <c r="I359" s="67" t="str">
        <f>IF(C359="","",IF(ISERROR(VLOOKUP(VLOOKUP(C359,Table1[[Practice no.]:[12]],23,FALSE),List!$A$2:$B$5,2,FALSE)),"",VLOOKUP(VLOOKUP(C359,Table1[[Practice no.]:[12]],23,FALSE),List!$A$2:$B$5,2,FALSE)))</f>
        <v/>
      </c>
      <c r="J359" s="67" t="str">
        <f>IF(C359="","",IF(ISERROR(VLOOKUP(VLOOKUP(C359,Table1[[Practice no.]:[12]],24,FALSE),List!$A$2:$B$5,2,FALSE)),"",VLOOKUP(VLOOKUP(C359,Table1[[Practice no.]:[12]],24,FALSE),List!$A$2:$B$5,2,FALSE)))</f>
        <v/>
      </c>
      <c r="K359" s="68" t="str">
        <f>IF(C359="","",IF(ISERROR(VLOOKUP(VLOOKUP(C359,Table1[[Practice no.]:[12]],25,FALSE),List!$A$2:$B$5,2,FALSE)),"",VLOOKUP(VLOOKUP(C359,Table1[[Practice no.]:[12]],25,FALSE),List!$A$2:$B$5,2,FALSE)))</f>
        <v/>
      </c>
      <c r="L359" s="68" t="str">
        <f>IF(C359="","",IF(ISERROR(VLOOKUP(VLOOKUP(C359,Table1[[Practice no.]:[12]],26,FALSE),List!$A$2:$B$5,2,FALSE)),"",VLOOKUP(VLOOKUP(C359,Table1[[Practice no.]:[12]],26,FALSE),List!$A$2:$B$5,2,FALSE)))</f>
        <v/>
      </c>
      <c r="M359" s="68" t="str">
        <f>IF(C359="","",IF(ISERROR(VLOOKUP(VLOOKUP(C359,Table1[[Practice no.]:[12]],27,FALSE),List!$A$2:$B$5,2,FALSE)),"",VLOOKUP(VLOOKUP(C359,Table1[[Practice no.]:[12]],27,FALSE),List!$A$2:$B$5,2,FALSE)))</f>
        <v/>
      </c>
      <c r="N359" s="69" t="str">
        <f>IF(C359="","",IF(ISERROR(VLOOKUP(VLOOKUP(C359,Table1[[Practice no.]:[12]],28,FALSE),List!$A$2:$B$5,2,FALSE)),"",VLOOKUP(VLOOKUP(C359,Table1[[Practice no.]:[12]],28,FALSE),List!$A$2:$B$5,2,FALSE)))</f>
        <v/>
      </c>
      <c r="O359" s="69" t="str">
        <f>IF(C359="","",IF(ISERROR(VLOOKUP(VLOOKUP(C359,Table1[[Practice no.]:[12]],29,FALSE),List!$A$2:$B$5,2,FALSE)),"",VLOOKUP(VLOOKUP(C359,Table1[[Practice no.]:[12]],29,FALSE),List!$A$2:$B$5,2,FALSE)))</f>
        <v/>
      </c>
      <c r="P359" s="69" t="str">
        <f>IF(C359="","",IF(ISERROR(VLOOKUP(VLOOKUP(C359,Table1[[Practice no.]:[12]],30,FALSE),List!$A$2:$B$5,2,FALSE)),"",VLOOKUP(VLOOKUP(C359,Table1[[Practice no.]:[12]],30,FALSE),List!$A$2:$B$5,2,FALSE)))</f>
        <v/>
      </c>
      <c r="Q359" s="77" t="str">
        <f>IF(C359="","",IF(ISERROR(VLOOKUP(VLOOKUP(C359,Table1[[Practice no.]:[12]],31,FALSE),List!$A$2:$B$5,2,FALSE)),"",VLOOKUP(VLOOKUP(C359,Table1[[Practice no.]:[12]],31,FALSE),List!$A$2:$B$5,2,FALSE)))</f>
        <v/>
      </c>
      <c r="R359" s="55" t="str">
        <f>IF(C359="","",IF(ISERROR(VLOOKUP(VLOOKUP(C359,Table1[[Practice no.]:[12]],32,FALSE),List!$A$2:$B$5,2,FALSE)),"",VLOOKUP(VLOOKUP(C359,Table1[[Practice no.]:[12]],32,FALSE),List!$A$2:$B$5,2,FALSE)))</f>
        <v/>
      </c>
      <c r="S359" s="55" t="str">
        <f>IF(C359="","",IF(ISERROR(VLOOKUP(VLOOKUP(C359,Table1[[Practice no.]:[12]],33,FALSE),List!$A$2:$B$5,2,FALSE)),"",VLOOKUP(VLOOKUP(C359,Table1[[Practice no.]:[12]],33,FALSE),List!$A$2:$B$5,2,FALSE)))</f>
        <v/>
      </c>
      <c r="T359" s="55" t="str">
        <f>IF(C359="","",IF(ISERROR(VLOOKUP(VLOOKUP(C359,Table1[[Practice no.]:[12]],34,FALSE),List!$A$2:$B$5,2,FALSE)),"",VLOOKUP(VLOOKUP(C359,Table1[[Practice no.]:[12]],34,FALSE),List!$A$2:$B$5,2,FALSE)))</f>
        <v/>
      </c>
      <c r="U359" s="55" t="str">
        <f>IF(C359="","",IF(ISERROR(VLOOKUP(VLOOKUP(C359,Table1[[Practice no.]:[12]],35,FALSE),List!$A$2:$B$5,2,FALSE)),"",VLOOKUP(VLOOKUP(C359,Table1[[Practice no.]:[12]],35,FALSE),List!$A$2:$B$5,2,FALSE)))</f>
        <v/>
      </c>
      <c r="V359" s="55" t="str">
        <f>IF(C359="","",IF(ISERROR(VLOOKUP(VLOOKUP(C359,Table1[[Practice no.]:[12]],36,FALSE),List!$A$2:$B$5,2,FALSE)),"",VLOOKUP(VLOOKUP(C359,Table1[[Practice no.]:[12]],36,FALSE),List!$A$2:$B$5,2,FALSE)))</f>
        <v/>
      </c>
      <c r="W359" s="55" t="str">
        <f>IF(C359="","",IF(ISERROR(VLOOKUP(VLOOKUP(C359,Table1[[Practice no.]:[12]],37,FALSE),List!$A$2:$B$5,2,FALSE)),"",VLOOKUP(VLOOKUP(C359,Table1[[Practice no.]:[12]],37,FALSE),List!$A$2:$B$5,2,FALSE)))</f>
        <v/>
      </c>
      <c r="X359" s="55" t="str">
        <f>IF(C359="","",IF(ISERROR(VLOOKUP(VLOOKUP(C359,Table1[[Practice no.]:[12]],38,FALSE),List!$A$2:$B$5,2,FALSE)),"",VLOOKUP(VLOOKUP(C359,Table1[[Practice no.]:[12]],38,FALSE),List!$A$2:$B$5,2,FALSE)))</f>
        <v/>
      </c>
      <c r="Y359" s="55" t="str">
        <f>IF(C359="","",IF(ISERROR(VLOOKUP(VLOOKUP(C359,Table1[[Practice no.]:[12]],39,FALSE),List!$A$2:$B$5,2,FALSE)),"",VLOOKUP(VLOOKUP(C359,Table1[[Practice no.]:[12]],39,FALSE),List!$A$2:$B$5,2,FALSE)))</f>
        <v/>
      </c>
      <c r="Z359" s="55" t="str">
        <f>IF(C359="","",IF(ISERROR(VLOOKUP(VLOOKUP(C359,Table1[[Practice no.]:[12]],40,FALSE),List!$A$2:$B$5,2,FALSE)),"",VLOOKUP(VLOOKUP(C359,Table1[[Practice no.]:[12]],40,FALSE),List!$A$2:$B$5,2,FALSE)))</f>
        <v/>
      </c>
      <c r="AA359" s="55" t="str">
        <f>IF(C359="","",IF(ISERROR(VLOOKUP(VLOOKUP(C359,Table1[[Practice no.]:[12]],41,FALSE),List!$A$2:$B$5,2,FALSE)),"",VLOOKUP(VLOOKUP(C359,Table1[[Practice no.]:[12]],41,FALSE),List!$A$2:$B$5,2,FALSE)))</f>
        <v/>
      </c>
      <c r="AB359" s="55" t="str">
        <f>IF(C359="","",IF(ISERROR(VLOOKUP(VLOOKUP(C359,Table1[[Practice no.]:[12]],42,FALSE),List!$A$2:$B$5,2,FALSE)),"",VLOOKUP(VLOOKUP(C359,Table1[[Practice no.]:[12]],42,FALSE),List!$A$2:$B$5,2,FALSE)))</f>
        <v/>
      </c>
    </row>
    <row r="360" spans="1:28" ht="40.35" customHeight="1">
      <c r="A360" s="222"/>
      <c r="B360" s="219"/>
      <c r="C360" s="217"/>
      <c r="D360" s="219" t="str">
        <f>IF(C360="","",HYPERLINK("#'" &amp; C360 &amp; "'!A1",VLOOKUP(C360,Table1[[Practice no.]:[Pracitce Name]],2,FALSE)))</f>
        <v/>
      </c>
      <c r="E360" s="65" t="str">
        <f>IF(C360="","",IF(ISERROR(VLOOKUP(VLOOKUP(C360,Table1[[Practice no.]:[12]],19,FALSE),List!$A$2:$B$5,2,FALSE)),"",VLOOKUP(VLOOKUP(C360,Table1[[Practice no.]:[12]],19,FALSE),List!$A$2:$B$5,2,FALSE)))</f>
        <v/>
      </c>
      <c r="F360" s="66" t="str">
        <f>IF(C360="","",IF(ISERROR(VLOOKUP(VLOOKUP(C360,Table1[[Practice no.]:[12]],20,FALSE),List!$A$2:$B$5,2,FALSE)),"",VLOOKUP(VLOOKUP(C360,Table1[[Practice no.]:[12]],20,FALSE),List!$A$2:$B$5,2,FALSE)))</f>
        <v/>
      </c>
      <c r="G360" s="66" t="str">
        <f>IF(C360="","",IF(ISERROR(VLOOKUP(VLOOKUP(C360,Table1[[Practice no.]:[12]],21,FALSE),List!$A$2:$B$5,2,FALSE)),"",VLOOKUP(VLOOKUP(C360,Table1[[Practice no.]:[12]],21,FALSE),List!$A$2:$B$5,2,FALSE)))</f>
        <v/>
      </c>
      <c r="H360" s="67" t="str">
        <f>IF(C360="","",IF(ISERROR(VLOOKUP(VLOOKUP(C360,Table1[[Practice no.]:[12]],22,FALSE),List!$A$2:$B$5,2,FALSE)),"",VLOOKUP(VLOOKUP(C360,Table1[[Practice no.]:[12]],22,FALSE),List!$A$2:$B$5,2,FALSE)))</f>
        <v/>
      </c>
      <c r="I360" s="67" t="str">
        <f>IF(C360="","",IF(ISERROR(VLOOKUP(VLOOKUP(C360,Table1[[Practice no.]:[12]],23,FALSE),List!$A$2:$B$5,2,FALSE)),"",VLOOKUP(VLOOKUP(C360,Table1[[Practice no.]:[12]],23,FALSE),List!$A$2:$B$5,2,FALSE)))</f>
        <v/>
      </c>
      <c r="J360" s="67" t="str">
        <f>IF(C360="","",IF(ISERROR(VLOOKUP(VLOOKUP(C360,Table1[[Practice no.]:[12]],24,FALSE),List!$A$2:$B$5,2,FALSE)),"",VLOOKUP(VLOOKUP(C360,Table1[[Practice no.]:[12]],24,FALSE),List!$A$2:$B$5,2,FALSE)))</f>
        <v/>
      </c>
      <c r="K360" s="68" t="str">
        <f>IF(C360="","",IF(ISERROR(VLOOKUP(VLOOKUP(C360,Table1[[Practice no.]:[12]],25,FALSE),List!$A$2:$B$5,2,FALSE)),"",VLOOKUP(VLOOKUP(C360,Table1[[Practice no.]:[12]],25,FALSE),List!$A$2:$B$5,2,FALSE)))</f>
        <v/>
      </c>
      <c r="L360" s="68" t="str">
        <f>IF(C360="","",IF(ISERROR(VLOOKUP(VLOOKUP(C360,Table1[[Practice no.]:[12]],26,FALSE),List!$A$2:$B$5,2,FALSE)),"",VLOOKUP(VLOOKUP(C360,Table1[[Practice no.]:[12]],26,FALSE),List!$A$2:$B$5,2,FALSE)))</f>
        <v/>
      </c>
      <c r="M360" s="68" t="str">
        <f>IF(C360="","",IF(ISERROR(VLOOKUP(VLOOKUP(C360,Table1[[Practice no.]:[12]],27,FALSE),List!$A$2:$B$5,2,FALSE)),"",VLOOKUP(VLOOKUP(C360,Table1[[Practice no.]:[12]],27,FALSE),List!$A$2:$B$5,2,FALSE)))</f>
        <v/>
      </c>
      <c r="N360" s="69" t="str">
        <f>IF(C360="","",IF(ISERROR(VLOOKUP(VLOOKUP(C360,Table1[[Practice no.]:[12]],28,FALSE),List!$A$2:$B$5,2,FALSE)),"",VLOOKUP(VLOOKUP(C360,Table1[[Practice no.]:[12]],28,FALSE),List!$A$2:$B$5,2,FALSE)))</f>
        <v/>
      </c>
      <c r="O360" s="69" t="str">
        <f>IF(C360="","",IF(ISERROR(VLOOKUP(VLOOKUP(C360,Table1[[Practice no.]:[12]],29,FALSE),List!$A$2:$B$5,2,FALSE)),"",VLOOKUP(VLOOKUP(C360,Table1[[Practice no.]:[12]],29,FALSE),List!$A$2:$B$5,2,FALSE)))</f>
        <v/>
      </c>
      <c r="P360" s="69" t="str">
        <f>IF(C360="","",IF(ISERROR(VLOOKUP(VLOOKUP(C360,Table1[[Practice no.]:[12]],30,FALSE),List!$A$2:$B$5,2,FALSE)),"",VLOOKUP(VLOOKUP(C360,Table1[[Practice no.]:[12]],30,FALSE),List!$A$2:$B$5,2,FALSE)))</f>
        <v/>
      </c>
      <c r="Q360" s="77" t="str">
        <f>IF(C360="","",IF(ISERROR(VLOOKUP(VLOOKUP(C360,Table1[[Practice no.]:[12]],31,FALSE),List!$A$2:$B$5,2,FALSE)),"",VLOOKUP(VLOOKUP(C360,Table1[[Practice no.]:[12]],31,FALSE),List!$A$2:$B$5,2,FALSE)))</f>
        <v/>
      </c>
      <c r="R360" s="55" t="str">
        <f>IF(C360="","",IF(ISERROR(VLOOKUP(VLOOKUP(C360,Table1[[Practice no.]:[12]],32,FALSE),List!$A$2:$B$5,2,FALSE)),"",VLOOKUP(VLOOKUP(C360,Table1[[Practice no.]:[12]],32,FALSE),List!$A$2:$B$5,2,FALSE)))</f>
        <v/>
      </c>
      <c r="S360" s="55" t="str">
        <f>IF(C360="","",IF(ISERROR(VLOOKUP(VLOOKUP(C360,Table1[[Practice no.]:[12]],33,FALSE),List!$A$2:$B$5,2,FALSE)),"",VLOOKUP(VLOOKUP(C360,Table1[[Practice no.]:[12]],33,FALSE),List!$A$2:$B$5,2,FALSE)))</f>
        <v/>
      </c>
      <c r="T360" s="55" t="str">
        <f>IF(C360="","",IF(ISERROR(VLOOKUP(VLOOKUP(C360,Table1[[Practice no.]:[12]],34,FALSE),List!$A$2:$B$5,2,FALSE)),"",VLOOKUP(VLOOKUP(C360,Table1[[Practice no.]:[12]],34,FALSE),List!$A$2:$B$5,2,FALSE)))</f>
        <v/>
      </c>
      <c r="U360" s="55" t="str">
        <f>IF(C360="","",IF(ISERROR(VLOOKUP(VLOOKUP(C360,Table1[[Practice no.]:[12]],35,FALSE),List!$A$2:$B$5,2,FALSE)),"",VLOOKUP(VLOOKUP(C360,Table1[[Practice no.]:[12]],35,FALSE),List!$A$2:$B$5,2,FALSE)))</f>
        <v/>
      </c>
      <c r="V360" s="55" t="str">
        <f>IF(C360="","",IF(ISERROR(VLOOKUP(VLOOKUP(C360,Table1[[Practice no.]:[12]],36,FALSE),List!$A$2:$B$5,2,FALSE)),"",VLOOKUP(VLOOKUP(C360,Table1[[Practice no.]:[12]],36,FALSE),List!$A$2:$B$5,2,FALSE)))</f>
        <v/>
      </c>
      <c r="W360" s="55" t="str">
        <f>IF(C360="","",IF(ISERROR(VLOOKUP(VLOOKUP(C360,Table1[[Practice no.]:[12]],37,FALSE),List!$A$2:$B$5,2,FALSE)),"",VLOOKUP(VLOOKUP(C360,Table1[[Practice no.]:[12]],37,FALSE),List!$A$2:$B$5,2,FALSE)))</f>
        <v/>
      </c>
      <c r="X360" s="55" t="str">
        <f>IF(C360="","",IF(ISERROR(VLOOKUP(VLOOKUP(C360,Table1[[Practice no.]:[12]],38,FALSE),List!$A$2:$B$5,2,FALSE)),"",VLOOKUP(VLOOKUP(C360,Table1[[Practice no.]:[12]],38,FALSE),List!$A$2:$B$5,2,FALSE)))</f>
        <v/>
      </c>
      <c r="Y360" s="55" t="str">
        <f>IF(C360="","",IF(ISERROR(VLOOKUP(VLOOKUP(C360,Table1[[Practice no.]:[12]],39,FALSE),List!$A$2:$B$5,2,FALSE)),"",VLOOKUP(VLOOKUP(C360,Table1[[Practice no.]:[12]],39,FALSE),List!$A$2:$B$5,2,FALSE)))</f>
        <v/>
      </c>
      <c r="Z360" s="55" t="str">
        <f>IF(C360="","",IF(ISERROR(VLOOKUP(VLOOKUP(C360,Table1[[Practice no.]:[12]],40,FALSE),List!$A$2:$B$5,2,FALSE)),"",VLOOKUP(VLOOKUP(C360,Table1[[Practice no.]:[12]],40,FALSE),List!$A$2:$B$5,2,FALSE)))</f>
        <v/>
      </c>
      <c r="AA360" s="55" t="str">
        <f>IF(C360="","",IF(ISERROR(VLOOKUP(VLOOKUP(C360,Table1[[Practice no.]:[12]],41,FALSE),List!$A$2:$B$5,2,FALSE)),"",VLOOKUP(VLOOKUP(C360,Table1[[Practice no.]:[12]],41,FALSE),List!$A$2:$B$5,2,FALSE)))</f>
        <v/>
      </c>
      <c r="AB360" s="55" t="str">
        <f>IF(C360="","",IF(ISERROR(VLOOKUP(VLOOKUP(C360,Table1[[Practice no.]:[12]],42,FALSE),List!$A$2:$B$5,2,FALSE)),"",VLOOKUP(VLOOKUP(C360,Table1[[Practice no.]:[12]],42,FALSE),List!$A$2:$B$5,2,FALSE)))</f>
        <v/>
      </c>
    </row>
    <row r="361" spans="1:28" ht="40.35" customHeight="1">
      <c r="A361" s="222"/>
      <c r="B361" s="219"/>
      <c r="C361" s="217"/>
      <c r="D361" s="219" t="str">
        <f>IF(C361="","",HYPERLINK("#'" &amp; C361 &amp; "'!A1",VLOOKUP(C361,Table1[[Practice no.]:[Pracitce Name]],2,FALSE)))</f>
        <v/>
      </c>
      <c r="E361" s="65" t="str">
        <f>IF(C361="","",IF(ISERROR(VLOOKUP(VLOOKUP(C361,Table1[[Practice no.]:[12]],19,FALSE),List!$A$2:$B$5,2,FALSE)),"",VLOOKUP(VLOOKUP(C361,Table1[[Practice no.]:[12]],19,FALSE),List!$A$2:$B$5,2,FALSE)))</f>
        <v/>
      </c>
      <c r="F361" s="66" t="str">
        <f>IF(C361="","",IF(ISERROR(VLOOKUP(VLOOKUP(C361,Table1[[Practice no.]:[12]],20,FALSE),List!$A$2:$B$5,2,FALSE)),"",VLOOKUP(VLOOKUP(C361,Table1[[Practice no.]:[12]],20,FALSE),List!$A$2:$B$5,2,FALSE)))</f>
        <v/>
      </c>
      <c r="G361" s="66" t="str">
        <f>IF(C361="","",IF(ISERROR(VLOOKUP(VLOOKUP(C361,Table1[[Practice no.]:[12]],21,FALSE),List!$A$2:$B$5,2,FALSE)),"",VLOOKUP(VLOOKUP(C361,Table1[[Practice no.]:[12]],21,FALSE),List!$A$2:$B$5,2,FALSE)))</f>
        <v/>
      </c>
      <c r="H361" s="67" t="str">
        <f>IF(C361="","",IF(ISERROR(VLOOKUP(VLOOKUP(C361,Table1[[Practice no.]:[12]],22,FALSE),List!$A$2:$B$5,2,FALSE)),"",VLOOKUP(VLOOKUP(C361,Table1[[Practice no.]:[12]],22,FALSE),List!$A$2:$B$5,2,FALSE)))</f>
        <v/>
      </c>
      <c r="I361" s="67" t="str">
        <f>IF(C361="","",IF(ISERROR(VLOOKUP(VLOOKUP(C361,Table1[[Practice no.]:[12]],23,FALSE),List!$A$2:$B$5,2,FALSE)),"",VLOOKUP(VLOOKUP(C361,Table1[[Practice no.]:[12]],23,FALSE),List!$A$2:$B$5,2,FALSE)))</f>
        <v/>
      </c>
      <c r="J361" s="67" t="str">
        <f>IF(C361="","",IF(ISERROR(VLOOKUP(VLOOKUP(C361,Table1[[Practice no.]:[12]],24,FALSE),List!$A$2:$B$5,2,FALSE)),"",VLOOKUP(VLOOKUP(C361,Table1[[Practice no.]:[12]],24,FALSE),List!$A$2:$B$5,2,FALSE)))</f>
        <v/>
      </c>
      <c r="K361" s="68" t="str">
        <f>IF(C361="","",IF(ISERROR(VLOOKUP(VLOOKUP(C361,Table1[[Practice no.]:[12]],25,FALSE),List!$A$2:$B$5,2,FALSE)),"",VLOOKUP(VLOOKUP(C361,Table1[[Practice no.]:[12]],25,FALSE),List!$A$2:$B$5,2,FALSE)))</f>
        <v/>
      </c>
      <c r="L361" s="68" t="str">
        <f>IF(C361="","",IF(ISERROR(VLOOKUP(VLOOKUP(C361,Table1[[Practice no.]:[12]],26,FALSE),List!$A$2:$B$5,2,FALSE)),"",VLOOKUP(VLOOKUP(C361,Table1[[Practice no.]:[12]],26,FALSE),List!$A$2:$B$5,2,FALSE)))</f>
        <v/>
      </c>
      <c r="M361" s="68" t="str">
        <f>IF(C361="","",IF(ISERROR(VLOOKUP(VLOOKUP(C361,Table1[[Practice no.]:[12]],27,FALSE),List!$A$2:$B$5,2,FALSE)),"",VLOOKUP(VLOOKUP(C361,Table1[[Practice no.]:[12]],27,FALSE),List!$A$2:$B$5,2,FALSE)))</f>
        <v/>
      </c>
      <c r="N361" s="69" t="str">
        <f>IF(C361="","",IF(ISERROR(VLOOKUP(VLOOKUP(C361,Table1[[Practice no.]:[12]],28,FALSE),List!$A$2:$B$5,2,FALSE)),"",VLOOKUP(VLOOKUP(C361,Table1[[Practice no.]:[12]],28,FALSE),List!$A$2:$B$5,2,FALSE)))</f>
        <v/>
      </c>
      <c r="O361" s="69" t="str">
        <f>IF(C361="","",IF(ISERROR(VLOOKUP(VLOOKUP(C361,Table1[[Practice no.]:[12]],29,FALSE),List!$A$2:$B$5,2,FALSE)),"",VLOOKUP(VLOOKUP(C361,Table1[[Practice no.]:[12]],29,FALSE),List!$A$2:$B$5,2,FALSE)))</f>
        <v/>
      </c>
      <c r="P361" s="69" t="str">
        <f>IF(C361="","",IF(ISERROR(VLOOKUP(VLOOKUP(C361,Table1[[Practice no.]:[12]],30,FALSE),List!$A$2:$B$5,2,FALSE)),"",VLOOKUP(VLOOKUP(C361,Table1[[Practice no.]:[12]],30,FALSE),List!$A$2:$B$5,2,FALSE)))</f>
        <v/>
      </c>
      <c r="Q361" s="77" t="str">
        <f>IF(C361="","",IF(ISERROR(VLOOKUP(VLOOKUP(C361,Table1[[Practice no.]:[12]],31,FALSE),List!$A$2:$B$5,2,FALSE)),"",VLOOKUP(VLOOKUP(C361,Table1[[Practice no.]:[12]],31,FALSE),List!$A$2:$B$5,2,FALSE)))</f>
        <v/>
      </c>
      <c r="R361" s="55" t="str">
        <f>IF(C361="","",IF(ISERROR(VLOOKUP(VLOOKUP(C361,Table1[[Practice no.]:[12]],32,FALSE),List!$A$2:$B$5,2,FALSE)),"",VLOOKUP(VLOOKUP(C361,Table1[[Practice no.]:[12]],32,FALSE),List!$A$2:$B$5,2,FALSE)))</f>
        <v/>
      </c>
      <c r="S361" s="55" t="str">
        <f>IF(C361="","",IF(ISERROR(VLOOKUP(VLOOKUP(C361,Table1[[Practice no.]:[12]],33,FALSE),List!$A$2:$B$5,2,FALSE)),"",VLOOKUP(VLOOKUP(C361,Table1[[Practice no.]:[12]],33,FALSE),List!$A$2:$B$5,2,FALSE)))</f>
        <v/>
      </c>
      <c r="T361" s="55" t="str">
        <f>IF(C361="","",IF(ISERROR(VLOOKUP(VLOOKUP(C361,Table1[[Practice no.]:[12]],34,FALSE),List!$A$2:$B$5,2,FALSE)),"",VLOOKUP(VLOOKUP(C361,Table1[[Practice no.]:[12]],34,FALSE),List!$A$2:$B$5,2,FALSE)))</f>
        <v/>
      </c>
      <c r="U361" s="55" t="str">
        <f>IF(C361="","",IF(ISERROR(VLOOKUP(VLOOKUP(C361,Table1[[Practice no.]:[12]],35,FALSE),List!$A$2:$B$5,2,FALSE)),"",VLOOKUP(VLOOKUP(C361,Table1[[Practice no.]:[12]],35,FALSE),List!$A$2:$B$5,2,FALSE)))</f>
        <v/>
      </c>
      <c r="V361" s="55" t="str">
        <f>IF(C361="","",IF(ISERROR(VLOOKUP(VLOOKUP(C361,Table1[[Practice no.]:[12]],36,FALSE),List!$A$2:$B$5,2,FALSE)),"",VLOOKUP(VLOOKUP(C361,Table1[[Practice no.]:[12]],36,FALSE),List!$A$2:$B$5,2,FALSE)))</f>
        <v/>
      </c>
      <c r="W361" s="55" t="str">
        <f>IF(C361="","",IF(ISERROR(VLOOKUP(VLOOKUP(C361,Table1[[Practice no.]:[12]],37,FALSE),List!$A$2:$B$5,2,FALSE)),"",VLOOKUP(VLOOKUP(C361,Table1[[Practice no.]:[12]],37,FALSE),List!$A$2:$B$5,2,FALSE)))</f>
        <v/>
      </c>
      <c r="X361" s="55" t="str">
        <f>IF(C361="","",IF(ISERROR(VLOOKUP(VLOOKUP(C361,Table1[[Practice no.]:[12]],38,FALSE),List!$A$2:$B$5,2,FALSE)),"",VLOOKUP(VLOOKUP(C361,Table1[[Practice no.]:[12]],38,FALSE),List!$A$2:$B$5,2,FALSE)))</f>
        <v/>
      </c>
      <c r="Y361" s="55" t="str">
        <f>IF(C361="","",IF(ISERROR(VLOOKUP(VLOOKUP(C361,Table1[[Practice no.]:[12]],39,FALSE),List!$A$2:$B$5,2,FALSE)),"",VLOOKUP(VLOOKUP(C361,Table1[[Practice no.]:[12]],39,FALSE),List!$A$2:$B$5,2,FALSE)))</f>
        <v/>
      </c>
      <c r="Z361" s="55" t="str">
        <f>IF(C361="","",IF(ISERROR(VLOOKUP(VLOOKUP(C361,Table1[[Practice no.]:[12]],40,FALSE),List!$A$2:$B$5,2,FALSE)),"",VLOOKUP(VLOOKUP(C361,Table1[[Practice no.]:[12]],40,FALSE),List!$A$2:$B$5,2,FALSE)))</f>
        <v/>
      </c>
      <c r="AA361" s="55" t="str">
        <f>IF(C361="","",IF(ISERROR(VLOOKUP(VLOOKUP(C361,Table1[[Practice no.]:[12]],41,FALSE),List!$A$2:$B$5,2,FALSE)),"",VLOOKUP(VLOOKUP(C361,Table1[[Practice no.]:[12]],41,FALSE),List!$A$2:$B$5,2,FALSE)))</f>
        <v/>
      </c>
      <c r="AB361" s="55" t="str">
        <f>IF(C361="","",IF(ISERROR(VLOOKUP(VLOOKUP(C361,Table1[[Practice no.]:[12]],42,FALSE),List!$A$2:$B$5,2,FALSE)),"",VLOOKUP(VLOOKUP(C361,Table1[[Practice no.]:[12]],42,FALSE),List!$A$2:$B$5,2,FALSE)))</f>
        <v/>
      </c>
    </row>
    <row r="362" spans="1:28" ht="40.35" customHeight="1">
      <c r="A362" s="222"/>
      <c r="B362" s="219"/>
      <c r="C362" s="217"/>
      <c r="D362" s="219" t="str">
        <f>IF(C362="","",HYPERLINK("#'" &amp; C362 &amp; "'!A1",VLOOKUP(C362,Table1[[Practice no.]:[Pracitce Name]],2,FALSE)))</f>
        <v/>
      </c>
      <c r="E362" s="65" t="str">
        <f>IF(C362="","",IF(ISERROR(VLOOKUP(VLOOKUP(C362,Table1[[Practice no.]:[12]],19,FALSE),List!$A$2:$B$5,2,FALSE)),"",VLOOKUP(VLOOKUP(C362,Table1[[Practice no.]:[12]],19,FALSE),List!$A$2:$B$5,2,FALSE)))</f>
        <v/>
      </c>
      <c r="F362" s="66" t="str">
        <f>IF(C362="","",IF(ISERROR(VLOOKUP(VLOOKUP(C362,Table1[[Practice no.]:[12]],20,FALSE),List!$A$2:$B$5,2,FALSE)),"",VLOOKUP(VLOOKUP(C362,Table1[[Practice no.]:[12]],20,FALSE),List!$A$2:$B$5,2,FALSE)))</f>
        <v/>
      </c>
      <c r="G362" s="66" t="str">
        <f>IF(C362="","",IF(ISERROR(VLOOKUP(VLOOKUP(C362,Table1[[Practice no.]:[12]],21,FALSE),List!$A$2:$B$5,2,FALSE)),"",VLOOKUP(VLOOKUP(C362,Table1[[Practice no.]:[12]],21,FALSE),List!$A$2:$B$5,2,FALSE)))</f>
        <v/>
      </c>
      <c r="H362" s="67" t="str">
        <f>IF(C362="","",IF(ISERROR(VLOOKUP(VLOOKUP(C362,Table1[[Practice no.]:[12]],22,FALSE),List!$A$2:$B$5,2,FALSE)),"",VLOOKUP(VLOOKUP(C362,Table1[[Practice no.]:[12]],22,FALSE),List!$A$2:$B$5,2,FALSE)))</f>
        <v/>
      </c>
      <c r="I362" s="67" t="str">
        <f>IF(C362="","",IF(ISERROR(VLOOKUP(VLOOKUP(C362,Table1[[Practice no.]:[12]],23,FALSE),List!$A$2:$B$5,2,FALSE)),"",VLOOKUP(VLOOKUP(C362,Table1[[Practice no.]:[12]],23,FALSE),List!$A$2:$B$5,2,FALSE)))</f>
        <v/>
      </c>
      <c r="J362" s="67" t="str">
        <f>IF(C362="","",IF(ISERROR(VLOOKUP(VLOOKUP(C362,Table1[[Practice no.]:[12]],24,FALSE),List!$A$2:$B$5,2,FALSE)),"",VLOOKUP(VLOOKUP(C362,Table1[[Practice no.]:[12]],24,FALSE),List!$A$2:$B$5,2,FALSE)))</f>
        <v/>
      </c>
      <c r="K362" s="68" t="str">
        <f>IF(C362="","",IF(ISERROR(VLOOKUP(VLOOKUP(C362,Table1[[Practice no.]:[12]],25,FALSE),List!$A$2:$B$5,2,FALSE)),"",VLOOKUP(VLOOKUP(C362,Table1[[Practice no.]:[12]],25,FALSE),List!$A$2:$B$5,2,FALSE)))</f>
        <v/>
      </c>
      <c r="L362" s="68" t="str">
        <f>IF(C362="","",IF(ISERROR(VLOOKUP(VLOOKUP(C362,Table1[[Practice no.]:[12]],26,FALSE),List!$A$2:$B$5,2,FALSE)),"",VLOOKUP(VLOOKUP(C362,Table1[[Practice no.]:[12]],26,FALSE),List!$A$2:$B$5,2,FALSE)))</f>
        <v/>
      </c>
      <c r="M362" s="68" t="str">
        <f>IF(C362="","",IF(ISERROR(VLOOKUP(VLOOKUP(C362,Table1[[Practice no.]:[12]],27,FALSE),List!$A$2:$B$5,2,FALSE)),"",VLOOKUP(VLOOKUP(C362,Table1[[Practice no.]:[12]],27,FALSE),List!$A$2:$B$5,2,FALSE)))</f>
        <v/>
      </c>
      <c r="N362" s="69" t="str">
        <f>IF(C362="","",IF(ISERROR(VLOOKUP(VLOOKUP(C362,Table1[[Practice no.]:[12]],28,FALSE),List!$A$2:$B$5,2,FALSE)),"",VLOOKUP(VLOOKUP(C362,Table1[[Practice no.]:[12]],28,FALSE),List!$A$2:$B$5,2,FALSE)))</f>
        <v/>
      </c>
      <c r="O362" s="69" t="str">
        <f>IF(C362="","",IF(ISERROR(VLOOKUP(VLOOKUP(C362,Table1[[Practice no.]:[12]],29,FALSE),List!$A$2:$B$5,2,FALSE)),"",VLOOKUP(VLOOKUP(C362,Table1[[Practice no.]:[12]],29,FALSE),List!$A$2:$B$5,2,FALSE)))</f>
        <v/>
      </c>
      <c r="P362" s="69" t="str">
        <f>IF(C362="","",IF(ISERROR(VLOOKUP(VLOOKUP(C362,Table1[[Practice no.]:[12]],30,FALSE),List!$A$2:$B$5,2,FALSE)),"",VLOOKUP(VLOOKUP(C362,Table1[[Practice no.]:[12]],30,FALSE),List!$A$2:$B$5,2,FALSE)))</f>
        <v/>
      </c>
      <c r="Q362" s="77" t="str">
        <f>IF(C362="","",IF(ISERROR(VLOOKUP(VLOOKUP(C362,Table1[[Practice no.]:[12]],31,FALSE),List!$A$2:$B$5,2,FALSE)),"",VLOOKUP(VLOOKUP(C362,Table1[[Practice no.]:[12]],31,FALSE),List!$A$2:$B$5,2,FALSE)))</f>
        <v/>
      </c>
      <c r="R362" s="55" t="str">
        <f>IF(C362="","",IF(ISERROR(VLOOKUP(VLOOKUP(C362,Table1[[Practice no.]:[12]],32,FALSE),List!$A$2:$B$5,2,FALSE)),"",VLOOKUP(VLOOKUP(C362,Table1[[Practice no.]:[12]],32,FALSE),List!$A$2:$B$5,2,FALSE)))</f>
        <v/>
      </c>
      <c r="S362" s="55" t="str">
        <f>IF(C362="","",IF(ISERROR(VLOOKUP(VLOOKUP(C362,Table1[[Practice no.]:[12]],33,FALSE),List!$A$2:$B$5,2,FALSE)),"",VLOOKUP(VLOOKUP(C362,Table1[[Practice no.]:[12]],33,FALSE),List!$A$2:$B$5,2,FALSE)))</f>
        <v/>
      </c>
      <c r="T362" s="55" t="str">
        <f>IF(C362="","",IF(ISERROR(VLOOKUP(VLOOKUP(C362,Table1[[Practice no.]:[12]],34,FALSE),List!$A$2:$B$5,2,FALSE)),"",VLOOKUP(VLOOKUP(C362,Table1[[Practice no.]:[12]],34,FALSE),List!$A$2:$B$5,2,FALSE)))</f>
        <v/>
      </c>
      <c r="U362" s="55" t="str">
        <f>IF(C362="","",IF(ISERROR(VLOOKUP(VLOOKUP(C362,Table1[[Practice no.]:[12]],35,FALSE),List!$A$2:$B$5,2,FALSE)),"",VLOOKUP(VLOOKUP(C362,Table1[[Practice no.]:[12]],35,FALSE),List!$A$2:$B$5,2,FALSE)))</f>
        <v/>
      </c>
      <c r="V362" s="55" t="str">
        <f>IF(C362="","",IF(ISERROR(VLOOKUP(VLOOKUP(C362,Table1[[Practice no.]:[12]],36,FALSE),List!$A$2:$B$5,2,FALSE)),"",VLOOKUP(VLOOKUP(C362,Table1[[Practice no.]:[12]],36,FALSE),List!$A$2:$B$5,2,FALSE)))</f>
        <v/>
      </c>
      <c r="W362" s="55" t="str">
        <f>IF(C362="","",IF(ISERROR(VLOOKUP(VLOOKUP(C362,Table1[[Practice no.]:[12]],37,FALSE),List!$A$2:$B$5,2,FALSE)),"",VLOOKUP(VLOOKUP(C362,Table1[[Practice no.]:[12]],37,FALSE),List!$A$2:$B$5,2,FALSE)))</f>
        <v/>
      </c>
      <c r="X362" s="55" t="str">
        <f>IF(C362="","",IF(ISERROR(VLOOKUP(VLOOKUP(C362,Table1[[Practice no.]:[12]],38,FALSE),List!$A$2:$B$5,2,FALSE)),"",VLOOKUP(VLOOKUP(C362,Table1[[Practice no.]:[12]],38,FALSE),List!$A$2:$B$5,2,FALSE)))</f>
        <v/>
      </c>
      <c r="Y362" s="55" t="str">
        <f>IF(C362="","",IF(ISERROR(VLOOKUP(VLOOKUP(C362,Table1[[Practice no.]:[12]],39,FALSE),List!$A$2:$B$5,2,FALSE)),"",VLOOKUP(VLOOKUP(C362,Table1[[Practice no.]:[12]],39,FALSE),List!$A$2:$B$5,2,FALSE)))</f>
        <v/>
      </c>
      <c r="Z362" s="55" t="str">
        <f>IF(C362="","",IF(ISERROR(VLOOKUP(VLOOKUP(C362,Table1[[Practice no.]:[12]],40,FALSE),List!$A$2:$B$5,2,FALSE)),"",VLOOKUP(VLOOKUP(C362,Table1[[Practice no.]:[12]],40,FALSE),List!$A$2:$B$5,2,FALSE)))</f>
        <v/>
      </c>
      <c r="AA362" s="55" t="str">
        <f>IF(C362="","",IF(ISERROR(VLOOKUP(VLOOKUP(C362,Table1[[Practice no.]:[12]],41,FALSE),List!$A$2:$B$5,2,FALSE)),"",VLOOKUP(VLOOKUP(C362,Table1[[Practice no.]:[12]],41,FALSE),List!$A$2:$B$5,2,FALSE)))</f>
        <v/>
      </c>
      <c r="AB362" s="55" t="str">
        <f>IF(C362="","",IF(ISERROR(VLOOKUP(VLOOKUP(C362,Table1[[Practice no.]:[12]],42,FALSE),List!$A$2:$B$5,2,FALSE)),"",VLOOKUP(VLOOKUP(C362,Table1[[Practice no.]:[12]],42,FALSE),List!$A$2:$B$5,2,FALSE)))</f>
        <v/>
      </c>
    </row>
    <row r="363" spans="1:28" ht="40.35" customHeight="1">
      <c r="A363" s="222"/>
      <c r="B363" s="219"/>
      <c r="C363" s="217"/>
      <c r="D363" s="219" t="str">
        <f>IF(C363="","",HYPERLINK("#'" &amp; C363 &amp; "'!A1",VLOOKUP(C363,Table1[[Practice no.]:[Pracitce Name]],2,FALSE)))</f>
        <v/>
      </c>
      <c r="E363" s="65" t="str">
        <f>IF(C363="","",IF(ISERROR(VLOOKUP(VLOOKUP(C363,Table1[[Practice no.]:[12]],19,FALSE),List!$A$2:$B$5,2,FALSE)),"",VLOOKUP(VLOOKUP(C363,Table1[[Practice no.]:[12]],19,FALSE),List!$A$2:$B$5,2,FALSE)))</f>
        <v/>
      </c>
      <c r="F363" s="66" t="str">
        <f>IF(C363="","",IF(ISERROR(VLOOKUP(VLOOKUP(C363,Table1[[Practice no.]:[12]],20,FALSE),List!$A$2:$B$5,2,FALSE)),"",VLOOKUP(VLOOKUP(C363,Table1[[Practice no.]:[12]],20,FALSE),List!$A$2:$B$5,2,FALSE)))</f>
        <v/>
      </c>
      <c r="G363" s="66" t="str">
        <f>IF(C363="","",IF(ISERROR(VLOOKUP(VLOOKUP(C363,Table1[[Practice no.]:[12]],21,FALSE),List!$A$2:$B$5,2,FALSE)),"",VLOOKUP(VLOOKUP(C363,Table1[[Practice no.]:[12]],21,FALSE),List!$A$2:$B$5,2,FALSE)))</f>
        <v/>
      </c>
      <c r="H363" s="67" t="str">
        <f>IF(C363="","",IF(ISERROR(VLOOKUP(VLOOKUP(C363,Table1[[Practice no.]:[12]],22,FALSE),List!$A$2:$B$5,2,FALSE)),"",VLOOKUP(VLOOKUP(C363,Table1[[Practice no.]:[12]],22,FALSE),List!$A$2:$B$5,2,FALSE)))</f>
        <v/>
      </c>
      <c r="I363" s="67" t="str">
        <f>IF(C363="","",IF(ISERROR(VLOOKUP(VLOOKUP(C363,Table1[[Practice no.]:[12]],23,FALSE),List!$A$2:$B$5,2,FALSE)),"",VLOOKUP(VLOOKUP(C363,Table1[[Practice no.]:[12]],23,FALSE),List!$A$2:$B$5,2,FALSE)))</f>
        <v/>
      </c>
      <c r="J363" s="67" t="str">
        <f>IF(C363="","",IF(ISERROR(VLOOKUP(VLOOKUP(C363,Table1[[Practice no.]:[12]],24,FALSE),List!$A$2:$B$5,2,FALSE)),"",VLOOKUP(VLOOKUP(C363,Table1[[Practice no.]:[12]],24,FALSE),List!$A$2:$B$5,2,FALSE)))</f>
        <v/>
      </c>
      <c r="K363" s="68" t="str">
        <f>IF(C363="","",IF(ISERROR(VLOOKUP(VLOOKUP(C363,Table1[[Practice no.]:[12]],25,FALSE),List!$A$2:$B$5,2,FALSE)),"",VLOOKUP(VLOOKUP(C363,Table1[[Practice no.]:[12]],25,FALSE),List!$A$2:$B$5,2,FALSE)))</f>
        <v/>
      </c>
      <c r="L363" s="68" t="str">
        <f>IF(C363="","",IF(ISERROR(VLOOKUP(VLOOKUP(C363,Table1[[Practice no.]:[12]],26,FALSE),List!$A$2:$B$5,2,FALSE)),"",VLOOKUP(VLOOKUP(C363,Table1[[Practice no.]:[12]],26,FALSE),List!$A$2:$B$5,2,FALSE)))</f>
        <v/>
      </c>
      <c r="M363" s="68" t="str">
        <f>IF(C363="","",IF(ISERROR(VLOOKUP(VLOOKUP(C363,Table1[[Practice no.]:[12]],27,FALSE),List!$A$2:$B$5,2,FALSE)),"",VLOOKUP(VLOOKUP(C363,Table1[[Practice no.]:[12]],27,FALSE),List!$A$2:$B$5,2,FALSE)))</f>
        <v/>
      </c>
      <c r="N363" s="69" t="str">
        <f>IF(C363="","",IF(ISERROR(VLOOKUP(VLOOKUP(C363,Table1[[Practice no.]:[12]],28,FALSE),List!$A$2:$B$5,2,FALSE)),"",VLOOKUP(VLOOKUP(C363,Table1[[Practice no.]:[12]],28,FALSE),List!$A$2:$B$5,2,FALSE)))</f>
        <v/>
      </c>
      <c r="O363" s="69" t="str">
        <f>IF(C363="","",IF(ISERROR(VLOOKUP(VLOOKUP(C363,Table1[[Practice no.]:[12]],29,FALSE),List!$A$2:$B$5,2,FALSE)),"",VLOOKUP(VLOOKUP(C363,Table1[[Practice no.]:[12]],29,FALSE),List!$A$2:$B$5,2,FALSE)))</f>
        <v/>
      </c>
      <c r="P363" s="69" t="str">
        <f>IF(C363="","",IF(ISERROR(VLOOKUP(VLOOKUP(C363,Table1[[Practice no.]:[12]],30,FALSE),List!$A$2:$B$5,2,FALSE)),"",VLOOKUP(VLOOKUP(C363,Table1[[Practice no.]:[12]],30,FALSE),List!$A$2:$B$5,2,FALSE)))</f>
        <v/>
      </c>
      <c r="Q363" s="77" t="str">
        <f>IF(C363="","",IF(ISERROR(VLOOKUP(VLOOKUP(C363,Table1[[Practice no.]:[12]],31,FALSE),List!$A$2:$B$5,2,FALSE)),"",VLOOKUP(VLOOKUP(C363,Table1[[Practice no.]:[12]],31,FALSE),List!$A$2:$B$5,2,FALSE)))</f>
        <v/>
      </c>
      <c r="R363" s="55" t="str">
        <f>IF(C363="","",IF(ISERROR(VLOOKUP(VLOOKUP(C363,Table1[[Practice no.]:[12]],32,FALSE),List!$A$2:$B$5,2,FALSE)),"",VLOOKUP(VLOOKUP(C363,Table1[[Practice no.]:[12]],32,FALSE),List!$A$2:$B$5,2,FALSE)))</f>
        <v/>
      </c>
      <c r="S363" s="55" t="str">
        <f>IF(C363="","",IF(ISERROR(VLOOKUP(VLOOKUP(C363,Table1[[Practice no.]:[12]],33,FALSE),List!$A$2:$B$5,2,FALSE)),"",VLOOKUP(VLOOKUP(C363,Table1[[Practice no.]:[12]],33,FALSE),List!$A$2:$B$5,2,FALSE)))</f>
        <v/>
      </c>
      <c r="T363" s="55" t="str">
        <f>IF(C363="","",IF(ISERROR(VLOOKUP(VLOOKUP(C363,Table1[[Practice no.]:[12]],34,FALSE),List!$A$2:$B$5,2,FALSE)),"",VLOOKUP(VLOOKUP(C363,Table1[[Practice no.]:[12]],34,FALSE),List!$A$2:$B$5,2,FALSE)))</f>
        <v/>
      </c>
      <c r="U363" s="55" t="str">
        <f>IF(C363="","",IF(ISERROR(VLOOKUP(VLOOKUP(C363,Table1[[Practice no.]:[12]],35,FALSE),List!$A$2:$B$5,2,FALSE)),"",VLOOKUP(VLOOKUP(C363,Table1[[Practice no.]:[12]],35,FALSE),List!$A$2:$B$5,2,FALSE)))</f>
        <v/>
      </c>
      <c r="V363" s="55" t="str">
        <f>IF(C363="","",IF(ISERROR(VLOOKUP(VLOOKUP(C363,Table1[[Practice no.]:[12]],36,FALSE),List!$A$2:$B$5,2,FALSE)),"",VLOOKUP(VLOOKUP(C363,Table1[[Practice no.]:[12]],36,FALSE),List!$A$2:$B$5,2,FALSE)))</f>
        <v/>
      </c>
      <c r="W363" s="55" t="str">
        <f>IF(C363="","",IF(ISERROR(VLOOKUP(VLOOKUP(C363,Table1[[Practice no.]:[12]],37,FALSE),List!$A$2:$B$5,2,FALSE)),"",VLOOKUP(VLOOKUP(C363,Table1[[Practice no.]:[12]],37,FALSE),List!$A$2:$B$5,2,FALSE)))</f>
        <v/>
      </c>
      <c r="X363" s="55" t="str">
        <f>IF(C363="","",IF(ISERROR(VLOOKUP(VLOOKUP(C363,Table1[[Practice no.]:[12]],38,FALSE),List!$A$2:$B$5,2,FALSE)),"",VLOOKUP(VLOOKUP(C363,Table1[[Practice no.]:[12]],38,FALSE),List!$A$2:$B$5,2,FALSE)))</f>
        <v/>
      </c>
      <c r="Y363" s="55" t="str">
        <f>IF(C363="","",IF(ISERROR(VLOOKUP(VLOOKUP(C363,Table1[[Practice no.]:[12]],39,FALSE),List!$A$2:$B$5,2,FALSE)),"",VLOOKUP(VLOOKUP(C363,Table1[[Practice no.]:[12]],39,FALSE),List!$A$2:$B$5,2,FALSE)))</f>
        <v/>
      </c>
      <c r="Z363" s="55" t="str">
        <f>IF(C363="","",IF(ISERROR(VLOOKUP(VLOOKUP(C363,Table1[[Practice no.]:[12]],40,FALSE),List!$A$2:$B$5,2,FALSE)),"",VLOOKUP(VLOOKUP(C363,Table1[[Practice no.]:[12]],40,FALSE),List!$A$2:$B$5,2,FALSE)))</f>
        <v/>
      </c>
      <c r="AA363" s="55" t="str">
        <f>IF(C363="","",IF(ISERROR(VLOOKUP(VLOOKUP(C363,Table1[[Practice no.]:[12]],41,FALSE),List!$A$2:$B$5,2,FALSE)),"",VLOOKUP(VLOOKUP(C363,Table1[[Practice no.]:[12]],41,FALSE),List!$A$2:$B$5,2,FALSE)))</f>
        <v/>
      </c>
      <c r="AB363" s="55" t="str">
        <f>IF(C363="","",IF(ISERROR(VLOOKUP(VLOOKUP(C363,Table1[[Practice no.]:[12]],42,FALSE),List!$A$2:$B$5,2,FALSE)),"",VLOOKUP(VLOOKUP(C363,Table1[[Practice no.]:[12]],42,FALSE),List!$A$2:$B$5,2,FALSE)))</f>
        <v/>
      </c>
    </row>
    <row r="364" spans="1:28" ht="40.35" customHeight="1">
      <c r="A364" s="222"/>
      <c r="B364" s="219"/>
      <c r="C364" s="217"/>
      <c r="D364" s="219" t="str">
        <f>IF(C364="","",HYPERLINK("#'" &amp; C364 &amp; "'!A1",VLOOKUP(C364,Table1[[Practice no.]:[Pracitce Name]],2,FALSE)))</f>
        <v/>
      </c>
      <c r="E364" s="65" t="str">
        <f>IF(C364="","",IF(ISERROR(VLOOKUP(VLOOKUP(C364,Table1[[Practice no.]:[12]],19,FALSE),List!$A$2:$B$5,2,FALSE)),"",VLOOKUP(VLOOKUP(C364,Table1[[Practice no.]:[12]],19,FALSE),List!$A$2:$B$5,2,FALSE)))</f>
        <v/>
      </c>
      <c r="F364" s="66" t="str">
        <f>IF(C364="","",IF(ISERROR(VLOOKUP(VLOOKUP(C364,Table1[[Practice no.]:[12]],20,FALSE),List!$A$2:$B$5,2,FALSE)),"",VLOOKUP(VLOOKUP(C364,Table1[[Practice no.]:[12]],20,FALSE),List!$A$2:$B$5,2,FALSE)))</f>
        <v/>
      </c>
      <c r="G364" s="66" t="str">
        <f>IF(C364="","",IF(ISERROR(VLOOKUP(VLOOKUP(C364,Table1[[Practice no.]:[12]],21,FALSE),List!$A$2:$B$5,2,FALSE)),"",VLOOKUP(VLOOKUP(C364,Table1[[Practice no.]:[12]],21,FALSE),List!$A$2:$B$5,2,FALSE)))</f>
        <v/>
      </c>
      <c r="H364" s="67" t="str">
        <f>IF(C364="","",IF(ISERROR(VLOOKUP(VLOOKUP(C364,Table1[[Practice no.]:[12]],22,FALSE),List!$A$2:$B$5,2,FALSE)),"",VLOOKUP(VLOOKUP(C364,Table1[[Practice no.]:[12]],22,FALSE),List!$A$2:$B$5,2,FALSE)))</f>
        <v/>
      </c>
      <c r="I364" s="67" t="str">
        <f>IF(C364="","",IF(ISERROR(VLOOKUP(VLOOKUP(C364,Table1[[Practice no.]:[12]],23,FALSE),List!$A$2:$B$5,2,FALSE)),"",VLOOKUP(VLOOKUP(C364,Table1[[Practice no.]:[12]],23,FALSE),List!$A$2:$B$5,2,FALSE)))</f>
        <v/>
      </c>
      <c r="J364" s="67" t="str">
        <f>IF(C364="","",IF(ISERROR(VLOOKUP(VLOOKUP(C364,Table1[[Practice no.]:[12]],24,FALSE),List!$A$2:$B$5,2,FALSE)),"",VLOOKUP(VLOOKUP(C364,Table1[[Practice no.]:[12]],24,FALSE),List!$A$2:$B$5,2,FALSE)))</f>
        <v/>
      </c>
      <c r="K364" s="68" t="str">
        <f>IF(C364="","",IF(ISERROR(VLOOKUP(VLOOKUP(C364,Table1[[Practice no.]:[12]],25,FALSE),List!$A$2:$B$5,2,FALSE)),"",VLOOKUP(VLOOKUP(C364,Table1[[Practice no.]:[12]],25,FALSE),List!$A$2:$B$5,2,FALSE)))</f>
        <v/>
      </c>
      <c r="L364" s="68" t="str">
        <f>IF(C364="","",IF(ISERROR(VLOOKUP(VLOOKUP(C364,Table1[[Practice no.]:[12]],26,FALSE),List!$A$2:$B$5,2,FALSE)),"",VLOOKUP(VLOOKUP(C364,Table1[[Practice no.]:[12]],26,FALSE),List!$A$2:$B$5,2,FALSE)))</f>
        <v/>
      </c>
      <c r="M364" s="68" t="str">
        <f>IF(C364="","",IF(ISERROR(VLOOKUP(VLOOKUP(C364,Table1[[Practice no.]:[12]],27,FALSE),List!$A$2:$B$5,2,FALSE)),"",VLOOKUP(VLOOKUP(C364,Table1[[Practice no.]:[12]],27,FALSE),List!$A$2:$B$5,2,FALSE)))</f>
        <v/>
      </c>
      <c r="N364" s="69" t="str">
        <f>IF(C364="","",IF(ISERROR(VLOOKUP(VLOOKUP(C364,Table1[[Practice no.]:[12]],28,FALSE),List!$A$2:$B$5,2,FALSE)),"",VLOOKUP(VLOOKUP(C364,Table1[[Practice no.]:[12]],28,FALSE),List!$A$2:$B$5,2,FALSE)))</f>
        <v/>
      </c>
      <c r="O364" s="69" t="str">
        <f>IF(C364="","",IF(ISERROR(VLOOKUP(VLOOKUP(C364,Table1[[Practice no.]:[12]],29,FALSE),List!$A$2:$B$5,2,FALSE)),"",VLOOKUP(VLOOKUP(C364,Table1[[Practice no.]:[12]],29,FALSE),List!$A$2:$B$5,2,FALSE)))</f>
        <v/>
      </c>
      <c r="P364" s="69" t="str">
        <f>IF(C364="","",IF(ISERROR(VLOOKUP(VLOOKUP(C364,Table1[[Practice no.]:[12]],30,FALSE),List!$A$2:$B$5,2,FALSE)),"",VLOOKUP(VLOOKUP(C364,Table1[[Practice no.]:[12]],30,FALSE),List!$A$2:$B$5,2,FALSE)))</f>
        <v/>
      </c>
      <c r="Q364" s="77" t="str">
        <f>IF(C364="","",IF(ISERROR(VLOOKUP(VLOOKUP(C364,Table1[[Practice no.]:[12]],31,FALSE),List!$A$2:$B$5,2,FALSE)),"",VLOOKUP(VLOOKUP(C364,Table1[[Practice no.]:[12]],31,FALSE),List!$A$2:$B$5,2,FALSE)))</f>
        <v/>
      </c>
      <c r="R364" s="55" t="str">
        <f>IF(C364="","",IF(ISERROR(VLOOKUP(VLOOKUP(C364,Table1[[Practice no.]:[12]],32,FALSE),List!$A$2:$B$5,2,FALSE)),"",VLOOKUP(VLOOKUP(C364,Table1[[Practice no.]:[12]],32,FALSE),List!$A$2:$B$5,2,FALSE)))</f>
        <v/>
      </c>
      <c r="S364" s="55" t="str">
        <f>IF(C364="","",IF(ISERROR(VLOOKUP(VLOOKUP(C364,Table1[[Practice no.]:[12]],33,FALSE),List!$A$2:$B$5,2,FALSE)),"",VLOOKUP(VLOOKUP(C364,Table1[[Practice no.]:[12]],33,FALSE),List!$A$2:$B$5,2,FALSE)))</f>
        <v/>
      </c>
      <c r="T364" s="55" t="str">
        <f>IF(C364="","",IF(ISERROR(VLOOKUP(VLOOKUP(C364,Table1[[Practice no.]:[12]],34,FALSE),List!$A$2:$B$5,2,FALSE)),"",VLOOKUP(VLOOKUP(C364,Table1[[Practice no.]:[12]],34,FALSE),List!$A$2:$B$5,2,FALSE)))</f>
        <v/>
      </c>
      <c r="U364" s="55" t="str">
        <f>IF(C364="","",IF(ISERROR(VLOOKUP(VLOOKUP(C364,Table1[[Practice no.]:[12]],35,FALSE),List!$A$2:$B$5,2,FALSE)),"",VLOOKUP(VLOOKUP(C364,Table1[[Practice no.]:[12]],35,FALSE),List!$A$2:$B$5,2,FALSE)))</f>
        <v/>
      </c>
      <c r="V364" s="55" t="str">
        <f>IF(C364="","",IF(ISERROR(VLOOKUP(VLOOKUP(C364,Table1[[Practice no.]:[12]],36,FALSE),List!$A$2:$B$5,2,FALSE)),"",VLOOKUP(VLOOKUP(C364,Table1[[Practice no.]:[12]],36,FALSE),List!$A$2:$B$5,2,FALSE)))</f>
        <v/>
      </c>
      <c r="W364" s="55" t="str">
        <f>IF(C364="","",IF(ISERROR(VLOOKUP(VLOOKUP(C364,Table1[[Practice no.]:[12]],37,FALSE),List!$A$2:$B$5,2,FALSE)),"",VLOOKUP(VLOOKUP(C364,Table1[[Practice no.]:[12]],37,FALSE),List!$A$2:$B$5,2,FALSE)))</f>
        <v/>
      </c>
      <c r="X364" s="55" t="str">
        <f>IF(C364="","",IF(ISERROR(VLOOKUP(VLOOKUP(C364,Table1[[Practice no.]:[12]],38,FALSE),List!$A$2:$B$5,2,FALSE)),"",VLOOKUP(VLOOKUP(C364,Table1[[Practice no.]:[12]],38,FALSE),List!$A$2:$B$5,2,FALSE)))</f>
        <v/>
      </c>
      <c r="Y364" s="55" t="str">
        <f>IF(C364="","",IF(ISERROR(VLOOKUP(VLOOKUP(C364,Table1[[Practice no.]:[12]],39,FALSE),List!$A$2:$B$5,2,FALSE)),"",VLOOKUP(VLOOKUP(C364,Table1[[Practice no.]:[12]],39,FALSE),List!$A$2:$B$5,2,FALSE)))</f>
        <v/>
      </c>
      <c r="Z364" s="55" t="str">
        <f>IF(C364="","",IF(ISERROR(VLOOKUP(VLOOKUP(C364,Table1[[Practice no.]:[12]],40,FALSE),List!$A$2:$B$5,2,FALSE)),"",VLOOKUP(VLOOKUP(C364,Table1[[Practice no.]:[12]],40,FALSE),List!$A$2:$B$5,2,FALSE)))</f>
        <v/>
      </c>
      <c r="AA364" s="55" t="str">
        <f>IF(C364="","",IF(ISERROR(VLOOKUP(VLOOKUP(C364,Table1[[Practice no.]:[12]],41,FALSE),List!$A$2:$B$5,2,FALSE)),"",VLOOKUP(VLOOKUP(C364,Table1[[Practice no.]:[12]],41,FALSE),List!$A$2:$B$5,2,FALSE)))</f>
        <v/>
      </c>
      <c r="AB364" s="55" t="str">
        <f>IF(C364="","",IF(ISERROR(VLOOKUP(VLOOKUP(C364,Table1[[Practice no.]:[12]],42,FALSE),List!$A$2:$B$5,2,FALSE)),"",VLOOKUP(VLOOKUP(C364,Table1[[Practice no.]:[12]],42,FALSE),List!$A$2:$B$5,2,FALSE)))</f>
        <v/>
      </c>
    </row>
    <row r="365" spans="1:28" ht="40.35" customHeight="1">
      <c r="A365" s="222"/>
      <c r="B365" s="219"/>
      <c r="C365" s="217"/>
      <c r="D365" s="219" t="str">
        <f>IF(C365="","",HYPERLINK("#'" &amp; C365 &amp; "'!A1",VLOOKUP(C365,Table1[[Practice no.]:[Pracitce Name]],2,FALSE)))</f>
        <v/>
      </c>
      <c r="E365" s="65" t="str">
        <f>IF(C365="","",IF(ISERROR(VLOOKUP(VLOOKUP(C365,Table1[[Practice no.]:[12]],19,FALSE),List!$A$2:$B$5,2,FALSE)),"",VLOOKUP(VLOOKUP(C365,Table1[[Practice no.]:[12]],19,FALSE),List!$A$2:$B$5,2,FALSE)))</f>
        <v/>
      </c>
      <c r="F365" s="66" t="str">
        <f>IF(C365="","",IF(ISERROR(VLOOKUP(VLOOKUP(C365,Table1[[Practice no.]:[12]],20,FALSE),List!$A$2:$B$5,2,FALSE)),"",VLOOKUP(VLOOKUP(C365,Table1[[Practice no.]:[12]],20,FALSE),List!$A$2:$B$5,2,FALSE)))</f>
        <v/>
      </c>
      <c r="G365" s="66" t="str">
        <f>IF(C365="","",IF(ISERROR(VLOOKUP(VLOOKUP(C365,Table1[[Practice no.]:[12]],21,FALSE),List!$A$2:$B$5,2,FALSE)),"",VLOOKUP(VLOOKUP(C365,Table1[[Practice no.]:[12]],21,FALSE),List!$A$2:$B$5,2,FALSE)))</f>
        <v/>
      </c>
      <c r="H365" s="67" t="str">
        <f>IF(C365="","",IF(ISERROR(VLOOKUP(VLOOKUP(C365,Table1[[Practice no.]:[12]],22,FALSE),List!$A$2:$B$5,2,FALSE)),"",VLOOKUP(VLOOKUP(C365,Table1[[Practice no.]:[12]],22,FALSE),List!$A$2:$B$5,2,FALSE)))</f>
        <v/>
      </c>
      <c r="I365" s="67" t="str">
        <f>IF(C365="","",IF(ISERROR(VLOOKUP(VLOOKUP(C365,Table1[[Practice no.]:[12]],23,FALSE),List!$A$2:$B$5,2,FALSE)),"",VLOOKUP(VLOOKUP(C365,Table1[[Practice no.]:[12]],23,FALSE),List!$A$2:$B$5,2,FALSE)))</f>
        <v/>
      </c>
      <c r="J365" s="67" t="str">
        <f>IF(C365="","",IF(ISERROR(VLOOKUP(VLOOKUP(C365,Table1[[Practice no.]:[12]],24,FALSE),List!$A$2:$B$5,2,FALSE)),"",VLOOKUP(VLOOKUP(C365,Table1[[Practice no.]:[12]],24,FALSE),List!$A$2:$B$5,2,FALSE)))</f>
        <v/>
      </c>
      <c r="K365" s="68" t="str">
        <f>IF(C365="","",IF(ISERROR(VLOOKUP(VLOOKUP(C365,Table1[[Practice no.]:[12]],25,FALSE),List!$A$2:$B$5,2,FALSE)),"",VLOOKUP(VLOOKUP(C365,Table1[[Practice no.]:[12]],25,FALSE),List!$A$2:$B$5,2,FALSE)))</f>
        <v/>
      </c>
      <c r="L365" s="68" t="str">
        <f>IF(C365="","",IF(ISERROR(VLOOKUP(VLOOKUP(C365,Table1[[Practice no.]:[12]],26,FALSE),List!$A$2:$B$5,2,FALSE)),"",VLOOKUP(VLOOKUP(C365,Table1[[Practice no.]:[12]],26,FALSE),List!$A$2:$B$5,2,FALSE)))</f>
        <v/>
      </c>
      <c r="M365" s="68" t="str">
        <f>IF(C365="","",IF(ISERROR(VLOOKUP(VLOOKUP(C365,Table1[[Practice no.]:[12]],27,FALSE),List!$A$2:$B$5,2,FALSE)),"",VLOOKUP(VLOOKUP(C365,Table1[[Practice no.]:[12]],27,FALSE),List!$A$2:$B$5,2,FALSE)))</f>
        <v/>
      </c>
      <c r="N365" s="69" t="str">
        <f>IF(C365="","",IF(ISERROR(VLOOKUP(VLOOKUP(C365,Table1[[Practice no.]:[12]],28,FALSE),List!$A$2:$B$5,2,FALSE)),"",VLOOKUP(VLOOKUP(C365,Table1[[Practice no.]:[12]],28,FALSE),List!$A$2:$B$5,2,FALSE)))</f>
        <v/>
      </c>
      <c r="O365" s="69" t="str">
        <f>IF(C365="","",IF(ISERROR(VLOOKUP(VLOOKUP(C365,Table1[[Practice no.]:[12]],29,FALSE),List!$A$2:$B$5,2,FALSE)),"",VLOOKUP(VLOOKUP(C365,Table1[[Practice no.]:[12]],29,FALSE),List!$A$2:$B$5,2,FALSE)))</f>
        <v/>
      </c>
      <c r="P365" s="69" t="str">
        <f>IF(C365="","",IF(ISERROR(VLOOKUP(VLOOKUP(C365,Table1[[Practice no.]:[12]],30,FALSE),List!$A$2:$B$5,2,FALSE)),"",VLOOKUP(VLOOKUP(C365,Table1[[Practice no.]:[12]],30,FALSE),List!$A$2:$B$5,2,FALSE)))</f>
        <v/>
      </c>
      <c r="Q365" s="77" t="str">
        <f>IF(C365="","",IF(ISERROR(VLOOKUP(VLOOKUP(C365,Table1[[Practice no.]:[12]],31,FALSE),List!$A$2:$B$5,2,FALSE)),"",VLOOKUP(VLOOKUP(C365,Table1[[Practice no.]:[12]],31,FALSE),List!$A$2:$B$5,2,FALSE)))</f>
        <v/>
      </c>
      <c r="R365" s="55" t="str">
        <f>IF(C365="","",IF(ISERROR(VLOOKUP(VLOOKUP(C365,Table1[[Practice no.]:[12]],32,FALSE),List!$A$2:$B$5,2,FALSE)),"",VLOOKUP(VLOOKUP(C365,Table1[[Practice no.]:[12]],32,FALSE),List!$A$2:$B$5,2,FALSE)))</f>
        <v/>
      </c>
      <c r="S365" s="55" t="str">
        <f>IF(C365="","",IF(ISERROR(VLOOKUP(VLOOKUP(C365,Table1[[Practice no.]:[12]],33,FALSE),List!$A$2:$B$5,2,FALSE)),"",VLOOKUP(VLOOKUP(C365,Table1[[Practice no.]:[12]],33,FALSE),List!$A$2:$B$5,2,FALSE)))</f>
        <v/>
      </c>
      <c r="T365" s="55" t="str">
        <f>IF(C365="","",IF(ISERROR(VLOOKUP(VLOOKUP(C365,Table1[[Practice no.]:[12]],34,FALSE),List!$A$2:$B$5,2,FALSE)),"",VLOOKUP(VLOOKUP(C365,Table1[[Practice no.]:[12]],34,FALSE),List!$A$2:$B$5,2,FALSE)))</f>
        <v/>
      </c>
      <c r="U365" s="55" t="str">
        <f>IF(C365="","",IF(ISERROR(VLOOKUP(VLOOKUP(C365,Table1[[Practice no.]:[12]],35,FALSE),List!$A$2:$B$5,2,FALSE)),"",VLOOKUP(VLOOKUP(C365,Table1[[Practice no.]:[12]],35,FALSE),List!$A$2:$B$5,2,FALSE)))</f>
        <v/>
      </c>
      <c r="V365" s="55" t="str">
        <f>IF(C365="","",IF(ISERROR(VLOOKUP(VLOOKUP(C365,Table1[[Practice no.]:[12]],36,FALSE),List!$A$2:$B$5,2,FALSE)),"",VLOOKUP(VLOOKUP(C365,Table1[[Practice no.]:[12]],36,FALSE),List!$A$2:$B$5,2,FALSE)))</f>
        <v/>
      </c>
      <c r="W365" s="55" t="str">
        <f>IF(C365="","",IF(ISERROR(VLOOKUP(VLOOKUP(C365,Table1[[Practice no.]:[12]],37,FALSE),List!$A$2:$B$5,2,FALSE)),"",VLOOKUP(VLOOKUP(C365,Table1[[Practice no.]:[12]],37,FALSE),List!$A$2:$B$5,2,FALSE)))</f>
        <v/>
      </c>
      <c r="X365" s="55" t="str">
        <f>IF(C365="","",IF(ISERROR(VLOOKUP(VLOOKUP(C365,Table1[[Practice no.]:[12]],38,FALSE),List!$A$2:$B$5,2,FALSE)),"",VLOOKUP(VLOOKUP(C365,Table1[[Practice no.]:[12]],38,FALSE),List!$A$2:$B$5,2,FALSE)))</f>
        <v/>
      </c>
      <c r="Y365" s="55" t="str">
        <f>IF(C365="","",IF(ISERROR(VLOOKUP(VLOOKUP(C365,Table1[[Practice no.]:[12]],39,FALSE),List!$A$2:$B$5,2,FALSE)),"",VLOOKUP(VLOOKUP(C365,Table1[[Practice no.]:[12]],39,FALSE),List!$A$2:$B$5,2,FALSE)))</f>
        <v/>
      </c>
      <c r="Z365" s="55" t="str">
        <f>IF(C365="","",IF(ISERROR(VLOOKUP(VLOOKUP(C365,Table1[[Practice no.]:[12]],40,FALSE),List!$A$2:$B$5,2,FALSE)),"",VLOOKUP(VLOOKUP(C365,Table1[[Practice no.]:[12]],40,FALSE),List!$A$2:$B$5,2,FALSE)))</f>
        <v/>
      </c>
      <c r="AA365" s="55" t="str">
        <f>IF(C365="","",IF(ISERROR(VLOOKUP(VLOOKUP(C365,Table1[[Practice no.]:[12]],41,FALSE),List!$A$2:$B$5,2,FALSE)),"",VLOOKUP(VLOOKUP(C365,Table1[[Practice no.]:[12]],41,FALSE),List!$A$2:$B$5,2,FALSE)))</f>
        <v/>
      </c>
      <c r="AB365" s="55" t="str">
        <f>IF(C365="","",IF(ISERROR(VLOOKUP(VLOOKUP(C365,Table1[[Practice no.]:[12]],42,FALSE),List!$A$2:$B$5,2,FALSE)),"",VLOOKUP(VLOOKUP(C365,Table1[[Practice no.]:[12]],42,FALSE),List!$A$2:$B$5,2,FALSE)))</f>
        <v/>
      </c>
    </row>
    <row r="366" spans="1:28" ht="40.35" customHeight="1">
      <c r="A366" s="222"/>
      <c r="B366" s="219"/>
      <c r="C366" s="217"/>
      <c r="D366" s="219" t="str">
        <f>IF(C366="","",HYPERLINK("#'" &amp; C366 &amp; "'!A1",VLOOKUP(C366,Table1[[Practice no.]:[Pracitce Name]],2,FALSE)))</f>
        <v/>
      </c>
      <c r="E366" s="65" t="str">
        <f>IF(C366="","",IF(ISERROR(VLOOKUP(VLOOKUP(C366,Table1[[Practice no.]:[12]],19,FALSE),List!$A$2:$B$5,2,FALSE)),"",VLOOKUP(VLOOKUP(C366,Table1[[Practice no.]:[12]],19,FALSE),List!$A$2:$B$5,2,FALSE)))</f>
        <v/>
      </c>
      <c r="F366" s="66" t="str">
        <f>IF(C366="","",IF(ISERROR(VLOOKUP(VLOOKUP(C366,Table1[[Practice no.]:[12]],20,FALSE),List!$A$2:$B$5,2,FALSE)),"",VLOOKUP(VLOOKUP(C366,Table1[[Practice no.]:[12]],20,FALSE),List!$A$2:$B$5,2,FALSE)))</f>
        <v/>
      </c>
      <c r="G366" s="66" t="str">
        <f>IF(C366="","",IF(ISERROR(VLOOKUP(VLOOKUP(C366,Table1[[Practice no.]:[12]],21,FALSE),List!$A$2:$B$5,2,FALSE)),"",VLOOKUP(VLOOKUP(C366,Table1[[Practice no.]:[12]],21,FALSE),List!$A$2:$B$5,2,FALSE)))</f>
        <v/>
      </c>
      <c r="H366" s="67" t="str">
        <f>IF(C366="","",IF(ISERROR(VLOOKUP(VLOOKUP(C366,Table1[[Practice no.]:[12]],22,FALSE),List!$A$2:$B$5,2,FALSE)),"",VLOOKUP(VLOOKUP(C366,Table1[[Practice no.]:[12]],22,FALSE),List!$A$2:$B$5,2,FALSE)))</f>
        <v/>
      </c>
      <c r="I366" s="67" t="str">
        <f>IF(C366="","",IF(ISERROR(VLOOKUP(VLOOKUP(C366,Table1[[Practice no.]:[12]],23,FALSE),List!$A$2:$B$5,2,FALSE)),"",VLOOKUP(VLOOKUP(C366,Table1[[Practice no.]:[12]],23,FALSE),List!$A$2:$B$5,2,FALSE)))</f>
        <v/>
      </c>
      <c r="J366" s="67" t="str">
        <f>IF(C366="","",IF(ISERROR(VLOOKUP(VLOOKUP(C366,Table1[[Practice no.]:[12]],24,FALSE),List!$A$2:$B$5,2,FALSE)),"",VLOOKUP(VLOOKUP(C366,Table1[[Practice no.]:[12]],24,FALSE),List!$A$2:$B$5,2,FALSE)))</f>
        <v/>
      </c>
      <c r="K366" s="68" t="str">
        <f>IF(C366="","",IF(ISERROR(VLOOKUP(VLOOKUP(C366,Table1[[Practice no.]:[12]],25,FALSE),List!$A$2:$B$5,2,FALSE)),"",VLOOKUP(VLOOKUP(C366,Table1[[Practice no.]:[12]],25,FALSE),List!$A$2:$B$5,2,FALSE)))</f>
        <v/>
      </c>
      <c r="L366" s="68" t="str">
        <f>IF(C366="","",IF(ISERROR(VLOOKUP(VLOOKUP(C366,Table1[[Practice no.]:[12]],26,FALSE),List!$A$2:$B$5,2,FALSE)),"",VLOOKUP(VLOOKUP(C366,Table1[[Practice no.]:[12]],26,FALSE),List!$A$2:$B$5,2,FALSE)))</f>
        <v/>
      </c>
      <c r="M366" s="68" t="str">
        <f>IF(C366="","",IF(ISERROR(VLOOKUP(VLOOKUP(C366,Table1[[Practice no.]:[12]],27,FALSE),List!$A$2:$B$5,2,FALSE)),"",VLOOKUP(VLOOKUP(C366,Table1[[Practice no.]:[12]],27,FALSE),List!$A$2:$B$5,2,FALSE)))</f>
        <v/>
      </c>
      <c r="N366" s="69" t="str">
        <f>IF(C366="","",IF(ISERROR(VLOOKUP(VLOOKUP(C366,Table1[[Practice no.]:[12]],28,FALSE),List!$A$2:$B$5,2,FALSE)),"",VLOOKUP(VLOOKUP(C366,Table1[[Practice no.]:[12]],28,FALSE),List!$A$2:$B$5,2,FALSE)))</f>
        <v/>
      </c>
      <c r="O366" s="69" t="str">
        <f>IF(C366="","",IF(ISERROR(VLOOKUP(VLOOKUP(C366,Table1[[Practice no.]:[12]],29,FALSE),List!$A$2:$B$5,2,FALSE)),"",VLOOKUP(VLOOKUP(C366,Table1[[Practice no.]:[12]],29,FALSE),List!$A$2:$B$5,2,FALSE)))</f>
        <v/>
      </c>
      <c r="P366" s="69" t="str">
        <f>IF(C366="","",IF(ISERROR(VLOOKUP(VLOOKUP(C366,Table1[[Practice no.]:[12]],30,FALSE),List!$A$2:$B$5,2,FALSE)),"",VLOOKUP(VLOOKUP(C366,Table1[[Practice no.]:[12]],30,FALSE),List!$A$2:$B$5,2,FALSE)))</f>
        <v/>
      </c>
      <c r="Q366" s="77" t="str">
        <f>IF(C366="","",IF(ISERROR(VLOOKUP(VLOOKUP(C366,Table1[[Practice no.]:[12]],31,FALSE),List!$A$2:$B$5,2,FALSE)),"",VLOOKUP(VLOOKUP(C366,Table1[[Practice no.]:[12]],31,FALSE),List!$A$2:$B$5,2,FALSE)))</f>
        <v/>
      </c>
      <c r="R366" s="55" t="str">
        <f>IF(C366="","",IF(ISERROR(VLOOKUP(VLOOKUP(C366,Table1[[Practice no.]:[12]],32,FALSE),List!$A$2:$B$5,2,FALSE)),"",VLOOKUP(VLOOKUP(C366,Table1[[Practice no.]:[12]],32,FALSE),List!$A$2:$B$5,2,FALSE)))</f>
        <v/>
      </c>
      <c r="S366" s="55" t="str">
        <f>IF(C366="","",IF(ISERROR(VLOOKUP(VLOOKUP(C366,Table1[[Practice no.]:[12]],33,FALSE),List!$A$2:$B$5,2,FALSE)),"",VLOOKUP(VLOOKUP(C366,Table1[[Practice no.]:[12]],33,FALSE),List!$A$2:$B$5,2,FALSE)))</f>
        <v/>
      </c>
      <c r="T366" s="55" t="str">
        <f>IF(C366="","",IF(ISERROR(VLOOKUP(VLOOKUP(C366,Table1[[Practice no.]:[12]],34,FALSE),List!$A$2:$B$5,2,FALSE)),"",VLOOKUP(VLOOKUP(C366,Table1[[Practice no.]:[12]],34,FALSE),List!$A$2:$B$5,2,FALSE)))</f>
        <v/>
      </c>
      <c r="U366" s="55" t="str">
        <f>IF(C366="","",IF(ISERROR(VLOOKUP(VLOOKUP(C366,Table1[[Practice no.]:[12]],35,FALSE),List!$A$2:$B$5,2,FALSE)),"",VLOOKUP(VLOOKUP(C366,Table1[[Practice no.]:[12]],35,FALSE),List!$A$2:$B$5,2,FALSE)))</f>
        <v/>
      </c>
      <c r="V366" s="55" t="str">
        <f>IF(C366="","",IF(ISERROR(VLOOKUP(VLOOKUP(C366,Table1[[Practice no.]:[12]],36,FALSE),List!$A$2:$B$5,2,FALSE)),"",VLOOKUP(VLOOKUP(C366,Table1[[Practice no.]:[12]],36,FALSE),List!$A$2:$B$5,2,FALSE)))</f>
        <v/>
      </c>
      <c r="W366" s="55" t="str">
        <f>IF(C366="","",IF(ISERROR(VLOOKUP(VLOOKUP(C366,Table1[[Practice no.]:[12]],37,FALSE),List!$A$2:$B$5,2,FALSE)),"",VLOOKUP(VLOOKUP(C366,Table1[[Practice no.]:[12]],37,FALSE),List!$A$2:$B$5,2,FALSE)))</f>
        <v/>
      </c>
      <c r="X366" s="55" t="str">
        <f>IF(C366="","",IF(ISERROR(VLOOKUP(VLOOKUP(C366,Table1[[Practice no.]:[12]],38,FALSE),List!$A$2:$B$5,2,FALSE)),"",VLOOKUP(VLOOKUP(C366,Table1[[Practice no.]:[12]],38,FALSE),List!$A$2:$B$5,2,FALSE)))</f>
        <v/>
      </c>
      <c r="Y366" s="55" t="str">
        <f>IF(C366="","",IF(ISERROR(VLOOKUP(VLOOKUP(C366,Table1[[Practice no.]:[12]],39,FALSE),List!$A$2:$B$5,2,FALSE)),"",VLOOKUP(VLOOKUP(C366,Table1[[Practice no.]:[12]],39,FALSE),List!$A$2:$B$5,2,FALSE)))</f>
        <v/>
      </c>
      <c r="Z366" s="55" t="str">
        <f>IF(C366="","",IF(ISERROR(VLOOKUP(VLOOKUP(C366,Table1[[Practice no.]:[12]],40,FALSE),List!$A$2:$B$5,2,FALSE)),"",VLOOKUP(VLOOKUP(C366,Table1[[Practice no.]:[12]],40,FALSE),List!$A$2:$B$5,2,FALSE)))</f>
        <v/>
      </c>
      <c r="AA366" s="55" t="str">
        <f>IF(C366="","",IF(ISERROR(VLOOKUP(VLOOKUP(C366,Table1[[Practice no.]:[12]],41,FALSE),List!$A$2:$B$5,2,FALSE)),"",VLOOKUP(VLOOKUP(C366,Table1[[Practice no.]:[12]],41,FALSE),List!$A$2:$B$5,2,FALSE)))</f>
        <v/>
      </c>
      <c r="AB366" s="55" t="str">
        <f>IF(C366="","",IF(ISERROR(VLOOKUP(VLOOKUP(C366,Table1[[Practice no.]:[12]],42,FALSE),List!$A$2:$B$5,2,FALSE)),"",VLOOKUP(VLOOKUP(C366,Table1[[Practice no.]:[12]],42,FALSE),List!$A$2:$B$5,2,FALSE)))</f>
        <v/>
      </c>
    </row>
    <row r="367" spans="1:28" ht="40.35" customHeight="1">
      <c r="A367" s="222"/>
      <c r="B367" s="219"/>
      <c r="C367" s="217"/>
      <c r="D367" s="219" t="str">
        <f>IF(C367="","",HYPERLINK("#'" &amp; C367 &amp; "'!A1",VLOOKUP(C367,Table1[[Practice no.]:[Pracitce Name]],2,FALSE)))</f>
        <v/>
      </c>
      <c r="E367" s="65" t="str">
        <f>IF(C367="","",IF(ISERROR(VLOOKUP(VLOOKUP(C367,Table1[[Practice no.]:[12]],19,FALSE),List!$A$2:$B$5,2,FALSE)),"",VLOOKUP(VLOOKUP(C367,Table1[[Practice no.]:[12]],19,FALSE),List!$A$2:$B$5,2,FALSE)))</f>
        <v/>
      </c>
      <c r="F367" s="66" t="str">
        <f>IF(C367="","",IF(ISERROR(VLOOKUP(VLOOKUP(C367,Table1[[Practice no.]:[12]],20,FALSE),List!$A$2:$B$5,2,FALSE)),"",VLOOKUP(VLOOKUP(C367,Table1[[Practice no.]:[12]],20,FALSE),List!$A$2:$B$5,2,FALSE)))</f>
        <v/>
      </c>
      <c r="G367" s="66" t="str">
        <f>IF(C367="","",IF(ISERROR(VLOOKUP(VLOOKUP(C367,Table1[[Practice no.]:[12]],21,FALSE),List!$A$2:$B$5,2,FALSE)),"",VLOOKUP(VLOOKUP(C367,Table1[[Practice no.]:[12]],21,FALSE),List!$A$2:$B$5,2,FALSE)))</f>
        <v/>
      </c>
      <c r="H367" s="67" t="str">
        <f>IF(C367="","",IF(ISERROR(VLOOKUP(VLOOKUP(C367,Table1[[Practice no.]:[12]],22,FALSE),List!$A$2:$B$5,2,FALSE)),"",VLOOKUP(VLOOKUP(C367,Table1[[Practice no.]:[12]],22,FALSE),List!$A$2:$B$5,2,FALSE)))</f>
        <v/>
      </c>
      <c r="I367" s="67" t="str">
        <f>IF(C367="","",IF(ISERROR(VLOOKUP(VLOOKUP(C367,Table1[[Practice no.]:[12]],23,FALSE),List!$A$2:$B$5,2,FALSE)),"",VLOOKUP(VLOOKUP(C367,Table1[[Practice no.]:[12]],23,FALSE),List!$A$2:$B$5,2,FALSE)))</f>
        <v/>
      </c>
      <c r="J367" s="67" t="str">
        <f>IF(C367="","",IF(ISERROR(VLOOKUP(VLOOKUP(C367,Table1[[Practice no.]:[12]],24,FALSE),List!$A$2:$B$5,2,FALSE)),"",VLOOKUP(VLOOKUP(C367,Table1[[Practice no.]:[12]],24,FALSE),List!$A$2:$B$5,2,FALSE)))</f>
        <v/>
      </c>
      <c r="K367" s="68" t="str">
        <f>IF(C367="","",IF(ISERROR(VLOOKUP(VLOOKUP(C367,Table1[[Practice no.]:[12]],25,FALSE),List!$A$2:$B$5,2,FALSE)),"",VLOOKUP(VLOOKUP(C367,Table1[[Practice no.]:[12]],25,FALSE),List!$A$2:$B$5,2,FALSE)))</f>
        <v/>
      </c>
      <c r="L367" s="68" t="str">
        <f>IF(C367="","",IF(ISERROR(VLOOKUP(VLOOKUP(C367,Table1[[Practice no.]:[12]],26,FALSE),List!$A$2:$B$5,2,FALSE)),"",VLOOKUP(VLOOKUP(C367,Table1[[Practice no.]:[12]],26,FALSE),List!$A$2:$B$5,2,FALSE)))</f>
        <v/>
      </c>
      <c r="M367" s="68" t="str">
        <f>IF(C367="","",IF(ISERROR(VLOOKUP(VLOOKUP(C367,Table1[[Practice no.]:[12]],27,FALSE),List!$A$2:$B$5,2,FALSE)),"",VLOOKUP(VLOOKUP(C367,Table1[[Practice no.]:[12]],27,FALSE),List!$A$2:$B$5,2,FALSE)))</f>
        <v/>
      </c>
      <c r="N367" s="69" t="str">
        <f>IF(C367="","",IF(ISERROR(VLOOKUP(VLOOKUP(C367,Table1[[Practice no.]:[12]],28,FALSE),List!$A$2:$B$5,2,FALSE)),"",VLOOKUP(VLOOKUP(C367,Table1[[Practice no.]:[12]],28,FALSE),List!$A$2:$B$5,2,FALSE)))</f>
        <v/>
      </c>
      <c r="O367" s="69" t="str">
        <f>IF(C367="","",IF(ISERROR(VLOOKUP(VLOOKUP(C367,Table1[[Practice no.]:[12]],29,FALSE),List!$A$2:$B$5,2,FALSE)),"",VLOOKUP(VLOOKUP(C367,Table1[[Practice no.]:[12]],29,FALSE),List!$A$2:$B$5,2,FALSE)))</f>
        <v/>
      </c>
      <c r="P367" s="69" t="str">
        <f>IF(C367="","",IF(ISERROR(VLOOKUP(VLOOKUP(C367,Table1[[Practice no.]:[12]],30,FALSE),List!$A$2:$B$5,2,FALSE)),"",VLOOKUP(VLOOKUP(C367,Table1[[Practice no.]:[12]],30,FALSE),List!$A$2:$B$5,2,FALSE)))</f>
        <v/>
      </c>
      <c r="Q367" s="77" t="str">
        <f>IF(C367="","",IF(ISERROR(VLOOKUP(VLOOKUP(C367,Table1[[Practice no.]:[12]],31,FALSE),List!$A$2:$B$5,2,FALSE)),"",VLOOKUP(VLOOKUP(C367,Table1[[Practice no.]:[12]],31,FALSE),List!$A$2:$B$5,2,FALSE)))</f>
        <v/>
      </c>
      <c r="R367" s="55" t="str">
        <f>IF(C367="","",IF(ISERROR(VLOOKUP(VLOOKUP(C367,Table1[[Practice no.]:[12]],32,FALSE),List!$A$2:$B$5,2,FALSE)),"",VLOOKUP(VLOOKUP(C367,Table1[[Practice no.]:[12]],32,FALSE),List!$A$2:$B$5,2,FALSE)))</f>
        <v/>
      </c>
      <c r="S367" s="55" t="str">
        <f>IF(C367="","",IF(ISERROR(VLOOKUP(VLOOKUP(C367,Table1[[Practice no.]:[12]],33,FALSE),List!$A$2:$B$5,2,FALSE)),"",VLOOKUP(VLOOKUP(C367,Table1[[Practice no.]:[12]],33,FALSE),List!$A$2:$B$5,2,FALSE)))</f>
        <v/>
      </c>
      <c r="T367" s="55" t="str">
        <f>IF(C367="","",IF(ISERROR(VLOOKUP(VLOOKUP(C367,Table1[[Practice no.]:[12]],34,FALSE),List!$A$2:$B$5,2,FALSE)),"",VLOOKUP(VLOOKUP(C367,Table1[[Practice no.]:[12]],34,FALSE),List!$A$2:$B$5,2,FALSE)))</f>
        <v/>
      </c>
      <c r="U367" s="55" t="str">
        <f>IF(C367="","",IF(ISERROR(VLOOKUP(VLOOKUP(C367,Table1[[Practice no.]:[12]],35,FALSE),List!$A$2:$B$5,2,FALSE)),"",VLOOKUP(VLOOKUP(C367,Table1[[Practice no.]:[12]],35,FALSE),List!$A$2:$B$5,2,FALSE)))</f>
        <v/>
      </c>
      <c r="V367" s="55" t="str">
        <f>IF(C367="","",IF(ISERROR(VLOOKUP(VLOOKUP(C367,Table1[[Practice no.]:[12]],36,FALSE),List!$A$2:$B$5,2,FALSE)),"",VLOOKUP(VLOOKUP(C367,Table1[[Practice no.]:[12]],36,FALSE),List!$A$2:$B$5,2,FALSE)))</f>
        <v/>
      </c>
      <c r="W367" s="55" t="str">
        <f>IF(C367="","",IF(ISERROR(VLOOKUP(VLOOKUP(C367,Table1[[Practice no.]:[12]],37,FALSE),List!$A$2:$B$5,2,FALSE)),"",VLOOKUP(VLOOKUP(C367,Table1[[Practice no.]:[12]],37,FALSE),List!$A$2:$B$5,2,FALSE)))</f>
        <v/>
      </c>
      <c r="X367" s="55" t="str">
        <f>IF(C367="","",IF(ISERROR(VLOOKUP(VLOOKUP(C367,Table1[[Practice no.]:[12]],38,FALSE),List!$A$2:$B$5,2,FALSE)),"",VLOOKUP(VLOOKUP(C367,Table1[[Practice no.]:[12]],38,FALSE),List!$A$2:$B$5,2,FALSE)))</f>
        <v/>
      </c>
      <c r="Y367" s="55" t="str">
        <f>IF(C367="","",IF(ISERROR(VLOOKUP(VLOOKUP(C367,Table1[[Practice no.]:[12]],39,FALSE),List!$A$2:$B$5,2,FALSE)),"",VLOOKUP(VLOOKUP(C367,Table1[[Practice no.]:[12]],39,FALSE),List!$A$2:$B$5,2,FALSE)))</f>
        <v/>
      </c>
      <c r="Z367" s="55" t="str">
        <f>IF(C367="","",IF(ISERROR(VLOOKUP(VLOOKUP(C367,Table1[[Practice no.]:[12]],40,FALSE),List!$A$2:$B$5,2,FALSE)),"",VLOOKUP(VLOOKUP(C367,Table1[[Practice no.]:[12]],40,FALSE),List!$A$2:$B$5,2,FALSE)))</f>
        <v/>
      </c>
      <c r="AA367" s="55" t="str">
        <f>IF(C367="","",IF(ISERROR(VLOOKUP(VLOOKUP(C367,Table1[[Practice no.]:[12]],41,FALSE),List!$A$2:$B$5,2,FALSE)),"",VLOOKUP(VLOOKUP(C367,Table1[[Practice no.]:[12]],41,FALSE),List!$A$2:$B$5,2,FALSE)))</f>
        <v/>
      </c>
      <c r="AB367" s="55" t="str">
        <f>IF(C367="","",IF(ISERROR(VLOOKUP(VLOOKUP(C367,Table1[[Practice no.]:[12]],42,FALSE),List!$A$2:$B$5,2,FALSE)),"",VLOOKUP(VLOOKUP(C367,Table1[[Practice no.]:[12]],42,FALSE),List!$A$2:$B$5,2,FALSE)))</f>
        <v/>
      </c>
    </row>
    <row r="368" spans="1:28" ht="40.35" customHeight="1">
      <c r="A368" s="222"/>
      <c r="B368" s="219"/>
      <c r="C368" s="217"/>
      <c r="D368" s="219" t="str">
        <f>IF(C368="","",HYPERLINK("#'" &amp; C368 &amp; "'!A1",VLOOKUP(C368,Table1[[Practice no.]:[Pracitce Name]],2,FALSE)))</f>
        <v/>
      </c>
      <c r="E368" s="65" t="str">
        <f>IF(C368="","",IF(ISERROR(VLOOKUP(VLOOKUP(C368,Table1[[Practice no.]:[12]],19,FALSE),List!$A$2:$B$5,2,FALSE)),"",VLOOKUP(VLOOKUP(C368,Table1[[Practice no.]:[12]],19,FALSE),List!$A$2:$B$5,2,FALSE)))</f>
        <v/>
      </c>
      <c r="F368" s="66" t="str">
        <f>IF(C368="","",IF(ISERROR(VLOOKUP(VLOOKUP(C368,Table1[[Practice no.]:[12]],20,FALSE),List!$A$2:$B$5,2,FALSE)),"",VLOOKUP(VLOOKUP(C368,Table1[[Practice no.]:[12]],20,FALSE),List!$A$2:$B$5,2,FALSE)))</f>
        <v/>
      </c>
      <c r="G368" s="66" t="str">
        <f>IF(C368="","",IF(ISERROR(VLOOKUP(VLOOKUP(C368,Table1[[Practice no.]:[12]],21,FALSE),List!$A$2:$B$5,2,FALSE)),"",VLOOKUP(VLOOKUP(C368,Table1[[Practice no.]:[12]],21,FALSE),List!$A$2:$B$5,2,FALSE)))</f>
        <v/>
      </c>
      <c r="H368" s="67" t="str">
        <f>IF(C368="","",IF(ISERROR(VLOOKUP(VLOOKUP(C368,Table1[[Practice no.]:[12]],22,FALSE),List!$A$2:$B$5,2,FALSE)),"",VLOOKUP(VLOOKUP(C368,Table1[[Practice no.]:[12]],22,FALSE),List!$A$2:$B$5,2,FALSE)))</f>
        <v/>
      </c>
      <c r="I368" s="67" t="str">
        <f>IF(C368="","",IF(ISERROR(VLOOKUP(VLOOKUP(C368,Table1[[Practice no.]:[12]],23,FALSE),List!$A$2:$B$5,2,FALSE)),"",VLOOKUP(VLOOKUP(C368,Table1[[Practice no.]:[12]],23,FALSE),List!$A$2:$B$5,2,FALSE)))</f>
        <v/>
      </c>
      <c r="J368" s="67" t="str">
        <f>IF(C368="","",IF(ISERROR(VLOOKUP(VLOOKUP(C368,Table1[[Practice no.]:[12]],24,FALSE),List!$A$2:$B$5,2,FALSE)),"",VLOOKUP(VLOOKUP(C368,Table1[[Practice no.]:[12]],24,FALSE),List!$A$2:$B$5,2,FALSE)))</f>
        <v/>
      </c>
      <c r="K368" s="68" t="str">
        <f>IF(C368="","",IF(ISERROR(VLOOKUP(VLOOKUP(C368,Table1[[Practice no.]:[12]],25,FALSE),List!$A$2:$B$5,2,FALSE)),"",VLOOKUP(VLOOKUP(C368,Table1[[Practice no.]:[12]],25,FALSE),List!$A$2:$B$5,2,FALSE)))</f>
        <v/>
      </c>
      <c r="L368" s="68" t="str">
        <f>IF(C368="","",IF(ISERROR(VLOOKUP(VLOOKUP(C368,Table1[[Practice no.]:[12]],26,FALSE),List!$A$2:$B$5,2,FALSE)),"",VLOOKUP(VLOOKUP(C368,Table1[[Practice no.]:[12]],26,FALSE),List!$A$2:$B$5,2,FALSE)))</f>
        <v/>
      </c>
      <c r="M368" s="68" t="str">
        <f>IF(C368="","",IF(ISERROR(VLOOKUP(VLOOKUP(C368,Table1[[Practice no.]:[12]],27,FALSE),List!$A$2:$B$5,2,FALSE)),"",VLOOKUP(VLOOKUP(C368,Table1[[Practice no.]:[12]],27,FALSE),List!$A$2:$B$5,2,FALSE)))</f>
        <v/>
      </c>
      <c r="N368" s="69" t="str">
        <f>IF(C368="","",IF(ISERROR(VLOOKUP(VLOOKUP(C368,Table1[[Practice no.]:[12]],28,FALSE),List!$A$2:$B$5,2,FALSE)),"",VLOOKUP(VLOOKUP(C368,Table1[[Practice no.]:[12]],28,FALSE),List!$A$2:$B$5,2,FALSE)))</f>
        <v/>
      </c>
      <c r="O368" s="69" t="str">
        <f>IF(C368="","",IF(ISERROR(VLOOKUP(VLOOKUP(C368,Table1[[Practice no.]:[12]],29,FALSE),List!$A$2:$B$5,2,FALSE)),"",VLOOKUP(VLOOKUP(C368,Table1[[Practice no.]:[12]],29,FALSE),List!$A$2:$B$5,2,FALSE)))</f>
        <v/>
      </c>
      <c r="P368" s="69" t="str">
        <f>IF(C368="","",IF(ISERROR(VLOOKUP(VLOOKUP(C368,Table1[[Practice no.]:[12]],30,FALSE),List!$A$2:$B$5,2,FALSE)),"",VLOOKUP(VLOOKUP(C368,Table1[[Practice no.]:[12]],30,FALSE),List!$A$2:$B$5,2,FALSE)))</f>
        <v/>
      </c>
      <c r="Q368" s="77" t="str">
        <f>IF(C368="","",IF(ISERROR(VLOOKUP(VLOOKUP(C368,Table1[[Practice no.]:[12]],31,FALSE),List!$A$2:$B$5,2,FALSE)),"",VLOOKUP(VLOOKUP(C368,Table1[[Practice no.]:[12]],31,FALSE),List!$A$2:$B$5,2,FALSE)))</f>
        <v/>
      </c>
      <c r="R368" s="55" t="str">
        <f>IF(C368="","",IF(ISERROR(VLOOKUP(VLOOKUP(C368,Table1[[Practice no.]:[12]],32,FALSE),List!$A$2:$B$5,2,FALSE)),"",VLOOKUP(VLOOKUP(C368,Table1[[Practice no.]:[12]],32,FALSE),List!$A$2:$B$5,2,FALSE)))</f>
        <v/>
      </c>
      <c r="S368" s="55" t="str">
        <f>IF(C368="","",IF(ISERROR(VLOOKUP(VLOOKUP(C368,Table1[[Practice no.]:[12]],33,FALSE),List!$A$2:$B$5,2,FALSE)),"",VLOOKUP(VLOOKUP(C368,Table1[[Practice no.]:[12]],33,FALSE),List!$A$2:$B$5,2,FALSE)))</f>
        <v/>
      </c>
      <c r="T368" s="55" t="str">
        <f>IF(C368="","",IF(ISERROR(VLOOKUP(VLOOKUP(C368,Table1[[Practice no.]:[12]],34,FALSE),List!$A$2:$B$5,2,FALSE)),"",VLOOKUP(VLOOKUP(C368,Table1[[Practice no.]:[12]],34,FALSE),List!$A$2:$B$5,2,FALSE)))</f>
        <v/>
      </c>
      <c r="U368" s="55" t="str">
        <f>IF(C368="","",IF(ISERROR(VLOOKUP(VLOOKUP(C368,Table1[[Practice no.]:[12]],35,FALSE),List!$A$2:$B$5,2,FALSE)),"",VLOOKUP(VLOOKUP(C368,Table1[[Practice no.]:[12]],35,FALSE),List!$A$2:$B$5,2,FALSE)))</f>
        <v/>
      </c>
      <c r="V368" s="55" t="str">
        <f>IF(C368="","",IF(ISERROR(VLOOKUP(VLOOKUP(C368,Table1[[Practice no.]:[12]],36,FALSE),List!$A$2:$B$5,2,FALSE)),"",VLOOKUP(VLOOKUP(C368,Table1[[Practice no.]:[12]],36,FALSE),List!$A$2:$B$5,2,FALSE)))</f>
        <v/>
      </c>
      <c r="W368" s="55" t="str">
        <f>IF(C368="","",IF(ISERROR(VLOOKUP(VLOOKUP(C368,Table1[[Practice no.]:[12]],37,FALSE),List!$A$2:$B$5,2,FALSE)),"",VLOOKUP(VLOOKUP(C368,Table1[[Practice no.]:[12]],37,FALSE),List!$A$2:$B$5,2,FALSE)))</f>
        <v/>
      </c>
      <c r="X368" s="55" t="str">
        <f>IF(C368="","",IF(ISERROR(VLOOKUP(VLOOKUP(C368,Table1[[Practice no.]:[12]],38,FALSE),List!$A$2:$B$5,2,FALSE)),"",VLOOKUP(VLOOKUP(C368,Table1[[Practice no.]:[12]],38,FALSE),List!$A$2:$B$5,2,FALSE)))</f>
        <v/>
      </c>
      <c r="Y368" s="55" t="str">
        <f>IF(C368="","",IF(ISERROR(VLOOKUP(VLOOKUP(C368,Table1[[Practice no.]:[12]],39,FALSE),List!$A$2:$B$5,2,FALSE)),"",VLOOKUP(VLOOKUP(C368,Table1[[Practice no.]:[12]],39,FALSE),List!$A$2:$B$5,2,FALSE)))</f>
        <v/>
      </c>
      <c r="Z368" s="55" t="str">
        <f>IF(C368="","",IF(ISERROR(VLOOKUP(VLOOKUP(C368,Table1[[Practice no.]:[12]],40,FALSE),List!$A$2:$B$5,2,FALSE)),"",VLOOKUP(VLOOKUP(C368,Table1[[Practice no.]:[12]],40,FALSE),List!$A$2:$B$5,2,FALSE)))</f>
        <v/>
      </c>
      <c r="AA368" s="55" t="str">
        <f>IF(C368="","",IF(ISERROR(VLOOKUP(VLOOKUP(C368,Table1[[Practice no.]:[12]],41,FALSE),List!$A$2:$B$5,2,FALSE)),"",VLOOKUP(VLOOKUP(C368,Table1[[Practice no.]:[12]],41,FALSE),List!$A$2:$B$5,2,FALSE)))</f>
        <v/>
      </c>
      <c r="AB368" s="55" t="str">
        <f>IF(C368="","",IF(ISERROR(VLOOKUP(VLOOKUP(C368,Table1[[Practice no.]:[12]],42,FALSE),List!$A$2:$B$5,2,FALSE)),"",VLOOKUP(VLOOKUP(C368,Table1[[Practice no.]:[12]],42,FALSE),List!$A$2:$B$5,2,FALSE)))</f>
        <v/>
      </c>
    </row>
    <row r="369" spans="1:28" ht="40.35" customHeight="1">
      <c r="A369" s="222"/>
      <c r="B369" s="219"/>
      <c r="C369" s="217"/>
      <c r="D369" s="219" t="str">
        <f>IF(C369="","",HYPERLINK("#'" &amp; C369 &amp; "'!A1",VLOOKUP(C369,Table1[[Practice no.]:[Pracitce Name]],2,FALSE)))</f>
        <v/>
      </c>
      <c r="E369" s="65" t="str">
        <f>IF(C369="","",IF(ISERROR(VLOOKUP(VLOOKUP(C369,Table1[[Practice no.]:[12]],19,FALSE),List!$A$2:$B$5,2,FALSE)),"",VLOOKUP(VLOOKUP(C369,Table1[[Practice no.]:[12]],19,FALSE),List!$A$2:$B$5,2,FALSE)))</f>
        <v/>
      </c>
      <c r="F369" s="66" t="str">
        <f>IF(C369="","",IF(ISERROR(VLOOKUP(VLOOKUP(C369,Table1[[Practice no.]:[12]],20,FALSE),List!$A$2:$B$5,2,FALSE)),"",VLOOKUP(VLOOKUP(C369,Table1[[Practice no.]:[12]],20,FALSE),List!$A$2:$B$5,2,FALSE)))</f>
        <v/>
      </c>
      <c r="G369" s="66" t="str">
        <f>IF(C369="","",IF(ISERROR(VLOOKUP(VLOOKUP(C369,Table1[[Practice no.]:[12]],21,FALSE),List!$A$2:$B$5,2,FALSE)),"",VLOOKUP(VLOOKUP(C369,Table1[[Practice no.]:[12]],21,FALSE),List!$A$2:$B$5,2,FALSE)))</f>
        <v/>
      </c>
      <c r="H369" s="67" t="str">
        <f>IF(C369="","",IF(ISERROR(VLOOKUP(VLOOKUP(C369,Table1[[Practice no.]:[12]],22,FALSE),List!$A$2:$B$5,2,FALSE)),"",VLOOKUP(VLOOKUP(C369,Table1[[Practice no.]:[12]],22,FALSE),List!$A$2:$B$5,2,FALSE)))</f>
        <v/>
      </c>
      <c r="I369" s="67" t="str">
        <f>IF(C369="","",IF(ISERROR(VLOOKUP(VLOOKUP(C369,Table1[[Practice no.]:[12]],23,FALSE),List!$A$2:$B$5,2,FALSE)),"",VLOOKUP(VLOOKUP(C369,Table1[[Practice no.]:[12]],23,FALSE),List!$A$2:$B$5,2,FALSE)))</f>
        <v/>
      </c>
      <c r="J369" s="67" t="str">
        <f>IF(C369="","",IF(ISERROR(VLOOKUP(VLOOKUP(C369,Table1[[Practice no.]:[12]],24,FALSE),List!$A$2:$B$5,2,FALSE)),"",VLOOKUP(VLOOKUP(C369,Table1[[Practice no.]:[12]],24,FALSE),List!$A$2:$B$5,2,FALSE)))</f>
        <v/>
      </c>
      <c r="K369" s="68" t="str">
        <f>IF(C369="","",IF(ISERROR(VLOOKUP(VLOOKUP(C369,Table1[[Practice no.]:[12]],25,FALSE),List!$A$2:$B$5,2,FALSE)),"",VLOOKUP(VLOOKUP(C369,Table1[[Practice no.]:[12]],25,FALSE),List!$A$2:$B$5,2,FALSE)))</f>
        <v/>
      </c>
      <c r="L369" s="68" t="str">
        <f>IF(C369="","",IF(ISERROR(VLOOKUP(VLOOKUP(C369,Table1[[Practice no.]:[12]],26,FALSE),List!$A$2:$B$5,2,FALSE)),"",VLOOKUP(VLOOKUP(C369,Table1[[Practice no.]:[12]],26,FALSE),List!$A$2:$B$5,2,FALSE)))</f>
        <v/>
      </c>
      <c r="M369" s="68" t="str">
        <f>IF(C369="","",IF(ISERROR(VLOOKUP(VLOOKUP(C369,Table1[[Practice no.]:[12]],27,FALSE),List!$A$2:$B$5,2,FALSE)),"",VLOOKUP(VLOOKUP(C369,Table1[[Practice no.]:[12]],27,FALSE),List!$A$2:$B$5,2,FALSE)))</f>
        <v/>
      </c>
      <c r="N369" s="69" t="str">
        <f>IF(C369="","",IF(ISERROR(VLOOKUP(VLOOKUP(C369,Table1[[Practice no.]:[12]],28,FALSE),List!$A$2:$B$5,2,FALSE)),"",VLOOKUP(VLOOKUP(C369,Table1[[Practice no.]:[12]],28,FALSE),List!$A$2:$B$5,2,FALSE)))</f>
        <v/>
      </c>
      <c r="O369" s="69" t="str">
        <f>IF(C369="","",IF(ISERROR(VLOOKUP(VLOOKUP(C369,Table1[[Practice no.]:[12]],29,FALSE),List!$A$2:$B$5,2,FALSE)),"",VLOOKUP(VLOOKUP(C369,Table1[[Practice no.]:[12]],29,FALSE),List!$A$2:$B$5,2,FALSE)))</f>
        <v/>
      </c>
      <c r="P369" s="69" t="str">
        <f>IF(C369="","",IF(ISERROR(VLOOKUP(VLOOKUP(C369,Table1[[Practice no.]:[12]],30,FALSE),List!$A$2:$B$5,2,FALSE)),"",VLOOKUP(VLOOKUP(C369,Table1[[Practice no.]:[12]],30,FALSE),List!$A$2:$B$5,2,FALSE)))</f>
        <v/>
      </c>
      <c r="Q369" s="77" t="str">
        <f>IF(C369="","",IF(ISERROR(VLOOKUP(VLOOKUP(C369,Table1[[Practice no.]:[12]],31,FALSE),List!$A$2:$B$5,2,FALSE)),"",VLOOKUP(VLOOKUP(C369,Table1[[Practice no.]:[12]],31,FALSE),List!$A$2:$B$5,2,FALSE)))</f>
        <v/>
      </c>
      <c r="R369" s="55" t="str">
        <f>IF(C369="","",IF(ISERROR(VLOOKUP(VLOOKUP(C369,Table1[[Practice no.]:[12]],32,FALSE),List!$A$2:$B$5,2,FALSE)),"",VLOOKUP(VLOOKUP(C369,Table1[[Practice no.]:[12]],32,FALSE),List!$A$2:$B$5,2,FALSE)))</f>
        <v/>
      </c>
      <c r="S369" s="55" t="str">
        <f>IF(C369="","",IF(ISERROR(VLOOKUP(VLOOKUP(C369,Table1[[Practice no.]:[12]],33,FALSE),List!$A$2:$B$5,2,FALSE)),"",VLOOKUP(VLOOKUP(C369,Table1[[Practice no.]:[12]],33,FALSE),List!$A$2:$B$5,2,FALSE)))</f>
        <v/>
      </c>
      <c r="T369" s="55" t="str">
        <f>IF(C369="","",IF(ISERROR(VLOOKUP(VLOOKUP(C369,Table1[[Practice no.]:[12]],34,FALSE),List!$A$2:$B$5,2,FALSE)),"",VLOOKUP(VLOOKUP(C369,Table1[[Practice no.]:[12]],34,FALSE),List!$A$2:$B$5,2,FALSE)))</f>
        <v/>
      </c>
      <c r="U369" s="55" t="str">
        <f>IF(C369="","",IF(ISERROR(VLOOKUP(VLOOKUP(C369,Table1[[Practice no.]:[12]],35,FALSE),List!$A$2:$B$5,2,FALSE)),"",VLOOKUP(VLOOKUP(C369,Table1[[Practice no.]:[12]],35,FALSE),List!$A$2:$B$5,2,FALSE)))</f>
        <v/>
      </c>
      <c r="V369" s="55" t="str">
        <f>IF(C369="","",IF(ISERROR(VLOOKUP(VLOOKUP(C369,Table1[[Practice no.]:[12]],36,FALSE),List!$A$2:$B$5,2,FALSE)),"",VLOOKUP(VLOOKUP(C369,Table1[[Practice no.]:[12]],36,FALSE),List!$A$2:$B$5,2,FALSE)))</f>
        <v/>
      </c>
      <c r="W369" s="55" t="str">
        <f>IF(C369="","",IF(ISERROR(VLOOKUP(VLOOKUP(C369,Table1[[Practice no.]:[12]],37,FALSE),List!$A$2:$B$5,2,FALSE)),"",VLOOKUP(VLOOKUP(C369,Table1[[Practice no.]:[12]],37,FALSE),List!$A$2:$B$5,2,FALSE)))</f>
        <v/>
      </c>
      <c r="X369" s="55" t="str">
        <f>IF(C369="","",IF(ISERROR(VLOOKUP(VLOOKUP(C369,Table1[[Practice no.]:[12]],38,FALSE),List!$A$2:$B$5,2,FALSE)),"",VLOOKUP(VLOOKUP(C369,Table1[[Practice no.]:[12]],38,FALSE),List!$A$2:$B$5,2,FALSE)))</f>
        <v/>
      </c>
      <c r="Y369" s="55" t="str">
        <f>IF(C369="","",IF(ISERROR(VLOOKUP(VLOOKUP(C369,Table1[[Practice no.]:[12]],39,FALSE),List!$A$2:$B$5,2,FALSE)),"",VLOOKUP(VLOOKUP(C369,Table1[[Practice no.]:[12]],39,FALSE),List!$A$2:$B$5,2,FALSE)))</f>
        <v/>
      </c>
      <c r="Z369" s="55" t="str">
        <f>IF(C369="","",IF(ISERROR(VLOOKUP(VLOOKUP(C369,Table1[[Practice no.]:[12]],40,FALSE),List!$A$2:$B$5,2,FALSE)),"",VLOOKUP(VLOOKUP(C369,Table1[[Practice no.]:[12]],40,FALSE),List!$A$2:$B$5,2,FALSE)))</f>
        <v/>
      </c>
      <c r="AA369" s="55" t="str">
        <f>IF(C369="","",IF(ISERROR(VLOOKUP(VLOOKUP(C369,Table1[[Practice no.]:[12]],41,FALSE),List!$A$2:$B$5,2,FALSE)),"",VLOOKUP(VLOOKUP(C369,Table1[[Practice no.]:[12]],41,FALSE),List!$A$2:$B$5,2,FALSE)))</f>
        <v/>
      </c>
      <c r="AB369" s="55" t="str">
        <f>IF(C369="","",IF(ISERROR(VLOOKUP(VLOOKUP(C369,Table1[[Practice no.]:[12]],42,FALSE),List!$A$2:$B$5,2,FALSE)),"",VLOOKUP(VLOOKUP(C369,Table1[[Practice no.]:[12]],42,FALSE),List!$A$2:$B$5,2,FALSE)))</f>
        <v/>
      </c>
    </row>
    <row r="370" spans="1:28" ht="40.35" customHeight="1">
      <c r="A370" s="222"/>
      <c r="B370" s="219"/>
      <c r="C370" s="217"/>
      <c r="D370" s="219" t="str">
        <f>IF(C370="","",HYPERLINK("#'" &amp; C370 &amp; "'!A1",VLOOKUP(C370,Table1[[Practice no.]:[Pracitce Name]],2,FALSE)))</f>
        <v/>
      </c>
      <c r="E370" s="65" t="str">
        <f>IF(C370="","",IF(ISERROR(VLOOKUP(VLOOKUP(C370,Table1[[Practice no.]:[12]],19,FALSE),List!$A$2:$B$5,2,FALSE)),"",VLOOKUP(VLOOKUP(C370,Table1[[Practice no.]:[12]],19,FALSE),List!$A$2:$B$5,2,FALSE)))</f>
        <v/>
      </c>
      <c r="F370" s="66" t="str">
        <f>IF(C370="","",IF(ISERROR(VLOOKUP(VLOOKUP(C370,Table1[[Practice no.]:[12]],20,FALSE),List!$A$2:$B$5,2,FALSE)),"",VLOOKUP(VLOOKUP(C370,Table1[[Practice no.]:[12]],20,FALSE),List!$A$2:$B$5,2,FALSE)))</f>
        <v/>
      </c>
      <c r="G370" s="66" t="str">
        <f>IF(C370="","",IF(ISERROR(VLOOKUP(VLOOKUP(C370,Table1[[Practice no.]:[12]],21,FALSE),List!$A$2:$B$5,2,FALSE)),"",VLOOKUP(VLOOKUP(C370,Table1[[Practice no.]:[12]],21,FALSE),List!$A$2:$B$5,2,FALSE)))</f>
        <v/>
      </c>
      <c r="H370" s="67" t="str">
        <f>IF(C370="","",IF(ISERROR(VLOOKUP(VLOOKUP(C370,Table1[[Practice no.]:[12]],22,FALSE),List!$A$2:$B$5,2,FALSE)),"",VLOOKUP(VLOOKUP(C370,Table1[[Practice no.]:[12]],22,FALSE),List!$A$2:$B$5,2,FALSE)))</f>
        <v/>
      </c>
      <c r="I370" s="67" t="str">
        <f>IF(C370="","",IF(ISERROR(VLOOKUP(VLOOKUP(C370,Table1[[Practice no.]:[12]],23,FALSE),List!$A$2:$B$5,2,FALSE)),"",VLOOKUP(VLOOKUP(C370,Table1[[Practice no.]:[12]],23,FALSE),List!$A$2:$B$5,2,FALSE)))</f>
        <v/>
      </c>
      <c r="J370" s="67" t="str">
        <f>IF(C370="","",IF(ISERROR(VLOOKUP(VLOOKUP(C370,Table1[[Practice no.]:[12]],24,FALSE),List!$A$2:$B$5,2,FALSE)),"",VLOOKUP(VLOOKUP(C370,Table1[[Practice no.]:[12]],24,FALSE),List!$A$2:$B$5,2,FALSE)))</f>
        <v/>
      </c>
      <c r="K370" s="68" t="str">
        <f>IF(C370="","",IF(ISERROR(VLOOKUP(VLOOKUP(C370,Table1[[Practice no.]:[12]],25,FALSE),List!$A$2:$B$5,2,FALSE)),"",VLOOKUP(VLOOKUP(C370,Table1[[Practice no.]:[12]],25,FALSE),List!$A$2:$B$5,2,FALSE)))</f>
        <v/>
      </c>
      <c r="L370" s="68" t="str">
        <f>IF(C370="","",IF(ISERROR(VLOOKUP(VLOOKUP(C370,Table1[[Practice no.]:[12]],26,FALSE),List!$A$2:$B$5,2,FALSE)),"",VLOOKUP(VLOOKUP(C370,Table1[[Practice no.]:[12]],26,FALSE),List!$A$2:$B$5,2,FALSE)))</f>
        <v/>
      </c>
      <c r="M370" s="68" t="str">
        <f>IF(C370="","",IF(ISERROR(VLOOKUP(VLOOKUP(C370,Table1[[Practice no.]:[12]],27,FALSE),List!$A$2:$B$5,2,FALSE)),"",VLOOKUP(VLOOKUP(C370,Table1[[Practice no.]:[12]],27,FALSE),List!$A$2:$B$5,2,FALSE)))</f>
        <v/>
      </c>
      <c r="N370" s="69" t="str">
        <f>IF(C370="","",IF(ISERROR(VLOOKUP(VLOOKUP(C370,Table1[[Practice no.]:[12]],28,FALSE),List!$A$2:$B$5,2,FALSE)),"",VLOOKUP(VLOOKUP(C370,Table1[[Practice no.]:[12]],28,FALSE),List!$A$2:$B$5,2,FALSE)))</f>
        <v/>
      </c>
      <c r="O370" s="69" t="str">
        <f>IF(C370="","",IF(ISERROR(VLOOKUP(VLOOKUP(C370,Table1[[Practice no.]:[12]],29,FALSE),List!$A$2:$B$5,2,FALSE)),"",VLOOKUP(VLOOKUP(C370,Table1[[Practice no.]:[12]],29,FALSE),List!$A$2:$B$5,2,FALSE)))</f>
        <v/>
      </c>
      <c r="P370" s="69" t="str">
        <f>IF(C370="","",IF(ISERROR(VLOOKUP(VLOOKUP(C370,Table1[[Practice no.]:[12]],30,FALSE),List!$A$2:$B$5,2,FALSE)),"",VLOOKUP(VLOOKUP(C370,Table1[[Practice no.]:[12]],30,FALSE),List!$A$2:$B$5,2,FALSE)))</f>
        <v/>
      </c>
      <c r="Q370" s="77" t="str">
        <f>IF(C370="","",IF(ISERROR(VLOOKUP(VLOOKUP(C370,Table1[[Practice no.]:[12]],31,FALSE),List!$A$2:$B$5,2,FALSE)),"",VLOOKUP(VLOOKUP(C370,Table1[[Practice no.]:[12]],31,FALSE),List!$A$2:$B$5,2,FALSE)))</f>
        <v/>
      </c>
      <c r="R370" s="55" t="str">
        <f>IF(C370="","",IF(ISERROR(VLOOKUP(VLOOKUP(C370,Table1[[Practice no.]:[12]],32,FALSE),List!$A$2:$B$5,2,FALSE)),"",VLOOKUP(VLOOKUP(C370,Table1[[Practice no.]:[12]],32,FALSE),List!$A$2:$B$5,2,FALSE)))</f>
        <v/>
      </c>
      <c r="S370" s="55" t="str">
        <f>IF(C370="","",IF(ISERROR(VLOOKUP(VLOOKUP(C370,Table1[[Practice no.]:[12]],33,FALSE),List!$A$2:$B$5,2,FALSE)),"",VLOOKUP(VLOOKUP(C370,Table1[[Practice no.]:[12]],33,FALSE),List!$A$2:$B$5,2,FALSE)))</f>
        <v/>
      </c>
      <c r="T370" s="55" t="str">
        <f>IF(C370="","",IF(ISERROR(VLOOKUP(VLOOKUP(C370,Table1[[Practice no.]:[12]],34,FALSE),List!$A$2:$B$5,2,FALSE)),"",VLOOKUP(VLOOKUP(C370,Table1[[Practice no.]:[12]],34,FALSE),List!$A$2:$B$5,2,FALSE)))</f>
        <v/>
      </c>
      <c r="U370" s="55" t="str">
        <f>IF(C370="","",IF(ISERROR(VLOOKUP(VLOOKUP(C370,Table1[[Practice no.]:[12]],35,FALSE),List!$A$2:$B$5,2,FALSE)),"",VLOOKUP(VLOOKUP(C370,Table1[[Practice no.]:[12]],35,FALSE),List!$A$2:$B$5,2,FALSE)))</f>
        <v/>
      </c>
      <c r="V370" s="55" t="str">
        <f>IF(C370="","",IF(ISERROR(VLOOKUP(VLOOKUP(C370,Table1[[Practice no.]:[12]],36,FALSE),List!$A$2:$B$5,2,FALSE)),"",VLOOKUP(VLOOKUP(C370,Table1[[Practice no.]:[12]],36,FALSE),List!$A$2:$B$5,2,FALSE)))</f>
        <v/>
      </c>
      <c r="W370" s="55" t="str">
        <f>IF(C370="","",IF(ISERROR(VLOOKUP(VLOOKUP(C370,Table1[[Practice no.]:[12]],37,FALSE),List!$A$2:$B$5,2,FALSE)),"",VLOOKUP(VLOOKUP(C370,Table1[[Practice no.]:[12]],37,FALSE),List!$A$2:$B$5,2,FALSE)))</f>
        <v/>
      </c>
      <c r="X370" s="55" t="str">
        <f>IF(C370="","",IF(ISERROR(VLOOKUP(VLOOKUP(C370,Table1[[Practice no.]:[12]],38,FALSE),List!$A$2:$B$5,2,FALSE)),"",VLOOKUP(VLOOKUP(C370,Table1[[Practice no.]:[12]],38,FALSE),List!$A$2:$B$5,2,FALSE)))</f>
        <v/>
      </c>
      <c r="Y370" s="55" t="str">
        <f>IF(C370="","",IF(ISERROR(VLOOKUP(VLOOKUP(C370,Table1[[Practice no.]:[12]],39,FALSE),List!$A$2:$B$5,2,FALSE)),"",VLOOKUP(VLOOKUP(C370,Table1[[Practice no.]:[12]],39,FALSE),List!$A$2:$B$5,2,FALSE)))</f>
        <v/>
      </c>
      <c r="Z370" s="55" t="str">
        <f>IF(C370="","",IF(ISERROR(VLOOKUP(VLOOKUP(C370,Table1[[Practice no.]:[12]],40,FALSE),List!$A$2:$B$5,2,FALSE)),"",VLOOKUP(VLOOKUP(C370,Table1[[Practice no.]:[12]],40,FALSE),List!$A$2:$B$5,2,FALSE)))</f>
        <v/>
      </c>
      <c r="AA370" s="55" t="str">
        <f>IF(C370="","",IF(ISERROR(VLOOKUP(VLOOKUP(C370,Table1[[Practice no.]:[12]],41,FALSE),List!$A$2:$B$5,2,FALSE)),"",VLOOKUP(VLOOKUP(C370,Table1[[Practice no.]:[12]],41,FALSE),List!$A$2:$B$5,2,FALSE)))</f>
        <v/>
      </c>
      <c r="AB370" s="55" t="str">
        <f>IF(C370="","",IF(ISERROR(VLOOKUP(VLOOKUP(C370,Table1[[Practice no.]:[12]],42,FALSE),List!$A$2:$B$5,2,FALSE)),"",VLOOKUP(VLOOKUP(C370,Table1[[Practice no.]:[12]],42,FALSE),List!$A$2:$B$5,2,FALSE)))</f>
        <v/>
      </c>
    </row>
    <row r="371" spans="1:28" ht="40.35" customHeight="1">
      <c r="A371" s="222"/>
      <c r="B371" s="219"/>
      <c r="C371" s="217"/>
      <c r="D371" s="219" t="str">
        <f>IF(C371="","",HYPERLINK("#'" &amp; C371 &amp; "'!A1",VLOOKUP(C371,Table1[[Practice no.]:[Pracitce Name]],2,FALSE)))</f>
        <v/>
      </c>
      <c r="E371" s="65" t="str">
        <f>IF(C371="","",IF(ISERROR(VLOOKUP(VLOOKUP(C371,Table1[[Practice no.]:[12]],19,FALSE),List!$A$2:$B$5,2,FALSE)),"",VLOOKUP(VLOOKUP(C371,Table1[[Practice no.]:[12]],19,FALSE),List!$A$2:$B$5,2,FALSE)))</f>
        <v/>
      </c>
      <c r="F371" s="66" t="str">
        <f>IF(C371="","",IF(ISERROR(VLOOKUP(VLOOKUP(C371,Table1[[Practice no.]:[12]],20,FALSE),List!$A$2:$B$5,2,FALSE)),"",VLOOKUP(VLOOKUP(C371,Table1[[Practice no.]:[12]],20,FALSE),List!$A$2:$B$5,2,FALSE)))</f>
        <v/>
      </c>
      <c r="G371" s="66" t="str">
        <f>IF(C371="","",IF(ISERROR(VLOOKUP(VLOOKUP(C371,Table1[[Practice no.]:[12]],21,FALSE),List!$A$2:$B$5,2,FALSE)),"",VLOOKUP(VLOOKUP(C371,Table1[[Practice no.]:[12]],21,FALSE),List!$A$2:$B$5,2,FALSE)))</f>
        <v/>
      </c>
      <c r="H371" s="67" t="str">
        <f>IF(C371="","",IF(ISERROR(VLOOKUP(VLOOKUP(C371,Table1[[Practice no.]:[12]],22,FALSE),List!$A$2:$B$5,2,FALSE)),"",VLOOKUP(VLOOKUP(C371,Table1[[Practice no.]:[12]],22,FALSE),List!$A$2:$B$5,2,FALSE)))</f>
        <v/>
      </c>
      <c r="I371" s="67" t="str">
        <f>IF(C371="","",IF(ISERROR(VLOOKUP(VLOOKUP(C371,Table1[[Practice no.]:[12]],23,FALSE),List!$A$2:$B$5,2,FALSE)),"",VLOOKUP(VLOOKUP(C371,Table1[[Practice no.]:[12]],23,FALSE),List!$A$2:$B$5,2,FALSE)))</f>
        <v/>
      </c>
      <c r="J371" s="67" t="str">
        <f>IF(C371="","",IF(ISERROR(VLOOKUP(VLOOKUP(C371,Table1[[Practice no.]:[12]],24,FALSE),List!$A$2:$B$5,2,FALSE)),"",VLOOKUP(VLOOKUP(C371,Table1[[Practice no.]:[12]],24,FALSE),List!$A$2:$B$5,2,FALSE)))</f>
        <v/>
      </c>
      <c r="K371" s="68" t="str">
        <f>IF(C371="","",IF(ISERROR(VLOOKUP(VLOOKUP(C371,Table1[[Practice no.]:[12]],25,FALSE),List!$A$2:$B$5,2,FALSE)),"",VLOOKUP(VLOOKUP(C371,Table1[[Practice no.]:[12]],25,FALSE),List!$A$2:$B$5,2,FALSE)))</f>
        <v/>
      </c>
      <c r="L371" s="68" t="str">
        <f>IF(C371="","",IF(ISERROR(VLOOKUP(VLOOKUP(C371,Table1[[Practice no.]:[12]],26,FALSE),List!$A$2:$B$5,2,FALSE)),"",VLOOKUP(VLOOKUP(C371,Table1[[Practice no.]:[12]],26,FALSE),List!$A$2:$B$5,2,FALSE)))</f>
        <v/>
      </c>
      <c r="M371" s="68" t="str">
        <f>IF(C371="","",IF(ISERROR(VLOOKUP(VLOOKUP(C371,Table1[[Practice no.]:[12]],27,FALSE),List!$A$2:$B$5,2,FALSE)),"",VLOOKUP(VLOOKUP(C371,Table1[[Practice no.]:[12]],27,FALSE),List!$A$2:$B$5,2,FALSE)))</f>
        <v/>
      </c>
      <c r="N371" s="69" t="str">
        <f>IF(C371="","",IF(ISERROR(VLOOKUP(VLOOKUP(C371,Table1[[Practice no.]:[12]],28,FALSE),List!$A$2:$B$5,2,FALSE)),"",VLOOKUP(VLOOKUP(C371,Table1[[Practice no.]:[12]],28,FALSE),List!$A$2:$B$5,2,FALSE)))</f>
        <v/>
      </c>
      <c r="O371" s="69" t="str">
        <f>IF(C371="","",IF(ISERROR(VLOOKUP(VLOOKUP(C371,Table1[[Practice no.]:[12]],29,FALSE),List!$A$2:$B$5,2,FALSE)),"",VLOOKUP(VLOOKUP(C371,Table1[[Practice no.]:[12]],29,FALSE),List!$A$2:$B$5,2,FALSE)))</f>
        <v/>
      </c>
      <c r="P371" s="69" t="str">
        <f>IF(C371="","",IF(ISERROR(VLOOKUP(VLOOKUP(C371,Table1[[Practice no.]:[12]],30,FALSE),List!$A$2:$B$5,2,FALSE)),"",VLOOKUP(VLOOKUP(C371,Table1[[Practice no.]:[12]],30,FALSE),List!$A$2:$B$5,2,FALSE)))</f>
        <v/>
      </c>
      <c r="Q371" s="77" t="str">
        <f>IF(C371="","",IF(ISERROR(VLOOKUP(VLOOKUP(C371,Table1[[Practice no.]:[12]],31,FALSE),List!$A$2:$B$5,2,FALSE)),"",VLOOKUP(VLOOKUP(C371,Table1[[Practice no.]:[12]],31,FALSE),List!$A$2:$B$5,2,FALSE)))</f>
        <v/>
      </c>
      <c r="R371" s="55" t="str">
        <f>IF(C371="","",IF(ISERROR(VLOOKUP(VLOOKUP(C371,Table1[[Practice no.]:[12]],32,FALSE),List!$A$2:$B$5,2,FALSE)),"",VLOOKUP(VLOOKUP(C371,Table1[[Practice no.]:[12]],32,FALSE),List!$A$2:$B$5,2,FALSE)))</f>
        <v/>
      </c>
      <c r="S371" s="55" t="str">
        <f>IF(C371="","",IF(ISERROR(VLOOKUP(VLOOKUP(C371,Table1[[Practice no.]:[12]],33,FALSE),List!$A$2:$B$5,2,FALSE)),"",VLOOKUP(VLOOKUP(C371,Table1[[Practice no.]:[12]],33,FALSE),List!$A$2:$B$5,2,FALSE)))</f>
        <v/>
      </c>
      <c r="T371" s="55" t="str">
        <f>IF(C371="","",IF(ISERROR(VLOOKUP(VLOOKUP(C371,Table1[[Practice no.]:[12]],34,FALSE),List!$A$2:$B$5,2,FALSE)),"",VLOOKUP(VLOOKUP(C371,Table1[[Practice no.]:[12]],34,FALSE),List!$A$2:$B$5,2,FALSE)))</f>
        <v/>
      </c>
      <c r="U371" s="55" t="str">
        <f>IF(C371="","",IF(ISERROR(VLOOKUP(VLOOKUP(C371,Table1[[Practice no.]:[12]],35,FALSE),List!$A$2:$B$5,2,FALSE)),"",VLOOKUP(VLOOKUP(C371,Table1[[Practice no.]:[12]],35,FALSE),List!$A$2:$B$5,2,FALSE)))</f>
        <v/>
      </c>
      <c r="V371" s="55" t="str">
        <f>IF(C371="","",IF(ISERROR(VLOOKUP(VLOOKUP(C371,Table1[[Practice no.]:[12]],36,FALSE),List!$A$2:$B$5,2,FALSE)),"",VLOOKUP(VLOOKUP(C371,Table1[[Practice no.]:[12]],36,FALSE),List!$A$2:$B$5,2,FALSE)))</f>
        <v/>
      </c>
      <c r="W371" s="55" t="str">
        <f>IF(C371="","",IF(ISERROR(VLOOKUP(VLOOKUP(C371,Table1[[Practice no.]:[12]],37,FALSE),List!$A$2:$B$5,2,FALSE)),"",VLOOKUP(VLOOKUP(C371,Table1[[Practice no.]:[12]],37,FALSE),List!$A$2:$B$5,2,FALSE)))</f>
        <v/>
      </c>
      <c r="X371" s="55" t="str">
        <f>IF(C371="","",IF(ISERROR(VLOOKUP(VLOOKUP(C371,Table1[[Practice no.]:[12]],38,FALSE),List!$A$2:$B$5,2,FALSE)),"",VLOOKUP(VLOOKUP(C371,Table1[[Practice no.]:[12]],38,FALSE),List!$A$2:$B$5,2,FALSE)))</f>
        <v/>
      </c>
      <c r="Y371" s="55" t="str">
        <f>IF(C371="","",IF(ISERROR(VLOOKUP(VLOOKUP(C371,Table1[[Practice no.]:[12]],39,FALSE),List!$A$2:$B$5,2,FALSE)),"",VLOOKUP(VLOOKUP(C371,Table1[[Practice no.]:[12]],39,FALSE),List!$A$2:$B$5,2,FALSE)))</f>
        <v/>
      </c>
      <c r="Z371" s="55" t="str">
        <f>IF(C371="","",IF(ISERROR(VLOOKUP(VLOOKUP(C371,Table1[[Practice no.]:[12]],40,FALSE),List!$A$2:$B$5,2,FALSE)),"",VLOOKUP(VLOOKUP(C371,Table1[[Practice no.]:[12]],40,FALSE),List!$A$2:$B$5,2,FALSE)))</f>
        <v/>
      </c>
      <c r="AA371" s="55" t="str">
        <f>IF(C371="","",IF(ISERROR(VLOOKUP(VLOOKUP(C371,Table1[[Practice no.]:[12]],41,FALSE),List!$A$2:$B$5,2,FALSE)),"",VLOOKUP(VLOOKUP(C371,Table1[[Practice no.]:[12]],41,FALSE),List!$A$2:$B$5,2,FALSE)))</f>
        <v/>
      </c>
      <c r="AB371" s="55" t="str">
        <f>IF(C371="","",IF(ISERROR(VLOOKUP(VLOOKUP(C371,Table1[[Practice no.]:[12]],42,FALSE),List!$A$2:$B$5,2,FALSE)),"",VLOOKUP(VLOOKUP(C371,Table1[[Practice no.]:[12]],42,FALSE),List!$A$2:$B$5,2,FALSE)))</f>
        <v/>
      </c>
    </row>
    <row r="372" spans="1:28" ht="40.35" customHeight="1">
      <c r="A372" s="222"/>
      <c r="B372" s="219"/>
      <c r="C372" s="217"/>
      <c r="D372" s="219" t="str">
        <f>IF(C372="","",HYPERLINK("#'" &amp; C372 &amp; "'!A1",VLOOKUP(C372,Table1[[Practice no.]:[Pracitce Name]],2,FALSE)))</f>
        <v/>
      </c>
      <c r="E372" s="65" t="str">
        <f>IF(C372="","",IF(ISERROR(VLOOKUP(VLOOKUP(C372,Table1[[Practice no.]:[12]],19,FALSE),List!$A$2:$B$5,2,FALSE)),"",VLOOKUP(VLOOKUP(C372,Table1[[Practice no.]:[12]],19,FALSE),List!$A$2:$B$5,2,FALSE)))</f>
        <v/>
      </c>
      <c r="F372" s="66" t="str">
        <f>IF(C372="","",IF(ISERROR(VLOOKUP(VLOOKUP(C372,Table1[[Practice no.]:[12]],20,FALSE),List!$A$2:$B$5,2,FALSE)),"",VLOOKUP(VLOOKUP(C372,Table1[[Practice no.]:[12]],20,FALSE),List!$A$2:$B$5,2,FALSE)))</f>
        <v/>
      </c>
      <c r="G372" s="66" t="str">
        <f>IF(C372="","",IF(ISERROR(VLOOKUP(VLOOKUP(C372,Table1[[Practice no.]:[12]],21,FALSE),List!$A$2:$B$5,2,FALSE)),"",VLOOKUP(VLOOKUP(C372,Table1[[Practice no.]:[12]],21,FALSE),List!$A$2:$B$5,2,FALSE)))</f>
        <v/>
      </c>
      <c r="H372" s="67" t="str">
        <f>IF(C372="","",IF(ISERROR(VLOOKUP(VLOOKUP(C372,Table1[[Practice no.]:[12]],22,FALSE),List!$A$2:$B$5,2,FALSE)),"",VLOOKUP(VLOOKUP(C372,Table1[[Practice no.]:[12]],22,FALSE),List!$A$2:$B$5,2,FALSE)))</f>
        <v/>
      </c>
      <c r="I372" s="67" t="str">
        <f>IF(C372="","",IF(ISERROR(VLOOKUP(VLOOKUP(C372,Table1[[Practice no.]:[12]],23,FALSE),List!$A$2:$B$5,2,FALSE)),"",VLOOKUP(VLOOKUP(C372,Table1[[Practice no.]:[12]],23,FALSE),List!$A$2:$B$5,2,FALSE)))</f>
        <v/>
      </c>
      <c r="J372" s="67" t="str">
        <f>IF(C372="","",IF(ISERROR(VLOOKUP(VLOOKUP(C372,Table1[[Practice no.]:[12]],24,FALSE),List!$A$2:$B$5,2,FALSE)),"",VLOOKUP(VLOOKUP(C372,Table1[[Practice no.]:[12]],24,FALSE),List!$A$2:$B$5,2,FALSE)))</f>
        <v/>
      </c>
      <c r="K372" s="68" t="str">
        <f>IF(C372="","",IF(ISERROR(VLOOKUP(VLOOKUP(C372,Table1[[Practice no.]:[12]],25,FALSE),List!$A$2:$B$5,2,FALSE)),"",VLOOKUP(VLOOKUP(C372,Table1[[Practice no.]:[12]],25,FALSE),List!$A$2:$B$5,2,FALSE)))</f>
        <v/>
      </c>
      <c r="L372" s="68" t="str">
        <f>IF(C372="","",IF(ISERROR(VLOOKUP(VLOOKUP(C372,Table1[[Practice no.]:[12]],26,FALSE),List!$A$2:$B$5,2,FALSE)),"",VLOOKUP(VLOOKUP(C372,Table1[[Practice no.]:[12]],26,FALSE),List!$A$2:$B$5,2,FALSE)))</f>
        <v/>
      </c>
      <c r="M372" s="68" t="str">
        <f>IF(C372="","",IF(ISERROR(VLOOKUP(VLOOKUP(C372,Table1[[Practice no.]:[12]],27,FALSE),List!$A$2:$B$5,2,FALSE)),"",VLOOKUP(VLOOKUP(C372,Table1[[Practice no.]:[12]],27,FALSE),List!$A$2:$B$5,2,FALSE)))</f>
        <v/>
      </c>
      <c r="N372" s="69" t="str">
        <f>IF(C372="","",IF(ISERROR(VLOOKUP(VLOOKUP(C372,Table1[[Practice no.]:[12]],28,FALSE),List!$A$2:$B$5,2,FALSE)),"",VLOOKUP(VLOOKUP(C372,Table1[[Practice no.]:[12]],28,FALSE),List!$A$2:$B$5,2,FALSE)))</f>
        <v/>
      </c>
      <c r="O372" s="69" t="str">
        <f>IF(C372="","",IF(ISERROR(VLOOKUP(VLOOKUP(C372,Table1[[Practice no.]:[12]],29,FALSE),List!$A$2:$B$5,2,FALSE)),"",VLOOKUP(VLOOKUP(C372,Table1[[Practice no.]:[12]],29,FALSE),List!$A$2:$B$5,2,FALSE)))</f>
        <v/>
      </c>
      <c r="P372" s="69" t="str">
        <f>IF(C372="","",IF(ISERROR(VLOOKUP(VLOOKUP(C372,Table1[[Practice no.]:[12]],30,FALSE),List!$A$2:$B$5,2,FALSE)),"",VLOOKUP(VLOOKUP(C372,Table1[[Practice no.]:[12]],30,FALSE),List!$A$2:$B$5,2,FALSE)))</f>
        <v/>
      </c>
      <c r="Q372" s="77" t="str">
        <f>IF(C372="","",IF(ISERROR(VLOOKUP(VLOOKUP(C372,Table1[[Practice no.]:[12]],31,FALSE),List!$A$2:$B$5,2,FALSE)),"",VLOOKUP(VLOOKUP(C372,Table1[[Practice no.]:[12]],31,FALSE),List!$A$2:$B$5,2,FALSE)))</f>
        <v/>
      </c>
      <c r="R372" s="55" t="str">
        <f>IF(C372="","",IF(ISERROR(VLOOKUP(VLOOKUP(C372,Table1[[Practice no.]:[12]],32,FALSE),List!$A$2:$B$5,2,FALSE)),"",VLOOKUP(VLOOKUP(C372,Table1[[Practice no.]:[12]],32,FALSE),List!$A$2:$B$5,2,FALSE)))</f>
        <v/>
      </c>
      <c r="S372" s="55" t="str">
        <f>IF(C372="","",IF(ISERROR(VLOOKUP(VLOOKUP(C372,Table1[[Practice no.]:[12]],33,FALSE),List!$A$2:$B$5,2,FALSE)),"",VLOOKUP(VLOOKUP(C372,Table1[[Practice no.]:[12]],33,FALSE),List!$A$2:$B$5,2,FALSE)))</f>
        <v/>
      </c>
      <c r="T372" s="55" t="str">
        <f>IF(C372="","",IF(ISERROR(VLOOKUP(VLOOKUP(C372,Table1[[Practice no.]:[12]],34,FALSE),List!$A$2:$B$5,2,FALSE)),"",VLOOKUP(VLOOKUP(C372,Table1[[Practice no.]:[12]],34,FALSE),List!$A$2:$B$5,2,FALSE)))</f>
        <v/>
      </c>
      <c r="U372" s="55" t="str">
        <f>IF(C372="","",IF(ISERROR(VLOOKUP(VLOOKUP(C372,Table1[[Practice no.]:[12]],35,FALSE),List!$A$2:$B$5,2,FALSE)),"",VLOOKUP(VLOOKUP(C372,Table1[[Practice no.]:[12]],35,FALSE),List!$A$2:$B$5,2,FALSE)))</f>
        <v/>
      </c>
      <c r="V372" s="55" t="str">
        <f>IF(C372="","",IF(ISERROR(VLOOKUP(VLOOKUP(C372,Table1[[Practice no.]:[12]],36,FALSE),List!$A$2:$B$5,2,FALSE)),"",VLOOKUP(VLOOKUP(C372,Table1[[Practice no.]:[12]],36,FALSE),List!$A$2:$B$5,2,FALSE)))</f>
        <v/>
      </c>
      <c r="W372" s="55" t="str">
        <f>IF(C372="","",IF(ISERROR(VLOOKUP(VLOOKUP(C372,Table1[[Practice no.]:[12]],37,FALSE),List!$A$2:$B$5,2,FALSE)),"",VLOOKUP(VLOOKUP(C372,Table1[[Practice no.]:[12]],37,FALSE),List!$A$2:$B$5,2,FALSE)))</f>
        <v/>
      </c>
      <c r="X372" s="55" t="str">
        <f>IF(C372="","",IF(ISERROR(VLOOKUP(VLOOKUP(C372,Table1[[Practice no.]:[12]],38,FALSE),List!$A$2:$B$5,2,FALSE)),"",VLOOKUP(VLOOKUP(C372,Table1[[Practice no.]:[12]],38,FALSE),List!$A$2:$B$5,2,FALSE)))</f>
        <v/>
      </c>
      <c r="Y372" s="55" t="str">
        <f>IF(C372="","",IF(ISERROR(VLOOKUP(VLOOKUP(C372,Table1[[Practice no.]:[12]],39,FALSE),List!$A$2:$B$5,2,FALSE)),"",VLOOKUP(VLOOKUP(C372,Table1[[Practice no.]:[12]],39,FALSE),List!$A$2:$B$5,2,FALSE)))</f>
        <v/>
      </c>
      <c r="Z372" s="55" t="str">
        <f>IF(C372="","",IF(ISERROR(VLOOKUP(VLOOKUP(C372,Table1[[Practice no.]:[12]],40,FALSE),List!$A$2:$B$5,2,FALSE)),"",VLOOKUP(VLOOKUP(C372,Table1[[Practice no.]:[12]],40,FALSE),List!$A$2:$B$5,2,FALSE)))</f>
        <v/>
      </c>
      <c r="AA372" s="55" t="str">
        <f>IF(C372="","",IF(ISERROR(VLOOKUP(VLOOKUP(C372,Table1[[Practice no.]:[12]],41,FALSE),List!$A$2:$B$5,2,FALSE)),"",VLOOKUP(VLOOKUP(C372,Table1[[Practice no.]:[12]],41,FALSE),List!$A$2:$B$5,2,FALSE)))</f>
        <v/>
      </c>
      <c r="AB372" s="55" t="str">
        <f>IF(C372="","",IF(ISERROR(VLOOKUP(VLOOKUP(C372,Table1[[Practice no.]:[12]],42,FALSE),List!$A$2:$B$5,2,FALSE)),"",VLOOKUP(VLOOKUP(C372,Table1[[Practice no.]:[12]],42,FALSE),List!$A$2:$B$5,2,FALSE)))</f>
        <v/>
      </c>
    </row>
    <row r="373" spans="1:28" ht="40.35" customHeight="1">
      <c r="A373" s="222"/>
      <c r="B373" s="219"/>
      <c r="C373" s="217"/>
      <c r="D373" s="219" t="str">
        <f>IF(C373="","",HYPERLINK("#'" &amp; C373 &amp; "'!A1",VLOOKUP(C373,Table1[[Practice no.]:[Pracitce Name]],2,FALSE)))</f>
        <v/>
      </c>
      <c r="E373" s="65" t="str">
        <f>IF(C373="","",IF(ISERROR(VLOOKUP(VLOOKUP(C373,Table1[[Practice no.]:[12]],19,FALSE),List!$A$2:$B$5,2,FALSE)),"",VLOOKUP(VLOOKUP(C373,Table1[[Practice no.]:[12]],19,FALSE),List!$A$2:$B$5,2,FALSE)))</f>
        <v/>
      </c>
      <c r="F373" s="66" t="str">
        <f>IF(C373="","",IF(ISERROR(VLOOKUP(VLOOKUP(C373,Table1[[Practice no.]:[12]],20,FALSE),List!$A$2:$B$5,2,FALSE)),"",VLOOKUP(VLOOKUP(C373,Table1[[Practice no.]:[12]],20,FALSE),List!$A$2:$B$5,2,FALSE)))</f>
        <v/>
      </c>
      <c r="G373" s="66" t="str">
        <f>IF(C373="","",IF(ISERROR(VLOOKUP(VLOOKUP(C373,Table1[[Practice no.]:[12]],21,FALSE),List!$A$2:$B$5,2,FALSE)),"",VLOOKUP(VLOOKUP(C373,Table1[[Practice no.]:[12]],21,FALSE),List!$A$2:$B$5,2,FALSE)))</f>
        <v/>
      </c>
      <c r="H373" s="67" t="str">
        <f>IF(C373="","",IF(ISERROR(VLOOKUP(VLOOKUP(C373,Table1[[Practice no.]:[12]],22,FALSE),List!$A$2:$B$5,2,FALSE)),"",VLOOKUP(VLOOKUP(C373,Table1[[Practice no.]:[12]],22,FALSE),List!$A$2:$B$5,2,FALSE)))</f>
        <v/>
      </c>
      <c r="I373" s="67" t="str">
        <f>IF(C373="","",IF(ISERROR(VLOOKUP(VLOOKUP(C373,Table1[[Practice no.]:[12]],23,FALSE),List!$A$2:$B$5,2,FALSE)),"",VLOOKUP(VLOOKUP(C373,Table1[[Practice no.]:[12]],23,FALSE),List!$A$2:$B$5,2,FALSE)))</f>
        <v/>
      </c>
      <c r="J373" s="67" t="str">
        <f>IF(C373="","",IF(ISERROR(VLOOKUP(VLOOKUP(C373,Table1[[Practice no.]:[12]],24,FALSE),List!$A$2:$B$5,2,FALSE)),"",VLOOKUP(VLOOKUP(C373,Table1[[Practice no.]:[12]],24,FALSE),List!$A$2:$B$5,2,FALSE)))</f>
        <v/>
      </c>
      <c r="K373" s="68" t="str">
        <f>IF(C373="","",IF(ISERROR(VLOOKUP(VLOOKUP(C373,Table1[[Practice no.]:[12]],25,FALSE),List!$A$2:$B$5,2,FALSE)),"",VLOOKUP(VLOOKUP(C373,Table1[[Practice no.]:[12]],25,FALSE),List!$A$2:$B$5,2,FALSE)))</f>
        <v/>
      </c>
      <c r="L373" s="68" t="str">
        <f>IF(C373="","",IF(ISERROR(VLOOKUP(VLOOKUP(C373,Table1[[Practice no.]:[12]],26,FALSE),List!$A$2:$B$5,2,FALSE)),"",VLOOKUP(VLOOKUP(C373,Table1[[Practice no.]:[12]],26,FALSE),List!$A$2:$B$5,2,FALSE)))</f>
        <v/>
      </c>
      <c r="M373" s="68" t="str">
        <f>IF(C373="","",IF(ISERROR(VLOOKUP(VLOOKUP(C373,Table1[[Practice no.]:[12]],27,FALSE),List!$A$2:$B$5,2,FALSE)),"",VLOOKUP(VLOOKUP(C373,Table1[[Practice no.]:[12]],27,FALSE),List!$A$2:$B$5,2,FALSE)))</f>
        <v/>
      </c>
      <c r="N373" s="69" t="str">
        <f>IF(C373="","",IF(ISERROR(VLOOKUP(VLOOKUP(C373,Table1[[Practice no.]:[12]],28,FALSE),List!$A$2:$B$5,2,FALSE)),"",VLOOKUP(VLOOKUP(C373,Table1[[Practice no.]:[12]],28,FALSE),List!$A$2:$B$5,2,FALSE)))</f>
        <v/>
      </c>
      <c r="O373" s="69" t="str">
        <f>IF(C373="","",IF(ISERROR(VLOOKUP(VLOOKUP(C373,Table1[[Practice no.]:[12]],29,FALSE),List!$A$2:$B$5,2,FALSE)),"",VLOOKUP(VLOOKUP(C373,Table1[[Practice no.]:[12]],29,FALSE),List!$A$2:$B$5,2,FALSE)))</f>
        <v/>
      </c>
      <c r="P373" s="69" t="str">
        <f>IF(C373="","",IF(ISERROR(VLOOKUP(VLOOKUP(C373,Table1[[Practice no.]:[12]],30,FALSE),List!$A$2:$B$5,2,FALSE)),"",VLOOKUP(VLOOKUP(C373,Table1[[Practice no.]:[12]],30,FALSE),List!$A$2:$B$5,2,FALSE)))</f>
        <v/>
      </c>
      <c r="Q373" s="77" t="str">
        <f>IF(C373="","",IF(ISERROR(VLOOKUP(VLOOKUP(C373,Table1[[Practice no.]:[12]],31,FALSE),List!$A$2:$B$5,2,FALSE)),"",VLOOKUP(VLOOKUP(C373,Table1[[Practice no.]:[12]],31,FALSE),List!$A$2:$B$5,2,FALSE)))</f>
        <v/>
      </c>
      <c r="R373" s="55" t="str">
        <f>IF(C373="","",IF(ISERROR(VLOOKUP(VLOOKUP(C373,Table1[[Practice no.]:[12]],32,FALSE),List!$A$2:$B$5,2,FALSE)),"",VLOOKUP(VLOOKUP(C373,Table1[[Practice no.]:[12]],32,FALSE),List!$A$2:$B$5,2,FALSE)))</f>
        <v/>
      </c>
      <c r="S373" s="55" t="str">
        <f>IF(C373="","",IF(ISERROR(VLOOKUP(VLOOKUP(C373,Table1[[Practice no.]:[12]],33,FALSE),List!$A$2:$B$5,2,FALSE)),"",VLOOKUP(VLOOKUP(C373,Table1[[Practice no.]:[12]],33,FALSE),List!$A$2:$B$5,2,FALSE)))</f>
        <v/>
      </c>
      <c r="T373" s="55" t="str">
        <f>IF(C373="","",IF(ISERROR(VLOOKUP(VLOOKUP(C373,Table1[[Practice no.]:[12]],34,FALSE),List!$A$2:$B$5,2,FALSE)),"",VLOOKUP(VLOOKUP(C373,Table1[[Practice no.]:[12]],34,FALSE),List!$A$2:$B$5,2,FALSE)))</f>
        <v/>
      </c>
      <c r="U373" s="55" t="str">
        <f>IF(C373="","",IF(ISERROR(VLOOKUP(VLOOKUP(C373,Table1[[Practice no.]:[12]],35,FALSE),List!$A$2:$B$5,2,FALSE)),"",VLOOKUP(VLOOKUP(C373,Table1[[Practice no.]:[12]],35,FALSE),List!$A$2:$B$5,2,FALSE)))</f>
        <v/>
      </c>
      <c r="V373" s="55" t="str">
        <f>IF(C373="","",IF(ISERROR(VLOOKUP(VLOOKUP(C373,Table1[[Practice no.]:[12]],36,FALSE),List!$A$2:$B$5,2,FALSE)),"",VLOOKUP(VLOOKUP(C373,Table1[[Practice no.]:[12]],36,FALSE),List!$A$2:$B$5,2,FALSE)))</f>
        <v/>
      </c>
      <c r="W373" s="55" t="str">
        <f>IF(C373="","",IF(ISERROR(VLOOKUP(VLOOKUP(C373,Table1[[Practice no.]:[12]],37,FALSE),List!$A$2:$B$5,2,FALSE)),"",VLOOKUP(VLOOKUP(C373,Table1[[Practice no.]:[12]],37,FALSE),List!$A$2:$B$5,2,FALSE)))</f>
        <v/>
      </c>
      <c r="X373" s="55" t="str">
        <f>IF(C373="","",IF(ISERROR(VLOOKUP(VLOOKUP(C373,Table1[[Practice no.]:[12]],38,FALSE),List!$A$2:$B$5,2,FALSE)),"",VLOOKUP(VLOOKUP(C373,Table1[[Practice no.]:[12]],38,FALSE),List!$A$2:$B$5,2,FALSE)))</f>
        <v/>
      </c>
      <c r="Y373" s="55" t="str">
        <f>IF(C373="","",IF(ISERROR(VLOOKUP(VLOOKUP(C373,Table1[[Practice no.]:[12]],39,FALSE),List!$A$2:$B$5,2,FALSE)),"",VLOOKUP(VLOOKUP(C373,Table1[[Practice no.]:[12]],39,FALSE),List!$A$2:$B$5,2,FALSE)))</f>
        <v/>
      </c>
      <c r="Z373" s="55" t="str">
        <f>IF(C373="","",IF(ISERROR(VLOOKUP(VLOOKUP(C373,Table1[[Practice no.]:[12]],40,FALSE),List!$A$2:$B$5,2,FALSE)),"",VLOOKUP(VLOOKUP(C373,Table1[[Practice no.]:[12]],40,FALSE),List!$A$2:$B$5,2,FALSE)))</f>
        <v/>
      </c>
      <c r="AA373" s="55" t="str">
        <f>IF(C373="","",IF(ISERROR(VLOOKUP(VLOOKUP(C373,Table1[[Practice no.]:[12]],41,FALSE),List!$A$2:$B$5,2,FALSE)),"",VLOOKUP(VLOOKUP(C373,Table1[[Practice no.]:[12]],41,FALSE),List!$A$2:$B$5,2,FALSE)))</f>
        <v/>
      </c>
      <c r="AB373" s="55" t="str">
        <f>IF(C373="","",IF(ISERROR(VLOOKUP(VLOOKUP(C373,Table1[[Practice no.]:[12]],42,FALSE),List!$A$2:$B$5,2,FALSE)),"",VLOOKUP(VLOOKUP(C373,Table1[[Practice no.]:[12]],42,FALSE),List!$A$2:$B$5,2,FALSE)))</f>
        <v/>
      </c>
    </row>
    <row r="374" spans="1:28" ht="40.35" customHeight="1">
      <c r="A374" s="222"/>
      <c r="B374" s="219"/>
      <c r="C374" s="217"/>
      <c r="D374" s="219" t="str">
        <f>IF(C374="","",HYPERLINK("#'" &amp; C374 &amp; "'!A1",VLOOKUP(C374,Table1[[Practice no.]:[Pracitce Name]],2,FALSE)))</f>
        <v/>
      </c>
      <c r="E374" s="65" t="str">
        <f>IF(C374="","",IF(ISERROR(VLOOKUP(VLOOKUP(C374,Table1[[Practice no.]:[12]],19,FALSE),List!$A$2:$B$5,2,FALSE)),"",VLOOKUP(VLOOKUP(C374,Table1[[Practice no.]:[12]],19,FALSE),List!$A$2:$B$5,2,FALSE)))</f>
        <v/>
      </c>
      <c r="F374" s="66" t="str">
        <f>IF(C374="","",IF(ISERROR(VLOOKUP(VLOOKUP(C374,Table1[[Practice no.]:[12]],20,FALSE),List!$A$2:$B$5,2,FALSE)),"",VLOOKUP(VLOOKUP(C374,Table1[[Practice no.]:[12]],20,FALSE),List!$A$2:$B$5,2,FALSE)))</f>
        <v/>
      </c>
      <c r="G374" s="66" t="str">
        <f>IF(C374="","",IF(ISERROR(VLOOKUP(VLOOKUP(C374,Table1[[Practice no.]:[12]],21,FALSE),List!$A$2:$B$5,2,FALSE)),"",VLOOKUP(VLOOKUP(C374,Table1[[Practice no.]:[12]],21,FALSE),List!$A$2:$B$5,2,FALSE)))</f>
        <v/>
      </c>
      <c r="H374" s="67" t="str">
        <f>IF(C374="","",IF(ISERROR(VLOOKUP(VLOOKUP(C374,Table1[[Practice no.]:[12]],22,FALSE),List!$A$2:$B$5,2,FALSE)),"",VLOOKUP(VLOOKUP(C374,Table1[[Practice no.]:[12]],22,FALSE),List!$A$2:$B$5,2,FALSE)))</f>
        <v/>
      </c>
      <c r="I374" s="67" t="str">
        <f>IF(C374="","",IF(ISERROR(VLOOKUP(VLOOKUP(C374,Table1[[Practice no.]:[12]],23,FALSE),List!$A$2:$B$5,2,FALSE)),"",VLOOKUP(VLOOKUP(C374,Table1[[Practice no.]:[12]],23,FALSE),List!$A$2:$B$5,2,FALSE)))</f>
        <v/>
      </c>
      <c r="J374" s="67" t="str">
        <f>IF(C374="","",IF(ISERROR(VLOOKUP(VLOOKUP(C374,Table1[[Practice no.]:[12]],24,FALSE),List!$A$2:$B$5,2,FALSE)),"",VLOOKUP(VLOOKUP(C374,Table1[[Practice no.]:[12]],24,FALSE),List!$A$2:$B$5,2,FALSE)))</f>
        <v/>
      </c>
      <c r="K374" s="68" t="str">
        <f>IF(C374="","",IF(ISERROR(VLOOKUP(VLOOKUP(C374,Table1[[Practice no.]:[12]],25,FALSE),List!$A$2:$B$5,2,FALSE)),"",VLOOKUP(VLOOKUP(C374,Table1[[Practice no.]:[12]],25,FALSE),List!$A$2:$B$5,2,FALSE)))</f>
        <v/>
      </c>
      <c r="L374" s="68" t="str">
        <f>IF(C374="","",IF(ISERROR(VLOOKUP(VLOOKUP(C374,Table1[[Practice no.]:[12]],26,FALSE),List!$A$2:$B$5,2,FALSE)),"",VLOOKUP(VLOOKUP(C374,Table1[[Practice no.]:[12]],26,FALSE),List!$A$2:$B$5,2,FALSE)))</f>
        <v/>
      </c>
      <c r="M374" s="68" t="str">
        <f>IF(C374="","",IF(ISERROR(VLOOKUP(VLOOKUP(C374,Table1[[Practice no.]:[12]],27,FALSE),List!$A$2:$B$5,2,FALSE)),"",VLOOKUP(VLOOKUP(C374,Table1[[Practice no.]:[12]],27,FALSE),List!$A$2:$B$5,2,FALSE)))</f>
        <v/>
      </c>
      <c r="N374" s="69" t="str">
        <f>IF(C374="","",IF(ISERROR(VLOOKUP(VLOOKUP(C374,Table1[[Practice no.]:[12]],28,FALSE),List!$A$2:$B$5,2,FALSE)),"",VLOOKUP(VLOOKUP(C374,Table1[[Practice no.]:[12]],28,FALSE),List!$A$2:$B$5,2,FALSE)))</f>
        <v/>
      </c>
      <c r="O374" s="69" t="str">
        <f>IF(C374="","",IF(ISERROR(VLOOKUP(VLOOKUP(C374,Table1[[Practice no.]:[12]],29,FALSE),List!$A$2:$B$5,2,FALSE)),"",VLOOKUP(VLOOKUP(C374,Table1[[Practice no.]:[12]],29,FALSE),List!$A$2:$B$5,2,FALSE)))</f>
        <v/>
      </c>
      <c r="P374" s="69" t="str">
        <f>IF(C374="","",IF(ISERROR(VLOOKUP(VLOOKUP(C374,Table1[[Practice no.]:[12]],30,FALSE),List!$A$2:$B$5,2,FALSE)),"",VLOOKUP(VLOOKUP(C374,Table1[[Practice no.]:[12]],30,FALSE),List!$A$2:$B$5,2,FALSE)))</f>
        <v/>
      </c>
      <c r="Q374" s="77" t="str">
        <f>IF(C374="","",IF(ISERROR(VLOOKUP(VLOOKUP(C374,Table1[[Practice no.]:[12]],31,FALSE),List!$A$2:$B$5,2,FALSE)),"",VLOOKUP(VLOOKUP(C374,Table1[[Practice no.]:[12]],31,FALSE),List!$A$2:$B$5,2,FALSE)))</f>
        <v/>
      </c>
      <c r="R374" s="55" t="str">
        <f>IF(C374="","",IF(ISERROR(VLOOKUP(VLOOKUP(C374,Table1[[Practice no.]:[12]],32,FALSE),List!$A$2:$B$5,2,FALSE)),"",VLOOKUP(VLOOKUP(C374,Table1[[Practice no.]:[12]],32,FALSE),List!$A$2:$B$5,2,FALSE)))</f>
        <v/>
      </c>
      <c r="S374" s="55" t="str">
        <f>IF(C374="","",IF(ISERROR(VLOOKUP(VLOOKUP(C374,Table1[[Practice no.]:[12]],33,FALSE),List!$A$2:$B$5,2,FALSE)),"",VLOOKUP(VLOOKUP(C374,Table1[[Practice no.]:[12]],33,FALSE),List!$A$2:$B$5,2,FALSE)))</f>
        <v/>
      </c>
      <c r="T374" s="55" t="str">
        <f>IF(C374="","",IF(ISERROR(VLOOKUP(VLOOKUP(C374,Table1[[Practice no.]:[12]],34,FALSE),List!$A$2:$B$5,2,FALSE)),"",VLOOKUP(VLOOKUP(C374,Table1[[Practice no.]:[12]],34,FALSE),List!$A$2:$B$5,2,FALSE)))</f>
        <v/>
      </c>
      <c r="U374" s="55" t="str">
        <f>IF(C374="","",IF(ISERROR(VLOOKUP(VLOOKUP(C374,Table1[[Practice no.]:[12]],35,FALSE),List!$A$2:$B$5,2,FALSE)),"",VLOOKUP(VLOOKUP(C374,Table1[[Practice no.]:[12]],35,FALSE),List!$A$2:$B$5,2,FALSE)))</f>
        <v/>
      </c>
      <c r="V374" s="55" t="str">
        <f>IF(C374="","",IF(ISERROR(VLOOKUP(VLOOKUP(C374,Table1[[Practice no.]:[12]],36,FALSE),List!$A$2:$B$5,2,FALSE)),"",VLOOKUP(VLOOKUP(C374,Table1[[Practice no.]:[12]],36,FALSE),List!$A$2:$B$5,2,FALSE)))</f>
        <v/>
      </c>
      <c r="W374" s="55" t="str">
        <f>IF(C374="","",IF(ISERROR(VLOOKUP(VLOOKUP(C374,Table1[[Practice no.]:[12]],37,FALSE),List!$A$2:$B$5,2,FALSE)),"",VLOOKUP(VLOOKUP(C374,Table1[[Practice no.]:[12]],37,FALSE),List!$A$2:$B$5,2,FALSE)))</f>
        <v/>
      </c>
      <c r="X374" s="55" t="str">
        <f>IF(C374="","",IF(ISERROR(VLOOKUP(VLOOKUP(C374,Table1[[Practice no.]:[12]],38,FALSE),List!$A$2:$B$5,2,FALSE)),"",VLOOKUP(VLOOKUP(C374,Table1[[Practice no.]:[12]],38,FALSE),List!$A$2:$B$5,2,FALSE)))</f>
        <v/>
      </c>
      <c r="Y374" s="55" t="str">
        <f>IF(C374="","",IF(ISERROR(VLOOKUP(VLOOKUP(C374,Table1[[Practice no.]:[12]],39,FALSE),List!$A$2:$B$5,2,FALSE)),"",VLOOKUP(VLOOKUP(C374,Table1[[Practice no.]:[12]],39,FALSE),List!$A$2:$B$5,2,FALSE)))</f>
        <v/>
      </c>
      <c r="Z374" s="55" t="str">
        <f>IF(C374="","",IF(ISERROR(VLOOKUP(VLOOKUP(C374,Table1[[Practice no.]:[12]],40,FALSE),List!$A$2:$B$5,2,FALSE)),"",VLOOKUP(VLOOKUP(C374,Table1[[Practice no.]:[12]],40,FALSE),List!$A$2:$B$5,2,FALSE)))</f>
        <v/>
      </c>
      <c r="AA374" s="55" t="str">
        <f>IF(C374="","",IF(ISERROR(VLOOKUP(VLOOKUP(C374,Table1[[Practice no.]:[12]],41,FALSE),List!$A$2:$B$5,2,FALSE)),"",VLOOKUP(VLOOKUP(C374,Table1[[Practice no.]:[12]],41,FALSE),List!$A$2:$B$5,2,FALSE)))</f>
        <v/>
      </c>
      <c r="AB374" s="55" t="str">
        <f>IF(C374="","",IF(ISERROR(VLOOKUP(VLOOKUP(C374,Table1[[Practice no.]:[12]],42,FALSE),List!$A$2:$B$5,2,FALSE)),"",VLOOKUP(VLOOKUP(C374,Table1[[Practice no.]:[12]],42,FALSE),List!$A$2:$B$5,2,FALSE)))</f>
        <v/>
      </c>
    </row>
    <row r="375" spans="1:28" ht="40.35" customHeight="1">
      <c r="A375" s="222"/>
      <c r="B375" s="219"/>
      <c r="C375" s="217"/>
      <c r="D375" s="219" t="str">
        <f>IF(C375="","",HYPERLINK("#'" &amp; C375 &amp; "'!A1",VLOOKUP(C375,Table1[[Practice no.]:[Pracitce Name]],2,FALSE)))</f>
        <v/>
      </c>
      <c r="E375" s="65" t="str">
        <f>IF(C375="","",IF(ISERROR(VLOOKUP(VLOOKUP(C375,Table1[[Practice no.]:[12]],19,FALSE),List!$A$2:$B$5,2,FALSE)),"",VLOOKUP(VLOOKUP(C375,Table1[[Practice no.]:[12]],19,FALSE),List!$A$2:$B$5,2,FALSE)))</f>
        <v/>
      </c>
      <c r="F375" s="66" t="str">
        <f>IF(C375="","",IF(ISERROR(VLOOKUP(VLOOKUP(C375,Table1[[Practice no.]:[12]],20,FALSE),List!$A$2:$B$5,2,FALSE)),"",VLOOKUP(VLOOKUP(C375,Table1[[Practice no.]:[12]],20,FALSE),List!$A$2:$B$5,2,FALSE)))</f>
        <v/>
      </c>
      <c r="G375" s="66" t="str">
        <f>IF(C375="","",IF(ISERROR(VLOOKUP(VLOOKUP(C375,Table1[[Practice no.]:[12]],21,FALSE),List!$A$2:$B$5,2,FALSE)),"",VLOOKUP(VLOOKUP(C375,Table1[[Practice no.]:[12]],21,FALSE),List!$A$2:$B$5,2,FALSE)))</f>
        <v/>
      </c>
      <c r="H375" s="67" t="str">
        <f>IF(C375="","",IF(ISERROR(VLOOKUP(VLOOKUP(C375,Table1[[Practice no.]:[12]],22,FALSE),List!$A$2:$B$5,2,FALSE)),"",VLOOKUP(VLOOKUP(C375,Table1[[Practice no.]:[12]],22,FALSE),List!$A$2:$B$5,2,FALSE)))</f>
        <v/>
      </c>
      <c r="I375" s="67" t="str">
        <f>IF(C375="","",IF(ISERROR(VLOOKUP(VLOOKUP(C375,Table1[[Practice no.]:[12]],23,FALSE),List!$A$2:$B$5,2,FALSE)),"",VLOOKUP(VLOOKUP(C375,Table1[[Practice no.]:[12]],23,FALSE),List!$A$2:$B$5,2,FALSE)))</f>
        <v/>
      </c>
      <c r="J375" s="67" t="str">
        <f>IF(C375="","",IF(ISERROR(VLOOKUP(VLOOKUP(C375,Table1[[Practice no.]:[12]],24,FALSE),List!$A$2:$B$5,2,FALSE)),"",VLOOKUP(VLOOKUP(C375,Table1[[Practice no.]:[12]],24,FALSE),List!$A$2:$B$5,2,FALSE)))</f>
        <v/>
      </c>
      <c r="K375" s="68" t="str">
        <f>IF(C375="","",IF(ISERROR(VLOOKUP(VLOOKUP(C375,Table1[[Practice no.]:[12]],25,FALSE),List!$A$2:$B$5,2,FALSE)),"",VLOOKUP(VLOOKUP(C375,Table1[[Practice no.]:[12]],25,FALSE),List!$A$2:$B$5,2,FALSE)))</f>
        <v/>
      </c>
      <c r="L375" s="68" t="str">
        <f>IF(C375="","",IF(ISERROR(VLOOKUP(VLOOKUP(C375,Table1[[Practice no.]:[12]],26,FALSE),List!$A$2:$B$5,2,FALSE)),"",VLOOKUP(VLOOKUP(C375,Table1[[Practice no.]:[12]],26,FALSE),List!$A$2:$B$5,2,FALSE)))</f>
        <v/>
      </c>
      <c r="M375" s="68" t="str">
        <f>IF(C375="","",IF(ISERROR(VLOOKUP(VLOOKUP(C375,Table1[[Practice no.]:[12]],27,FALSE),List!$A$2:$B$5,2,FALSE)),"",VLOOKUP(VLOOKUP(C375,Table1[[Practice no.]:[12]],27,FALSE),List!$A$2:$B$5,2,FALSE)))</f>
        <v/>
      </c>
      <c r="N375" s="69" t="str">
        <f>IF(C375="","",IF(ISERROR(VLOOKUP(VLOOKUP(C375,Table1[[Practice no.]:[12]],28,FALSE),List!$A$2:$B$5,2,FALSE)),"",VLOOKUP(VLOOKUP(C375,Table1[[Practice no.]:[12]],28,FALSE),List!$A$2:$B$5,2,FALSE)))</f>
        <v/>
      </c>
      <c r="O375" s="69" t="str">
        <f>IF(C375="","",IF(ISERROR(VLOOKUP(VLOOKUP(C375,Table1[[Practice no.]:[12]],29,FALSE),List!$A$2:$B$5,2,FALSE)),"",VLOOKUP(VLOOKUP(C375,Table1[[Practice no.]:[12]],29,FALSE),List!$A$2:$B$5,2,FALSE)))</f>
        <v/>
      </c>
      <c r="P375" s="69" t="str">
        <f>IF(C375="","",IF(ISERROR(VLOOKUP(VLOOKUP(C375,Table1[[Practice no.]:[12]],30,FALSE),List!$A$2:$B$5,2,FALSE)),"",VLOOKUP(VLOOKUP(C375,Table1[[Practice no.]:[12]],30,FALSE),List!$A$2:$B$5,2,FALSE)))</f>
        <v/>
      </c>
      <c r="Q375" s="77" t="str">
        <f>IF(C375="","",IF(ISERROR(VLOOKUP(VLOOKUP(C375,Table1[[Practice no.]:[12]],31,FALSE),List!$A$2:$B$5,2,FALSE)),"",VLOOKUP(VLOOKUP(C375,Table1[[Practice no.]:[12]],31,FALSE),List!$A$2:$B$5,2,FALSE)))</f>
        <v/>
      </c>
      <c r="R375" s="55" t="str">
        <f>IF(C375="","",IF(ISERROR(VLOOKUP(VLOOKUP(C375,Table1[[Practice no.]:[12]],32,FALSE),List!$A$2:$B$5,2,FALSE)),"",VLOOKUP(VLOOKUP(C375,Table1[[Practice no.]:[12]],32,FALSE),List!$A$2:$B$5,2,FALSE)))</f>
        <v/>
      </c>
      <c r="S375" s="55" t="str">
        <f>IF(C375="","",IF(ISERROR(VLOOKUP(VLOOKUP(C375,Table1[[Practice no.]:[12]],33,FALSE),List!$A$2:$B$5,2,FALSE)),"",VLOOKUP(VLOOKUP(C375,Table1[[Practice no.]:[12]],33,FALSE),List!$A$2:$B$5,2,FALSE)))</f>
        <v/>
      </c>
      <c r="T375" s="55" t="str">
        <f>IF(C375="","",IF(ISERROR(VLOOKUP(VLOOKUP(C375,Table1[[Practice no.]:[12]],34,FALSE),List!$A$2:$B$5,2,FALSE)),"",VLOOKUP(VLOOKUP(C375,Table1[[Practice no.]:[12]],34,FALSE),List!$A$2:$B$5,2,FALSE)))</f>
        <v/>
      </c>
      <c r="U375" s="55" t="str">
        <f>IF(C375="","",IF(ISERROR(VLOOKUP(VLOOKUP(C375,Table1[[Practice no.]:[12]],35,FALSE),List!$A$2:$B$5,2,FALSE)),"",VLOOKUP(VLOOKUP(C375,Table1[[Practice no.]:[12]],35,FALSE),List!$A$2:$B$5,2,FALSE)))</f>
        <v/>
      </c>
      <c r="V375" s="55" t="str">
        <f>IF(C375="","",IF(ISERROR(VLOOKUP(VLOOKUP(C375,Table1[[Practice no.]:[12]],36,FALSE),List!$A$2:$B$5,2,FALSE)),"",VLOOKUP(VLOOKUP(C375,Table1[[Practice no.]:[12]],36,FALSE),List!$A$2:$B$5,2,FALSE)))</f>
        <v/>
      </c>
      <c r="W375" s="55" t="str">
        <f>IF(C375="","",IF(ISERROR(VLOOKUP(VLOOKUP(C375,Table1[[Practice no.]:[12]],37,FALSE),List!$A$2:$B$5,2,FALSE)),"",VLOOKUP(VLOOKUP(C375,Table1[[Practice no.]:[12]],37,FALSE),List!$A$2:$B$5,2,FALSE)))</f>
        <v/>
      </c>
      <c r="X375" s="55" t="str">
        <f>IF(C375="","",IF(ISERROR(VLOOKUP(VLOOKUP(C375,Table1[[Practice no.]:[12]],38,FALSE),List!$A$2:$B$5,2,FALSE)),"",VLOOKUP(VLOOKUP(C375,Table1[[Practice no.]:[12]],38,FALSE),List!$A$2:$B$5,2,FALSE)))</f>
        <v/>
      </c>
      <c r="Y375" s="55" t="str">
        <f>IF(C375="","",IF(ISERROR(VLOOKUP(VLOOKUP(C375,Table1[[Practice no.]:[12]],39,FALSE),List!$A$2:$B$5,2,FALSE)),"",VLOOKUP(VLOOKUP(C375,Table1[[Practice no.]:[12]],39,FALSE),List!$A$2:$B$5,2,FALSE)))</f>
        <v/>
      </c>
      <c r="Z375" s="55" t="str">
        <f>IF(C375="","",IF(ISERROR(VLOOKUP(VLOOKUP(C375,Table1[[Practice no.]:[12]],40,FALSE),List!$A$2:$B$5,2,FALSE)),"",VLOOKUP(VLOOKUP(C375,Table1[[Practice no.]:[12]],40,FALSE),List!$A$2:$B$5,2,FALSE)))</f>
        <v/>
      </c>
      <c r="AA375" s="55" t="str">
        <f>IF(C375="","",IF(ISERROR(VLOOKUP(VLOOKUP(C375,Table1[[Practice no.]:[12]],41,FALSE),List!$A$2:$B$5,2,FALSE)),"",VLOOKUP(VLOOKUP(C375,Table1[[Practice no.]:[12]],41,FALSE),List!$A$2:$B$5,2,FALSE)))</f>
        <v/>
      </c>
      <c r="AB375" s="55" t="str">
        <f>IF(C375="","",IF(ISERROR(VLOOKUP(VLOOKUP(C375,Table1[[Practice no.]:[12]],42,FALSE),List!$A$2:$B$5,2,FALSE)),"",VLOOKUP(VLOOKUP(C375,Table1[[Practice no.]:[12]],42,FALSE),List!$A$2:$B$5,2,FALSE)))</f>
        <v/>
      </c>
    </row>
    <row r="376" spans="1:28" ht="40.35" customHeight="1">
      <c r="A376" s="222"/>
      <c r="B376" s="219"/>
      <c r="C376" s="217"/>
      <c r="D376" s="219" t="str">
        <f>IF(C376="","",HYPERLINK("#'" &amp; C376 &amp; "'!A1",VLOOKUP(C376,Table1[[Practice no.]:[Pracitce Name]],2,FALSE)))</f>
        <v/>
      </c>
      <c r="E376" s="65" t="str">
        <f>IF(C376="","",IF(ISERROR(VLOOKUP(VLOOKUP(C376,Table1[[Practice no.]:[12]],19,FALSE),List!$A$2:$B$5,2,FALSE)),"",VLOOKUP(VLOOKUP(C376,Table1[[Practice no.]:[12]],19,FALSE),List!$A$2:$B$5,2,FALSE)))</f>
        <v/>
      </c>
      <c r="F376" s="66" t="str">
        <f>IF(C376="","",IF(ISERROR(VLOOKUP(VLOOKUP(C376,Table1[[Practice no.]:[12]],20,FALSE),List!$A$2:$B$5,2,FALSE)),"",VLOOKUP(VLOOKUP(C376,Table1[[Practice no.]:[12]],20,FALSE),List!$A$2:$B$5,2,FALSE)))</f>
        <v/>
      </c>
      <c r="G376" s="66" t="str">
        <f>IF(C376="","",IF(ISERROR(VLOOKUP(VLOOKUP(C376,Table1[[Practice no.]:[12]],21,FALSE),List!$A$2:$B$5,2,FALSE)),"",VLOOKUP(VLOOKUP(C376,Table1[[Practice no.]:[12]],21,FALSE),List!$A$2:$B$5,2,FALSE)))</f>
        <v/>
      </c>
      <c r="H376" s="67" t="str">
        <f>IF(C376="","",IF(ISERROR(VLOOKUP(VLOOKUP(C376,Table1[[Practice no.]:[12]],22,FALSE),List!$A$2:$B$5,2,FALSE)),"",VLOOKUP(VLOOKUP(C376,Table1[[Practice no.]:[12]],22,FALSE),List!$A$2:$B$5,2,FALSE)))</f>
        <v/>
      </c>
      <c r="I376" s="67" t="str">
        <f>IF(C376="","",IF(ISERROR(VLOOKUP(VLOOKUP(C376,Table1[[Practice no.]:[12]],23,FALSE),List!$A$2:$B$5,2,FALSE)),"",VLOOKUP(VLOOKUP(C376,Table1[[Practice no.]:[12]],23,FALSE),List!$A$2:$B$5,2,FALSE)))</f>
        <v/>
      </c>
      <c r="J376" s="67" t="str">
        <f>IF(C376="","",IF(ISERROR(VLOOKUP(VLOOKUP(C376,Table1[[Practice no.]:[12]],24,FALSE),List!$A$2:$B$5,2,FALSE)),"",VLOOKUP(VLOOKUP(C376,Table1[[Practice no.]:[12]],24,FALSE),List!$A$2:$B$5,2,FALSE)))</f>
        <v/>
      </c>
      <c r="K376" s="68" t="str">
        <f>IF(C376="","",IF(ISERROR(VLOOKUP(VLOOKUP(C376,Table1[[Practice no.]:[12]],25,FALSE),List!$A$2:$B$5,2,FALSE)),"",VLOOKUP(VLOOKUP(C376,Table1[[Practice no.]:[12]],25,FALSE),List!$A$2:$B$5,2,FALSE)))</f>
        <v/>
      </c>
      <c r="L376" s="68" t="str">
        <f>IF(C376="","",IF(ISERROR(VLOOKUP(VLOOKUP(C376,Table1[[Practice no.]:[12]],26,FALSE),List!$A$2:$B$5,2,FALSE)),"",VLOOKUP(VLOOKUP(C376,Table1[[Practice no.]:[12]],26,FALSE),List!$A$2:$B$5,2,FALSE)))</f>
        <v/>
      </c>
      <c r="M376" s="68" t="str">
        <f>IF(C376="","",IF(ISERROR(VLOOKUP(VLOOKUP(C376,Table1[[Practice no.]:[12]],27,FALSE),List!$A$2:$B$5,2,FALSE)),"",VLOOKUP(VLOOKUP(C376,Table1[[Practice no.]:[12]],27,FALSE),List!$A$2:$B$5,2,FALSE)))</f>
        <v/>
      </c>
      <c r="N376" s="69" t="str">
        <f>IF(C376="","",IF(ISERROR(VLOOKUP(VLOOKUP(C376,Table1[[Practice no.]:[12]],28,FALSE),List!$A$2:$B$5,2,FALSE)),"",VLOOKUP(VLOOKUP(C376,Table1[[Practice no.]:[12]],28,FALSE),List!$A$2:$B$5,2,FALSE)))</f>
        <v/>
      </c>
      <c r="O376" s="69" t="str">
        <f>IF(C376="","",IF(ISERROR(VLOOKUP(VLOOKUP(C376,Table1[[Practice no.]:[12]],29,FALSE),List!$A$2:$B$5,2,FALSE)),"",VLOOKUP(VLOOKUP(C376,Table1[[Practice no.]:[12]],29,FALSE),List!$A$2:$B$5,2,FALSE)))</f>
        <v/>
      </c>
      <c r="P376" s="69" t="str">
        <f>IF(C376="","",IF(ISERROR(VLOOKUP(VLOOKUP(C376,Table1[[Practice no.]:[12]],30,FALSE),List!$A$2:$B$5,2,FALSE)),"",VLOOKUP(VLOOKUP(C376,Table1[[Practice no.]:[12]],30,FALSE),List!$A$2:$B$5,2,FALSE)))</f>
        <v/>
      </c>
      <c r="Q376" s="77" t="str">
        <f>IF(C376="","",IF(ISERROR(VLOOKUP(VLOOKUP(C376,Table1[[Practice no.]:[12]],31,FALSE),List!$A$2:$B$5,2,FALSE)),"",VLOOKUP(VLOOKUP(C376,Table1[[Practice no.]:[12]],31,FALSE),List!$A$2:$B$5,2,FALSE)))</f>
        <v/>
      </c>
      <c r="R376" s="55" t="str">
        <f>IF(C376="","",IF(ISERROR(VLOOKUP(VLOOKUP(C376,Table1[[Practice no.]:[12]],32,FALSE),List!$A$2:$B$5,2,FALSE)),"",VLOOKUP(VLOOKUP(C376,Table1[[Practice no.]:[12]],32,FALSE),List!$A$2:$B$5,2,FALSE)))</f>
        <v/>
      </c>
      <c r="S376" s="55" t="str">
        <f>IF(C376="","",IF(ISERROR(VLOOKUP(VLOOKUP(C376,Table1[[Practice no.]:[12]],33,FALSE),List!$A$2:$B$5,2,FALSE)),"",VLOOKUP(VLOOKUP(C376,Table1[[Practice no.]:[12]],33,FALSE),List!$A$2:$B$5,2,FALSE)))</f>
        <v/>
      </c>
      <c r="T376" s="55" t="str">
        <f>IF(C376="","",IF(ISERROR(VLOOKUP(VLOOKUP(C376,Table1[[Practice no.]:[12]],34,FALSE),List!$A$2:$B$5,2,FALSE)),"",VLOOKUP(VLOOKUP(C376,Table1[[Practice no.]:[12]],34,FALSE),List!$A$2:$B$5,2,FALSE)))</f>
        <v/>
      </c>
      <c r="U376" s="55" t="str">
        <f>IF(C376="","",IF(ISERROR(VLOOKUP(VLOOKUP(C376,Table1[[Practice no.]:[12]],35,FALSE),List!$A$2:$B$5,2,FALSE)),"",VLOOKUP(VLOOKUP(C376,Table1[[Practice no.]:[12]],35,FALSE),List!$A$2:$B$5,2,FALSE)))</f>
        <v/>
      </c>
      <c r="V376" s="55" t="str">
        <f>IF(C376="","",IF(ISERROR(VLOOKUP(VLOOKUP(C376,Table1[[Practice no.]:[12]],36,FALSE),List!$A$2:$B$5,2,FALSE)),"",VLOOKUP(VLOOKUP(C376,Table1[[Practice no.]:[12]],36,FALSE),List!$A$2:$B$5,2,FALSE)))</f>
        <v/>
      </c>
      <c r="W376" s="55" t="str">
        <f>IF(C376="","",IF(ISERROR(VLOOKUP(VLOOKUP(C376,Table1[[Practice no.]:[12]],37,FALSE),List!$A$2:$B$5,2,FALSE)),"",VLOOKUP(VLOOKUP(C376,Table1[[Practice no.]:[12]],37,FALSE),List!$A$2:$B$5,2,FALSE)))</f>
        <v/>
      </c>
      <c r="X376" s="55" t="str">
        <f>IF(C376="","",IF(ISERROR(VLOOKUP(VLOOKUP(C376,Table1[[Practice no.]:[12]],38,FALSE),List!$A$2:$B$5,2,FALSE)),"",VLOOKUP(VLOOKUP(C376,Table1[[Practice no.]:[12]],38,FALSE),List!$A$2:$B$5,2,FALSE)))</f>
        <v/>
      </c>
      <c r="Y376" s="55" t="str">
        <f>IF(C376="","",IF(ISERROR(VLOOKUP(VLOOKUP(C376,Table1[[Practice no.]:[12]],39,FALSE),List!$A$2:$B$5,2,FALSE)),"",VLOOKUP(VLOOKUP(C376,Table1[[Practice no.]:[12]],39,FALSE),List!$A$2:$B$5,2,FALSE)))</f>
        <v/>
      </c>
      <c r="Z376" s="55" t="str">
        <f>IF(C376="","",IF(ISERROR(VLOOKUP(VLOOKUP(C376,Table1[[Practice no.]:[12]],40,FALSE),List!$A$2:$B$5,2,FALSE)),"",VLOOKUP(VLOOKUP(C376,Table1[[Practice no.]:[12]],40,FALSE),List!$A$2:$B$5,2,FALSE)))</f>
        <v/>
      </c>
      <c r="AA376" s="55" t="str">
        <f>IF(C376="","",IF(ISERROR(VLOOKUP(VLOOKUP(C376,Table1[[Practice no.]:[12]],41,FALSE),List!$A$2:$B$5,2,FALSE)),"",VLOOKUP(VLOOKUP(C376,Table1[[Practice no.]:[12]],41,FALSE),List!$A$2:$B$5,2,FALSE)))</f>
        <v/>
      </c>
      <c r="AB376" s="55" t="str">
        <f>IF(C376="","",IF(ISERROR(VLOOKUP(VLOOKUP(C376,Table1[[Practice no.]:[12]],42,FALSE),List!$A$2:$B$5,2,FALSE)),"",VLOOKUP(VLOOKUP(C376,Table1[[Practice no.]:[12]],42,FALSE),List!$A$2:$B$5,2,FALSE)))</f>
        <v/>
      </c>
    </row>
    <row r="377" spans="1:28" ht="40.35" customHeight="1">
      <c r="A377" s="222"/>
      <c r="B377" s="219"/>
      <c r="C377" s="217"/>
      <c r="D377" s="219" t="str">
        <f>IF(C377="","",HYPERLINK("#'" &amp; C377 &amp; "'!A1",VLOOKUP(C377,Table1[[Practice no.]:[Pracitce Name]],2,FALSE)))</f>
        <v/>
      </c>
      <c r="E377" s="65" t="str">
        <f>IF(C377="","",IF(ISERROR(VLOOKUP(VLOOKUP(C377,Table1[[Practice no.]:[12]],19,FALSE),List!$A$2:$B$5,2,FALSE)),"",VLOOKUP(VLOOKUP(C377,Table1[[Practice no.]:[12]],19,FALSE),List!$A$2:$B$5,2,FALSE)))</f>
        <v/>
      </c>
      <c r="F377" s="66" t="str">
        <f>IF(C377="","",IF(ISERROR(VLOOKUP(VLOOKUP(C377,Table1[[Practice no.]:[12]],20,FALSE),List!$A$2:$B$5,2,FALSE)),"",VLOOKUP(VLOOKUP(C377,Table1[[Practice no.]:[12]],20,FALSE),List!$A$2:$B$5,2,FALSE)))</f>
        <v/>
      </c>
      <c r="G377" s="66" t="str">
        <f>IF(C377="","",IF(ISERROR(VLOOKUP(VLOOKUP(C377,Table1[[Practice no.]:[12]],21,FALSE),List!$A$2:$B$5,2,FALSE)),"",VLOOKUP(VLOOKUP(C377,Table1[[Practice no.]:[12]],21,FALSE),List!$A$2:$B$5,2,FALSE)))</f>
        <v/>
      </c>
      <c r="H377" s="67" t="str">
        <f>IF(C377="","",IF(ISERROR(VLOOKUP(VLOOKUP(C377,Table1[[Practice no.]:[12]],22,FALSE),List!$A$2:$B$5,2,FALSE)),"",VLOOKUP(VLOOKUP(C377,Table1[[Practice no.]:[12]],22,FALSE),List!$A$2:$B$5,2,FALSE)))</f>
        <v/>
      </c>
      <c r="I377" s="67" t="str">
        <f>IF(C377="","",IF(ISERROR(VLOOKUP(VLOOKUP(C377,Table1[[Practice no.]:[12]],23,FALSE),List!$A$2:$B$5,2,FALSE)),"",VLOOKUP(VLOOKUP(C377,Table1[[Practice no.]:[12]],23,FALSE),List!$A$2:$B$5,2,FALSE)))</f>
        <v/>
      </c>
      <c r="J377" s="67" t="str">
        <f>IF(C377="","",IF(ISERROR(VLOOKUP(VLOOKUP(C377,Table1[[Practice no.]:[12]],24,FALSE),List!$A$2:$B$5,2,FALSE)),"",VLOOKUP(VLOOKUP(C377,Table1[[Practice no.]:[12]],24,FALSE),List!$A$2:$B$5,2,FALSE)))</f>
        <v/>
      </c>
      <c r="K377" s="68" t="str">
        <f>IF(C377="","",IF(ISERROR(VLOOKUP(VLOOKUP(C377,Table1[[Practice no.]:[12]],25,FALSE),List!$A$2:$B$5,2,FALSE)),"",VLOOKUP(VLOOKUP(C377,Table1[[Practice no.]:[12]],25,FALSE),List!$A$2:$B$5,2,FALSE)))</f>
        <v/>
      </c>
      <c r="L377" s="68" t="str">
        <f>IF(C377="","",IF(ISERROR(VLOOKUP(VLOOKUP(C377,Table1[[Practice no.]:[12]],26,FALSE),List!$A$2:$B$5,2,FALSE)),"",VLOOKUP(VLOOKUP(C377,Table1[[Practice no.]:[12]],26,FALSE),List!$A$2:$B$5,2,FALSE)))</f>
        <v/>
      </c>
      <c r="M377" s="68" t="str">
        <f>IF(C377="","",IF(ISERROR(VLOOKUP(VLOOKUP(C377,Table1[[Practice no.]:[12]],27,FALSE),List!$A$2:$B$5,2,FALSE)),"",VLOOKUP(VLOOKUP(C377,Table1[[Practice no.]:[12]],27,FALSE),List!$A$2:$B$5,2,FALSE)))</f>
        <v/>
      </c>
      <c r="N377" s="69" t="str">
        <f>IF(C377="","",IF(ISERROR(VLOOKUP(VLOOKUP(C377,Table1[[Practice no.]:[12]],28,FALSE),List!$A$2:$B$5,2,FALSE)),"",VLOOKUP(VLOOKUP(C377,Table1[[Practice no.]:[12]],28,FALSE),List!$A$2:$B$5,2,FALSE)))</f>
        <v/>
      </c>
      <c r="O377" s="69" t="str">
        <f>IF(C377="","",IF(ISERROR(VLOOKUP(VLOOKUP(C377,Table1[[Practice no.]:[12]],29,FALSE),List!$A$2:$B$5,2,FALSE)),"",VLOOKUP(VLOOKUP(C377,Table1[[Practice no.]:[12]],29,FALSE),List!$A$2:$B$5,2,FALSE)))</f>
        <v/>
      </c>
      <c r="P377" s="69" t="str">
        <f>IF(C377="","",IF(ISERROR(VLOOKUP(VLOOKUP(C377,Table1[[Practice no.]:[12]],30,FALSE),List!$A$2:$B$5,2,FALSE)),"",VLOOKUP(VLOOKUP(C377,Table1[[Practice no.]:[12]],30,FALSE),List!$A$2:$B$5,2,FALSE)))</f>
        <v/>
      </c>
      <c r="Q377" s="77" t="str">
        <f>IF(C377="","",IF(ISERROR(VLOOKUP(VLOOKUP(C377,Table1[[Practice no.]:[12]],31,FALSE),List!$A$2:$B$5,2,FALSE)),"",VLOOKUP(VLOOKUP(C377,Table1[[Practice no.]:[12]],31,FALSE),List!$A$2:$B$5,2,FALSE)))</f>
        <v/>
      </c>
      <c r="R377" s="55" t="str">
        <f>IF(C377="","",IF(ISERROR(VLOOKUP(VLOOKUP(C377,Table1[[Practice no.]:[12]],32,FALSE),List!$A$2:$B$5,2,FALSE)),"",VLOOKUP(VLOOKUP(C377,Table1[[Practice no.]:[12]],32,FALSE),List!$A$2:$B$5,2,FALSE)))</f>
        <v/>
      </c>
      <c r="S377" s="55" t="str">
        <f>IF(C377="","",IF(ISERROR(VLOOKUP(VLOOKUP(C377,Table1[[Practice no.]:[12]],33,FALSE),List!$A$2:$B$5,2,FALSE)),"",VLOOKUP(VLOOKUP(C377,Table1[[Practice no.]:[12]],33,FALSE),List!$A$2:$B$5,2,FALSE)))</f>
        <v/>
      </c>
      <c r="T377" s="55" t="str">
        <f>IF(C377="","",IF(ISERROR(VLOOKUP(VLOOKUP(C377,Table1[[Practice no.]:[12]],34,FALSE),List!$A$2:$B$5,2,FALSE)),"",VLOOKUP(VLOOKUP(C377,Table1[[Practice no.]:[12]],34,FALSE),List!$A$2:$B$5,2,FALSE)))</f>
        <v/>
      </c>
      <c r="U377" s="55" t="str">
        <f>IF(C377="","",IF(ISERROR(VLOOKUP(VLOOKUP(C377,Table1[[Practice no.]:[12]],35,FALSE),List!$A$2:$B$5,2,FALSE)),"",VLOOKUP(VLOOKUP(C377,Table1[[Practice no.]:[12]],35,FALSE),List!$A$2:$B$5,2,FALSE)))</f>
        <v/>
      </c>
      <c r="V377" s="55" t="str">
        <f>IF(C377="","",IF(ISERROR(VLOOKUP(VLOOKUP(C377,Table1[[Practice no.]:[12]],36,FALSE),List!$A$2:$B$5,2,FALSE)),"",VLOOKUP(VLOOKUP(C377,Table1[[Practice no.]:[12]],36,FALSE),List!$A$2:$B$5,2,FALSE)))</f>
        <v/>
      </c>
      <c r="W377" s="55" t="str">
        <f>IF(C377="","",IF(ISERROR(VLOOKUP(VLOOKUP(C377,Table1[[Practice no.]:[12]],37,FALSE),List!$A$2:$B$5,2,FALSE)),"",VLOOKUP(VLOOKUP(C377,Table1[[Practice no.]:[12]],37,FALSE),List!$A$2:$B$5,2,FALSE)))</f>
        <v/>
      </c>
      <c r="X377" s="55" t="str">
        <f>IF(C377="","",IF(ISERROR(VLOOKUP(VLOOKUP(C377,Table1[[Practice no.]:[12]],38,FALSE),List!$A$2:$B$5,2,FALSE)),"",VLOOKUP(VLOOKUP(C377,Table1[[Practice no.]:[12]],38,FALSE),List!$A$2:$B$5,2,FALSE)))</f>
        <v/>
      </c>
      <c r="Y377" s="55" t="str">
        <f>IF(C377="","",IF(ISERROR(VLOOKUP(VLOOKUP(C377,Table1[[Practice no.]:[12]],39,FALSE),List!$A$2:$B$5,2,FALSE)),"",VLOOKUP(VLOOKUP(C377,Table1[[Practice no.]:[12]],39,FALSE),List!$A$2:$B$5,2,FALSE)))</f>
        <v/>
      </c>
      <c r="Z377" s="55" t="str">
        <f>IF(C377="","",IF(ISERROR(VLOOKUP(VLOOKUP(C377,Table1[[Practice no.]:[12]],40,FALSE),List!$A$2:$B$5,2,FALSE)),"",VLOOKUP(VLOOKUP(C377,Table1[[Practice no.]:[12]],40,FALSE),List!$A$2:$B$5,2,FALSE)))</f>
        <v/>
      </c>
      <c r="AA377" s="55" t="str">
        <f>IF(C377="","",IF(ISERROR(VLOOKUP(VLOOKUP(C377,Table1[[Practice no.]:[12]],41,FALSE),List!$A$2:$B$5,2,FALSE)),"",VLOOKUP(VLOOKUP(C377,Table1[[Practice no.]:[12]],41,FALSE),List!$A$2:$B$5,2,FALSE)))</f>
        <v/>
      </c>
      <c r="AB377" s="55" t="str">
        <f>IF(C377="","",IF(ISERROR(VLOOKUP(VLOOKUP(C377,Table1[[Practice no.]:[12]],42,FALSE),List!$A$2:$B$5,2,FALSE)),"",VLOOKUP(VLOOKUP(C377,Table1[[Practice no.]:[12]],42,FALSE),List!$A$2:$B$5,2,FALSE)))</f>
        <v/>
      </c>
    </row>
    <row r="378" spans="1:28" ht="40.35" customHeight="1">
      <c r="A378" s="222"/>
      <c r="B378" s="219"/>
      <c r="C378" s="217"/>
      <c r="D378" s="219" t="str">
        <f>IF(C378="","",HYPERLINK("#'" &amp; C378 &amp; "'!A1",VLOOKUP(C378,Table1[[Practice no.]:[Pracitce Name]],2,FALSE)))</f>
        <v/>
      </c>
      <c r="E378" s="65" t="str">
        <f>IF(C378="","",IF(ISERROR(VLOOKUP(VLOOKUP(C378,Table1[[Practice no.]:[12]],19,FALSE),List!$A$2:$B$5,2,FALSE)),"",VLOOKUP(VLOOKUP(C378,Table1[[Practice no.]:[12]],19,FALSE),List!$A$2:$B$5,2,FALSE)))</f>
        <v/>
      </c>
      <c r="F378" s="66" t="str">
        <f>IF(C378="","",IF(ISERROR(VLOOKUP(VLOOKUP(C378,Table1[[Practice no.]:[12]],20,FALSE),List!$A$2:$B$5,2,FALSE)),"",VLOOKUP(VLOOKUP(C378,Table1[[Practice no.]:[12]],20,FALSE),List!$A$2:$B$5,2,FALSE)))</f>
        <v/>
      </c>
      <c r="G378" s="66" t="str">
        <f>IF(C378="","",IF(ISERROR(VLOOKUP(VLOOKUP(C378,Table1[[Practice no.]:[12]],21,FALSE),List!$A$2:$B$5,2,FALSE)),"",VLOOKUP(VLOOKUP(C378,Table1[[Practice no.]:[12]],21,FALSE),List!$A$2:$B$5,2,FALSE)))</f>
        <v/>
      </c>
      <c r="H378" s="67" t="str">
        <f>IF(C378="","",IF(ISERROR(VLOOKUP(VLOOKUP(C378,Table1[[Practice no.]:[12]],22,FALSE),List!$A$2:$B$5,2,FALSE)),"",VLOOKUP(VLOOKUP(C378,Table1[[Practice no.]:[12]],22,FALSE),List!$A$2:$B$5,2,FALSE)))</f>
        <v/>
      </c>
      <c r="I378" s="67" t="str">
        <f>IF(C378="","",IF(ISERROR(VLOOKUP(VLOOKUP(C378,Table1[[Practice no.]:[12]],23,FALSE),List!$A$2:$B$5,2,FALSE)),"",VLOOKUP(VLOOKUP(C378,Table1[[Practice no.]:[12]],23,FALSE),List!$A$2:$B$5,2,FALSE)))</f>
        <v/>
      </c>
      <c r="J378" s="67" t="str">
        <f>IF(C378="","",IF(ISERROR(VLOOKUP(VLOOKUP(C378,Table1[[Practice no.]:[12]],24,FALSE),List!$A$2:$B$5,2,FALSE)),"",VLOOKUP(VLOOKUP(C378,Table1[[Practice no.]:[12]],24,FALSE),List!$A$2:$B$5,2,FALSE)))</f>
        <v/>
      </c>
      <c r="K378" s="68" t="str">
        <f>IF(C378="","",IF(ISERROR(VLOOKUP(VLOOKUP(C378,Table1[[Practice no.]:[12]],25,FALSE),List!$A$2:$B$5,2,FALSE)),"",VLOOKUP(VLOOKUP(C378,Table1[[Practice no.]:[12]],25,FALSE),List!$A$2:$B$5,2,FALSE)))</f>
        <v/>
      </c>
      <c r="L378" s="68" t="str">
        <f>IF(C378="","",IF(ISERROR(VLOOKUP(VLOOKUP(C378,Table1[[Practice no.]:[12]],26,FALSE),List!$A$2:$B$5,2,FALSE)),"",VLOOKUP(VLOOKUP(C378,Table1[[Practice no.]:[12]],26,FALSE),List!$A$2:$B$5,2,FALSE)))</f>
        <v/>
      </c>
      <c r="M378" s="68" t="str">
        <f>IF(C378="","",IF(ISERROR(VLOOKUP(VLOOKUP(C378,Table1[[Practice no.]:[12]],27,FALSE),List!$A$2:$B$5,2,FALSE)),"",VLOOKUP(VLOOKUP(C378,Table1[[Practice no.]:[12]],27,FALSE),List!$A$2:$B$5,2,FALSE)))</f>
        <v/>
      </c>
      <c r="N378" s="69" t="str">
        <f>IF(C378="","",IF(ISERROR(VLOOKUP(VLOOKUP(C378,Table1[[Practice no.]:[12]],28,FALSE),List!$A$2:$B$5,2,FALSE)),"",VLOOKUP(VLOOKUP(C378,Table1[[Practice no.]:[12]],28,FALSE),List!$A$2:$B$5,2,FALSE)))</f>
        <v/>
      </c>
      <c r="O378" s="69" t="str">
        <f>IF(C378="","",IF(ISERROR(VLOOKUP(VLOOKUP(C378,Table1[[Practice no.]:[12]],29,FALSE),List!$A$2:$B$5,2,FALSE)),"",VLOOKUP(VLOOKUP(C378,Table1[[Practice no.]:[12]],29,FALSE),List!$A$2:$B$5,2,FALSE)))</f>
        <v/>
      </c>
      <c r="P378" s="69" t="str">
        <f>IF(C378="","",IF(ISERROR(VLOOKUP(VLOOKUP(C378,Table1[[Practice no.]:[12]],30,FALSE),List!$A$2:$B$5,2,FALSE)),"",VLOOKUP(VLOOKUP(C378,Table1[[Practice no.]:[12]],30,FALSE),List!$A$2:$B$5,2,FALSE)))</f>
        <v/>
      </c>
      <c r="Q378" s="77" t="str">
        <f>IF(C378="","",IF(ISERROR(VLOOKUP(VLOOKUP(C378,Table1[[Practice no.]:[12]],31,FALSE),List!$A$2:$B$5,2,FALSE)),"",VLOOKUP(VLOOKUP(C378,Table1[[Practice no.]:[12]],31,FALSE),List!$A$2:$B$5,2,FALSE)))</f>
        <v/>
      </c>
      <c r="R378" s="55" t="str">
        <f>IF(C378="","",IF(ISERROR(VLOOKUP(VLOOKUP(C378,Table1[[Practice no.]:[12]],32,FALSE),List!$A$2:$B$5,2,FALSE)),"",VLOOKUP(VLOOKUP(C378,Table1[[Practice no.]:[12]],32,FALSE),List!$A$2:$B$5,2,FALSE)))</f>
        <v/>
      </c>
      <c r="S378" s="55" t="str">
        <f>IF(C378="","",IF(ISERROR(VLOOKUP(VLOOKUP(C378,Table1[[Practice no.]:[12]],33,FALSE),List!$A$2:$B$5,2,FALSE)),"",VLOOKUP(VLOOKUP(C378,Table1[[Practice no.]:[12]],33,FALSE),List!$A$2:$B$5,2,FALSE)))</f>
        <v/>
      </c>
      <c r="T378" s="55" t="str">
        <f>IF(C378="","",IF(ISERROR(VLOOKUP(VLOOKUP(C378,Table1[[Practice no.]:[12]],34,FALSE),List!$A$2:$B$5,2,FALSE)),"",VLOOKUP(VLOOKUP(C378,Table1[[Practice no.]:[12]],34,FALSE),List!$A$2:$B$5,2,FALSE)))</f>
        <v/>
      </c>
      <c r="U378" s="55" t="str">
        <f>IF(C378="","",IF(ISERROR(VLOOKUP(VLOOKUP(C378,Table1[[Practice no.]:[12]],35,FALSE),List!$A$2:$B$5,2,FALSE)),"",VLOOKUP(VLOOKUP(C378,Table1[[Practice no.]:[12]],35,FALSE),List!$A$2:$B$5,2,FALSE)))</f>
        <v/>
      </c>
      <c r="V378" s="55" t="str">
        <f>IF(C378="","",IF(ISERROR(VLOOKUP(VLOOKUP(C378,Table1[[Practice no.]:[12]],36,FALSE),List!$A$2:$B$5,2,FALSE)),"",VLOOKUP(VLOOKUP(C378,Table1[[Practice no.]:[12]],36,FALSE),List!$A$2:$B$5,2,FALSE)))</f>
        <v/>
      </c>
      <c r="W378" s="55" t="str">
        <f>IF(C378="","",IF(ISERROR(VLOOKUP(VLOOKUP(C378,Table1[[Practice no.]:[12]],37,FALSE),List!$A$2:$B$5,2,FALSE)),"",VLOOKUP(VLOOKUP(C378,Table1[[Practice no.]:[12]],37,FALSE),List!$A$2:$B$5,2,FALSE)))</f>
        <v/>
      </c>
      <c r="X378" s="55" t="str">
        <f>IF(C378="","",IF(ISERROR(VLOOKUP(VLOOKUP(C378,Table1[[Practice no.]:[12]],38,FALSE),List!$A$2:$B$5,2,FALSE)),"",VLOOKUP(VLOOKUP(C378,Table1[[Practice no.]:[12]],38,FALSE),List!$A$2:$B$5,2,FALSE)))</f>
        <v/>
      </c>
      <c r="Y378" s="55" t="str">
        <f>IF(C378="","",IF(ISERROR(VLOOKUP(VLOOKUP(C378,Table1[[Practice no.]:[12]],39,FALSE),List!$A$2:$B$5,2,FALSE)),"",VLOOKUP(VLOOKUP(C378,Table1[[Practice no.]:[12]],39,FALSE),List!$A$2:$B$5,2,FALSE)))</f>
        <v/>
      </c>
      <c r="Z378" s="55" t="str">
        <f>IF(C378="","",IF(ISERROR(VLOOKUP(VLOOKUP(C378,Table1[[Practice no.]:[12]],40,FALSE),List!$A$2:$B$5,2,FALSE)),"",VLOOKUP(VLOOKUP(C378,Table1[[Practice no.]:[12]],40,FALSE),List!$A$2:$B$5,2,FALSE)))</f>
        <v/>
      </c>
      <c r="AA378" s="55" t="str">
        <f>IF(C378="","",IF(ISERROR(VLOOKUP(VLOOKUP(C378,Table1[[Practice no.]:[12]],41,FALSE),List!$A$2:$B$5,2,FALSE)),"",VLOOKUP(VLOOKUP(C378,Table1[[Practice no.]:[12]],41,FALSE),List!$A$2:$B$5,2,FALSE)))</f>
        <v/>
      </c>
      <c r="AB378" s="55" t="str">
        <f>IF(C378="","",IF(ISERROR(VLOOKUP(VLOOKUP(C378,Table1[[Practice no.]:[12]],42,FALSE),List!$A$2:$B$5,2,FALSE)),"",VLOOKUP(VLOOKUP(C378,Table1[[Practice no.]:[12]],42,FALSE),List!$A$2:$B$5,2,FALSE)))</f>
        <v/>
      </c>
    </row>
    <row r="379" spans="1:28" ht="40.35" customHeight="1">
      <c r="A379" s="222"/>
      <c r="B379" s="219"/>
      <c r="C379" s="217"/>
      <c r="D379" s="219" t="str">
        <f>IF(C379="","",HYPERLINK("#'" &amp; C379 &amp; "'!A1",VLOOKUP(C379,Table1[[Practice no.]:[Pracitce Name]],2,FALSE)))</f>
        <v/>
      </c>
      <c r="E379" s="65" t="str">
        <f>IF(C379="","",IF(ISERROR(VLOOKUP(VLOOKUP(C379,Table1[[Practice no.]:[12]],19,FALSE),List!$A$2:$B$5,2,FALSE)),"",VLOOKUP(VLOOKUP(C379,Table1[[Practice no.]:[12]],19,FALSE),List!$A$2:$B$5,2,FALSE)))</f>
        <v/>
      </c>
      <c r="F379" s="66" t="str">
        <f>IF(C379="","",IF(ISERROR(VLOOKUP(VLOOKUP(C379,Table1[[Practice no.]:[12]],20,FALSE),List!$A$2:$B$5,2,FALSE)),"",VLOOKUP(VLOOKUP(C379,Table1[[Practice no.]:[12]],20,FALSE),List!$A$2:$B$5,2,FALSE)))</f>
        <v/>
      </c>
      <c r="G379" s="66" t="str">
        <f>IF(C379="","",IF(ISERROR(VLOOKUP(VLOOKUP(C379,Table1[[Practice no.]:[12]],21,FALSE),List!$A$2:$B$5,2,FALSE)),"",VLOOKUP(VLOOKUP(C379,Table1[[Practice no.]:[12]],21,FALSE),List!$A$2:$B$5,2,FALSE)))</f>
        <v/>
      </c>
      <c r="H379" s="67" t="str">
        <f>IF(C379="","",IF(ISERROR(VLOOKUP(VLOOKUP(C379,Table1[[Practice no.]:[12]],22,FALSE),List!$A$2:$B$5,2,FALSE)),"",VLOOKUP(VLOOKUP(C379,Table1[[Practice no.]:[12]],22,FALSE),List!$A$2:$B$5,2,FALSE)))</f>
        <v/>
      </c>
      <c r="I379" s="67" t="str">
        <f>IF(C379="","",IF(ISERROR(VLOOKUP(VLOOKUP(C379,Table1[[Practice no.]:[12]],23,FALSE),List!$A$2:$B$5,2,FALSE)),"",VLOOKUP(VLOOKUP(C379,Table1[[Practice no.]:[12]],23,FALSE),List!$A$2:$B$5,2,FALSE)))</f>
        <v/>
      </c>
      <c r="J379" s="67" t="str">
        <f>IF(C379="","",IF(ISERROR(VLOOKUP(VLOOKUP(C379,Table1[[Practice no.]:[12]],24,FALSE),List!$A$2:$B$5,2,FALSE)),"",VLOOKUP(VLOOKUP(C379,Table1[[Practice no.]:[12]],24,FALSE),List!$A$2:$B$5,2,FALSE)))</f>
        <v/>
      </c>
      <c r="K379" s="68" t="str">
        <f>IF(C379="","",IF(ISERROR(VLOOKUP(VLOOKUP(C379,Table1[[Practice no.]:[12]],25,FALSE),List!$A$2:$B$5,2,FALSE)),"",VLOOKUP(VLOOKUP(C379,Table1[[Practice no.]:[12]],25,FALSE),List!$A$2:$B$5,2,FALSE)))</f>
        <v/>
      </c>
      <c r="L379" s="68" t="str">
        <f>IF(C379="","",IF(ISERROR(VLOOKUP(VLOOKUP(C379,Table1[[Practice no.]:[12]],26,FALSE),List!$A$2:$B$5,2,FALSE)),"",VLOOKUP(VLOOKUP(C379,Table1[[Practice no.]:[12]],26,FALSE),List!$A$2:$B$5,2,FALSE)))</f>
        <v/>
      </c>
      <c r="M379" s="68" t="str">
        <f>IF(C379="","",IF(ISERROR(VLOOKUP(VLOOKUP(C379,Table1[[Practice no.]:[12]],27,FALSE),List!$A$2:$B$5,2,FALSE)),"",VLOOKUP(VLOOKUP(C379,Table1[[Practice no.]:[12]],27,FALSE),List!$A$2:$B$5,2,FALSE)))</f>
        <v/>
      </c>
      <c r="N379" s="69" t="str">
        <f>IF(C379="","",IF(ISERROR(VLOOKUP(VLOOKUP(C379,Table1[[Practice no.]:[12]],28,FALSE),List!$A$2:$B$5,2,FALSE)),"",VLOOKUP(VLOOKUP(C379,Table1[[Practice no.]:[12]],28,FALSE),List!$A$2:$B$5,2,FALSE)))</f>
        <v/>
      </c>
      <c r="O379" s="69" t="str">
        <f>IF(C379="","",IF(ISERROR(VLOOKUP(VLOOKUP(C379,Table1[[Practice no.]:[12]],29,FALSE),List!$A$2:$B$5,2,FALSE)),"",VLOOKUP(VLOOKUP(C379,Table1[[Practice no.]:[12]],29,FALSE),List!$A$2:$B$5,2,FALSE)))</f>
        <v/>
      </c>
      <c r="P379" s="69" t="str">
        <f>IF(C379="","",IF(ISERROR(VLOOKUP(VLOOKUP(C379,Table1[[Practice no.]:[12]],30,FALSE),List!$A$2:$B$5,2,FALSE)),"",VLOOKUP(VLOOKUP(C379,Table1[[Practice no.]:[12]],30,FALSE),List!$A$2:$B$5,2,FALSE)))</f>
        <v/>
      </c>
      <c r="Q379" s="77" t="str">
        <f>IF(C379="","",IF(ISERROR(VLOOKUP(VLOOKUP(C379,Table1[[Practice no.]:[12]],31,FALSE),List!$A$2:$B$5,2,FALSE)),"",VLOOKUP(VLOOKUP(C379,Table1[[Practice no.]:[12]],31,FALSE),List!$A$2:$B$5,2,FALSE)))</f>
        <v/>
      </c>
      <c r="R379" s="55" t="str">
        <f>IF(C379="","",IF(ISERROR(VLOOKUP(VLOOKUP(C379,Table1[[Practice no.]:[12]],32,FALSE),List!$A$2:$B$5,2,FALSE)),"",VLOOKUP(VLOOKUP(C379,Table1[[Practice no.]:[12]],32,FALSE),List!$A$2:$B$5,2,FALSE)))</f>
        <v/>
      </c>
      <c r="S379" s="55" t="str">
        <f>IF(C379="","",IF(ISERROR(VLOOKUP(VLOOKUP(C379,Table1[[Practice no.]:[12]],33,FALSE),List!$A$2:$B$5,2,FALSE)),"",VLOOKUP(VLOOKUP(C379,Table1[[Practice no.]:[12]],33,FALSE),List!$A$2:$B$5,2,FALSE)))</f>
        <v/>
      </c>
      <c r="T379" s="55" t="str">
        <f>IF(C379="","",IF(ISERROR(VLOOKUP(VLOOKUP(C379,Table1[[Practice no.]:[12]],34,FALSE),List!$A$2:$B$5,2,FALSE)),"",VLOOKUP(VLOOKUP(C379,Table1[[Practice no.]:[12]],34,FALSE),List!$A$2:$B$5,2,FALSE)))</f>
        <v/>
      </c>
      <c r="U379" s="55" t="str">
        <f>IF(C379="","",IF(ISERROR(VLOOKUP(VLOOKUP(C379,Table1[[Practice no.]:[12]],35,FALSE),List!$A$2:$B$5,2,FALSE)),"",VLOOKUP(VLOOKUP(C379,Table1[[Practice no.]:[12]],35,FALSE),List!$A$2:$B$5,2,FALSE)))</f>
        <v/>
      </c>
      <c r="V379" s="55" t="str">
        <f>IF(C379="","",IF(ISERROR(VLOOKUP(VLOOKUP(C379,Table1[[Practice no.]:[12]],36,FALSE),List!$A$2:$B$5,2,FALSE)),"",VLOOKUP(VLOOKUP(C379,Table1[[Practice no.]:[12]],36,FALSE),List!$A$2:$B$5,2,FALSE)))</f>
        <v/>
      </c>
      <c r="W379" s="55" t="str">
        <f>IF(C379="","",IF(ISERROR(VLOOKUP(VLOOKUP(C379,Table1[[Practice no.]:[12]],37,FALSE),List!$A$2:$B$5,2,FALSE)),"",VLOOKUP(VLOOKUP(C379,Table1[[Practice no.]:[12]],37,FALSE),List!$A$2:$B$5,2,FALSE)))</f>
        <v/>
      </c>
      <c r="X379" s="55" t="str">
        <f>IF(C379="","",IF(ISERROR(VLOOKUP(VLOOKUP(C379,Table1[[Practice no.]:[12]],38,FALSE),List!$A$2:$B$5,2,FALSE)),"",VLOOKUP(VLOOKUP(C379,Table1[[Practice no.]:[12]],38,FALSE),List!$A$2:$B$5,2,FALSE)))</f>
        <v/>
      </c>
      <c r="Y379" s="55" t="str">
        <f>IF(C379="","",IF(ISERROR(VLOOKUP(VLOOKUP(C379,Table1[[Practice no.]:[12]],39,FALSE),List!$A$2:$B$5,2,FALSE)),"",VLOOKUP(VLOOKUP(C379,Table1[[Practice no.]:[12]],39,FALSE),List!$A$2:$B$5,2,FALSE)))</f>
        <v/>
      </c>
      <c r="Z379" s="55" t="str">
        <f>IF(C379="","",IF(ISERROR(VLOOKUP(VLOOKUP(C379,Table1[[Practice no.]:[12]],40,FALSE),List!$A$2:$B$5,2,FALSE)),"",VLOOKUP(VLOOKUP(C379,Table1[[Practice no.]:[12]],40,FALSE),List!$A$2:$B$5,2,FALSE)))</f>
        <v/>
      </c>
      <c r="AA379" s="55" t="str">
        <f>IF(C379="","",IF(ISERROR(VLOOKUP(VLOOKUP(C379,Table1[[Practice no.]:[12]],41,FALSE),List!$A$2:$B$5,2,FALSE)),"",VLOOKUP(VLOOKUP(C379,Table1[[Practice no.]:[12]],41,FALSE),List!$A$2:$B$5,2,FALSE)))</f>
        <v/>
      </c>
      <c r="AB379" s="55" t="str">
        <f>IF(C379="","",IF(ISERROR(VLOOKUP(VLOOKUP(C379,Table1[[Practice no.]:[12]],42,FALSE),List!$A$2:$B$5,2,FALSE)),"",VLOOKUP(VLOOKUP(C379,Table1[[Practice no.]:[12]],42,FALSE),List!$A$2:$B$5,2,FALSE)))</f>
        <v/>
      </c>
    </row>
    <row r="380" spans="1:28" ht="40.35" customHeight="1">
      <c r="A380" s="222"/>
      <c r="B380" s="219"/>
      <c r="C380" s="217"/>
      <c r="D380" s="219" t="str">
        <f>IF(C380="","",HYPERLINK("#'" &amp; C380 &amp; "'!A1",VLOOKUP(C380,Table1[[Practice no.]:[Pracitce Name]],2,FALSE)))</f>
        <v/>
      </c>
      <c r="E380" s="65" t="str">
        <f>IF(C380="","",IF(ISERROR(VLOOKUP(VLOOKUP(C380,Table1[[Practice no.]:[12]],19,FALSE),List!$A$2:$B$5,2,FALSE)),"",VLOOKUP(VLOOKUP(C380,Table1[[Practice no.]:[12]],19,FALSE),List!$A$2:$B$5,2,FALSE)))</f>
        <v/>
      </c>
      <c r="F380" s="66" t="str">
        <f>IF(C380="","",IF(ISERROR(VLOOKUP(VLOOKUP(C380,Table1[[Practice no.]:[12]],20,FALSE),List!$A$2:$B$5,2,FALSE)),"",VLOOKUP(VLOOKUP(C380,Table1[[Practice no.]:[12]],20,FALSE),List!$A$2:$B$5,2,FALSE)))</f>
        <v/>
      </c>
      <c r="G380" s="66" t="str">
        <f>IF(C380="","",IF(ISERROR(VLOOKUP(VLOOKUP(C380,Table1[[Practice no.]:[12]],21,FALSE),List!$A$2:$B$5,2,FALSE)),"",VLOOKUP(VLOOKUP(C380,Table1[[Practice no.]:[12]],21,FALSE),List!$A$2:$B$5,2,FALSE)))</f>
        <v/>
      </c>
      <c r="H380" s="67" t="str">
        <f>IF(C380="","",IF(ISERROR(VLOOKUP(VLOOKUP(C380,Table1[[Practice no.]:[12]],22,FALSE),List!$A$2:$B$5,2,FALSE)),"",VLOOKUP(VLOOKUP(C380,Table1[[Practice no.]:[12]],22,FALSE),List!$A$2:$B$5,2,FALSE)))</f>
        <v/>
      </c>
      <c r="I380" s="67" t="str">
        <f>IF(C380="","",IF(ISERROR(VLOOKUP(VLOOKUP(C380,Table1[[Practice no.]:[12]],23,FALSE),List!$A$2:$B$5,2,FALSE)),"",VLOOKUP(VLOOKUP(C380,Table1[[Practice no.]:[12]],23,FALSE),List!$A$2:$B$5,2,FALSE)))</f>
        <v/>
      </c>
      <c r="J380" s="67" t="str">
        <f>IF(C380="","",IF(ISERROR(VLOOKUP(VLOOKUP(C380,Table1[[Practice no.]:[12]],24,FALSE),List!$A$2:$B$5,2,FALSE)),"",VLOOKUP(VLOOKUP(C380,Table1[[Practice no.]:[12]],24,FALSE),List!$A$2:$B$5,2,FALSE)))</f>
        <v/>
      </c>
      <c r="K380" s="68" t="str">
        <f>IF(C380="","",IF(ISERROR(VLOOKUP(VLOOKUP(C380,Table1[[Practice no.]:[12]],25,FALSE),List!$A$2:$B$5,2,FALSE)),"",VLOOKUP(VLOOKUP(C380,Table1[[Practice no.]:[12]],25,FALSE),List!$A$2:$B$5,2,FALSE)))</f>
        <v/>
      </c>
      <c r="L380" s="68" t="str">
        <f>IF(C380="","",IF(ISERROR(VLOOKUP(VLOOKUP(C380,Table1[[Practice no.]:[12]],26,FALSE),List!$A$2:$B$5,2,FALSE)),"",VLOOKUP(VLOOKUP(C380,Table1[[Practice no.]:[12]],26,FALSE),List!$A$2:$B$5,2,FALSE)))</f>
        <v/>
      </c>
      <c r="M380" s="68" t="str">
        <f>IF(C380="","",IF(ISERROR(VLOOKUP(VLOOKUP(C380,Table1[[Practice no.]:[12]],27,FALSE),List!$A$2:$B$5,2,FALSE)),"",VLOOKUP(VLOOKUP(C380,Table1[[Practice no.]:[12]],27,FALSE),List!$A$2:$B$5,2,FALSE)))</f>
        <v/>
      </c>
      <c r="N380" s="69" t="str">
        <f>IF(C380="","",IF(ISERROR(VLOOKUP(VLOOKUP(C380,Table1[[Practice no.]:[12]],28,FALSE),List!$A$2:$B$5,2,FALSE)),"",VLOOKUP(VLOOKUP(C380,Table1[[Practice no.]:[12]],28,FALSE),List!$A$2:$B$5,2,FALSE)))</f>
        <v/>
      </c>
      <c r="O380" s="69" t="str">
        <f>IF(C380="","",IF(ISERROR(VLOOKUP(VLOOKUP(C380,Table1[[Practice no.]:[12]],29,FALSE),List!$A$2:$B$5,2,FALSE)),"",VLOOKUP(VLOOKUP(C380,Table1[[Practice no.]:[12]],29,FALSE),List!$A$2:$B$5,2,FALSE)))</f>
        <v/>
      </c>
      <c r="P380" s="69" t="str">
        <f>IF(C380="","",IF(ISERROR(VLOOKUP(VLOOKUP(C380,Table1[[Practice no.]:[12]],30,FALSE),List!$A$2:$B$5,2,FALSE)),"",VLOOKUP(VLOOKUP(C380,Table1[[Practice no.]:[12]],30,FALSE),List!$A$2:$B$5,2,FALSE)))</f>
        <v/>
      </c>
      <c r="Q380" s="77" t="str">
        <f>IF(C380="","",IF(ISERROR(VLOOKUP(VLOOKUP(C380,Table1[[Practice no.]:[12]],31,FALSE),List!$A$2:$B$5,2,FALSE)),"",VLOOKUP(VLOOKUP(C380,Table1[[Practice no.]:[12]],31,FALSE),List!$A$2:$B$5,2,FALSE)))</f>
        <v/>
      </c>
      <c r="R380" s="55" t="str">
        <f>IF(C380="","",IF(ISERROR(VLOOKUP(VLOOKUP(C380,Table1[[Practice no.]:[12]],32,FALSE),List!$A$2:$B$5,2,FALSE)),"",VLOOKUP(VLOOKUP(C380,Table1[[Practice no.]:[12]],32,FALSE),List!$A$2:$B$5,2,FALSE)))</f>
        <v/>
      </c>
      <c r="S380" s="55" t="str">
        <f>IF(C380="","",IF(ISERROR(VLOOKUP(VLOOKUP(C380,Table1[[Practice no.]:[12]],33,FALSE),List!$A$2:$B$5,2,FALSE)),"",VLOOKUP(VLOOKUP(C380,Table1[[Practice no.]:[12]],33,FALSE),List!$A$2:$B$5,2,FALSE)))</f>
        <v/>
      </c>
      <c r="T380" s="55" t="str">
        <f>IF(C380="","",IF(ISERROR(VLOOKUP(VLOOKUP(C380,Table1[[Practice no.]:[12]],34,FALSE),List!$A$2:$B$5,2,FALSE)),"",VLOOKUP(VLOOKUP(C380,Table1[[Practice no.]:[12]],34,FALSE),List!$A$2:$B$5,2,FALSE)))</f>
        <v/>
      </c>
      <c r="U380" s="55" t="str">
        <f>IF(C380="","",IF(ISERROR(VLOOKUP(VLOOKUP(C380,Table1[[Practice no.]:[12]],35,FALSE),List!$A$2:$B$5,2,FALSE)),"",VLOOKUP(VLOOKUP(C380,Table1[[Practice no.]:[12]],35,FALSE),List!$A$2:$B$5,2,FALSE)))</f>
        <v/>
      </c>
      <c r="V380" s="55" t="str">
        <f>IF(C380="","",IF(ISERROR(VLOOKUP(VLOOKUP(C380,Table1[[Practice no.]:[12]],36,FALSE),List!$A$2:$B$5,2,FALSE)),"",VLOOKUP(VLOOKUP(C380,Table1[[Practice no.]:[12]],36,FALSE),List!$A$2:$B$5,2,FALSE)))</f>
        <v/>
      </c>
      <c r="W380" s="55" t="str">
        <f>IF(C380="","",IF(ISERROR(VLOOKUP(VLOOKUP(C380,Table1[[Practice no.]:[12]],37,FALSE),List!$A$2:$B$5,2,FALSE)),"",VLOOKUP(VLOOKUP(C380,Table1[[Practice no.]:[12]],37,FALSE),List!$A$2:$B$5,2,FALSE)))</f>
        <v/>
      </c>
      <c r="X380" s="55" t="str">
        <f>IF(C380="","",IF(ISERROR(VLOOKUP(VLOOKUP(C380,Table1[[Practice no.]:[12]],38,FALSE),List!$A$2:$B$5,2,FALSE)),"",VLOOKUP(VLOOKUP(C380,Table1[[Practice no.]:[12]],38,FALSE),List!$A$2:$B$5,2,FALSE)))</f>
        <v/>
      </c>
      <c r="Y380" s="55" t="str">
        <f>IF(C380="","",IF(ISERROR(VLOOKUP(VLOOKUP(C380,Table1[[Practice no.]:[12]],39,FALSE),List!$A$2:$B$5,2,FALSE)),"",VLOOKUP(VLOOKUP(C380,Table1[[Practice no.]:[12]],39,FALSE),List!$A$2:$B$5,2,FALSE)))</f>
        <v/>
      </c>
      <c r="Z380" s="55" t="str">
        <f>IF(C380="","",IF(ISERROR(VLOOKUP(VLOOKUP(C380,Table1[[Practice no.]:[12]],40,FALSE),List!$A$2:$B$5,2,FALSE)),"",VLOOKUP(VLOOKUP(C380,Table1[[Practice no.]:[12]],40,FALSE),List!$A$2:$B$5,2,FALSE)))</f>
        <v/>
      </c>
      <c r="AA380" s="55" t="str">
        <f>IF(C380="","",IF(ISERROR(VLOOKUP(VLOOKUP(C380,Table1[[Practice no.]:[12]],41,FALSE),List!$A$2:$B$5,2,FALSE)),"",VLOOKUP(VLOOKUP(C380,Table1[[Practice no.]:[12]],41,FALSE),List!$A$2:$B$5,2,FALSE)))</f>
        <v/>
      </c>
      <c r="AB380" s="55" t="str">
        <f>IF(C380="","",IF(ISERROR(VLOOKUP(VLOOKUP(C380,Table1[[Practice no.]:[12]],42,FALSE),List!$A$2:$B$5,2,FALSE)),"",VLOOKUP(VLOOKUP(C380,Table1[[Practice no.]:[12]],42,FALSE),List!$A$2:$B$5,2,FALSE)))</f>
        <v/>
      </c>
    </row>
    <row r="381" spans="1:28" ht="40.35" customHeight="1">
      <c r="A381" s="222"/>
      <c r="B381" s="219"/>
      <c r="C381" s="217"/>
      <c r="D381" s="219" t="str">
        <f>IF(C381="","",HYPERLINK("#'" &amp; C381 &amp; "'!A1",VLOOKUP(C381,Table1[[Practice no.]:[Pracitce Name]],2,FALSE)))</f>
        <v/>
      </c>
      <c r="E381" s="65" t="str">
        <f>IF(C381="","",IF(ISERROR(VLOOKUP(VLOOKUP(C381,Table1[[Practice no.]:[12]],19,FALSE),List!$A$2:$B$5,2,FALSE)),"",VLOOKUP(VLOOKUP(C381,Table1[[Practice no.]:[12]],19,FALSE),List!$A$2:$B$5,2,FALSE)))</f>
        <v/>
      </c>
      <c r="F381" s="66" t="str">
        <f>IF(C381="","",IF(ISERROR(VLOOKUP(VLOOKUP(C381,Table1[[Practice no.]:[12]],20,FALSE),List!$A$2:$B$5,2,FALSE)),"",VLOOKUP(VLOOKUP(C381,Table1[[Practice no.]:[12]],20,FALSE),List!$A$2:$B$5,2,FALSE)))</f>
        <v/>
      </c>
      <c r="G381" s="66" t="str">
        <f>IF(C381="","",IF(ISERROR(VLOOKUP(VLOOKUP(C381,Table1[[Practice no.]:[12]],21,FALSE),List!$A$2:$B$5,2,FALSE)),"",VLOOKUP(VLOOKUP(C381,Table1[[Practice no.]:[12]],21,FALSE),List!$A$2:$B$5,2,FALSE)))</f>
        <v/>
      </c>
      <c r="H381" s="67" t="str">
        <f>IF(C381="","",IF(ISERROR(VLOOKUP(VLOOKUP(C381,Table1[[Practice no.]:[12]],22,FALSE),List!$A$2:$B$5,2,FALSE)),"",VLOOKUP(VLOOKUP(C381,Table1[[Practice no.]:[12]],22,FALSE),List!$A$2:$B$5,2,FALSE)))</f>
        <v/>
      </c>
      <c r="I381" s="67" t="str">
        <f>IF(C381="","",IF(ISERROR(VLOOKUP(VLOOKUP(C381,Table1[[Practice no.]:[12]],23,FALSE),List!$A$2:$B$5,2,FALSE)),"",VLOOKUP(VLOOKUP(C381,Table1[[Practice no.]:[12]],23,FALSE),List!$A$2:$B$5,2,FALSE)))</f>
        <v/>
      </c>
      <c r="J381" s="67" t="str">
        <f>IF(C381="","",IF(ISERROR(VLOOKUP(VLOOKUP(C381,Table1[[Practice no.]:[12]],24,FALSE),List!$A$2:$B$5,2,FALSE)),"",VLOOKUP(VLOOKUP(C381,Table1[[Practice no.]:[12]],24,FALSE),List!$A$2:$B$5,2,FALSE)))</f>
        <v/>
      </c>
      <c r="K381" s="68" t="str">
        <f>IF(C381="","",IF(ISERROR(VLOOKUP(VLOOKUP(C381,Table1[[Practice no.]:[12]],25,FALSE),List!$A$2:$B$5,2,FALSE)),"",VLOOKUP(VLOOKUP(C381,Table1[[Practice no.]:[12]],25,FALSE),List!$A$2:$B$5,2,FALSE)))</f>
        <v/>
      </c>
      <c r="L381" s="68" t="str">
        <f>IF(C381="","",IF(ISERROR(VLOOKUP(VLOOKUP(C381,Table1[[Practice no.]:[12]],26,FALSE),List!$A$2:$B$5,2,FALSE)),"",VLOOKUP(VLOOKUP(C381,Table1[[Practice no.]:[12]],26,FALSE),List!$A$2:$B$5,2,FALSE)))</f>
        <v/>
      </c>
      <c r="M381" s="68" t="str">
        <f>IF(C381="","",IF(ISERROR(VLOOKUP(VLOOKUP(C381,Table1[[Practice no.]:[12]],27,FALSE),List!$A$2:$B$5,2,FALSE)),"",VLOOKUP(VLOOKUP(C381,Table1[[Practice no.]:[12]],27,FALSE),List!$A$2:$B$5,2,FALSE)))</f>
        <v/>
      </c>
      <c r="N381" s="69" t="str">
        <f>IF(C381="","",IF(ISERROR(VLOOKUP(VLOOKUP(C381,Table1[[Practice no.]:[12]],28,FALSE),List!$A$2:$B$5,2,FALSE)),"",VLOOKUP(VLOOKUP(C381,Table1[[Practice no.]:[12]],28,FALSE),List!$A$2:$B$5,2,FALSE)))</f>
        <v/>
      </c>
      <c r="O381" s="69" t="str">
        <f>IF(C381="","",IF(ISERROR(VLOOKUP(VLOOKUP(C381,Table1[[Practice no.]:[12]],29,FALSE),List!$A$2:$B$5,2,FALSE)),"",VLOOKUP(VLOOKUP(C381,Table1[[Practice no.]:[12]],29,FALSE),List!$A$2:$B$5,2,FALSE)))</f>
        <v/>
      </c>
      <c r="P381" s="69" t="str">
        <f>IF(C381="","",IF(ISERROR(VLOOKUP(VLOOKUP(C381,Table1[[Practice no.]:[12]],30,FALSE),List!$A$2:$B$5,2,FALSE)),"",VLOOKUP(VLOOKUP(C381,Table1[[Practice no.]:[12]],30,FALSE),List!$A$2:$B$5,2,FALSE)))</f>
        <v/>
      </c>
      <c r="Q381" s="77" t="str">
        <f>IF(C381="","",IF(ISERROR(VLOOKUP(VLOOKUP(C381,Table1[[Practice no.]:[12]],31,FALSE),List!$A$2:$B$5,2,FALSE)),"",VLOOKUP(VLOOKUP(C381,Table1[[Practice no.]:[12]],31,FALSE),List!$A$2:$B$5,2,FALSE)))</f>
        <v/>
      </c>
      <c r="R381" s="55" t="str">
        <f>IF(C381="","",IF(ISERROR(VLOOKUP(VLOOKUP(C381,Table1[[Practice no.]:[12]],32,FALSE),List!$A$2:$B$5,2,FALSE)),"",VLOOKUP(VLOOKUP(C381,Table1[[Practice no.]:[12]],32,FALSE),List!$A$2:$B$5,2,FALSE)))</f>
        <v/>
      </c>
      <c r="S381" s="55" t="str">
        <f>IF(C381="","",IF(ISERROR(VLOOKUP(VLOOKUP(C381,Table1[[Practice no.]:[12]],33,FALSE),List!$A$2:$B$5,2,FALSE)),"",VLOOKUP(VLOOKUP(C381,Table1[[Practice no.]:[12]],33,FALSE),List!$A$2:$B$5,2,FALSE)))</f>
        <v/>
      </c>
      <c r="T381" s="55" t="str">
        <f>IF(C381="","",IF(ISERROR(VLOOKUP(VLOOKUP(C381,Table1[[Practice no.]:[12]],34,FALSE),List!$A$2:$B$5,2,FALSE)),"",VLOOKUP(VLOOKUP(C381,Table1[[Practice no.]:[12]],34,FALSE),List!$A$2:$B$5,2,FALSE)))</f>
        <v/>
      </c>
      <c r="U381" s="55" t="str">
        <f>IF(C381="","",IF(ISERROR(VLOOKUP(VLOOKUP(C381,Table1[[Practice no.]:[12]],35,FALSE),List!$A$2:$B$5,2,FALSE)),"",VLOOKUP(VLOOKUP(C381,Table1[[Practice no.]:[12]],35,FALSE),List!$A$2:$B$5,2,FALSE)))</f>
        <v/>
      </c>
      <c r="V381" s="55" t="str">
        <f>IF(C381="","",IF(ISERROR(VLOOKUP(VLOOKUP(C381,Table1[[Practice no.]:[12]],36,FALSE),List!$A$2:$B$5,2,FALSE)),"",VLOOKUP(VLOOKUP(C381,Table1[[Practice no.]:[12]],36,FALSE),List!$A$2:$B$5,2,FALSE)))</f>
        <v/>
      </c>
      <c r="W381" s="55" t="str">
        <f>IF(C381="","",IF(ISERROR(VLOOKUP(VLOOKUP(C381,Table1[[Practice no.]:[12]],37,FALSE),List!$A$2:$B$5,2,FALSE)),"",VLOOKUP(VLOOKUP(C381,Table1[[Practice no.]:[12]],37,FALSE),List!$A$2:$B$5,2,FALSE)))</f>
        <v/>
      </c>
      <c r="X381" s="55" t="str">
        <f>IF(C381="","",IF(ISERROR(VLOOKUP(VLOOKUP(C381,Table1[[Practice no.]:[12]],38,FALSE),List!$A$2:$B$5,2,FALSE)),"",VLOOKUP(VLOOKUP(C381,Table1[[Practice no.]:[12]],38,FALSE),List!$A$2:$B$5,2,FALSE)))</f>
        <v/>
      </c>
      <c r="Y381" s="55" t="str">
        <f>IF(C381="","",IF(ISERROR(VLOOKUP(VLOOKUP(C381,Table1[[Practice no.]:[12]],39,FALSE),List!$A$2:$B$5,2,FALSE)),"",VLOOKUP(VLOOKUP(C381,Table1[[Practice no.]:[12]],39,FALSE),List!$A$2:$B$5,2,FALSE)))</f>
        <v/>
      </c>
      <c r="Z381" s="55" t="str">
        <f>IF(C381="","",IF(ISERROR(VLOOKUP(VLOOKUP(C381,Table1[[Practice no.]:[12]],40,FALSE),List!$A$2:$B$5,2,FALSE)),"",VLOOKUP(VLOOKUP(C381,Table1[[Practice no.]:[12]],40,FALSE),List!$A$2:$B$5,2,FALSE)))</f>
        <v/>
      </c>
      <c r="AA381" s="55" t="str">
        <f>IF(C381="","",IF(ISERROR(VLOOKUP(VLOOKUP(C381,Table1[[Practice no.]:[12]],41,FALSE),List!$A$2:$B$5,2,FALSE)),"",VLOOKUP(VLOOKUP(C381,Table1[[Practice no.]:[12]],41,FALSE),List!$A$2:$B$5,2,FALSE)))</f>
        <v/>
      </c>
      <c r="AB381" s="55" t="str">
        <f>IF(C381="","",IF(ISERROR(VLOOKUP(VLOOKUP(C381,Table1[[Practice no.]:[12]],42,FALSE),List!$A$2:$B$5,2,FALSE)),"",VLOOKUP(VLOOKUP(C381,Table1[[Practice no.]:[12]],42,FALSE),List!$A$2:$B$5,2,FALSE)))</f>
        <v/>
      </c>
    </row>
    <row r="382" spans="1:28" ht="40.35" customHeight="1">
      <c r="A382" s="222"/>
      <c r="B382" s="219"/>
      <c r="C382" s="217"/>
      <c r="D382" s="219" t="str">
        <f>IF(C382="","",HYPERLINK("#'" &amp; C382 &amp; "'!A1",VLOOKUP(C382,Table1[[Practice no.]:[Pracitce Name]],2,FALSE)))</f>
        <v/>
      </c>
      <c r="E382" s="65" t="str">
        <f>IF(C382="","",IF(ISERROR(VLOOKUP(VLOOKUP(C382,Table1[[Practice no.]:[12]],19,FALSE),List!$A$2:$B$5,2,FALSE)),"",VLOOKUP(VLOOKUP(C382,Table1[[Practice no.]:[12]],19,FALSE),List!$A$2:$B$5,2,FALSE)))</f>
        <v/>
      </c>
      <c r="F382" s="66" t="str">
        <f>IF(C382="","",IF(ISERROR(VLOOKUP(VLOOKUP(C382,Table1[[Practice no.]:[12]],20,FALSE),List!$A$2:$B$5,2,FALSE)),"",VLOOKUP(VLOOKUP(C382,Table1[[Practice no.]:[12]],20,FALSE),List!$A$2:$B$5,2,FALSE)))</f>
        <v/>
      </c>
      <c r="G382" s="66" t="str">
        <f>IF(C382="","",IF(ISERROR(VLOOKUP(VLOOKUP(C382,Table1[[Practice no.]:[12]],21,FALSE),List!$A$2:$B$5,2,FALSE)),"",VLOOKUP(VLOOKUP(C382,Table1[[Practice no.]:[12]],21,FALSE),List!$A$2:$B$5,2,FALSE)))</f>
        <v/>
      </c>
      <c r="H382" s="67" t="str">
        <f>IF(C382="","",IF(ISERROR(VLOOKUP(VLOOKUP(C382,Table1[[Practice no.]:[12]],22,FALSE),List!$A$2:$B$5,2,FALSE)),"",VLOOKUP(VLOOKUP(C382,Table1[[Practice no.]:[12]],22,FALSE),List!$A$2:$B$5,2,FALSE)))</f>
        <v/>
      </c>
      <c r="I382" s="67" t="str">
        <f>IF(C382="","",IF(ISERROR(VLOOKUP(VLOOKUP(C382,Table1[[Practice no.]:[12]],23,FALSE),List!$A$2:$B$5,2,FALSE)),"",VLOOKUP(VLOOKUP(C382,Table1[[Practice no.]:[12]],23,FALSE),List!$A$2:$B$5,2,FALSE)))</f>
        <v/>
      </c>
      <c r="J382" s="67" t="str">
        <f>IF(C382="","",IF(ISERROR(VLOOKUP(VLOOKUP(C382,Table1[[Practice no.]:[12]],24,FALSE),List!$A$2:$B$5,2,FALSE)),"",VLOOKUP(VLOOKUP(C382,Table1[[Practice no.]:[12]],24,FALSE),List!$A$2:$B$5,2,FALSE)))</f>
        <v/>
      </c>
      <c r="K382" s="68" t="str">
        <f>IF(C382="","",IF(ISERROR(VLOOKUP(VLOOKUP(C382,Table1[[Practice no.]:[12]],25,FALSE),List!$A$2:$B$5,2,FALSE)),"",VLOOKUP(VLOOKUP(C382,Table1[[Practice no.]:[12]],25,FALSE),List!$A$2:$B$5,2,FALSE)))</f>
        <v/>
      </c>
      <c r="L382" s="68" t="str">
        <f>IF(C382="","",IF(ISERROR(VLOOKUP(VLOOKUP(C382,Table1[[Practice no.]:[12]],26,FALSE),List!$A$2:$B$5,2,FALSE)),"",VLOOKUP(VLOOKUP(C382,Table1[[Practice no.]:[12]],26,FALSE),List!$A$2:$B$5,2,FALSE)))</f>
        <v/>
      </c>
      <c r="M382" s="68" t="str">
        <f>IF(C382="","",IF(ISERROR(VLOOKUP(VLOOKUP(C382,Table1[[Practice no.]:[12]],27,FALSE),List!$A$2:$B$5,2,FALSE)),"",VLOOKUP(VLOOKUP(C382,Table1[[Practice no.]:[12]],27,FALSE),List!$A$2:$B$5,2,FALSE)))</f>
        <v/>
      </c>
      <c r="N382" s="69" t="str">
        <f>IF(C382="","",IF(ISERROR(VLOOKUP(VLOOKUP(C382,Table1[[Practice no.]:[12]],28,FALSE),List!$A$2:$B$5,2,FALSE)),"",VLOOKUP(VLOOKUP(C382,Table1[[Practice no.]:[12]],28,FALSE),List!$A$2:$B$5,2,FALSE)))</f>
        <v/>
      </c>
      <c r="O382" s="69" t="str">
        <f>IF(C382="","",IF(ISERROR(VLOOKUP(VLOOKUP(C382,Table1[[Practice no.]:[12]],29,FALSE),List!$A$2:$B$5,2,FALSE)),"",VLOOKUP(VLOOKUP(C382,Table1[[Practice no.]:[12]],29,FALSE),List!$A$2:$B$5,2,FALSE)))</f>
        <v/>
      </c>
      <c r="P382" s="69" t="str">
        <f>IF(C382="","",IF(ISERROR(VLOOKUP(VLOOKUP(C382,Table1[[Practice no.]:[12]],30,FALSE),List!$A$2:$B$5,2,FALSE)),"",VLOOKUP(VLOOKUP(C382,Table1[[Practice no.]:[12]],30,FALSE),List!$A$2:$B$5,2,FALSE)))</f>
        <v/>
      </c>
      <c r="Q382" s="77" t="str">
        <f>IF(C382="","",IF(ISERROR(VLOOKUP(VLOOKUP(C382,Table1[[Practice no.]:[12]],31,FALSE),List!$A$2:$B$5,2,FALSE)),"",VLOOKUP(VLOOKUP(C382,Table1[[Practice no.]:[12]],31,FALSE),List!$A$2:$B$5,2,FALSE)))</f>
        <v/>
      </c>
      <c r="R382" s="55" t="str">
        <f>IF(C382="","",IF(ISERROR(VLOOKUP(VLOOKUP(C382,Table1[[Practice no.]:[12]],32,FALSE),List!$A$2:$B$5,2,FALSE)),"",VLOOKUP(VLOOKUP(C382,Table1[[Practice no.]:[12]],32,FALSE),List!$A$2:$B$5,2,FALSE)))</f>
        <v/>
      </c>
      <c r="S382" s="55" t="str">
        <f>IF(C382="","",IF(ISERROR(VLOOKUP(VLOOKUP(C382,Table1[[Practice no.]:[12]],33,FALSE),List!$A$2:$B$5,2,FALSE)),"",VLOOKUP(VLOOKUP(C382,Table1[[Practice no.]:[12]],33,FALSE),List!$A$2:$B$5,2,FALSE)))</f>
        <v/>
      </c>
      <c r="T382" s="55" t="str">
        <f>IF(C382="","",IF(ISERROR(VLOOKUP(VLOOKUP(C382,Table1[[Practice no.]:[12]],34,FALSE),List!$A$2:$B$5,2,FALSE)),"",VLOOKUP(VLOOKUP(C382,Table1[[Practice no.]:[12]],34,FALSE),List!$A$2:$B$5,2,FALSE)))</f>
        <v/>
      </c>
      <c r="U382" s="55" t="str">
        <f>IF(C382="","",IF(ISERROR(VLOOKUP(VLOOKUP(C382,Table1[[Practice no.]:[12]],35,FALSE),List!$A$2:$B$5,2,FALSE)),"",VLOOKUP(VLOOKUP(C382,Table1[[Practice no.]:[12]],35,FALSE),List!$A$2:$B$5,2,FALSE)))</f>
        <v/>
      </c>
      <c r="V382" s="55" t="str">
        <f>IF(C382="","",IF(ISERROR(VLOOKUP(VLOOKUP(C382,Table1[[Practice no.]:[12]],36,FALSE),List!$A$2:$B$5,2,FALSE)),"",VLOOKUP(VLOOKUP(C382,Table1[[Practice no.]:[12]],36,FALSE),List!$A$2:$B$5,2,FALSE)))</f>
        <v/>
      </c>
      <c r="W382" s="55" t="str">
        <f>IF(C382="","",IF(ISERROR(VLOOKUP(VLOOKUP(C382,Table1[[Practice no.]:[12]],37,FALSE),List!$A$2:$B$5,2,FALSE)),"",VLOOKUP(VLOOKUP(C382,Table1[[Practice no.]:[12]],37,FALSE),List!$A$2:$B$5,2,FALSE)))</f>
        <v/>
      </c>
      <c r="X382" s="55" t="str">
        <f>IF(C382="","",IF(ISERROR(VLOOKUP(VLOOKUP(C382,Table1[[Practice no.]:[12]],38,FALSE),List!$A$2:$B$5,2,FALSE)),"",VLOOKUP(VLOOKUP(C382,Table1[[Practice no.]:[12]],38,FALSE),List!$A$2:$B$5,2,FALSE)))</f>
        <v/>
      </c>
      <c r="Y382" s="55" t="str">
        <f>IF(C382="","",IF(ISERROR(VLOOKUP(VLOOKUP(C382,Table1[[Practice no.]:[12]],39,FALSE),List!$A$2:$B$5,2,FALSE)),"",VLOOKUP(VLOOKUP(C382,Table1[[Practice no.]:[12]],39,FALSE),List!$A$2:$B$5,2,FALSE)))</f>
        <v/>
      </c>
      <c r="Z382" s="55" t="str">
        <f>IF(C382="","",IF(ISERROR(VLOOKUP(VLOOKUP(C382,Table1[[Practice no.]:[12]],40,FALSE),List!$A$2:$B$5,2,FALSE)),"",VLOOKUP(VLOOKUP(C382,Table1[[Practice no.]:[12]],40,FALSE),List!$A$2:$B$5,2,FALSE)))</f>
        <v/>
      </c>
      <c r="AA382" s="55" t="str">
        <f>IF(C382="","",IF(ISERROR(VLOOKUP(VLOOKUP(C382,Table1[[Practice no.]:[12]],41,FALSE),List!$A$2:$B$5,2,FALSE)),"",VLOOKUP(VLOOKUP(C382,Table1[[Practice no.]:[12]],41,FALSE),List!$A$2:$B$5,2,FALSE)))</f>
        <v/>
      </c>
      <c r="AB382" s="55" t="str">
        <f>IF(C382="","",IF(ISERROR(VLOOKUP(VLOOKUP(C382,Table1[[Practice no.]:[12]],42,FALSE),List!$A$2:$B$5,2,FALSE)),"",VLOOKUP(VLOOKUP(C382,Table1[[Practice no.]:[12]],42,FALSE),List!$A$2:$B$5,2,FALSE)))</f>
        <v/>
      </c>
    </row>
    <row r="383" spans="1:28" ht="40.35" customHeight="1">
      <c r="A383" s="222"/>
      <c r="B383" s="219"/>
      <c r="C383" s="217"/>
      <c r="D383" s="219" t="str">
        <f>IF(C383="","",HYPERLINK("#'" &amp; C383 &amp; "'!A1",VLOOKUP(C383,Table1[[Practice no.]:[Pracitce Name]],2,FALSE)))</f>
        <v/>
      </c>
      <c r="E383" s="65" t="str">
        <f>IF(C383="","",IF(ISERROR(VLOOKUP(VLOOKUP(C383,Table1[[Practice no.]:[12]],19,FALSE),List!$A$2:$B$5,2,FALSE)),"",VLOOKUP(VLOOKUP(C383,Table1[[Practice no.]:[12]],19,FALSE),List!$A$2:$B$5,2,FALSE)))</f>
        <v/>
      </c>
      <c r="F383" s="66" t="str">
        <f>IF(C383="","",IF(ISERROR(VLOOKUP(VLOOKUP(C383,Table1[[Practice no.]:[12]],20,FALSE),List!$A$2:$B$5,2,FALSE)),"",VLOOKUP(VLOOKUP(C383,Table1[[Practice no.]:[12]],20,FALSE),List!$A$2:$B$5,2,FALSE)))</f>
        <v/>
      </c>
      <c r="G383" s="66" t="str">
        <f>IF(C383="","",IF(ISERROR(VLOOKUP(VLOOKUP(C383,Table1[[Practice no.]:[12]],21,FALSE),List!$A$2:$B$5,2,FALSE)),"",VLOOKUP(VLOOKUP(C383,Table1[[Practice no.]:[12]],21,FALSE),List!$A$2:$B$5,2,FALSE)))</f>
        <v/>
      </c>
      <c r="H383" s="67" t="str">
        <f>IF(C383="","",IF(ISERROR(VLOOKUP(VLOOKUP(C383,Table1[[Practice no.]:[12]],22,FALSE),List!$A$2:$B$5,2,FALSE)),"",VLOOKUP(VLOOKUP(C383,Table1[[Practice no.]:[12]],22,FALSE),List!$A$2:$B$5,2,FALSE)))</f>
        <v/>
      </c>
      <c r="I383" s="67" t="str">
        <f>IF(C383="","",IF(ISERROR(VLOOKUP(VLOOKUP(C383,Table1[[Practice no.]:[12]],23,FALSE),List!$A$2:$B$5,2,FALSE)),"",VLOOKUP(VLOOKUP(C383,Table1[[Practice no.]:[12]],23,FALSE),List!$A$2:$B$5,2,FALSE)))</f>
        <v/>
      </c>
      <c r="J383" s="67" t="str">
        <f>IF(C383="","",IF(ISERROR(VLOOKUP(VLOOKUP(C383,Table1[[Practice no.]:[12]],24,FALSE),List!$A$2:$B$5,2,FALSE)),"",VLOOKUP(VLOOKUP(C383,Table1[[Practice no.]:[12]],24,FALSE),List!$A$2:$B$5,2,FALSE)))</f>
        <v/>
      </c>
      <c r="K383" s="68" t="str">
        <f>IF(C383="","",IF(ISERROR(VLOOKUP(VLOOKUP(C383,Table1[[Practice no.]:[12]],25,FALSE),List!$A$2:$B$5,2,FALSE)),"",VLOOKUP(VLOOKUP(C383,Table1[[Practice no.]:[12]],25,FALSE),List!$A$2:$B$5,2,FALSE)))</f>
        <v/>
      </c>
      <c r="L383" s="68" t="str">
        <f>IF(C383="","",IF(ISERROR(VLOOKUP(VLOOKUP(C383,Table1[[Practice no.]:[12]],26,FALSE),List!$A$2:$B$5,2,FALSE)),"",VLOOKUP(VLOOKUP(C383,Table1[[Practice no.]:[12]],26,FALSE),List!$A$2:$B$5,2,FALSE)))</f>
        <v/>
      </c>
      <c r="M383" s="68" t="str">
        <f>IF(C383="","",IF(ISERROR(VLOOKUP(VLOOKUP(C383,Table1[[Practice no.]:[12]],27,FALSE),List!$A$2:$B$5,2,FALSE)),"",VLOOKUP(VLOOKUP(C383,Table1[[Practice no.]:[12]],27,FALSE),List!$A$2:$B$5,2,FALSE)))</f>
        <v/>
      </c>
      <c r="N383" s="69" t="str">
        <f>IF(C383="","",IF(ISERROR(VLOOKUP(VLOOKUP(C383,Table1[[Practice no.]:[12]],28,FALSE),List!$A$2:$B$5,2,FALSE)),"",VLOOKUP(VLOOKUP(C383,Table1[[Practice no.]:[12]],28,FALSE),List!$A$2:$B$5,2,FALSE)))</f>
        <v/>
      </c>
      <c r="O383" s="69" t="str">
        <f>IF(C383="","",IF(ISERROR(VLOOKUP(VLOOKUP(C383,Table1[[Practice no.]:[12]],29,FALSE),List!$A$2:$B$5,2,FALSE)),"",VLOOKUP(VLOOKUP(C383,Table1[[Practice no.]:[12]],29,FALSE),List!$A$2:$B$5,2,FALSE)))</f>
        <v/>
      </c>
      <c r="P383" s="69" t="str">
        <f>IF(C383="","",IF(ISERROR(VLOOKUP(VLOOKUP(C383,Table1[[Practice no.]:[12]],30,FALSE),List!$A$2:$B$5,2,FALSE)),"",VLOOKUP(VLOOKUP(C383,Table1[[Practice no.]:[12]],30,FALSE),List!$A$2:$B$5,2,FALSE)))</f>
        <v/>
      </c>
      <c r="Q383" s="77" t="str">
        <f>IF(C383="","",IF(ISERROR(VLOOKUP(VLOOKUP(C383,Table1[[Practice no.]:[12]],31,FALSE),List!$A$2:$B$5,2,FALSE)),"",VLOOKUP(VLOOKUP(C383,Table1[[Practice no.]:[12]],31,FALSE),List!$A$2:$B$5,2,FALSE)))</f>
        <v/>
      </c>
      <c r="R383" s="55" t="str">
        <f>IF(C383="","",IF(ISERROR(VLOOKUP(VLOOKUP(C383,Table1[[Practice no.]:[12]],32,FALSE),List!$A$2:$B$5,2,FALSE)),"",VLOOKUP(VLOOKUP(C383,Table1[[Practice no.]:[12]],32,FALSE),List!$A$2:$B$5,2,FALSE)))</f>
        <v/>
      </c>
      <c r="S383" s="55" t="str">
        <f>IF(C383="","",IF(ISERROR(VLOOKUP(VLOOKUP(C383,Table1[[Practice no.]:[12]],33,FALSE),List!$A$2:$B$5,2,FALSE)),"",VLOOKUP(VLOOKUP(C383,Table1[[Practice no.]:[12]],33,FALSE),List!$A$2:$B$5,2,FALSE)))</f>
        <v/>
      </c>
      <c r="T383" s="55" t="str">
        <f>IF(C383="","",IF(ISERROR(VLOOKUP(VLOOKUP(C383,Table1[[Practice no.]:[12]],34,FALSE),List!$A$2:$B$5,2,FALSE)),"",VLOOKUP(VLOOKUP(C383,Table1[[Practice no.]:[12]],34,FALSE),List!$A$2:$B$5,2,FALSE)))</f>
        <v/>
      </c>
      <c r="U383" s="55" t="str">
        <f>IF(C383="","",IF(ISERROR(VLOOKUP(VLOOKUP(C383,Table1[[Practice no.]:[12]],35,FALSE),List!$A$2:$B$5,2,FALSE)),"",VLOOKUP(VLOOKUP(C383,Table1[[Practice no.]:[12]],35,FALSE),List!$A$2:$B$5,2,FALSE)))</f>
        <v/>
      </c>
      <c r="V383" s="55" t="str">
        <f>IF(C383="","",IF(ISERROR(VLOOKUP(VLOOKUP(C383,Table1[[Practice no.]:[12]],36,FALSE),List!$A$2:$B$5,2,FALSE)),"",VLOOKUP(VLOOKUP(C383,Table1[[Practice no.]:[12]],36,FALSE),List!$A$2:$B$5,2,FALSE)))</f>
        <v/>
      </c>
      <c r="W383" s="55" t="str">
        <f>IF(C383="","",IF(ISERROR(VLOOKUP(VLOOKUP(C383,Table1[[Practice no.]:[12]],37,FALSE),List!$A$2:$B$5,2,FALSE)),"",VLOOKUP(VLOOKUP(C383,Table1[[Practice no.]:[12]],37,FALSE),List!$A$2:$B$5,2,FALSE)))</f>
        <v/>
      </c>
      <c r="X383" s="55" t="str">
        <f>IF(C383="","",IF(ISERROR(VLOOKUP(VLOOKUP(C383,Table1[[Practice no.]:[12]],38,FALSE),List!$A$2:$B$5,2,FALSE)),"",VLOOKUP(VLOOKUP(C383,Table1[[Practice no.]:[12]],38,FALSE),List!$A$2:$B$5,2,FALSE)))</f>
        <v/>
      </c>
      <c r="Y383" s="55" t="str">
        <f>IF(C383="","",IF(ISERROR(VLOOKUP(VLOOKUP(C383,Table1[[Practice no.]:[12]],39,FALSE),List!$A$2:$B$5,2,FALSE)),"",VLOOKUP(VLOOKUP(C383,Table1[[Practice no.]:[12]],39,FALSE),List!$A$2:$B$5,2,FALSE)))</f>
        <v/>
      </c>
      <c r="Z383" s="55" t="str">
        <f>IF(C383="","",IF(ISERROR(VLOOKUP(VLOOKUP(C383,Table1[[Practice no.]:[12]],40,FALSE),List!$A$2:$B$5,2,FALSE)),"",VLOOKUP(VLOOKUP(C383,Table1[[Practice no.]:[12]],40,FALSE),List!$A$2:$B$5,2,FALSE)))</f>
        <v/>
      </c>
      <c r="AA383" s="55" t="str">
        <f>IF(C383="","",IF(ISERROR(VLOOKUP(VLOOKUP(C383,Table1[[Practice no.]:[12]],41,FALSE),List!$A$2:$B$5,2,FALSE)),"",VLOOKUP(VLOOKUP(C383,Table1[[Practice no.]:[12]],41,FALSE),List!$A$2:$B$5,2,FALSE)))</f>
        <v/>
      </c>
      <c r="AB383" s="55" t="str">
        <f>IF(C383="","",IF(ISERROR(VLOOKUP(VLOOKUP(C383,Table1[[Practice no.]:[12]],42,FALSE),List!$A$2:$B$5,2,FALSE)),"",VLOOKUP(VLOOKUP(C383,Table1[[Practice no.]:[12]],42,FALSE),List!$A$2:$B$5,2,FALSE)))</f>
        <v/>
      </c>
    </row>
    <row r="384" spans="1:28" ht="40.35" customHeight="1">
      <c r="A384" s="222"/>
      <c r="B384" s="219"/>
      <c r="C384" s="217"/>
      <c r="D384" s="219" t="str">
        <f>IF(C384="","",HYPERLINK("#'" &amp; C384 &amp; "'!A1",VLOOKUP(C384,Table1[[Practice no.]:[Pracitce Name]],2,FALSE)))</f>
        <v/>
      </c>
      <c r="E384" s="65" t="str">
        <f>IF(C384="","",IF(ISERROR(VLOOKUP(VLOOKUP(C384,Table1[[Practice no.]:[12]],19,FALSE),List!$A$2:$B$5,2,FALSE)),"",VLOOKUP(VLOOKUP(C384,Table1[[Practice no.]:[12]],19,FALSE),List!$A$2:$B$5,2,FALSE)))</f>
        <v/>
      </c>
      <c r="F384" s="66" t="str">
        <f>IF(C384="","",IF(ISERROR(VLOOKUP(VLOOKUP(C384,Table1[[Practice no.]:[12]],20,FALSE),List!$A$2:$B$5,2,FALSE)),"",VLOOKUP(VLOOKUP(C384,Table1[[Practice no.]:[12]],20,FALSE),List!$A$2:$B$5,2,FALSE)))</f>
        <v/>
      </c>
      <c r="G384" s="66" t="str">
        <f>IF(C384="","",IF(ISERROR(VLOOKUP(VLOOKUP(C384,Table1[[Practice no.]:[12]],21,FALSE),List!$A$2:$B$5,2,FALSE)),"",VLOOKUP(VLOOKUP(C384,Table1[[Practice no.]:[12]],21,FALSE),List!$A$2:$B$5,2,FALSE)))</f>
        <v/>
      </c>
      <c r="H384" s="67" t="str">
        <f>IF(C384="","",IF(ISERROR(VLOOKUP(VLOOKUP(C384,Table1[[Practice no.]:[12]],22,FALSE),List!$A$2:$B$5,2,FALSE)),"",VLOOKUP(VLOOKUP(C384,Table1[[Practice no.]:[12]],22,FALSE),List!$A$2:$B$5,2,FALSE)))</f>
        <v/>
      </c>
      <c r="I384" s="67" t="str">
        <f>IF(C384="","",IF(ISERROR(VLOOKUP(VLOOKUP(C384,Table1[[Practice no.]:[12]],23,FALSE),List!$A$2:$B$5,2,FALSE)),"",VLOOKUP(VLOOKUP(C384,Table1[[Practice no.]:[12]],23,FALSE),List!$A$2:$B$5,2,FALSE)))</f>
        <v/>
      </c>
      <c r="J384" s="67" t="str">
        <f>IF(C384="","",IF(ISERROR(VLOOKUP(VLOOKUP(C384,Table1[[Practice no.]:[12]],24,FALSE),List!$A$2:$B$5,2,FALSE)),"",VLOOKUP(VLOOKUP(C384,Table1[[Practice no.]:[12]],24,FALSE),List!$A$2:$B$5,2,FALSE)))</f>
        <v/>
      </c>
      <c r="K384" s="68" t="str">
        <f>IF(C384="","",IF(ISERROR(VLOOKUP(VLOOKUP(C384,Table1[[Practice no.]:[12]],25,FALSE),List!$A$2:$B$5,2,FALSE)),"",VLOOKUP(VLOOKUP(C384,Table1[[Practice no.]:[12]],25,FALSE),List!$A$2:$B$5,2,FALSE)))</f>
        <v/>
      </c>
      <c r="L384" s="68" t="str">
        <f>IF(C384="","",IF(ISERROR(VLOOKUP(VLOOKUP(C384,Table1[[Practice no.]:[12]],26,FALSE),List!$A$2:$B$5,2,FALSE)),"",VLOOKUP(VLOOKUP(C384,Table1[[Practice no.]:[12]],26,FALSE),List!$A$2:$B$5,2,FALSE)))</f>
        <v/>
      </c>
      <c r="M384" s="68" t="str">
        <f>IF(C384="","",IF(ISERROR(VLOOKUP(VLOOKUP(C384,Table1[[Practice no.]:[12]],27,FALSE),List!$A$2:$B$5,2,FALSE)),"",VLOOKUP(VLOOKUP(C384,Table1[[Practice no.]:[12]],27,FALSE),List!$A$2:$B$5,2,FALSE)))</f>
        <v/>
      </c>
      <c r="N384" s="69" t="str">
        <f>IF(C384="","",IF(ISERROR(VLOOKUP(VLOOKUP(C384,Table1[[Practice no.]:[12]],28,FALSE),List!$A$2:$B$5,2,FALSE)),"",VLOOKUP(VLOOKUP(C384,Table1[[Practice no.]:[12]],28,FALSE),List!$A$2:$B$5,2,FALSE)))</f>
        <v/>
      </c>
      <c r="O384" s="69" t="str">
        <f>IF(C384="","",IF(ISERROR(VLOOKUP(VLOOKUP(C384,Table1[[Practice no.]:[12]],29,FALSE),List!$A$2:$B$5,2,FALSE)),"",VLOOKUP(VLOOKUP(C384,Table1[[Practice no.]:[12]],29,FALSE),List!$A$2:$B$5,2,FALSE)))</f>
        <v/>
      </c>
      <c r="P384" s="69" t="str">
        <f>IF(C384="","",IF(ISERROR(VLOOKUP(VLOOKUP(C384,Table1[[Practice no.]:[12]],30,FALSE),List!$A$2:$B$5,2,FALSE)),"",VLOOKUP(VLOOKUP(C384,Table1[[Practice no.]:[12]],30,FALSE),List!$A$2:$B$5,2,FALSE)))</f>
        <v/>
      </c>
      <c r="Q384" s="77" t="str">
        <f>IF(C384="","",IF(ISERROR(VLOOKUP(VLOOKUP(C384,Table1[[Practice no.]:[12]],31,FALSE),List!$A$2:$B$5,2,FALSE)),"",VLOOKUP(VLOOKUP(C384,Table1[[Practice no.]:[12]],31,FALSE),List!$A$2:$B$5,2,FALSE)))</f>
        <v/>
      </c>
      <c r="R384" s="55" t="str">
        <f>IF(C384="","",IF(ISERROR(VLOOKUP(VLOOKUP(C384,Table1[[Practice no.]:[12]],32,FALSE),List!$A$2:$B$5,2,FALSE)),"",VLOOKUP(VLOOKUP(C384,Table1[[Practice no.]:[12]],32,FALSE),List!$A$2:$B$5,2,FALSE)))</f>
        <v/>
      </c>
      <c r="S384" s="55" t="str">
        <f>IF(C384="","",IF(ISERROR(VLOOKUP(VLOOKUP(C384,Table1[[Practice no.]:[12]],33,FALSE),List!$A$2:$B$5,2,FALSE)),"",VLOOKUP(VLOOKUP(C384,Table1[[Practice no.]:[12]],33,FALSE),List!$A$2:$B$5,2,FALSE)))</f>
        <v/>
      </c>
      <c r="T384" s="55" t="str">
        <f>IF(C384="","",IF(ISERROR(VLOOKUP(VLOOKUP(C384,Table1[[Practice no.]:[12]],34,FALSE),List!$A$2:$B$5,2,FALSE)),"",VLOOKUP(VLOOKUP(C384,Table1[[Practice no.]:[12]],34,FALSE),List!$A$2:$B$5,2,FALSE)))</f>
        <v/>
      </c>
      <c r="U384" s="55" t="str">
        <f>IF(C384="","",IF(ISERROR(VLOOKUP(VLOOKUP(C384,Table1[[Practice no.]:[12]],35,FALSE),List!$A$2:$B$5,2,FALSE)),"",VLOOKUP(VLOOKUP(C384,Table1[[Practice no.]:[12]],35,FALSE),List!$A$2:$B$5,2,FALSE)))</f>
        <v/>
      </c>
      <c r="V384" s="55" t="str">
        <f>IF(C384="","",IF(ISERROR(VLOOKUP(VLOOKUP(C384,Table1[[Practice no.]:[12]],36,FALSE),List!$A$2:$B$5,2,FALSE)),"",VLOOKUP(VLOOKUP(C384,Table1[[Practice no.]:[12]],36,FALSE),List!$A$2:$B$5,2,FALSE)))</f>
        <v/>
      </c>
      <c r="W384" s="55" t="str">
        <f>IF(C384="","",IF(ISERROR(VLOOKUP(VLOOKUP(C384,Table1[[Practice no.]:[12]],37,FALSE),List!$A$2:$B$5,2,FALSE)),"",VLOOKUP(VLOOKUP(C384,Table1[[Practice no.]:[12]],37,FALSE),List!$A$2:$B$5,2,FALSE)))</f>
        <v/>
      </c>
      <c r="X384" s="55" t="str">
        <f>IF(C384="","",IF(ISERROR(VLOOKUP(VLOOKUP(C384,Table1[[Practice no.]:[12]],38,FALSE),List!$A$2:$B$5,2,FALSE)),"",VLOOKUP(VLOOKUP(C384,Table1[[Practice no.]:[12]],38,FALSE),List!$A$2:$B$5,2,FALSE)))</f>
        <v/>
      </c>
      <c r="Y384" s="55" t="str">
        <f>IF(C384="","",IF(ISERROR(VLOOKUP(VLOOKUP(C384,Table1[[Practice no.]:[12]],39,FALSE),List!$A$2:$B$5,2,FALSE)),"",VLOOKUP(VLOOKUP(C384,Table1[[Practice no.]:[12]],39,FALSE),List!$A$2:$B$5,2,FALSE)))</f>
        <v/>
      </c>
      <c r="Z384" s="55" t="str">
        <f>IF(C384="","",IF(ISERROR(VLOOKUP(VLOOKUP(C384,Table1[[Practice no.]:[12]],40,FALSE),List!$A$2:$B$5,2,FALSE)),"",VLOOKUP(VLOOKUP(C384,Table1[[Practice no.]:[12]],40,FALSE),List!$A$2:$B$5,2,FALSE)))</f>
        <v/>
      </c>
      <c r="AA384" s="55" t="str">
        <f>IF(C384="","",IF(ISERROR(VLOOKUP(VLOOKUP(C384,Table1[[Practice no.]:[12]],41,FALSE),List!$A$2:$B$5,2,FALSE)),"",VLOOKUP(VLOOKUP(C384,Table1[[Practice no.]:[12]],41,FALSE),List!$A$2:$B$5,2,FALSE)))</f>
        <v/>
      </c>
      <c r="AB384" s="55" t="str">
        <f>IF(C384="","",IF(ISERROR(VLOOKUP(VLOOKUP(C384,Table1[[Practice no.]:[12]],42,FALSE),List!$A$2:$B$5,2,FALSE)),"",VLOOKUP(VLOOKUP(C384,Table1[[Practice no.]:[12]],42,FALSE),List!$A$2:$B$5,2,FALSE)))</f>
        <v/>
      </c>
    </row>
    <row r="385" spans="1:28" ht="40.35" customHeight="1">
      <c r="A385" s="222"/>
      <c r="B385" s="219"/>
      <c r="C385" s="217"/>
      <c r="D385" s="219" t="str">
        <f>IF(C385="","",HYPERLINK("#'" &amp; C385 &amp; "'!A1",VLOOKUP(C385,Table1[[Practice no.]:[Pracitce Name]],2,FALSE)))</f>
        <v/>
      </c>
      <c r="E385" s="65" t="str">
        <f>IF(C385="","",IF(ISERROR(VLOOKUP(VLOOKUP(C385,Table1[[Practice no.]:[12]],19,FALSE),List!$A$2:$B$5,2,FALSE)),"",VLOOKUP(VLOOKUP(C385,Table1[[Practice no.]:[12]],19,FALSE),List!$A$2:$B$5,2,FALSE)))</f>
        <v/>
      </c>
      <c r="F385" s="66" t="str">
        <f>IF(C385="","",IF(ISERROR(VLOOKUP(VLOOKUP(C385,Table1[[Practice no.]:[12]],20,FALSE),List!$A$2:$B$5,2,FALSE)),"",VLOOKUP(VLOOKUP(C385,Table1[[Practice no.]:[12]],20,FALSE),List!$A$2:$B$5,2,FALSE)))</f>
        <v/>
      </c>
      <c r="G385" s="66" t="str">
        <f>IF(C385="","",IF(ISERROR(VLOOKUP(VLOOKUP(C385,Table1[[Practice no.]:[12]],21,FALSE),List!$A$2:$B$5,2,FALSE)),"",VLOOKUP(VLOOKUP(C385,Table1[[Practice no.]:[12]],21,FALSE),List!$A$2:$B$5,2,FALSE)))</f>
        <v/>
      </c>
      <c r="H385" s="67" t="str">
        <f>IF(C385="","",IF(ISERROR(VLOOKUP(VLOOKUP(C385,Table1[[Practice no.]:[12]],22,FALSE),List!$A$2:$B$5,2,FALSE)),"",VLOOKUP(VLOOKUP(C385,Table1[[Practice no.]:[12]],22,FALSE),List!$A$2:$B$5,2,FALSE)))</f>
        <v/>
      </c>
      <c r="I385" s="67" t="str">
        <f>IF(C385="","",IF(ISERROR(VLOOKUP(VLOOKUP(C385,Table1[[Practice no.]:[12]],23,FALSE),List!$A$2:$B$5,2,FALSE)),"",VLOOKUP(VLOOKUP(C385,Table1[[Practice no.]:[12]],23,FALSE),List!$A$2:$B$5,2,FALSE)))</f>
        <v/>
      </c>
      <c r="J385" s="67" t="str">
        <f>IF(C385="","",IF(ISERROR(VLOOKUP(VLOOKUP(C385,Table1[[Practice no.]:[12]],24,FALSE),List!$A$2:$B$5,2,FALSE)),"",VLOOKUP(VLOOKUP(C385,Table1[[Practice no.]:[12]],24,FALSE),List!$A$2:$B$5,2,FALSE)))</f>
        <v/>
      </c>
      <c r="K385" s="68" t="str">
        <f>IF(C385="","",IF(ISERROR(VLOOKUP(VLOOKUP(C385,Table1[[Practice no.]:[12]],25,FALSE),List!$A$2:$B$5,2,FALSE)),"",VLOOKUP(VLOOKUP(C385,Table1[[Practice no.]:[12]],25,FALSE),List!$A$2:$B$5,2,FALSE)))</f>
        <v/>
      </c>
      <c r="L385" s="68" t="str">
        <f>IF(C385="","",IF(ISERROR(VLOOKUP(VLOOKUP(C385,Table1[[Practice no.]:[12]],26,FALSE),List!$A$2:$B$5,2,FALSE)),"",VLOOKUP(VLOOKUP(C385,Table1[[Practice no.]:[12]],26,FALSE),List!$A$2:$B$5,2,FALSE)))</f>
        <v/>
      </c>
      <c r="M385" s="68" t="str">
        <f>IF(C385="","",IF(ISERROR(VLOOKUP(VLOOKUP(C385,Table1[[Practice no.]:[12]],27,FALSE),List!$A$2:$B$5,2,FALSE)),"",VLOOKUP(VLOOKUP(C385,Table1[[Practice no.]:[12]],27,FALSE),List!$A$2:$B$5,2,FALSE)))</f>
        <v/>
      </c>
      <c r="N385" s="69" t="str">
        <f>IF(C385="","",IF(ISERROR(VLOOKUP(VLOOKUP(C385,Table1[[Practice no.]:[12]],28,FALSE),List!$A$2:$B$5,2,FALSE)),"",VLOOKUP(VLOOKUP(C385,Table1[[Practice no.]:[12]],28,FALSE),List!$A$2:$B$5,2,FALSE)))</f>
        <v/>
      </c>
      <c r="O385" s="69" t="str">
        <f>IF(C385="","",IF(ISERROR(VLOOKUP(VLOOKUP(C385,Table1[[Practice no.]:[12]],29,FALSE),List!$A$2:$B$5,2,FALSE)),"",VLOOKUP(VLOOKUP(C385,Table1[[Practice no.]:[12]],29,FALSE),List!$A$2:$B$5,2,FALSE)))</f>
        <v/>
      </c>
      <c r="P385" s="69" t="str">
        <f>IF(C385="","",IF(ISERROR(VLOOKUP(VLOOKUP(C385,Table1[[Practice no.]:[12]],30,FALSE),List!$A$2:$B$5,2,FALSE)),"",VLOOKUP(VLOOKUP(C385,Table1[[Practice no.]:[12]],30,FALSE),List!$A$2:$B$5,2,FALSE)))</f>
        <v/>
      </c>
      <c r="Q385" s="77" t="str">
        <f>IF(C385="","",IF(ISERROR(VLOOKUP(VLOOKUP(C385,Table1[[Practice no.]:[12]],31,FALSE),List!$A$2:$B$5,2,FALSE)),"",VLOOKUP(VLOOKUP(C385,Table1[[Practice no.]:[12]],31,FALSE),List!$A$2:$B$5,2,FALSE)))</f>
        <v/>
      </c>
      <c r="R385" s="55" t="str">
        <f>IF(C385="","",IF(ISERROR(VLOOKUP(VLOOKUP(C385,Table1[[Practice no.]:[12]],32,FALSE),List!$A$2:$B$5,2,FALSE)),"",VLOOKUP(VLOOKUP(C385,Table1[[Practice no.]:[12]],32,FALSE),List!$A$2:$B$5,2,FALSE)))</f>
        <v/>
      </c>
      <c r="S385" s="55" t="str">
        <f>IF(C385="","",IF(ISERROR(VLOOKUP(VLOOKUP(C385,Table1[[Practice no.]:[12]],33,FALSE),List!$A$2:$B$5,2,FALSE)),"",VLOOKUP(VLOOKUP(C385,Table1[[Practice no.]:[12]],33,FALSE),List!$A$2:$B$5,2,FALSE)))</f>
        <v/>
      </c>
      <c r="T385" s="55" t="str">
        <f>IF(C385="","",IF(ISERROR(VLOOKUP(VLOOKUP(C385,Table1[[Practice no.]:[12]],34,FALSE),List!$A$2:$B$5,2,FALSE)),"",VLOOKUP(VLOOKUP(C385,Table1[[Practice no.]:[12]],34,FALSE),List!$A$2:$B$5,2,FALSE)))</f>
        <v/>
      </c>
      <c r="U385" s="55" t="str">
        <f>IF(C385="","",IF(ISERROR(VLOOKUP(VLOOKUP(C385,Table1[[Practice no.]:[12]],35,FALSE),List!$A$2:$B$5,2,FALSE)),"",VLOOKUP(VLOOKUP(C385,Table1[[Practice no.]:[12]],35,FALSE),List!$A$2:$B$5,2,FALSE)))</f>
        <v/>
      </c>
      <c r="V385" s="55" t="str">
        <f>IF(C385="","",IF(ISERROR(VLOOKUP(VLOOKUP(C385,Table1[[Practice no.]:[12]],36,FALSE),List!$A$2:$B$5,2,FALSE)),"",VLOOKUP(VLOOKUP(C385,Table1[[Practice no.]:[12]],36,FALSE),List!$A$2:$B$5,2,FALSE)))</f>
        <v/>
      </c>
      <c r="W385" s="55" t="str">
        <f>IF(C385="","",IF(ISERROR(VLOOKUP(VLOOKUP(C385,Table1[[Practice no.]:[12]],37,FALSE),List!$A$2:$B$5,2,FALSE)),"",VLOOKUP(VLOOKUP(C385,Table1[[Practice no.]:[12]],37,FALSE),List!$A$2:$B$5,2,FALSE)))</f>
        <v/>
      </c>
      <c r="X385" s="55" t="str">
        <f>IF(C385="","",IF(ISERROR(VLOOKUP(VLOOKUP(C385,Table1[[Practice no.]:[12]],38,FALSE),List!$A$2:$B$5,2,FALSE)),"",VLOOKUP(VLOOKUP(C385,Table1[[Practice no.]:[12]],38,FALSE),List!$A$2:$B$5,2,FALSE)))</f>
        <v/>
      </c>
      <c r="Y385" s="55" t="str">
        <f>IF(C385="","",IF(ISERROR(VLOOKUP(VLOOKUP(C385,Table1[[Practice no.]:[12]],39,FALSE),List!$A$2:$B$5,2,FALSE)),"",VLOOKUP(VLOOKUP(C385,Table1[[Practice no.]:[12]],39,FALSE),List!$A$2:$B$5,2,FALSE)))</f>
        <v/>
      </c>
      <c r="Z385" s="55" t="str">
        <f>IF(C385="","",IF(ISERROR(VLOOKUP(VLOOKUP(C385,Table1[[Practice no.]:[12]],40,FALSE),List!$A$2:$B$5,2,FALSE)),"",VLOOKUP(VLOOKUP(C385,Table1[[Practice no.]:[12]],40,FALSE),List!$A$2:$B$5,2,FALSE)))</f>
        <v/>
      </c>
      <c r="AA385" s="55" t="str">
        <f>IF(C385="","",IF(ISERROR(VLOOKUP(VLOOKUP(C385,Table1[[Practice no.]:[12]],41,FALSE),List!$A$2:$B$5,2,FALSE)),"",VLOOKUP(VLOOKUP(C385,Table1[[Practice no.]:[12]],41,FALSE),List!$A$2:$B$5,2,FALSE)))</f>
        <v/>
      </c>
      <c r="AB385" s="55" t="str">
        <f>IF(C385="","",IF(ISERROR(VLOOKUP(VLOOKUP(C385,Table1[[Practice no.]:[12]],42,FALSE),List!$A$2:$B$5,2,FALSE)),"",VLOOKUP(VLOOKUP(C385,Table1[[Practice no.]:[12]],42,FALSE),List!$A$2:$B$5,2,FALSE)))</f>
        <v/>
      </c>
    </row>
    <row r="386" spans="1:28" ht="40.35" customHeight="1">
      <c r="A386" s="222"/>
      <c r="B386" s="219"/>
      <c r="C386" s="217"/>
      <c r="D386" s="219" t="str">
        <f>IF(C386="","",HYPERLINK("#'" &amp; C386 &amp; "'!A1",VLOOKUP(C386,Table1[[Practice no.]:[Pracitce Name]],2,FALSE)))</f>
        <v/>
      </c>
      <c r="E386" s="65" t="str">
        <f>IF(C386="","",IF(ISERROR(VLOOKUP(VLOOKUP(C386,Table1[[Practice no.]:[12]],19,FALSE),List!$A$2:$B$5,2,FALSE)),"",VLOOKUP(VLOOKUP(C386,Table1[[Practice no.]:[12]],19,FALSE),List!$A$2:$B$5,2,FALSE)))</f>
        <v/>
      </c>
      <c r="F386" s="66" t="str">
        <f>IF(C386="","",IF(ISERROR(VLOOKUP(VLOOKUP(C386,Table1[[Practice no.]:[12]],20,FALSE),List!$A$2:$B$5,2,FALSE)),"",VLOOKUP(VLOOKUP(C386,Table1[[Practice no.]:[12]],20,FALSE),List!$A$2:$B$5,2,FALSE)))</f>
        <v/>
      </c>
      <c r="G386" s="66" t="str">
        <f>IF(C386="","",IF(ISERROR(VLOOKUP(VLOOKUP(C386,Table1[[Practice no.]:[12]],21,FALSE),List!$A$2:$B$5,2,FALSE)),"",VLOOKUP(VLOOKUP(C386,Table1[[Practice no.]:[12]],21,FALSE),List!$A$2:$B$5,2,FALSE)))</f>
        <v/>
      </c>
      <c r="H386" s="67" t="str">
        <f>IF(C386="","",IF(ISERROR(VLOOKUP(VLOOKUP(C386,Table1[[Practice no.]:[12]],22,FALSE),List!$A$2:$B$5,2,FALSE)),"",VLOOKUP(VLOOKUP(C386,Table1[[Practice no.]:[12]],22,FALSE),List!$A$2:$B$5,2,FALSE)))</f>
        <v/>
      </c>
      <c r="I386" s="67" t="str">
        <f>IF(C386="","",IF(ISERROR(VLOOKUP(VLOOKUP(C386,Table1[[Practice no.]:[12]],23,FALSE),List!$A$2:$B$5,2,FALSE)),"",VLOOKUP(VLOOKUP(C386,Table1[[Practice no.]:[12]],23,FALSE),List!$A$2:$B$5,2,FALSE)))</f>
        <v/>
      </c>
      <c r="J386" s="67" t="str">
        <f>IF(C386="","",IF(ISERROR(VLOOKUP(VLOOKUP(C386,Table1[[Practice no.]:[12]],24,FALSE),List!$A$2:$B$5,2,FALSE)),"",VLOOKUP(VLOOKUP(C386,Table1[[Practice no.]:[12]],24,FALSE),List!$A$2:$B$5,2,FALSE)))</f>
        <v/>
      </c>
      <c r="K386" s="68" t="str">
        <f>IF(C386="","",IF(ISERROR(VLOOKUP(VLOOKUP(C386,Table1[[Practice no.]:[12]],25,FALSE),List!$A$2:$B$5,2,FALSE)),"",VLOOKUP(VLOOKUP(C386,Table1[[Practice no.]:[12]],25,FALSE),List!$A$2:$B$5,2,FALSE)))</f>
        <v/>
      </c>
      <c r="L386" s="68" t="str">
        <f>IF(C386="","",IF(ISERROR(VLOOKUP(VLOOKUP(C386,Table1[[Practice no.]:[12]],26,FALSE),List!$A$2:$B$5,2,FALSE)),"",VLOOKUP(VLOOKUP(C386,Table1[[Practice no.]:[12]],26,FALSE),List!$A$2:$B$5,2,FALSE)))</f>
        <v/>
      </c>
      <c r="M386" s="68" t="str">
        <f>IF(C386="","",IF(ISERROR(VLOOKUP(VLOOKUP(C386,Table1[[Practice no.]:[12]],27,FALSE),List!$A$2:$B$5,2,FALSE)),"",VLOOKUP(VLOOKUP(C386,Table1[[Practice no.]:[12]],27,FALSE),List!$A$2:$B$5,2,FALSE)))</f>
        <v/>
      </c>
      <c r="N386" s="69" t="str">
        <f>IF(C386="","",IF(ISERROR(VLOOKUP(VLOOKUP(C386,Table1[[Practice no.]:[12]],28,FALSE),List!$A$2:$B$5,2,FALSE)),"",VLOOKUP(VLOOKUP(C386,Table1[[Practice no.]:[12]],28,FALSE),List!$A$2:$B$5,2,FALSE)))</f>
        <v/>
      </c>
      <c r="O386" s="69" t="str">
        <f>IF(C386="","",IF(ISERROR(VLOOKUP(VLOOKUP(C386,Table1[[Practice no.]:[12]],29,FALSE),List!$A$2:$B$5,2,FALSE)),"",VLOOKUP(VLOOKUP(C386,Table1[[Practice no.]:[12]],29,FALSE),List!$A$2:$B$5,2,FALSE)))</f>
        <v/>
      </c>
      <c r="P386" s="69" t="str">
        <f>IF(C386="","",IF(ISERROR(VLOOKUP(VLOOKUP(C386,Table1[[Practice no.]:[12]],30,FALSE),List!$A$2:$B$5,2,FALSE)),"",VLOOKUP(VLOOKUP(C386,Table1[[Practice no.]:[12]],30,FALSE),List!$A$2:$B$5,2,FALSE)))</f>
        <v/>
      </c>
      <c r="Q386" s="77" t="str">
        <f>IF(C386="","",IF(ISERROR(VLOOKUP(VLOOKUP(C386,Table1[[Practice no.]:[12]],31,FALSE),List!$A$2:$B$5,2,FALSE)),"",VLOOKUP(VLOOKUP(C386,Table1[[Practice no.]:[12]],31,FALSE),List!$A$2:$B$5,2,FALSE)))</f>
        <v/>
      </c>
      <c r="R386" s="55" t="str">
        <f>IF(C386="","",IF(ISERROR(VLOOKUP(VLOOKUP(C386,Table1[[Practice no.]:[12]],32,FALSE),List!$A$2:$B$5,2,FALSE)),"",VLOOKUP(VLOOKUP(C386,Table1[[Practice no.]:[12]],32,FALSE),List!$A$2:$B$5,2,FALSE)))</f>
        <v/>
      </c>
      <c r="S386" s="55" t="str">
        <f>IF(C386="","",IF(ISERROR(VLOOKUP(VLOOKUP(C386,Table1[[Practice no.]:[12]],33,FALSE),List!$A$2:$B$5,2,FALSE)),"",VLOOKUP(VLOOKUP(C386,Table1[[Practice no.]:[12]],33,FALSE),List!$A$2:$B$5,2,FALSE)))</f>
        <v/>
      </c>
      <c r="T386" s="55" t="str">
        <f>IF(C386="","",IF(ISERROR(VLOOKUP(VLOOKUP(C386,Table1[[Practice no.]:[12]],34,FALSE),List!$A$2:$B$5,2,FALSE)),"",VLOOKUP(VLOOKUP(C386,Table1[[Practice no.]:[12]],34,FALSE),List!$A$2:$B$5,2,FALSE)))</f>
        <v/>
      </c>
      <c r="U386" s="55" t="str">
        <f>IF(C386="","",IF(ISERROR(VLOOKUP(VLOOKUP(C386,Table1[[Practice no.]:[12]],35,FALSE),List!$A$2:$B$5,2,FALSE)),"",VLOOKUP(VLOOKUP(C386,Table1[[Practice no.]:[12]],35,FALSE),List!$A$2:$B$5,2,FALSE)))</f>
        <v/>
      </c>
      <c r="V386" s="55" t="str">
        <f>IF(C386="","",IF(ISERROR(VLOOKUP(VLOOKUP(C386,Table1[[Practice no.]:[12]],36,FALSE),List!$A$2:$B$5,2,FALSE)),"",VLOOKUP(VLOOKUP(C386,Table1[[Practice no.]:[12]],36,FALSE),List!$A$2:$B$5,2,FALSE)))</f>
        <v/>
      </c>
      <c r="W386" s="55" t="str">
        <f>IF(C386="","",IF(ISERROR(VLOOKUP(VLOOKUP(C386,Table1[[Practice no.]:[12]],37,FALSE),List!$A$2:$B$5,2,FALSE)),"",VLOOKUP(VLOOKUP(C386,Table1[[Practice no.]:[12]],37,FALSE),List!$A$2:$B$5,2,FALSE)))</f>
        <v/>
      </c>
      <c r="X386" s="55" t="str">
        <f>IF(C386="","",IF(ISERROR(VLOOKUP(VLOOKUP(C386,Table1[[Practice no.]:[12]],38,FALSE),List!$A$2:$B$5,2,FALSE)),"",VLOOKUP(VLOOKUP(C386,Table1[[Practice no.]:[12]],38,FALSE),List!$A$2:$B$5,2,FALSE)))</f>
        <v/>
      </c>
      <c r="Y386" s="55" t="str">
        <f>IF(C386="","",IF(ISERROR(VLOOKUP(VLOOKUP(C386,Table1[[Practice no.]:[12]],39,FALSE),List!$A$2:$B$5,2,FALSE)),"",VLOOKUP(VLOOKUP(C386,Table1[[Practice no.]:[12]],39,FALSE),List!$A$2:$B$5,2,FALSE)))</f>
        <v/>
      </c>
      <c r="Z386" s="55" t="str">
        <f>IF(C386="","",IF(ISERROR(VLOOKUP(VLOOKUP(C386,Table1[[Practice no.]:[12]],40,FALSE),List!$A$2:$B$5,2,FALSE)),"",VLOOKUP(VLOOKUP(C386,Table1[[Practice no.]:[12]],40,FALSE),List!$A$2:$B$5,2,FALSE)))</f>
        <v/>
      </c>
      <c r="AA386" s="55" t="str">
        <f>IF(C386="","",IF(ISERROR(VLOOKUP(VLOOKUP(C386,Table1[[Practice no.]:[12]],41,FALSE),List!$A$2:$B$5,2,FALSE)),"",VLOOKUP(VLOOKUP(C386,Table1[[Practice no.]:[12]],41,FALSE),List!$A$2:$B$5,2,FALSE)))</f>
        <v/>
      </c>
      <c r="AB386" s="55" t="str">
        <f>IF(C386="","",IF(ISERROR(VLOOKUP(VLOOKUP(C386,Table1[[Practice no.]:[12]],42,FALSE),List!$A$2:$B$5,2,FALSE)),"",VLOOKUP(VLOOKUP(C386,Table1[[Practice no.]:[12]],42,FALSE),List!$A$2:$B$5,2,FALSE)))</f>
        <v/>
      </c>
    </row>
    <row r="387" spans="1:28" ht="40.35" customHeight="1">
      <c r="A387" s="222"/>
      <c r="B387" s="219"/>
      <c r="C387" s="217"/>
      <c r="D387" s="219" t="str">
        <f>IF(C387="","",HYPERLINK("#'" &amp; C387 &amp; "'!A1",VLOOKUP(C387,Table1[[Practice no.]:[Pracitce Name]],2,FALSE)))</f>
        <v/>
      </c>
      <c r="E387" s="65" t="str">
        <f>IF(C387="","",IF(ISERROR(VLOOKUP(VLOOKUP(C387,Table1[[Practice no.]:[12]],19,FALSE),List!$A$2:$B$5,2,FALSE)),"",VLOOKUP(VLOOKUP(C387,Table1[[Practice no.]:[12]],19,FALSE),List!$A$2:$B$5,2,FALSE)))</f>
        <v/>
      </c>
      <c r="F387" s="66" t="str">
        <f>IF(C387="","",IF(ISERROR(VLOOKUP(VLOOKUP(C387,Table1[[Practice no.]:[12]],20,FALSE),List!$A$2:$B$5,2,FALSE)),"",VLOOKUP(VLOOKUP(C387,Table1[[Practice no.]:[12]],20,FALSE),List!$A$2:$B$5,2,FALSE)))</f>
        <v/>
      </c>
      <c r="G387" s="66" t="str">
        <f>IF(C387="","",IF(ISERROR(VLOOKUP(VLOOKUP(C387,Table1[[Practice no.]:[12]],21,FALSE),List!$A$2:$B$5,2,FALSE)),"",VLOOKUP(VLOOKUP(C387,Table1[[Practice no.]:[12]],21,FALSE),List!$A$2:$B$5,2,FALSE)))</f>
        <v/>
      </c>
      <c r="H387" s="67" t="str">
        <f>IF(C387="","",IF(ISERROR(VLOOKUP(VLOOKUP(C387,Table1[[Practice no.]:[12]],22,FALSE),List!$A$2:$B$5,2,FALSE)),"",VLOOKUP(VLOOKUP(C387,Table1[[Practice no.]:[12]],22,FALSE),List!$A$2:$B$5,2,FALSE)))</f>
        <v/>
      </c>
      <c r="I387" s="67" t="str">
        <f>IF(C387="","",IF(ISERROR(VLOOKUP(VLOOKUP(C387,Table1[[Practice no.]:[12]],23,FALSE),List!$A$2:$B$5,2,FALSE)),"",VLOOKUP(VLOOKUP(C387,Table1[[Practice no.]:[12]],23,FALSE),List!$A$2:$B$5,2,FALSE)))</f>
        <v/>
      </c>
      <c r="J387" s="67" t="str">
        <f>IF(C387="","",IF(ISERROR(VLOOKUP(VLOOKUP(C387,Table1[[Practice no.]:[12]],24,FALSE),List!$A$2:$B$5,2,FALSE)),"",VLOOKUP(VLOOKUP(C387,Table1[[Practice no.]:[12]],24,FALSE),List!$A$2:$B$5,2,FALSE)))</f>
        <v/>
      </c>
      <c r="K387" s="68" t="str">
        <f>IF(C387="","",IF(ISERROR(VLOOKUP(VLOOKUP(C387,Table1[[Practice no.]:[12]],25,FALSE),List!$A$2:$B$5,2,FALSE)),"",VLOOKUP(VLOOKUP(C387,Table1[[Practice no.]:[12]],25,FALSE),List!$A$2:$B$5,2,FALSE)))</f>
        <v/>
      </c>
      <c r="L387" s="68" t="str">
        <f>IF(C387="","",IF(ISERROR(VLOOKUP(VLOOKUP(C387,Table1[[Practice no.]:[12]],26,FALSE),List!$A$2:$B$5,2,FALSE)),"",VLOOKUP(VLOOKUP(C387,Table1[[Practice no.]:[12]],26,FALSE),List!$A$2:$B$5,2,FALSE)))</f>
        <v/>
      </c>
      <c r="M387" s="68" t="str">
        <f>IF(C387="","",IF(ISERROR(VLOOKUP(VLOOKUP(C387,Table1[[Practice no.]:[12]],27,FALSE),List!$A$2:$B$5,2,FALSE)),"",VLOOKUP(VLOOKUP(C387,Table1[[Practice no.]:[12]],27,FALSE),List!$A$2:$B$5,2,FALSE)))</f>
        <v/>
      </c>
      <c r="N387" s="69" t="str">
        <f>IF(C387="","",IF(ISERROR(VLOOKUP(VLOOKUP(C387,Table1[[Practice no.]:[12]],28,FALSE),List!$A$2:$B$5,2,FALSE)),"",VLOOKUP(VLOOKUP(C387,Table1[[Practice no.]:[12]],28,FALSE),List!$A$2:$B$5,2,FALSE)))</f>
        <v/>
      </c>
      <c r="O387" s="69" t="str">
        <f>IF(C387="","",IF(ISERROR(VLOOKUP(VLOOKUP(C387,Table1[[Practice no.]:[12]],29,FALSE),List!$A$2:$B$5,2,FALSE)),"",VLOOKUP(VLOOKUP(C387,Table1[[Practice no.]:[12]],29,FALSE),List!$A$2:$B$5,2,FALSE)))</f>
        <v/>
      </c>
      <c r="P387" s="69" t="str">
        <f>IF(C387="","",IF(ISERROR(VLOOKUP(VLOOKUP(C387,Table1[[Practice no.]:[12]],30,FALSE),List!$A$2:$B$5,2,FALSE)),"",VLOOKUP(VLOOKUP(C387,Table1[[Practice no.]:[12]],30,FALSE),List!$A$2:$B$5,2,FALSE)))</f>
        <v/>
      </c>
      <c r="Q387" s="77" t="str">
        <f>IF(C387="","",IF(ISERROR(VLOOKUP(VLOOKUP(C387,Table1[[Practice no.]:[12]],31,FALSE),List!$A$2:$B$5,2,FALSE)),"",VLOOKUP(VLOOKUP(C387,Table1[[Practice no.]:[12]],31,FALSE),List!$A$2:$B$5,2,FALSE)))</f>
        <v/>
      </c>
      <c r="R387" s="55" t="str">
        <f>IF(C387="","",IF(ISERROR(VLOOKUP(VLOOKUP(C387,Table1[[Practice no.]:[12]],32,FALSE),List!$A$2:$B$5,2,FALSE)),"",VLOOKUP(VLOOKUP(C387,Table1[[Practice no.]:[12]],32,FALSE),List!$A$2:$B$5,2,FALSE)))</f>
        <v/>
      </c>
      <c r="S387" s="55" t="str">
        <f>IF(C387="","",IF(ISERROR(VLOOKUP(VLOOKUP(C387,Table1[[Practice no.]:[12]],33,FALSE),List!$A$2:$B$5,2,FALSE)),"",VLOOKUP(VLOOKUP(C387,Table1[[Practice no.]:[12]],33,FALSE),List!$A$2:$B$5,2,FALSE)))</f>
        <v/>
      </c>
      <c r="T387" s="55" t="str">
        <f>IF(C387="","",IF(ISERROR(VLOOKUP(VLOOKUP(C387,Table1[[Practice no.]:[12]],34,FALSE),List!$A$2:$B$5,2,FALSE)),"",VLOOKUP(VLOOKUP(C387,Table1[[Practice no.]:[12]],34,FALSE),List!$A$2:$B$5,2,FALSE)))</f>
        <v/>
      </c>
      <c r="U387" s="55" t="str">
        <f>IF(C387="","",IF(ISERROR(VLOOKUP(VLOOKUP(C387,Table1[[Practice no.]:[12]],35,FALSE),List!$A$2:$B$5,2,FALSE)),"",VLOOKUP(VLOOKUP(C387,Table1[[Practice no.]:[12]],35,FALSE),List!$A$2:$B$5,2,FALSE)))</f>
        <v/>
      </c>
      <c r="V387" s="55" t="str">
        <f>IF(C387="","",IF(ISERROR(VLOOKUP(VLOOKUP(C387,Table1[[Practice no.]:[12]],36,FALSE),List!$A$2:$B$5,2,FALSE)),"",VLOOKUP(VLOOKUP(C387,Table1[[Practice no.]:[12]],36,FALSE),List!$A$2:$B$5,2,FALSE)))</f>
        <v/>
      </c>
      <c r="W387" s="55" t="str">
        <f>IF(C387="","",IF(ISERROR(VLOOKUP(VLOOKUP(C387,Table1[[Practice no.]:[12]],37,FALSE),List!$A$2:$B$5,2,FALSE)),"",VLOOKUP(VLOOKUP(C387,Table1[[Practice no.]:[12]],37,FALSE),List!$A$2:$B$5,2,FALSE)))</f>
        <v/>
      </c>
      <c r="X387" s="55" t="str">
        <f>IF(C387="","",IF(ISERROR(VLOOKUP(VLOOKUP(C387,Table1[[Practice no.]:[12]],38,FALSE),List!$A$2:$B$5,2,FALSE)),"",VLOOKUP(VLOOKUP(C387,Table1[[Practice no.]:[12]],38,FALSE),List!$A$2:$B$5,2,FALSE)))</f>
        <v/>
      </c>
      <c r="Y387" s="55" t="str">
        <f>IF(C387="","",IF(ISERROR(VLOOKUP(VLOOKUP(C387,Table1[[Practice no.]:[12]],39,FALSE),List!$A$2:$B$5,2,FALSE)),"",VLOOKUP(VLOOKUP(C387,Table1[[Practice no.]:[12]],39,FALSE),List!$A$2:$B$5,2,FALSE)))</f>
        <v/>
      </c>
      <c r="Z387" s="55" t="str">
        <f>IF(C387="","",IF(ISERROR(VLOOKUP(VLOOKUP(C387,Table1[[Practice no.]:[12]],40,FALSE),List!$A$2:$B$5,2,FALSE)),"",VLOOKUP(VLOOKUP(C387,Table1[[Practice no.]:[12]],40,FALSE),List!$A$2:$B$5,2,FALSE)))</f>
        <v/>
      </c>
      <c r="AA387" s="55" t="str">
        <f>IF(C387="","",IF(ISERROR(VLOOKUP(VLOOKUP(C387,Table1[[Practice no.]:[12]],41,FALSE),List!$A$2:$B$5,2,FALSE)),"",VLOOKUP(VLOOKUP(C387,Table1[[Practice no.]:[12]],41,FALSE),List!$A$2:$B$5,2,FALSE)))</f>
        <v/>
      </c>
      <c r="AB387" s="55" t="str">
        <f>IF(C387="","",IF(ISERROR(VLOOKUP(VLOOKUP(C387,Table1[[Practice no.]:[12]],42,FALSE),List!$A$2:$B$5,2,FALSE)),"",VLOOKUP(VLOOKUP(C387,Table1[[Practice no.]:[12]],42,FALSE),List!$A$2:$B$5,2,FALSE)))</f>
        <v/>
      </c>
    </row>
    <row r="388" spans="1:28" ht="40.35" customHeight="1">
      <c r="A388" s="222"/>
      <c r="B388" s="219"/>
      <c r="C388" s="217"/>
      <c r="D388" s="219" t="str">
        <f>IF(C388="","",HYPERLINK("#'" &amp; C388 &amp; "'!A1",VLOOKUP(C388,Table1[[Practice no.]:[Pracitce Name]],2,FALSE)))</f>
        <v/>
      </c>
      <c r="E388" s="65" t="str">
        <f>IF(C388="","",IF(ISERROR(VLOOKUP(VLOOKUP(C388,Table1[[Practice no.]:[12]],19,FALSE),List!$A$2:$B$5,2,FALSE)),"",VLOOKUP(VLOOKUP(C388,Table1[[Practice no.]:[12]],19,FALSE),List!$A$2:$B$5,2,FALSE)))</f>
        <v/>
      </c>
      <c r="F388" s="66" t="str">
        <f>IF(C388="","",IF(ISERROR(VLOOKUP(VLOOKUP(C388,Table1[[Practice no.]:[12]],20,FALSE),List!$A$2:$B$5,2,FALSE)),"",VLOOKUP(VLOOKUP(C388,Table1[[Practice no.]:[12]],20,FALSE),List!$A$2:$B$5,2,FALSE)))</f>
        <v/>
      </c>
      <c r="G388" s="66" t="str">
        <f>IF(C388="","",IF(ISERROR(VLOOKUP(VLOOKUP(C388,Table1[[Practice no.]:[12]],21,FALSE),List!$A$2:$B$5,2,FALSE)),"",VLOOKUP(VLOOKUP(C388,Table1[[Practice no.]:[12]],21,FALSE),List!$A$2:$B$5,2,FALSE)))</f>
        <v/>
      </c>
      <c r="H388" s="67" t="str">
        <f>IF(C388="","",IF(ISERROR(VLOOKUP(VLOOKUP(C388,Table1[[Practice no.]:[12]],22,FALSE),List!$A$2:$B$5,2,FALSE)),"",VLOOKUP(VLOOKUP(C388,Table1[[Practice no.]:[12]],22,FALSE),List!$A$2:$B$5,2,FALSE)))</f>
        <v/>
      </c>
      <c r="I388" s="67" t="str">
        <f>IF(C388="","",IF(ISERROR(VLOOKUP(VLOOKUP(C388,Table1[[Practice no.]:[12]],23,FALSE),List!$A$2:$B$5,2,FALSE)),"",VLOOKUP(VLOOKUP(C388,Table1[[Practice no.]:[12]],23,FALSE),List!$A$2:$B$5,2,FALSE)))</f>
        <v/>
      </c>
      <c r="J388" s="67" t="str">
        <f>IF(C388="","",IF(ISERROR(VLOOKUP(VLOOKUP(C388,Table1[[Practice no.]:[12]],24,FALSE),List!$A$2:$B$5,2,FALSE)),"",VLOOKUP(VLOOKUP(C388,Table1[[Practice no.]:[12]],24,FALSE),List!$A$2:$B$5,2,FALSE)))</f>
        <v/>
      </c>
      <c r="K388" s="68" t="str">
        <f>IF(C388="","",IF(ISERROR(VLOOKUP(VLOOKUP(C388,Table1[[Practice no.]:[12]],25,FALSE),List!$A$2:$B$5,2,FALSE)),"",VLOOKUP(VLOOKUP(C388,Table1[[Practice no.]:[12]],25,FALSE),List!$A$2:$B$5,2,FALSE)))</f>
        <v/>
      </c>
      <c r="L388" s="68" t="str">
        <f>IF(C388="","",IF(ISERROR(VLOOKUP(VLOOKUP(C388,Table1[[Practice no.]:[12]],26,FALSE),List!$A$2:$B$5,2,FALSE)),"",VLOOKUP(VLOOKUP(C388,Table1[[Practice no.]:[12]],26,FALSE),List!$A$2:$B$5,2,FALSE)))</f>
        <v/>
      </c>
      <c r="M388" s="68" t="str">
        <f>IF(C388="","",IF(ISERROR(VLOOKUP(VLOOKUP(C388,Table1[[Practice no.]:[12]],27,FALSE),List!$A$2:$B$5,2,FALSE)),"",VLOOKUP(VLOOKUP(C388,Table1[[Practice no.]:[12]],27,FALSE),List!$A$2:$B$5,2,FALSE)))</f>
        <v/>
      </c>
      <c r="N388" s="69" t="str">
        <f>IF(C388="","",IF(ISERROR(VLOOKUP(VLOOKUP(C388,Table1[[Practice no.]:[12]],28,FALSE),List!$A$2:$B$5,2,FALSE)),"",VLOOKUP(VLOOKUP(C388,Table1[[Practice no.]:[12]],28,FALSE),List!$A$2:$B$5,2,FALSE)))</f>
        <v/>
      </c>
      <c r="O388" s="69" t="str">
        <f>IF(C388="","",IF(ISERROR(VLOOKUP(VLOOKUP(C388,Table1[[Practice no.]:[12]],29,FALSE),List!$A$2:$B$5,2,FALSE)),"",VLOOKUP(VLOOKUP(C388,Table1[[Practice no.]:[12]],29,FALSE),List!$A$2:$B$5,2,FALSE)))</f>
        <v/>
      </c>
      <c r="P388" s="69" t="str">
        <f>IF(C388="","",IF(ISERROR(VLOOKUP(VLOOKUP(C388,Table1[[Practice no.]:[12]],30,FALSE),List!$A$2:$B$5,2,FALSE)),"",VLOOKUP(VLOOKUP(C388,Table1[[Practice no.]:[12]],30,FALSE),List!$A$2:$B$5,2,FALSE)))</f>
        <v/>
      </c>
      <c r="Q388" s="77" t="str">
        <f>IF(C388="","",IF(ISERROR(VLOOKUP(VLOOKUP(C388,Table1[[Practice no.]:[12]],31,FALSE),List!$A$2:$B$5,2,FALSE)),"",VLOOKUP(VLOOKUP(C388,Table1[[Practice no.]:[12]],31,FALSE),List!$A$2:$B$5,2,FALSE)))</f>
        <v/>
      </c>
      <c r="R388" s="55" t="str">
        <f>IF(C388="","",IF(ISERROR(VLOOKUP(VLOOKUP(C388,Table1[[Practice no.]:[12]],32,FALSE),List!$A$2:$B$5,2,FALSE)),"",VLOOKUP(VLOOKUP(C388,Table1[[Practice no.]:[12]],32,FALSE),List!$A$2:$B$5,2,FALSE)))</f>
        <v/>
      </c>
      <c r="S388" s="55" t="str">
        <f>IF(C388="","",IF(ISERROR(VLOOKUP(VLOOKUP(C388,Table1[[Practice no.]:[12]],33,FALSE),List!$A$2:$B$5,2,FALSE)),"",VLOOKUP(VLOOKUP(C388,Table1[[Practice no.]:[12]],33,FALSE),List!$A$2:$B$5,2,FALSE)))</f>
        <v/>
      </c>
      <c r="T388" s="55" t="str">
        <f>IF(C388="","",IF(ISERROR(VLOOKUP(VLOOKUP(C388,Table1[[Practice no.]:[12]],34,FALSE),List!$A$2:$B$5,2,FALSE)),"",VLOOKUP(VLOOKUP(C388,Table1[[Practice no.]:[12]],34,FALSE),List!$A$2:$B$5,2,FALSE)))</f>
        <v/>
      </c>
      <c r="U388" s="55" t="str">
        <f>IF(C388="","",IF(ISERROR(VLOOKUP(VLOOKUP(C388,Table1[[Practice no.]:[12]],35,FALSE),List!$A$2:$B$5,2,FALSE)),"",VLOOKUP(VLOOKUP(C388,Table1[[Practice no.]:[12]],35,FALSE),List!$A$2:$B$5,2,FALSE)))</f>
        <v/>
      </c>
      <c r="V388" s="55" t="str">
        <f>IF(C388="","",IF(ISERROR(VLOOKUP(VLOOKUP(C388,Table1[[Practice no.]:[12]],36,FALSE),List!$A$2:$B$5,2,FALSE)),"",VLOOKUP(VLOOKUP(C388,Table1[[Practice no.]:[12]],36,FALSE),List!$A$2:$B$5,2,FALSE)))</f>
        <v/>
      </c>
      <c r="W388" s="55" t="str">
        <f>IF(C388="","",IF(ISERROR(VLOOKUP(VLOOKUP(C388,Table1[[Practice no.]:[12]],37,FALSE),List!$A$2:$B$5,2,FALSE)),"",VLOOKUP(VLOOKUP(C388,Table1[[Practice no.]:[12]],37,FALSE),List!$A$2:$B$5,2,FALSE)))</f>
        <v/>
      </c>
      <c r="X388" s="55" t="str">
        <f>IF(C388="","",IF(ISERROR(VLOOKUP(VLOOKUP(C388,Table1[[Practice no.]:[12]],38,FALSE),List!$A$2:$B$5,2,FALSE)),"",VLOOKUP(VLOOKUP(C388,Table1[[Practice no.]:[12]],38,FALSE),List!$A$2:$B$5,2,FALSE)))</f>
        <v/>
      </c>
      <c r="Y388" s="55" t="str">
        <f>IF(C388="","",IF(ISERROR(VLOOKUP(VLOOKUP(C388,Table1[[Practice no.]:[12]],39,FALSE),List!$A$2:$B$5,2,FALSE)),"",VLOOKUP(VLOOKUP(C388,Table1[[Practice no.]:[12]],39,FALSE),List!$A$2:$B$5,2,FALSE)))</f>
        <v/>
      </c>
      <c r="Z388" s="55" t="str">
        <f>IF(C388="","",IF(ISERROR(VLOOKUP(VLOOKUP(C388,Table1[[Practice no.]:[12]],40,FALSE),List!$A$2:$B$5,2,FALSE)),"",VLOOKUP(VLOOKUP(C388,Table1[[Practice no.]:[12]],40,FALSE),List!$A$2:$B$5,2,FALSE)))</f>
        <v/>
      </c>
      <c r="AA388" s="55" t="str">
        <f>IF(C388="","",IF(ISERROR(VLOOKUP(VLOOKUP(C388,Table1[[Practice no.]:[12]],41,FALSE),List!$A$2:$B$5,2,FALSE)),"",VLOOKUP(VLOOKUP(C388,Table1[[Practice no.]:[12]],41,FALSE),List!$A$2:$B$5,2,FALSE)))</f>
        <v/>
      </c>
      <c r="AB388" s="55" t="str">
        <f>IF(C388="","",IF(ISERROR(VLOOKUP(VLOOKUP(C388,Table1[[Practice no.]:[12]],42,FALSE),List!$A$2:$B$5,2,FALSE)),"",VLOOKUP(VLOOKUP(C388,Table1[[Practice no.]:[12]],42,FALSE),List!$A$2:$B$5,2,FALSE)))</f>
        <v/>
      </c>
    </row>
    <row r="389" spans="1:28" ht="40.35" customHeight="1">
      <c r="A389" s="222"/>
      <c r="B389" s="219"/>
      <c r="C389" s="217"/>
      <c r="D389" s="219" t="str">
        <f>IF(C389="","",HYPERLINK("#'" &amp; C389 &amp; "'!A1",VLOOKUP(C389,Table1[[Practice no.]:[Pracitce Name]],2,FALSE)))</f>
        <v/>
      </c>
      <c r="E389" s="65" t="str">
        <f>IF(C389="","",IF(ISERROR(VLOOKUP(VLOOKUP(C389,Table1[[Practice no.]:[12]],19,FALSE),List!$A$2:$B$5,2,FALSE)),"",VLOOKUP(VLOOKUP(C389,Table1[[Practice no.]:[12]],19,FALSE),List!$A$2:$B$5,2,FALSE)))</f>
        <v/>
      </c>
      <c r="F389" s="66" t="str">
        <f>IF(C389="","",IF(ISERROR(VLOOKUP(VLOOKUP(C389,Table1[[Practice no.]:[12]],20,FALSE),List!$A$2:$B$5,2,FALSE)),"",VLOOKUP(VLOOKUP(C389,Table1[[Practice no.]:[12]],20,FALSE),List!$A$2:$B$5,2,FALSE)))</f>
        <v/>
      </c>
      <c r="G389" s="66" t="str">
        <f>IF(C389="","",IF(ISERROR(VLOOKUP(VLOOKUP(C389,Table1[[Practice no.]:[12]],21,FALSE),List!$A$2:$B$5,2,FALSE)),"",VLOOKUP(VLOOKUP(C389,Table1[[Practice no.]:[12]],21,FALSE),List!$A$2:$B$5,2,FALSE)))</f>
        <v/>
      </c>
      <c r="H389" s="67" t="str">
        <f>IF(C389="","",IF(ISERROR(VLOOKUP(VLOOKUP(C389,Table1[[Practice no.]:[12]],22,FALSE),List!$A$2:$B$5,2,FALSE)),"",VLOOKUP(VLOOKUP(C389,Table1[[Practice no.]:[12]],22,FALSE),List!$A$2:$B$5,2,FALSE)))</f>
        <v/>
      </c>
      <c r="I389" s="67" t="str">
        <f>IF(C389="","",IF(ISERROR(VLOOKUP(VLOOKUP(C389,Table1[[Practice no.]:[12]],23,FALSE),List!$A$2:$B$5,2,FALSE)),"",VLOOKUP(VLOOKUP(C389,Table1[[Practice no.]:[12]],23,FALSE),List!$A$2:$B$5,2,FALSE)))</f>
        <v/>
      </c>
      <c r="J389" s="67" t="str">
        <f>IF(C389="","",IF(ISERROR(VLOOKUP(VLOOKUP(C389,Table1[[Practice no.]:[12]],24,FALSE),List!$A$2:$B$5,2,FALSE)),"",VLOOKUP(VLOOKUP(C389,Table1[[Practice no.]:[12]],24,FALSE),List!$A$2:$B$5,2,FALSE)))</f>
        <v/>
      </c>
      <c r="K389" s="68" t="str">
        <f>IF(C389="","",IF(ISERROR(VLOOKUP(VLOOKUP(C389,Table1[[Practice no.]:[12]],25,FALSE),List!$A$2:$B$5,2,FALSE)),"",VLOOKUP(VLOOKUP(C389,Table1[[Practice no.]:[12]],25,FALSE),List!$A$2:$B$5,2,FALSE)))</f>
        <v/>
      </c>
      <c r="L389" s="68" t="str">
        <f>IF(C389="","",IF(ISERROR(VLOOKUP(VLOOKUP(C389,Table1[[Practice no.]:[12]],26,FALSE),List!$A$2:$B$5,2,FALSE)),"",VLOOKUP(VLOOKUP(C389,Table1[[Practice no.]:[12]],26,FALSE),List!$A$2:$B$5,2,FALSE)))</f>
        <v/>
      </c>
      <c r="M389" s="68" t="str">
        <f>IF(C389="","",IF(ISERROR(VLOOKUP(VLOOKUP(C389,Table1[[Practice no.]:[12]],27,FALSE),List!$A$2:$B$5,2,FALSE)),"",VLOOKUP(VLOOKUP(C389,Table1[[Practice no.]:[12]],27,FALSE),List!$A$2:$B$5,2,FALSE)))</f>
        <v/>
      </c>
      <c r="N389" s="69" t="str">
        <f>IF(C389="","",IF(ISERROR(VLOOKUP(VLOOKUP(C389,Table1[[Practice no.]:[12]],28,FALSE),List!$A$2:$B$5,2,FALSE)),"",VLOOKUP(VLOOKUP(C389,Table1[[Practice no.]:[12]],28,FALSE),List!$A$2:$B$5,2,FALSE)))</f>
        <v/>
      </c>
      <c r="O389" s="69" t="str">
        <f>IF(C389="","",IF(ISERROR(VLOOKUP(VLOOKUP(C389,Table1[[Practice no.]:[12]],29,FALSE),List!$A$2:$B$5,2,FALSE)),"",VLOOKUP(VLOOKUP(C389,Table1[[Practice no.]:[12]],29,FALSE),List!$A$2:$B$5,2,FALSE)))</f>
        <v/>
      </c>
      <c r="P389" s="69" t="str">
        <f>IF(C389="","",IF(ISERROR(VLOOKUP(VLOOKUP(C389,Table1[[Practice no.]:[12]],30,FALSE),List!$A$2:$B$5,2,FALSE)),"",VLOOKUP(VLOOKUP(C389,Table1[[Practice no.]:[12]],30,FALSE),List!$A$2:$B$5,2,FALSE)))</f>
        <v/>
      </c>
      <c r="Q389" s="77" t="str">
        <f>IF(C389="","",IF(ISERROR(VLOOKUP(VLOOKUP(C389,Table1[[Practice no.]:[12]],31,FALSE),List!$A$2:$B$5,2,FALSE)),"",VLOOKUP(VLOOKUP(C389,Table1[[Practice no.]:[12]],31,FALSE),List!$A$2:$B$5,2,FALSE)))</f>
        <v/>
      </c>
      <c r="R389" s="55" t="str">
        <f>IF(C389="","",IF(ISERROR(VLOOKUP(VLOOKUP(C389,Table1[[Practice no.]:[12]],32,FALSE),List!$A$2:$B$5,2,FALSE)),"",VLOOKUP(VLOOKUP(C389,Table1[[Practice no.]:[12]],32,FALSE),List!$A$2:$B$5,2,FALSE)))</f>
        <v/>
      </c>
      <c r="S389" s="55" t="str">
        <f>IF(C389="","",IF(ISERROR(VLOOKUP(VLOOKUP(C389,Table1[[Practice no.]:[12]],33,FALSE),List!$A$2:$B$5,2,FALSE)),"",VLOOKUP(VLOOKUP(C389,Table1[[Practice no.]:[12]],33,FALSE),List!$A$2:$B$5,2,FALSE)))</f>
        <v/>
      </c>
      <c r="T389" s="55" t="str">
        <f>IF(C389="","",IF(ISERROR(VLOOKUP(VLOOKUP(C389,Table1[[Practice no.]:[12]],34,FALSE),List!$A$2:$B$5,2,FALSE)),"",VLOOKUP(VLOOKUP(C389,Table1[[Practice no.]:[12]],34,FALSE),List!$A$2:$B$5,2,FALSE)))</f>
        <v/>
      </c>
      <c r="U389" s="55" t="str">
        <f>IF(C389="","",IF(ISERROR(VLOOKUP(VLOOKUP(C389,Table1[[Practice no.]:[12]],35,FALSE),List!$A$2:$B$5,2,FALSE)),"",VLOOKUP(VLOOKUP(C389,Table1[[Practice no.]:[12]],35,FALSE),List!$A$2:$B$5,2,FALSE)))</f>
        <v/>
      </c>
      <c r="V389" s="55" t="str">
        <f>IF(C389="","",IF(ISERROR(VLOOKUP(VLOOKUP(C389,Table1[[Practice no.]:[12]],36,FALSE),List!$A$2:$B$5,2,FALSE)),"",VLOOKUP(VLOOKUP(C389,Table1[[Practice no.]:[12]],36,FALSE),List!$A$2:$B$5,2,FALSE)))</f>
        <v/>
      </c>
      <c r="W389" s="55" t="str">
        <f>IF(C389="","",IF(ISERROR(VLOOKUP(VLOOKUP(C389,Table1[[Practice no.]:[12]],37,FALSE),List!$A$2:$B$5,2,FALSE)),"",VLOOKUP(VLOOKUP(C389,Table1[[Practice no.]:[12]],37,FALSE),List!$A$2:$B$5,2,FALSE)))</f>
        <v/>
      </c>
      <c r="X389" s="55" t="str">
        <f>IF(C389="","",IF(ISERROR(VLOOKUP(VLOOKUP(C389,Table1[[Practice no.]:[12]],38,FALSE),List!$A$2:$B$5,2,FALSE)),"",VLOOKUP(VLOOKUP(C389,Table1[[Practice no.]:[12]],38,FALSE),List!$A$2:$B$5,2,FALSE)))</f>
        <v/>
      </c>
      <c r="Y389" s="55" t="str">
        <f>IF(C389="","",IF(ISERROR(VLOOKUP(VLOOKUP(C389,Table1[[Practice no.]:[12]],39,FALSE),List!$A$2:$B$5,2,FALSE)),"",VLOOKUP(VLOOKUP(C389,Table1[[Practice no.]:[12]],39,FALSE),List!$A$2:$B$5,2,FALSE)))</f>
        <v/>
      </c>
      <c r="Z389" s="55" t="str">
        <f>IF(C389="","",IF(ISERROR(VLOOKUP(VLOOKUP(C389,Table1[[Practice no.]:[12]],40,FALSE),List!$A$2:$B$5,2,FALSE)),"",VLOOKUP(VLOOKUP(C389,Table1[[Practice no.]:[12]],40,FALSE),List!$A$2:$B$5,2,FALSE)))</f>
        <v/>
      </c>
      <c r="AA389" s="55" t="str">
        <f>IF(C389="","",IF(ISERROR(VLOOKUP(VLOOKUP(C389,Table1[[Practice no.]:[12]],41,FALSE),List!$A$2:$B$5,2,FALSE)),"",VLOOKUP(VLOOKUP(C389,Table1[[Practice no.]:[12]],41,FALSE),List!$A$2:$B$5,2,FALSE)))</f>
        <v/>
      </c>
      <c r="AB389" s="55" t="str">
        <f>IF(C389="","",IF(ISERROR(VLOOKUP(VLOOKUP(C389,Table1[[Practice no.]:[12]],42,FALSE),List!$A$2:$B$5,2,FALSE)),"",VLOOKUP(VLOOKUP(C389,Table1[[Practice no.]:[12]],42,FALSE),List!$A$2:$B$5,2,FALSE)))</f>
        <v/>
      </c>
    </row>
    <row r="390" spans="1:28" ht="40.35" customHeight="1">
      <c r="A390" s="222"/>
      <c r="B390" s="219"/>
      <c r="C390" s="217"/>
      <c r="D390" s="219" t="str">
        <f>IF(C390="","",HYPERLINK("#'" &amp; C390 &amp; "'!A1",VLOOKUP(C390,Table1[[Practice no.]:[Pracitce Name]],2,FALSE)))</f>
        <v/>
      </c>
      <c r="E390" s="65" t="str">
        <f>IF(C390="","",IF(ISERROR(VLOOKUP(VLOOKUP(C390,Table1[[Practice no.]:[12]],19,FALSE),List!$A$2:$B$5,2,FALSE)),"",VLOOKUP(VLOOKUP(C390,Table1[[Practice no.]:[12]],19,FALSE),List!$A$2:$B$5,2,FALSE)))</f>
        <v/>
      </c>
      <c r="F390" s="66" t="str">
        <f>IF(C390="","",IF(ISERROR(VLOOKUP(VLOOKUP(C390,Table1[[Practice no.]:[12]],20,FALSE),List!$A$2:$B$5,2,FALSE)),"",VLOOKUP(VLOOKUP(C390,Table1[[Practice no.]:[12]],20,FALSE),List!$A$2:$B$5,2,FALSE)))</f>
        <v/>
      </c>
      <c r="G390" s="66" t="str">
        <f>IF(C390="","",IF(ISERROR(VLOOKUP(VLOOKUP(C390,Table1[[Practice no.]:[12]],21,FALSE),List!$A$2:$B$5,2,FALSE)),"",VLOOKUP(VLOOKUP(C390,Table1[[Practice no.]:[12]],21,FALSE),List!$A$2:$B$5,2,FALSE)))</f>
        <v/>
      </c>
      <c r="H390" s="67" t="str">
        <f>IF(C390="","",IF(ISERROR(VLOOKUP(VLOOKUP(C390,Table1[[Practice no.]:[12]],22,FALSE),List!$A$2:$B$5,2,FALSE)),"",VLOOKUP(VLOOKUP(C390,Table1[[Practice no.]:[12]],22,FALSE),List!$A$2:$B$5,2,FALSE)))</f>
        <v/>
      </c>
      <c r="I390" s="67" t="str">
        <f>IF(C390="","",IF(ISERROR(VLOOKUP(VLOOKUP(C390,Table1[[Practice no.]:[12]],23,FALSE),List!$A$2:$B$5,2,FALSE)),"",VLOOKUP(VLOOKUP(C390,Table1[[Practice no.]:[12]],23,FALSE),List!$A$2:$B$5,2,FALSE)))</f>
        <v/>
      </c>
      <c r="J390" s="67" t="str">
        <f>IF(C390="","",IF(ISERROR(VLOOKUP(VLOOKUP(C390,Table1[[Practice no.]:[12]],24,FALSE),List!$A$2:$B$5,2,FALSE)),"",VLOOKUP(VLOOKUP(C390,Table1[[Practice no.]:[12]],24,FALSE),List!$A$2:$B$5,2,FALSE)))</f>
        <v/>
      </c>
      <c r="K390" s="68" t="str">
        <f>IF(C390="","",IF(ISERROR(VLOOKUP(VLOOKUP(C390,Table1[[Practice no.]:[12]],25,FALSE),List!$A$2:$B$5,2,FALSE)),"",VLOOKUP(VLOOKUP(C390,Table1[[Practice no.]:[12]],25,FALSE),List!$A$2:$B$5,2,FALSE)))</f>
        <v/>
      </c>
      <c r="L390" s="68" t="str">
        <f>IF(C390="","",IF(ISERROR(VLOOKUP(VLOOKUP(C390,Table1[[Practice no.]:[12]],26,FALSE),List!$A$2:$B$5,2,FALSE)),"",VLOOKUP(VLOOKUP(C390,Table1[[Practice no.]:[12]],26,FALSE),List!$A$2:$B$5,2,FALSE)))</f>
        <v/>
      </c>
      <c r="M390" s="68" t="str">
        <f>IF(C390="","",IF(ISERROR(VLOOKUP(VLOOKUP(C390,Table1[[Practice no.]:[12]],27,FALSE),List!$A$2:$B$5,2,FALSE)),"",VLOOKUP(VLOOKUP(C390,Table1[[Practice no.]:[12]],27,FALSE),List!$A$2:$B$5,2,FALSE)))</f>
        <v/>
      </c>
      <c r="N390" s="69" t="str">
        <f>IF(C390="","",IF(ISERROR(VLOOKUP(VLOOKUP(C390,Table1[[Practice no.]:[12]],28,FALSE),List!$A$2:$B$5,2,FALSE)),"",VLOOKUP(VLOOKUP(C390,Table1[[Practice no.]:[12]],28,FALSE),List!$A$2:$B$5,2,FALSE)))</f>
        <v/>
      </c>
      <c r="O390" s="69" t="str">
        <f>IF(C390="","",IF(ISERROR(VLOOKUP(VLOOKUP(C390,Table1[[Practice no.]:[12]],29,FALSE),List!$A$2:$B$5,2,FALSE)),"",VLOOKUP(VLOOKUP(C390,Table1[[Practice no.]:[12]],29,FALSE),List!$A$2:$B$5,2,FALSE)))</f>
        <v/>
      </c>
      <c r="P390" s="69" t="str">
        <f>IF(C390="","",IF(ISERROR(VLOOKUP(VLOOKUP(C390,Table1[[Practice no.]:[12]],30,FALSE),List!$A$2:$B$5,2,FALSE)),"",VLOOKUP(VLOOKUP(C390,Table1[[Practice no.]:[12]],30,FALSE),List!$A$2:$B$5,2,FALSE)))</f>
        <v/>
      </c>
      <c r="Q390" s="77" t="str">
        <f>IF(C390="","",IF(ISERROR(VLOOKUP(VLOOKUP(C390,Table1[[Practice no.]:[12]],31,FALSE),List!$A$2:$B$5,2,FALSE)),"",VLOOKUP(VLOOKUP(C390,Table1[[Practice no.]:[12]],31,FALSE),List!$A$2:$B$5,2,FALSE)))</f>
        <v/>
      </c>
      <c r="R390" s="55" t="str">
        <f>IF(C390="","",IF(ISERROR(VLOOKUP(VLOOKUP(C390,Table1[[Practice no.]:[12]],32,FALSE),List!$A$2:$B$5,2,FALSE)),"",VLOOKUP(VLOOKUP(C390,Table1[[Practice no.]:[12]],32,FALSE),List!$A$2:$B$5,2,FALSE)))</f>
        <v/>
      </c>
      <c r="S390" s="55" t="str">
        <f>IF(C390="","",IF(ISERROR(VLOOKUP(VLOOKUP(C390,Table1[[Practice no.]:[12]],33,FALSE),List!$A$2:$B$5,2,FALSE)),"",VLOOKUP(VLOOKUP(C390,Table1[[Practice no.]:[12]],33,FALSE),List!$A$2:$B$5,2,FALSE)))</f>
        <v/>
      </c>
      <c r="T390" s="55" t="str">
        <f>IF(C390="","",IF(ISERROR(VLOOKUP(VLOOKUP(C390,Table1[[Practice no.]:[12]],34,FALSE),List!$A$2:$B$5,2,FALSE)),"",VLOOKUP(VLOOKUP(C390,Table1[[Practice no.]:[12]],34,FALSE),List!$A$2:$B$5,2,FALSE)))</f>
        <v/>
      </c>
      <c r="U390" s="55" t="str">
        <f>IF(C390="","",IF(ISERROR(VLOOKUP(VLOOKUP(C390,Table1[[Practice no.]:[12]],35,FALSE),List!$A$2:$B$5,2,FALSE)),"",VLOOKUP(VLOOKUP(C390,Table1[[Practice no.]:[12]],35,FALSE),List!$A$2:$B$5,2,FALSE)))</f>
        <v/>
      </c>
      <c r="V390" s="55" t="str">
        <f>IF(C390="","",IF(ISERROR(VLOOKUP(VLOOKUP(C390,Table1[[Practice no.]:[12]],36,FALSE),List!$A$2:$B$5,2,FALSE)),"",VLOOKUP(VLOOKUP(C390,Table1[[Practice no.]:[12]],36,FALSE),List!$A$2:$B$5,2,FALSE)))</f>
        <v/>
      </c>
      <c r="W390" s="55" t="str">
        <f>IF(C390="","",IF(ISERROR(VLOOKUP(VLOOKUP(C390,Table1[[Practice no.]:[12]],37,FALSE),List!$A$2:$B$5,2,FALSE)),"",VLOOKUP(VLOOKUP(C390,Table1[[Practice no.]:[12]],37,FALSE),List!$A$2:$B$5,2,FALSE)))</f>
        <v/>
      </c>
      <c r="X390" s="55" t="str">
        <f>IF(C390="","",IF(ISERROR(VLOOKUP(VLOOKUP(C390,Table1[[Practice no.]:[12]],38,FALSE),List!$A$2:$B$5,2,FALSE)),"",VLOOKUP(VLOOKUP(C390,Table1[[Practice no.]:[12]],38,FALSE),List!$A$2:$B$5,2,FALSE)))</f>
        <v/>
      </c>
      <c r="Y390" s="55" t="str">
        <f>IF(C390="","",IF(ISERROR(VLOOKUP(VLOOKUP(C390,Table1[[Practice no.]:[12]],39,FALSE),List!$A$2:$B$5,2,FALSE)),"",VLOOKUP(VLOOKUP(C390,Table1[[Practice no.]:[12]],39,FALSE),List!$A$2:$B$5,2,FALSE)))</f>
        <v/>
      </c>
      <c r="Z390" s="55" t="str">
        <f>IF(C390="","",IF(ISERROR(VLOOKUP(VLOOKUP(C390,Table1[[Practice no.]:[12]],40,FALSE),List!$A$2:$B$5,2,FALSE)),"",VLOOKUP(VLOOKUP(C390,Table1[[Practice no.]:[12]],40,FALSE),List!$A$2:$B$5,2,FALSE)))</f>
        <v/>
      </c>
      <c r="AA390" s="55" t="str">
        <f>IF(C390="","",IF(ISERROR(VLOOKUP(VLOOKUP(C390,Table1[[Practice no.]:[12]],41,FALSE),List!$A$2:$B$5,2,FALSE)),"",VLOOKUP(VLOOKUP(C390,Table1[[Practice no.]:[12]],41,FALSE),List!$A$2:$B$5,2,FALSE)))</f>
        <v/>
      </c>
      <c r="AB390" s="55" t="str">
        <f>IF(C390="","",IF(ISERROR(VLOOKUP(VLOOKUP(C390,Table1[[Practice no.]:[12]],42,FALSE),List!$A$2:$B$5,2,FALSE)),"",VLOOKUP(VLOOKUP(C390,Table1[[Practice no.]:[12]],42,FALSE),List!$A$2:$B$5,2,FALSE)))</f>
        <v/>
      </c>
    </row>
    <row r="391" spans="1:28" ht="40.35" customHeight="1">
      <c r="A391" s="222"/>
      <c r="B391" s="219"/>
      <c r="C391" s="217"/>
      <c r="D391" s="219" t="str">
        <f>IF(C391="","",HYPERLINK("#'" &amp; C391 &amp; "'!A1",VLOOKUP(C391,Table1[[Practice no.]:[Pracitce Name]],2,FALSE)))</f>
        <v/>
      </c>
      <c r="E391" s="65" t="str">
        <f>IF(C391="","",IF(ISERROR(VLOOKUP(VLOOKUP(C391,Table1[[Practice no.]:[12]],19,FALSE),List!$A$2:$B$5,2,FALSE)),"",VLOOKUP(VLOOKUP(C391,Table1[[Practice no.]:[12]],19,FALSE),List!$A$2:$B$5,2,FALSE)))</f>
        <v/>
      </c>
      <c r="F391" s="66" t="str">
        <f>IF(C391="","",IF(ISERROR(VLOOKUP(VLOOKUP(C391,Table1[[Practice no.]:[12]],20,FALSE),List!$A$2:$B$5,2,FALSE)),"",VLOOKUP(VLOOKUP(C391,Table1[[Practice no.]:[12]],20,FALSE),List!$A$2:$B$5,2,FALSE)))</f>
        <v/>
      </c>
      <c r="G391" s="66" t="str">
        <f>IF(C391="","",IF(ISERROR(VLOOKUP(VLOOKUP(C391,Table1[[Practice no.]:[12]],21,FALSE),List!$A$2:$B$5,2,FALSE)),"",VLOOKUP(VLOOKUP(C391,Table1[[Practice no.]:[12]],21,FALSE),List!$A$2:$B$5,2,FALSE)))</f>
        <v/>
      </c>
      <c r="H391" s="67" t="str">
        <f>IF(C391="","",IF(ISERROR(VLOOKUP(VLOOKUP(C391,Table1[[Practice no.]:[12]],22,FALSE),List!$A$2:$B$5,2,FALSE)),"",VLOOKUP(VLOOKUP(C391,Table1[[Practice no.]:[12]],22,FALSE),List!$A$2:$B$5,2,FALSE)))</f>
        <v/>
      </c>
      <c r="I391" s="67" t="str">
        <f>IF(C391="","",IF(ISERROR(VLOOKUP(VLOOKUP(C391,Table1[[Practice no.]:[12]],23,FALSE),List!$A$2:$B$5,2,FALSE)),"",VLOOKUP(VLOOKUP(C391,Table1[[Practice no.]:[12]],23,FALSE),List!$A$2:$B$5,2,FALSE)))</f>
        <v/>
      </c>
      <c r="J391" s="67" t="str">
        <f>IF(C391="","",IF(ISERROR(VLOOKUP(VLOOKUP(C391,Table1[[Practice no.]:[12]],24,FALSE),List!$A$2:$B$5,2,FALSE)),"",VLOOKUP(VLOOKUP(C391,Table1[[Practice no.]:[12]],24,FALSE),List!$A$2:$B$5,2,FALSE)))</f>
        <v/>
      </c>
      <c r="K391" s="68" t="str">
        <f>IF(C391="","",IF(ISERROR(VLOOKUP(VLOOKUP(C391,Table1[[Practice no.]:[12]],25,FALSE),List!$A$2:$B$5,2,FALSE)),"",VLOOKUP(VLOOKUP(C391,Table1[[Practice no.]:[12]],25,FALSE),List!$A$2:$B$5,2,FALSE)))</f>
        <v/>
      </c>
      <c r="L391" s="68" t="str">
        <f>IF(C391="","",IF(ISERROR(VLOOKUP(VLOOKUP(C391,Table1[[Practice no.]:[12]],26,FALSE),List!$A$2:$B$5,2,FALSE)),"",VLOOKUP(VLOOKUP(C391,Table1[[Practice no.]:[12]],26,FALSE),List!$A$2:$B$5,2,FALSE)))</f>
        <v/>
      </c>
      <c r="M391" s="68" t="str">
        <f>IF(C391="","",IF(ISERROR(VLOOKUP(VLOOKUP(C391,Table1[[Practice no.]:[12]],27,FALSE),List!$A$2:$B$5,2,FALSE)),"",VLOOKUP(VLOOKUP(C391,Table1[[Practice no.]:[12]],27,FALSE),List!$A$2:$B$5,2,FALSE)))</f>
        <v/>
      </c>
      <c r="N391" s="69" t="str">
        <f>IF(C391="","",IF(ISERROR(VLOOKUP(VLOOKUP(C391,Table1[[Practice no.]:[12]],28,FALSE),List!$A$2:$B$5,2,FALSE)),"",VLOOKUP(VLOOKUP(C391,Table1[[Practice no.]:[12]],28,FALSE),List!$A$2:$B$5,2,FALSE)))</f>
        <v/>
      </c>
      <c r="O391" s="69" t="str">
        <f>IF(C391="","",IF(ISERROR(VLOOKUP(VLOOKUP(C391,Table1[[Practice no.]:[12]],29,FALSE),List!$A$2:$B$5,2,FALSE)),"",VLOOKUP(VLOOKUP(C391,Table1[[Practice no.]:[12]],29,FALSE),List!$A$2:$B$5,2,FALSE)))</f>
        <v/>
      </c>
      <c r="P391" s="69" t="str">
        <f>IF(C391="","",IF(ISERROR(VLOOKUP(VLOOKUP(C391,Table1[[Practice no.]:[12]],30,FALSE),List!$A$2:$B$5,2,FALSE)),"",VLOOKUP(VLOOKUP(C391,Table1[[Practice no.]:[12]],30,FALSE),List!$A$2:$B$5,2,FALSE)))</f>
        <v/>
      </c>
      <c r="Q391" s="77" t="str">
        <f>IF(C391="","",IF(ISERROR(VLOOKUP(VLOOKUP(C391,Table1[[Practice no.]:[12]],31,FALSE),List!$A$2:$B$5,2,FALSE)),"",VLOOKUP(VLOOKUP(C391,Table1[[Practice no.]:[12]],31,FALSE),List!$A$2:$B$5,2,FALSE)))</f>
        <v/>
      </c>
      <c r="R391" s="55" t="str">
        <f>IF(C391="","",IF(ISERROR(VLOOKUP(VLOOKUP(C391,Table1[[Practice no.]:[12]],32,FALSE),List!$A$2:$B$5,2,FALSE)),"",VLOOKUP(VLOOKUP(C391,Table1[[Practice no.]:[12]],32,FALSE),List!$A$2:$B$5,2,FALSE)))</f>
        <v/>
      </c>
      <c r="S391" s="55" t="str">
        <f>IF(C391="","",IF(ISERROR(VLOOKUP(VLOOKUP(C391,Table1[[Practice no.]:[12]],33,FALSE),List!$A$2:$B$5,2,FALSE)),"",VLOOKUP(VLOOKUP(C391,Table1[[Practice no.]:[12]],33,FALSE),List!$A$2:$B$5,2,FALSE)))</f>
        <v/>
      </c>
      <c r="T391" s="55" t="str">
        <f>IF(C391="","",IF(ISERROR(VLOOKUP(VLOOKUP(C391,Table1[[Practice no.]:[12]],34,FALSE),List!$A$2:$B$5,2,FALSE)),"",VLOOKUP(VLOOKUP(C391,Table1[[Practice no.]:[12]],34,FALSE),List!$A$2:$B$5,2,FALSE)))</f>
        <v/>
      </c>
      <c r="U391" s="55" t="str">
        <f>IF(C391="","",IF(ISERROR(VLOOKUP(VLOOKUP(C391,Table1[[Practice no.]:[12]],35,FALSE),List!$A$2:$B$5,2,FALSE)),"",VLOOKUP(VLOOKUP(C391,Table1[[Practice no.]:[12]],35,FALSE),List!$A$2:$B$5,2,FALSE)))</f>
        <v/>
      </c>
      <c r="V391" s="55" t="str">
        <f>IF(C391="","",IF(ISERROR(VLOOKUP(VLOOKUP(C391,Table1[[Practice no.]:[12]],36,FALSE),List!$A$2:$B$5,2,FALSE)),"",VLOOKUP(VLOOKUP(C391,Table1[[Practice no.]:[12]],36,FALSE),List!$A$2:$B$5,2,FALSE)))</f>
        <v/>
      </c>
      <c r="W391" s="55" t="str">
        <f>IF(C391="","",IF(ISERROR(VLOOKUP(VLOOKUP(C391,Table1[[Practice no.]:[12]],37,FALSE),List!$A$2:$B$5,2,FALSE)),"",VLOOKUP(VLOOKUP(C391,Table1[[Practice no.]:[12]],37,FALSE),List!$A$2:$B$5,2,FALSE)))</f>
        <v/>
      </c>
      <c r="X391" s="55" t="str">
        <f>IF(C391="","",IF(ISERROR(VLOOKUP(VLOOKUP(C391,Table1[[Practice no.]:[12]],38,FALSE),List!$A$2:$B$5,2,FALSE)),"",VLOOKUP(VLOOKUP(C391,Table1[[Practice no.]:[12]],38,FALSE),List!$A$2:$B$5,2,FALSE)))</f>
        <v/>
      </c>
      <c r="Y391" s="55" t="str">
        <f>IF(C391="","",IF(ISERROR(VLOOKUP(VLOOKUP(C391,Table1[[Practice no.]:[12]],39,FALSE),List!$A$2:$B$5,2,FALSE)),"",VLOOKUP(VLOOKUP(C391,Table1[[Practice no.]:[12]],39,FALSE),List!$A$2:$B$5,2,FALSE)))</f>
        <v/>
      </c>
      <c r="Z391" s="55" t="str">
        <f>IF(C391="","",IF(ISERROR(VLOOKUP(VLOOKUP(C391,Table1[[Practice no.]:[12]],40,FALSE),List!$A$2:$B$5,2,FALSE)),"",VLOOKUP(VLOOKUP(C391,Table1[[Practice no.]:[12]],40,FALSE),List!$A$2:$B$5,2,FALSE)))</f>
        <v/>
      </c>
      <c r="AA391" s="55" t="str">
        <f>IF(C391="","",IF(ISERROR(VLOOKUP(VLOOKUP(C391,Table1[[Practice no.]:[12]],41,FALSE),List!$A$2:$B$5,2,FALSE)),"",VLOOKUP(VLOOKUP(C391,Table1[[Practice no.]:[12]],41,FALSE),List!$A$2:$B$5,2,FALSE)))</f>
        <v/>
      </c>
      <c r="AB391" s="55" t="str">
        <f>IF(C391="","",IF(ISERROR(VLOOKUP(VLOOKUP(C391,Table1[[Practice no.]:[12]],42,FALSE),List!$A$2:$B$5,2,FALSE)),"",VLOOKUP(VLOOKUP(C391,Table1[[Practice no.]:[12]],42,FALSE),List!$A$2:$B$5,2,FALSE)))</f>
        <v/>
      </c>
    </row>
    <row r="392" spans="1:28" ht="40.35" customHeight="1">
      <c r="A392" s="222"/>
      <c r="B392" s="219"/>
      <c r="C392" s="217"/>
      <c r="D392" s="219" t="str">
        <f>IF(C392="","",HYPERLINK("#'" &amp; C392 &amp; "'!A1",VLOOKUP(C392,Table1[[Practice no.]:[Pracitce Name]],2,FALSE)))</f>
        <v/>
      </c>
      <c r="E392" s="65" t="str">
        <f>IF(C392="","",IF(ISERROR(VLOOKUP(VLOOKUP(C392,Table1[[Practice no.]:[12]],19,FALSE),List!$A$2:$B$5,2,FALSE)),"",VLOOKUP(VLOOKUP(C392,Table1[[Practice no.]:[12]],19,FALSE),List!$A$2:$B$5,2,FALSE)))</f>
        <v/>
      </c>
      <c r="F392" s="66" t="str">
        <f>IF(C392="","",IF(ISERROR(VLOOKUP(VLOOKUP(C392,Table1[[Practice no.]:[12]],20,FALSE),List!$A$2:$B$5,2,FALSE)),"",VLOOKUP(VLOOKUP(C392,Table1[[Practice no.]:[12]],20,FALSE),List!$A$2:$B$5,2,FALSE)))</f>
        <v/>
      </c>
      <c r="G392" s="66" t="str">
        <f>IF(C392="","",IF(ISERROR(VLOOKUP(VLOOKUP(C392,Table1[[Practice no.]:[12]],21,FALSE),List!$A$2:$B$5,2,FALSE)),"",VLOOKUP(VLOOKUP(C392,Table1[[Practice no.]:[12]],21,FALSE),List!$A$2:$B$5,2,FALSE)))</f>
        <v/>
      </c>
      <c r="H392" s="67" t="str">
        <f>IF(C392="","",IF(ISERROR(VLOOKUP(VLOOKUP(C392,Table1[[Practice no.]:[12]],22,FALSE),List!$A$2:$B$5,2,FALSE)),"",VLOOKUP(VLOOKUP(C392,Table1[[Practice no.]:[12]],22,FALSE),List!$A$2:$B$5,2,FALSE)))</f>
        <v/>
      </c>
      <c r="I392" s="67" t="str">
        <f>IF(C392="","",IF(ISERROR(VLOOKUP(VLOOKUP(C392,Table1[[Practice no.]:[12]],23,FALSE),List!$A$2:$B$5,2,FALSE)),"",VLOOKUP(VLOOKUP(C392,Table1[[Practice no.]:[12]],23,FALSE),List!$A$2:$B$5,2,FALSE)))</f>
        <v/>
      </c>
      <c r="J392" s="67" t="str">
        <f>IF(C392="","",IF(ISERROR(VLOOKUP(VLOOKUP(C392,Table1[[Practice no.]:[12]],24,FALSE),List!$A$2:$B$5,2,FALSE)),"",VLOOKUP(VLOOKUP(C392,Table1[[Practice no.]:[12]],24,FALSE),List!$A$2:$B$5,2,FALSE)))</f>
        <v/>
      </c>
      <c r="K392" s="68" t="str">
        <f>IF(C392="","",IF(ISERROR(VLOOKUP(VLOOKUP(C392,Table1[[Practice no.]:[12]],25,FALSE),List!$A$2:$B$5,2,FALSE)),"",VLOOKUP(VLOOKUP(C392,Table1[[Practice no.]:[12]],25,FALSE),List!$A$2:$B$5,2,FALSE)))</f>
        <v/>
      </c>
      <c r="L392" s="68" t="str">
        <f>IF(C392="","",IF(ISERROR(VLOOKUP(VLOOKUP(C392,Table1[[Practice no.]:[12]],26,FALSE),List!$A$2:$B$5,2,FALSE)),"",VLOOKUP(VLOOKUP(C392,Table1[[Practice no.]:[12]],26,FALSE),List!$A$2:$B$5,2,FALSE)))</f>
        <v/>
      </c>
      <c r="M392" s="68" t="str">
        <f>IF(C392="","",IF(ISERROR(VLOOKUP(VLOOKUP(C392,Table1[[Practice no.]:[12]],27,FALSE),List!$A$2:$B$5,2,FALSE)),"",VLOOKUP(VLOOKUP(C392,Table1[[Practice no.]:[12]],27,FALSE),List!$A$2:$B$5,2,FALSE)))</f>
        <v/>
      </c>
      <c r="N392" s="69" t="str">
        <f>IF(C392="","",IF(ISERROR(VLOOKUP(VLOOKUP(C392,Table1[[Practice no.]:[12]],28,FALSE),List!$A$2:$B$5,2,FALSE)),"",VLOOKUP(VLOOKUP(C392,Table1[[Practice no.]:[12]],28,FALSE),List!$A$2:$B$5,2,FALSE)))</f>
        <v/>
      </c>
      <c r="O392" s="69" t="str">
        <f>IF(C392="","",IF(ISERROR(VLOOKUP(VLOOKUP(C392,Table1[[Practice no.]:[12]],29,FALSE),List!$A$2:$B$5,2,FALSE)),"",VLOOKUP(VLOOKUP(C392,Table1[[Practice no.]:[12]],29,FALSE),List!$A$2:$B$5,2,FALSE)))</f>
        <v/>
      </c>
      <c r="P392" s="69" t="str">
        <f>IF(C392="","",IF(ISERROR(VLOOKUP(VLOOKUP(C392,Table1[[Practice no.]:[12]],30,FALSE),List!$A$2:$B$5,2,FALSE)),"",VLOOKUP(VLOOKUP(C392,Table1[[Practice no.]:[12]],30,FALSE),List!$A$2:$B$5,2,FALSE)))</f>
        <v/>
      </c>
      <c r="Q392" s="77" t="str">
        <f>IF(C392="","",IF(ISERROR(VLOOKUP(VLOOKUP(C392,Table1[[Practice no.]:[12]],31,FALSE),List!$A$2:$B$5,2,FALSE)),"",VLOOKUP(VLOOKUP(C392,Table1[[Practice no.]:[12]],31,FALSE),List!$A$2:$B$5,2,FALSE)))</f>
        <v/>
      </c>
      <c r="R392" s="55" t="str">
        <f>IF(C392="","",IF(ISERROR(VLOOKUP(VLOOKUP(C392,Table1[[Practice no.]:[12]],32,FALSE),List!$A$2:$B$5,2,FALSE)),"",VLOOKUP(VLOOKUP(C392,Table1[[Practice no.]:[12]],32,FALSE),List!$A$2:$B$5,2,FALSE)))</f>
        <v/>
      </c>
      <c r="S392" s="55" t="str">
        <f>IF(C392="","",IF(ISERROR(VLOOKUP(VLOOKUP(C392,Table1[[Practice no.]:[12]],33,FALSE),List!$A$2:$B$5,2,FALSE)),"",VLOOKUP(VLOOKUP(C392,Table1[[Practice no.]:[12]],33,FALSE),List!$A$2:$B$5,2,FALSE)))</f>
        <v/>
      </c>
      <c r="T392" s="55" t="str">
        <f>IF(C392="","",IF(ISERROR(VLOOKUP(VLOOKUP(C392,Table1[[Practice no.]:[12]],34,FALSE),List!$A$2:$B$5,2,FALSE)),"",VLOOKUP(VLOOKUP(C392,Table1[[Practice no.]:[12]],34,FALSE),List!$A$2:$B$5,2,FALSE)))</f>
        <v/>
      </c>
      <c r="U392" s="55" t="str">
        <f>IF(C392="","",IF(ISERROR(VLOOKUP(VLOOKUP(C392,Table1[[Practice no.]:[12]],35,FALSE),List!$A$2:$B$5,2,FALSE)),"",VLOOKUP(VLOOKUP(C392,Table1[[Practice no.]:[12]],35,FALSE),List!$A$2:$B$5,2,FALSE)))</f>
        <v/>
      </c>
      <c r="V392" s="55" t="str">
        <f>IF(C392="","",IF(ISERROR(VLOOKUP(VLOOKUP(C392,Table1[[Practice no.]:[12]],36,FALSE),List!$A$2:$B$5,2,FALSE)),"",VLOOKUP(VLOOKUP(C392,Table1[[Practice no.]:[12]],36,FALSE),List!$A$2:$B$5,2,FALSE)))</f>
        <v/>
      </c>
      <c r="W392" s="55" t="str">
        <f>IF(C392="","",IF(ISERROR(VLOOKUP(VLOOKUP(C392,Table1[[Practice no.]:[12]],37,FALSE),List!$A$2:$B$5,2,FALSE)),"",VLOOKUP(VLOOKUP(C392,Table1[[Practice no.]:[12]],37,FALSE),List!$A$2:$B$5,2,FALSE)))</f>
        <v/>
      </c>
      <c r="X392" s="55" t="str">
        <f>IF(C392="","",IF(ISERROR(VLOOKUP(VLOOKUP(C392,Table1[[Practice no.]:[12]],38,FALSE),List!$A$2:$B$5,2,FALSE)),"",VLOOKUP(VLOOKUP(C392,Table1[[Practice no.]:[12]],38,FALSE),List!$A$2:$B$5,2,FALSE)))</f>
        <v/>
      </c>
      <c r="Y392" s="55" t="str">
        <f>IF(C392="","",IF(ISERROR(VLOOKUP(VLOOKUP(C392,Table1[[Practice no.]:[12]],39,FALSE),List!$A$2:$B$5,2,FALSE)),"",VLOOKUP(VLOOKUP(C392,Table1[[Practice no.]:[12]],39,FALSE),List!$A$2:$B$5,2,FALSE)))</f>
        <v/>
      </c>
      <c r="Z392" s="55" t="str">
        <f>IF(C392="","",IF(ISERROR(VLOOKUP(VLOOKUP(C392,Table1[[Practice no.]:[12]],40,FALSE),List!$A$2:$B$5,2,FALSE)),"",VLOOKUP(VLOOKUP(C392,Table1[[Practice no.]:[12]],40,FALSE),List!$A$2:$B$5,2,FALSE)))</f>
        <v/>
      </c>
      <c r="AA392" s="55" t="str">
        <f>IF(C392="","",IF(ISERROR(VLOOKUP(VLOOKUP(C392,Table1[[Practice no.]:[12]],41,FALSE),List!$A$2:$B$5,2,FALSE)),"",VLOOKUP(VLOOKUP(C392,Table1[[Practice no.]:[12]],41,FALSE),List!$A$2:$B$5,2,FALSE)))</f>
        <v/>
      </c>
      <c r="AB392" s="55" t="str">
        <f>IF(C392="","",IF(ISERROR(VLOOKUP(VLOOKUP(C392,Table1[[Practice no.]:[12]],42,FALSE),List!$A$2:$B$5,2,FALSE)),"",VLOOKUP(VLOOKUP(C392,Table1[[Practice no.]:[12]],42,FALSE),List!$A$2:$B$5,2,FALSE)))</f>
        <v/>
      </c>
    </row>
    <row r="393" spans="1:28" ht="40.35" customHeight="1">
      <c r="A393" s="222"/>
      <c r="B393" s="219"/>
      <c r="C393" s="217"/>
      <c r="D393" s="219" t="str">
        <f>IF(C393="","",HYPERLINK("#'" &amp; C393 &amp; "'!A1",VLOOKUP(C393,Table1[[Practice no.]:[Pracitce Name]],2,FALSE)))</f>
        <v/>
      </c>
      <c r="E393" s="65" t="str">
        <f>IF(C393="","",IF(ISERROR(VLOOKUP(VLOOKUP(C393,Table1[[Practice no.]:[12]],19,FALSE),List!$A$2:$B$5,2,FALSE)),"",VLOOKUP(VLOOKUP(C393,Table1[[Practice no.]:[12]],19,FALSE),List!$A$2:$B$5,2,FALSE)))</f>
        <v/>
      </c>
      <c r="F393" s="66" t="str">
        <f>IF(C393="","",IF(ISERROR(VLOOKUP(VLOOKUP(C393,Table1[[Practice no.]:[12]],20,FALSE),List!$A$2:$B$5,2,FALSE)),"",VLOOKUP(VLOOKUP(C393,Table1[[Practice no.]:[12]],20,FALSE),List!$A$2:$B$5,2,FALSE)))</f>
        <v/>
      </c>
      <c r="G393" s="66" t="str">
        <f>IF(C393="","",IF(ISERROR(VLOOKUP(VLOOKUP(C393,Table1[[Practice no.]:[12]],21,FALSE),List!$A$2:$B$5,2,FALSE)),"",VLOOKUP(VLOOKUP(C393,Table1[[Practice no.]:[12]],21,FALSE),List!$A$2:$B$5,2,FALSE)))</f>
        <v/>
      </c>
      <c r="H393" s="67" t="str">
        <f>IF(C393="","",IF(ISERROR(VLOOKUP(VLOOKUP(C393,Table1[[Practice no.]:[12]],22,FALSE),List!$A$2:$B$5,2,FALSE)),"",VLOOKUP(VLOOKUP(C393,Table1[[Practice no.]:[12]],22,FALSE),List!$A$2:$B$5,2,FALSE)))</f>
        <v/>
      </c>
      <c r="I393" s="67" t="str">
        <f>IF(C393="","",IF(ISERROR(VLOOKUP(VLOOKUP(C393,Table1[[Practice no.]:[12]],23,FALSE),List!$A$2:$B$5,2,FALSE)),"",VLOOKUP(VLOOKUP(C393,Table1[[Practice no.]:[12]],23,FALSE),List!$A$2:$B$5,2,FALSE)))</f>
        <v/>
      </c>
      <c r="J393" s="67" t="str">
        <f>IF(C393="","",IF(ISERROR(VLOOKUP(VLOOKUP(C393,Table1[[Practice no.]:[12]],24,FALSE),List!$A$2:$B$5,2,FALSE)),"",VLOOKUP(VLOOKUP(C393,Table1[[Practice no.]:[12]],24,FALSE),List!$A$2:$B$5,2,FALSE)))</f>
        <v/>
      </c>
      <c r="K393" s="68" t="str">
        <f>IF(C393="","",IF(ISERROR(VLOOKUP(VLOOKUP(C393,Table1[[Practice no.]:[12]],25,FALSE),List!$A$2:$B$5,2,FALSE)),"",VLOOKUP(VLOOKUP(C393,Table1[[Practice no.]:[12]],25,FALSE),List!$A$2:$B$5,2,FALSE)))</f>
        <v/>
      </c>
      <c r="L393" s="68" t="str">
        <f>IF(C393="","",IF(ISERROR(VLOOKUP(VLOOKUP(C393,Table1[[Practice no.]:[12]],26,FALSE),List!$A$2:$B$5,2,FALSE)),"",VLOOKUP(VLOOKUP(C393,Table1[[Practice no.]:[12]],26,FALSE),List!$A$2:$B$5,2,FALSE)))</f>
        <v/>
      </c>
      <c r="M393" s="68" t="str">
        <f>IF(C393="","",IF(ISERROR(VLOOKUP(VLOOKUP(C393,Table1[[Practice no.]:[12]],27,FALSE),List!$A$2:$B$5,2,FALSE)),"",VLOOKUP(VLOOKUP(C393,Table1[[Practice no.]:[12]],27,FALSE),List!$A$2:$B$5,2,FALSE)))</f>
        <v/>
      </c>
      <c r="N393" s="69" t="str">
        <f>IF(C393="","",IF(ISERROR(VLOOKUP(VLOOKUP(C393,Table1[[Practice no.]:[12]],28,FALSE),List!$A$2:$B$5,2,FALSE)),"",VLOOKUP(VLOOKUP(C393,Table1[[Practice no.]:[12]],28,FALSE),List!$A$2:$B$5,2,FALSE)))</f>
        <v/>
      </c>
      <c r="O393" s="69" t="str">
        <f>IF(C393="","",IF(ISERROR(VLOOKUP(VLOOKUP(C393,Table1[[Practice no.]:[12]],29,FALSE),List!$A$2:$B$5,2,FALSE)),"",VLOOKUP(VLOOKUP(C393,Table1[[Practice no.]:[12]],29,FALSE),List!$A$2:$B$5,2,FALSE)))</f>
        <v/>
      </c>
      <c r="P393" s="69" t="str">
        <f>IF(C393="","",IF(ISERROR(VLOOKUP(VLOOKUP(C393,Table1[[Practice no.]:[12]],30,FALSE),List!$A$2:$B$5,2,FALSE)),"",VLOOKUP(VLOOKUP(C393,Table1[[Practice no.]:[12]],30,FALSE),List!$A$2:$B$5,2,FALSE)))</f>
        <v/>
      </c>
      <c r="Q393" s="77" t="str">
        <f>IF(C393="","",IF(ISERROR(VLOOKUP(VLOOKUP(C393,Table1[[Practice no.]:[12]],31,FALSE),List!$A$2:$B$5,2,FALSE)),"",VLOOKUP(VLOOKUP(C393,Table1[[Practice no.]:[12]],31,FALSE),List!$A$2:$B$5,2,FALSE)))</f>
        <v/>
      </c>
      <c r="R393" s="55" t="str">
        <f>IF(C393="","",IF(ISERROR(VLOOKUP(VLOOKUP(C393,Table1[[Practice no.]:[12]],32,FALSE),List!$A$2:$B$5,2,FALSE)),"",VLOOKUP(VLOOKUP(C393,Table1[[Practice no.]:[12]],32,FALSE),List!$A$2:$B$5,2,FALSE)))</f>
        <v/>
      </c>
      <c r="S393" s="55" t="str">
        <f>IF(C393="","",IF(ISERROR(VLOOKUP(VLOOKUP(C393,Table1[[Practice no.]:[12]],33,FALSE),List!$A$2:$B$5,2,FALSE)),"",VLOOKUP(VLOOKUP(C393,Table1[[Practice no.]:[12]],33,FALSE),List!$A$2:$B$5,2,FALSE)))</f>
        <v/>
      </c>
      <c r="T393" s="55" t="str">
        <f>IF(C393="","",IF(ISERROR(VLOOKUP(VLOOKUP(C393,Table1[[Practice no.]:[12]],34,FALSE),List!$A$2:$B$5,2,FALSE)),"",VLOOKUP(VLOOKUP(C393,Table1[[Practice no.]:[12]],34,FALSE),List!$A$2:$B$5,2,FALSE)))</f>
        <v/>
      </c>
      <c r="U393" s="55" t="str">
        <f>IF(C393="","",IF(ISERROR(VLOOKUP(VLOOKUP(C393,Table1[[Practice no.]:[12]],35,FALSE),List!$A$2:$B$5,2,FALSE)),"",VLOOKUP(VLOOKUP(C393,Table1[[Practice no.]:[12]],35,FALSE),List!$A$2:$B$5,2,FALSE)))</f>
        <v/>
      </c>
      <c r="V393" s="55" t="str">
        <f>IF(C393="","",IF(ISERROR(VLOOKUP(VLOOKUP(C393,Table1[[Practice no.]:[12]],36,FALSE),List!$A$2:$B$5,2,FALSE)),"",VLOOKUP(VLOOKUP(C393,Table1[[Practice no.]:[12]],36,FALSE),List!$A$2:$B$5,2,FALSE)))</f>
        <v/>
      </c>
      <c r="W393" s="55" t="str">
        <f>IF(C393="","",IF(ISERROR(VLOOKUP(VLOOKUP(C393,Table1[[Practice no.]:[12]],37,FALSE),List!$A$2:$B$5,2,FALSE)),"",VLOOKUP(VLOOKUP(C393,Table1[[Practice no.]:[12]],37,FALSE),List!$A$2:$B$5,2,FALSE)))</f>
        <v/>
      </c>
      <c r="X393" s="55" t="str">
        <f>IF(C393="","",IF(ISERROR(VLOOKUP(VLOOKUP(C393,Table1[[Practice no.]:[12]],38,FALSE),List!$A$2:$B$5,2,FALSE)),"",VLOOKUP(VLOOKUP(C393,Table1[[Practice no.]:[12]],38,FALSE),List!$A$2:$B$5,2,FALSE)))</f>
        <v/>
      </c>
      <c r="Y393" s="55" t="str">
        <f>IF(C393="","",IF(ISERROR(VLOOKUP(VLOOKUP(C393,Table1[[Practice no.]:[12]],39,FALSE),List!$A$2:$B$5,2,FALSE)),"",VLOOKUP(VLOOKUP(C393,Table1[[Practice no.]:[12]],39,FALSE),List!$A$2:$B$5,2,FALSE)))</f>
        <v/>
      </c>
      <c r="Z393" s="55" t="str">
        <f>IF(C393="","",IF(ISERROR(VLOOKUP(VLOOKUP(C393,Table1[[Practice no.]:[12]],40,FALSE),List!$A$2:$B$5,2,FALSE)),"",VLOOKUP(VLOOKUP(C393,Table1[[Practice no.]:[12]],40,FALSE),List!$A$2:$B$5,2,FALSE)))</f>
        <v/>
      </c>
      <c r="AA393" s="55" t="str">
        <f>IF(C393="","",IF(ISERROR(VLOOKUP(VLOOKUP(C393,Table1[[Practice no.]:[12]],41,FALSE),List!$A$2:$B$5,2,FALSE)),"",VLOOKUP(VLOOKUP(C393,Table1[[Practice no.]:[12]],41,FALSE),List!$A$2:$B$5,2,FALSE)))</f>
        <v/>
      </c>
      <c r="AB393" s="55" t="str">
        <f>IF(C393="","",IF(ISERROR(VLOOKUP(VLOOKUP(C393,Table1[[Practice no.]:[12]],42,FALSE),List!$A$2:$B$5,2,FALSE)),"",VLOOKUP(VLOOKUP(C393,Table1[[Practice no.]:[12]],42,FALSE),List!$A$2:$B$5,2,FALSE)))</f>
        <v/>
      </c>
    </row>
    <row r="394" spans="1:28" ht="40.35" customHeight="1">
      <c r="A394" s="222"/>
      <c r="B394" s="219"/>
      <c r="C394" s="217"/>
      <c r="D394" s="219" t="str">
        <f>IF(C394="","",HYPERLINK("#'" &amp; C394 &amp; "'!A1",VLOOKUP(C394,Table1[[Practice no.]:[Pracitce Name]],2,FALSE)))</f>
        <v/>
      </c>
      <c r="E394" s="65" t="str">
        <f>IF(C394="","",IF(ISERROR(VLOOKUP(VLOOKUP(C394,Table1[[Practice no.]:[12]],19,FALSE),List!$A$2:$B$5,2,FALSE)),"",VLOOKUP(VLOOKUP(C394,Table1[[Practice no.]:[12]],19,FALSE),List!$A$2:$B$5,2,FALSE)))</f>
        <v/>
      </c>
      <c r="F394" s="66" t="str">
        <f>IF(C394="","",IF(ISERROR(VLOOKUP(VLOOKUP(C394,Table1[[Practice no.]:[12]],20,FALSE),List!$A$2:$B$5,2,FALSE)),"",VLOOKUP(VLOOKUP(C394,Table1[[Practice no.]:[12]],20,FALSE),List!$A$2:$B$5,2,FALSE)))</f>
        <v/>
      </c>
      <c r="G394" s="66" t="str">
        <f>IF(C394="","",IF(ISERROR(VLOOKUP(VLOOKUP(C394,Table1[[Practice no.]:[12]],21,FALSE),List!$A$2:$B$5,2,FALSE)),"",VLOOKUP(VLOOKUP(C394,Table1[[Practice no.]:[12]],21,FALSE),List!$A$2:$B$5,2,FALSE)))</f>
        <v/>
      </c>
      <c r="H394" s="67" t="str">
        <f>IF(C394="","",IF(ISERROR(VLOOKUP(VLOOKUP(C394,Table1[[Practice no.]:[12]],22,FALSE),List!$A$2:$B$5,2,FALSE)),"",VLOOKUP(VLOOKUP(C394,Table1[[Practice no.]:[12]],22,FALSE),List!$A$2:$B$5,2,FALSE)))</f>
        <v/>
      </c>
      <c r="I394" s="67" t="str">
        <f>IF(C394="","",IF(ISERROR(VLOOKUP(VLOOKUP(C394,Table1[[Practice no.]:[12]],23,FALSE),List!$A$2:$B$5,2,FALSE)),"",VLOOKUP(VLOOKUP(C394,Table1[[Practice no.]:[12]],23,FALSE),List!$A$2:$B$5,2,FALSE)))</f>
        <v/>
      </c>
      <c r="J394" s="67" t="str">
        <f>IF(C394="","",IF(ISERROR(VLOOKUP(VLOOKUP(C394,Table1[[Practice no.]:[12]],24,FALSE),List!$A$2:$B$5,2,FALSE)),"",VLOOKUP(VLOOKUP(C394,Table1[[Practice no.]:[12]],24,FALSE),List!$A$2:$B$5,2,FALSE)))</f>
        <v/>
      </c>
      <c r="K394" s="68" t="str">
        <f>IF(C394="","",IF(ISERROR(VLOOKUP(VLOOKUP(C394,Table1[[Practice no.]:[12]],25,FALSE),List!$A$2:$B$5,2,FALSE)),"",VLOOKUP(VLOOKUP(C394,Table1[[Practice no.]:[12]],25,FALSE),List!$A$2:$B$5,2,FALSE)))</f>
        <v/>
      </c>
      <c r="L394" s="68" t="str">
        <f>IF(C394="","",IF(ISERROR(VLOOKUP(VLOOKUP(C394,Table1[[Practice no.]:[12]],26,FALSE),List!$A$2:$B$5,2,FALSE)),"",VLOOKUP(VLOOKUP(C394,Table1[[Practice no.]:[12]],26,FALSE),List!$A$2:$B$5,2,FALSE)))</f>
        <v/>
      </c>
      <c r="M394" s="68" t="str">
        <f>IF(C394="","",IF(ISERROR(VLOOKUP(VLOOKUP(C394,Table1[[Practice no.]:[12]],27,FALSE),List!$A$2:$B$5,2,FALSE)),"",VLOOKUP(VLOOKUP(C394,Table1[[Practice no.]:[12]],27,FALSE),List!$A$2:$B$5,2,FALSE)))</f>
        <v/>
      </c>
      <c r="N394" s="69" t="str">
        <f>IF(C394="","",IF(ISERROR(VLOOKUP(VLOOKUP(C394,Table1[[Practice no.]:[12]],28,FALSE),List!$A$2:$B$5,2,FALSE)),"",VLOOKUP(VLOOKUP(C394,Table1[[Practice no.]:[12]],28,FALSE),List!$A$2:$B$5,2,FALSE)))</f>
        <v/>
      </c>
      <c r="O394" s="69" t="str">
        <f>IF(C394="","",IF(ISERROR(VLOOKUP(VLOOKUP(C394,Table1[[Practice no.]:[12]],29,FALSE),List!$A$2:$B$5,2,FALSE)),"",VLOOKUP(VLOOKUP(C394,Table1[[Practice no.]:[12]],29,FALSE),List!$A$2:$B$5,2,FALSE)))</f>
        <v/>
      </c>
      <c r="P394" s="69" t="str">
        <f>IF(C394="","",IF(ISERROR(VLOOKUP(VLOOKUP(C394,Table1[[Practice no.]:[12]],30,FALSE),List!$A$2:$B$5,2,FALSE)),"",VLOOKUP(VLOOKUP(C394,Table1[[Practice no.]:[12]],30,FALSE),List!$A$2:$B$5,2,FALSE)))</f>
        <v/>
      </c>
      <c r="Q394" s="77" t="str">
        <f>IF(C394="","",IF(ISERROR(VLOOKUP(VLOOKUP(C394,Table1[[Practice no.]:[12]],31,FALSE),List!$A$2:$B$5,2,FALSE)),"",VLOOKUP(VLOOKUP(C394,Table1[[Practice no.]:[12]],31,FALSE),List!$A$2:$B$5,2,FALSE)))</f>
        <v/>
      </c>
      <c r="R394" s="55" t="str">
        <f>IF(C394="","",IF(ISERROR(VLOOKUP(VLOOKUP(C394,Table1[[Practice no.]:[12]],32,FALSE),List!$A$2:$B$5,2,FALSE)),"",VLOOKUP(VLOOKUP(C394,Table1[[Practice no.]:[12]],32,FALSE),List!$A$2:$B$5,2,FALSE)))</f>
        <v/>
      </c>
      <c r="S394" s="55" t="str">
        <f>IF(C394="","",IF(ISERROR(VLOOKUP(VLOOKUP(C394,Table1[[Practice no.]:[12]],33,FALSE),List!$A$2:$B$5,2,FALSE)),"",VLOOKUP(VLOOKUP(C394,Table1[[Practice no.]:[12]],33,FALSE),List!$A$2:$B$5,2,FALSE)))</f>
        <v/>
      </c>
      <c r="T394" s="55" t="str">
        <f>IF(C394="","",IF(ISERROR(VLOOKUP(VLOOKUP(C394,Table1[[Practice no.]:[12]],34,FALSE),List!$A$2:$B$5,2,FALSE)),"",VLOOKUP(VLOOKUP(C394,Table1[[Practice no.]:[12]],34,FALSE),List!$A$2:$B$5,2,FALSE)))</f>
        <v/>
      </c>
      <c r="U394" s="55" t="str">
        <f>IF(C394="","",IF(ISERROR(VLOOKUP(VLOOKUP(C394,Table1[[Practice no.]:[12]],35,FALSE),List!$A$2:$B$5,2,FALSE)),"",VLOOKUP(VLOOKUP(C394,Table1[[Practice no.]:[12]],35,FALSE),List!$A$2:$B$5,2,FALSE)))</f>
        <v/>
      </c>
      <c r="V394" s="55" t="str">
        <f>IF(C394="","",IF(ISERROR(VLOOKUP(VLOOKUP(C394,Table1[[Practice no.]:[12]],36,FALSE),List!$A$2:$B$5,2,FALSE)),"",VLOOKUP(VLOOKUP(C394,Table1[[Practice no.]:[12]],36,FALSE),List!$A$2:$B$5,2,FALSE)))</f>
        <v/>
      </c>
      <c r="W394" s="55" t="str">
        <f>IF(C394="","",IF(ISERROR(VLOOKUP(VLOOKUP(C394,Table1[[Practice no.]:[12]],37,FALSE),List!$A$2:$B$5,2,FALSE)),"",VLOOKUP(VLOOKUP(C394,Table1[[Practice no.]:[12]],37,FALSE),List!$A$2:$B$5,2,FALSE)))</f>
        <v/>
      </c>
      <c r="X394" s="55" t="str">
        <f>IF(C394="","",IF(ISERROR(VLOOKUP(VLOOKUP(C394,Table1[[Practice no.]:[12]],38,FALSE),List!$A$2:$B$5,2,FALSE)),"",VLOOKUP(VLOOKUP(C394,Table1[[Practice no.]:[12]],38,FALSE),List!$A$2:$B$5,2,FALSE)))</f>
        <v/>
      </c>
      <c r="Y394" s="55" t="str">
        <f>IF(C394="","",IF(ISERROR(VLOOKUP(VLOOKUP(C394,Table1[[Practice no.]:[12]],39,FALSE),List!$A$2:$B$5,2,FALSE)),"",VLOOKUP(VLOOKUP(C394,Table1[[Practice no.]:[12]],39,FALSE),List!$A$2:$B$5,2,FALSE)))</f>
        <v/>
      </c>
      <c r="Z394" s="55" t="str">
        <f>IF(C394="","",IF(ISERROR(VLOOKUP(VLOOKUP(C394,Table1[[Practice no.]:[12]],40,FALSE),List!$A$2:$B$5,2,FALSE)),"",VLOOKUP(VLOOKUP(C394,Table1[[Practice no.]:[12]],40,FALSE),List!$A$2:$B$5,2,FALSE)))</f>
        <v/>
      </c>
      <c r="AA394" s="55" t="str">
        <f>IF(C394="","",IF(ISERROR(VLOOKUP(VLOOKUP(C394,Table1[[Practice no.]:[12]],41,FALSE),List!$A$2:$B$5,2,FALSE)),"",VLOOKUP(VLOOKUP(C394,Table1[[Practice no.]:[12]],41,FALSE),List!$A$2:$B$5,2,FALSE)))</f>
        <v/>
      </c>
      <c r="AB394" s="55" t="str">
        <f>IF(C394="","",IF(ISERROR(VLOOKUP(VLOOKUP(C394,Table1[[Practice no.]:[12]],42,FALSE),List!$A$2:$B$5,2,FALSE)),"",VLOOKUP(VLOOKUP(C394,Table1[[Practice no.]:[12]],42,FALSE),List!$A$2:$B$5,2,FALSE)))</f>
        <v/>
      </c>
    </row>
    <row r="395" spans="1:28" ht="40.35" customHeight="1">
      <c r="A395" s="222"/>
      <c r="B395" s="219"/>
      <c r="C395" s="217"/>
      <c r="D395" s="219" t="str">
        <f>IF(C395="","",HYPERLINK("#'" &amp; C395 &amp; "'!A1",VLOOKUP(C395,Table1[[Practice no.]:[Pracitce Name]],2,FALSE)))</f>
        <v/>
      </c>
      <c r="E395" s="65" t="str">
        <f>IF(C395="","",IF(ISERROR(VLOOKUP(VLOOKUP(C395,Table1[[Practice no.]:[12]],19,FALSE),List!$A$2:$B$5,2,FALSE)),"",VLOOKUP(VLOOKUP(C395,Table1[[Practice no.]:[12]],19,FALSE),List!$A$2:$B$5,2,FALSE)))</f>
        <v/>
      </c>
      <c r="F395" s="66" t="str">
        <f>IF(C395="","",IF(ISERROR(VLOOKUP(VLOOKUP(C395,Table1[[Practice no.]:[12]],20,FALSE),List!$A$2:$B$5,2,FALSE)),"",VLOOKUP(VLOOKUP(C395,Table1[[Practice no.]:[12]],20,FALSE),List!$A$2:$B$5,2,FALSE)))</f>
        <v/>
      </c>
      <c r="G395" s="66" t="str">
        <f>IF(C395="","",IF(ISERROR(VLOOKUP(VLOOKUP(C395,Table1[[Practice no.]:[12]],21,FALSE),List!$A$2:$B$5,2,FALSE)),"",VLOOKUP(VLOOKUP(C395,Table1[[Practice no.]:[12]],21,FALSE),List!$A$2:$B$5,2,FALSE)))</f>
        <v/>
      </c>
      <c r="H395" s="67" t="str">
        <f>IF(C395="","",IF(ISERROR(VLOOKUP(VLOOKUP(C395,Table1[[Practice no.]:[12]],22,FALSE),List!$A$2:$B$5,2,FALSE)),"",VLOOKUP(VLOOKUP(C395,Table1[[Practice no.]:[12]],22,FALSE),List!$A$2:$B$5,2,FALSE)))</f>
        <v/>
      </c>
      <c r="I395" s="67" t="str">
        <f>IF(C395="","",IF(ISERROR(VLOOKUP(VLOOKUP(C395,Table1[[Practice no.]:[12]],23,FALSE),List!$A$2:$B$5,2,FALSE)),"",VLOOKUP(VLOOKUP(C395,Table1[[Practice no.]:[12]],23,FALSE),List!$A$2:$B$5,2,FALSE)))</f>
        <v/>
      </c>
      <c r="J395" s="67" t="str">
        <f>IF(C395="","",IF(ISERROR(VLOOKUP(VLOOKUP(C395,Table1[[Practice no.]:[12]],24,FALSE),List!$A$2:$B$5,2,FALSE)),"",VLOOKUP(VLOOKUP(C395,Table1[[Practice no.]:[12]],24,FALSE),List!$A$2:$B$5,2,FALSE)))</f>
        <v/>
      </c>
      <c r="K395" s="68" t="str">
        <f>IF(C395="","",IF(ISERROR(VLOOKUP(VLOOKUP(C395,Table1[[Practice no.]:[12]],25,FALSE),List!$A$2:$B$5,2,FALSE)),"",VLOOKUP(VLOOKUP(C395,Table1[[Practice no.]:[12]],25,FALSE),List!$A$2:$B$5,2,FALSE)))</f>
        <v/>
      </c>
      <c r="L395" s="68" t="str">
        <f>IF(C395="","",IF(ISERROR(VLOOKUP(VLOOKUP(C395,Table1[[Practice no.]:[12]],26,FALSE),List!$A$2:$B$5,2,FALSE)),"",VLOOKUP(VLOOKUP(C395,Table1[[Practice no.]:[12]],26,FALSE),List!$A$2:$B$5,2,FALSE)))</f>
        <v/>
      </c>
      <c r="M395" s="68" t="str">
        <f>IF(C395="","",IF(ISERROR(VLOOKUP(VLOOKUP(C395,Table1[[Practice no.]:[12]],27,FALSE),List!$A$2:$B$5,2,FALSE)),"",VLOOKUP(VLOOKUP(C395,Table1[[Practice no.]:[12]],27,FALSE),List!$A$2:$B$5,2,FALSE)))</f>
        <v/>
      </c>
      <c r="N395" s="69" t="str">
        <f>IF(C395="","",IF(ISERROR(VLOOKUP(VLOOKUP(C395,Table1[[Practice no.]:[12]],28,FALSE),List!$A$2:$B$5,2,FALSE)),"",VLOOKUP(VLOOKUP(C395,Table1[[Practice no.]:[12]],28,FALSE),List!$A$2:$B$5,2,FALSE)))</f>
        <v/>
      </c>
      <c r="O395" s="69" t="str">
        <f>IF(C395="","",IF(ISERROR(VLOOKUP(VLOOKUP(C395,Table1[[Practice no.]:[12]],29,FALSE),List!$A$2:$B$5,2,FALSE)),"",VLOOKUP(VLOOKUP(C395,Table1[[Practice no.]:[12]],29,FALSE),List!$A$2:$B$5,2,FALSE)))</f>
        <v/>
      </c>
      <c r="P395" s="69" t="str">
        <f>IF(C395="","",IF(ISERROR(VLOOKUP(VLOOKUP(C395,Table1[[Practice no.]:[12]],30,FALSE),List!$A$2:$B$5,2,FALSE)),"",VLOOKUP(VLOOKUP(C395,Table1[[Practice no.]:[12]],30,FALSE),List!$A$2:$B$5,2,FALSE)))</f>
        <v/>
      </c>
      <c r="Q395" s="77" t="str">
        <f>IF(C395="","",IF(ISERROR(VLOOKUP(VLOOKUP(C395,Table1[[Practice no.]:[12]],31,FALSE),List!$A$2:$B$5,2,FALSE)),"",VLOOKUP(VLOOKUP(C395,Table1[[Practice no.]:[12]],31,FALSE),List!$A$2:$B$5,2,FALSE)))</f>
        <v/>
      </c>
      <c r="R395" s="55" t="str">
        <f>IF(C395="","",IF(ISERROR(VLOOKUP(VLOOKUP(C395,Table1[[Practice no.]:[12]],32,FALSE),List!$A$2:$B$5,2,FALSE)),"",VLOOKUP(VLOOKUP(C395,Table1[[Practice no.]:[12]],32,FALSE),List!$A$2:$B$5,2,FALSE)))</f>
        <v/>
      </c>
      <c r="S395" s="55" t="str">
        <f>IF(C395="","",IF(ISERROR(VLOOKUP(VLOOKUP(C395,Table1[[Practice no.]:[12]],33,FALSE),List!$A$2:$B$5,2,FALSE)),"",VLOOKUP(VLOOKUP(C395,Table1[[Practice no.]:[12]],33,FALSE),List!$A$2:$B$5,2,FALSE)))</f>
        <v/>
      </c>
      <c r="T395" s="55" t="str">
        <f>IF(C395="","",IF(ISERROR(VLOOKUP(VLOOKUP(C395,Table1[[Practice no.]:[12]],34,FALSE),List!$A$2:$B$5,2,FALSE)),"",VLOOKUP(VLOOKUP(C395,Table1[[Practice no.]:[12]],34,FALSE),List!$A$2:$B$5,2,FALSE)))</f>
        <v/>
      </c>
      <c r="U395" s="55" t="str">
        <f>IF(C395="","",IF(ISERROR(VLOOKUP(VLOOKUP(C395,Table1[[Practice no.]:[12]],35,FALSE),List!$A$2:$B$5,2,FALSE)),"",VLOOKUP(VLOOKUP(C395,Table1[[Practice no.]:[12]],35,FALSE),List!$A$2:$B$5,2,FALSE)))</f>
        <v/>
      </c>
      <c r="V395" s="55" t="str">
        <f>IF(C395="","",IF(ISERROR(VLOOKUP(VLOOKUP(C395,Table1[[Practice no.]:[12]],36,FALSE),List!$A$2:$B$5,2,FALSE)),"",VLOOKUP(VLOOKUP(C395,Table1[[Practice no.]:[12]],36,FALSE),List!$A$2:$B$5,2,FALSE)))</f>
        <v/>
      </c>
      <c r="W395" s="55" t="str">
        <f>IF(C395="","",IF(ISERROR(VLOOKUP(VLOOKUP(C395,Table1[[Practice no.]:[12]],37,FALSE),List!$A$2:$B$5,2,FALSE)),"",VLOOKUP(VLOOKUP(C395,Table1[[Practice no.]:[12]],37,FALSE),List!$A$2:$B$5,2,FALSE)))</f>
        <v/>
      </c>
      <c r="X395" s="55" t="str">
        <f>IF(C395="","",IF(ISERROR(VLOOKUP(VLOOKUP(C395,Table1[[Practice no.]:[12]],38,FALSE),List!$A$2:$B$5,2,FALSE)),"",VLOOKUP(VLOOKUP(C395,Table1[[Practice no.]:[12]],38,FALSE),List!$A$2:$B$5,2,FALSE)))</f>
        <v/>
      </c>
      <c r="Y395" s="55" t="str">
        <f>IF(C395="","",IF(ISERROR(VLOOKUP(VLOOKUP(C395,Table1[[Practice no.]:[12]],39,FALSE),List!$A$2:$B$5,2,FALSE)),"",VLOOKUP(VLOOKUP(C395,Table1[[Practice no.]:[12]],39,FALSE),List!$A$2:$B$5,2,FALSE)))</f>
        <v/>
      </c>
      <c r="Z395" s="55" t="str">
        <f>IF(C395="","",IF(ISERROR(VLOOKUP(VLOOKUP(C395,Table1[[Practice no.]:[12]],40,FALSE),List!$A$2:$B$5,2,FALSE)),"",VLOOKUP(VLOOKUP(C395,Table1[[Practice no.]:[12]],40,FALSE),List!$A$2:$B$5,2,FALSE)))</f>
        <v/>
      </c>
      <c r="AA395" s="55" t="str">
        <f>IF(C395="","",IF(ISERROR(VLOOKUP(VLOOKUP(C395,Table1[[Practice no.]:[12]],41,FALSE),List!$A$2:$B$5,2,FALSE)),"",VLOOKUP(VLOOKUP(C395,Table1[[Practice no.]:[12]],41,FALSE),List!$A$2:$B$5,2,FALSE)))</f>
        <v/>
      </c>
      <c r="AB395" s="55" t="str">
        <f>IF(C395="","",IF(ISERROR(VLOOKUP(VLOOKUP(C395,Table1[[Practice no.]:[12]],42,FALSE),List!$A$2:$B$5,2,FALSE)),"",VLOOKUP(VLOOKUP(C395,Table1[[Practice no.]:[12]],42,FALSE),List!$A$2:$B$5,2,FALSE)))</f>
        <v/>
      </c>
    </row>
    <row r="396" spans="1:28" ht="40.35" customHeight="1">
      <c r="A396" s="222"/>
      <c r="B396" s="219"/>
      <c r="C396" s="217"/>
      <c r="D396" s="219" t="str">
        <f>IF(C396="","",HYPERLINK("#'" &amp; C396 &amp; "'!A1",VLOOKUP(C396,Table1[[Practice no.]:[Pracitce Name]],2,FALSE)))</f>
        <v/>
      </c>
      <c r="E396" s="65" t="str">
        <f>IF(C396="","",IF(ISERROR(VLOOKUP(VLOOKUP(C396,Table1[[Practice no.]:[12]],19,FALSE),List!$A$2:$B$5,2,FALSE)),"",VLOOKUP(VLOOKUP(C396,Table1[[Practice no.]:[12]],19,FALSE),List!$A$2:$B$5,2,FALSE)))</f>
        <v/>
      </c>
      <c r="F396" s="66" t="str">
        <f>IF(C396="","",IF(ISERROR(VLOOKUP(VLOOKUP(C396,Table1[[Practice no.]:[12]],20,FALSE),List!$A$2:$B$5,2,FALSE)),"",VLOOKUP(VLOOKUP(C396,Table1[[Practice no.]:[12]],20,FALSE),List!$A$2:$B$5,2,FALSE)))</f>
        <v/>
      </c>
      <c r="G396" s="66" t="str">
        <f>IF(C396="","",IF(ISERROR(VLOOKUP(VLOOKUP(C396,Table1[[Practice no.]:[12]],21,FALSE),List!$A$2:$B$5,2,FALSE)),"",VLOOKUP(VLOOKUP(C396,Table1[[Practice no.]:[12]],21,FALSE),List!$A$2:$B$5,2,FALSE)))</f>
        <v/>
      </c>
      <c r="H396" s="67" t="str">
        <f>IF(C396="","",IF(ISERROR(VLOOKUP(VLOOKUP(C396,Table1[[Practice no.]:[12]],22,FALSE),List!$A$2:$B$5,2,FALSE)),"",VLOOKUP(VLOOKUP(C396,Table1[[Practice no.]:[12]],22,FALSE),List!$A$2:$B$5,2,FALSE)))</f>
        <v/>
      </c>
      <c r="I396" s="67" t="str">
        <f>IF(C396="","",IF(ISERROR(VLOOKUP(VLOOKUP(C396,Table1[[Practice no.]:[12]],23,FALSE),List!$A$2:$B$5,2,FALSE)),"",VLOOKUP(VLOOKUP(C396,Table1[[Practice no.]:[12]],23,FALSE),List!$A$2:$B$5,2,FALSE)))</f>
        <v/>
      </c>
      <c r="J396" s="67" t="str">
        <f>IF(C396="","",IF(ISERROR(VLOOKUP(VLOOKUP(C396,Table1[[Practice no.]:[12]],24,FALSE),List!$A$2:$B$5,2,FALSE)),"",VLOOKUP(VLOOKUP(C396,Table1[[Practice no.]:[12]],24,FALSE),List!$A$2:$B$5,2,FALSE)))</f>
        <v/>
      </c>
      <c r="K396" s="68" t="str">
        <f>IF(C396="","",IF(ISERROR(VLOOKUP(VLOOKUP(C396,Table1[[Practice no.]:[12]],25,FALSE),List!$A$2:$B$5,2,FALSE)),"",VLOOKUP(VLOOKUP(C396,Table1[[Practice no.]:[12]],25,FALSE),List!$A$2:$B$5,2,FALSE)))</f>
        <v/>
      </c>
      <c r="L396" s="68" t="str">
        <f>IF(C396="","",IF(ISERROR(VLOOKUP(VLOOKUP(C396,Table1[[Practice no.]:[12]],26,FALSE),List!$A$2:$B$5,2,FALSE)),"",VLOOKUP(VLOOKUP(C396,Table1[[Practice no.]:[12]],26,FALSE),List!$A$2:$B$5,2,FALSE)))</f>
        <v/>
      </c>
      <c r="M396" s="68" t="str">
        <f>IF(C396="","",IF(ISERROR(VLOOKUP(VLOOKUP(C396,Table1[[Practice no.]:[12]],27,FALSE),List!$A$2:$B$5,2,FALSE)),"",VLOOKUP(VLOOKUP(C396,Table1[[Practice no.]:[12]],27,FALSE),List!$A$2:$B$5,2,FALSE)))</f>
        <v/>
      </c>
      <c r="N396" s="69" t="str">
        <f>IF(C396="","",IF(ISERROR(VLOOKUP(VLOOKUP(C396,Table1[[Practice no.]:[12]],28,FALSE),List!$A$2:$B$5,2,FALSE)),"",VLOOKUP(VLOOKUP(C396,Table1[[Practice no.]:[12]],28,FALSE),List!$A$2:$B$5,2,FALSE)))</f>
        <v/>
      </c>
      <c r="O396" s="69" t="str">
        <f>IF(C396="","",IF(ISERROR(VLOOKUP(VLOOKUP(C396,Table1[[Practice no.]:[12]],29,FALSE),List!$A$2:$B$5,2,FALSE)),"",VLOOKUP(VLOOKUP(C396,Table1[[Practice no.]:[12]],29,FALSE),List!$A$2:$B$5,2,FALSE)))</f>
        <v/>
      </c>
      <c r="P396" s="69" t="str">
        <f>IF(C396="","",IF(ISERROR(VLOOKUP(VLOOKUP(C396,Table1[[Practice no.]:[12]],30,FALSE),List!$A$2:$B$5,2,FALSE)),"",VLOOKUP(VLOOKUP(C396,Table1[[Practice no.]:[12]],30,FALSE),List!$A$2:$B$5,2,FALSE)))</f>
        <v/>
      </c>
      <c r="Q396" s="77" t="str">
        <f>IF(C396="","",IF(ISERROR(VLOOKUP(VLOOKUP(C396,Table1[[Practice no.]:[12]],31,FALSE),List!$A$2:$B$5,2,FALSE)),"",VLOOKUP(VLOOKUP(C396,Table1[[Practice no.]:[12]],31,FALSE),List!$A$2:$B$5,2,FALSE)))</f>
        <v/>
      </c>
      <c r="R396" s="55" t="str">
        <f>IF(C396="","",IF(ISERROR(VLOOKUP(VLOOKUP(C396,Table1[[Practice no.]:[12]],32,FALSE),List!$A$2:$B$5,2,FALSE)),"",VLOOKUP(VLOOKUP(C396,Table1[[Practice no.]:[12]],32,FALSE),List!$A$2:$B$5,2,FALSE)))</f>
        <v/>
      </c>
      <c r="S396" s="55" t="str">
        <f>IF(C396="","",IF(ISERROR(VLOOKUP(VLOOKUP(C396,Table1[[Practice no.]:[12]],33,FALSE),List!$A$2:$B$5,2,FALSE)),"",VLOOKUP(VLOOKUP(C396,Table1[[Practice no.]:[12]],33,FALSE),List!$A$2:$B$5,2,FALSE)))</f>
        <v/>
      </c>
      <c r="T396" s="55" t="str">
        <f>IF(C396="","",IF(ISERROR(VLOOKUP(VLOOKUP(C396,Table1[[Practice no.]:[12]],34,FALSE),List!$A$2:$B$5,2,FALSE)),"",VLOOKUP(VLOOKUP(C396,Table1[[Practice no.]:[12]],34,FALSE),List!$A$2:$B$5,2,FALSE)))</f>
        <v/>
      </c>
      <c r="U396" s="55" t="str">
        <f>IF(C396="","",IF(ISERROR(VLOOKUP(VLOOKUP(C396,Table1[[Practice no.]:[12]],35,FALSE),List!$A$2:$B$5,2,FALSE)),"",VLOOKUP(VLOOKUP(C396,Table1[[Practice no.]:[12]],35,FALSE),List!$A$2:$B$5,2,FALSE)))</f>
        <v/>
      </c>
      <c r="V396" s="55" t="str">
        <f>IF(C396="","",IF(ISERROR(VLOOKUP(VLOOKUP(C396,Table1[[Practice no.]:[12]],36,FALSE),List!$A$2:$B$5,2,FALSE)),"",VLOOKUP(VLOOKUP(C396,Table1[[Practice no.]:[12]],36,FALSE),List!$A$2:$B$5,2,FALSE)))</f>
        <v/>
      </c>
      <c r="W396" s="55" t="str">
        <f>IF(C396="","",IF(ISERROR(VLOOKUP(VLOOKUP(C396,Table1[[Practice no.]:[12]],37,FALSE),List!$A$2:$B$5,2,FALSE)),"",VLOOKUP(VLOOKUP(C396,Table1[[Practice no.]:[12]],37,FALSE),List!$A$2:$B$5,2,FALSE)))</f>
        <v/>
      </c>
      <c r="X396" s="55" t="str">
        <f>IF(C396="","",IF(ISERROR(VLOOKUP(VLOOKUP(C396,Table1[[Practice no.]:[12]],38,FALSE),List!$A$2:$B$5,2,FALSE)),"",VLOOKUP(VLOOKUP(C396,Table1[[Practice no.]:[12]],38,FALSE),List!$A$2:$B$5,2,FALSE)))</f>
        <v/>
      </c>
      <c r="Y396" s="55" t="str">
        <f>IF(C396="","",IF(ISERROR(VLOOKUP(VLOOKUP(C396,Table1[[Practice no.]:[12]],39,FALSE),List!$A$2:$B$5,2,FALSE)),"",VLOOKUP(VLOOKUP(C396,Table1[[Practice no.]:[12]],39,FALSE),List!$A$2:$B$5,2,FALSE)))</f>
        <v/>
      </c>
      <c r="Z396" s="55" t="str">
        <f>IF(C396="","",IF(ISERROR(VLOOKUP(VLOOKUP(C396,Table1[[Practice no.]:[12]],40,FALSE),List!$A$2:$B$5,2,FALSE)),"",VLOOKUP(VLOOKUP(C396,Table1[[Practice no.]:[12]],40,FALSE),List!$A$2:$B$5,2,FALSE)))</f>
        <v/>
      </c>
      <c r="AA396" s="55" t="str">
        <f>IF(C396="","",IF(ISERROR(VLOOKUP(VLOOKUP(C396,Table1[[Practice no.]:[12]],41,FALSE),List!$A$2:$B$5,2,FALSE)),"",VLOOKUP(VLOOKUP(C396,Table1[[Practice no.]:[12]],41,FALSE),List!$A$2:$B$5,2,FALSE)))</f>
        <v/>
      </c>
      <c r="AB396" s="55" t="str">
        <f>IF(C396="","",IF(ISERROR(VLOOKUP(VLOOKUP(C396,Table1[[Practice no.]:[12]],42,FALSE),List!$A$2:$B$5,2,FALSE)),"",VLOOKUP(VLOOKUP(C396,Table1[[Practice no.]:[12]],42,FALSE),List!$A$2:$B$5,2,FALSE)))</f>
        <v/>
      </c>
    </row>
    <row r="397" spans="1:28" ht="40.35" customHeight="1">
      <c r="A397" s="222"/>
      <c r="B397" s="219"/>
      <c r="C397" s="217"/>
      <c r="D397" s="219" t="str">
        <f>IF(C397="","",HYPERLINK("#'" &amp; C397 &amp; "'!A1",VLOOKUP(C397,Table1[[Practice no.]:[Pracitce Name]],2,FALSE)))</f>
        <v/>
      </c>
      <c r="E397" s="65" t="str">
        <f>IF(C397="","",IF(ISERROR(VLOOKUP(VLOOKUP(C397,Table1[[Practice no.]:[12]],19,FALSE),List!$A$2:$B$5,2,FALSE)),"",VLOOKUP(VLOOKUP(C397,Table1[[Practice no.]:[12]],19,FALSE),List!$A$2:$B$5,2,FALSE)))</f>
        <v/>
      </c>
      <c r="F397" s="66" t="str">
        <f>IF(C397="","",IF(ISERROR(VLOOKUP(VLOOKUP(C397,Table1[[Practice no.]:[12]],20,FALSE),List!$A$2:$B$5,2,FALSE)),"",VLOOKUP(VLOOKUP(C397,Table1[[Practice no.]:[12]],20,FALSE),List!$A$2:$B$5,2,FALSE)))</f>
        <v/>
      </c>
      <c r="G397" s="66" t="str">
        <f>IF(C397="","",IF(ISERROR(VLOOKUP(VLOOKUP(C397,Table1[[Practice no.]:[12]],21,FALSE),List!$A$2:$B$5,2,FALSE)),"",VLOOKUP(VLOOKUP(C397,Table1[[Practice no.]:[12]],21,FALSE),List!$A$2:$B$5,2,FALSE)))</f>
        <v/>
      </c>
      <c r="H397" s="67" t="str">
        <f>IF(C397="","",IF(ISERROR(VLOOKUP(VLOOKUP(C397,Table1[[Practice no.]:[12]],22,FALSE),List!$A$2:$B$5,2,FALSE)),"",VLOOKUP(VLOOKUP(C397,Table1[[Practice no.]:[12]],22,FALSE),List!$A$2:$B$5,2,FALSE)))</f>
        <v/>
      </c>
      <c r="I397" s="67" t="str">
        <f>IF(C397="","",IF(ISERROR(VLOOKUP(VLOOKUP(C397,Table1[[Practice no.]:[12]],23,FALSE),List!$A$2:$B$5,2,FALSE)),"",VLOOKUP(VLOOKUP(C397,Table1[[Practice no.]:[12]],23,FALSE),List!$A$2:$B$5,2,FALSE)))</f>
        <v/>
      </c>
      <c r="J397" s="67" t="str">
        <f>IF(C397="","",IF(ISERROR(VLOOKUP(VLOOKUP(C397,Table1[[Practice no.]:[12]],24,FALSE),List!$A$2:$B$5,2,FALSE)),"",VLOOKUP(VLOOKUP(C397,Table1[[Practice no.]:[12]],24,FALSE),List!$A$2:$B$5,2,FALSE)))</f>
        <v/>
      </c>
      <c r="K397" s="68" t="str">
        <f>IF(C397="","",IF(ISERROR(VLOOKUP(VLOOKUP(C397,Table1[[Practice no.]:[12]],25,FALSE),List!$A$2:$B$5,2,FALSE)),"",VLOOKUP(VLOOKUP(C397,Table1[[Practice no.]:[12]],25,FALSE),List!$A$2:$B$5,2,FALSE)))</f>
        <v/>
      </c>
      <c r="L397" s="68" t="str">
        <f>IF(C397="","",IF(ISERROR(VLOOKUP(VLOOKUP(C397,Table1[[Practice no.]:[12]],26,FALSE),List!$A$2:$B$5,2,FALSE)),"",VLOOKUP(VLOOKUP(C397,Table1[[Practice no.]:[12]],26,FALSE),List!$A$2:$B$5,2,FALSE)))</f>
        <v/>
      </c>
      <c r="M397" s="68" t="str">
        <f>IF(C397="","",IF(ISERROR(VLOOKUP(VLOOKUP(C397,Table1[[Practice no.]:[12]],27,FALSE),List!$A$2:$B$5,2,FALSE)),"",VLOOKUP(VLOOKUP(C397,Table1[[Practice no.]:[12]],27,FALSE),List!$A$2:$B$5,2,FALSE)))</f>
        <v/>
      </c>
      <c r="N397" s="69" t="str">
        <f>IF(C397="","",IF(ISERROR(VLOOKUP(VLOOKUP(C397,Table1[[Practice no.]:[12]],28,FALSE),List!$A$2:$B$5,2,FALSE)),"",VLOOKUP(VLOOKUP(C397,Table1[[Practice no.]:[12]],28,FALSE),List!$A$2:$B$5,2,FALSE)))</f>
        <v/>
      </c>
      <c r="O397" s="69" t="str">
        <f>IF(C397="","",IF(ISERROR(VLOOKUP(VLOOKUP(C397,Table1[[Practice no.]:[12]],29,FALSE),List!$A$2:$B$5,2,FALSE)),"",VLOOKUP(VLOOKUP(C397,Table1[[Practice no.]:[12]],29,FALSE),List!$A$2:$B$5,2,FALSE)))</f>
        <v/>
      </c>
      <c r="P397" s="69" t="str">
        <f>IF(C397="","",IF(ISERROR(VLOOKUP(VLOOKUP(C397,Table1[[Practice no.]:[12]],30,FALSE),List!$A$2:$B$5,2,FALSE)),"",VLOOKUP(VLOOKUP(C397,Table1[[Practice no.]:[12]],30,FALSE),List!$A$2:$B$5,2,FALSE)))</f>
        <v/>
      </c>
      <c r="Q397" s="77" t="str">
        <f>IF(C397="","",IF(ISERROR(VLOOKUP(VLOOKUP(C397,Table1[[Practice no.]:[12]],31,FALSE),List!$A$2:$B$5,2,FALSE)),"",VLOOKUP(VLOOKUP(C397,Table1[[Practice no.]:[12]],31,FALSE),List!$A$2:$B$5,2,FALSE)))</f>
        <v/>
      </c>
      <c r="R397" s="55" t="str">
        <f>IF(C397="","",IF(ISERROR(VLOOKUP(VLOOKUP(C397,Table1[[Practice no.]:[12]],32,FALSE),List!$A$2:$B$5,2,FALSE)),"",VLOOKUP(VLOOKUP(C397,Table1[[Practice no.]:[12]],32,FALSE),List!$A$2:$B$5,2,FALSE)))</f>
        <v/>
      </c>
      <c r="S397" s="55" t="str">
        <f>IF(C397="","",IF(ISERROR(VLOOKUP(VLOOKUP(C397,Table1[[Practice no.]:[12]],33,FALSE),List!$A$2:$B$5,2,FALSE)),"",VLOOKUP(VLOOKUP(C397,Table1[[Practice no.]:[12]],33,FALSE),List!$A$2:$B$5,2,FALSE)))</f>
        <v/>
      </c>
      <c r="T397" s="55" t="str">
        <f>IF(C397="","",IF(ISERROR(VLOOKUP(VLOOKUP(C397,Table1[[Practice no.]:[12]],34,FALSE),List!$A$2:$B$5,2,FALSE)),"",VLOOKUP(VLOOKUP(C397,Table1[[Practice no.]:[12]],34,FALSE),List!$A$2:$B$5,2,FALSE)))</f>
        <v/>
      </c>
      <c r="U397" s="55" t="str">
        <f>IF(C397="","",IF(ISERROR(VLOOKUP(VLOOKUP(C397,Table1[[Practice no.]:[12]],35,FALSE),List!$A$2:$B$5,2,FALSE)),"",VLOOKUP(VLOOKUP(C397,Table1[[Practice no.]:[12]],35,FALSE),List!$A$2:$B$5,2,FALSE)))</f>
        <v/>
      </c>
      <c r="V397" s="55" t="str">
        <f>IF(C397="","",IF(ISERROR(VLOOKUP(VLOOKUP(C397,Table1[[Practice no.]:[12]],36,FALSE),List!$A$2:$B$5,2,FALSE)),"",VLOOKUP(VLOOKUP(C397,Table1[[Practice no.]:[12]],36,FALSE),List!$A$2:$B$5,2,FALSE)))</f>
        <v/>
      </c>
      <c r="W397" s="55" t="str">
        <f>IF(C397="","",IF(ISERROR(VLOOKUP(VLOOKUP(C397,Table1[[Practice no.]:[12]],37,FALSE),List!$A$2:$B$5,2,FALSE)),"",VLOOKUP(VLOOKUP(C397,Table1[[Practice no.]:[12]],37,FALSE),List!$A$2:$B$5,2,FALSE)))</f>
        <v/>
      </c>
      <c r="X397" s="55" t="str">
        <f>IF(C397="","",IF(ISERROR(VLOOKUP(VLOOKUP(C397,Table1[[Practice no.]:[12]],38,FALSE),List!$A$2:$B$5,2,FALSE)),"",VLOOKUP(VLOOKUP(C397,Table1[[Practice no.]:[12]],38,FALSE),List!$A$2:$B$5,2,FALSE)))</f>
        <v/>
      </c>
      <c r="Y397" s="55" t="str">
        <f>IF(C397="","",IF(ISERROR(VLOOKUP(VLOOKUP(C397,Table1[[Practice no.]:[12]],39,FALSE),List!$A$2:$B$5,2,FALSE)),"",VLOOKUP(VLOOKUP(C397,Table1[[Practice no.]:[12]],39,FALSE),List!$A$2:$B$5,2,FALSE)))</f>
        <v/>
      </c>
      <c r="Z397" s="55" t="str">
        <f>IF(C397="","",IF(ISERROR(VLOOKUP(VLOOKUP(C397,Table1[[Practice no.]:[12]],40,FALSE),List!$A$2:$B$5,2,FALSE)),"",VLOOKUP(VLOOKUP(C397,Table1[[Practice no.]:[12]],40,FALSE),List!$A$2:$B$5,2,FALSE)))</f>
        <v/>
      </c>
      <c r="AA397" s="55" t="str">
        <f>IF(C397="","",IF(ISERROR(VLOOKUP(VLOOKUP(C397,Table1[[Practice no.]:[12]],41,FALSE),List!$A$2:$B$5,2,FALSE)),"",VLOOKUP(VLOOKUP(C397,Table1[[Practice no.]:[12]],41,FALSE),List!$A$2:$B$5,2,FALSE)))</f>
        <v/>
      </c>
      <c r="AB397" s="55" t="str">
        <f>IF(C397="","",IF(ISERROR(VLOOKUP(VLOOKUP(C397,Table1[[Practice no.]:[12]],42,FALSE),List!$A$2:$B$5,2,FALSE)),"",VLOOKUP(VLOOKUP(C397,Table1[[Practice no.]:[12]],42,FALSE),List!$A$2:$B$5,2,FALSE)))</f>
        <v/>
      </c>
    </row>
    <row r="398" spans="1:28" ht="40.35" customHeight="1">
      <c r="A398" s="222"/>
      <c r="B398" s="219"/>
      <c r="C398" s="217"/>
      <c r="D398" s="219" t="str">
        <f>IF(C398="","",HYPERLINK("#'" &amp; C398 &amp; "'!A1",VLOOKUP(C398,Table1[[Practice no.]:[Pracitce Name]],2,FALSE)))</f>
        <v/>
      </c>
      <c r="E398" s="65" t="str">
        <f>IF(C398="","",IF(ISERROR(VLOOKUP(VLOOKUP(C398,Table1[[Practice no.]:[12]],19,FALSE),List!$A$2:$B$5,2,FALSE)),"",VLOOKUP(VLOOKUP(C398,Table1[[Practice no.]:[12]],19,FALSE),List!$A$2:$B$5,2,FALSE)))</f>
        <v/>
      </c>
      <c r="F398" s="66" t="str">
        <f>IF(C398="","",IF(ISERROR(VLOOKUP(VLOOKUP(C398,Table1[[Practice no.]:[12]],20,FALSE),List!$A$2:$B$5,2,FALSE)),"",VLOOKUP(VLOOKUP(C398,Table1[[Practice no.]:[12]],20,FALSE),List!$A$2:$B$5,2,FALSE)))</f>
        <v/>
      </c>
      <c r="G398" s="66" t="str">
        <f>IF(C398="","",IF(ISERROR(VLOOKUP(VLOOKUP(C398,Table1[[Practice no.]:[12]],21,FALSE),List!$A$2:$B$5,2,FALSE)),"",VLOOKUP(VLOOKUP(C398,Table1[[Practice no.]:[12]],21,FALSE),List!$A$2:$B$5,2,FALSE)))</f>
        <v/>
      </c>
      <c r="H398" s="67" t="str">
        <f>IF(C398="","",IF(ISERROR(VLOOKUP(VLOOKUP(C398,Table1[[Practice no.]:[12]],22,FALSE),List!$A$2:$B$5,2,FALSE)),"",VLOOKUP(VLOOKUP(C398,Table1[[Practice no.]:[12]],22,FALSE),List!$A$2:$B$5,2,FALSE)))</f>
        <v/>
      </c>
      <c r="I398" s="67" t="str">
        <f>IF(C398="","",IF(ISERROR(VLOOKUP(VLOOKUP(C398,Table1[[Practice no.]:[12]],23,FALSE),List!$A$2:$B$5,2,FALSE)),"",VLOOKUP(VLOOKUP(C398,Table1[[Practice no.]:[12]],23,FALSE),List!$A$2:$B$5,2,FALSE)))</f>
        <v/>
      </c>
      <c r="J398" s="67" t="str">
        <f>IF(C398="","",IF(ISERROR(VLOOKUP(VLOOKUP(C398,Table1[[Practice no.]:[12]],24,FALSE),List!$A$2:$B$5,2,FALSE)),"",VLOOKUP(VLOOKUP(C398,Table1[[Practice no.]:[12]],24,FALSE),List!$A$2:$B$5,2,FALSE)))</f>
        <v/>
      </c>
      <c r="K398" s="68" t="str">
        <f>IF(C398="","",IF(ISERROR(VLOOKUP(VLOOKUP(C398,Table1[[Practice no.]:[12]],25,FALSE),List!$A$2:$B$5,2,FALSE)),"",VLOOKUP(VLOOKUP(C398,Table1[[Practice no.]:[12]],25,FALSE),List!$A$2:$B$5,2,FALSE)))</f>
        <v/>
      </c>
      <c r="L398" s="68" t="str">
        <f>IF(C398="","",IF(ISERROR(VLOOKUP(VLOOKUP(C398,Table1[[Practice no.]:[12]],26,FALSE),List!$A$2:$B$5,2,FALSE)),"",VLOOKUP(VLOOKUP(C398,Table1[[Practice no.]:[12]],26,FALSE),List!$A$2:$B$5,2,FALSE)))</f>
        <v/>
      </c>
      <c r="M398" s="68" t="str">
        <f>IF(C398="","",IF(ISERROR(VLOOKUP(VLOOKUP(C398,Table1[[Practice no.]:[12]],27,FALSE),List!$A$2:$B$5,2,FALSE)),"",VLOOKUP(VLOOKUP(C398,Table1[[Practice no.]:[12]],27,FALSE),List!$A$2:$B$5,2,FALSE)))</f>
        <v/>
      </c>
      <c r="N398" s="69" t="str">
        <f>IF(C398="","",IF(ISERROR(VLOOKUP(VLOOKUP(C398,Table1[[Practice no.]:[12]],28,FALSE),List!$A$2:$B$5,2,FALSE)),"",VLOOKUP(VLOOKUP(C398,Table1[[Practice no.]:[12]],28,FALSE),List!$A$2:$B$5,2,FALSE)))</f>
        <v/>
      </c>
      <c r="O398" s="69" t="str">
        <f>IF(C398="","",IF(ISERROR(VLOOKUP(VLOOKUP(C398,Table1[[Practice no.]:[12]],29,FALSE),List!$A$2:$B$5,2,FALSE)),"",VLOOKUP(VLOOKUP(C398,Table1[[Practice no.]:[12]],29,FALSE),List!$A$2:$B$5,2,FALSE)))</f>
        <v/>
      </c>
      <c r="P398" s="69" t="str">
        <f>IF(C398="","",IF(ISERROR(VLOOKUP(VLOOKUP(C398,Table1[[Practice no.]:[12]],30,FALSE),List!$A$2:$B$5,2,FALSE)),"",VLOOKUP(VLOOKUP(C398,Table1[[Practice no.]:[12]],30,FALSE),List!$A$2:$B$5,2,FALSE)))</f>
        <v/>
      </c>
      <c r="Q398" s="77" t="str">
        <f>IF(C398="","",IF(ISERROR(VLOOKUP(VLOOKUP(C398,Table1[[Practice no.]:[12]],31,FALSE),List!$A$2:$B$5,2,FALSE)),"",VLOOKUP(VLOOKUP(C398,Table1[[Practice no.]:[12]],31,FALSE),List!$A$2:$B$5,2,FALSE)))</f>
        <v/>
      </c>
      <c r="R398" s="55" t="str">
        <f>IF(C398="","",IF(ISERROR(VLOOKUP(VLOOKUP(C398,Table1[[Practice no.]:[12]],32,FALSE),List!$A$2:$B$5,2,FALSE)),"",VLOOKUP(VLOOKUP(C398,Table1[[Practice no.]:[12]],32,FALSE),List!$A$2:$B$5,2,FALSE)))</f>
        <v/>
      </c>
      <c r="S398" s="55" t="str">
        <f>IF(C398="","",IF(ISERROR(VLOOKUP(VLOOKUP(C398,Table1[[Practice no.]:[12]],33,FALSE),List!$A$2:$B$5,2,FALSE)),"",VLOOKUP(VLOOKUP(C398,Table1[[Practice no.]:[12]],33,FALSE),List!$A$2:$B$5,2,FALSE)))</f>
        <v/>
      </c>
      <c r="T398" s="55" t="str">
        <f>IF(C398="","",IF(ISERROR(VLOOKUP(VLOOKUP(C398,Table1[[Practice no.]:[12]],34,FALSE),List!$A$2:$B$5,2,FALSE)),"",VLOOKUP(VLOOKUP(C398,Table1[[Practice no.]:[12]],34,FALSE),List!$A$2:$B$5,2,FALSE)))</f>
        <v/>
      </c>
      <c r="U398" s="55" t="str">
        <f>IF(C398="","",IF(ISERROR(VLOOKUP(VLOOKUP(C398,Table1[[Practice no.]:[12]],35,FALSE),List!$A$2:$B$5,2,FALSE)),"",VLOOKUP(VLOOKUP(C398,Table1[[Practice no.]:[12]],35,FALSE),List!$A$2:$B$5,2,FALSE)))</f>
        <v/>
      </c>
      <c r="V398" s="55" t="str">
        <f>IF(C398="","",IF(ISERROR(VLOOKUP(VLOOKUP(C398,Table1[[Practice no.]:[12]],36,FALSE),List!$A$2:$B$5,2,FALSE)),"",VLOOKUP(VLOOKUP(C398,Table1[[Practice no.]:[12]],36,FALSE),List!$A$2:$B$5,2,FALSE)))</f>
        <v/>
      </c>
      <c r="W398" s="55" t="str">
        <f>IF(C398="","",IF(ISERROR(VLOOKUP(VLOOKUP(C398,Table1[[Practice no.]:[12]],37,FALSE),List!$A$2:$B$5,2,FALSE)),"",VLOOKUP(VLOOKUP(C398,Table1[[Practice no.]:[12]],37,FALSE),List!$A$2:$B$5,2,FALSE)))</f>
        <v/>
      </c>
      <c r="X398" s="55" t="str">
        <f>IF(C398="","",IF(ISERROR(VLOOKUP(VLOOKUP(C398,Table1[[Practice no.]:[12]],38,FALSE),List!$A$2:$B$5,2,FALSE)),"",VLOOKUP(VLOOKUP(C398,Table1[[Practice no.]:[12]],38,FALSE),List!$A$2:$B$5,2,FALSE)))</f>
        <v/>
      </c>
      <c r="Y398" s="55" t="str">
        <f>IF(C398="","",IF(ISERROR(VLOOKUP(VLOOKUP(C398,Table1[[Practice no.]:[12]],39,FALSE),List!$A$2:$B$5,2,FALSE)),"",VLOOKUP(VLOOKUP(C398,Table1[[Practice no.]:[12]],39,FALSE),List!$A$2:$B$5,2,FALSE)))</f>
        <v/>
      </c>
      <c r="Z398" s="55" t="str">
        <f>IF(C398="","",IF(ISERROR(VLOOKUP(VLOOKUP(C398,Table1[[Practice no.]:[12]],40,FALSE),List!$A$2:$B$5,2,FALSE)),"",VLOOKUP(VLOOKUP(C398,Table1[[Practice no.]:[12]],40,FALSE),List!$A$2:$B$5,2,FALSE)))</f>
        <v/>
      </c>
      <c r="AA398" s="55" t="str">
        <f>IF(C398="","",IF(ISERROR(VLOOKUP(VLOOKUP(C398,Table1[[Practice no.]:[12]],41,FALSE),List!$A$2:$B$5,2,FALSE)),"",VLOOKUP(VLOOKUP(C398,Table1[[Practice no.]:[12]],41,FALSE),List!$A$2:$B$5,2,FALSE)))</f>
        <v/>
      </c>
      <c r="AB398" s="55" t="str">
        <f>IF(C398="","",IF(ISERROR(VLOOKUP(VLOOKUP(C398,Table1[[Practice no.]:[12]],42,FALSE),List!$A$2:$B$5,2,FALSE)),"",VLOOKUP(VLOOKUP(C398,Table1[[Practice no.]:[12]],42,FALSE),List!$A$2:$B$5,2,FALSE)))</f>
        <v/>
      </c>
    </row>
    <row r="399" spans="1:28" ht="40.35" customHeight="1">
      <c r="A399" s="222"/>
      <c r="B399" s="219"/>
      <c r="C399" s="217"/>
      <c r="D399" s="219" t="str">
        <f>IF(C399="","",HYPERLINK("#'" &amp; C399 &amp; "'!A1",VLOOKUP(C399,Table1[[Practice no.]:[Pracitce Name]],2,FALSE)))</f>
        <v/>
      </c>
      <c r="E399" s="65" t="str">
        <f>IF(C399="","",IF(ISERROR(VLOOKUP(VLOOKUP(C399,Table1[[Practice no.]:[12]],19,FALSE),List!$A$2:$B$5,2,FALSE)),"",VLOOKUP(VLOOKUP(C399,Table1[[Practice no.]:[12]],19,FALSE),List!$A$2:$B$5,2,FALSE)))</f>
        <v/>
      </c>
      <c r="F399" s="66" t="str">
        <f>IF(C399="","",IF(ISERROR(VLOOKUP(VLOOKUP(C399,Table1[[Practice no.]:[12]],20,FALSE),List!$A$2:$B$5,2,FALSE)),"",VLOOKUP(VLOOKUP(C399,Table1[[Practice no.]:[12]],20,FALSE),List!$A$2:$B$5,2,FALSE)))</f>
        <v/>
      </c>
      <c r="G399" s="66" t="str">
        <f>IF(C399="","",IF(ISERROR(VLOOKUP(VLOOKUP(C399,Table1[[Practice no.]:[12]],21,FALSE),List!$A$2:$B$5,2,FALSE)),"",VLOOKUP(VLOOKUP(C399,Table1[[Practice no.]:[12]],21,FALSE),List!$A$2:$B$5,2,FALSE)))</f>
        <v/>
      </c>
      <c r="H399" s="67" t="str">
        <f>IF(C399="","",IF(ISERROR(VLOOKUP(VLOOKUP(C399,Table1[[Practice no.]:[12]],22,FALSE),List!$A$2:$B$5,2,FALSE)),"",VLOOKUP(VLOOKUP(C399,Table1[[Practice no.]:[12]],22,FALSE),List!$A$2:$B$5,2,FALSE)))</f>
        <v/>
      </c>
      <c r="I399" s="67" t="str">
        <f>IF(C399="","",IF(ISERROR(VLOOKUP(VLOOKUP(C399,Table1[[Practice no.]:[12]],23,FALSE),List!$A$2:$B$5,2,FALSE)),"",VLOOKUP(VLOOKUP(C399,Table1[[Practice no.]:[12]],23,FALSE),List!$A$2:$B$5,2,FALSE)))</f>
        <v/>
      </c>
      <c r="J399" s="67" t="str">
        <f>IF(C399="","",IF(ISERROR(VLOOKUP(VLOOKUP(C399,Table1[[Practice no.]:[12]],24,FALSE),List!$A$2:$B$5,2,FALSE)),"",VLOOKUP(VLOOKUP(C399,Table1[[Practice no.]:[12]],24,FALSE),List!$A$2:$B$5,2,FALSE)))</f>
        <v/>
      </c>
      <c r="K399" s="68" t="str">
        <f>IF(C399="","",IF(ISERROR(VLOOKUP(VLOOKUP(C399,Table1[[Practice no.]:[12]],25,FALSE),List!$A$2:$B$5,2,FALSE)),"",VLOOKUP(VLOOKUP(C399,Table1[[Practice no.]:[12]],25,FALSE),List!$A$2:$B$5,2,FALSE)))</f>
        <v/>
      </c>
      <c r="L399" s="68" t="str">
        <f>IF(C399="","",IF(ISERROR(VLOOKUP(VLOOKUP(C399,Table1[[Practice no.]:[12]],26,FALSE),List!$A$2:$B$5,2,FALSE)),"",VLOOKUP(VLOOKUP(C399,Table1[[Practice no.]:[12]],26,FALSE),List!$A$2:$B$5,2,FALSE)))</f>
        <v/>
      </c>
      <c r="M399" s="68" t="str">
        <f>IF(C399="","",IF(ISERROR(VLOOKUP(VLOOKUP(C399,Table1[[Practice no.]:[12]],27,FALSE),List!$A$2:$B$5,2,FALSE)),"",VLOOKUP(VLOOKUP(C399,Table1[[Practice no.]:[12]],27,FALSE),List!$A$2:$B$5,2,FALSE)))</f>
        <v/>
      </c>
      <c r="N399" s="69" t="str">
        <f>IF(C399="","",IF(ISERROR(VLOOKUP(VLOOKUP(C399,Table1[[Practice no.]:[12]],28,FALSE),List!$A$2:$B$5,2,FALSE)),"",VLOOKUP(VLOOKUP(C399,Table1[[Practice no.]:[12]],28,FALSE),List!$A$2:$B$5,2,FALSE)))</f>
        <v/>
      </c>
      <c r="O399" s="69" t="str">
        <f>IF(C399="","",IF(ISERROR(VLOOKUP(VLOOKUP(C399,Table1[[Practice no.]:[12]],29,FALSE),List!$A$2:$B$5,2,FALSE)),"",VLOOKUP(VLOOKUP(C399,Table1[[Practice no.]:[12]],29,FALSE),List!$A$2:$B$5,2,FALSE)))</f>
        <v/>
      </c>
      <c r="P399" s="69" t="str">
        <f>IF(C399="","",IF(ISERROR(VLOOKUP(VLOOKUP(C399,Table1[[Practice no.]:[12]],30,FALSE),List!$A$2:$B$5,2,FALSE)),"",VLOOKUP(VLOOKUP(C399,Table1[[Practice no.]:[12]],30,FALSE),List!$A$2:$B$5,2,FALSE)))</f>
        <v/>
      </c>
      <c r="Q399" s="77" t="str">
        <f>IF(C399="","",IF(ISERROR(VLOOKUP(VLOOKUP(C399,Table1[[Practice no.]:[12]],31,FALSE),List!$A$2:$B$5,2,FALSE)),"",VLOOKUP(VLOOKUP(C399,Table1[[Practice no.]:[12]],31,FALSE),List!$A$2:$B$5,2,FALSE)))</f>
        <v/>
      </c>
      <c r="R399" s="55" t="str">
        <f>IF(C399="","",IF(ISERROR(VLOOKUP(VLOOKUP(C399,Table1[[Practice no.]:[12]],32,FALSE),List!$A$2:$B$5,2,FALSE)),"",VLOOKUP(VLOOKUP(C399,Table1[[Practice no.]:[12]],32,FALSE),List!$A$2:$B$5,2,FALSE)))</f>
        <v/>
      </c>
      <c r="S399" s="55" t="str">
        <f>IF(C399="","",IF(ISERROR(VLOOKUP(VLOOKUP(C399,Table1[[Practice no.]:[12]],33,FALSE),List!$A$2:$B$5,2,FALSE)),"",VLOOKUP(VLOOKUP(C399,Table1[[Practice no.]:[12]],33,FALSE),List!$A$2:$B$5,2,FALSE)))</f>
        <v/>
      </c>
      <c r="T399" s="55" t="str">
        <f>IF(C399="","",IF(ISERROR(VLOOKUP(VLOOKUP(C399,Table1[[Practice no.]:[12]],34,FALSE),List!$A$2:$B$5,2,FALSE)),"",VLOOKUP(VLOOKUP(C399,Table1[[Practice no.]:[12]],34,FALSE),List!$A$2:$B$5,2,FALSE)))</f>
        <v/>
      </c>
      <c r="U399" s="55" t="str">
        <f>IF(C399="","",IF(ISERROR(VLOOKUP(VLOOKUP(C399,Table1[[Practice no.]:[12]],35,FALSE),List!$A$2:$B$5,2,FALSE)),"",VLOOKUP(VLOOKUP(C399,Table1[[Practice no.]:[12]],35,FALSE),List!$A$2:$B$5,2,FALSE)))</f>
        <v/>
      </c>
      <c r="V399" s="55" t="str">
        <f>IF(C399="","",IF(ISERROR(VLOOKUP(VLOOKUP(C399,Table1[[Practice no.]:[12]],36,FALSE),List!$A$2:$B$5,2,FALSE)),"",VLOOKUP(VLOOKUP(C399,Table1[[Practice no.]:[12]],36,FALSE),List!$A$2:$B$5,2,FALSE)))</f>
        <v/>
      </c>
      <c r="W399" s="55" t="str">
        <f>IF(C399="","",IF(ISERROR(VLOOKUP(VLOOKUP(C399,Table1[[Practice no.]:[12]],37,FALSE),List!$A$2:$B$5,2,FALSE)),"",VLOOKUP(VLOOKUP(C399,Table1[[Practice no.]:[12]],37,FALSE),List!$A$2:$B$5,2,FALSE)))</f>
        <v/>
      </c>
      <c r="X399" s="55" t="str">
        <f>IF(C399="","",IF(ISERROR(VLOOKUP(VLOOKUP(C399,Table1[[Practice no.]:[12]],38,FALSE),List!$A$2:$B$5,2,FALSE)),"",VLOOKUP(VLOOKUP(C399,Table1[[Practice no.]:[12]],38,FALSE),List!$A$2:$B$5,2,FALSE)))</f>
        <v/>
      </c>
      <c r="Y399" s="55" t="str">
        <f>IF(C399="","",IF(ISERROR(VLOOKUP(VLOOKUP(C399,Table1[[Practice no.]:[12]],39,FALSE),List!$A$2:$B$5,2,FALSE)),"",VLOOKUP(VLOOKUP(C399,Table1[[Practice no.]:[12]],39,FALSE),List!$A$2:$B$5,2,FALSE)))</f>
        <v/>
      </c>
      <c r="Z399" s="55" t="str">
        <f>IF(C399="","",IF(ISERROR(VLOOKUP(VLOOKUP(C399,Table1[[Practice no.]:[12]],40,FALSE),List!$A$2:$B$5,2,FALSE)),"",VLOOKUP(VLOOKUP(C399,Table1[[Practice no.]:[12]],40,FALSE),List!$A$2:$B$5,2,FALSE)))</f>
        <v/>
      </c>
      <c r="AA399" s="55" t="str">
        <f>IF(C399="","",IF(ISERROR(VLOOKUP(VLOOKUP(C399,Table1[[Practice no.]:[12]],41,FALSE),List!$A$2:$B$5,2,FALSE)),"",VLOOKUP(VLOOKUP(C399,Table1[[Practice no.]:[12]],41,FALSE),List!$A$2:$B$5,2,FALSE)))</f>
        <v/>
      </c>
      <c r="AB399" s="55" t="str">
        <f>IF(C399="","",IF(ISERROR(VLOOKUP(VLOOKUP(C399,Table1[[Practice no.]:[12]],42,FALSE),List!$A$2:$B$5,2,FALSE)),"",VLOOKUP(VLOOKUP(C399,Table1[[Practice no.]:[12]],42,FALSE),List!$A$2:$B$5,2,FALSE)))</f>
        <v/>
      </c>
    </row>
    <row r="400" spans="1:28" ht="40.35" customHeight="1">
      <c r="A400" s="222"/>
      <c r="B400" s="219"/>
      <c r="C400" s="217"/>
      <c r="D400" s="219" t="str">
        <f>IF(C400="","",HYPERLINK("#'" &amp; C400 &amp; "'!A1",VLOOKUP(C400,Table1[[Practice no.]:[Pracitce Name]],2,FALSE)))</f>
        <v/>
      </c>
      <c r="E400" s="65" t="str">
        <f>IF(C400="","",IF(ISERROR(VLOOKUP(VLOOKUP(C400,Table1[[Practice no.]:[12]],19,FALSE),List!$A$2:$B$5,2,FALSE)),"",VLOOKUP(VLOOKUP(C400,Table1[[Practice no.]:[12]],19,FALSE),List!$A$2:$B$5,2,FALSE)))</f>
        <v/>
      </c>
      <c r="F400" s="66" t="str">
        <f>IF(C400="","",IF(ISERROR(VLOOKUP(VLOOKUP(C400,Table1[[Practice no.]:[12]],20,FALSE),List!$A$2:$B$5,2,FALSE)),"",VLOOKUP(VLOOKUP(C400,Table1[[Practice no.]:[12]],20,FALSE),List!$A$2:$B$5,2,FALSE)))</f>
        <v/>
      </c>
      <c r="G400" s="66" t="str">
        <f>IF(C400="","",IF(ISERROR(VLOOKUP(VLOOKUP(C400,Table1[[Practice no.]:[12]],21,FALSE),List!$A$2:$B$5,2,FALSE)),"",VLOOKUP(VLOOKUP(C400,Table1[[Practice no.]:[12]],21,FALSE),List!$A$2:$B$5,2,FALSE)))</f>
        <v/>
      </c>
      <c r="H400" s="67" t="str">
        <f>IF(C400="","",IF(ISERROR(VLOOKUP(VLOOKUP(C400,Table1[[Practice no.]:[12]],22,FALSE),List!$A$2:$B$5,2,FALSE)),"",VLOOKUP(VLOOKUP(C400,Table1[[Practice no.]:[12]],22,FALSE),List!$A$2:$B$5,2,FALSE)))</f>
        <v/>
      </c>
      <c r="I400" s="67" t="str">
        <f>IF(C400="","",IF(ISERROR(VLOOKUP(VLOOKUP(C400,Table1[[Practice no.]:[12]],23,FALSE),List!$A$2:$B$5,2,FALSE)),"",VLOOKUP(VLOOKUP(C400,Table1[[Practice no.]:[12]],23,FALSE),List!$A$2:$B$5,2,FALSE)))</f>
        <v/>
      </c>
      <c r="J400" s="67" t="str">
        <f>IF(C400="","",IF(ISERROR(VLOOKUP(VLOOKUP(C400,Table1[[Practice no.]:[12]],24,FALSE),List!$A$2:$B$5,2,FALSE)),"",VLOOKUP(VLOOKUP(C400,Table1[[Practice no.]:[12]],24,FALSE),List!$A$2:$B$5,2,FALSE)))</f>
        <v/>
      </c>
      <c r="K400" s="68" t="str">
        <f>IF(C400="","",IF(ISERROR(VLOOKUP(VLOOKUP(C400,Table1[[Practice no.]:[12]],25,FALSE),List!$A$2:$B$5,2,FALSE)),"",VLOOKUP(VLOOKUP(C400,Table1[[Practice no.]:[12]],25,FALSE),List!$A$2:$B$5,2,FALSE)))</f>
        <v/>
      </c>
      <c r="L400" s="68" t="str">
        <f>IF(C400="","",IF(ISERROR(VLOOKUP(VLOOKUP(C400,Table1[[Practice no.]:[12]],26,FALSE),List!$A$2:$B$5,2,FALSE)),"",VLOOKUP(VLOOKUP(C400,Table1[[Practice no.]:[12]],26,FALSE),List!$A$2:$B$5,2,FALSE)))</f>
        <v/>
      </c>
      <c r="M400" s="68" t="str">
        <f>IF(C400="","",IF(ISERROR(VLOOKUP(VLOOKUP(C400,Table1[[Practice no.]:[12]],27,FALSE),List!$A$2:$B$5,2,FALSE)),"",VLOOKUP(VLOOKUP(C400,Table1[[Practice no.]:[12]],27,FALSE),List!$A$2:$B$5,2,FALSE)))</f>
        <v/>
      </c>
      <c r="N400" s="69" t="str">
        <f>IF(C400="","",IF(ISERROR(VLOOKUP(VLOOKUP(C400,Table1[[Practice no.]:[12]],28,FALSE),List!$A$2:$B$5,2,FALSE)),"",VLOOKUP(VLOOKUP(C400,Table1[[Practice no.]:[12]],28,FALSE),List!$A$2:$B$5,2,FALSE)))</f>
        <v/>
      </c>
      <c r="O400" s="69" t="str">
        <f>IF(C400="","",IF(ISERROR(VLOOKUP(VLOOKUP(C400,Table1[[Practice no.]:[12]],29,FALSE),List!$A$2:$B$5,2,FALSE)),"",VLOOKUP(VLOOKUP(C400,Table1[[Practice no.]:[12]],29,FALSE),List!$A$2:$B$5,2,FALSE)))</f>
        <v/>
      </c>
      <c r="P400" s="69" t="str">
        <f>IF(C400="","",IF(ISERROR(VLOOKUP(VLOOKUP(C400,Table1[[Practice no.]:[12]],30,FALSE),List!$A$2:$B$5,2,FALSE)),"",VLOOKUP(VLOOKUP(C400,Table1[[Practice no.]:[12]],30,FALSE),List!$A$2:$B$5,2,FALSE)))</f>
        <v/>
      </c>
      <c r="Q400" s="77" t="str">
        <f>IF(C400="","",IF(ISERROR(VLOOKUP(VLOOKUP(C400,Table1[[Practice no.]:[12]],31,FALSE),List!$A$2:$B$5,2,FALSE)),"",VLOOKUP(VLOOKUP(C400,Table1[[Practice no.]:[12]],31,FALSE),List!$A$2:$B$5,2,FALSE)))</f>
        <v/>
      </c>
      <c r="R400" s="55" t="str">
        <f>IF(C400="","",IF(ISERROR(VLOOKUP(VLOOKUP(C400,Table1[[Practice no.]:[12]],32,FALSE),List!$A$2:$B$5,2,FALSE)),"",VLOOKUP(VLOOKUP(C400,Table1[[Practice no.]:[12]],32,FALSE),List!$A$2:$B$5,2,FALSE)))</f>
        <v/>
      </c>
      <c r="S400" s="55" t="str">
        <f>IF(C400="","",IF(ISERROR(VLOOKUP(VLOOKUP(C400,Table1[[Practice no.]:[12]],33,FALSE),List!$A$2:$B$5,2,FALSE)),"",VLOOKUP(VLOOKUP(C400,Table1[[Practice no.]:[12]],33,FALSE),List!$A$2:$B$5,2,FALSE)))</f>
        <v/>
      </c>
      <c r="T400" s="55" t="str">
        <f>IF(C400="","",IF(ISERROR(VLOOKUP(VLOOKUP(C400,Table1[[Practice no.]:[12]],34,FALSE),List!$A$2:$B$5,2,FALSE)),"",VLOOKUP(VLOOKUP(C400,Table1[[Practice no.]:[12]],34,FALSE),List!$A$2:$B$5,2,FALSE)))</f>
        <v/>
      </c>
      <c r="U400" s="55" t="str">
        <f>IF(C400="","",IF(ISERROR(VLOOKUP(VLOOKUP(C400,Table1[[Practice no.]:[12]],35,FALSE),List!$A$2:$B$5,2,FALSE)),"",VLOOKUP(VLOOKUP(C400,Table1[[Practice no.]:[12]],35,FALSE),List!$A$2:$B$5,2,FALSE)))</f>
        <v/>
      </c>
      <c r="V400" s="55" t="str">
        <f>IF(C400="","",IF(ISERROR(VLOOKUP(VLOOKUP(C400,Table1[[Practice no.]:[12]],36,FALSE),List!$A$2:$B$5,2,FALSE)),"",VLOOKUP(VLOOKUP(C400,Table1[[Practice no.]:[12]],36,FALSE),List!$A$2:$B$5,2,FALSE)))</f>
        <v/>
      </c>
      <c r="W400" s="55" t="str">
        <f>IF(C400="","",IF(ISERROR(VLOOKUP(VLOOKUP(C400,Table1[[Practice no.]:[12]],37,FALSE),List!$A$2:$B$5,2,FALSE)),"",VLOOKUP(VLOOKUP(C400,Table1[[Practice no.]:[12]],37,FALSE),List!$A$2:$B$5,2,FALSE)))</f>
        <v/>
      </c>
      <c r="X400" s="55" t="str">
        <f>IF(C400="","",IF(ISERROR(VLOOKUP(VLOOKUP(C400,Table1[[Practice no.]:[12]],38,FALSE),List!$A$2:$B$5,2,FALSE)),"",VLOOKUP(VLOOKUP(C400,Table1[[Practice no.]:[12]],38,FALSE),List!$A$2:$B$5,2,FALSE)))</f>
        <v/>
      </c>
      <c r="Y400" s="55" t="str">
        <f>IF(C400="","",IF(ISERROR(VLOOKUP(VLOOKUP(C400,Table1[[Practice no.]:[12]],39,FALSE),List!$A$2:$B$5,2,FALSE)),"",VLOOKUP(VLOOKUP(C400,Table1[[Practice no.]:[12]],39,FALSE),List!$A$2:$B$5,2,FALSE)))</f>
        <v/>
      </c>
      <c r="Z400" s="55" t="str">
        <f>IF(C400="","",IF(ISERROR(VLOOKUP(VLOOKUP(C400,Table1[[Practice no.]:[12]],40,FALSE),List!$A$2:$B$5,2,FALSE)),"",VLOOKUP(VLOOKUP(C400,Table1[[Practice no.]:[12]],40,FALSE),List!$A$2:$B$5,2,FALSE)))</f>
        <v/>
      </c>
      <c r="AA400" s="55" t="str">
        <f>IF(C400="","",IF(ISERROR(VLOOKUP(VLOOKUP(C400,Table1[[Practice no.]:[12]],41,FALSE),List!$A$2:$B$5,2,FALSE)),"",VLOOKUP(VLOOKUP(C400,Table1[[Practice no.]:[12]],41,FALSE),List!$A$2:$B$5,2,FALSE)))</f>
        <v/>
      </c>
      <c r="AB400" s="55" t="str">
        <f>IF(C400="","",IF(ISERROR(VLOOKUP(VLOOKUP(C400,Table1[[Practice no.]:[12]],42,FALSE),List!$A$2:$B$5,2,FALSE)),"",VLOOKUP(VLOOKUP(C400,Table1[[Practice no.]:[12]],42,FALSE),List!$A$2:$B$5,2,FALSE)))</f>
        <v/>
      </c>
    </row>
    <row r="401" spans="1:28" ht="40.35" customHeight="1">
      <c r="A401" s="222"/>
      <c r="B401" s="219"/>
      <c r="C401" s="217"/>
      <c r="D401" s="219" t="str">
        <f>IF(C401="","",HYPERLINK("#'" &amp; C401 &amp; "'!A1",VLOOKUP(C401,Table1[[Practice no.]:[Pracitce Name]],2,FALSE)))</f>
        <v/>
      </c>
      <c r="E401" s="65" t="str">
        <f>IF(C401="","",IF(ISERROR(VLOOKUP(VLOOKUP(C401,Table1[[Practice no.]:[12]],19,FALSE),List!$A$2:$B$5,2,FALSE)),"",VLOOKUP(VLOOKUP(C401,Table1[[Practice no.]:[12]],19,FALSE),List!$A$2:$B$5,2,FALSE)))</f>
        <v/>
      </c>
      <c r="F401" s="66" t="str">
        <f>IF(C401="","",IF(ISERROR(VLOOKUP(VLOOKUP(C401,Table1[[Practice no.]:[12]],20,FALSE),List!$A$2:$B$5,2,FALSE)),"",VLOOKUP(VLOOKUP(C401,Table1[[Practice no.]:[12]],20,FALSE),List!$A$2:$B$5,2,FALSE)))</f>
        <v/>
      </c>
      <c r="G401" s="66" t="str">
        <f>IF(C401="","",IF(ISERROR(VLOOKUP(VLOOKUP(C401,Table1[[Practice no.]:[12]],21,FALSE),List!$A$2:$B$5,2,FALSE)),"",VLOOKUP(VLOOKUP(C401,Table1[[Practice no.]:[12]],21,FALSE),List!$A$2:$B$5,2,FALSE)))</f>
        <v/>
      </c>
      <c r="H401" s="67" t="str">
        <f>IF(C401="","",IF(ISERROR(VLOOKUP(VLOOKUP(C401,Table1[[Practice no.]:[12]],22,FALSE),List!$A$2:$B$5,2,FALSE)),"",VLOOKUP(VLOOKUP(C401,Table1[[Practice no.]:[12]],22,FALSE),List!$A$2:$B$5,2,FALSE)))</f>
        <v/>
      </c>
      <c r="I401" s="67" t="str">
        <f>IF(C401="","",IF(ISERROR(VLOOKUP(VLOOKUP(C401,Table1[[Practice no.]:[12]],23,FALSE),List!$A$2:$B$5,2,FALSE)),"",VLOOKUP(VLOOKUP(C401,Table1[[Practice no.]:[12]],23,FALSE),List!$A$2:$B$5,2,FALSE)))</f>
        <v/>
      </c>
      <c r="J401" s="67" t="str">
        <f>IF(C401="","",IF(ISERROR(VLOOKUP(VLOOKUP(C401,Table1[[Practice no.]:[12]],24,FALSE),List!$A$2:$B$5,2,FALSE)),"",VLOOKUP(VLOOKUP(C401,Table1[[Practice no.]:[12]],24,FALSE),List!$A$2:$B$5,2,FALSE)))</f>
        <v/>
      </c>
      <c r="K401" s="68" t="str">
        <f>IF(C401="","",IF(ISERROR(VLOOKUP(VLOOKUP(C401,Table1[[Practice no.]:[12]],25,FALSE),List!$A$2:$B$5,2,FALSE)),"",VLOOKUP(VLOOKUP(C401,Table1[[Practice no.]:[12]],25,FALSE),List!$A$2:$B$5,2,FALSE)))</f>
        <v/>
      </c>
      <c r="L401" s="68" t="str">
        <f>IF(C401="","",IF(ISERROR(VLOOKUP(VLOOKUP(C401,Table1[[Practice no.]:[12]],26,FALSE),List!$A$2:$B$5,2,FALSE)),"",VLOOKUP(VLOOKUP(C401,Table1[[Practice no.]:[12]],26,FALSE),List!$A$2:$B$5,2,FALSE)))</f>
        <v/>
      </c>
      <c r="M401" s="68" t="str">
        <f>IF(C401="","",IF(ISERROR(VLOOKUP(VLOOKUP(C401,Table1[[Practice no.]:[12]],27,FALSE),List!$A$2:$B$5,2,FALSE)),"",VLOOKUP(VLOOKUP(C401,Table1[[Practice no.]:[12]],27,FALSE),List!$A$2:$B$5,2,FALSE)))</f>
        <v/>
      </c>
      <c r="N401" s="69" t="str">
        <f>IF(C401="","",IF(ISERROR(VLOOKUP(VLOOKUP(C401,Table1[[Practice no.]:[12]],28,FALSE),List!$A$2:$B$5,2,FALSE)),"",VLOOKUP(VLOOKUP(C401,Table1[[Practice no.]:[12]],28,FALSE),List!$A$2:$B$5,2,FALSE)))</f>
        <v/>
      </c>
      <c r="O401" s="69" t="str">
        <f>IF(C401="","",IF(ISERROR(VLOOKUP(VLOOKUP(C401,Table1[[Practice no.]:[12]],29,FALSE),List!$A$2:$B$5,2,FALSE)),"",VLOOKUP(VLOOKUP(C401,Table1[[Practice no.]:[12]],29,FALSE),List!$A$2:$B$5,2,FALSE)))</f>
        <v/>
      </c>
      <c r="P401" s="69" t="str">
        <f>IF(C401="","",IF(ISERROR(VLOOKUP(VLOOKUP(C401,Table1[[Practice no.]:[12]],30,FALSE),List!$A$2:$B$5,2,FALSE)),"",VLOOKUP(VLOOKUP(C401,Table1[[Practice no.]:[12]],30,FALSE),List!$A$2:$B$5,2,FALSE)))</f>
        <v/>
      </c>
      <c r="Q401" s="77" t="str">
        <f>IF(C401="","",IF(ISERROR(VLOOKUP(VLOOKUP(C401,Table1[[Practice no.]:[12]],31,FALSE),List!$A$2:$B$5,2,FALSE)),"",VLOOKUP(VLOOKUP(C401,Table1[[Practice no.]:[12]],31,FALSE),List!$A$2:$B$5,2,FALSE)))</f>
        <v/>
      </c>
      <c r="R401" s="55" t="str">
        <f>IF(C401="","",IF(ISERROR(VLOOKUP(VLOOKUP(C401,Table1[[Practice no.]:[12]],32,FALSE),List!$A$2:$B$5,2,FALSE)),"",VLOOKUP(VLOOKUP(C401,Table1[[Practice no.]:[12]],32,FALSE),List!$A$2:$B$5,2,FALSE)))</f>
        <v/>
      </c>
      <c r="S401" s="55" t="str">
        <f>IF(C401="","",IF(ISERROR(VLOOKUP(VLOOKUP(C401,Table1[[Practice no.]:[12]],33,FALSE),List!$A$2:$B$5,2,FALSE)),"",VLOOKUP(VLOOKUP(C401,Table1[[Practice no.]:[12]],33,FALSE),List!$A$2:$B$5,2,FALSE)))</f>
        <v/>
      </c>
      <c r="T401" s="55" t="str">
        <f>IF(C401="","",IF(ISERROR(VLOOKUP(VLOOKUP(C401,Table1[[Practice no.]:[12]],34,FALSE),List!$A$2:$B$5,2,FALSE)),"",VLOOKUP(VLOOKUP(C401,Table1[[Practice no.]:[12]],34,FALSE),List!$A$2:$B$5,2,FALSE)))</f>
        <v/>
      </c>
      <c r="U401" s="55" t="str">
        <f>IF(C401="","",IF(ISERROR(VLOOKUP(VLOOKUP(C401,Table1[[Practice no.]:[12]],35,FALSE),List!$A$2:$B$5,2,FALSE)),"",VLOOKUP(VLOOKUP(C401,Table1[[Practice no.]:[12]],35,FALSE),List!$A$2:$B$5,2,FALSE)))</f>
        <v/>
      </c>
      <c r="V401" s="55" t="str">
        <f>IF(C401="","",IF(ISERROR(VLOOKUP(VLOOKUP(C401,Table1[[Practice no.]:[12]],36,FALSE),List!$A$2:$B$5,2,FALSE)),"",VLOOKUP(VLOOKUP(C401,Table1[[Practice no.]:[12]],36,FALSE),List!$A$2:$B$5,2,FALSE)))</f>
        <v/>
      </c>
      <c r="W401" s="55" t="str">
        <f>IF(C401="","",IF(ISERROR(VLOOKUP(VLOOKUP(C401,Table1[[Practice no.]:[12]],37,FALSE),List!$A$2:$B$5,2,FALSE)),"",VLOOKUP(VLOOKUP(C401,Table1[[Practice no.]:[12]],37,FALSE),List!$A$2:$B$5,2,FALSE)))</f>
        <v/>
      </c>
      <c r="X401" s="55" t="str">
        <f>IF(C401="","",IF(ISERROR(VLOOKUP(VLOOKUP(C401,Table1[[Practice no.]:[12]],38,FALSE),List!$A$2:$B$5,2,FALSE)),"",VLOOKUP(VLOOKUP(C401,Table1[[Practice no.]:[12]],38,FALSE),List!$A$2:$B$5,2,FALSE)))</f>
        <v/>
      </c>
      <c r="Y401" s="55" t="str">
        <f>IF(C401="","",IF(ISERROR(VLOOKUP(VLOOKUP(C401,Table1[[Practice no.]:[12]],39,FALSE),List!$A$2:$B$5,2,FALSE)),"",VLOOKUP(VLOOKUP(C401,Table1[[Practice no.]:[12]],39,FALSE),List!$A$2:$B$5,2,FALSE)))</f>
        <v/>
      </c>
      <c r="Z401" s="55" t="str">
        <f>IF(C401="","",IF(ISERROR(VLOOKUP(VLOOKUP(C401,Table1[[Practice no.]:[12]],40,FALSE),List!$A$2:$B$5,2,FALSE)),"",VLOOKUP(VLOOKUP(C401,Table1[[Practice no.]:[12]],40,FALSE),List!$A$2:$B$5,2,FALSE)))</f>
        <v/>
      </c>
      <c r="AA401" s="55" t="str">
        <f>IF(C401="","",IF(ISERROR(VLOOKUP(VLOOKUP(C401,Table1[[Practice no.]:[12]],41,FALSE),List!$A$2:$B$5,2,FALSE)),"",VLOOKUP(VLOOKUP(C401,Table1[[Practice no.]:[12]],41,FALSE),List!$A$2:$B$5,2,FALSE)))</f>
        <v/>
      </c>
      <c r="AB401" s="55" t="str">
        <f>IF(C401="","",IF(ISERROR(VLOOKUP(VLOOKUP(C401,Table1[[Practice no.]:[12]],42,FALSE),List!$A$2:$B$5,2,FALSE)),"",VLOOKUP(VLOOKUP(C401,Table1[[Practice no.]:[12]],42,FALSE),List!$A$2:$B$5,2,FALSE)))</f>
        <v/>
      </c>
    </row>
    <row r="402" spans="1:28" ht="40.35" customHeight="1">
      <c r="A402" s="222"/>
      <c r="B402" s="219"/>
      <c r="C402" s="217"/>
      <c r="D402" s="219" t="str">
        <f>IF(C402="","",HYPERLINK("#'" &amp; C402 &amp; "'!A1",VLOOKUP(C402,Table1[[Practice no.]:[Pracitce Name]],2,FALSE)))</f>
        <v/>
      </c>
      <c r="E402" s="65" t="str">
        <f>IF(C402="","",IF(ISERROR(VLOOKUP(VLOOKUP(C402,Table1[[Practice no.]:[12]],19,FALSE),List!$A$2:$B$5,2,FALSE)),"",VLOOKUP(VLOOKUP(C402,Table1[[Practice no.]:[12]],19,FALSE),List!$A$2:$B$5,2,FALSE)))</f>
        <v/>
      </c>
      <c r="F402" s="66" t="str">
        <f>IF(C402="","",IF(ISERROR(VLOOKUP(VLOOKUP(C402,Table1[[Practice no.]:[12]],20,FALSE),List!$A$2:$B$5,2,FALSE)),"",VLOOKUP(VLOOKUP(C402,Table1[[Practice no.]:[12]],20,FALSE),List!$A$2:$B$5,2,FALSE)))</f>
        <v/>
      </c>
      <c r="G402" s="66" t="str">
        <f>IF(C402="","",IF(ISERROR(VLOOKUP(VLOOKUP(C402,Table1[[Practice no.]:[12]],21,FALSE),List!$A$2:$B$5,2,FALSE)),"",VLOOKUP(VLOOKUP(C402,Table1[[Practice no.]:[12]],21,FALSE),List!$A$2:$B$5,2,FALSE)))</f>
        <v/>
      </c>
      <c r="H402" s="67" t="str">
        <f>IF(C402="","",IF(ISERROR(VLOOKUP(VLOOKUP(C402,Table1[[Practice no.]:[12]],22,FALSE),List!$A$2:$B$5,2,FALSE)),"",VLOOKUP(VLOOKUP(C402,Table1[[Practice no.]:[12]],22,FALSE),List!$A$2:$B$5,2,FALSE)))</f>
        <v/>
      </c>
      <c r="I402" s="67" t="str">
        <f>IF(C402="","",IF(ISERROR(VLOOKUP(VLOOKUP(C402,Table1[[Practice no.]:[12]],23,FALSE),List!$A$2:$B$5,2,FALSE)),"",VLOOKUP(VLOOKUP(C402,Table1[[Practice no.]:[12]],23,FALSE),List!$A$2:$B$5,2,FALSE)))</f>
        <v/>
      </c>
      <c r="J402" s="67" t="str">
        <f>IF(C402="","",IF(ISERROR(VLOOKUP(VLOOKUP(C402,Table1[[Practice no.]:[12]],24,FALSE),List!$A$2:$B$5,2,FALSE)),"",VLOOKUP(VLOOKUP(C402,Table1[[Practice no.]:[12]],24,FALSE),List!$A$2:$B$5,2,FALSE)))</f>
        <v/>
      </c>
      <c r="K402" s="68" t="str">
        <f>IF(C402="","",IF(ISERROR(VLOOKUP(VLOOKUP(C402,Table1[[Practice no.]:[12]],25,FALSE),List!$A$2:$B$5,2,FALSE)),"",VLOOKUP(VLOOKUP(C402,Table1[[Practice no.]:[12]],25,FALSE),List!$A$2:$B$5,2,FALSE)))</f>
        <v/>
      </c>
      <c r="L402" s="68" t="str">
        <f>IF(C402="","",IF(ISERROR(VLOOKUP(VLOOKUP(C402,Table1[[Practice no.]:[12]],26,FALSE),List!$A$2:$B$5,2,FALSE)),"",VLOOKUP(VLOOKUP(C402,Table1[[Practice no.]:[12]],26,FALSE),List!$A$2:$B$5,2,FALSE)))</f>
        <v/>
      </c>
      <c r="M402" s="68" t="str">
        <f>IF(C402="","",IF(ISERROR(VLOOKUP(VLOOKUP(C402,Table1[[Practice no.]:[12]],27,FALSE),List!$A$2:$B$5,2,FALSE)),"",VLOOKUP(VLOOKUP(C402,Table1[[Practice no.]:[12]],27,FALSE),List!$A$2:$B$5,2,FALSE)))</f>
        <v/>
      </c>
      <c r="N402" s="69" t="str">
        <f>IF(C402="","",IF(ISERROR(VLOOKUP(VLOOKUP(C402,Table1[[Practice no.]:[12]],28,FALSE),List!$A$2:$B$5,2,FALSE)),"",VLOOKUP(VLOOKUP(C402,Table1[[Practice no.]:[12]],28,FALSE),List!$A$2:$B$5,2,FALSE)))</f>
        <v/>
      </c>
      <c r="O402" s="69" t="str">
        <f>IF(C402="","",IF(ISERROR(VLOOKUP(VLOOKUP(C402,Table1[[Practice no.]:[12]],29,FALSE),List!$A$2:$B$5,2,FALSE)),"",VLOOKUP(VLOOKUP(C402,Table1[[Practice no.]:[12]],29,FALSE),List!$A$2:$B$5,2,FALSE)))</f>
        <v/>
      </c>
      <c r="P402" s="69" t="str">
        <f>IF(C402="","",IF(ISERROR(VLOOKUP(VLOOKUP(C402,Table1[[Practice no.]:[12]],30,FALSE),List!$A$2:$B$5,2,FALSE)),"",VLOOKUP(VLOOKUP(C402,Table1[[Practice no.]:[12]],30,FALSE),List!$A$2:$B$5,2,FALSE)))</f>
        <v/>
      </c>
      <c r="Q402" s="77" t="str">
        <f>IF(C402="","",IF(ISERROR(VLOOKUP(VLOOKUP(C402,Table1[[Practice no.]:[12]],31,FALSE),List!$A$2:$B$5,2,FALSE)),"",VLOOKUP(VLOOKUP(C402,Table1[[Practice no.]:[12]],31,FALSE),List!$A$2:$B$5,2,FALSE)))</f>
        <v/>
      </c>
      <c r="R402" s="55" t="str">
        <f>IF(C402="","",IF(ISERROR(VLOOKUP(VLOOKUP(C402,Table1[[Practice no.]:[12]],32,FALSE),List!$A$2:$B$5,2,FALSE)),"",VLOOKUP(VLOOKUP(C402,Table1[[Practice no.]:[12]],32,FALSE),List!$A$2:$B$5,2,FALSE)))</f>
        <v/>
      </c>
      <c r="S402" s="55" t="str">
        <f>IF(C402="","",IF(ISERROR(VLOOKUP(VLOOKUP(C402,Table1[[Practice no.]:[12]],33,FALSE),List!$A$2:$B$5,2,FALSE)),"",VLOOKUP(VLOOKUP(C402,Table1[[Practice no.]:[12]],33,FALSE),List!$A$2:$B$5,2,FALSE)))</f>
        <v/>
      </c>
      <c r="T402" s="55" t="str">
        <f>IF(C402="","",IF(ISERROR(VLOOKUP(VLOOKUP(C402,Table1[[Practice no.]:[12]],34,FALSE),List!$A$2:$B$5,2,FALSE)),"",VLOOKUP(VLOOKUP(C402,Table1[[Practice no.]:[12]],34,FALSE),List!$A$2:$B$5,2,FALSE)))</f>
        <v/>
      </c>
      <c r="U402" s="55" t="str">
        <f>IF(C402="","",IF(ISERROR(VLOOKUP(VLOOKUP(C402,Table1[[Practice no.]:[12]],35,FALSE),List!$A$2:$B$5,2,FALSE)),"",VLOOKUP(VLOOKUP(C402,Table1[[Practice no.]:[12]],35,FALSE),List!$A$2:$B$5,2,FALSE)))</f>
        <v/>
      </c>
      <c r="V402" s="55" t="str">
        <f>IF(C402="","",IF(ISERROR(VLOOKUP(VLOOKUP(C402,Table1[[Practice no.]:[12]],36,FALSE),List!$A$2:$B$5,2,FALSE)),"",VLOOKUP(VLOOKUP(C402,Table1[[Practice no.]:[12]],36,FALSE),List!$A$2:$B$5,2,FALSE)))</f>
        <v/>
      </c>
      <c r="W402" s="55" t="str">
        <f>IF(C402="","",IF(ISERROR(VLOOKUP(VLOOKUP(C402,Table1[[Practice no.]:[12]],37,FALSE),List!$A$2:$B$5,2,FALSE)),"",VLOOKUP(VLOOKUP(C402,Table1[[Practice no.]:[12]],37,FALSE),List!$A$2:$B$5,2,FALSE)))</f>
        <v/>
      </c>
      <c r="X402" s="55" t="str">
        <f>IF(C402="","",IF(ISERROR(VLOOKUP(VLOOKUP(C402,Table1[[Practice no.]:[12]],38,FALSE),List!$A$2:$B$5,2,FALSE)),"",VLOOKUP(VLOOKUP(C402,Table1[[Practice no.]:[12]],38,FALSE),List!$A$2:$B$5,2,FALSE)))</f>
        <v/>
      </c>
      <c r="Y402" s="55" t="str">
        <f>IF(C402="","",IF(ISERROR(VLOOKUP(VLOOKUP(C402,Table1[[Practice no.]:[12]],39,FALSE),List!$A$2:$B$5,2,FALSE)),"",VLOOKUP(VLOOKUP(C402,Table1[[Practice no.]:[12]],39,FALSE),List!$A$2:$B$5,2,FALSE)))</f>
        <v/>
      </c>
      <c r="Z402" s="55" t="str">
        <f>IF(C402="","",IF(ISERROR(VLOOKUP(VLOOKUP(C402,Table1[[Practice no.]:[12]],40,FALSE),List!$A$2:$B$5,2,FALSE)),"",VLOOKUP(VLOOKUP(C402,Table1[[Practice no.]:[12]],40,FALSE),List!$A$2:$B$5,2,FALSE)))</f>
        <v/>
      </c>
      <c r="AA402" s="55" t="str">
        <f>IF(C402="","",IF(ISERROR(VLOOKUP(VLOOKUP(C402,Table1[[Practice no.]:[12]],41,FALSE),List!$A$2:$B$5,2,FALSE)),"",VLOOKUP(VLOOKUP(C402,Table1[[Practice no.]:[12]],41,FALSE),List!$A$2:$B$5,2,FALSE)))</f>
        <v/>
      </c>
      <c r="AB402" s="55" t="str">
        <f>IF(C402="","",IF(ISERROR(VLOOKUP(VLOOKUP(C402,Table1[[Practice no.]:[12]],42,FALSE),List!$A$2:$B$5,2,FALSE)),"",VLOOKUP(VLOOKUP(C402,Table1[[Practice no.]:[12]],42,FALSE),List!$A$2:$B$5,2,FALSE)))</f>
        <v/>
      </c>
    </row>
    <row r="403" spans="1:28" ht="40.35" customHeight="1">
      <c r="A403" s="222"/>
      <c r="B403" s="219"/>
      <c r="C403" s="217"/>
      <c r="D403" s="219" t="str">
        <f>IF(C403="","",HYPERLINK("#'" &amp; C403 &amp; "'!A1",VLOOKUP(C403,Table1[[Practice no.]:[Pracitce Name]],2,FALSE)))</f>
        <v/>
      </c>
      <c r="E403" s="65" t="str">
        <f>IF(C403="","",IF(ISERROR(VLOOKUP(VLOOKUP(C403,Table1[[Practice no.]:[12]],19,FALSE),List!$A$2:$B$5,2,FALSE)),"",VLOOKUP(VLOOKUP(C403,Table1[[Practice no.]:[12]],19,FALSE),List!$A$2:$B$5,2,FALSE)))</f>
        <v/>
      </c>
      <c r="F403" s="66" t="str">
        <f>IF(C403="","",IF(ISERROR(VLOOKUP(VLOOKUP(C403,Table1[[Practice no.]:[12]],20,FALSE),List!$A$2:$B$5,2,FALSE)),"",VLOOKUP(VLOOKUP(C403,Table1[[Practice no.]:[12]],20,FALSE),List!$A$2:$B$5,2,FALSE)))</f>
        <v/>
      </c>
      <c r="G403" s="66" t="str">
        <f>IF(C403="","",IF(ISERROR(VLOOKUP(VLOOKUP(C403,Table1[[Practice no.]:[12]],21,FALSE),List!$A$2:$B$5,2,FALSE)),"",VLOOKUP(VLOOKUP(C403,Table1[[Practice no.]:[12]],21,FALSE),List!$A$2:$B$5,2,FALSE)))</f>
        <v/>
      </c>
      <c r="H403" s="67" t="str">
        <f>IF(C403="","",IF(ISERROR(VLOOKUP(VLOOKUP(C403,Table1[[Practice no.]:[12]],22,FALSE),List!$A$2:$B$5,2,FALSE)),"",VLOOKUP(VLOOKUP(C403,Table1[[Practice no.]:[12]],22,FALSE),List!$A$2:$B$5,2,FALSE)))</f>
        <v/>
      </c>
      <c r="I403" s="67" t="str">
        <f>IF(C403="","",IF(ISERROR(VLOOKUP(VLOOKUP(C403,Table1[[Practice no.]:[12]],23,FALSE),List!$A$2:$B$5,2,FALSE)),"",VLOOKUP(VLOOKUP(C403,Table1[[Practice no.]:[12]],23,FALSE),List!$A$2:$B$5,2,FALSE)))</f>
        <v/>
      </c>
      <c r="J403" s="67" t="str">
        <f>IF(C403="","",IF(ISERROR(VLOOKUP(VLOOKUP(C403,Table1[[Practice no.]:[12]],24,FALSE),List!$A$2:$B$5,2,FALSE)),"",VLOOKUP(VLOOKUP(C403,Table1[[Practice no.]:[12]],24,FALSE),List!$A$2:$B$5,2,FALSE)))</f>
        <v/>
      </c>
      <c r="K403" s="68" t="str">
        <f>IF(C403="","",IF(ISERROR(VLOOKUP(VLOOKUP(C403,Table1[[Practice no.]:[12]],25,FALSE),List!$A$2:$B$5,2,FALSE)),"",VLOOKUP(VLOOKUP(C403,Table1[[Practice no.]:[12]],25,FALSE),List!$A$2:$B$5,2,FALSE)))</f>
        <v/>
      </c>
      <c r="L403" s="68" t="str">
        <f>IF(C403="","",IF(ISERROR(VLOOKUP(VLOOKUP(C403,Table1[[Practice no.]:[12]],26,FALSE),List!$A$2:$B$5,2,FALSE)),"",VLOOKUP(VLOOKUP(C403,Table1[[Practice no.]:[12]],26,FALSE),List!$A$2:$B$5,2,FALSE)))</f>
        <v/>
      </c>
      <c r="M403" s="68" t="str">
        <f>IF(C403="","",IF(ISERROR(VLOOKUP(VLOOKUP(C403,Table1[[Practice no.]:[12]],27,FALSE),List!$A$2:$B$5,2,FALSE)),"",VLOOKUP(VLOOKUP(C403,Table1[[Practice no.]:[12]],27,FALSE),List!$A$2:$B$5,2,FALSE)))</f>
        <v/>
      </c>
      <c r="N403" s="69" t="str">
        <f>IF(C403="","",IF(ISERROR(VLOOKUP(VLOOKUP(C403,Table1[[Practice no.]:[12]],28,FALSE),List!$A$2:$B$5,2,FALSE)),"",VLOOKUP(VLOOKUP(C403,Table1[[Practice no.]:[12]],28,FALSE),List!$A$2:$B$5,2,FALSE)))</f>
        <v/>
      </c>
      <c r="O403" s="69" t="str">
        <f>IF(C403="","",IF(ISERROR(VLOOKUP(VLOOKUP(C403,Table1[[Practice no.]:[12]],29,FALSE),List!$A$2:$B$5,2,FALSE)),"",VLOOKUP(VLOOKUP(C403,Table1[[Practice no.]:[12]],29,FALSE),List!$A$2:$B$5,2,FALSE)))</f>
        <v/>
      </c>
      <c r="P403" s="69" t="str">
        <f>IF(C403="","",IF(ISERROR(VLOOKUP(VLOOKUP(C403,Table1[[Practice no.]:[12]],30,FALSE),List!$A$2:$B$5,2,FALSE)),"",VLOOKUP(VLOOKUP(C403,Table1[[Practice no.]:[12]],30,FALSE),List!$A$2:$B$5,2,FALSE)))</f>
        <v/>
      </c>
      <c r="Q403" s="77" t="str">
        <f>IF(C403="","",IF(ISERROR(VLOOKUP(VLOOKUP(C403,Table1[[Practice no.]:[12]],31,FALSE),List!$A$2:$B$5,2,FALSE)),"",VLOOKUP(VLOOKUP(C403,Table1[[Practice no.]:[12]],31,FALSE),List!$A$2:$B$5,2,FALSE)))</f>
        <v/>
      </c>
      <c r="R403" s="55" t="str">
        <f>IF(C403="","",IF(ISERROR(VLOOKUP(VLOOKUP(C403,Table1[[Practice no.]:[12]],32,FALSE),List!$A$2:$B$5,2,FALSE)),"",VLOOKUP(VLOOKUP(C403,Table1[[Practice no.]:[12]],32,FALSE),List!$A$2:$B$5,2,FALSE)))</f>
        <v/>
      </c>
      <c r="S403" s="55" t="str">
        <f>IF(C403="","",IF(ISERROR(VLOOKUP(VLOOKUP(C403,Table1[[Practice no.]:[12]],33,FALSE),List!$A$2:$B$5,2,FALSE)),"",VLOOKUP(VLOOKUP(C403,Table1[[Practice no.]:[12]],33,FALSE),List!$A$2:$B$5,2,FALSE)))</f>
        <v/>
      </c>
      <c r="T403" s="55" t="str">
        <f>IF(C403="","",IF(ISERROR(VLOOKUP(VLOOKUP(C403,Table1[[Practice no.]:[12]],34,FALSE),List!$A$2:$B$5,2,FALSE)),"",VLOOKUP(VLOOKUP(C403,Table1[[Practice no.]:[12]],34,FALSE),List!$A$2:$B$5,2,FALSE)))</f>
        <v/>
      </c>
      <c r="U403" s="55" t="str">
        <f>IF(C403="","",IF(ISERROR(VLOOKUP(VLOOKUP(C403,Table1[[Practice no.]:[12]],35,FALSE),List!$A$2:$B$5,2,FALSE)),"",VLOOKUP(VLOOKUP(C403,Table1[[Practice no.]:[12]],35,FALSE),List!$A$2:$B$5,2,FALSE)))</f>
        <v/>
      </c>
      <c r="V403" s="55" t="str">
        <f>IF(C403="","",IF(ISERROR(VLOOKUP(VLOOKUP(C403,Table1[[Practice no.]:[12]],36,FALSE),List!$A$2:$B$5,2,FALSE)),"",VLOOKUP(VLOOKUP(C403,Table1[[Practice no.]:[12]],36,FALSE),List!$A$2:$B$5,2,FALSE)))</f>
        <v/>
      </c>
      <c r="W403" s="55" t="str">
        <f>IF(C403="","",IF(ISERROR(VLOOKUP(VLOOKUP(C403,Table1[[Practice no.]:[12]],37,FALSE),List!$A$2:$B$5,2,FALSE)),"",VLOOKUP(VLOOKUP(C403,Table1[[Practice no.]:[12]],37,FALSE),List!$A$2:$B$5,2,FALSE)))</f>
        <v/>
      </c>
      <c r="X403" s="55" t="str">
        <f>IF(C403="","",IF(ISERROR(VLOOKUP(VLOOKUP(C403,Table1[[Practice no.]:[12]],38,FALSE),List!$A$2:$B$5,2,FALSE)),"",VLOOKUP(VLOOKUP(C403,Table1[[Practice no.]:[12]],38,FALSE),List!$A$2:$B$5,2,FALSE)))</f>
        <v/>
      </c>
      <c r="Y403" s="55" t="str">
        <f>IF(C403="","",IF(ISERROR(VLOOKUP(VLOOKUP(C403,Table1[[Practice no.]:[12]],39,FALSE),List!$A$2:$B$5,2,FALSE)),"",VLOOKUP(VLOOKUP(C403,Table1[[Practice no.]:[12]],39,FALSE),List!$A$2:$B$5,2,FALSE)))</f>
        <v/>
      </c>
      <c r="Z403" s="55" t="str">
        <f>IF(C403="","",IF(ISERROR(VLOOKUP(VLOOKUP(C403,Table1[[Practice no.]:[12]],40,FALSE),List!$A$2:$B$5,2,FALSE)),"",VLOOKUP(VLOOKUP(C403,Table1[[Practice no.]:[12]],40,FALSE),List!$A$2:$B$5,2,FALSE)))</f>
        <v/>
      </c>
      <c r="AA403" s="55" t="str">
        <f>IF(C403="","",IF(ISERROR(VLOOKUP(VLOOKUP(C403,Table1[[Practice no.]:[12]],41,FALSE),List!$A$2:$B$5,2,FALSE)),"",VLOOKUP(VLOOKUP(C403,Table1[[Practice no.]:[12]],41,FALSE),List!$A$2:$B$5,2,FALSE)))</f>
        <v/>
      </c>
      <c r="AB403" s="55" t="str">
        <f>IF(C403="","",IF(ISERROR(VLOOKUP(VLOOKUP(C403,Table1[[Practice no.]:[12]],42,FALSE),List!$A$2:$B$5,2,FALSE)),"",VLOOKUP(VLOOKUP(C403,Table1[[Practice no.]:[12]],42,FALSE),List!$A$2:$B$5,2,FALSE)))</f>
        <v/>
      </c>
    </row>
    <row r="404" spans="1:28" ht="40.35" customHeight="1">
      <c r="A404" s="222"/>
      <c r="B404" s="219"/>
      <c r="C404" s="217"/>
      <c r="D404" s="219" t="str">
        <f>IF(C404="","",HYPERLINK("#'" &amp; C404 &amp; "'!A1",VLOOKUP(C404,Table1[[Practice no.]:[Pracitce Name]],2,FALSE)))</f>
        <v/>
      </c>
      <c r="E404" s="65" t="str">
        <f>IF(C404="","",IF(ISERROR(VLOOKUP(VLOOKUP(C404,Table1[[Practice no.]:[12]],19,FALSE),List!$A$2:$B$5,2,FALSE)),"",VLOOKUP(VLOOKUP(C404,Table1[[Practice no.]:[12]],19,FALSE),List!$A$2:$B$5,2,FALSE)))</f>
        <v/>
      </c>
      <c r="F404" s="66" t="str">
        <f>IF(C404="","",IF(ISERROR(VLOOKUP(VLOOKUP(C404,Table1[[Practice no.]:[12]],20,FALSE),List!$A$2:$B$5,2,FALSE)),"",VLOOKUP(VLOOKUP(C404,Table1[[Practice no.]:[12]],20,FALSE),List!$A$2:$B$5,2,FALSE)))</f>
        <v/>
      </c>
      <c r="G404" s="66" t="str">
        <f>IF(C404="","",IF(ISERROR(VLOOKUP(VLOOKUP(C404,Table1[[Practice no.]:[12]],21,FALSE),List!$A$2:$B$5,2,FALSE)),"",VLOOKUP(VLOOKUP(C404,Table1[[Practice no.]:[12]],21,FALSE),List!$A$2:$B$5,2,FALSE)))</f>
        <v/>
      </c>
      <c r="H404" s="67" t="str">
        <f>IF(C404="","",IF(ISERROR(VLOOKUP(VLOOKUP(C404,Table1[[Practice no.]:[12]],22,FALSE),List!$A$2:$B$5,2,FALSE)),"",VLOOKUP(VLOOKUP(C404,Table1[[Practice no.]:[12]],22,FALSE),List!$A$2:$B$5,2,FALSE)))</f>
        <v/>
      </c>
      <c r="I404" s="67" t="str">
        <f>IF(C404="","",IF(ISERROR(VLOOKUP(VLOOKUP(C404,Table1[[Practice no.]:[12]],23,FALSE),List!$A$2:$B$5,2,FALSE)),"",VLOOKUP(VLOOKUP(C404,Table1[[Practice no.]:[12]],23,FALSE),List!$A$2:$B$5,2,FALSE)))</f>
        <v/>
      </c>
      <c r="J404" s="67" t="str">
        <f>IF(C404="","",IF(ISERROR(VLOOKUP(VLOOKUP(C404,Table1[[Practice no.]:[12]],24,FALSE),List!$A$2:$B$5,2,FALSE)),"",VLOOKUP(VLOOKUP(C404,Table1[[Practice no.]:[12]],24,FALSE),List!$A$2:$B$5,2,FALSE)))</f>
        <v/>
      </c>
      <c r="K404" s="68" t="str">
        <f>IF(C404="","",IF(ISERROR(VLOOKUP(VLOOKUP(C404,Table1[[Practice no.]:[12]],25,FALSE),List!$A$2:$B$5,2,FALSE)),"",VLOOKUP(VLOOKUP(C404,Table1[[Practice no.]:[12]],25,FALSE),List!$A$2:$B$5,2,FALSE)))</f>
        <v/>
      </c>
      <c r="L404" s="68" t="str">
        <f>IF(C404="","",IF(ISERROR(VLOOKUP(VLOOKUP(C404,Table1[[Practice no.]:[12]],26,FALSE),List!$A$2:$B$5,2,FALSE)),"",VLOOKUP(VLOOKUP(C404,Table1[[Practice no.]:[12]],26,FALSE),List!$A$2:$B$5,2,FALSE)))</f>
        <v/>
      </c>
      <c r="M404" s="68" t="str">
        <f>IF(C404="","",IF(ISERROR(VLOOKUP(VLOOKUP(C404,Table1[[Practice no.]:[12]],27,FALSE),List!$A$2:$B$5,2,FALSE)),"",VLOOKUP(VLOOKUP(C404,Table1[[Practice no.]:[12]],27,FALSE),List!$A$2:$B$5,2,FALSE)))</f>
        <v/>
      </c>
      <c r="N404" s="69" t="str">
        <f>IF(C404="","",IF(ISERROR(VLOOKUP(VLOOKUP(C404,Table1[[Practice no.]:[12]],28,FALSE),List!$A$2:$B$5,2,FALSE)),"",VLOOKUP(VLOOKUP(C404,Table1[[Practice no.]:[12]],28,FALSE),List!$A$2:$B$5,2,FALSE)))</f>
        <v/>
      </c>
      <c r="O404" s="69" t="str">
        <f>IF(C404="","",IF(ISERROR(VLOOKUP(VLOOKUP(C404,Table1[[Practice no.]:[12]],29,FALSE),List!$A$2:$B$5,2,FALSE)),"",VLOOKUP(VLOOKUP(C404,Table1[[Practice no.]:[12]],29,FALSE),List!$A$2:$B$5,2,FALSE)))</f>
        <v/>
      </c>
      <c r="P404" s="69" t="str">
        <f>IF(C404="","",IF(ISERROR(VLOOKUP(VLOOKUP(C404,Table1[[Practice no.]:[12]],30,FALSE),List!$A$2:$B$5,2,FALSE)),"",VLOOKUP(VLOOKUP(C404,Table1[[Practice no.]:[12]],30,FALSE),List!$A$2:$B$5,2,FALSE)))</f>
        <v/>
      </c>
      <c r="Q404" s="77" t="str">
        <f>IF(C404="","",IF(ISERROR(VLOOKUP(VLOOKUP(C404,Table1[[Practice no.]:[12]],31,FALSE),List!$A$2:$B$5,2,FALSE)),"",VLOOKUP(VLOOKUP(C404,Table1[[Practice no.]:[12]],31,FALSE),List!$A$2:$B$5,2,FALSE)))</f>
        <v/>
      </c>
      <c r="R404" s="55" t="str">
        <f>IF(C404="","",IF(ISERROR(VLOOKUP(VLOOKUP(C404,Table1[[Practice no.]:[12]],32,FALSE),List!$A$2:$B$5,2,FALSE)),"",VLOOKUP(VLOOKUP(C404,Table1[[Practice no.]:[12]],32,FALSE),List!$A$2:$B$5,2,FALSE)))</f>
        <v/>
      </c>
      <c r="S404" s="55" t="str">
        <f>IF(C404="","",IF(ISERROR(VLOOKUP(VLOOKUP(C404,Table1[[Practice no.]:[12]],33,FALSE),List!$A$2:$B$5,2,FALSE)),"",VLOOKUP(VLOOKUP(C404,Table1[[Practice no.]:[12]],33,FALSE),List!$A$2:$B$5,2,FALSE)))</f>
        <v/>
      </c>
      <c r="T404" s="55" t="str">
        <f>IF(C404="","",IF(ISERROR(VLOOKUP(VLOOKUP(C404,Table1[[Practice no.]:[12]],34,FALSE),List!$A$2:$B$5,2,FALSE)),"",VLOOKUP(VLOOKUP(C404,Table1[[Practice no.]:[12]],34,FALSE),List!$A$2:$B$5,2,FALSE)))</f>
        <v/>
      </c>
      <c r="U404" s="55" t="str">
        <f>IF(C404="","",IF(ISERROR(VLOOKUP(VLOOKUP(C404,Table1[[Practice no.]:[12]],35,FALSE),List!$A$2:$B$5,2,FALSE)),"",VLOOKUP(VLOOKUP(C404,Table1[[Practice no.]:[12]],35,FALSE),List!$A$2:$B$5,2,FALSE)))</f>
        <v/>
      </c>
      <c r="V404" s="55" t="str">
        <f>IF(C404="","",IF(ISERROR(VLOOKUP(VLOOKUP(C404,Table1[[Practice no.]:[12]],36,FALSE),List!$A$2:$B$5,2,FALSE)),"",VLOOKUP(VLOOKUP(C404,Table1[[Practice no.]:[12]],36,FALSE),List!$A$2:$B$5,2,FALSE)))</f>
        <v/>
      </c>
      <c r="W404" s="55" t="str">
        <f>IF(C404="","",IF(ISERROR(VLOOKUP(VLOOKUP(C404,Table1[[Practice no.]:[12]],37,FALSE),List!$A$2:$B$5,2,FALSE)),"",VLOOKUP(VLOOKUP(C404,Table1[[Practice no.]:[12]],37,FALSE),List!$A$2:$B$5,2,FALSE)))</f>
        <v/>
      </c>
      <c r="X404" s="55" t="str">
        <f>IF(C404="","",IF(ISERROR(VLOOKUP(VLOOKUP(C404,Table1[[Practice no.]:[12]],38,FALSE),List!$A$2:$B$5,2,FALSE)),"",VLOOKUP(VLOOKUP(C404,Table1[[Practice no.]:[12]],38,FALSE),List!$A$2:$B$5,2,FALSE)))</f>
        <v/>
      </c>
      <c r="Y404" s="55" t="str">
        <f>IF(C404="","",IF(ISERROR(VLOOKUP(VLOOKUP(C404,Table1[[Practice no.]:[12]],39,FALSE),List!$A$2:$B$5,2,FALSE)),"",VLOOKUP(VLOOKUP(C404,Table1[[Practice no.]:[12]],39,FALSE),List!$A$2:$B$5,2,FALSE)))</f>
        <v/>
      </c>
      <c r="Z404" s="55" t="str">
        <f>IF(C404="","",IF(ISERROR(VLOOKUP(VLOOKUP(C404,Table1[[Practice no.]:[12]],40,FALSE),List!$A$2:$B$5,2,FALSE)),"",VLOOKUP(VLOOKUP(C404,Table1[[Practice no.]:[12]],40,FALSE),List!$A$2:$B$5,2,FALSE)))</f>
        <v/>
      </c>
      <c r="AA404" s="55" t="str">
        <f>IF(C404="","",IF(ISERROR(VLOOKUP(VLOOKUP(C404,Table1[[Practice no.]:[12]],41,FALSE),List!$A$2:$B$5,2,FALSE)),"",VLOOKUP(VLOOKUP(C404,Table1[[Practice no.]:[12]],41,FALSE),List!$A$2:$B$5,2,FALSE)))</f>
        <v/>
      </c>
      <c r="AB404" s="55" t="str">
        <f>IF(C404="","",IF(ISERROR(VLOOKUP(VLOOKUP(C404,Table1[[Practice no.]:[12]],42,FALSE),List!$A$2:$B$5,2,FALSE)),"",VLOOKUP(VLOOKUP(C404,Table1[[Practice no.]:[12]],42,FALSE),List!$A$2:$B$5,2,FALSE)))</f>
        <v/>
      </c>
    </row>
    <row r="405" spans="1:28" ht="40.35" customHeight="1">
      <c r="A405" s="222"/>
      <c r="B405" s="219"/>
      <c r="C405" s="217"/>
      <c r="D405" s="219" t="str">
        <f>IF(C405="","",HYPERLINK("#'" &amp; C405 &amp; "'!A1",VLOOKUP(C405,Table1[[Practice no.]:[Pracitce Name]],2,FALSE)))</f>
        <v/>
      </c>
      <c r="E405" s="65" t="str">
        <f>IF(C405="","",IF(ISERROR(VLOOKUP(VLOOKUP(C405,Table1[[Practice no.]:[12]],19,FALSE),List!$A$2:$B$5,2,FALSE)),"",VLOOKUP(VLOOKUP(C405,Table1[[Practice no.]:[12]],19,FALSE),List!$A$2:$B$5,2,FALSE)))</f>
        <v/>
      </c>
      <c r="F405" s="66" t="str">
        <f>IF(C405="","",IF(ISERROR(VLOOKUP(VLOOKUP(C405,Table1[[Practice no.]:[12]],20,FALSE),List!$A$2:$B$5,2,FALSE)),"",VLOOKUP(VLOOKUP(C405,Table1[[Practice no.]:[12]],20,FALSE),List!$A$2:$B$5,2,FALSE)))</f>
        <v/>
      </c>
      <c r="G405" s="66" t="str">
        <f>IF(C405="","",IF(ISERROR(VLOOKUP(VLOOKUP(C405,Table1[[Practice no.]:[12]],21,FALSE),List!$A$2:$B$5,2,FALSE)),"",VLOOKUP(VLOOKUP(C405,Table1[[Practice no.]:[12]],21,FALSE),List!$A$2:$B$5,2,FALSE)))</f>
        <v/>
      </c>
      <c r="H405" s="67" t="str">
        <f>IF(C405="","",IF(ISERROR(VLOOKUP(VLOOKUP(C405,Table1[[Practice no.]:[12]],22,FALSE),List!$A$2:$B$5,2,FALSE)),"",VLOOKUP(VLOOKUP(C405,Table1[[Practice no.]:[12]],22,FALSE),List!$A$2:$B$5,2,FALSE)))</f>
        <v/>
      </c>
      <c r="I405" s="67" t="str">
        <f>IF(C405="","",IF(ISERROR(VLOOKUP(VLOOKUP(C405,Table1[[Practice no.]:[12]],23,FALSE),List!$A$2:$B$5,2,FALSE)),"",VLOOKUP(VLOOKUP(C405,Table1[[Practice no.]:[12]],23,FALSE),List!$A$2:$B$5,2,FALSE)))</f>
        <v/>
      </c>
      <c r="J405" s="67" t="str">
        <f>IF(C405="","",IF(ISERROR(VLOOKUP(VLOOKUP(C405,Table1[[Practice no.]:[12]],24,FALSE),List!$A$2:$B$5,2,FALSE)),"",VLOOKUP(VLOOKUP(C405,Table1[[Practice no.]:[12]],24,FALSE),List!$A$2:$B$5,2,FALSE)))</f>
        <v/>
      </c>
      <c r="K405" s="68" t="str">
        <f>IF(C405="","",IF(ISERROR(VLOOKUP(VLOOKUP(C405,Table1[[Practice no.]:[12]],25,FALSE),List!$A$2:$B$5,2,FALSE)),"",VLOOKUP(VLOOKUP(C405,Table1[[Practice no.]:[12]],25,FALSE),List!$A$2:$B$5,2,FALSE)))</f>
        <v/>
      </c>
      <c r="L405" s="68" t="str">
        <f>IF(C405="","",IF(ISERROR(VLOOKUP(VLOOKUP(C405,Table1[[Practice no.]:[12]],26,FALSE),List!$A$2:$B$5,2,FALSE)),"",VLOOKUP(VLOOKUP(C405,Table1[[Practice no.]:[12]],26,FALSE),List!$A$2:$B$5,2,FALSE)))</f>
        <v/>
      </c>
      <c r="M405" s="68" t="str">
        <f>IF(C405="","",IF(ISERROR(VLOOKUP(VLOOKUP(C405,Table1[[Practice no.]:[12]],27,FALSE),List!$A$2:$B$5,2,FALSE)),"",VLOOKUP(VLOOKUP(C405,Table1[[Practice no.]:[12]],27,FALSE),List!$A$2:$B$5,2,FALSE)))</f>
        <v/>
      </c>
      <c r="N405" s="69" t="str">
        <f>IF(C405="","",IF(ISERROR(VLOOKUP(VLOOKUP(C405,Table1[[Practice no.]:[12]],28,FALSE),List!$A$2:$B$5,2,FALSE)),"",VLOOKUP(VLOOKUP(C405,Table1[[Practice no.]:[12]],28,FALSE),List!$A$2:$B$5,2,FALSE)))</f>
        <v/>
      </c>
      <c r="O405" s="69" t="str">
        <f>IF(C405="","",IF(ISERROR(VLOOKUP(VLOOKUP(C405,Table1[[Practice no.]:[12]],29,FALSE),List!$A$2:$B$5,2,FALSE)),"",VLOOKUP(VLOOKUP(C405,Table1[[Practice no.]:[12]],29,FALSE),List!$A$2:$B$5,2,FALSE)))</f>
        <v/>
      </c>
      <c r="P405" s="69" t="str">
        <f>IF(C405="","",IF(ISERROR(VLOOKUP(VLOOKUP(C405,Table1[[Practice no.]:[12]],30,FALSE),List!$A$2:$B$5,2,FALSE)),"",VLOOKUP(VLOOKUP(C405,Table1[[Practice no.]:[12]],30,FALSE),List!$A$2:$B$5,2,FALSE)))</f>
        <v/>
      </c>
      <c r="Q405" s="77" t="str">
        <f>IF(C405="","",IF(ISERROR(VLOOKUP(VLOOKUP(C405,Table1[[Practice no.]:[12]],31,FALSE),List!$A$2:$B$5,2,FALSE)),"",VLOOKUP(VLOOKUP(C405,Table1[[Practice no.]:[12]],31,FALSE),List!$A$2:$B$5,2,FALSE)))</f>
        <v/>
      </c>
      <c r="R405" s="55" t="str">
        <f>IF(C405="","",IF(ISERROR(VLOOKUP(VLOOKUP(C405,Table1[[Practice no.]:[12]],32,FALSE),List!$A$2:$B$5,2,FALSE)),"",VLOOKUP(VLOOKUP(C405,Table1[[Practice no.]:[12]],32,FALSE),List!$A$2:$B$5,2,FALSE)))</f>
        <v/>
      </c>
      <c r="S405" s="55" t="str">
        <f>IF(C405="","",IF(ISERROR(VLOOKUP(VLOOKUP(C405,Table1[[Practice no.]:[12]],33,FALSE),List!$A$2:$B$5,2,FALSE)),"",VLOOKUP(VLOOKUP(C405,Table1[[Practice no.]:[12]],33,FALSE),List!$A$2:$B$5,2,FALSE)))</f>
        <v/>
      </c>
      <c r="T405" s="55" t="str">
        <f>IF(C405="","",IF(ISERROR(VLOOKUP(VLOOKUP(C405,Table1[[Practice no.]:[12]],34,FALSE),List!$A$2:$B$5,2,FALSE)),"",VLOOKUP(VLOOKUP(C405,Table1[[Practice no.]:[12]],34,FALSE),List!$A$2:$B$5,2,FALSE)))</f>
        <v/>
      </c>
      <c r="U405" s="55" t="str">
        <f>IF(C405="","",IF(ISERROR(VLOOKUP(VLOOKUP(C405,Table1[[Practice no.]:[12]],35,FALSE),List!$A$2:$B$5,2,FALSE)),"",VLOOKUP(VLOOKUP(C405,Table1[[Practice no.]:[12]],35,FALSE),List!$A$2:$B$5,2,FALSE)))</f>
        <v/>
      </c>
      <c r="V405" s="55" t="str">
        <f>IF(C405="","",IF(ISERROR(VLOOKUP(VLOOKUP(C405,Table1[[Practice no.]:[12]],36,FALSE),List!$A$2:$B$5,2,FALSE)),"",VLOOKUP(VLOOKUP(C405,Table1[[Practice no.]:[12]],36,FALSE),List!$A$2:$B$5,2,FALSE)))</f>
        <v/>
      </c>
      <c r="W405" s="55" t="str">
        <f>IF(C405="","",IF(ISERROR(VLOOKUP(VLOOKUP(C405,Table1[[Practice no.]:[12]],37,FALSE),List!$A$2:$B$5,2,FALSE)),"",VLOOKUP(VLOOKUP(C405,Table1[[Practice no.]:[12]],37,FALSE),List!$A$2:$B$5,2,FALSE)))</f>
        <v/>
      </c>
      <c r="X405" s="55" t="str">
        <f>IF(C405="","",IF(ISERROR(VLOOKUP(VLOOKUP(C405,Table1[[Practice no.]:[12]],38,FALSE),List!$A$2:$B$5,2,FALSE)),"",VLOOKUP(VLOOKUP(C405,Table1[[Practice no.]:[12]],38,FALSE),List!$A$2:$B$5,2,FALSE)))</f>
        <v/>
      </c>
      <c r="Y405" s="55" t="str">
        <f>IF(C405="","",IF(ISERROR(VLOOKUP(VLOOKUP(C405,Table1[[Practice no.]:[12]],39,FALSE),List!$A$2:$B$5,2,FALSE)),"",VLOOKUP(VLOOKUP(C405,Table1[[Practice no.]:[12]],39,FALSE),List!$A$2:$B$5,2,FALSE)))</f>
        <v/>
      </c>
      <c r="Z405" s="55" t="str">
        <f>IF(C405="","",IF(ISERROR(VLOOKUP(VLOOKUP(C405,Table1[[Practice no.]:[12]],40,FALSE),List!$A$2:$B$5,2,FALSE)),"",VLOOKUP(VLOOKUP(C405,Table1[[Practice no.]:[12]],40,FALSE),List!$A$2:$B$5,2,FALSE)))</f>
        <v/>
      </c>
      <c r="AA405" s="55" t="str">
        <f>IF(C405="","",IF(ISERROR(VLOOKUP(VLOOKUP(C405,Table1[[Practice no.]:[12]],41,FALSE),List!$A$2:$B$5,2,FALSE)),"",VLOOKUP(VLOOKUP(C405,Table1[[Practice no.]:[12]],41,FALSE),List!$A$2:$B$5,2,FALSE)))</f>
        <v/>
      </c>
      <c r="AB405" s="55" t="str">
        <f>IF(C405="","",IF(ISERROR(VLOOKUP(VLOOKUP(C405,Table1[[Practice no.]:[12]],42,FALSE),List!$A$2:$B$5,2,FALSE)),"",VLOOKUP(VLOOKUP(C405,Table1[[Practice no.]:[12]],42,FALSE),List!$A$2:$B$5,2,FALSE)))</f>
        <v/>
      </c>
    </row>
    <row r="406" spans="1:28" ht="40.35" customHeight="1">
      <c r="A406" s="222"/>
      <c r="B406" s="219"/>
      <c r="C406" s="217"/>
      <c r="D406" s="219" t="str">
        <f>IF(C406="","",HYPERLINK("#'" &amp; C406 &amp; "'!A1",VLOOKUP(C406,Table1[[Practice no.]:[Pracitce Name]],2,FALSE)))</f>
        <v/>
      </c>
      <c r="E406" s="65" t="str">
        <f>IF(C406="","",IF(ISERROR(VLOOKUP(VLOOKUP(C406,Table1[[Practice no.]:[12]],19,FALSE),List!$A$2:$B$5,2,FALSE)),"",VLOOKUP(VLOOKUP(C406,Table1[[Practice no.]:[12]],19,FALSE),List!$A$2:$B$5,2,FALSE)))</f>
        <v/>
      </c>
      <c r="F406" s="66" t="str">
        <f>IF(C406="","",IF(ISERROR(VLOOKUP(VLOOKUP(C406,Table1[[Practice no.]:[12]],20,FALSE),List!$A$2:$B$5,2,FALSE)),"",VLOOKUP(VLOOKUP(C406,Table1[[Practice no.]:[12]],20,FALSE),List!$A$2:$B$5,2,FALSE)))</f>
        <v/>
      </c>
      <c r="G406" s="66" t="str">
        <f>IF(C406="","",IF(ISERROR(VLOOKUP(VLOOKUP(C406,Table1[[Practice no.]:[12]],21,FALSE),List!$A$2:$B$5,2,FALSE)),"",VLOOKUP(VLOOKUP(C406,Table1[[Practice no.]:[12]],21,FALSE),List!$A$2:$B$5,2,FALSE)))</f>
        <v/>
      </c>
      <c r="H406" s="67" t="str">
        <f>IF(C406="","",IF(ISERROR(VLOOKUP(VLOOKUP(C406,Table1[[Practice no.]:[12]],22,FALSE),List!$A$2:$B$5,2,FALSE)),"",VLOOKUP(VLOOKUP(C406,Table1[[Practice no.]:[12]],22,FALSE),List!$A$2:$B$5,2,FALSE)))</f>
        <v/>
      </c>
      <c r="I406" s="67" t="str">
        <f>IF(C406="","",IF(ISERROR(VLOOKUP(VLOOKUP(C406,Table1[[Practice no.]:[12]],23,FALSE),List!$A$2:$B$5,2,FALSE)),"",VLOOKUP(VLOOKUP(C406,Table1[[Practice no.]:[12]],23,FALSE),List!$A$2:$B$5,2,FALSE)))</f>
        <v/>
      </c>
      <c r="J406" s="67" t="str">
        <f>IF(C406="","",IF(ISERROR(VLOOKUP(VLOOKUP(C406,Table1[[Practice no.]:[12]],24,FALSE),List!$A$2:$B$5,2,FALSE)),"",VLOOKUP(VLOOKUP(C406,Table1[[Practice no.]:[12]],24,FALSE),List!$A$2:$B$5,2,FALSE)))</f>
        <v/>
      </c>
      <c r="K406" s="68" t="str">
        <f>IF(C406="","",IF(ISERROR(VLOOKUP(VLOOKUP(C406,Table1[[Practice no.]:[12]],25,FALSE),List!$A$2:$B$5,2,FALSE)),"",VLOOKUP(VLOOKUP(C406,Table1[[Practice no.]:[12]],25,FALSE),List!$A$2:$B$5,2,FALSE)))</f>
        <v/>
      </c>
      <c r="L406" s="68" t="str">
        <f>IF(C406="","",IF(ISERROR(VLOOKUP(VLOOKUP(C406,Table1[[Practice no.]:[12]],26,FALSE),List!$A$2:$B$5,2,FALSE)),"",VLOOKUP(VLOOKUP(C406,Table1[[Practice no.]:[12]],26,FALSE),List!$A$2:$B$5,2,FALSE)))</f>
        <v/>
      </c>
      <c r="M406" s="68" t="str">
        <f>IF(C406="","",IF(ISERROR(VLOOKUP(VLOOKUP(C406,Table1[[Practice no.]:[12]],27,FALSE),List!$A$2:$B$5,2,FALSE)),"",VLOOKUP(VLOOKUP(C406,Table1[[Practice no.]:[12]],27,FALSE),List!$A$2:$B$5,2,FALSE)))</f>
        <v/>
      </c>
      <c r="N406" s="69" t="str">
        <f>IF(C406="","",IF(ISERROR(VLOOKUP(VLOOKUP(C406,Table1[[Practice no.]:[12]],28,FALSE),List!$A$2:$B$5,2,FALSE)),"",VLOOKUP(VLOOKUP(C406,Table1[[Practice no.]:[12]],28,FALSE),List!$A$2:$B$5,2,FALSE)))</f>
        <v/>
      </c>
      <c r="O406" s="69" t="str">
        <f>IF(C406="","",IF(ISERROR(VLOOKUP(VLOOKUP(C406,Table1[[Practice no.]:[12]],29,FALSE),List!$A$2:$B$5,2,FALSE)),"",VLOOKUP(VLOOKUP(C406,Table1[[Practice no.]:[12]],29,FALSE),List!$A$2:$B$5,2,FALSE)))</f>
        <v/>
      </c>
      <c r="P406" s="69" t="str">
        <f>IF(C406="","",IF(ISERROR(VLOOKUP(VLOOKUP(C406,Table1[[Practice no.]:[12]],30,FALSE),List!$A$2:$B$5,2,FALSE)),"",VLOOKUP(VLOOKUP(C406,Table1[[Practice no.]:[12]],30,FALSE),List!$A$2:$B$5,2,FALSE)))</f>
        <v/>
      </c>
      <c r="Q406" s="77" t="str">
        <f>IF(C406="","",IF(ISERROR(VLOOKUP(VLOOKUP(C406,Table1[[Practice no.]:[12]],31,FALSE),List!$A$2:$B$5,2,FALSE)),"",VLOOKUP(VLOOKUP(C406,Table1[[Practice no.]:[12]],31,FALSE),List!$A$2:$B$5,2,FALSE)))</f>
        <v/>
      </c>
      <c r="R406" s="55" t="str">
        <f>IF(C406="","",IF(ISERROR(VLOOKUP(VLOOKUP(C406,Table1[[Practice no.]:[12]],32,FALSE),List!$A$2:$B$5,2,FALSE)),"",VLOOKUP(VLOOKUP(C406,Table1[[Practice no.]:[12]],32,FALSE),List!$A$2:$B$5,2,FALSE)))</f>
        <v/>
      </c>
      <c r="S406" s="55" t="str">
        <f>IF(C406="","",IF(ISERROR(VLOOKUP(VLOOKUP(C406,Table1[[Practice no.]:[12]],33,FALSE),List!$A$2:$B$5,2,FALSE)),"",VLOOKUP(VLOOKUP(C406,Table1[[Practice no.]:[12]],33,FALSE),List!$A$2:$B$5,2,FALSE)))</f>
        <v/>
      </c>
      <c r="T406" s="55" t="str">
        <f>IF(C406="","",IF(ISERROR(VLOOKUP(VLOOKUP(C406,Table1[[Practice no.]:[12]],34,FALSE),List!$A$2:$B$5,2,FALSE)),"",VLOOKUP(VLOOKUP(C406,Table1[[Practice no.]:[12]],34,FALSE),List!$A$2:$B$5,2,FALSE)))</f>
        <v/>
      </c>
      <c r="U406" s="55" t="str">
        <f>IF(C406="","",IF(ISERROR(VLOOKUP(VLOOKUP(C406,Table1[[Practice no.]:[12]],35,FALSE),List!$A$2:$B$5,2,FALSE)),"",VLOOKUP(VLOOKUP(C406,Table1[[Practice no.]:[12]],35,FALSE),List!$A$2:$B$5,2,FALSE)))</f>
        <v/>
      </c>
      <c r="V406" s="55" t="str">
        <f>IF(C406="","",IF(ISERROR(VLOOKUP(VLOOKUP(C406,Table1[[Practice no.]:[12]],36,FALSE),List!$A$2:$B$5,2,FALSE)),"",VLOOKUP(VLOOKUP(C406,Table1[[Practice no.]:[12]],36,FALSE),List!$A$2:$B$5,2,FALSE)))</f>
        <v/>
      </c>
      <c r="W406" s="55" t="str">
        <f>IF(C406="","",IF(ISERROR(VLOOKUP(VLOOKUP(C406,Table1[[Practice no.]:[12]],37,FALSE),List!$A$2:$B$5,2,FALSE)),"",VLOOKUP(VLOOKUP(C406,Table1[[Practice no.]:[12]],37,FALSE),List!$A$2:$B$5,2,FALSE)))</f>
        <v/>
      </c>
      <c r="X406" s="55" t="str">
        <f>IF(C406="","",IF(ISERROR(VLOOKUP(VLOOKUP(C406,Table1[[Practice no.]:[12]],38,FALSE),List!$A$2:$B$5,2,FALSE)),"",VLOOKUP(VLOOKUP(C406,Table1[[Practice no.]:[12]],38,FALSE),List!$A$2:$B$5,2,FALSE)))</f>
        <v/>
      </c>
      <c r="Y406" s="55" t="str">
        <f>IF(C406="","",IF(ISERROR(VLOOKUP(VLOOKUP(C406,Table1[[Practice no.]:[12]],39,FALSE),List!$A$2:$B$5,2,FALSE)),"",VLOOKUP(VLOOKUP(C406,Table1[[Practice no.]:[12]],39,FALSE),List!$A$2:$B$5,2,FALSE)))</f>
        <v/>
      </c>
      <c r="Z406" s="55" t="str">
        <f>IF(C406="","",IF(ISERROR(VLOOKUP(VLOOKUP(C406,Table1[[Practice no.]:[12]],40,FALSE),List!$A$2:$B$5,2,FALSE)),"",VLOOKUP(VLOOKUP(C406,Table1[[Practice no.]:[12]],40,FALSE),List!$A$2:$B$5,2,FALSE)))</f>
        <v/>
      </c>
      <c r="AA406" s="55" t="str">
        <f>IF(C406="","",IF(ISERROR(VLOOKUP(VLOOKUP(C406,Table1[[Practice no.]:[12]],41,FALSE),List!$A$2:$B$5,2,FALSE)),"",VLOOKUP(VLOOKUP(C406,Table1[[Practice no.]:[12]],41,FALSE),List!$A$2:$B$5,2,FALSE)))</f>
        <v/>
      </c>
      <c r="AB406" s="55" t="str">
        <f>IF(C406="","",IF(ISERROR(VLOOKUP(VLOOKUP(C406,Table1[[Practice no.]:[12]],42,FALSE),List!$A$2:$B$5,2,FALSE)),"",VLOOKUP(VLOOKUP(C406,Table1[[Practice no.]:[12]],42,FALSE),List!$A$2:$B$5,2,FALSE)))</f>
        <v/>
      </c>
    </row>
    <row r="407" spans="1:28" ht="40.35" customHeight="1">
      <c r="A407" s="222"/>
      <c r="B407" s="219"/>
      <c r="C407" s="217"/>
      <c r="D407" s="219" t="str">
        <f>IF(C407="","",HYPERLINK("#'" &amp; C407 &amp; "'!A1",VLOOKUP(C407,Table1[[Practice no.]:[Pracitce Name]],2,FALSE)))</f>
        <v/>
      </c>
      <c r="E407" s="65" t="str">
        <f>IF(C407="","",IF(ISERROR(VLOOKUP(VLOOKUP(C407,Table1[[Practice no.]:[12]],19,FALSE),List!$A$2:$B$5,2,FALSE)),"",VLOOKUP(VLOOKUP(C407,Table1[[Practice no.]:[12]],19,FALSE),List!$A$2:$B$5,2,FALSE)))</f>
        <v/>
      </c>
      <c r="F407" s="66" t="str">
        <f>IF(C407="","",IF(ISERROR(VLOOKUP(VLOOKUP(C407,Table1[[Practice no.]:[12]],20,FALSE),List!$A$2:$B$5,2,FALSE)),"",VLOOKUP(VLOOKUP(C407,Table1[[Practice no.]:[12]],20,FALSE),List!$A$2:$B$5,2,FALSE)))</f>
        <v/>
      </c>
      <c r="G407" s="66" t="str">
        <f>IF(C407="","",IF(ISERROR(VLOOKUP(VLOOKUP(C407,Table1[[Practice no.]:[12]],21,FALSE),List!$A$2:$B$5,2,FALSE)),"",VLOOKUP(VLOOKUP(C407,Table1[[Practice no.]:[12]],21,FALSE),List!$A$2:$B$5,2,FALSE)))</f>
        <v/>
      </c>
      <c r="H407" s="67" t="str">
        <f>IF(C407="","",IF(ISERROR(VLOOKUP(VLOOKUP(C407,Table1[[Practice no.]:[12]],22,FALSE),List!$A$2:$B$5,2,FALSE)),"",VLOOKUP(VLOOKUP(C407,Table1[[Practice no.]:[12]],22,FALSE),List!$A$2:$B$5,2,FALSE)))</f>
        <v/>
      </c>
      <c r="I407" s="67" t="str">
        <f>IF(C407="","",IF(ISERROR(VLOOKUP(VLOOKUP(C407,Table1[[Practice no.]:[12]],23,FALSE),List!$A$2:$B$5,2,FALSE)),"",VLOOKUP(VLOOKUP(C407,Table1[[Practice no.]:[12]],23,FALSE),List!$A$2:$B$5,2,FALSE)))</f>
        <v/>
      </c>
      <c r="J407" s="67" t="str">
        <f>IF(C407="","",IF(ISERROR(VLOOKUP(VLOOKUP(C407,Table1[[Practice no.]:[12]],24,FALSE),List!$A$2:$B$5,2,FALSE)),"",VLOOKUP(VLOOKUP(C407,Table1[[Practice no.]:[12]],24,FALSE),List!$A$2:$B$5,2,FALSE)))</f>
        <v/>
      </c>
      <c r="K407" s="68" t="str">
        <f>IF(C407="","",IF(ISERROR(VLOOKUP(VLOOKUP(C407,Table1[[Practice no.]:[12]],25,FALSE),List!$A$2:$B$5,2,FALSE)),"",VLOOKUP(VLOOKUP(C407,Table1[[Practice no.]:[12]],25,FALSE),List!$A$2:$B$5,2,FALSE)))</f>
        <v/>
      </c>
      <c r="L407" s="68" t="str">
        <f>IF(C407="","",IF(ISERROR(VLOOKUP(VLOOKUP(C407,Table1[[Practice no.]:[12]],26,FALSE),List!$A$2:$B$5,2,FALSE)),"",VLOOKUP(VLOOKUP(C407,Table1[[Practice no.]:[12]],26,FALSE),List!$A$2:$B$5,2,FALSE)))</f>
        <v/>
      </c>
      <c r="M407" s="68" t="str">
        <f>IF(C407="","",IF(ISERROR(VLOOKUP(VLOOKUP(C407,Table1[[Practice no.]:[12]],27,FALSE),List!$A$2:$B$5,2,FALSE)),"",VLOOKUP(VLOOKUP(C407,Table1[[Practice no.]:[12]],27,FALSE),List!$A$2:$B$5,2,FALSE)))</f>
        <v/>
      </c>
      <c r="N407" s="69" t="str">
        <f>IF(C407="","",IF(ISERROR(VLOOKUP(VLOOKUP(C407,Table1[[Practice no.]:[12]],28,FALSE),List!$A$2:$B$5,2,FALSE)),"",VLOOKUP(VLOOKUP(C407,Table1[[Practice no.]:[12]],28,FALSE),List!$A$2:$B$5,2,FALSE)))</f>
        <v/>
      </c>
      <c r="O407" s="69" t="str">
        <f>IF(C407="","",IF(ISERROR(VLOOKUP(VLOOKUP(C407,Table1[[Practice no.]:[12]],29,FALSE),List!$A$2:$B$5,2,FALSE)),"",VLOOKUP(VLOOKUP(C407,Table1[[Practice no.]:[12]],29,FALSE),List!$A$2:$B$5,2,FALSE)))</f>
        <v/>
      </c>
      <c r="P407" s="69" t="str">
        <f>IF(C407="","",IF(ISERROR(VLOOKUP(VLOOKUP(C407,Table1[[Practice no.]:[12]],30,FALSE),List!$A$2:$B$5,2,FALSE)),"",VLOOKUP(VLOOKUP(C407,Table1[[Practice no.]:[12]],30,FALSE),List!$A$2:$B$5,2,FALSE)))</f>
        <v/>
      </c>
      <c r="Q407" s="77" t="str">
        <f>IF(C407="","",IF(ISERROR(VLOOKUP(VLOOKUP(C407,Table1[[Practice no.]:[12]],31,FALSE),List!$A$2:$B$5,2,FALSE)),"",VLOOKUP(VLOOKUP(C407,Table1[[Practice no.]:[12]],31,FALSE),List!$A$2:$B$5,2,FALSE)))</f>
        <v/>
      </c>
      <c r="R407" s="55" t="str">
        <f>IF(C407="","",IF(ISERROR(VLOOKUP(VLOOKUP(C407,Table1[[Practice no.]:[12]],32,FALSE),List!$A$2:$B$5,2,FALSE)),"",VLOOKUP(VLOOKUP(C407,Table1[[Practice no.]:[12]],32,FALSE),List!$A$2:$B$5,2,FALSE)))</f>
        <v/>
      </c>
      <c r="S407" s="55" t="str">
        <f>IF(C407="","",IF(ISERROR(VLOOKUP(VLOOKUP(C407,Table1[[Practice no.]:[12]],33,FALSE),List!$A$2:$B$5,2,FALSE)),"",VLOOKUP(VLOOKUP(C407,Table1[[Practice no.]:[12]],33,FALSE),List!$A$2:$B$5,2,FALSE)))</f>
        <v/>
      </c>
      <c r="T407" s="55" t="str">
        <f>IF(C407="","",IF(ISERROR(VLOOKUP(VLOOKUP(C407,Table1[[Practice no.]:[12]],34,FALSE),List!$A$2:$B$5,2,FALSE)),"",VLOOKUP(VLOOKUP(C407,Table1[[Practice no.]:[12]],34,FALSE),List!$A$2:$B$5,2,FALSE)))</f>
        <v/>
      </c>
      <c r="U407" s="55" t="str">
        <f>IF(C407="","",IF(ISERROR(VLOOKUP(VLOOKUP(C407,Table1[[Practice no.]:[12]],35,FALSE),List!$A$2:$B$5,2,FALSE)),"",VLOOKUP(VLOOKUP(C407,Table1[[Practice no.]:[12]],35,FALSE),List!$A$2:$B$5,2,FALSE)))</f>
        <v/>
      </c>
      <c r="V407" s="55" t="str">
        <f>IF(C407="","",IF(ISERROR(VLOOKUP(VLOOKUP(C407,Table1[[Practice no.]:[12]],36,FALSE),List!$A$2:$B$5,2,FALSE)),"",VLOOKUP(VLOOKUP(C407,Table1[[Practice no.]:[12]],36,FALSE),List!$A$2:$B$5,2,FALSE)))</f>
        <v/>
      </c>
      <c r="W407" s="55" t="str">
        <f>IF(C407="","",IF(ISERROR(VLOOKUP(VLOOKUP(C407,Table1[[Practice no.]:[12]],37,FALSE),List!$A$2:$B$5,2,FALSE)),"",VLOOKUP(VLOOKUP(C407,Table1[[Practice no.]:[12]],37,FALSE),List!$A$2:$B$5,2,FALSE)))</f>
        <v/>
      </c>
      <c r="X407" s="55" t="str">
        <f>IF(C407="","",IF(ISERROR(VLOOKUP(VLOOKUP(C407,Table1[[Practice no.]:[12]],38,FALSE),List!$A$2:$B$5,2,FALSE)),"",VLOOKUP(VLOOKUP(C407,Table1[[Practice no.]:[12]],38,FALSE),List!$A$2:$B$5,2,FALSE)))</f>
        <v/>
      </c>
      <c r="Y407" s="55" t="str">
        <f>IF(C407="","",IF(ISERROR(VLOOKUP(VLOOKUP(C407,Table1[[Practice no.]:[12]],39,FALSE),List!$A$2:$B$5,2,FALSE)),"",VLOOKUP(VLOOKUP(C407,Table1[[Practice no.]:[12]],39,FALSE),List!$A$2:$B$5,2,FALSE)))</f>
        <v/>
      </c>
      <c r="Z407" s="55" t="str">
        <f>IF(C407="","",IF(ISERROR(VLOOKUP(VLOOKUP(C407,Table1[[Practice no.]:[12]],40,FALSE),List!$A$2:$B$5,2,FALSE)),"",VLOOKUP(VLOOKUP(C407,Table1[[Practice no.]:[12]],40,FALSE),List!$A$2:$B$5,2,FALSE)))</f>
        <v/>
      </c>
      <c r="AA407" s="55" t="str">
        <f>IF(C407="","",IF(ISERROR(VLOOKUP(VLOOKUP(C407,Table1[[Practice no.]:[12]],41,FALSE),List!$A$2:$B$5,2,FALSE)),"",VLOOKUP(VLOOKUP(C407,Table1[[Practice no.]:[12]],41,FALSE),List!$A$2:$B$5,2,FALSE)))</f>
        <v/>
      </c>
      <c r="AB407" s="55" t="str">
        <f>IF(C407="","",IF(ISERROR(VLOOKUP(VLOOKUP(C407,Table1[[Practice no.]:[12]],42,FALSE),List!$A$2:$B$5,2,FALSE)),"",VLOOKUP(VLOOKUP(C407,Table1[[Practice no.]:[12]],42,FALSE),List!$A$2:$B$5,2,FALSE)))</f>
        <v/>
      </c>
    </row>
    <row r="408" spans="1:28" ht="40.35" customHeight="1">
      <c r="A408" s="222"/>
      <c r="B408" s="219"/>
      <c r="C408" s="217"/>
      <c r="D408" s="219" t="str">
        <f>IF(C408="","",HYPERLINK("#'" &amp; C408 &amp; "'!A1",VLOOKUP(C408,Table1[[Practice no.]:[Pracitce Name]],2,FALSE)))</f>
        <v/>
      </c>
      <c r="E408" s="65" t="str">
        <f>IF(C408="","",IF(ISERROR(VLOOKUP(VLOOKUP(C408,Table1[[Practice no.]:[12]],19,FALSE),List!$A$2:$B$5,2,FALSE)),"",VLOOKUP(VLOOKUP(C408,Table1[[Practice no.]:[12]],19,FALSE),List!$A$2:$B$5,2,FALSE)))</f>
        <v/>
      </c>
      <c r="F408" s="66" t="str">
        <f>IF(C408="","",IF(ISERROR(VLOOKUP(VLOOKUP(C408,Table1[[Practice no.]:[12]],20,FALSE),List!$A$2:$B$5,2,FALSE)),"",VLOOKUP(VLOOKUP(C408,Table1[[Practice no.]:[12]],20,FALSE),List!$A$2:$B$5,2,FALSE)))</f>
        <v/>
      </c>
      <c r="G408" s="66" t="str">
        <f>IF(C408="","",IF(ISERROR(VLOOKUP(VLOOKUP(C408,Table1[[Practice no.]:[12]],21,FALSE),List!$A$2:$B$5,2,FALSE)),"",VLOOKUP(VLOOKUP(C408,Table1[[Practice no.]:[12]],21,FALSE),List!$A$2:$B$5,2,FALSE)))</f>
        <v/>
      </c>
      <c r="H408" s="67" t="str">
        <f>IF(C408="","",IF(ISERROR(VLOOKUP(VLOOKUP(C408,Table1[[Practice no.]:[12]],22,FALSE),List!$A$2:$B$5,2,FALSE)),"",VLOOKUP(VLOOKUP(C408,Table1[[Practice no.]:[12]],22,FALSE),List!$A$2:$B$5,2,FALSE)))</f>
        <v/>
      </c>
      <c r="I408" s="67" t="str">
        <f>IF(C408="","",IF(ISERROR(VLOOKUP(VLOOKUP(C408,Table1[[Practice no.]:[12]],23,FALSE),List!$A$2:$B$5,2,FALSE)),"",VLOOKUP(VLOOKUP(C408,Table1[[Practice no.]:[12]],23,FALSE),List!$A$2:$B$5,2,FALSE)))</f>
        <v/>
      </c>
      <c r="J408" s="67" t="str">
        <f>IF(C408="","",IF(ISERROR(VLOOKUP(VLOOKUP(C408,Table1[[Practice no.]:[12]],24,FALSE),List!$A$2:$B$5,2,FALSE)),"",VLOOKUP(VLOOKUP(C408,Table1[[Practice no.]:[12]],24,FALSE),List!$A$2:$B$5,2,FALSE)))</f>
        <v/>
      </c>
      <c r="K408" s="68" t="str">
        <f>IF(C408="","",IF(ISERROR(VLOOKUP(VLOOKUP(C408,Table1[[Practice no.]:[12]],25,FALSE),List!$A$2:$B$5,2,FALSE)),"",VLOOKUP(VLOOKUP(C408,Table1[[Practice no.]:[12]],25,FALSE),List!$A$2:$B$5,2,FALSE)))</f>
        <v/>
      </c>
      <c r="L408" s="68" t="str">
        <f>IF(C408="","",IF(ISERROR(VLOOKUP(VLOOKUP(C408,Table1[[Practice no.]:[12]],26,FALSE),List!$A$2:$B$5,2,FALSE)),"",VLOOKUP(VLOOKUP(C408,Table1[[Practice no.]:[12]],26,FALSE),List!$A$2:$B$5,2,FALSE)))</f>
        <v/>
      </c>
      <c r="M408" s="68" t="str">
        <f>IF(C408="","",IF(ISERROR(VLOOKUP(VLOOKUP(C408,Table1[[Practice no.]:[12]],27,FALSE),List!$A$2:$B$5,2,FALSE)),"",VLOOKUP(VLOOKUP(C408,Table1[[Practice no.]:[12]],27,FALSE),List!$A$2:$B$5,2,FALSE)))</f>
        <v/>
      </c>
      <c r="N408" s="69" t="str">
        <f>IF(C408="","",IF(ISERROR(VLOOKUP(VLOOKUP(C408,Table1[[Practice no.]:[12]],28,FALSE),List!$A$2:$B$5,2,FALSE)),"",VLOOKUP(VLOOKUP(C408,Table1[[Practice no.]:[12]],28,FALSE),List!$A$2:$B$5,2,FALSE)))</f>
        <v/>
      </c>
      <c r="O408" s="69" t="str">
        <f>IF(C408="","",IF(ISERROR(VLOOKUP(VLOOKUP(C408,Table1[[Practice no.]:[12]],29,FALSE),List!$A$2:$B$5,2,FALSE)),"",VLOOKUP(VLOOKUP(C408,Table1[[Practice no.]:[12]],29,FALSE),List!$A$2:$B$5,2,FALSE)))</f>
        <v/>
      </c>
      <c r="P408" s="69" t="str">
        <f>IF(C408="","",IF(ISERROR(VLOOKUP(VLOOKUP(C408,Table1[[Practice no.]:[12]],30,FALSE),List!$A$2:$B$5,2,FALSE)),"",VLOOKUP(VLOOKUP(C408,Table1[[Practice no.]:[12]],30,FALSE),List!$A$2:$B$5,2,FALSE)))</f>
        <v/>
      </c>
      <c r="Q408" s="77" t="str">
        <f>IF(C408="","",IF(ISERROR(VLOOKUP(VLOOKUP(C408,Table1[[Practice no.]:[12]],31,FALSE),List!$A$2:$B$5,2,FALSE)),"",VLOOKUP(VLOOKUP(C408,Table1[[Practice no.]:[12]],31,FALSE),List!$A$2:$B$5,2,FALSE)))</f>
        <v/>
      </c>
      <c r="R408" s="55" t="str">
        <f>IF(C408="","",IF(ISERROR(VLOOKUP(VLOOKUP(C408,Table1[[Practice no.]:[12]],32,FALSE),List!$A$2:$B$5,2,FALSE)),"",VLOOKUP(VLOOKUP(C408,Table1[[Practice no.]:[12]],32,FALSE),List!$A$2:$B$5,2,FALSE)))</f>
        <v/>
      </c>
      <c r="S408" s="55" t="str">
        <f>IF(C408="","",IF(ISERROR(VLOOKUP(VLOOKUP(C408,Table1[[Practice no.]:[12]],33,FALSE),List!$A$2:$B$5,2,FALSE)),"",VLOOKUP(VLOOKUP(C408,Table1[[Practice no.]:[12]],33,FALSE),List!$A$2:$B$5,2,FALSE)))</f>
        <v/>
      </c>
      <c r="T408" s="55" t="str">
        <f>IF(C408="","",IF(ISERROR(VLOOKUP(VLOOKUP(C408,Table1[[Practice no.]:[12]],34,FALSE),List!$A$2:$B$5,2,FALSE)),"",VLOOKUP(VLOOKUP(C408,Table1[[Practice no.]:[12]],34,FALSE),List!$A$2:$B$5,2,FALSE)))</f>
        <v/>
      </c>
      <c r="U408" s="55" t="str">
        <f>IF(C408="","",IF(ISERROR(VLOOKUP(VLOOKUP(C408,Table1[[Practice no.]:[12]],35,FALSE),List!$A$2:$B$5,2,FALSE)),"",VLOOKUP(VLOOKUP(C408,Table1[[Practice no.]:[12]],35,FALSE),List!$A$2:$B$5,2,FALSE)))</f>
        <v/>
      </c>
      <c r="V408" s="55" t="str">
        <f>IF(C408="","",IF(ISERROR(VLOOKUP(VLOOKUP(C408,Table1[[Practice no.]:[12]],36,FALSE),List!$A$2:$B$5,2,FALSE)),"",VLOOKUP(VLOOKUP(C408,Table1[[Practice no.]:[12]],36,FALSE),List!$A$2:$B$5,2,FALSE)))</f>
        <v/>
      </c>
      <c r="W408" s="55" t="str">
        <f>IF(C408="","",IF(ISERROR(VLOOKUP(VLOOKUP(C408,Table1[[Practice no.]:[12]],37,FALSE),List!$A$2:$B$5,2,FALSE)),"",VLOOKUP(VLOOKUP(C408,Table1[[Practice no.]:[12]],37,FALSE),List!$A$2:$B$5,2,FALSE)))</f>
        <v/>
      </c>
      <c r="X408" s="55" t="str">
        <f>IF(C408="","",IF(ISERROR(VLOOKUP(VLOOKUP(C408,Table1[[Practice no.]:[12]],38,FALSE),List!$A$2:$B$5,2,FALSE)),"",VLOOKUP(VLOOKUP(C408,Table1[[Practice no.]:[12]],38,FALSE),List!$A$2:$B$5,2,FALSE)))</f>
        <v/>
      </c>
      <c r="Y408" s="55" t="str">
        <f>IF(C408="","",IF(ISERROR(VLOOKUP(VLOOKUP(C408,Table1[[Practice no.]:[12]],39,FALSE),List!$A$2:$B$5,2,FALSE)),"",VLOOKUP(VLOOKUP(C408,Table1[[Practice no.]:[12]],39,FALSE),List!$A$2:$B$5,2,FALSE)))</f>
        <v/>
      </c>
      <c r="Z408" s="55" t="str">
        <f>IF(C408="","",IF(ISERROR(VLOOKUP(VLOOKUP(C408,Table1[[Practice no.]:[12]],40,FALSE),List!$A$2:$B$5,2,FALSE)),"",VLOOKUP(VLOOKUP(C408,Table1[[Practice no.]:[12]],40,FALSE),List!$A$2:$B$5,2,FALSE)))</f>
        <v/>
      </c>
      <c r="AA408" s="55" t="str">
        <f>IF(C408="","",IF(ISERROR(VLOOKUP(VLOOKUP(C408,Table1[[Practice no.]:[12]],41,FALSE),List!$A$2:$B$5,2,FALSE)),"",VLOOKUP(VLOOKUP(C408,Table1[[Practice no.]:[12]],41,FALSE),List!$A$2:$B$5,2,FALSE)))</f>
        <v/>
      </c>
      <c r="AB408" s="55" t="str">
        <f>IF(C408="","",IF(ISERROR(VLOOKUP(VLOOKUP(C408,Table1[[Practice no.]:[12]],42,FALSE),List!$A$2:$B$5,2,FALSE)),"",VLOOKUP(VLOOKUP(C408,Table1[[Practice no.]:[12]],42,FALSE),List!$A$2:$B$5,2,FALSE)))</f>
        <v/>
      </c>
    </row>
    <row r="409" spans="1:28" ht="40.35" customHeight="1">
      <c r="A409" s="222"/>
      <c r="B409" s="219"/>
      <c r="C409" s="217"/>
      <c r="D409" s="219" t="str">
        <f>IF(C409="","",HYPERLINK("#'" &amp; C409 &amp; "'!A1",VLOOKUP(C409,Table1[[Practice no.]:[Pracitce Name]],2,FALSE)))</f>
        <v/>
      </c>
      <c r="E409" s="65" t="str">
        <f>IF(C409="","",IF(ISERROR(VLOOKUP(VLOOKUP(C409,Table1[[Practice no.]:[12]],19,FALSE),List!$A$2:$B$5,2,FALSE)),"",VLOOKUP(VLOOKUP(C409,Table1[[Practice no.]:[12]],19,FALSE),List!$A$2:$B$5,2,FALSE)))</f>
        <v/>
      </c>
      <c r="F409" s="66" t="str">
        <f>IF(C409="","",IF(ISERROR(VLOOKUP(VLOOKUP(C409,Table1[[Practice no.]:[12]],20,FALSE),List!$A$2:$B$5,2,FALSE)),"",VLOOKUP(VLOOKUP(C409,Table1[[Practice no.]:[12]],20,FALSE),List!$A$2:$B$5,2,FALSE)))</f>
        <v/>
      </c>
      <c r="G409" s="66" t="str">
        <f>IF(C409="","",IF(ISERROR(VLOOKUP(VLOOKUP(C409,Table1[[Practice no.]:[12]],21,FALSE),List!$A$2:$B$5,2,FALSE)),"",VLOOKUP(VLOOKUP(C409,Table1[[Practice no.]:[12]],21,FALSE),List!$A$2:$B$5,2,FALSE)))</f>
        <v/>
      </c>
      <c r="H409" s="67" t="str">
        <f>IF(C409="","",IF(ISERROR(VLOOKUP(VLOOKUP(C409,Table1[[Practice no.]:[12]],22,FALSE),List!$A$2:$B$5,2,FALSE)),"",VLOOKUP(VLOOKUP(C409,Table1[[Practice no.]:[12]],22,FALSE),List!$A$2:$B$5,2,FALSE)))</f>
        <v/>
      </c>
      <c r="I409" s="67" t="str">
        <f>IF(C409="","",IF(ISERROR(VLOOKUP(VLOOKUP(C409,Table1[[Practice no.]:[12]],23,FALSE),List!$A$2:$B$5,2,FALSE)),"",VLOOKUP(VLOOKUP(C409,Table1[[Practice no.]:[12]],23,FALSE),List!$A$2:$B$5,2,FALSE)))</f>
        <v/>
      </c>
      <c r="J409" s="67" t="str">
        <f>IF(C409="","",IF(ISERROR(VLOOKUP(VLOOKUP(C409,Table1[[Practice no.]:[12]],24,FALSE),List!$A$2:$B$5,2,FALSE)),"",VLOOKUP(VLOOKUP(C409,Table1[[Practice no.]:[12]],24,FALSE),List!$A$2:$B$5,2,FALSE)))</f>
        <v/>
      </c>
      <c r="K409" s="68" t="str">
        <f>IF(C409="","",IF(ISERROR(VLOOKUP(VLOOKUP(C409,Table1[[Practice no.]:[12]],25,FALSE),List!$A$2:$B$5,2,FALSE)),"",VLOOKUP(VLOOKUP(C409,Table1[[Practice no.]:[12]],25,FALSE),List!$A$2:$B$5,2,FALSE)))</f>
        <v/>
      </c>
      <c r="L409" s="68" t="str">
        <f>IF(C409="","",IF(ISERROR(VLOOKUP(VLOOKUP(C409,Table1[[Practice no.]:[12]],26,FALSE),List!$A$2:$B$5,2,FALSE)),"",VLOOKUP(VLOOKUP(C409,Table1[[Practice no.]:[12]],26,FALSE),List!$A$2:$B$5,2,FALSE)))</f>
        <v/>
      </c>
      <c r="M409" s="68" t="str">
        <f>IF(C409="","",IF(ISERROR(VLOOKUP(VLOOKUP(C409,Table1[[Practice no.]:[12]],27,FALSE),List!$A$2:$B$5,2,FALSE)),"",VLOOKUP(VLOOKUP(C409,Table1[[Practice no.]:[12]],27,FALSE),List!$A$2:$B$5,2,FALSE)))</f>
        <v/>
      </c>
      <c r="N409" s="69" t="str">
        <f>IF(C409="","",IF(ISERROR(VLOOKUP(VLOOKUP(C409,Table1[[Practice no.]:[12]],28,FALSE),List!$A$2:$B$5,2,FALSE)),"",VLOOKUP(VLOOKUP(C409,Table1[[Practice no.]:[12]],28,FALSE),List!$A$2:$B$5,2,FALSE)))</f>
        <v/>
      </c>
      <c r="O409" s="69" t="str">
        <f>IF(C409="","",IF(ISERROR(VLOOKUP(VLOOKUP(C409,Table1[[Practice no.]:[12]],29,FALSE),List!$A$2:$B$5,2,FALSE)),"",VLOOKUP(VLOOKUP(C409,Table1[[Practice no.]:[12]],29,FALSE),List!$A$2:$B$5,2,FALSE)))</f>
        <v/>
      </c>
      <c r="P409" s="69" t="str">
        <f>IF(C409="","",IF(ISERROR(VLOOKUP(VLOOKUP(C409,Table1[[Practice no.]:[12]],30,FALSE),List!$A$2:$B$5,2,FALSE)),"",VLOOKUP(VLOOKUP(C409,Table1[[Practice no.]:[12]],30,FALSE),List!$A$2:$B$5,2,FALSE)))</f>
        <v/>
      </c>
      <c r="Q409" s="77" t="str">
        <f>IF(C409="","",IF(ISERROR(VLOOKUP(VLOOKUP(C409,Table1[[Practice no.]:[12]],31,FALSE),List!$A$2:$B$5,2,FALSE)),"",VLOOKUP(VLOOKUP(C409,Table1[[Practice no.]:[12]],31,FALSE),List!$A$2:$B$5,2,FALSE)))</f>
        <v/>
      </c>
      <c r="R409" s="55" t="str">
        <f>IF(C409="","",IF(ISERROR(VLOOKUP(VLOOKUP(C409,Table1[[Practice no.]:[12]],32,FALSE),List!$A$2:$B$5,2,FALSE)),"",VLOOKUP(VLOOKUP(C409,Table1[[Practice no.]:[12]],32,FALSE),List!$A$2:$B$5,2,FALSE)))</f>
        <v/>
      </c>
      <c r="S409" s="55" t="str">
        <f>IF(C409="","",IF(ISERROR(VLOOKUP(VLOOKUP(C409,Table1[[Practice no.]:[12]],33,FALSE),List!$A$2:$B$5,2,FALSE)),"",VLOOKUP(VLOOKUP(C409,Table1[[Practice no.]:[12]],33,FALSE),List!$A$2:$B$5,2,FALSE)))</f>
        <v/>
      </c>
      <c r="T409" s="55" t="str">
        <f>IF(C409="","",IF(ISERROR(VLOOKUP(VLOOKUP(C409,Table1[[Practice no.]:[12]],34,FALSE),List!$A$2:$B$5,2,FALSE)),"",VLOOKUP(VLOOKUP(C409,Table1[[Practice no.]:[12]],34,FALSE),List!$A$2:$B$5,2,FALSE)))</f>
        <v/>
      </c>
      <c r="U409" s="55" t="str">
        <f>IF(C409="","",IF(ISERROR(VLOOKUP(VLOOKUP(C409,Table1[[Practice no.]:[12]],35,FALSE),List!$A$2:$B$5,2,FALSE)),"",VLOOKUP(VLOOKUP(C409,Table1[[Practice no.]:[12]],35,FALSE),List!$A$2:$B$5,2,FALSE)))</f>
        <v/>
      </c>
      <c r="V409" s="55" t="str">
        <f>IF(C409="","",IF(ISERROR(VLOOKUP(VLOOKUP(C409,Table1[[Practice no.]:[12]],36,FALSE),List!$A$2:$B$5,2,FALSE)),"",VLOOKUP(VLOOKUP(C409,Table1[[Practice no.]:[12]],36,FALSE),List!$A$2:$B$5,2,FALSE)))</f>
        <v/>
      </c>
      <c r="W409" s="55" t="str">
        <f>IF(C409="","",IF(ISERROR(VLOOKUP(VLOOKUP(C409,Table1[[Practice no.]:[12]],37,FALSE),List!$A$2:$B$5,2,FALSE)),"",VLOOKUP(VLOOKUP(C409,Table1[[Practice no.]:[12]],37,FALSE),List!$A$2:$B$5,2,FALSE)))</f>
        <v/>
      </c>
      <c r="X409" s="55" t="str">
        <f>IF(C409="","",IF(ISERROR(VLOOKUP(VLOOKUP(C409,Table1[[Practice no.]:[12]],38,FALSE),List!$A$2:$B$5,2,FALSE)),"",VLOOKUP(VLOOKUP(C409,Table1[[Practice no.]:[12]],38,FALSE),List!$A$2:$B$5,2,FALSE)))</f>
        <v/>
      </c>
      <c r="Y409" s="55" t="str">
        <f>IF(C409="","",IF(ISERROR(VLOOKUP(VLOOKUP(C409,Table1[[Practice no.]:[12]],39,FALSE),List!$A$2:$B$5,2,FALSE)),"",VLOOKUP(VLOOKUP(C409,Table1[[Practice no.]:[12]],39,FALSE),List!$A$2:$B$5,2,FALSE)))</f>
        <v/>
      </c>
      <c r="Z409" s="55" t="str">
        <f>IF(C409="","",IF(ISERROR(VLOOKUP(VLOOKUP(C409,Table1[[Practice no.]:[12]],40,FALSE),List!$A$2:$B$5,2,FALSE)),"",VLOOKUP(VLOOKUP(C409,Table1[[Practice no.]:[12]],40,FALSE),List!$A$2:$B$5,2,FALSE)))</f>
        <v/>
      </c>
      <c r="AA409" s="55" t="str">
        <f>IF(C409="","",IF(ISERROR(VLOOKUP(VLOOKUP(C409,Table1[[Practice no.]:[12]],41,FALSE),List!$A$2:$B$5,2,FALSE)),"",VLOOKUP(VLOOKUP(C409,Table1[[Practice no.]:[12]],41,FALSE),List!$A$2:$B$5,2,FALSE)))</f>
        <v/>
      </c>
      <c r="AB409" s="55" t="str">
        <f>IF(C409="","",IF(ISERROR(VLOOKUP(VLOOKUP(C409,Table1[[Practice no.]:[12]],42,FALSE),List!$A$2:$B$5,2,FALSE)),"",VLOOKUP(VLOOKUP(C409,Table1[[Practice no.]:[12]],42,FALSE),List!$A$2:$B$5,2,FALSE)))</f>
        <v/>
      </c>
    </row>
    <row r="410" spans="1:28" ht="40.35" customHeight="1">
      <c r="A410" s="222"/>
      <c r="B410" s="219"/>
      <c r="C410" s="217"/>
      <c r="D410" s="219" t="str">
        <f>IF(C410="","",HYPERLINK("#'" &amp; C410 &amp; "'!A1",VLOOKUP(C410,Table1[[Practice no.]:[Pracitce Name]],2,FALSE)))</f>
        <v/>
      </c>
      <c r="E410" s="65" t="str">
        <f>IF(C410="","",IF(ISERROR(VLOOKUP(VLOOKUP(C410,Table1[[Practice no.]:[12]],19,FALSE),List!$A$2:$B$5,2,FALSE)),"",VLOOKUP(VLOOKUP(C410,Table1[[Practice no.]:[12]],19,FALSE),List!$A$2:$B$5,2,FALSE)))</f>
        <v/>
      </c>
      <c r="F410" s="66" t="str">
        <f>IF(C410="","",IF(ISERROR(VLOOKUP(VLOOKUP(C410,Table1[[Practice no.]:[12]],20,FALSE),List!$A$2:$B$5,2,FALSE)),"",VLOOKUP(VLOOKUP(C410,Table1[[Practice no.]:[12]],20,FALSE),List!$A$2:$B$5,2,FALSE)))</f>
        <v/>
      </c>
      <c r="G410" s="66" t="str">
        <f>IF(C410="","",IF(ISERROR(VLOOKUP(VLOOKUP(C410,Table1[[Practice no.]:[12]],21,FALSE),List!$A$2:$B$5,2,FALSE)),"",VLOOKUP(VLOOKUP(C410,Table1[[Practice no.]:[12]],21,FALSE),List!$A$2:$B$5,2,FALSE)))</f>
        <v/>
      </c>
      <c r="H410" s="67" t="str">
        <f>IF(C410="","",IF(ISERROR(VLOOKUP(VLOOKUP(C410,Table1[[Practice no.]:[12]],22,FALSE),List!$A$2:$B$5,2,FALSE)),"",VLOOKUP(VLOOKUP(C410,Table1[[Practice no.]:[12]],22,FALSE),List!$A$2:$B$5,2,FALSE)))</f>
        <v/>
      </c>
      <c r="I410" s="67" t="str">
        <f>IF(C410="","",IF(ISERROR(VLOOKUP(VLOOKUP(C410,Table1[[Practice no.]:[12]],23,FALSE),List!$A$2:$B$5,2,FALSE)),"",VLOOKUP(VLOOKUP(C410,Table1[[Practice no.]:[12]],23,FALSE),List!$A$2:$B$5,2,FALSE)))</f>
        <v/>
      </c>
      <c r="J410" s="67" t="str">
        <f>IF(C410="","",IF(ISERROR(VLOOKUP(VLOOKUP(C410,Table1[[Practice no.]:[12]],24,FALSE),List!$A$2:$B$5,2,FALSE)),"",VLOOKUP(VLOOKUP(C410,Table1[[Practice no.]:[12]],24,FALSE),List!$A$2:$B$5,2,FALSE)))</f>
        <v/>
      </c>
      <c r="K410" s="68" t="str">
        <f>IF(C410="","",IF(ISERROR(VLOOKUP(VLOOKUP(C410,Table1[[Practice no.]:[12]],25,FALSE),List!$A$2:$B$5,2,FALSE)),"",VLOOKUP(VLOOKUP(C410,Table1[[Practice no.]:[12]],25,FALSE),List!$A$2:$B$5,2,FALSE)))</f>
        <v/>
      </c>
      <c r="L410" s="68" t="str">
        <f>IF(C410="","",IF(ISERROR(VLOOKUP(VLOOKUP(C410,Table1[[Practice no.]:[12]],26,FALSE),List!$A$2:$B$5,2,FALSE)),"",VLOOKUP(VLOOKUP(C410,Table1[[Practice no.]:[12]],26,FALSE),List!$A$2:$B$5,2,FALSE)))</f>
        <v/>
      </c>
      <c r="M410" s="68" t="str">
        <f>IF(C410="","",IF(ISERROR(VLOOKUP(VLOOKUP(C410,Table1[[Practice no.]:[12]],27,FALSE),List!$A$2:$B$5,2,FALSE)),"",VLOOKUP(VLOOKUP(C410,Table1[[Practice no.]:[12]],27,FALSE),List!$A$2:$B$5,2,FALSE)))</f>
        <v/>
      </c>
      <c r="N410" s="69" t="str">
        <f>IF(C410="","",IF(ISERROR(VLOOKUP(VLOOKUP(C410,Table1[[Practice no.]:[12]],28,FALSE),List!$A$2:$B$5,2,FALSE)),"",VLOOKUP(VLOOKUP(C410,Table1[[Practice no.]:[12]],28,FALSE),List!$A$2:$B$5,2,FALSE)))</f>
        <v/>
      </c>
      <c r="O410" s="69" t="str">
        <f>IF(C410="","",IF(ISERROR(VLOOKUP(VLOOKUP(C410,Table1[[Practice no.]:[12]],29,FALSE),List!$A$2:$B$5,2,FALSE)),"",VLOOKUP(VLOOKUP(C410,Table1[[Practice no.]:[12]],29,FALSE),List!$A$2:$B$5,2,FALSE)))</f>
        <v/>
      </c>
      <c r="P410" s="69" t="str">
        <f>IF(C410="","",IF(ISERROR(VLOOKUP(VLOOKUP(C410,Table1[[Practice no.]:[12]],30,FALSE),List!$A$2:$B$5,2,FALSE)),"",VLOOKUP(VLOOKUP(C410,Table1[[Practice no.]:[12]],30,FALSE),List!$A$2:$B$5,2,FALSE)))</f>
        <v/>
      </c>
      <c r="Q410" s="77" t="str">
        <f>IF(C410="","",IF(ISERROR(VLOOKUP(VLOOKUP(C410,Table1[[Practice no.]:[12]],31,FALSE),List!$A$2:$B$5,2,FALSE)),"",VLOOKUP(VLOOKUP(C410,Table1[[Practice no.]:[12]],31,FALSE),List!$A$2:$B$5,2,FALSE)))</f>
        <v/>
      </c>
      <c r="R410" s="55" t="str">
        <f>IF(C410="","",IF(ISERROR(VLOOKUP(VLOOKUP(C410,Table1[[Practice no.]:[12]],32,FALSE),List!$A$2:$B$5,2,FALSE)),"",VLOOKUP(VLOOKUP(C410,Table1[[Practice no.]:[12]],32,FALSE),List!$A$2:$B$5,2,FALSE)))</f>
        <v/>
      </c>
      <c r="S410" s="55" t="str">
        <f>IF(C410="","",IF(ISERROR(VLOOKUP(VLOOKUP(C410,Table1[[Practice no.]:[12]],33,FALSE),List!$A$2:$B$5,2,FALSE)),"",VLOOKUP(VLOOKUP(C410,Table1[[Practice no.]:[12]],33,FALSE),List!$A$2:$B$5,2,FALSE)))</f>
        <v/>
      </c>
      <c r="T410" s="55" t="str">
        <f>IF(C410="","",IF(ISERROR(VLOOKUP(VLOOKUP(C410,Table1[[Practice no.]:[12]],34,FALSE),List!$A$2:$B$5,2,FALSE)),"",VLOOKUP(VLOOKUP(C410,Table1[[Practice no.]:[12]],34,FALSE),List!$A$2:$B$5,2,FALSE)))</f>
        <v/>
      </c>
      <c r="U410" s="55" t="str">
        <f>IF(C410="","",IF(ISERROR(VLOOKUP(VLOOKUP(C410,Table1[[Practice no.]:[12]],35,FALSE),List!$A$2:$B$5,2,FALSE)),"",VLOOKUP(VLOOKUP(C410,Table1[[Practice no.]:[12]],35,FALSE),List!$A$2:$B$5,2,FALSE)))</f>
        <v/>
      </c>
      <c r="V410" s="55" t="str">
        <f>IF(C410="","",IF(ISERROR(VLOOKUP(VLOOKUP(C410,Table1[[Practice no.]:[12]],36,FALSE),List!$A$2:$B$5,2,FALSE)),"",VLOOKUP(VLOOKUP(C410,Table1[[Practice no.]:[12]],36,FALSE),List!$A$2:$B$5,2,FALSE)))</f>
        <v/>
      </c>
      <c r="W410" s="55" t="str">
        <f>IF(C410="","",IF(ISERROR(VLOOKUP(VLOOKUP(C410,Table1[[Practice no.]:[12]],37,FALSE),List!$A$2:$B$5,2,FALSE)),"",VLOOKUP(VLOOKUP(C410,Table1[[Practice no.]:[12]],37,FALSE),List!$A$2:$B$5,2,FALSE)))</f>
        <v/>
      </c>
      <c r="X410" s="55" t="str">
        <f>IF(C410="","",IF(ISERROR(VLOOKUP(VLOOKUP(C410,Table1[[Practice no.]:[12]],38,FALSE),List!$A$2:$B$5,2,FALSE)),"",VLOOKUP(VLOOKUP(C410,Table1[[Practice no.]:[12]],38,FALSE),List!$A$2:$B$5,2,FALSE)))</f>
        <v/>
      </c>
      <c r="Y410" s="55" t="str">
        <f>IF(C410="","",IF(ISERROR(VLOOKUP(VLOOKUP(C410,Table1[[Practice no.]:[12]],39,FALSE),List!$A$2:$B$5,2,FALSE)),"",VLOOKUP(VLOOKUP(C410,Table1[[Practice no.]:[12]],39,FALSE),List!$A$2:$B$5,2,FALSE)))</f>
        <v/>
      </c>
      <c r="Z410" s="55" t="str">
        <f>IF(C410="","",IF(ISERROR(VLOOKUP(VLOOKUP(C410,Table1[[Practice no.]:[12]],40,FALSE),List!$A$2:$B$5,2,FALSE)),"",VLOOKUP(VLOOKUP(C410,Table1[[Practice no.]:[12]],40,FALSE),List!$A$2:$B$5,2,FALSE)))</f>
        <v/>
      </c>
      <c r="AA410" s="55" t="str">
        <f>IF(C410="","",IF(ISERROR(VLOOKUP(VLOOKUP(C410,Table1[[Practice no.]:[12]],41,FALSE),List!$A$2:$B$5,2,FALSE)),"",VLOOKUP(VLOOKUP(C410,Table1[[Practice no.]:[12]],41,FALSE),List!$A$2:$B$5,2,FALSE)))</f>
        <v/>
      </c>
      <c r="AB410" s="55" t="str">
        <f>IF(C410="","",IF(ISERROR(VLOOKUP(VLOOKUP(C410,Table1[[Practice no.]:[12]],42,FALSE),List!$A$2:$B$5,2,FALSE)),"",VLOOKUP(VLOOKUP(C410,Table1[[Practice no.]:[12]],42,FALSE),List!$A$2:$B$5,2,FALSE)))</f>
        <v/>
      </c>
    </row>
    <row r="411" spans="1:28" ht="40.35" customHeight="1">
      <c r="A411" s="222"/>
      <c r="B411" s="219"/>
      <c r="C411" s="217"/>
      <c r="D411" s="219" t="str">
        <f>IF(C411="","",HYPERLINK("#'" &amp; C411 &amp; "'!A1",VLOOKUP(C411,Table1[[Practice no.]:[Pracitce Name]],2,FALSE)))</f>
        <v/>
      </c>
      <c r="E411" s="65" t="str">
        <f>IF(C411="","",IF(ISERROR(VLOOKUP(VLOOKUP(C411,Table1[[Practice no.]:[12]],19,FALSE),List!$A$2:$B$5,2,FALSE)),"",VLOOKUP(VLOOKUP(C411,Table1[[Practice no.]:[12]],19,FALSE),List!$A$2:$B$5,2,FALSE)))</f>
        <v/>
      </c>
      <c r="F411" s="66" t="str">
        <f>IF(C411="","",IF(ISERROR(VLOOKUP(VLOOKUP(C411,Table1[[Practice no.]:[12]],20,FALSE),List!$A$2:$B$5,2,FALSE)),"",VLOOKUP(VLOOKUP(C411,Table1[[Practice no.]:[12]],20,FALSE),List!$A$2:$B$5,2,FALSE)))</f>
        <v/>
      </c>
      <c r="G411" s="66" t="str">
        <f>IF(C411="","",IF(ISERROR(VLOOKUP(VLOOKUP(C411,Table1[[Practice no.]:[12]],21,FALSE),List!$A$2:$B$5,2,FALSE)),"",VLOOKUP(VLOOKUP(C411,Table1[[Practice no.]:[12]],21,FALSE),List!$A$2:$B$5,2,FALSE)))</f>
        <v/>
      </c>
      <c r="H411" s="67" t="str">
        <f>IF(C411="","",IF(ISERROR(VLOOKUP(VLOOKUP(C411,Table1[[Practice no.]:[12]],22,FALSE),List!$A$2:$B$5,2,FALSE)),"",VLOOKUP(VLOOKUP(C411,Table1[[Practice no.]:[12]],22,FALSE),List!$A$2:$B$5,2,FALSE)))</f>
        <v/>
      </c>
      <c r="I411" s="67" t="str">
        <f>IF(C411="","",IF(ISERROR(VLOOKUP(VLOOKUP(C411,Table1[[Practice no.]:[12]],23,FALSE),List!$A$2:$B$5,2,FALSE)),"",VLOOKUP(VLOOKUP(C411,Table1[[Practice no.]:[12]],23,FALSE),List!$A$2:$B$5,2,FALSE)))</f>
        <v/>
      </c>
      <c r="J411" s="67" t="str">
        <f>IF(C411="","",IF(ISERROR(VLOOKUP(VLOOKUP(C411,Table1[[Practice no.]:[12]],24,FALSE),List!$A$2:$B$5,2,FALSE)),"",VLOOKUP(VLOOKUP(C411,Table1[[Practice no.]:[12]],24,FALSE),List!$A$2:$B$5,2,FALSE)))</f>
        <v/>
      </c>
      <c r="K411" s="68" t="str">
        <f>IF(C411="","",IF(ISERROR(VLOOKUP(VLOOKUP(C411,Table1[[Practice no.]:[12]],25,FALSE),List!$A$2:$B$5,2,FALSE)),"",VLOOKUP(VLOOKUP(C411,Table1[[Practice no.]:[12]],25,FALSE),List!$A$2:$B$5,2,FALSE)))</f>
        <v/>
      </c>
      <c r="L411" s="68" t="str">
        <f>IF(C411="","",IF(ISERROR(VLOOKUP(VLOOKUP(C411,Table1[[Practice no.]:[12]],26,FALSE),List!$A$2:$B$5,2,FALSE)),"",VLOOKUP(VLOOKUP(C411,Table1[[Practice no.]:[12]],26,FALSE),List!$A$2:$B$5,2,FALSE)))</f>
        <v/>
      </c>
      <c r="M411" s="68" t="str">
        <f>IF(C411="","",IF(ISERROR(VLOOKUP(VLOOKUP(C411,Table1[[Practice no.]:[12]],27,FALSE),List!$A$2:$B$5,2,FALSE)),"",VLOOKUP(VLOOKUP(C411,Table1[[Practice no.]:[12]],27,FALSE),List!$A$2:$B$5,2,FALSE)))</f>
        <v/>
      </c>
      <c r="N411" s="69" t="str">
        <f>IF(C411="","",IF(ISERROR(VLOOKUP(VLOOKUP(C411,Table1[[Practice no.]:[12]],28,FALSE),List!$A$2:$B$5,2,FALSE)),"",VLOOKUP(VLOOKUP(C411,Table1[[Practice no.]:[12]],28,FALSE),List!$A$2:$B$5,2,FALSE)))</f>
        <v/>
      </c>
      <c r="O411" s="69" t="str">
        <f>IF(C411="","",IF(ISERROR(VLOOKUP(VLOOKUP(C411,Table1[[Practice no.]:[12]],29,FALSE),List!$A$2:$B$5,2,FALSE)),"",VLOOKUP(VLOOKUP(C411,Table1[[Practice no.]:[12]],29,FALSE),List!$A$2:$B$5,2,FALSE)))</f>
        <v/>
      </c>
      <c r="P411" s="69" t="str">
        <f>IF(C411="","",IF(ISERROR(VLOOKUP(VLOOKUP(C411,Table1[[Practice no.]:[12]],30,FALSE),List!$A$2:$B$5,2,FALSE)),"",VLOOKUP(VLOOKUP(C411,Table1[[Practice no.]:[12]],30,FALSE),List!$A$2:$B$5,2,FALSE)))</f>
        <v/>
      </c>
      <c r="Q411" s="77" t="str">
        <f>IF(C411="","",IF(ISERROR(VLOOKUP(VLOOKUP(C411,Table1[[Practice no.]:[12]],31,FALSE),List!$A$2:$B$5,2,FALSE)),"",VLOOKUP(VLOOKUP(C411,Table1[[Practice no.]:[12]],31,FALSE),List!$A$2:$B$5,2,FALSE)))</f>
        <v/>
      </c>
      <c r="R411" s="55" t="str">
        <f>IF(C411="","",IF(ISERROR(VLOOKUP(VLOOKUP(C411,Table1[[Practice no.]:[12]],32,FALSE),List!$A$2:$B$5,2,FALSE)),"",VLOOKUP(VLOOKUP(C411,Table1[[Practice no.]:[12]],32,FALSE),List!$A$2:$B$5,2,FALSE)))</f>
        <v/>
      </c>
      <c r="S411" s="55" t="str">
        <f>IF(C411="","",IF(ISERROR(VLOOKUP(VLOOKUP(C411,Table1[[Practice no.]:[12]],33,FALSE),List!$A$2:$B$5,2,FALSE)),"",VLOOKUP(VLOOKUP(C411,Table1[[Practice no.]:[12]],33,FALSE),List!$A$2:$B$5,2,FALSE)))</f>
        <v/>
      </c>
      <c r="T411" s="55" t="str">
        <f>IF(C411="","",IF(ISERROR(VLOOKUP(VLOOKUP(C411,Table1[[Practice no.]:[12]],34,FALSE),List!$A$2:$B$5,2,FALSE)),"",VLOOKUP(VLOOKUP(C411,Table1[[Practice no.]:[12]],34,FALSE),List!$A$2:$B$5,2,FALSE)))</f>
        <v/>
      </c>
      <c r="U411" s="55" t="str">
        <f>IF(C411="","",IF(ISERROR(VLOOKUP(VLOOKUP(C411,Table1[[Practice no.]:[12]],35,FALSE),List!$A$2:$B$5,2,FALSE)),"",VLOOKUP(VLOOKUP(C411,Table1[[Practice no.]:[12]],35,FALSE),List!$A$2:$B$5,2,FALSE)))</f>
        <v/>
      </c>
      <c r="V411" s="55" t="str">
        <f>IF(C411="","",IF(ISERROR(VLOOKUP(VLOOKUP(C411,Table1[[Practice no.]:[12]],36,FALSE),List!$A$2:$B$5,2,FALSE)),"",VLOOKUP(VLOOKUP(C411,Table1[[Practice no.]:[12]],36,FALSE),List!$A$2:$B$5,2,FALSE)))</f>
        <v/>
      </c>
      <c r="W411" s="55" t="str">
        <f>IF(C411="","",IF(ISERROR(VLOOKUP(VLOOKUP(C411,Table1[[Practice no.]:[12]],37,FALSE),List!$A$2:$B$5,2,FALSE)),"",VLOOKUP(VLOOKUP(C411,Table1[[Practice no.]:[12]],37,FALSE),List!$A$2:$B$5,2,FALSE)))</f>
        <v/>
      </c>
      <c r="X411" s="55" t="str">
        <f>IF(C411="","",IF(ISERROR(VLOOKUP(VLOOKUP(C411,Table1[[Practice no.]:[12]],38,FALSE),List!$A$2:$B$5,2,FALSE)),"",VLOOKUP(VLOOKUP(C411,Table1[[Practice no.]:[12]],38,FALSE),List!$A$2:$B$5,2,FALSE)))</f>
        <v/>
      </c>
      <c r="Y411" s="55" t="str">
        <f>IF(C411="","",IF(ISERROR(VLOOKUP(VLOOKUP(C411,Table1[[Practice no.]:[12]],39,FALSE),List!$A$2:$B$5,2,FALSE)),"",VLOOKUP(VLOOKUP(C411,Table1[[Practice no.]:[12]],39,FALSE),List!$A$2:$B$5,2,FALSE)))</f>
        <v/>
      </c>
      <c r="Z411" s="55" t="str">
        <f>IF(C411="","",IF(ISERROR(VLOOKUP(VLOOKUP(C411,Table1[[Practice no.]:[12]],40,FALSE),List!$A$2:$B$5,2,FALSE)),"",VLOOKUP(VLOOKUP(C411,Table1[[Practice no.]:[12]],40,FALSE),List!$A$2:$B$5,2,FALSE)))</f>
        <v/>
      </c>
      <c r="AA411" s="55" t="str">
        <f>IF(C411="","",IF(ISERROR(VLOOKUP(VLOOKUP(C411,Table1[[Practice no.]:[12]],41,FALSE),List!$A$2:$B$5,2,FALSE)),"",VLOOKUP(VLOOKUP(C411,Table1[[Practice no.]:[12]],41,FALSE),List!$A$2:$B$5,2,FALSE)))</f>
        <v/>
      </c>
      <c r="AB411" s="55" t="str">
        <f>IF(C411="","",IF(ISERROR(VLOOKUP(VLOOKUP(C411,Table1[[Practice no.]:[12]],42,FALSE),List!$A$2:$B$5,2,FALSE)),"",VLOOKUP(VLOOKUP(C411,Table1[[Practice no.]:[12]],42,FALSE),List!$A$2:$B$5,2,FALSE)))</f>
        <v/>
      </c>
    </row>
    <row r="412" spans="1:28" ht="40.35" customHeight="1">
      <c r="A412" s="222"/>
      <c r="B412" s="219"/>
      <c r="C412" s="217"/>
      <c r="D412" s="219" t="str">
        <f>IF(C412="","",HYPERLINK("#'" &amp; C412 &amp; "'!A1",VLOOKUP(C412,Table1[[Practice no.]:[Pracitce Name]],2,FALSE)))</f>
        <v/>
      </c>
      <c r="E412" s="65" t="str">
        <f>IF(C412="","",IF(ISERROR(VLOOKUP(VLOOKUP(C412,Table1[[Practice no.]:[12]],19,FALSE),List!$A$2:$B$5,2,FALSE)),"",VLOOKUP(VLOOKUP(C412,Table1[[Practice no.]:[12]],19,FALSE),List!$A$2:$B$5,2,FALSE)))</f>
        <v/>
      </c>
      <c r="F412" s="66" t="str">
        <f>IF(C412="","",IF(ISERROR(VLOOKUP(VLOOKUP(C412,Table1[[Practice no.]:[12]],20,FALSE),List!$A$2:$B$5,2,FALSE)),"",VLOOKUP(VLOOKUP(C412,Table1[[Practice no.]:[12]],20,FALSE),List!$A$2:$B$5,2,FALSE)))</f>
        <v/>
      </c>
      <c r="G412" s="66" t="str">
        <f>IF(C412="","",IF(ISERROR(VLOOKUP(VLOOKUP(C412,Table1[[Practice no.]:[12]],21,FALSE),List!$A$2:$B$5,2,FALSE)),"",VLOOKUP(VLOOKUP(C412,Table1[[Practice no.]:[12]],21,FALSE),List!$A$2:$B$5,2,FALSE)))</f>
        <v/>
      </c>
      <c r="H412" s="67" t="str">
        <f>IF(C412="","",IF(ISERROR(VLOOKUP(VLOOKUP(C412,Table1[[Practice no.]:[12]],22,FALSE),List!$A$2:$B$5,2,FALSE)),"",VLOOKUP(VLOOKUP(C412,Table1[[Practice no.]:[12]],22,FALSE),List!$A$2:$B$5,2,FALSE)))</f>
        <v/>
      </c>
      <c r="I412" s="67" t="str">
        <f>IF(C412="","",IF(ISERROR(VLOOKUP(VLOOKUP(C412,Table1[[Practice no.]:[12]],23,FALSE),List!$A$2:$B$5,2,FALSE)),"",VLOOKUP(VLOOKUP(C412,Table1[[Practice no.]:[12]],23,FALSE),List!$A$2:$B$5,2,FALSE)))</f>
        <v/>
      </c>
      <c r="J412" s="67" t="str">
        <f>IF(C412="","",IF(ISERROR(VLOOKUP(VLOOKUP(C412,Table1[[Practice no.]:[12]],24,FALSE),List!$A$2:$B$5,2,FALSE)),"",VLOOKUP(VLOOKUP(C412,Table1[[Practice no.]:[12]],24,FALSE),List!$A$2:$B$5,2,FALSE)))</f>
        <v/>
      </c>
      <c r="K412" s="68" t="str">
        <f>IF(C412="","",IF(ISERROR(VLOOKUP(VLOOKUP(C412,Table1[[Practice no.]:[12]],25,FALSE),List!$A$2:$B$5,2,FALSE)),"",VLOOKUP(VLOOKUP(C412,Table1[[Practice no.]:[12]],25,FALSE),List!$A$2:$B$5,2,FALSE)))</f>
        <v/>
      </c>
      <c r="L412" s="68" t="str">
        <f>IF(C412="","",IF(ISERROR(VLOOKUP(VLOOKUP(C412,Table1[[Practice no.]:[12]],26,FALSE),List!$A$2:$B$5,2,FALSE)),"",VLOOKUP(VLOOKUP(C412,Table1[[Practice no.]:[12]],26,FALSE),List!$A$2:$B$5,2,FALSE)))</f>
        <v/>
      </c>
      <c r="M412" s="68" t="str">
        <f>IF(C412="","",IF(ISERROR(VLOOKUP(VLOOKUP(C412,Table1[[Practice no.]:[12]],27,FALSE),List!$A$2:$B$5,2,FALSE)),"",VLOOKUP(VLOOKUP(C412,Table1[[Practice no.]:[12]],27,FALSE),List!$A$2:$B$5,2,FALSE)))</f>
        <v/>
      </c>
      <c r="N412" s="69" t="str">
        <f>IF(C412="","",IF(ISERROR(VLOOKUP(VLOOKUP(C412,Table1[[Practice no.]:[12]],28,FALSE),List!$A$2:$B$5,2,FALSE)),"",VLOOKUP(VLOOKUP(C412,Table1[[Practice no.]:[12]],28,FALSE),List!$A$2:$B$5,2,FALSE)))</f>
        <v/>
      </c>
      <c r="O412" s="69" t="str">
        <f>IF(C412="","",IF(ISERROR(VLOOKUP(VLOOKUP(C412,Table1[[Practice no.]:[12]],29,FALSE),List!$A$2:$B$5,2,FALSE)),"",VLOOKUP(VLOOKUP(C412,Table1[[Practice no.]:[12]],29,FALSE),List!$A$2:$B$5,2,FALSE)))</f>
        <v/>
      </c>
      <c r="P412" s="69" t="str">
        <f>IF(C412="","",IF(ISERROR(VLOOKUP(VLOOKUP(C412,Table1[[Practice no.]:[12]],30,FALSE),List!$A$2:$B$5,2,FALSE)),"",VLOOKUP(VLOOKUP(C412,Table1[[Practice no.]:[12]],30,FALSE),List!$A$2:$B$5,2,FALSE)))</f>
        <v/>
      </c>
      <c r="Q412" s="77" t="str">
        <f>IF(C412="","",IF(ISERROR(VLOOKUP(VLOOKUP(C412,Table1[[Practice no.]:[12]],31,FALSE),List!$A$2:$B$5,2,FALSE)),"",VLOOKUP(VLOOKUP(C412,Table1[[Practice no.]:[12]],31,FALSE),List!$A$2:$B$5,2,FALSE)))</f>
        <v/>
      </c>
      <c r="R412" s="55" t="str">
        <f>IF(C412="","",IF(ISERROR(VLOOKUP(VLOOKUP(C412,Table1[[Practice no.]:[12]],32,FALSE),List!$A$2:$B$5,2,FALSE)),"",VLOOKUP(VLOOKUP(C412,Table1[[Practice no.]:[12]],32,FALSE),List!$A$2:$B$5,2,FALSE)))</f>
        <v/>
      </c>
      <c r="S412" s="55" t="str">
        <f>IF(C412="","",IF(ISERROR(VLOOKUP(VLOOKUP(C412,Table1[[Practice no.]:[12]],33,FALSE),List!$A$2:$B$5,2,FALSE)),"",VLOOKUP(VLOOKUP(C412,Table1[[Practice no.]:[12]],33,FALSE),List!$A$2:$B$5,2,FALSE)))</f>
        <v/>
      </c>
      <c r="T412" s="55" t="str">
        <f>IF(C412="","",IF(ISERROR(VLOOKUP(VLOOKUP(C412,Table1[[Practice no.]:[12]],34,FALSE),List!$A$2:$B$5,2,FALSE)),"",VLOOKUP(VLOOKUP(C412,Table1[[Practice no.]:[12]],34,FALSE),List!$A$2:$B$5,2,FALSE)))</f>
        <v/>
      </c>
      <c r="U412" s="55" t="str">
        <f>IF(C412="","",IF(ISERROR(VLOOKUP(VLOOKUP(C412,Table1[[Practice no.]:[12]],35,FALSE),List!$A$2:$B$5,2,FALSE)),"",VLOOKUP(VLOOKUP(C412,Table1[[Practice no.]:[12]],35,FALSE),List!$A$2:$B$5,2,FALSE)))</f>
        <v/>
      </c>
      <c r="V412" s="55" t="str">
        <f>IF(C412="","",IF(ISERROR(VLOOKUP(VLOOKUP(C412,Table1[[Practice no.]:[12]],36,FALSE),List!$A$2:$B$5,2,FALSE)),"",VLOOKUP(VLOOKUP(C412,Table1[[Practice no.]:[12]],36,FALSE),List!$A$2:$B$5,2,FALSE)))</f>
        <v/>
      </c>
      <c r="W412" s="55" t="str">
        <f>IF(C412="","",IF(ISERROR(VLOOKUP(VLOOKUP(C412,Table1[[Practice no.]:[12]],37,FALSE),List!$A$2:$B$5,2,FALSE)),"",VLOOKUP(VLOOKUP(C412,Table1[[Practice no.]:[12]],37,FALSE),List!$A$2:$B$5,2,FALSE)))</f>
        <v/>
      </c>
      <c r="X412" s="55" t="str">
        <f>IF(C412="","",IF(ISERROR(VLOOKUP(VLOOKUP(C412,Table1[[Practice no.]:[12]],38,FALSE),List!$A$2:$B$5,2,FALSE)),"",VLOOKUP(VLOOKUP(C412,Table1[[Practice no.]:[12]],38,FALSE),List!$A$2:$B$5,2,FALSE)))</f>
        <v/>
      </c>
      <c r="Y412" s="55" t="str">
        <f>IF(C412="","",IF(ISERROR(VLOOKUP(VLOOKUP(C412,Table1[[Practice no.]:[12]],39,FALSE),List!$A$2:$B$5,2,FALSE)),"",VLOOKUP(VLOOKUP(C412,Table1[[Practice no.]:[12]],39,FALSE),List!$A$2:$B$5,2,FALSE)))</f>
        <v/>
      </c>
      <c r="Z412" s="55" t="str">
        <f>IF(C412="","",IF(ISERROR(VLOOKUP(VLOOKUP(C412,Table1[[Practice no.]:[12]],40,FALSE),List!$A$2:$B$5,2,FALSE)),"",VLOOKUP(VLOOKUP(C412,Table1[[Practice no.]:[12]],40,FALSE),List!$A$2:$B$5,2,FALSE)))</f>
        <v/>
      </c>
      <c r="AA412" s="55" t="str">
        <f>IF(C412="","",IF(ISERROR(VLOOKUP(VLOOKUP(C412,Table1[[Practice no.]:[12]],41,FALSE),List!$A$2:$B$5,2,FALSE)),"",VLOOKUP(VLOOKUP(C412,Table1[[Practice no.]:[12]],41,FALSE),List!$A$2:$B$5,2,FALSE)))</f>
        <v/>
      </c>
      <c r="AB412" s="55" t="str">
        <f>IF(C412="","",IF(ISERROR(VLOOKUP(VLOOKUP(C412,Table1[[Practice no.]:[12]],42,FALSE),List!$A$2:$B$5,2,FALSE)),"",VLOOKUP(VLOOKUP(C412,Table1[[Practice no.]:[12]],42,FALSE),List!$A$2:$B$5,2,FALSE)))</f>
        <v/>
      </c>
    </row>
    <row r="413" spans="1:28" ht="40.35" customHeight="1">
      <c r="A413" s="222"/>
      <c r="B413" s="219"/>
      <c r="C413" s="217"/>
      <c r="D413" s="219" t="str">
        <f>IF(C413="","",HYPERLINK("#'" &amp; C413 &amp; "'!A1",VLOOKUP(C413,Table1[[Practice no.]:[Pracitce Name]],2,FALSE)))</f>
        <v/>
      </c>
      <c r="E413" s="65" t="str">
        <f>IF(C413="","",IF(ISERROR(VLOOKUP(VLOOKUP(C413,Table1[[Practice no.]:[12]],19,FALSE),List!$A$2:$B$5,2,FALSE)),"",VLOOKUP(VLOOKUP(C413,Table1[[Practice no.]:[12]],19,FALSE),List!$A$2:$B$5,2,FALSE)))</f>
        <v/>
      </c>
      <c r="F413" s="66" t="str">
        <f>IF(C413="","",IF(ISERROR(VLOOKUP(VLOOKUP(C413,Table1[[Practice no.]:[12]],20,FALSE),List!$A$2:$B$5,2,FALSE)),"",VLOOKUP(VLOOKUP(C413,Table1[[Practice no.]:[12]],20,FALSE),List!$A$2:$B$5,2,FALSE)))</f>
        <v/>
      </c>
      <c r="G413" s="66" t="str">
        <f>IF(C413="","",IF(ISERROR(VLOOKUP(VLOOKUP(C413,Table1[[Practice no.]:[12]],21,FALSE),List!$A$2:$B$5,2,FALSE)),"",VLOOKUP(VLOOKUP(C413,Table1[[Practice no.]:[12]],21,FALSE),List!$A$2:$B$5,2,FALSE)))</f>
        <v/>
      </c>
      <c r="H413" s="67" t="str">
        <f>IF(C413="","",IF(ISERROR(VLOOKUP(VLOOKUP(C413,Table1[[Practice no.]:[12]],22,FALSE),List!$A$2:$B$5,2,FALSE)),"",VLOOKUP(VLOOKUP(C413,Table1[[Practice no.]:[12]],22,FALSE),List!$A$2:$B$5,2,FALSE)))</f>
        <v/>
      </c>
      <c r="I413" s="67" t="str">
        <f>IF(C413="","",IF(ISERROR(VLOOKUP(VLOOKUP(C413,Table1[[Practice no.]:[12]],23,FALSE),List!$A$2:$B$5,2,FALSE)),"",VLOOKUP(VLOOKUP(C413,Table1[[Practice no.]:[12]],23,FALSE),List!$A$2:$B$5,2,FALSE)))</f>
        <v/>
      </c>
      <c r="J413" s="67" t="str">
        <f>IF(C413="","",IF(ISERROR(VLOOKUP(VLOOKUP(C413,Table1[[Practice no.]:[12]],24,FALSE),List!$A$2:$B$5,2,FALSE)),"",VLOOKUP(VLOOKUP(C413,Table1[[Practice no.]:[12]],24,FALSE),List!$A$2:$B$5,2,FALSE)))</f>
        <v/>
      </c>
      <c r="K413" s="68" t="str">
        <f>IF(C413="","",IF(ISERROR(VLOOKUP(VLOOKUP(C413,Table1[[Practice no.]:[12]],25,FALSE),List!$A$2:$B$5,2,FALSE)),"",VLOOKUP(VLOOKUP(C413,Table1[[Practice no.]:[12]],25,FALSE),List!$A$2:$B$5,2,FALSE)))</f>
        <v/>
      </c>
      <c r="L413" s="68" t="str">
        <f>IF(C413="","",IF(ISERROR(VLOOKUP(VLOOKUP(C413,Table1[[Practice no.]:[12]],26,FALSE),List!$A$2:$B$5,2,FALSE)),"",VLOOKUP(VLOOKUP(C413,Table1[[Practice no.]:[12]],26,FALSE),List!$A$2:$B$5,2,FALSE)))</f>
        <v/>
      </c>
      <c r="M413" s="68" t="str">
        <f>IF(C413="","",IF(ISERROR(VLOOKUP(VLOOKUP(C413,Table1[[Practice no.]:[12]],27,FALSE),List!$A$2:$B$5,2,FALSE)),"",VLOOKUP(VLOOKUP(C413,Table1[[Practice no.]:[12]],27,FALSE),List!$A$2:$B$5,2,FALSE)))</f>
        <v/>
      </c>
      <c r="N413" s="69" t="str">
        <f>IF(C413="","",IF(ISERROR(VLOOKUP(VLOOKUP(C413,Table1[[Practice no.]:[12]],28,FALSE),List!$A$2:$B$5,2,FALSE)),"",VLOOKUP(VLOOKUP(C413,Table1[[Practice no.]:[12]],28,FALSE),List!$A$2:$B$5,2,FALSE)))</f>
        <v/>
      </c>
      <c r="O413" s="69" t="str">
        <f>IF(C413="","",IF(ISERROR(VLOOKUP(VLOOKUP(C413,Table1[[Practice no.]:[12]],29,FALSE),List!$A$2:$B$5,2,FALSE)),"",VLOOKUP(VLOOKUP(C413,Table1[[Practice no.]:[12]],29,FALSE),List!$A$2:$B$5,2,FALSE)))</f>
        <v/>
      </c>
      <c r="P413" s="69" t="str">
        <f>IF(C413="","",IF(ISERROR(VLOOKUP(VLOOKUP(C413,Table1[[Practice no.]:[12]],30,FALSE),List!$A$2:$B$5,2,FALSE)),"",VLOOKUP(VLOOKUP(C413,Table1[[Practice no.]:[12]],30,FALSE),List!$A$2:$B$5,2,FALSE)))</f>
        <v/>
      </c>
      <c r="Q413" s="77" t="str">
        <f>IF(C413="","",IF(ISERROR(VLOOKUP(VLOOKUP(C413,Table1[[Practice no.]:[12]],31,FALSE),List!$A$2:$B$5,2,FALSE)),"",VLOOKUP(VLOOKUP(C413,Table1[[Practice no.]:[12]],31,FALSE),List!$A$2:$B$5,2,FALSE)))</f>
        <v/>
      </c>
      <c r="R413" s="55" t="str">
        <f>IF(C413="","",IF(ISERROR(VLOOKUP(VLOOKUP(C413,Table1[[Practice no.]:[12]],32,FALSE),List!$A$2:$B$5,2,FALSE)),"",VLOOKUP(VLOOKUP(C413,Table1[[Practice no.]:[12]],32,FALSE),List!$A$2:$B$5,2,FALSE)))</f>
        <v/>
      </c>
      <c r="S413" s="55" t="str">
        <f>IF(C413="","",IF(ISERROR(VLOOKUP(VLOOKUP(C413,Table1[[Practice no.]:[12]],33,FALSE),List!$A$2:$B$5,2,FALSE)),"",VLOOKUP(VLOOKUP(C413,Table1[[Practice no.]:[12]],33,FALSE),List!$A$2:$B$5,2,FALSE)))</f>
        <v/>
      </c>
      <c r="T413" s="55" t="str">
        <f>IF(C413="","",IF(ISERROR(VLOOKUP(VLOOKUP(C413,Table1[[Practice no.]:[12]],34,FALSE),List!$A$2:$B$5,2,FALSE)),"",VLOOKUP(VLOOKUP(C413,Table1[[Practice no.]:[12]],34,FALSE),List!$A$2:$B$5,2,FALSE)))</f>
        <v/>
      </c>
      <c r="U413" s="55" t="str">
        <f>IF(C413="","",IF(ISERROR(VLOOKUP(VLOOKUP(C413,Table1[[Practice no.]:[12]],35,FALSE),List!$A$2:$B$5,2,FALSE)),"",VLOOKUP(VLOOKUP(C413,Table1[[Practice no.]:[12]],35,FALSE),List!$A$2:$B$5,2,FALSE)))</f>
        <v/>
      </c>
      <c r="V413" s="55" t="str">
        <f>IF(C413="","",IF(ISERROR(VLOOKUP(VLOOKUP(C413,Table1[[Practice no.]:[12]],36,FALSE),List!$A$2:$B$5,2,FALSE)),"",VLOOKUP(VLOOKUP(C413,Table1[[Practice no.]:[12]],36,FALSE),List!$A$2:$B$5,2,FALSE)))</f>
        <v/>
      </c>
      <c r="W413" s="55" t="str">
        <f>IF(C413="","",IF(ISERROR(VLOOKUP(VLOOKUP(C413,Table1[[Practice no.]:[12]],37,FALSE),List!$A$2:$B$5,2,FALSE)),"",VLOOKUP(VLOOKUP(C413,Table1[[Practice no.]:[12]],37,FALSE),List!$A$2:$B$5,2,FALSE)))</f>
        <v/>
      </c>
      <c r="X413" s="55" t="str">
        <f>IF(C413="","",IF(ISERROR(VLOOKUP(VLOOKUP(C413,Table1[[Practice no.]:[12]],38,FALSE),List!$A$2:$B$5,2,FALSE)),"",VLOOKUP(VLOOKUP(C413,Table1[[Practice no.]:[12]],38,FALSE),List!$A$2:$B$5,2,FALSE)))</f>
        <v/>
      </c>
      <c r="Y413" s="55" t="str">
        <f>IF(C413="","",IF(ISERROR(VLOOKUP(VLOOKUP(C413,Table1[[Practice no.]:[12]],39,FALSE),List!$A$2:$B$5,2,FALSE)),"",VLOOKUP(VLOOKUP(C413,Table1[[Practice no.]:[12]],39,FALSE),List!$A$2:$B$5,2,FALSE)))</f>
        <v/>
      </c>
      <c r="Z413" s="55" t="str">
        <f>IF(C413="","",IF(ISERROR(VLOOKUP(VLOOKUP(C413,Table1[[Practice no.]:[12]],40,FALSE),List!$A$2:$B$5,2,FALSE)),"",VLOOKUP(VLOOKUP(C413,Table1[[Practice no.]:[12]],40,FALSE),List!$A$2:$B$5,2,FALSE)))</f>
        <v/>
      </c>
      <c r="AA413" s="55" t="str">
        <f>IF(C413="","",IF(ISERROR(VLOOKUP(VLOOKUP(C413,Table1[[Practice no.]:[12]],41,FALSE),List!$A$2:$B$5,2,FALSE)),"",VLOOKUP(VLOOKUP(C413,Table1[[Practice no.]:[12]],41,FALSE),List!$A$2:$B$5,2,FALSE)))</f>
        <v/>
      </c>
      <c r="AB413" s="55" t="str">
        <f>IF(C413="","",IF(ISERROR(VLOOKUP(VLOOKUP(C413,Table1[[Practice no.]:[12]],42,FALSE),List!$A$2:$B$5,2,FALSE)),"",VLOOKUP(VLOOKUP(C413,Table1[[Practice no.]:[12]],42,FALSE),List!$A$2:$B$5,2,FALSE)))</f>
        <v/>
      </c>
    </row>
    <row r="414" spans="1:28" ht="40.35" customHeight="1">
      <c r="A414" s="222"/>
      <c r="B414" s="219"/>
      <c r="C414" s="217"/>
      <c r="D414" s="219" t="str">
        <f>IF(C414="","",HYPERLINK("#'" &amp; C414 &amp; "'!A1",VLOOKUP(C414,Table1[[Practice no.]:[Pracitce Name]],2,FALSE)))</f>
        <v/>
      </c>
      <c r="E414" s="65" t="str">
        <f>IF(C414="","",IF(ISERROR(VLOOKUP(VLOOKUP(C414,Table1[[Practice no.]:[12]],19,FALSE),List!$A$2:$B$5,2,FALSE)),"",VLOOKUP(VLOOKUP(C414,Table1[[Practice no.]:[12]],19,FALSE),List!$A$2:$B$5,2,FALSE)))</f>
        <v/>
      </c>
      <c r="F414" s="66" t="str">
        <f>IF(C414="","",IF(ISERROR(VLOOKUP(VLOOKUP(C414,Table1[[Practice no.]:[12]],20,FALSE),List!$A$2:$B$5,2,FALSE)),"",VLOOKUP(VLOOKUP(C414,Table1[[Practice no.]:[12]],20,FALSE),List!$A$2:$B$5,2,FALSE)))</f>
        <v/>
      </c>
      <c r="G414" s="66" t="str">
        <f>IF(C414="","",IF(ISERROR(VLOOKUP(VLOOKUP(C414,Table1[[Practice no.]:[12]],21,FALSE),List!$A$2:$B$5,2,FALSE)),"",VLOOKUP(VLOOKUP(C414,Table1[[Practice no.]:[12]],21,FALSE),List!$A$2:$B$5,2,FALSE)))</f>
        <v/>
      </c>
      <c r="H414" s="67" t="str">
        <f>IF(C414="","",IF(ISERROR(VLOOKUP(VLOOKUP(C414,Table1[[Practice no.]:[12]],22,FALSE),List!$A$2:$B$5,2,FALSE)),"",VLOOKUP(VLOOKUP(C414,Table1[[Practice no.]:[12]],22,FALSE),List!$A$2:$B$5,2,FALSE)))</f>
        <v/>
      </c>
      <c r="I414" s="67" t="str">
        <f>IF(C414="","",IF(ISERROR(VLOOKUP(VLOOKUP(C414,Table1[[Practice no.]:[12]],23,FALSE),List!$A$2:$B$5,2,FALSE)),"",VLOOKUP(VLOOKUP(C414,Table1[[Practice no.]:[12]],23,FALSE),List!$A$2:$B$5,2,FALSE)))</f>
        <v/>
      </c>
      <c r="J414" s="67" t="str">
        <f>IF(C414="","",IF(ISERROR(VLOOKUP(VLOOKUP(C414,Table1[[Practice no.]:[12]],24,FALSE),List!$A$2:$B$5,2,FALSE)),"",VLOOKUP(VLOOKUP(C414,Table1[[Practice no.]:[12]],24,FALSE),List!$A$2:$B$5,2,FALSE)))</f>
        <v/>
      </c>
      <c r="K414" s="68" t="str">
        <f>IF(C414="","",IF(ISERROR(VLOOKUP(VLOOKUP(C414,Table1[[Practice no.]:[12]],25,FALSE),List!$A$2:$B$5,2,FALSE)),"",VLOOKUP(VLOOKUP(C414,Table1[[Practice no.]:[12]],25,FALSE),List!$A$2:$B$5,2,FALSE)))</f>
        <v/>
      </c>
      <c r="L414" s="68" t="str">
        <f>IF(C414="","",IF(ISERROR(VLOOKUP(VLOOKUP(C414,Table1[[Practice no.]:[12]],26,FALSE),List!$A$2:$B$5,2,FALSE)),"",VLOOKUP(VLOOKUP(C414,Table1[[Practice no.]:[12]],26,FALSE),List!$A$2:$B$5,2,FALSE)))</f>
        <v/>
      </c>
      <c r="M414" s="68" t="str">
        <f>IF(C414="","",IF(ISERROR(VLOOKUP(VLOOKUP(C414,Table1[[Practice no.]:[12]],27,FALSE),List!$A$2:$B$5,2,FALSE)),"",VLOOKUP(VLOOKUP(C414,Table1[[Practice no.]:[12]],27,FALSE),List!$A$2:$B$5,2,FALSE)))</f>
        <v/>
      </c>
      <c r="N414" s="69" t="str">
        <f>IF(C414="","",IF(ISERROR(VLOOKUP(VLOOKUP(C414,Table1[[Practice no.]:[12]],28,FALSE),List!$A$2:$B$5,2,FALSE)),"",VLOOKUP(VLOOKUP(C414,Table1[[Practice no.]:[12]],28,FALSE),List!$A$2:$B$5,2,FALSE)))</f>
        <v/>
      </c>
      <c r="O414" s="69" t="str">
        <f>IF(C414="","",IF(ISERROR(VLOOKUP(VLOOKUP(C414,Table1[[Practice no.]:[12]],29,FALSE),List!$A$2:$B$5,2,FALSE)),"",VLOOKUP(VLOOKUP(C414,Table1[[Practice no.]:[12]],29,FALSE),List!$A$2:$B$5,2,FALSE)))</f>
        <v/>
      </c>
      <c r="P414" s="69" t="str">
        <f>IF(C414="","",IF(ISERROR(VLOOKUP(VLOOKUP(C414,Table1[[Practice no.]:[12]],30,FALSE),List!$A$2:$B$5,2,FALSE)),"",VLOOKUP(VLOOKUP(C414,Table1[[Practice no.]:[12]],30,FALSE),List!$A$2:$B$5,2,FALSE)))</f>
        <v/>
      </c>
      <c r="Q414" s="77" t="str">
        <f>IF(C414="","",IF(ISERROR(VLOOKUP(VLOOKUP(C414,Table1[[Practice no.]:[12]],31,FALSE),List!$A$2:$B$5,2,FALSE)),"",VLOOKUP(VLOOKUP(C414,Table1[[Practice no.]:[12]],31,FALSE),List!$A$2:$B$5,2,FALSE)))</f>
        <v/>
      </c>
      <c r="R414" s="55" t="str">
        <f>IF(C414="","",IF(ISERROR(VLOOKUP(VLOOKUP(C414,Table1[[Practice no.]:[12]],32,FALSE),List!$A$2:$B$5,2,FALSE)),"",VLOOKUP(VLOOKUP(C414,Table1[[Practice no.]:[12]],32,FALSE),List!$A$2:$B$5,2,FALSE)))</f>
        <v/>
      </c>
      <c r="S414" s="55" t="str">
        <f>IF(C414="","",IF(ISERROR(VLOOKUP(VLOOKUP(C414,Table1[[Practice no.]:[12]],33,FALSE),List!$A$2:$B$5,2,FALSE)),"",VLOOKUP(VLOOKUP(C414,Table1[[Practice no.]:[12]],33,FALSE),List!$A$2:$B$5,2,FALSE)))</f>
        <v/>
      </c>
      <c r="T414" s="55" t="str">
        <f>IF(C414="","",IF(ISERROR(VLOOKUP(VLOOKUP(C414,Table1[[Practice no.]:[12]],34,FALSE),List!$A$2:$B$5,2,FALSE)),"",VLOOKUP(VLOOKUP(C414,Table1[[Practice no.]:[12]],34,FALSE),List!$A$2:$B$5,2,FALSE)))</f>
        <v/>
      </c>
      <c r="U414" s="55" t="str">
        <f>IF(C414="","",IF(ISERROR(VLOOKUP(VLOOKUP(C414,Table1[[Practice no.]:[12]],35,FALSE),List!$A$2:$B$5,2,FALSE)),"",VLOOKUP(VLOOKUP(C414,Table1[[Practice no.]:[12]],35,FALSE),List!$A$2:$B$5,2,FALSE)))</f>
        <v/>
      </c>
      <c r="V414" s="55" t="str">
        <f>IF(C414="","",IF(ISERROR(VLOOKUP(VLOOKUP(C414,Table1[[Practice no.]:[12]],36,FALSE),List!$A$2:$B$5,2,FALSE)),"",VLOOKUP(VLOOKUP(C414,Table1[[Practice no.]:[12]],36,FALSE),List!$A$2:$B$5,2,FALSE)))</f>
        <v/>
      </c>
      <c r="W414" s="55" t="str">
        <f>IF(C414="","",IF(ISERROR(VLOOKUP(VLOOKUP(C414,Table1[[Practice no.]:[12]],37,FALSE),List!$A$2:$B$5,2,FALSE)),"",VLOOKUP(VLOOKUP(C414,Table1[[Practice no.]:[12]],37,FALSE),List!$A$2:$B$5,2,FALSE)))</f>
        <v/>
      </c>
      <c r="X414" s="55" t="str">
        <f>IF(C414="","",IF(ISERROR(VLOOKUP(VLOOKUP(C414,Table1[[Practice no.]:[12]],38,FALSE),List!$A$2:$B$5,2,FALSE)),"",VLOOKUP(VLOOKUP(C414,Table1[[Practice no.]:[12]],38,FALSE),List!$A$2:$B$5,2,FALSE)))</f>
        <v/>
      </c>
      <c r="Y414" s="55" t="str">
        <f>IF(C414="","",IF(ISERROR(VLOOKUP(VLOOKUP(C414,Table1[[Practice no.]:[12]],39,FALSE),List!$A$2:$B$5,2,FALSE)),"",VLOOKUP(VLOOKUP(C414,Table1[[Practice no.]:[12]],39,FALSE),List!$A$2:$B$5,2,FALSE)))</f>
        <v/>
      </c>
      <c r="Z414" s="55" t="str">
        <f>IF(C414="","",IF(ISERROR(VLOOKUP(VLOOKUP(C414,Table1[[Practice no.]:[12]],40,FALSE),List!$A$2:$B$5,2,FALSE)),"",VLOOKUP(VLOOKUP(C414,Table1[[Practice no.]:[12]],40,FALSE),List!$A$2:$B$5,2,FALSE)))</f>
        <v/>
      </c>
      <c r="AA414" s="55" t="str">
        <f>IF(C414="","",IF(ISERROR(VLOOKUP(VLOOKUP(C414,Table1[[Practice no.]:[12]],41,FALSE),List!$A$2:$B$5,2,FALSE)),"",VLOOKUP(VLOOKUP(C414,Table1[[Practice no.]:[12]],41,FALSE),List!$A$2:$B$5,2,FALSE)))</f>
        <v/>
      </c>
      <c r="AB414" s="55" t="str">
        <f>IF(C414="","",IF(ISERROR(VLOOKUP(VLOOKUP(C414,Table1[[Practice no.]:[12]],42,FALSE),List!$A$2:$B$5,2,FALSE)),"",VLOOKUP(VLOOKUP(C414,Table1[[Practice no.]:[12]],42,FALSE),List!$A$2:$B$5,2,FALSE)))</f>
        <v/>
      </c>
    </row>
    <row r="415" spans="1:28" ht="40.35" customHeight="1">
      <c r="A415" s="222"/>
      <c r="B415" s="219"/>
      <c r="C415" s="217"/>
      <c r="D415" s="219" t="str">
        <f>IF(C415="","",HYPERLINK("#'" &amp; C415 &amp; "'!A1",VLOOKUP(C415,Table1[[Practice no.]:[Pracitce Name]],2,FALSE)))</f>
        <v/>
      </c>
      <c r="E415" s="65" t="str">
        <f>IF(C415="","",IF(ISERROR(VLOOKUP(VLOOKUP(C415,Table1[[Practice no.]:[12]],19,FALSE),List!$A$2:$B$5,2,FALSE)),"",VLOOKUP(VLOOKUP(C415,Table1[[Practice no.]:[12]],19,FALSE),List!$A$2:$B$5,2,FALSE)))</f>
        <v/>
      </c>
      <c r="F415" s="66" t="str">
        <f>IF(C415="","",IF(ISERROR(VLOOKUP(VLOOKUP(C415,Table1[[Practice no.]:[12]],20,FALSE),List!$A$2:$B$5,2,FALSE)),"",VLOOKUP(VLOOKUP(C415,Table1[[Practice no.]:[12]],20,FALSE),List!$A$2:$B$5,2,FALSE)))</f>
        <v/>
      </c>
      <c r="G415" s="66" t="str">
        <f>IF(C415="","",IF(ISERROR(VLOOKUP(VLOOKUP(C415,Table1[[Practice no.]:[12]],21,FALSE),List!$A$2:$B$5,2,FALSE)),"",VLOOKUP(VLOOKUP(C415,Table1[[Practice no.]:[12]],21,FALSE),List!$A$2:$B$5,2,FALSE)))</f>
        <v/>
      </c>
      <c r="H415" s="67" t="str">
        <f>IF(C415="","",IF(ISERROR(VLOOKUP(VLOOKUP(C415,Table1[[Practice no.]:[12]],22,FALSE),List!$A$2:$B$5,2,FALSE)),"",VLOOKUP(VLOOKUP(C415,Table1[[Practice no.]:[12]],22,FALSE),List!$A$2:$B$5,2,FALSE)))</f>
        <v/>
      </c>
      <c r="I415" s="67" t="str">
        <f>IF(C415="","",IF(ISERROR(VLOOKUP(VLOOKUP(C415,Table1[[Practice no.]:[12]],23,FALSE),List!$A$2:$B$5,2,FALSE)),"",VLOOKUP(VLOOKUP(C415,Table1[[Practice no.]:[12]],23,FALSE),List!$A$2:$B$5,2,FALSE)))</f>
        <v/>
      </c>
      <c r="J415" s="67" t="str">
        <f>IF(C415="","",IF(ISERROR(VLOOKUP(VLOOKUP(C415,Table1[[Practice no.]:[12]],24,FALSE),List!$A$2:$B$5,2,FALSE)),"",VLOOKUP(VLOOKUP(C415,Table1[[Practice no.]:[12]],24,FALSE),List!$A$2:$B$5,2,FALSE)))</f>
        <v/>
      </c>
      <c r="K415" s="68" t="str">
        <f>IF(C415="","",IF(ISERROR(VLOOKUP(VLOOKUP(C415,Table1[[Practice no.]:[12]],25,FALSE),List!$A$2:$B$5,2,FALSE)),"",VLOOKUP(VLOOKUP(C415,Table1[[Practice no.]:[12]],25,FALSE),List!$A$2:$B$5,2,FALSE)))</f>
        <v/>
      </c>
      <c r="L415" s="68" t="str">
        <f>IF(C415="","",IF(ISERROR(VLOOKUP(VLOOKUP(C415,Table1[[Practice no.]:[12]],26,FALSE),List!$A$2:$B$5,2,FALSE)),"",VLOOKUP(VLOOKUP(C415,Table1[[Practice no.]:[12]],26,FALSE),List!$A$2:$B$5,2,FALSE)))</f>
        <v/>
      </c>
      <c r="M415" s="68" t="str">
        <f>IF(C415="","",IF(ISERROR(VLOOKUP(VLOOKUP(C415,Table1[[Practice no.]:[12]],27,FALSE),List!$A$2:$B$5,2,FALSE)),"",VLOOKUP(VLOOKUP(C415,Table1[[Practice no.]:[12]],27,FALSE),List!$A$2:$B$5,2,FALSE)))</f>
        <v/>
      </c>
      <c r="N415" s="69" t="str">
        <f>IF(C415="","",IF(ISERROR(VLOOKUP(VLOOKUP(C415,Table1[[Practice no.]:[12]],28,FALSE),List!$A$2:$B$5,2,FALSE)),"",VLOOKUP(VLOOKUP(C415,Table1[[Practice no.]:[12]],28,FALSE),List!$A$2:$B$5,2,FALSE)))</f>
        <v/>
      </c>
      <c r="O415" s="69" t="str">
        <f>IF(C415="","",IF(ISERROR(VLOOKUP(VLOOKUP(C415,Table1[[Practice no.]:[12]],29,FALSE),List!$A$2:$B$5,2,FALSE)),"",VLOOKUP(VLOOKUP(C415,Table1[[Practice no.]:[12]],29,FALSE),List!$A$2:$B$5,2,FALSE)))</f>
        <v/>
      </c>
      <c r="P415" s="69" t="str">
        <f>IF(C415="","",IF(ISERROR(VLOOKUP(VLOOKUP(C415,Table1[[Practice no.]:[12]],30,FALSE),List!$A$2:$B$5,2,FALSE)),"",VLOOKUP(VLOOKUP(C415,Table1[[Practice no.]:[12]],30,FALSE),List!$A$2:$B$5,2,FALSE)))</f>
        <v/>
      </c>
      <c r="Q415" s="77" t="str">
        <f>IF(C415="","",IF(ISERROR(VLOOKUP(VLOOKUP(C415,Table1[[Practice no.]:[12]],31,FALSE),List!$A$2:$B$5,2,FALSE)),"",VLOOKUP(VLOOKUP(C415,Table1[[Practice no.]:[12]],31,FALSE),List!$A$2:$B$5,2,FALSE)))</f>
        <v/>
      </c>
      <c r="R415" s="55" t="str">
        <f>IF(C415="","",IF(ISERROR(VLOOKUP(VLOOKUP(C415,Table1[[Practice no.]:[12]],32,FALSE),List!$A$2:$B$5,2,FALSE)),"",VLOOKUP(VLOOKUP(C415,Table1[[Practice no.]:[12]],32,FALSE),List!$A$2:$B$5,2,FALSE)))</f>
        <v/>
      </c>
      <c r="S415" s="55" t="str">
        <f>IF(C415="","",IF(ISERROR(VLOOKUP(VLOOKUP(C415,Table1[[Practice no.]:[12]],33,FALSE),List!$A$2:$B$5,2,FALSE)),"",VLOOKUP(VLOOKUP(C415,Table1[[Practice no.]:[12]],33,FALSE),List!$A$2:$B$5,2,FALSE)))</f>
        <v/>
      </c>
      <c r="T415" s="55" t="str">
        <f>IF(C415="","",IF(ISERROR(VLOOKUP(VLOOKUP(C415,Table1[[Practice no.]:[12]],34,FALSE),List!$A$2:$B$5,2,FALSE)),"",VLOOKUP(VLOOKUP(C415,Table1[[Practice no.]:[12]],34,FALSE),List!$A$2:$B$5,2,FALSE)))</f>
        <v/>
      </c>
      <c r="U415" s="55" t="str">
        <f>IF(C415="","",IF(ISERROR(VLOOKUP(VLOOKUP(C415,Table1[[Practice no.]:[12]],35,FALSE),List!$A$2:$B$5,2,FALSE)),"",VLOOKUP(VLOOKUP(C415,Table1[[Practice no.]:[12]],35,FALSE),List!$A$2:$B$5,2,FALSE)))</f>
        <v/>
      </c>
      <c r="V415" s="55" t="str">
        <f>IF(C415="","",IF(ISERROR(VLOOKUP(VLOOKUP(C415,Table1[[Practice no.]:[12]],36,FALSE),List!$A$2:$B$5,2,FALSE)),"",VLOOKUP(VLOOKUP(C415,Table1[[Practice no.]:[12]],36,FALSE),List!$A$2:$B$5,2,FALSE)))</f>
        <v/>
      </c>
      <c r="W415" s="55" t="str">
        <f>IF(C415="","",IF(ISERROR(VLOOKUP(VLOOKUP(C415,Table1[[Practice no.]:[12]],37,FALSE),List!$A$2:$B$5,2,FALSE)),"",VLOOKUP(VLOOKUP(C415,Table1[[Practice no.]:[12]],37,FALSE),List!$A$2:$B$5,2,FALSE)))</f>
        <v/>
      </c>
      <c r="X415" s="55" t="str">
        <f>IF(C415="","",IF(ISERROR(VLOOKUP(VLOOKUP(C415,Table1[[Practice no.]:[12]],38,FALSE),List!$A$2:$B$5,2,FALSE)),"",VLOOKUP(VLOOKUP(C415,Table1[[Practice no.]:[12]],38,FALSE),List!$A$2:$B$5,2,FALSE)))</f>
        <v/>
      </c>
      <c r="Y415" s="55" t="str">
        <f>IF(C415="","",IF(ISERROR(VLOOKUP(VLOOKUP(C415,Table1[[Practice no.]:[12]],39,FALSE),List!$A$2:$B$5,2,FALSE)),"",VLOOKUP(VLOOKUP(C415,Table1[[Practice no.]:[12]],39,FALSE),List!$A$2:$B$5,2,FALSE)))</f>
        <v/>
      </c>
      <c r="Z415" s="55" t="str">
        <f>IF(C415="","",IF(ISERROR(VLOOKUP(VLOOKUP(C415,Table1[[Practice no.]:[12]],40,FALSE),List!$A$2:$B$5,2,FALSE)),"",VLOOKUP(VLOOKUP(C415,Table1[[Practice no.]:[12]],40,FALSE),List!$A$2:$B$5,2,FALSE)))</f>
        <v/>
      </c>
      <c r="AA415" s="55" t="str">
        <f>IF(C415="","",IF(ISERROR(VLOOKUP(VLOOKUP(C415,Table1[[Practice no.]:[12]],41,FALSE),List!$A$2:$B$5,2,FALSE)),"",VLOOKUP(VLOOKUP(C415,Table1[[Practice no.]:[12]],41,FALSE),List!$A$2:$B$5,2,FALSE)))</f>
        <v/>
      </c>
      <c r="AB415" s="55" t="str">
        <f>IF(C415="","",IF(ISERROR(VLOOKUP(VLOOKUP(C415,Table1[[Practice no.]:[12]],42,FALSE),List!$A$2:$B$5,2,FALSE)),"",VLOOKUP(VLOOKUP(C415,Table1[[Practice no.]:[12]],42,FALSE),List!$A$2:$B$5,2,FALSE)))</f>
        <v/>
      </c>
    </row>
    <row r="416" spans="1:28" ht="40.35" customHeight="1">
      <c r="A416" s="222"/>
      <c r="B416" s="219"/>
      <c r="C416" s="217"/>
      <c r="D416" s="219" t="str">
        <f>IF(C416="","",HYPERLINK("#'" &amp; C416 &amp; "'!A1",VLOOKUP(C416,Table1[[Practice no.]:[Pracitce Name]],2,FALSE)))</f>
        <v/>
      </c>
      <c r="E416" s="65" t="str">
        <f>IF(C416="","",IF(ISERROR(VLOOKUP(VLOOKUP(C416,Table1[[Practice no.]:[12]],19,FALSE),List!$A$2:$B$5,2,FALSE)),"",VLOOKUP(VLOOKUP(C416,Table1[[Practice no.]:[12]],19,FALSE),List!$A$2:$B$5,2,FALSE)))</f>
        <v/>
      </c>
      <c r="F416" s="66" t="str">
        <f>IF(C416="","",IF(ISERROR(VLOOKUP(VLOOKUP(C416,Table1[[Practice no.]:[12]],20,FALSE),List!$A$2:$B$5,2,FALSE)),"",VLOOKUP(VLOOKUP(C416,Table1[[Practice no.]:[12]],20,FALSE),List!$A$2:$B$5,2,FALSE)))</f>
        <v/>
      </c>
      <c r="G416" s="66" t="str">
        <f>IF(C416="","",IF(ISERROR(VLOOKUP(VLOOKUP(C416,Table1[[Practice no.]:[12]],21,FALSE),List!$A$2:$B$5,2,FALSE)),"",VLOOKUP(VLOOKUP(C416,Table1[[Practice no.]:[12]],21,FALSE),List!$A$2:$B$5,2,FALSE)))</f>
        <v/>
      </c>
      <c r="H416" s="67" t="str">
        <f>IF(C416="","",IF(ISERROR(VLOOKUP(VLOOKUP(C416,Table1[[Practice no.]:[12]],22,FALSE),List!$A$2:$B$5,2,FALSE)),"",VLOOKUP(VLOOKUP(C416,Table1[[Practice no.]:[12]],22,FALSE),List!$A$2:$B$5,2,FALSE)))</f>
        <v/>
      </c>
      <c r="I416" s="67" t="str">
        <f>IF(C416="","",IF(ISERROR(VLOOKUP(VLOOKUP(C416,Table1[[Practice no.]:[12]],23,FALSE),List!$A$2:$B$5,2,FALSE)),"",VLOOKUP(VLOOKUP(C416,Table1[[Practice no.]:[12]],23,FALSE),List!$A$2:$B$5,2,FALSE)))</f>
        <v/>
      </c>
      <c r="J416" s="67" t="str">
        <f>IF(C416="","",IF(ISERROR(VLOOKUP(VLOOKUP(C416,Table1[[Practice no.]:[12]],24,FALSE),List!$A$2:$B$5,2,FALSE)),"",VLOOKUP(VLOOKUP(C416,Table1[[Practice no.]:[12]],24,FALSE),List!$A$2:$B$5,2,FALSE)))</f>
        <v/>
      </c>
      <c r="K416" s="68" t="str">
        <f>IF(C416="","",IF(ISERROR(VLOOKUP(VLOOKUP(C416,Table1[[Practice no.]:[12]],25,FALSE),List!$A$2:$B$5,2,FALSE)),"",VLOOKUP(VLOOKUP(C416,Table1[[Practice no.]:[12]],25,FALSE),List!$A$2:$B$5,2,FALSE)))</f>
        <v/>
      </c>
      <c r="L416" s="68" t="str">
        <f>IF(C416="","",IF(ISERROR(VLOOKUP(VLOOKUP(C416,Table1[[Practice no.]:[12]],26,FALSE),List!$A$2:$B$5,2,FALSE)),"",VLOOKUP(VLOOKUP(C416,Table1[[Practice no.]:[12]],26,FALSE),List!$A$2:$B$5,2,FALSE)))</f>
        <v/>
      </c>
      <c r="M416" s="68" t="str">
        <f>IF(C416="","",IF(ISERROR(VLOOKUP(VLOOKUP(C416,Table1[[Practice no.]:[12]],27,FALSE),List!$A$2:$B$5,2,FALSE)),"",VLOOKUP(VLOOKUP(C416,Table1[[Practice no.]:[12]],27,FALSE),List!$A$2:$B$5,2,FALSE)))</f>
        <v/>
      </c>
      <c r="N416" s="69" t="str">
        <f>IF(C416="","",IF(ISERROR(VLOOKUP(VLOOKUP(C416,Table1[[Practice no.]:[12]],28,FALSE),List!$A$2:$B$5,2,FALSE)),"",VLOOKUP(VLOOKUP(C416,Table1[[Practice no.]:[12]],28,FALSE),List!$A$2:$B$5,2,FALSE)))</f>
        <v/>
      </c>
      <c r="O416" s="69" t="str">
        <f>IF(C416="","",IF(ISERROR(VLOOKUP(VLOOKUP(C416,Table1[[Practice no.]:[12]],29,FALSE),List!$A$2:$B$5,2,FALSE)),"",VLOOKUP(VLOOKUP(C416,Table1[[Practice no.]:[12]],29,FALSE),List!$A$2:$B$5,2,FALSE)))</f>
        <v/>
      </c>
      <c r="P416" s="69" t="str">
        <f>IF(C416="","",IF(ISERROR(VLOOKUP(VLOOKUP(C416,Table1[[Practice no.]:[12]],30,FALSE),List!$A$2:$B$5,2,FALSE)),"",VLOOKUP(VLOOKUP(C416,Table1[[Practice no.]:[12]],30,FALSE),List!$A$2:$B$5,2,FALSE)))</f>
        <v/>
      </c>
      <c r="Q416" s="77" t="str">
        <f>IF(C416="","",IF(ISERROR(VLOOKUP(VLOOKUP(C416,Table1[[Practice no.]:[12]],31,FALSE),List!$A$2:$B$5,2,FALSE)),"",VLOOKUP(VLOOKUP(C416,Table1[[Practice no.]:[12]],31,FALSE),List!$A$2:$B$5,2,FALSE)))</f>
        <v/>
      </c>
      <c r="R416" s="55" t="str">
        <f>IF(C416="","",IF(ISERROR(VLOOKUP(VLOOKUP(C416,Table1[[Practice no.]:[12]],32,FALSE),List!$A$2:$B$5,2,FALSE)),"",VLOOKUP(VLOOKUP(C416,Table1[[Practice no.]:[12]],32,FALSE),List!$A$2:$B$5,2,FALSE)))</f>
        <v/>
      </c>
      <c r="S416" s="55" t="str">
        <f>IF(C416="","",IF(ISERROR(VLOOKUP(VLOOKUP(C416,Table1[[Practice no.]:[12]],33,FALSE),List!$A$2:$B$5,2,FALSE)),"",VLOOKUP(VLOOKUP(C416,Table1[[Practice no.]:[12]],33,FALSE),List!$A$2:$B$5,2,FALSE)))</f>
        <v/>
      </c>
      <c r="T416" s="55" t="str">
        <f>IF(C416="","",IF(ISERROR(VLOOKUP(VLOOKUP(C416,Table1[[Practice no.]:[12]],34,FALSE),List!$A$2:$B$5,2,FALSE)),"",VLOOKUP(VLOOKUP(C416,Table1[[Practice no.]:[12]],34,FALSE),List!$A$2:$B$5,2,FALSE)))</f>
        <v/>
      </c>
      <c r="U416" s="55" t="str">
        <f>IF(C416="","",IF(ISERROR(VLOOKUP(VLOOKUP(C416,Table1[[Practice no.]:[12]],35,FALSE),List!$A$2:$B$5,2,FALSE)),"",VLOOKUP(VLOOKUP(C416,Table1[[Practice no.]:[12]],35,FALSE),List!$A$2:$B$5,2,FALSE)))</f>
        <v/>
      </c>
      <c r="V416" s="55" t="str">
        <f>IF(C416="","",IF(ISERROR(VLOOKUP(VLOOKUP(C416,Table1[[Practice no.]:[12]],36,FALSE),List!$A$2:$B$5,2,FALSE)),"",VLOOKUP(VLOOKUP(C416,Table1[[Practice no.]:[12]],36,FALSE),List!$A$2:$B$5,2,FALSE)))</f>
        <v/>
      </c>
      <c r="W416" s="55" t="str">
        <f>IF(C416="","",IF(ISERROR(VLOOKUP(VLOOKUP(C416,Table1[[Practice no.]:[12]],37,FALSE),List!$A$2:$B$5,2,FALSE)),"",VLOOKUP(VLOOKUP(C416,Table1[[Practice no.]:[12]],37,FALSE),List!$A$2:$B$5,2,FALSE)))</f>
        <v/>
      </c>
      <c r="X416" s="55" t="str">
        <f>IF(C416="","",IF(ISERROR(VLOOKUP(VLOOKUP(C416,Table1[[Practice no.]:[12]],38,FALSE),List!$A$2:$B$5,2,FALSE)),"",VLOOKUP(VLOOKUP(C416,Table1[[Practice no.]:[12]],38,FALSE),List!$A$2:$B$5,2,FALSE)))</f>
        <v/>
      </c>
      <c r="Y416" s="55" t="str">
        <f>IF(C416="","",IF(ISERROR(VLOOKUP(VLOOKUP(C416,Table1[[Practice no.]:[12]],39,FALSE),List!$A$2:$B$5,2,FALSE)),"",VLOOKUP(VLOOKUP(C416,Table1[[Practice no.]:[12]],39,FALSE),List!$A$2:$B$5,2,FALSE)))</f>
        <v/>
      </c>
      <c r="Z416" s="55" t="str">
        <f>IF(C416="","",IF(ISERROR(VLOOKUP(VLOOKUP(C416,Table1[[Practice no.]:[12]],40,FALSE),List!$A$2:$B$5,2,FALSE)),"",VLOOKUP(VLOOKUP(C416,Table1[[Practice no.]:[12]],40,FALSE),List!$A$2:$B$5,2,FALSE)))</f>
        <v/>
      </c>
      <c r="AA416" s="55" t="str">
        <f>IF(C416="","",IF(ISERROR(VLOOKUP(VLOOKUP(C416,Table1[[Practice no.]:[12]],41,FALSE),List!$A$2:$B$5,2,FALSE)),"",VLOOKUP(VLOOKUP(C416,Table1[[Practice no.]:[12]],41,FALSE),List!$A$2:$B$5,2,FALSE)))</f>
        <v/>
      </c>
      <c r="AB416" s="55" t="str">
        <f>IF(C416="","",IF(ISERROR(VLOOKUP(VLOOKUP(C416,Table1[[Practice no.]:[12]],42,FALSE),List!$A$2:$B$5,2,FALSE)),"",VLOOKUP(VLOOKUP(C416,Table1[[Practice no.]:[12]],42,FALSE),List!$A$2:$B$5,2,FALSE)))</f>
        <v/>
      </c>
    </row>
    <row r="417" spans="1:28" ht="40.35" customHeight="1">
      <c r="A417" s="222"/>
      <c r="B417" s="219"/>
      <c r="C417" s="217"/>
      <c r="D417" s="219" t="str">
        <f>IF(C417="","",HYPERLINK("#'" &amp; C417 &amp; "'!A1",VLOOKUP(C417,Table1[[Practice no.]:[Pracitce Name]],2,FALSE)))</f>
        <v/>
      </c>
      <c r="E417" s="65" t="str">
        <f>IF(C417="","",IF(ISERROR(VLOOKUP(VLOOKUP(C417,Table1[[Practice no.]:[12]],19,FALSE),List!$A$2:$B$5,2,FALSE)),"",VLOOKUP(VLOOKUP(C417,Table1[[Practice no.]:[12]],19,FALSE),List!$A$2:$B$5,2,FALSE)))</f>
        <v/>
      </c>
      <c r="F417" s="66" t="str">
        <f>IF(C417="","",IF(ISERROR(VLOOKUP(VLOOKUP(C417,Table1[[Practice no.]:[12]],20,FALSE),List!$A$2:$B$5,2,FALSE)),"",VLOOKUP(VLOOKUP(C417,Table1[[Practice no.]:[12]],20,FALSE),List!$A$2:$B$5,2,FALSE)))</f>
        <v/>
      </c>
      <c r="G417" s="66" t="str">
        <f>IF(C417="","",IF(ISERROR(VLOOKUP(VLOOKUP(C417,Table1[[Practice no.]:[12]],21,FALSE),List!$A$2:$B$5,2,FALSE)),"",VLOOKUP(VLOOKUP(C417,Table1[[Practice no.]:[12]],21,FALSE),List!$A$2:$B$5,2,FALSE)))</f>
        <v/>
      </c>
      <c r="H417" s="67" t="str">
        <f>IF(C417="","",IF(ISERROR(VLOOKUP(VLOOKUP(C417,Table1[[Practice no.]:[12]],22,FALSE),List!$A$2:$B$5,2,FALSE)),"",VLOOKUP(VLOOKUP(C417,Table1[[Practice no.]:[12]],22,FALSE),List!$A$2:$B$5,2,FALSE)))</f>
        <v/>
      </c>
      <c r="I417" s="67" t="str">
        <f>IF(C417="","",IF(ISERROR(VLOOKUP(VLOOKUP(C417,Table1[[Practice no.]:[12]],23,FALSE),List!$A$2:$B$5,2,FALSE)),"",VLOOKUP(VLOOKUP(C417,Table1[[Practice no.]:[12]],23,FALSE),List!$A$2:$B$5,2,FALSE)))</f>
        <v/>
      </c>
      <c r="J417" s="67" t="str">
        <f>IF(C417="","",IF(ISERROR(VLOOKUP(VLOOKUP(C417,Table1[[Practice no.]:[12]],24,FALSE),List!$A$2:$B$5,2,FALSE)),"",VLOOKUP(VLOOKUP(C417,Table1[[Practice no.]:[12]],24,FALSE),List!$A$2:$B$5,2,FALSE)))</f>
        <v/>
      </c>
      <c r="K417" s="68" t="str">
        <f>IF(C417="","",IF(ISERROR(VLOOKUP(VLOOKUP(C417,Table1[[Practice no.]:[12]],25,FALSE),List!$A$2:$B$5,2,FALSE)),"",VLOOKUP(VLOOKUP(C417,Table1[[Practice no.]:[12]],25,FALSE),List!$A$2:$B$5,2,FALSE)))</f>
        <v/>
      </c>
      <c r="L417" s="68" t="str">
        <f>IF(C417="","",IF(ISERROR(VLOOKUP(VLOOKUP(C417,Table1[[Practice no.]:[12]],26,FALSE),List!$A$2:$B$5,2,FALSE)),"",VLOOKUP(VLOOKUP(C417,Table1[[Practice no.]:[12]],26,FALSE),List!$A$2:$B$5,2,FALSE)))</f>
        <v/>
      </c>
      <c r="M417" s="68" t="str">
        <f>IF(C417="","",IF(ISERROR(VLOOKUP(VLOOKUP(C417,Table1[[Practice no.]:[12]],27,FALSE),List!$A$2:$B$5,2,FALSE)),"",VLOOKUP(VLOOKUP(C417,Table1[[Practice no.]:[12]],27,FALSE),List!$A$2:$B$5,2,FALSE)))</f>
        <v/>
      </c>
      <c r="N417" s="69" t="str">
        <f>IF(C417="","",IF(ISERROR(VLOOKUP(VLOOKUP(C417,Table1[[Practice no.]:[12]],28,FALSE),List!$A$2:$B$5,2,FALSE)),"",VLOOKUP(VLOOKUP(C417,Table1[[Practice no.]:[12]],28,FALSE),List!$A$2:$B$5,2,FALSE)))</f>
        <v/>
      </c>
      <c r="O417" s="69" t="str">
        <f>IF(C417="","",IF(ISERROR(VLOOKUP(VLOOKUP(C417,Table1[[Practice no.]:[12]],29,FALSE),List!$A$2:$B$5,2,FALSE)),"",VLOOKUP(VLOOKUP(C417,Table1[[Practice no.]:[12]],29,FALSE),List!$A$2:$B$5,2,FALSE)))</f>
        <v/>
      </c>
      <c r="P417" s="69" t="str">
        <f>IF(C417="","",IF(ISERROR(VLOOKUP(VLOOKUP(C417,Table1[[Practice no.]:[12]],30,FALSE),List!$A$2:$B$5,2,FALSE)),"",VLOOKUP(VLOOKUP(C417,Table1[[Practice no.]:[12]],30,FALSE),List!$A$2:$B$5,2,FALSE)))</f>
        <v/>
      </c>
      <c r="Q417" s="77" t="str">
        <f>IF(C417="","",IF(ISERROR(VLOOKUP(VLOOKUP(C417,Table1[[Practice no.]:[12]],31,FALSE),List!$A$2:$B$5,2,FALSE)),"",VLOOKUP(VLOOKUP(C417,Table1[[Practice no.]:[12]],31,FALSE),List!$A$2:$B$5,2,FALSE)))</f>
        <v/>
      </c>
      <c r="R417" s="55" t="str">
        <f>IF(C417="","",IF(ISERROR(VLOOKUP(VLOOKUP(C417,Table1[[Practice no.]:[12]],32,FALSE),List!$A$2:$B$5,2,FALSE)),"",VLOOKUP(VLOOKUP(C417,Table1[[Practice no.]:[12]],32,FALSE),List!$A$2:$B$5,2,FALSE)))</f>
        <v/>
      </c>
      <c r="S417" s="55" t="str">
        <f>IF(C417="","",IF(ISERROR(VLOOKUP(VLOOKUP(C417,Table1[[Practice no.]:[12]],33,FALSE),List!$A$2:$B$5,2,FALSE)),"",VLOOKUP(VLOOKUP(C417,Table1[[Practice no.]:[12]],33,FALSE),List!$A$2:$B$5,2,FALSE)))</f>
        <v/>
      </c>
      <c r="T417" s="55" t="str">
        <f>IF(C417="","",IF(ISERROR(VLOOKUP(VLOOKUP(C417,Table1[[Practice no.]:[12]],34,FALSE),List!$A$2:$B$5,2,FALSE)),"",VLOOKUP(VLOOKUP(C417,Table1[[Practice no.]:[12]],34,FALSE),List!$A$2:$B$5,2,FALSE)))</f>
        <v/>
      </c>
      <c r="U417" s="55" t="str">
        <f>IF(C417="","",IF(ISERROR(VLOOKUP(VLOOKUP(C417,Table1[[Practice no.]:[12]],35,FALSE),List!$A$2:$B$5,2,FALSE)),"",VLOOKUP(VLOOKUP(C417,Table1[[Practice no.]:[12]],35,FALSE),List!$A$2:$B$5,2,FALSE)))</f>
        <v/>
      </c>
      <c r="V417" s="55" t="str">
        <f>IF(C417="","",IF(ISERROR(VLOOKUP(VLOOKUP(C417,Table1[[Practice no.]:[12]],36,FALSE),List!$A$2:$B$5,2,FALSE)),"",VLOOKUP(VLOOKUP(C417,Table1[[Practice no.]:[12]],36,FALSE),List!$A$2:$B$5,2,FALSE)))</f>
        <v/>
      </c>
      <c r="W417" s="55" t="str">
        <f>IF(C417="","",IF(ISERROR(VLOOKUP(VLOOKUP(C417,Table1[[Practice no.]:[12]],37,FALSE),List!$A$2:$B$5,2,FALSE)),"",VLOOKUP(VLOOKUP(C417,Table1[[Practice no.]:[12]],37,FALSE),List!$A$2:$B$5,2,FALSE)))</f>
        <v/>
      </c>
      <c r="X417" s="55" t="str">
        <f>IF(C417="","",IF(ISERROR(VLOOKUP(VLOOKUP(C417,Table1[[Practice no.]:[12]],38,FALSE),List!$A$2:$B$5,2,FALSE)),"",VLOOKUP(VLOOKUP(C417,Table1[[Practice no.]:[12]],38,FALSE),List!$A$2:$B$5,2,FALSE)))</f>
        <v/>
      </c>
      <c r="Y417" s="55" t="str">
        <f>IF(C417="","",IF(ISERROR(VLOOKUP(VLOOKUP(C417,Table1[[Practice no.]:[12]],39,FALSE),List!$A$2:$B$5,2,FALSE)),"",VLOOKUP(VLOOKUP(C417,Table1[[Practice no.]:[12]],39,FALSE),List!$A$2:$B$5,2,FALSE)))</f>
        <v/>
      </c>
      <c r="Z417" s="55" t="str">
        <f>IF(C417="","",IF(ISERROR(VLOOKUP(VLOOKUP(C417,Table1[[Practice no.]:[12]],40,FALSE),List!$A$2:$B$5,2,FALSE)),"",VLOOKUP(VLOOKUP(C417,Table1[[Practice no.]:[12]],40,FALSE),List!$A$2:$B$5,2,FALSE)))</f>
        <v/>
      </c>
      <c r="AA417" s="55" t="str">
        <f>IF(C417="","",IF(ISERROR(VLOOKUP(VLOOKUP(C417,Table1[[Practice no.]:[12]],41,FALSE),List!$A$2:$B$5,2,FALSE)),"",VLOOKUP(VLOOKUP(C417,Table1[[Practice no.]:[12]],41,FALSE),List!$A$2:$B$5,2,FALSE)))</f>
        <v/>
      </c>
      <c r="AB417" s="55" t="str">
        <f>IF(C417="","",IF(ISERROR(VLOOKUP(VLOOKUP(C417,Table1[[Practice no.]:[12]],42,FALSE),List!$A$2:$B$5,2,FALSE)),"",VLOOKUP(VLOOKUP(C417,Table1[[Practice no.]:[12]],42,FALSE),List!$A$2:$B$5,2,FALSE)))</f>
        <v/>
      </c>
    </row>
    <row r="418" spans="1:28" ht="40.35" customHeight="1">
      <c r="A418" s="222"/>
      <c r="B418" s="219"/>
      <c r="C418" s="217"/>
      <c r="D418" s="219" t="str">
        <f>IF(C418="","",HYPERLINK("#'" &amp; C418 &amp; "'!A1",VLOOKUP(C418,Table1[[Practice no.]:[Pracitce Name]],2,FALSE)))</f>
        <v/>
      </c>
      <c r="E418" s="65" t="str">
        <f>IF(C418="","",IF(ISERROR(VLOOKUP(VLOOKUP(C418,Table1[[Practice no.]:[12]],19,FALSE),List!$A$2:$B$5,2,FALSE)),"",VLOOKUP(VLOOKUP(C418,Table1[[Practice no.]:[12]],19,FALSE),List!$A$2:$B$5,2,FALSE)))</f>
        <v/>
      </c>
      <c r="F418" s="66" t="str">
        <f>IF(C418="","",IF(ISERROR(VLOOKUP(VLOOKUP(C418,Table1[[Practice no.]:[12]],20,FALSE),List!$A$2:$B$5,2,FALSE)),"",VLOOKUP(VLOOKUP(C418,Table1[[Practice no.]:[12]],20,FALSE),List!$A$2:$B$5,2,FALSE)))</f>
        <v/>
      </c>
      <c r="G418" s="66" t="str">
        <f>IF(C418="","",IF(ISERROR(VLOOKUP(VLOOKUP(C418,Table1[[Practice no.]:[12]],21,FALSE),List!$A$2:$B$5,2,FALSE)),"",VLOOKUP(VLOOKUP(C418,Table1[[Practice no.]:[12]],21,FALSE),List!$A$2:$B$5,2,FALSE)))</f>
        <v/>
      </c>
      <c r="H418" s="67" t="str">
        <f>IF(C418="","",IF(ISERROR(VLOOKUP(VLOOKUP(C418,Table1[[Practice no.]:[12]],22,FALSE),List!$A$2:$B$5,2,FALSE)),"",VLOOKUP(VLOOKUP(C418,Table1[[Practice no.]:[12]],22,FALSE),List!$A$2:$B$5,2,FALSE)))</f>
        <v/>
      </c>
      <c r="I418" s="67" t="str">
        <f>IF(C418="","",IF(ISERROR(VLOOKUP(VLOOKUP(C418,Table1[[Practice no.]:[12]],23,FALSE),List!$A$2:$B$5,2,FALSE)),"",VLOOKUP(VLOOKUP(C418,Table1[[Practice no.]:[12]],23,FALSE),List!$A$2:$B$5,2,FALSE)))</f>
        <v/>
      </c>
      <c r="J418" s="67" t="str">
        <f>IF(C418="","",IF(ISERROR(VLOOKUP(VLOOKUP(C418,Table1[[Practice no.]:[12]],24,FALSE),List!$A$2:$B$5,2,FALSE)),"",VLOOKUP(VLOOKUP(C418,Table1[[Practice no.]:[12]],24,FALSE),List!$A$2:$B$5,2,FALSE)))</f>
        <v/>
      </c>
      <c r="K418" s="68" t="str">
        <f>IF(C418="","",IF(ISERROR(VLOOKUP(VLOOKUP(C418,Table1[[Practice no.]:[12]],25,FALSE),List!$A$2:$B$5,2,FALSE)),"",VLOOKUP(VLOOKUP(C418,Table1[[Practice no.]:[12]],25,FALSE),List!$A$2:$B$5,2,FALSE)))</f>
        <v/>
      </c>
      <c r="L418" s="68" t="str">
        <f>IF(C418="","",IF(ISERROR(VLOOKUP(VLOOKUP(C418,Table1[[Practice no.]:[12]],26,FALSE),List!$A$2:$B$5,2,FALSE)),"",VLOOKUP(VLOOKUP(C418,Table1[[Practice no.]:[12]],26,FALSE),List!$A$2:$B$5,2,FALSE)))</f>
        <v/>
      </c>
      <c r="M418" s="68" t="str">
        <f>IF(C418="","",IF(ISERROR(VLOOKUP(VLOOKUP(C418,Table1[[Practice no.]:[12]],27,FALSE),List!$A$2:$B$5,2,FALSE)),"",VLOOKUP(VLOOKUP(C418,Table1[[Practice no.]:[12]],27,FALSE),List!$A$2:$B$5,2,FALSE)))</f>
        <v/>
      </c>
      <c r="N418" s="69" t="str">
        <f>IF(C418="","",IF(ISERROR(VLOOKUP(VLOOKUP(C418,Table1[[Practice no.]:[12]],28,FALSE),List!$A$2:$B$5,2,FALSE)),"",VLOOKUP(VLOOKUP(C418,Table1[[Practice no.]:[12]],28,FALSE),List!$A$2:$B$5,2,FALSE)))</f>
        <v/>
      </c>
      <c r="O418" s="69" t="str">
        <f>IF(C418="","",IF(ISERROR(VLOOKUP(VLOOKUP(C418,Table1[[Practice no.]:[12]],29,FALSE),List!$A$2:$B$5,2,FALSE)),"",VLOOKUP(VLOOKUP(C418,Table1[[Practice no.]:[12]],29,FALSE),List!$A$2:$B$5,2,FALSE)))</f>
        <v/>
      </c>
      <c r="P418" s="69" t="str">
        <f>IF(C418="","",IF(ISERROR(VLOOKUP(VLOOKUP(C418,Table1[[Practice no.]:[12]],30,FALSE),List!$A$2:$B$5,2,FALSE)),"",VLOOKUP(VLOOKUP(C418,Table1[[Practice no.]:[12]],30,FALSE),List!$A$2:$B$5,2,FALSE)))</f>
        <v/>
      </c>
      <c r="Q418" s="77" t="str">
        <f>IF(C418="","",IF(ISERROR(VLOOKUP(VLOOKUP(C418,Table1[[Practice no.]:[12]],31,FALSE),List!$A$2:$B$5,2,FALSE)),"",VLOOKUP(VLOOKUP(C418,Table1[[Practice no.]:[12]],31,FALSE),List!$A$2:$B$5,2,FALSE)))</f>
        <v/>
      </c>
      <c r="R418" s="55" t="str">
        <f>IF(C418="","",IF(ISERROR(VLOOKUP(VLOOKUP(C418,Table1[[Practice no.]:[12]],32,FALSE),List!$A$2:$B$5,2,FALSE)),"",VLOOKUP(VLOOKUP(C418,Table1[[Practice no.]:[12]],32,FALSE),List!$A$2:$B$5,2,FALSE)))</f>
        <v/>
      </c>
      <c r="S418" s="55" t="str">
        <f>IF(C418="","",IF(ISERROR(VLOOKUP(VLOOKUP(C418,Table1[[Practice no.]:[12]],33,FALSE),List!$A$2:$B$5,2,FALSE)),"",VLOOKUP(VLOOKUP(C418,Table1[[Practice no.]:[12]],33,FALSE),List!$A$2:$B$5,2,FALSE)))</f>
        <v/>
      </c>
      <c r="T418" s="55" t="str">
        <f>IF(C418="","",IF(ISERROR(VLOOKUP(VLOOKUP(C418,Table1[[Practice no.]:[12]],34,FALSE),List!$A$2:$B$5,2,FALSE)),"",VLOOKUP(VLOOKUP(C418,Table1[[Practice no.]:[12]],34,FALSE),List!$A$2:$B$5,2,FALSE)))</f>
        <v/>
      </c>
      <c r="U418" s="55" t="str">
        <f>IF(C418="","",IF(ISERROR(VLOOKUP(VLOOKUP(C418,Table1[[Practice no.]:[12]],35,FALSE),List!$A$2:$B$5,2,FALSE)),"",VLOOKUP(VLOOKUP(C418,Table1[[Practice no.]:[12]],35,FALSE),List!$A$2:$B$5,2,FALSE)))</f>
        <v/>
      </c>
      <c r="V418" s="55" t="str">
        <f>IF(C418="","",IF(ISERROR(VLOOKUP(VLOOKUP(C418,Table1[[Practice no.]:[12]],36,FALSE),List!$A$2:$B$5,2,FALSE)),"",VLOOKUP(VLOOKUP(C418,Table1[[Practice no.]:[12]],36,FALSE),List!$A$2:$B$5,2,FALSE)))</f>
        <v/>
      </c>
      <c r="W418" s="55" t="str">
        <f>IF(C418="","",IF(ISERROR(VLOOKUP(VLOOKUP(C418,Table1[[Practice no.]:[12]],37,FALSE),List!$A$2:$B$5,2,FALSE)),"",VLOOKUP(VLOOKUP(C418,Table1[[Practice no.]:[12]],37,FALSE),List!$A$2:$B$5,2,FALSE)))</f>
        <v/>
      </c>
      <c r="X418" s="55" t="str">
        <f>IF(C418="","",IF(ISERROR(VLOOKUP(VLOOKUP(C418,Table1[[Practice no.]:[12]],38,FALSE),List!$A$2:$B$5,2,FALSE)),"",VLOOKUP(VLOOKUP(C418,Table1[[Practice no.]:[12]],38,FALSE),List!$A$2:$B$5,2,FALSE)))</f>
        <v/>
      </c>
      <c r="Y418" s="55" t="str">
        <f>IF(C418="","",IF(ISERROR(VLOOKUP(VLOOKUP(C418,Table1[[Practice no.]:[12]],39,FALSE),List!$A$2:$B$5,2,FALSE)),"",VLOOKUP(VLOOKUP(C418,Table1[[Practice no.]:[12]],39,FALSE),List!$A$2:$B$5,2,FALSE)))</f>
        <v/>
      </c>
      <c r="Z418" s="55" t="str">
        <f>IF(C418="","",IF(ISERROR(VLOOKUP(VLOOKUP(C418,Table1[[Practice no.]:[12]],40,FALSE),List!$A$2:$B$5,2,FALSE)),"",VLOOKUP(VLOOKUP(C418,Table1[[Practice no.]:[12]],40,FALSE),List!$A$2:$B$5,2,FALSE)))</f>
        <v/>
      </c>
      <c r="AA418" s="55" t="str">
        <f>IF(C418="","",IF(ISERROR(VLOOKUP(VLOOKUP(C418,Table1[[Practice no.]:[12]],41,FALSE),List!$A$2:$B$5,2,FALSE)),"",VLOOKUP(VLOOKUP(C418,Table1[[Practice no.]:[12]],41,FALSE),List!$A$2:$B$5,2,FALSE)))</f>
        <v/>
      </c>
      <c r="AB418" s="55" t="str">
        <f>IF(C418="","",IF(ISERROR(VLOOKUP(VLOOKUP(C418,Table1[[Practice no.]:[12]],42,FALSE),List!$A$2:$B$5,2,FALSE)),"",VLOOKUP(VLOOKUP(C418,Table1[[Practice no.]:[12]],42,FALSE),List!$A$2:$B$5,2,FALSE)))</f>
        <v/>
      </c>
    </row>
    <row r="419" spans="1:28" ht="40.35" customHeight="1">
      <c r="A419" s="222"/>
      <c r="B419" s="219"/>
      <c r="C419" s="217"/>
      <c r="D419" s="219" t="str">
        <f>IF(C419="","",HYPERLINK("#'" &amp; C419 &amp; "'!A1",VLOOKUP(C419,Table1[[Practice no.]:[Pracitce Name]],2,FALSE)))</f>
        <v/>
      </c>
      <c r="E419" s="65" t="str">
        <f>IF(C419="","",IF(ISERROR(VLOOKUP(VLOOKUP(C419,Table1[[Practice no.]:[12]],19,FALSE),List!$A$2:$B$5,2,FALSE)),"",VLOOKUP(VLOOKUP(C419,Table1[[Practice no.]:[12]],19,FALSE),List!$A$2:$B$5,2,FALSE)))</f>
        <v/>
      </c>
      <c r="F419" s="66" t="str">
        <f>IF(C419="","",IF(ISERROR(VLOOKUP(VLOOKUP(C419,Table1[[Practice no.]:[12]],20,FALSE),List!$A$2:$B$5,2,FALSE)),"",VLOOKUP(VLOOKUP(C419,Table1[[Practice no.]:[12]],20,FALSE),List!$A$2:$B$5,2,FALSE)))</f>
        <v/>
      </c>
      <c r="G419" s="66" t="str">
        <f>IF(C419="","",IF(ISERROR(VLOOKUP(VLOOKUP(C419,Table1[[Practice no.]:[12]],21,FALSE),List!$A$2:$B$5,2,FALSE)),"",VLOOKUP(VLOOKUP(C419,Table1[[Practice no.]:[12]],21,FALSE),List!$A$2:$B$5,2,FALSE)))</f>
        <v/>
      </c>
      <c r="H419" s="67" t="str">
        <f>IF(C419="","",IF(ISERROR(VLOOKUP(VLOOKUP(C419,Table1[[Practice no.]:[12]],22,FALSE),List!$A$2:$B$5,2,FALSE)),"",VLOOKUP(VLOOKUP(C419,Table1[[Practice no.]:[12]],22,FALSE),List!$A$2:$B$5,2,FALSE)))</f>
        <v/>
      </c>
      <c r="I419" s="67" t="str">
        <f>IF(C419="","",IF(ISERROR(VLOOKUP(VLOOKUP(C419,Table1[[Practice no.]:[12]],23,FALSE),List!$A$2:$B$5,2,FALSE)),"",VLOOKUP(VLOOKUP(C419,Table1[[Practice no.]:[12]],23,FALSE),List!$A$2:$B$5,2,FALSE)))</f>
        <v/>
      </c>
      <c r="J419" s="67" t="str">
        <f>IF(C419="","",IF(ISERROR(VLOOKUP(VLOOKUP(C419,Table1[[Practice no.]:[12]],24,FALSE),List!$A$2:$B$5,2,FALSE)),"",VLOOKUP(VLOOKUP(C419,Table1[[Practice no.]:[12]],24,FALSE),List!$A$2:$B$5,2,FALSE)))</f>
        <v/>
      </c>
      <c r="K419" s="68" t="str">
        <f>IF(C419="","",IF(ISERROR(VLOOKUP(VLOOKUP(C419,Table1[[Practice no.]:[12]],25,FALSE),List!$A$2:$B$5,2,FALSE)),"",VLOOKUP(VLOOKUP(C419,Table1[[Practice no.]:[12]],25,FALSE),List!$A$2:$B$5,2,FALSE)))</f>
        <v/>
      </c>
      <c r="L419" s="68" t="str">
        <f>IF(C419="","",IF(ISERROR(VLOOKUP(VLOOKUP(C419,Table1[[Practice no.]:[12]],26,FALSE),List!$A$2:$B$5,2,FALSE)),"",VLOOKUP(VLOOKUP(C419,Table1[[Practice no.]:[12]],26,FALSE),List!$A$2:$B$5,2,FALSE)))</f>
        <v/>
      </c>
      <c r="M419" s="68" t="str">
        <f>IF(C419="","",IF(ISERROR(VLOOKUP(VLOOKUP(C419,Table1[[Practice no.]:[12]],27,FALSE),List!$A$2:$B$5,2,FALSE)),"",VLOOKUP(VLOOKUP(C419,Table1[[Practice no.]:[12]],27,FALSE),List!$A$2:$B$5,2,FALSE)))</f>
        <v/>
      </c>
      <c r="N419" s="69" t="str">
        <f>IF(C419="","",IF(ISERROR(VLOOKUP(VLOOKUP(C419,Table1[[Practice no.]:[12]],28,FALSE),List!$A$2:$B$5,2,FALSE)),"",VLOOKUP(VLOOKUP(C419,Table1[[Practice no.]:[12]],28,FALSE),List!$A$2:$B$5,2,FALSE)))</f>
        <v/>
      </c>
      <c r="O419" s="69" t="str">
        <f>IF(C419="","",IF(ISERROR(VLOOKUP(VLOOKUP(C419,Table1[[Practice no.]:[12]],29,FALSE),List!$A$2:$B$5,2,FALSE)),"",VLOOKUP(VLOOKUP(C419,Table1[[Practice no.]:[12]],29,FALSE),List!$A$2:$B$5,2,FALSE)))</f>
        <v/>
      </c>
      <c r="P419" s="69" t="str">
        <f>IF(C419="","",IF(ISERROR(VLOOKUP(VLOOKUP(C419,Table1[[Practice no.]:[12]],30,FALSE),List!$A$2:$B$5,2,FALSE)),"",VLOOKUP(VLOOKUP(C419,Table1[[Practice no.]:[12]],30,FALSE),List!$A$2:$B$5,2,FALSE)))</f>
        <v/>
      </c>
      <c r="Q419" s="77" t="str">
        <f>IF(C419="","",IF(ISERROR(VLOOKUP(VLOOKUP(C419,Table1[[Practice no.]:[12]],31,FALSE),List!$A$2:$B$5,2,FALSE)),"",VLOOKUP(VLOOKUP(C419,Table1[[Practice no.]:[12]],31,FALSE),List!$A$2:$B$5,2,FALSE)))</f>
        <v/>
      </c>
      <c r="R419" s="55" t="str">
        <f>IF(C419="","",IF(ISERROR(VLOOKUP(VLOOKUP(C419,Table1[[Practice no.]:[12]],32,FALSE),List!$A$2:$B$5,2,FALSE)),"",VLOOKUP(VLOOKUP(C419,Table1[[Practice no.]:[12]],32,FALSE),List!$A$2:$B$5,2,FALSE)))</f>
        <v/>
      </c>
      <c r="S419" s="55" t="str">
        <f>IF(C419="","",IF(ISERROR(VLOOKUP(VLOOKUP(C419,Table1[[Practice no.]:[12]],33,FALSE),List!$A$2:$B$5,2,FALSE)),"",VLOOKUP(VLOOKUP(C419,Table1[[Practice no.]:[12]],33,FALSE),List!$A$2:$B$5,2,FALSE)))</f>
        <v/>
      </c>
      <c r="T419" s="55" t="str">
        <f>IF(C419="","",IF(ISERROR(VLOOKUP(VLOOKUP(C419,Table1[[Practice no.]:[12]],34,FALSE),List!$A$2:$B$5,2,FALSE)),"",VLOOKUP(VLOOKUP(C419,Table1[[Practice no.]:[12]],34,FALSE),List!$A$2:$B$5,2,FALSE)))</f>
        <v/>
      </c>
      <c r="U419" s="55" t="str">
        <f>IF(C419="","",IF(ISERROR(VLOOKUP(VLOOKUP(C419,Table1[[Practice no.]:[12]],35,FALSE),List!$A$2:$B$5,2,FALSE)),"",VLOOKUP(VLOOKUP(C419,Table1[[Practice no.]:[12]],35,FALSE),List!$A$2:$B$5,2,FALSE)))</f>
        <v/>
      </c>
      <c r="V419" s="55" t="str">
        <f>IF(C419="","",IF(ISERROR(VLOOKUP(VLOOKUP(C419,Table1[[Practice no.]:[12]],36,FALSE),List!$A$2:$B$5,2,FALSE)),"",VLOOKUP(VLOOKUP(C419,Table1[[Practice no.]:[12]],36,FALSE),List!$A$2:$B$5,2,FALSE)))</f>
        <v/>
      </c>
      <c r="W419" s="55" t="str">
        <f>IF(C419="","",IF(ISERROR(VLOOKUP(VLOOKUP(C419,Table1[[Practice no.]:[12]],37,FALSE),List!$A$2:$B$5,2,FALSE)),"",VLOOKUP(VLOOKUP(C419,Table1[[Practice no.]:[12]],37,FALSE),List!$A$2:$B$5,2,FALSE)))</f>
        <v/>
      </c>
      <c r="X419" s="55" t="str">
        <f>IF(C419="","",IF(ISERROR(VLOOKUP(VLOOKUP(C419,Table1[[Practice no.]:[12]],38,FALSE),List!$A$2:$B$5,2,FALSE)),"",VLOOKUP(VLOOKUP(C419,Table1[[Practice no.]:[12]],38,FALSE),List!$A$2:$B$5,2,FALSE)))</f>
        <v/>
      </c>
      <c r="Y419" s="55" t="str">
        <f>IF(C419="","",IF(ISERROR(VLOOKUP(VLOOKUP(C419,Table1[[Practice no.]:[12]],39,FALSE),List!$A$2:$B$5,2,FALSE)),"",VLOOKUP(VLOOKUP(C419,Table1[[Practice no.]:[12]],39,FALSE),List!$A$2:$B$5,2,FALSE)))</f>
        <v/>
      </c>
      <c r="Z419" s="55" t="str">
        <f>IF(C419="","",IF(ISERROR(VLOOKUP(VLOOKUP(C419,Table1[[Practice no.]:[12]],40,FALSE),List!$A$2:$B$5,2,FALSE)),"",VLOOKUP(VLOOKUP(C419,Table1[[Practice no.]:[12]],40,FALSE),List!$A$2:$B$5,2,FALSE)))</f>
        <v/>
      </c>
      <c r="AA419" s="55" t="str">
        <f>IF(C419="","",IF(ISERROR(VLOOKUP(VLOOKUP(C419,Table1[[Practice no.]:[12]],41,FALSE),List!$A$2:$B$5,2,FALSE)),"",VLOOKUP(VLOOKUP(C419,Table1[[Practice no.]:[12]],41,FALSE),List!$A$2:$B$5,2,FALSE)))</f>
        <v/>
      </c>
      <c r="AB419" s="55" t="str">
        <f>IF(C419="","",IF(ISERROR(VLOOKUP(VLOOKUP(C419,Table1[[Practice no.]:[12]],42,FALSE),List!$A$2:$B$5,2,FALSE)),"",VLOOKUP(VLOOKUP(C419,Table1[[Practice no.]:[12]],42,FALSE),List!$A$2:$B$5,2,FALSE)))</f>
        <v/>
      </c>
    </row>
    <row r="420" spans="1:28" ht="40.35" customHeight="1">
      <c r="A420" s="222"/>
      <c r="B420" s="219"/>
      <c r="C420" s="217"/>
      <c r="D420" s="219" t="str">
        <f>IF(C420="","",HYPERLINK("#'" &amp; C420 &amp; "'!A1",VLOOKUP(C420,Table1[[Practice no.]:[Pracitce Name]],2,FALSE)))</f>
        <v/>
      </c>
      <c r="E420" s="65" t="str">
        <f>IF(C420="","",IF(ISERROR(VLOOKUP(VLOOKUP(C420,Table1[[Practice no.]:[12]],19,FALSE),List!$A$2:$B$5,2,FALSE)),"",VLOOKUP(VLOOKUP(C420,Table1[[Practice no.]:[12]],19,FALSE),List!$A$2:$B$5,2,FALSE)))</f>
        <v/>
      </c>
      <c r="F420" s="66" t="str">
        <f>IF(C420="","",IF(ISERROR(VLOOKUP(VLOOKUP(C420,Table1[[Practice no.]:[12]],20,FALSE),List!$A$2:$B$5,2,FALSE)),"",VLOOKUP(VLOOKUP(C420,Table1[[Practice no.]:[12]],20,FALSE),List!$A$2:$B$5,2,FALSE)))</f>
        <v/>
      </c>
      <c r="G420" s="66" t="str">
        <f>IF(C420="","",IF(ISERROR(VLOOKUP(VLOOKUP(C420,Table1[[Practice no.]:[12]],21,FALSE),List!$A$2:$B$5,2,FALSE)),"",VLOOKUP(VLOOKUP(C420,Table1[[Practice no.]:[12]],21,FALSE),List!$A$2:$B$5,2,FALSE)))</f>
        <v/>
      </c>
      <c r="H420" s="67" t="str">
        <f>IF(C420="","",IF(ISERROR(VLOOKUP(VLOOKUP(C420,Table1[[Practice no.]:[12]],22,FALSE),List!$A$2:$B$5,2,FALSE)),"",VLOOKUP(VLOOKUP(C420,Table1[[Practice no.]:[12]],22,FALSE),List!$A$2:$B$5,2,FALSE)))</f>
        <v/>
      </c>
      <c r="I420" s="67" t="str">
        <f>IF(C420="","",IF(ISERROR(VLOOKUP(VLOOKUP(C420,Table1[[Practice no.]:[12]],23,FALSE),List!$A$2:$B$5,2,FALSE)),"",VLOOKUP(VLOOKUP(C420,Table1[[Practice no.]:[12]],23,FALSE),List!$A$2:$B$5,2,FALSE)))</f>
        <v/>
      </c>
      <c r="J420" s="67" t="str">
        <f>IF(C420="","",IF(ISERROR(VLOOKUP(VLOOKUP(C420,Table1[[Practice no.]:[12]],24,FALSE),List!$A$2:$B$5,2,FALSE)),"",VLOOKUP(VLOOKUP(C420,Table1[[Practice no.]:[12]],24,FALSE),List!$A$2:$B$5,2,FALSE)))</f>
        <v/>
      </c>
      <c r="K420" s="68" t="str">
        <f>IF(C420="","",IF(ISERROR(VLOOKUP(VLOOKUP(C420,Table1[[Practice no.]:[12]],25,FALSE),List!$A$2:$B$5,2,FALSE)),"",VLOOKUP(VLOOKUP(C420,Table1[[Practice no.]:[12]],25,FALSE),List!$A$2:$B$5,2,FALSE)))</f>
        <v/>
      </c>
      <c r="L420" s="68" t="str">
        <f>IF(C420="","",IF(ISERROR(VLOOKUP(VLOOKUP(C420,Table1[[Practice no.]:[12]],26,FALSE),List!$A$2:$B$5,2,FALSE)),"",VLOOKUP(VLOOKUP(C420,Table1[[Practice no.]:[12]],26,FALSE),List!$A$2:$B$5,2,FALSE)))</f>
        <v/>
      </c>
      <c r="M420" s="68" t="str">
        <f>IF(C420="","",IF(ISERROR(VLOOKUP(VLOOKUP(C420,Table1[[Practice no.]:[12]],27,FALSE),List!$A$2:$B$5,2,FALSE)),"",VLOOKUP(VLOOKUP(C420,Table1[[Practice no.]:[12]],27,FALSE),List!$A$2:$B$5,2,FALSE)))</f>
        <v/>
      </c>
      <c r="N420" s="69" t="str">
        <f>IF(C420="","",IF(ISERROR(VLOOKUP(VLOOKUP(C420,Table1[[Practice no.]:[12]],28,FALSE),List!$A$2:$B$5,2,FALSE)),"",VLOOKUP(VLOOKUP(C420,Table1[[Practice no.]:[12]],28,FALSE),List!$A$2:$B$5,2,FALSE)))</f>
        <v/>
      </c>
      <c r="O420" s="69" t="str">
        <f>IF(C420="","",IF(ISERROR(VLOOKUP(VLOOKUP(C420,Table1[[Practice no.]:[12]],29,FALSE),List!$A$2:$B$5,2,FALSE)),"",VLOOKUP(VLOOKUP(C420,Table1[[Practice no.]:[12]],29,FALSE),List!$A$2:$B$5,2,FALSE)))</f>
        <v/>
      </c>
      <c r="P420" s="69" t="str">
        <f>IF(C420="","",IF(ISERROR(VLOOKUP(VLOOKUP(C420,Table1[[Practice no.]:[12]],30,FALSE),List!$A$2:$B$5,2,FALSE)),"",VLOOKUP(VLOOKUP(C420,Table1[[Practice no.]:[12]],30,FALSE),List!$A$2:$B$5,2,FALSE)))</f>
        <v/>
      </c>
      <c r="Q420" s="77" t="str">
        <f>IF(C420="","",IF(ISERROR(VLOOKUP(VLOOKUP(C420,Table1[[Practice no.]:[12]],31,FALSE),List!$A$2:$B$5,2,FALSE)),"",VLOOKUP(VLOOKUP(C420,Table1[[Practice no.]:[12]],31,FALSE),List!$A$2:$B$5,2,FALSE)))</f>
        <v/>
      </c>
      <c r="R420" s="55" t="str">
        <f>IF(C420="","",IF(ISERROR(VLOOKUP(VLOOKUP(C420,Table1[[Practice no.]:[12]],32,FALSE),List!$A$2:$B$5,2,FALSE)),"",VLOOKUP(VLOOKUP(C420,Table1[[Practice no.]:[12]],32,FALSE),List!$A$2:$B$5,2,FALSE)))</f>
        <v/>
      </c>
      <c r="S420" s="55" t="str">
        <f>IF(C420="","",IF(ISERROR(VLOOKUP(VLOOKUP(C420,Table1[[Practice no.]:[12]],33,FALSE),List!$A$2:$B$5,2,FALSE)),"",VLOOKUP(VLOOKUP(C420,Table1[[Practice no.]:[12]],33,FALSE),List!$A$2:$B$5,2,FALSE)))</f>
        <v/>
      </c>
      <c r="T420" s="55" t="str">
        <f>IF(C420="","",IF(ISERROR(VLOOKUP(VLOOKUP(C420,Table1[[Practice no.]:[12]],34,FALSE),List!$A$2:$B$5,2,FALSE)),"",VLOOKUP(VLOOKUP(C420,Table1[[Practice no.]:[12]],34,FALSE),List!$A$2:$B$5,2,FALSE)))</f>
        <v/>
      </c>
      <c r="U420" s="55" t="str">
        <f>IF(C420="","",IF(ISERROR(VLOOKUP(VLOOKUP(C420,Table1[[Practice no.]:[12]],35,FALSE),List!$A$2:$B$5,2,FALSE)),"",VLOOKUP(VLOOKUP(C420,Table1[[Practice no.]:[12]],35,FALSE),List!$A$2:$B$5,2,FALSE)))</f>
        <v/>
      </c>
      <c r="V420" s="55" t="str">
        <f>IF(C420="","",IF(ISERROR(VLOOKUP(VLOOKUP(C420,Table1[[Practice no.]:[12]],36,FALSE),List!$A$2:$B$5,2,FALSE)),"",VLOOKUP(VLOOKUP(C420,Table1[[Practice no.]:[12]],36,FALSE),List!$A$2:$B$5,2,FALSE)))</f>
        <v/>
      </c>
      <c r="W420" s="55" t="str">
        <f>IF(C420="","",IF(ISERROR(VLOOKUP(VLOOKUP(C420,Table1[[Practice no.]:[12]],37,FALSE),List!$A$2:$B$5,2,FALSE)),"",VLOOKUP(VLOOKUP(C420,Table1[[Practice no.]:[12]],37,FALSE),List!$A$2:$B$5,2,FALSE)))</f>
        <v/>
      </c>
      <c r="X420" s="55" t="str">
        <f>IF(C420="","",IF(ISERROR(VLOOKUP(VLOOKUP(C420,Table1[[Practice no.]:[12]],38,FALSE),List!$A$2:$B$5,2,FALSE)),"",VLOOKUP(VLOOKUP(C420,Table1[[Practice no.]:[12]],38,FALSE),List!$A$2:$B$5,2,FALSE)))</f>
        <v/>
      </c>
      <c r="Y420" s="55" t="str">
        <f>IF(C420="","",IF(ISERROR(VLOOKUP(VLOOKUP(C420,Table1[[Practice no.]:[12]],39,FALSE),List!$A$2:$B$5,2,FALSE)),"",VLOOKUP(VLOOKUP(C420,Table1[[Practice no.]:[12]],39,FALSE),List!$A$2:$B$5,2,FALSE)))</f>
        <v/>
      </c>
      <c r="Z420" s="55" t="str">
        <f>IF(C420="","",IF(ISERROR(VLOOKUP(VLOOKUP(C420,Table1[[Practice no.]:[12]],40,FALSE),List!$A$2:$B$5,2,FALSE)),"",VLOOKUP(VLOOKUP(C420,Table1[[Practice no.]:[12]],40,FALSE),List!$A$2:$B$5,2,FALSE)))</f>
        <v/>
      </c>
      <c r="AA420" s="55" t="str">
        <f>IF(C420="","",IF(ISERROR(VLOOKUP(VLOOKUP(C420,Table1[[Practice no.]:[12]],41,FALSE),List!$A$2:$B$5,2,FALSE)),"",VLOOKUP(VLOOKUP(C420,Table1[[Practice no.]:[12]],41,FALSE),List!$A$2:$B$5,2,FALSE)))</f>
        <v/>
      </c>
      <c r="AB420" s="55" t="str">
        <f>IF(C420="","",IF(ISERROR(VLOOKUP(VLOOKUP(C420,Table1[[Practice no.]:[12]],42,FALSE),List!$A$2:$B$5,2,FALSE)),"",VLOOKUP(VLOOKUP(C420,Table1[[Practice no.]:[12]],42,FALSE),List!$A$2:$B$5,2,FALSE)))</f>
        <v/>
      </c>
    </row>
    <row r="421" spans="1:28" ht="40.35" customHeight="1">
      <c r="A421" s="222"/>
      <c r="B421" s="219"/>
      <c r="C421" s="217"/>
      <c r="D421" s="219" t="str">
        <f>IF(C421="","",HYPERLINK("#'" &amp; C421 &amp; "'!A1",VLOOKUP(C421,Table1[[Practice no.]:[Pracitce Name]],2,FALSE)))</f>
        <v/>
      </c>
      <c r="E421" s="65" t="str">
        <f>IF(C421="","",IF(ISERROR(VLOOKUP(VLOOKUP(C421,Table1[[Practice no.]:[12]],19,FALSE),List!$A$2:$B$5,2,FALSE)),"",VLOOKUP(VLOOKUP(C421,Table1[[Practice no.]:[12]],19,FALSE),List!$A$2:$B$5,2,FALSE)))</f>
        <v/>
      </c>
      <c r="F421" s="66" t="str">
        <f>IF(C421="","",IF(ISERROR(VLOOKUP(VLOOKUP(C421,Table1[[Practice no.]:[12]],20,FALSE),List!$A$2:$B$5,2,FALSE)),"",VLOOKUP(VLOOKUP(C421,Table1[[Practice no.]:[12]],20,FALSE),List!$A$2:$B$5,2,FALSE)))</f>
        <v/>
      </c>
      <c r="G421" s="66" t="str">
        <f>IF(C421="","",IF(ISERROR(VLOOKUP(VLOOKUP(C421,Table1[[Practice no.]:[12]],21,FALSE),List!$A$2:$B$5,2,FALSE)),"",VLOOKUP(VLOOKUP(C421,Table1[[Practice no.]:[12]],21,FALSE),List!$A$2:$B$5,2,FALSE)))</f>
        <v/>
      </c>
      <c r="H421" s="67" t="str">
        <f>IF(C421="","",IF(ISERROR(VLOOKUP(VLOOKUP(C421,Table1[[Practice no.]:[12]],22,FALSE),List!$A$2:$B$5,2,FALSE)),"",VLOOKUP(VLOOKUP(C421,Table1[[Practice no.]:[12]],22,FALSE),List!$A$2:$B$5,2,FALSE)))</f>
        <v/>
      </c>
      <c r="I421" s="67" t="str">
        <f>IF(C421="","",IF(ISERROR(VLOOKUP(VLOOKUP(C421,Table1[[Practice no.]:[12]],23,FALSE),List!$A$2:$B$5,2,FALSE)),"",VLOOKUP(VLOOKUP(C421,Table1[[Practice no.]:[12]],23,FALSE),List!$A$2:$B$5,2,FALSE)))</f>
        <v/>
      </c>
      <c r="J421" s="67" t="str">
        <f>IF(C421="","",IF(ISERROR(VLOOKUP(VLOOKUP(C421,Table1[[Practice no.]:[12]],24,FALSE),List!$A$2:$B$5,2,FALSE)),"",VLOOKUP(VLOOKUP(C421,Table1[[Practice no.]:[12]],24,FALSE),List!$A$2:$B$5,2,FALSE)))</f>
        <v/>
      </c>
      <c r="K421" s="68" t="str">
        <f>IF(C421="","",IF(ISERROR(VLOOKUP(VLOOKUP(C421,Table1[[Practice no.]:[12]],25,FALSE),List!$A$2:$B$5,2,FALSE)),"",VLOOKUP(VLOOKUP(C421,Table1[[Practice no.]:[12]],25,FALSE),List!$A$2:$B$5,2,FALSE)))</f>
        <v/>
      </c>
      <c r="L421" s="68" t="str">
        <f>IF(C421="","",IF(ISERROR(VLOOKUP(VLOOKUP(C421,Table1[[Practice no.]:[12]],26,FALSE),List!$A$2:$B$5,2,FALSE)),"",VLOOKUP(VLOOKUP(C421,Table1[[Practice no.]:[12]],26,FALSE),List!$A$2:$B$5,2,FALSE)))</f>
        <v/>
      </c>
      <c r="M421" s="68" t="str">
        <f>IF(C421="","",IF(ISERROR(VLOOKUP(VLOOKUP(C421,Table1[[Practice no.]:[12]],27,FALSE),List!$A$2:$B$5,2,FALSE)),"",VLOOKUP(VLOOKUP(C421,Table1[[Practice no.]:[12]],27,FALSE),List!$A$2:$B$5,2,FALSE)))</f>
        <v/>
      </c>
      <c r="N421" s="69" t="str">
        <f>IF(C421="","",IF(ISERROR(VLOOKUP(VLOOKUP(C421,Table1[[Practice no.]:[12]],28,FALSE),List!$A$2:$B$5,2,FALSE)),"",VLOOKUP(VLOOKUP(C421,Table1[[Practice no.]:[12]],28,FALSE),List!$A$2:$B$5,2,FALSE)))</f>
        <v/>
      </c>
      <c r="O421" s="69" t="str">
        <f>IF(C421="","",IF(ISERROR(VLOOKUP(VLOOKUP(C421,Table1[[Practice no.]:[12]],29,FALSE),List!$A$2:$B$5,2,FALSE)),"",VLOOKUP(VLOOKUP(C421,Table1[[Practice no.]:[12]],29,FALSE),List!$A$2:$B$5,2,FALSE)))</f>
        <v/>
      </c>
      <c r="P421" s="69" t="str">
        <f>IF(C421="","",IF(ISERROR(VLOOKUP(VLOOKUP(C421,Table1[[Practice no.]:[12]],30,FALSE),List!$A$2:$B$5,2,FALSE)),"",VLOOKUP(VLOOKUP(C421,Table1[[Practice no.]:[12]],30,FALSE),List!$A$2:$B$5,2,FALSE)))</f>
        <v/>
      </c>
      <c r="Q421" s="77" t="str">
        <f>IF(C421="","",IF(ISERROR(VLOOKUP(VLOOKUP(C421,Table1[[Practice no.]:[12]],31,FALSE),List!$A$2:$B$5,2,FALSE)),"",VLOOKUP(VLOOKUP(C421,Table1[[Practice no.]:[12]],31,FALSE),List!$A$2:$B$5,2,FALSE)))</f>
        <v/>
      </c>
      <c r="R421" s="55" t="str">
        <f>IF(C421="","",IF(ISERROR(VLOOKUP(VLOOKUP(C421,Table1[[Practice no.]:[12]],32,FALSE),List!$A$2:$B$5,2,FALSE)),"",VLOOKUP(VLOOKUP(C421,Table1[[Practice no.]:[12]],32,FALSE),List!$A$2:$B$5,2,FALSE)))</f>
        <v/>
      </c>
      <c r="S421" s="55" t="str">
        <f>IF(C421="","",IF(ISERROR(VLOOKUP(VLOOKUP(C421,Table1[[Practice no.]:[12]],33,FALSE),List!$A$2:$B$5,2,FALSE)),"",VLOOKUP(VLOOKUP(C421,Table1[[Practice no.]:[12]],33,FALSE),List!$A$2:$B$5,2,FALSE)))</f>
        <v/>
      </c>
      <c r="T421" s="55" t="str">
        <f>IF(C421="","",IF(ISERROR(VLOOKUP(VLOOKUP(C421,Table1[[Practice no.]:[12]],34,FALSE),List!$A$2:$B$5,2,FALSE)),"",VLOOKUP(VLOOKUP(C421,Table1[[Practice no.]:[12]],34,FALSE),List!$A$2:$B$5,2,FALSE)))</f>
        <v/>
      </c>
      <c r="U421" s="55" t="str">
        <f>IF(C421="","",IF(ISERROR(VLOOKUP(VLOOKUP(C421,Table1[[Practice no.]:[12]],35,FALSE),List!$A$2:$B$5,2,FALSE)),"",VLOOKUP(VLOOKUP(C421,Table1[[Practice no.]:[12]],35,FALSE),List!$A$2:$B$5,2,FALSE)))</f>
        <v/>
      </c>
      <c r="V421" s="55" t="str">
        <f>IF(C421="","",IF(ISERROR(VLOOKUP(VLOOKUP(C421,Table1[[Practice no.]:[12]],36,FALSE),List!$A$2:$B$5,2,FALSE)),"",VLOOKUP(VLOOKUP(C421,Table1[[Practice no.]:[12]],36,FALSE),List!$A$2:$B$5,2,FALSE)))</f>
        <v/>
      </c>
      <c r="W421" s="55" t="str">
        <f>IF(C421="","",IF(ISERROR(VLOOKUP(VLOOKUP(C421,Table1[[Practice no.]:[12]],37,FALSE),List!$A$2:$B$5,2,FALSE)),"",VLOOKUP(VLOOKUP(C421,Table1[[Practice no.]:[12]],37,FALSE),List!$A$2:$B$5,2,FALSE)))</f>
        <v/>
      </c>
      <c r="X421" s="55" t="str">
        <f>IF(C421="","",IF(ISERROR(VLOOKUP(VLOOKUP(C421,Table1[[Practice no.]:[12]],38,FALSE),List!$A$2:$B$5,2,FALSE)),"",VLOOKUP(VLOOKUP(C421,Table1[[Practice no.]:[12]],38,FALSE),List!$A$2:$B$5,2,FALSE)))</f>
        <v/>
      </c>
      <c r="Y421" s="55" t="str">
        <f>IF(C421="","",IF(ISERROR(VLOOKUP(VLOOKUP(C421,Table1[[Practice no.]:[12]],39,FALSE),List!$A$2:$B$5,2,FALSE)),"",VLOOKUP(VLOOKUP(C421,Table1[[Practice no.]:[12]],39,FALSE),List!$A$2:$B$5,2,FALSE)))</f>
        <v/>
      </c>
      <c r="Z421" s="55" t="str">
        <f>IF(C421="","",IF(ISERROR(VLOOKUP(VLOOKUP(C421,Table1[[Practice no.]:[12]],40,FALSE),List!$A$2:$B$5,2,FALSE)),"",VLOOKUP(VLOOKUP(C421,Table1[[Practice no.]:[12]],40,FALSE),List!$A$2:$B$5,2,FALSE)))</f>
        <v/>
      </c>
      <c r="AA421" s="55" t="str">
        <f>IF(C421="","",IF(ISERROR(VLOOKUP(VLOOKUP(C421,Table1[[Practice no.]:[12]],41,FALSE),List!$A$2:$B$5,2,FALSE)),"",VLOOKUP(VLOOKUP(C421,Table1[[Practice no.]:[12]],41,FALSE),List!$A$2:$B$5,2,FALSE)))</f>
        <v/>
      </c>
      <c r="AB421" s="55" t="str">
        <f>IF(C421="","",IF(ISERROR(VLOOKUP(VLOOKUP(C421,Table1[[Practice no.]:[12]],42,FALSE),List!$A$2:$B$5,2,FALSE)),"",VLOOKUP(VLOOKUP(C421,Table1[[Practice no.]:[12]],42,FALSE),List!$A$2:$B$5,2,FALSE)))</f>
        <v/>
      </c>
    </row>
    <row r="422" spans="1:28" ht="40.35" customHeight="1">
      <c r="A422" s="222"/>
      <c r="B422" s="219"/>
      <c r="C422" s="217"/>
      <c r="D422" s="219" t="str">
        <f>IF(C422="","",HYPERLINK("#'" &amp; C422 &amp; "'!A1",VLOOKUP(C422,Table1[[Practice no.]:[Pracitce Name]],2,FALSE)))</f>
        <v/>
      </c>
      <c r="E422" s="65" t="str">
        <f>IF(C422="","",IF(ISERROR(VLOOKUP(VLOOKUP(C422,Table1[[Practice no.]:[12]],19,FALSE),List!$A$2:$B$5,2,FALSE)),"",VLOOKUP(VLOOKUP(C422,Table1[[Practice no.]:[12]],19,FALSE),List!$A$2:$B$5,2,FALSE)))</f>
        <v/>
      </c>
      <c r="F422" s="66" t="str">
        <f>IF(C422="","",IF(ISERROR(VLOOKUP(VLOOKUP(C422,Table1[[Practice no.]:[12]],20,FALSE),List!$A$2:$B$5,2,FALSE)),"",VLOOKUP(VLOOKUP(C422,Table1[[Practice no.]:[12]],20,FALSE),List!$A$2:$B$5,2,FALSE)))</f>
        <v/>
      </c>
      <c r="G422" s="66" t="str">
        <f>IF(C422="","",IF(ISERROR(VLOOKUP(VLOOKUP(C422,Table1[[Practice no.]:[12]],21,FALSE),List!$A$2:$B$5,2,FALSE)),"",VLOOKUP(VLOOKUP(C422,Table1[[Practice no.]:[12]],21,FALSE),List!$A$2:$B$5,2,FALSE)))</f>
        <v/>
      </c>
      <c r="H422" s="67" t="str">
        <f>IF(C422="","",IF(ISERROR(VLOOKUP(VLOOKUP(C422,Table1[[Practice no.]:[12]],22,FALSE),List!$A$2:$B$5,2,FALSE)),"",VLOOKUP(VLOOKUP(C422,Table1[[Practice no.]:[12]],22,FALSE),List!$A$2:$B$5,2,FALSE)))</f>
        <v/>
      </c>
      <c r="I422" s="67" t="str">
        <f>IF(C422="","",IF(ISERROR(VLOOKUP(VLOOKUP(C422,Table1[[Practice no.]:[12]],23,FALSE),List!$A$2:$B$5,2,FALSE)),"",VLOOKUP(VLOOKUP(C422,Table1[[Practice no.]:[12]],23,FALSE),List!$A$2:$B$5,2,FALSE)))</f>
        <v/>
      </c>
      <c r="J422" s="67" t="str">
        <f>IF(C422="","",IF(ISERROR(VLOOKUP(VLOOKUP(C422,Table1[[Practice no.]:[12]],24,FALSE),List!$A$2:$B$5,2,FALSE)),"",VLOOKUP(VLOOKUP(C422,Table1[[Practice no.]:[12]],24,FALSE),List!$A$2:$B$5,2,FALSE)))</f>
        <v/>
      </c>
      <c r="K422" s="68" t="str">
        <f>IF(C422="","",IF(ISERROR(VLOOKUP(VLOOKUP(C422,Table1[[Practice no.]:[12]],25,FALSE),List!$A$2:$B$5,2,FALSE)),"",VLOOKUP(VLOOKUP(C422,Table1[[Practice no.]:[12]],25,FALSE),List!$A$2:$B$5,2,FALSE)))</f>
        <v/>
      </c>
      <c r="L422" s="68" t="str">
        <f>IF(C422="","",IF(ISERROR(VLOOKUP(VLOOKUP(C422,Table1[[Practice no.]:[12]],26,FALSE),List!$A$2:$B$5,2,FALSE)),"",VLOOKUP(VLOOKUP(C422,Table1[[Practice no.]:[12]],26,FALSE),List!$A$2:$B$5,2,FALSE)))</f>
        <v/>
      </c>
      <c r="M422" s="68" t="str">
        <f>IF(C422="","",IF(ISERROR(VLOOKUP(VLOOKUP(C422,Table1[[Practice no.]:[12]],27,FALSE),List!$A$2:$B$5,2,FALSE)),"",VLOOKUP(VLOOKUP(C422,Table1[[Practice no.]:[12]],27,FALSE),List!$A$2:$B$5,2,FALSE)))</f>
        <v/>
      </c>
      <c r="N422" s="69" t="str">
        <f>IF(C422="","",IF(ISERROR(VLOOKUP(VLOOKUP(C422,Table1[[Practice no.]:[12]],28,FALSE),List!$A$2:$B$5,2,FALSE)),"",VLOOKUP(VLOOKUP(C422,Table1[[Practice no.]:[12]],28,FALSE),List!$A$2:$B$5,2,FALSE)))</f>
        <v/>
      </c>
      <c r="O422" s="69" t="str">
        <f>IF(C422="","",IF(ISERROR(VLOOKUP(VLOOKUP(C422,Table1[[Practice no.]:[12]],29,FALSE),List!$A$2:$B$5,2,FALSE)),"",VLOOKUP(VLOOKUP(C422,Table1[[Practice no.]:[12]],29,FALSE),List!$A$2:$B$5,2,FALSE)))</f>
        <v/>
      </c>
      <c r="P422" s="69" t="str">
        <f>IF(C422="","",IF(ISERROR(VLOOKUP(VLOOKUP(C422,Table1[[Practice no.]:[12]],30,FALSE),List!$A$2:$B$5,2,FALSE)),"",VLOOKUP(VLOOKUP(C422,Table1[[Practice no.]:[12]],30,FALSE),List!$A$2:$B$5,2,FALSE)))</f>
        <v/>
      </c>
      <c r="Q422" s="77" t="str">
        <f>IF(C422="","",IF(ISERROR(VLOOKUP(VLOOKUP(C422,Table1[[Practice no.]:[12]],31,FALSE),List!$A$2:$B$5,2,FALSE)),"",VLOOKUP(VLOOKUP(C422,Table1[[Practice no.]:[12]],31,FALSE),List!$A$2:$B$5,2,FALSE)))</f>
        <v/>
      </c>
      <c r="R422" s="55" t="str">
        <f>IF(C422="","",IF(ISERROR(VLOOKUP(VLOOKUP(C422,Table1[[Practice no.]:[12]],32,FALSE),List!$A$2:$B$5,2,FALSE)),"",VLOOKUP(VLOOKUP(C422,Table1[[Practice no.]:[12]],32,FALSE),List!$A$2:$B$5,2,FALSE)))</f>
        <v/>
      </c>
      <c r="S422" s="55" t="str">
        <f>IF(C422="","",IF(ISERROR(VLOOKUP(VLOOKUP(C422,Table1[[Practice no.]:[12]],33,FALSE),List!$A$2:$B$5,2,FALSE)),"",VLOOKUP(VLOOKUP(C422,Table1[[Practice no.]:[12]],33,FALSE),List!$A$2:$B$5,2,FALSE)))</f>
        <v/>
      </c>
      <c r="T422" s="55" t="str">
        <f>IF(C422="","",IF(ISERROR(VLOOKUP(VLOOKUP(C422,Table1[[Practice no.]:[12]],34,FALSE),List!$A$2:$B$5,2,FALSE)),"",VLOOKUP(VLOOKUP(C422,Table1[[Practice no.]:[12]],34,FALSE),List!$A$2:$B$5,2,FALSE)))</f>
        <v/>
      </c>
      <c r="U422" s="55" t="str">
        <f>IF(C422="","",IF(ISERROR(VLOOKUP(VLOOKUP(C422,Table1[[Practice no.]:[12]],35,FALSE),List!$A$2:$B$5,2,FALSE)),"",VLOOKUP(VLOOKUP(C422,Table1[[Practice no.]:[12]],35,FALSE),List!$A$2:$B$5,2,FALSE)))</f>
        <v/>
      </c>
      <c r="V422" s="55" t="str">
        <f>IF(C422="","",IF(ISERROR(VLOOKUP(VLOOKUP(C422,Table1[[Practice no.]:[12]],36,FALSE),List!$A$2:$B$5,2,FALSE)),"",VLOOKUP(VLOOKUP(C422,Table1[[Practice no.]:[12]],36,FALSE),List!$A$2:$B$5,2,FALSE)))</f>
        <v/>
      </c>
      <c r="W422" s="55" t="str">
        <f>IF(C422="","",IF(ISERROR(VLOOKUP(VLOOKUP(C422,Table1[[Practice no.]:[12]],37,FALSE),List!$A$2:$B$5,2,FALSE)),"",VLOOKUP(VLOOKUP(C422,Table1[[Practice no.]:[12]],37,FALSE),List!$A$2:$B$5,2,FALSE)))</f>
        <v/>
      </c>
      <c r="X422" s="55" t="str">
        <f>IF(C422="","",IF(ISERROR(VLOOKUP(VLOOKUP(C422,Table1[[Practice no.]:[12]],38,FALSE),List!$A$2:$B$5,2,FALSE)),"",VLOOKUP(VLOOKUP(C422,Table1[[Practice no.]:[12]],38,FALSE),List!$A$2:$B$5,2,FALSE)))</f>
        <v/>
      </c>
      <c r="Y422" s="55" t="str">
        <f>IF(C422="","",IF(ISERROR(VLOOKUP(VLOOKUP(C422,Table1[[Practice no.]:[12]],39,FALSE),List!$A$2:$B$5,2,FALSE)),"",VLOOKUP(VLOOKUP(C422,Table1[[Practice no.]:[12]],39,FALSE),List!$A$2:$B$5,2,FALSE)))</f>
        <v/>
      </c>
      <c r="Z422" s="55" t="str">
        <f>IF(C422="","",IF(ISERROR(VLOOKUP(VLOOKUP(C422,Table1[[Practice no.]:[12]],40,FALSE),List!$A$2:$B$5,2,FALSE)),"",VLOOKUP(VLOOKUP(C422,Table1[[Practice no.]:[12]],40,FALSE),List!$A$2:$B$5,2,FALSE)))</f>
        <v/>
      </c>
      <c r="AA422" s="55" t="str">
        <f>IF(C422="","",IF(ISERROR(VLOOKUP(VLOOKUP(C422,Table1[[Practice no.]:[12]],41,FALSE),List!$A$2:$B$5,2,FALSE)),"",VLOOKUP(VLOOKUP(C422,Table1[[Practice no.]:[12]],41,FALSE),List!$A$2:$B$5,2,FALSE)))</f>
        <v/>
      </c>
      <c r="AB422" s="55" t="str">
        <f>IF(C422="","",IF(ISERROR(VLOOKUP(VLOOKUP(C422,Table1[[Practice no.]:[12]],42,FALSE),List!$A$2:$B$5,2,FALSE)),"",VLOOKUP(VLOOKUP(C422,Table1[[Practice no.]:[12]],42,FALSE),List!$A$2:$B$5,2,FALSE)))</f>
        <v/>
      </c>
    </row>
    <row r="423" spans="1:28" ht="40.35" customHeight="1">
      <c r="A423" s="222"/>
      <c r="B423" s="219"/>
      <c r="C423" s="217"/>
      <c r="D423" s="219" t="str">
        <f>IF(C423="","",HYPERLINK("#'" &amp; C423 &amp; "'!A1",VLOOKUP(C423,Table1[[Practice no.]:[Pracitce Name]],2,FALSE)))</f>
        <v/>
      </c>
      <c r="E423" s="65" t="str">
        <f>IF(C423="","",IF(ISERROR(VLOOKUP(VLOOKUP(C423,Table1[[Practice no.]:[12]],19,FALSE),List!$A$2:$B$5,2,FALSE)),"",VLOOKUP(VLOOKUP(C423,Table1[[Practice no.]:[12]],19,FALSE),List!$A$2:$B$5,2,FALSE)))</f>
        <v/>
      </c>
      <c r="F423" s="66" t="str">
        <f>IF(C423="","",IF(ISERROR(VLOOKUP(VLOOKUP(C423,Table1[[Practice no.]:[12]],20,FALSE),List!$A$2:$B$5,2,FALSE)),"",VLOOKUP(VLOOKUP(C423,Table1[[Practice no.]:[12]],20,FALSE),List!$A$2:$B$5,2,FALSE)))</f>
        <v/>
      </c>
      <c r="G423" s="66" t="str">
        <f>IF(C423="","",IF(ISERROR(VLOOKUP(VLOOKUP(C423,Table1[[Practice no.]:[12]],21,FALSE),List!$A$2:$B$5,2,FALSE)),"",VLOOKUP(VLOOKUP(C423,Table1[[Practice no.]:[12]],21,FALSE),List!$A$2:$B$5,2,FALSE)))</f>
        <v/>
      </c>
      <c r="H423" s="67" t="str">
        <f>IF(C423="","",IF(ISERROR(VLOOKUP(VLOOKUP(C423,Table1[[Practice no.]:[12]],22,FALSE),List!$A$2:$B$5,2,FALSE)),"",VLOOKUP(VLOOKUP(C423,Table1[[Practice no.]:[12]],22,FALSE),List!$A$2:$B$5,2,FALSE)))</f>
        <v/>
      </c>
      <c r="I423" s="67" t="str">
        <f>IF(C423="","",IF(ISERROR(VLOOKUP(VLOOKUP(C423,Table1[[Practice no.]:[12]],23,FALSE),List!$A$2:$B$5,2,FALSE)),"",VLOOKUP(VLOOKUP(C423,Table1[[Practice no.]:[12]],23,FALSE),List!$A$2:$B$5,2,FALSE)))</f>
        <v/>
      </c>
      <c r="J423" s="67" t="str">
        <f>IF(C423="","",IF(ISERROR(VLOOKUP(VLOOKUP(C423,Table1[[Practice no.]:[12]],24,FALSE),List!$A$2:$B$5,2,FALSE)),"",VLOOKUP(VLOOKUP(C423,Table1[[Practice no.]:[12]],24,FALSE),List!$A$2:$B$5,2,FALSE)))</f>
        <v/>
      </c>
      <c r="K423" s="68" t="str">
        <f>IF(C423="","",IF(ISERROR(VLOOKUP(VLOOKUP(C423,Table1[[Practice no.]:[12]],25,FALSE),List!$A$2:$B$5,2,FALSE)),"",VLOOKUP(VLOOKUP(C423,Table1[[Practice no.]:[12]],25,FALSE),List!$A$2:$B$5,2,FALSE)))</f>
        <v/>
      </c>
      <c r="L423" s="68" t="str">
        <f>IF(C423="","",IF(ISERROR(VLOOKUP(VLOOKUP(C423,Table1[[Practice no.]:[12]],26,FALSE),List!$A$2:$B$5,2,FALSE)),"",VLOOKUP(VLOOKUP(C423,Table1[[Practice no.]:[12]],26,FALSE),List!$A$2:$B$5,2,FALSE)))</f>
        <v/>
      </c>
      <c r="M423" s="68" t="str">
        <f>IF(C423="","",IF(ISERROR(VLOOKUP(VLOOKUP(C423,Table1[[Practice no.]:[12]],27,FALSE),List!$A$2:$B$5,2,FALSE)),"",VLOOKUP(VLOOKUP(C423,Table1[[Practice no.]:[12]],27,FALSE),List!$A$2:$B$5,2,FALSE)))</f>
        <v/>
      </c>
      <c r="N423" s="69" t="str">
        <f>IF(C423="","",IF(ISERROR(VLOOKUP(VLOOKUP(C423,Table1[[Practice no.]:[12]],28,FALSE),List!$A$2:$B$5,2,FALSE)),"",VLOOKUP(VLOOKUP(C423,Table1[[Practice no.]:[12]],28,FALSE),List!$A$2:$B$5,2,FALSE)))</f>
        <v/>
      </c>
      <c r="O423" s="69" t="str">
        <f>IF(C423="","",IF(ISERROR(VLOOKUP(VLOOKUP(C423,Table1[[Practice no.]:[12]],29,FALSE),List!$A$2:$B$5,2,FALSE)),"",VLOOKUP(VLOOKUP(C423,Table1[[Practice no.]:[12]],29,FALSE),List!$A$2:$B$5,2,FALSE)))</f>
        <v/>
      </c>
      <c r="P423" s="69" t="str">
        <f>IF(C423="","",IF(ISERROR(VLOOKUP(VLOOKUP(C423,Table1[[Practice no.]:[12]],30,FALSE),List!$A$2:$B$5,2,FALSE)),"",VLOOKUP(VLOOKUP(C423,Table1[[Practice no.]:[12]],30,FALSE),List!$A$2:$B$5,2,FALSE)))</f>
        <v/>
      </c>
      <c r="Q423" s="77" t="str">
        <f>IF(C423="","",IF(ISERROR(VLOOKUP(VLOOKUP(C423,Table1[[Practice no.]:[12]],31,FALSE),List!$A$2:$B$5,2,FALSE)),"",VLOOKUP(VLOOKUP(C423,Table1[[Practice no.]:[12]],31,FALSE),List!$A$2:$B$5,2,FALSE)))</f>
        <v/>
      </c>
      <c r="R423" s="55" t="str">
        <f>IF(C423="","",IF(ISERROR(VLOOKUP(VLOOKUP(C423,Table1[[Practice no.]:[12]],32,FALSE),List!$A$2:$B$5,2,FALSE)),"",VLOOKUP(VLOOKUP(C423,Table1[[Practice no.]:[12]],32,FALSE),List!$A$2:$B$5,2,FALSE)))</f>
        <v/>
      </c>
      <c r="S423" s="55" t="str">
        <f>IF(C423="","",IF(ISERROR(VLOOKUP(VLOOKUP(C423,Table1[[Practice no.]:[12]],33,FALSE),List!$A$2:$B$5,2,FALSE)),"",VLOOKUP(VLOOKUP(C423,Table1[[Practice no.]:[12]],33,FALSE),List!$A$2:$B$5,2,FALSE)))</f>
        <v/>
      </c>
      <c r="T423" s="55" t="str">
        <f>IF(C423="","",IF(ISERROR(VLOOKUP(VLOOKUP(C423,Table1[[Practice no.]:[12]],34,FALSE),List!$A$2:$B$5,2,FALSE)),"",VLOOKUP(VLOOKUP(C423,Table1[[Practice no.]:[12]],34,FALSE),List!$A$2:$B$5,2,FALSE)))</f>
        <v/>
      </c>
      <c r="U423" s="55" t="str">
        <f>IF(C423="","",IF(ISERROR(VLOOKUP(VLOOKUP(C423,Table1[[Practice no.]:[12]],35,FALSE),List!$A$2:$B$5,2,FALSE)),"",VLOOKUP(VLOOKUP(C423,Table1[[Practice no.]:[12]],35,FALSE),List!$A$2:$B$5,2,FALSE)))</f>
        <v/>
      </c>
      <c r="V423" s="55" t="str">
        <f>IF(C423="","",IF(ISERROR(VLOOKUP(VLOOKUP(C423,Table1[[Practice no.]:[12]],36,FALSE),List!$A$2:$B$5,2,FALSE)),"",VLOOKUP(VLOOKUP(C423,Table1[[Practice no.]:[12]],36,FALSE),List!$A$2:$B$5,2,FALSE)))</f>
        <v/>
      </c>
      <c r="W423" s="55" t="str">
        <f>IF(C423="","",IF(ISERROR(VLOOKUP(VLOOKUP(C423,Table1[[Practice no.]:[12]],37,FALSE),List!$A$2:$B$5,2,FALSE)),"",VLOOKUP(VLOOKUP(C423,Table1[[Practice no.]:[12]],37,FALSE),List!$A$2:$B$5,2,FALSE)))</f>
        <v/>
      </c>
      <c r="X423" s="55" t="str">
        <f>IF(C423="","",IF(ISERROR(VLOOKUP(VLOOKUP(C423,Table1[[Practice no.]:[12]],38,FALSE),List!$A$2:$B$5,2,FALSE)),"",VLOOKUP(VLOOKUP(C423,Table1[[Practice no.]:[12]],38,FALSE),List!$A$2:$B$5,2,FALSE)))</f>
        <v/>
      </c>
      <c r="Y423" s="55" t="str">
        <f>IF(C423="","",IF(ISERROR(VLOOKUP(VLOOKUP(C423,Table1[[Practice no.]:[12]],39,FALSE),List!$A$2:$B$5,2,FALSE)),"",VLOOKUP(VLOOKUP(C423,Table1[[Practice no.]:[12]],39,FALSE),List!$A$2:$B$5,2,FALSE)))</f>
        <v/>
      </c>
      <c r="Z423" s="55" t="str">
        <f>IF(C423="","",IF(ISERROR(VLOOKUP(VLOOKUP(C423,Table1[[Practice no.]:[12]],40,FALSE),List!$A$2:$B$5,2,FALSE)),"",VLOOKUP(VLOOKUP(C423,Table1[[Practice no.]:[12]],40,FALSE),List!$A$2:$B$5,2,FALSE)))</f>
        <v/>
      </c>
      <c r="AA423" s="55" t="str">
        <f>IF(C423="","",IF(ISERROR(VLOOKUP(VLOOKUP(C423,Table1[[Practice no.]:[12]],41,FALSE),List!$A$2:$B$5,2,FALSE)),"",VLOOKUP(VLOOKUP(C423,Table1[[Practice no.]:[12]],41,FALSE),List!$A$2:$B$5,2,FALSE)))</f>
        <v/>
      </c>
      <c r="AB423" s="55" t="str">
        <f>IF(C423="","",IF(ISERROR(VLOOKUP(VLOOKUP(C423,Table1[[Practice no.]:[12]],42,FALSE),List!$A$2:$B$5,2,FALSE)),"",VLOOKUP(VLOOKUP(C423,Table1[[Practice no.]:[12]],42,FALSE),List!$A$2:$B$5,2,FALSE)))</f>
        <v/>
      </c>
    </row>
    <row r="424" spans="1:28" ht="40.35" customHeight="1">
      <c r="A424" s="222"/>
      <c r="B424" s="219"/>
      <c r="C424" s="217"/>
      <c r="D424" s="219" t="str">
        <f>IF(C424="","",HYPERLINK("#'" &amp; C424 &amp; "'!A1",VLOOKUP(C424,Table1[[Practice no.]:[Pracitce Name]],2,FALSE)))</f>
        <v/>
      </c>
      <c r="E424" s="65" t="str">
        <f>IF(C424="","",IF(ISERROR(VLOOKUP(VLOOKUP(C424,Table1[[Practice no.]:[12]],19,FALSE),List!$A$2:$B$5,2,FALSE)),"",VLOOKUP(VLOOKUP(C424,Table1[[Practice no.]:[12]],19,FALSE),List!$A$2:$B$5,2,FALSE)))</f>
        <v/>
      </c>
      <c r="F424" s="66" t="str">
        <f>IF(C424="","",IF(ISERROR(VLOOKUP(VLOOKUP(C424,Table1[[Practice no.]:[12]],20,FALSE),List!$A$2:$B$5,2,FALSE)),"",VLOOKUP(VLOOKUP(C424,Table1[[Practice no.]:[12]],20,FALSE),List!$A$2:$B$5,2,FALSE)))</f>
        <v/>
      </c>
      <c r="G424" s="66" t="str">
        <f>IF(C424="","",IF(ISERROR(VLOOKUP(VLOOKUP(C424,Table1[[Practice no.]:[12]],21,FALSE),List!$A$2:$B$5,2,FALSE)),"",VLOOKUP(VLOOKUP(C424,Table1[[Practice no.]:[12]],21,FALSE),List!$A$2:$B$5,2,FALSE)))</f>
        <v/>
      </c>
      <c r="H424" s="67" t="str">
        <f>IF(C424="","",IF(ISERROR(VLOOKUP(VLOOKUP(C424,Table1[[Practice no.]:[12]],22,FALSE),List!$A$2:$B$5,2,FALSE)),"",VLOOKUP(VLOOKUP(C424,Table1[[Practice no.]:[12]],22,FALSE),List!$A$2:$B$5,2,FALSE)))</f>
        <v/>
      </c>
      <c r="I424" s="67" t="str">
        <f>IF(C424="","",IF(ISERROR(VLOOKUP(VLOOKUP(C424,Table1[[Practice no.]:[12]],23,FALSE),List!$A$2:$B$5,2,FALSE)),"",VLOOKUP(VLOOKUP(C424,Table1[[Practice no.]:[12]],23,FALSE),List!$A$2:$B$5,2,FALSE)))</f>
        <v/>
      </c>
      <c r="J424" s="67" t="str">
        <f>IF(C424="","",IF(ISERROR(VLOOKUP(VLOOKUP(C424,Table1[[Practice no.]:[12]],24,FALSE),List!$A$2:$B$5,2,FALSE)),"",VLOOKUP(VLOOKUP(C424,Table1[[Practice no.]:[12]],24,FALSE),List!$A$2:$B$5,2,FALSE)))</f>
        <v/>
      </c>
      <c r="K424" s="68" t="str">
        <f>IF(C424="","",IF(ISERROR(VLOOKUP(VLOOKUP(C424,Table1[[Practice no.]:[12]],25,FALSE),List!$A$2:$B$5,2,FALSE)),"",VLOOKUP(VLOOKUP(C424,Table1[[Practice no.]:[12]],25,FALSE),List!$A$2:$B$5,2,FALSE)))</f>
        <v/>
      </c>
      <c r="L424" s="68" t="str">
        <f>IF(C424="","",IF(ISERROR(VLOOKUP(VLOOKUP(C424,Table1[[Practice no.]:[12]],26,FALSE),List!$A$2:$B$5,2,FALSE)),"",VLOOKUP(VLOOKUP(C424,Table1[[Practice no.]:[12]],26,FALSE),List!$A$2:$B$5,2,FALSE)))</f>
        <v/>
      </c>
      <c r="M424" s="68" t="str">
        <f>IF(C424="","",IF(ISERROR(VLOOKUP(VLOOKUP(C424,Table1[[Practice no.]:[12]],27,FALSE),List!$A$2:$B$5,2,FALSE)),"",VLOOKUP(VLOOKUP(C424,Table1[[Practice no.]:[12]],27,FALSE),List!$A$2:$B$5,2,FALSE)))</f>
        <v/>
      </c>
      <c r="N424" s="69" t="str">
        <f>IF(C424="","",IF(ISERROR(VLOOKUP(VLOOKUP(C424,Table1[[Practice no.]:[12]],28,FALSE),List!$A$2:$B$5,2,FALSE)),"",VLOOKUP(VLOOKUP(C424,Table1[[Practice no.]:[12]],28,FALSE),List!$A$2:$B$5,2,FALSE)))</f>
        <v/>
      </c>
      <c r="O424" s="69" t="str">
        <f>IF(C424="","",IF(ISERROR(VLOOKUP(VLOOKUP(C424,Table1[[Practice no.]:[12]],29,FALSE),List!$A$2:$B$5,2,FALSE)),"",VLOOKUP(VLOOKUP(C424,Table1[[Practice no.]:[12]],29,FALSE),List!$A$2:$B$5,2,FALSE)))</f>
        <v/>
      </c>
      <c r="P424" s="69" t="str">
        <f>IF(C424="","",IF(ISERROR(VLOOKUP(VLOOKUP(C424,Table1[[Practice no.]:[12]],30,FALSE),List!$A$2:$B$5,2,FALSE)),"",VLOOKUP(VLOOKUP(C424,Table1[[Practice no.]:[12]],30,FALSE),List!$A$2:$B$5,2,FALSE)))</f>
        <v/>
      </c>
      <c r="Q424" s="77" t="str">
        <f>IF(C424="","",IF(ISERROR(VLOOKUP(VLOOKUP(C424,Table1[[Practice no.]:[12]],31,FALSE),List!$A$2:$B$5,2,FALSE)),"",VLOOKUP(VLOOKUP(C424,Table1[[Practice no.]:[12]],31,FALSE),List!$A$2:$B$5,2,FALSE)))</f>
        <v/>
      </c>
      <c r="R424" s="55" t="str">
        <f>IF(C424="","",IF(ISERROR(VLOOKUP(VLOOKUP(C424,Table1[[Practice no.]:[12]],32,FALSE),List!$A$2:$B$5,2,FALSE)),"",VLOOKUP(VLOOKUP(C424,Table1[[Practice no.]:[12]],32,FALSE),List!$A$2:$B$5,2,FALSE)))</f>
        <v/>
      </c>
      <c r="S424" s="55" t="str">
        <f>IF(C424="","",IF(ISERROR(VLOOKUP(VLOOKUP(C424,Table1[[Practice no.]:[12]],33,FALSE),List!$A$2:$B$5,2,FALSE)),"",VLOOKUP(VLOOKUP(C424,Table1[[Practice no.]:[12]],33,FALSE),List!$A$2:$B$5,2,FALSE)))</f>
        <v/>
      </c>
      <c r="T424" s="55" t="str">
        <f>IF(C424="","",IF(ISERROR(VLOOKUP(VLOOKUP(C424,Table1[[Practice no.]:[12]],34,FALSE),List!$A$2:$B$5,2,FALSE)),"",VLOOKUP(VLOOKUP(C424,Table1[[Practice no.]:[12]],34,FALSE),List!$A$2:$B$5,2,FALSE)))</f>
        <v/>
      </c>
      <c r="U424" s="55" t="str">
        <f>IF(C424="","",IF(ISERROR(VLOOKUP(VLOOKUP(C424,Table1[[Practice no.]:[12]],35,FALSE),List!$A$2:$B$5,2,FALSE)),"",VLOOKUP(VLOOKUP(C424,Table1[[Practice no.]:[12]],35,FALSE),List!$A$2:$B$5,2,FALSE)))</f>
        <v/>
      </c>
      <c r="V424" s="55" t="str">
        <f>IF(C424="","",IF(ISERROR(VLOOKUP(VLOOKUP(C424,Table1[[Practice no.]:[12]],36,FALSE),List!$A$2:$B$5,2,FALSE)),"",VLOOKUP(VLOOKUP(C424,Table1[[Practice no.]:[12]],36,FALSE),List!$A$2:$B$5,2,FALSE)))</f>
        <v/>
      </c>
      <c r="W424" s="55" t="str">
        <f>IF(C424="","",IF(ISERROR(VLOOKUP(VLOOKUP(C424,Table1[[Practice no.]:[12]],37,FALSE),List!$A$2:$B$5,2,FALSE)),"",VLOOKUP(VLOOKUP(C424,Table1[[Practice no.]:[12]],37,FALSE),List!$A$2:$B$5,2,FALSE)))</f>
        <v/>
      </c>
      <c r="X424" s="55" t="str">
        <f>IF(C424="","",IF(ISERROR(VLOOKUP(VLOOKUP(C424,Table1[[Practice no.]:[12]],38,FALSE),List!$A$2:$B$5,2,FALSE)),"",VLOOKUP(VLOOKUP(C424,Table1[[Practice no.]:[12]],38,FALSE),List!$A$2:$B$5,2,FALSE)))</f>
        <v/>
      </c>
      <c r="Y424" s="55" t="str">
        <f>IF(C424="","",IF(ISERROR(VLOOKUP(VLOOKUP(C424,Table1[[Practice no.]:[12]],39,FALSE),List!$A$2:$B$5,2,FALSE)),"",VLOOKUP(VLOOKUP(C424,Table1[[Practice no.]:[12]],39,FALSE),List!$A$2:$B$5,2,FALSE)))</f>
        <v/>
      </c>
      <c r="Z424" s="55" t="str">
        <f>IF(C424="","",IF(ISERROR(VLOOKUP(VLOOKUP(C424,Table1[[Practice no.]:[12]],40,FALSE),List!$A$2:$B$5,2,FALSE)),"",VLOOKUP(VLOOKUP(C424,Table1[[Practice no.]:[12]],40,FALSE),List!$A$2:$B$5,2,FALSE)))</f>
        <v/>
      </c>
      <c r="AA424" s="55" t="str">
        <f>IF(C424="","",IF(ISERROR(VLOOKUP(VLOOKUP(C424,Table1[[Practice no.]:[12]],41,FALSE),List!$A$2:$B$5,2,FALSE)),"",VLOOKUP(VLOOKUP(C424,Table1[[Practice no.]:[12]],41,FALSE),List!$A$2:$B$5,2,FALSE)))</f>
        <v/>
      </c>
      <c r="AB424" s="55" t="str">
        <f>IF(C424="","",IF(ISERROR(VLOOKUP(VLOOKUP(C424,Table1[[Practice no.]:[12]],42,FALSE),List!$A$2:$B$5,2,FALSE)),"",VLOOKUP(VLOOKUP(C424,Table1[[Practice no.]:[12]],42,FALSE),List!$A$2:$B$5,2,FALSE)))</f>
        <v/>
      </c>
    </row>
    <row r="425" spans="1:28" ht="40.35" customHeight="1">
      <c r="A425" s="222"/>
      <c r="B425" s="219"/>
      <c r="C425" s="217"/>
      <c r="D425" s="219" t="str">
        <f>IF(C425="","",HYPERLINK("#'" &amp; C425 &amp; "'!A1",VLOOKUP(C425,Table1[[Practice no.]:[Pracitce Name]],2,FALSE)))</f>
        <v/>
      </c>
      <c r="E425" s="65" t="str">
        <f>IF(C425="","",IF(ISERROR(VLOOKUP(VLOOKUP(C425,Table1[[Practice no.]:[12]],19,FALSE),List!$A$2:$B$5,2,FALSE)),"",VLOOKUP(VLOOKUP(C425,Table1[[Practice no.]:[12]],19,FALSE),List!$A$2:$B$5,2,FALSE)))</f>
        <v/>
      </c>
      <c r="F425" s="66" t="str">
        <f>IF(C425="","",IF(ISERROR(VLOOKUP(VLOOKUP(C425,Table1[[Practice no.]:[12]],20,FALSE),List!$A$2:$B$5,2,FALSE)),"",VLOOKUP(VLOOKUP(C425,Table1[[Practice no.]:[12]],20,FALSE),List!$A$2:$B$5,2,FALSE)))</f>
        <v/>
      </c>
      <c r="G425" s="66" t="str">
        <f>IF(C425="","",IF(ISERROR(VLOOKUP(VLOOKUP(C425,Table1[[Practice no.]:[12]],21,FALSE),List!$A$2:$B$5,2,FALSE)),"",VLOOKUP(VLOOKUP(C425,Table1[[Practice no.]:[12]],21,FALSE),List!$A$2:$B$5,2,FALSE)))</f>
        <v/>
      </c>
      <c r="H425" s="67" t="str">
        <f>IF(C425="","",IF(ISERROR(VLOOKUP(VLOOKUP(C425,Table1[[Practice no.]:[12]],22,FALSE),List!$A$2:$B$5,2,FALSE)),"",VLOOKUP(VLOOKUP(C425,Table1[[Practice no.]:[12]],22,FALSE),List!$A$2:$B$5,2,FALSE)))</f>
        <v/>
      </c>
      <c r="I425" s="67" t="str">
        <f>IF(C425="","",IF(ISERROR(VLOOKUP(VLOOKUP(C425,Table1[[Practice no.]:[12]],23,FALSE),List!$A$2:$B$5,2,FALSE)),"",VLOOKUP(VLOOKUP(C425,Table1[[Practice no.]:[12]],23,FALSE),List!$A$2:$B$5,2,FALSE)))</f>
        <v/>
      </c>
      <c r="J425" s="67" t="str">
        <f>IF(C425="","",IF(ISERROR(VLOOKUP(VLOOKUP(C425,Table1[[Practice no.]:[12]],24,FALSE),List!$A$2:$B$5,2,FALSE)),"",VLOOKUP(VLOOKUP(C425,Table1[[Practice no.]:[12]],24,FALSE),List!$A$2:$B$5,2,FALSE)))</f>
        <v/>
      </c>
      <c r="K425" s="68" t="str">
        <f>IF(C425="","",IF(ISERROR(VLOOKUP(VLOOKUP(C425,Table1[[Practice no.]:[12]],25,FALSE),List!$A$2:$B$5,2,FALSE)),"",VLOOKUP(VLOOKUP(C425,Table1[[Practice no.]:[12]],25,FALSE),List!$A$2:$B$5,2,FALSE)))</f>
        <v/>
      </c>
      <c r="L425" s="68" t="str">
        <f>IF(C425="","",IF(ISERROR(VLOOKUP(VLOOKUP(C425,Table1[[Practice no.]:[12]],26,FALSE),List!$A$2:$B$5,2,FALSE)),"",VLOOKUP(VLOOKUP(C425,Table1[[Practice no.]:[12]],26,FALSE),List!$A$2:$B$5,2,FALSE)))</f>
        <v/>
      </c>
      <c r="M425" s="68" t="str">
        <f>IF(C425="","",IF(ISERROR(VLOOKUP(VLOOKUP(C425,Table1[[Practice no.]:[12]],27,FALSE),List!$A$2:$B$5,2,FALSE)),"",VLOOKUP(VLOOKUP(C425,Table1[[Practice no.]:[12]],27,FALSE),List!$A$2:$B$5,2,FALSE)))</f>
        <v/>
      </c>
      <c r="N425" s="69" t="str">
        <f>IF(C425="","",IF(ISERROR(VLOOKUP(VLOOKUP(C425,Table1[[Practice no.]:[12]],28,FALSE),List!$A$2:$B$5,2,FALSE)),"",VLOOKUP(VLOOKUP(C425,Table1[[Practice no.]:[12]],28,FALSE),List!$A$2:$B$5,2,FALSE)))</f>
        <v/>
      </c>
      <c r="O425" s="69" t="str">
        <f>IF(C425="","",IF(ISERROR(VLOOKUP(VLOOKUP(C425,Table1[[Practice no.]:[12]],29,FALSE),List!$A$2:$B$5,2,FALSE)),"",VLOOKUP(VLOOKUP(C425,Table1[[Practice no.]:[12]],29,FALSE),List!$A$2:$B$5,2,FALSE)))</f>
        <v/>
      </c>
      <c r="P425" s="69" t="str">
        <f>IF(C425="","",IF(ISERROR(VLOOKUP(VLOOKUP(C425,Table1[[Practice no.]:[12]],30,FALSE),List!$A$2:$B$5,2,FALSE)),"",VLOOKUP(VLOOKUP(C425,Table1[[Practice no.]:[12]],30,FALSE),List!$A$2:$B$5,2,FALSE)))</f>
        <v/>
      </c>
      <c r="Q425" s="77" t="str">
        <f>IF(C425="","",IF(ISERROR(VLOOKUP(VLOOKUP(C425,Table1[[Practice no.]:[12]],31,FALSE),List!$A$2:$B$5,2,FALSE)),"",VLOOKUP(VLOOKUP(C425,Table1[[Practice no.]:[12]],31,FALSE),List!$A$2:$B$5,2,FALSE)))</f>
        <v/>
      </c>
      <c r="R425" s="55" t="str">
        <f>IF(C425="","",IF(ISERROR(VLOOKUP(VLOOKUP(C425,Table1[[Practice no.]:[12]],32,FALSE),List!$A$2:$B$5,2,FALSE)),"",VLOOKUP(VLOOKUP(C425,Table1[[Practice no.]:[12]],32,FALSE),List!$A$2:$B$5,2,FALSE)))</f>
        <v/>
      </c>
      <c r="S425" s="55" t="str">
        <f>IF(C425="","",IF(ISERROR(VLOOKUP(VLOOKUP(C425,Table1[[Practice no.]:[12]],33,FALSE),List!$A$2:$B$5,2,FALSE)),"",VLOOKUP(VLOOKUP(C425,Table1[[Practice no.]:[12]],33,FALSE),List!$A$2:$B$5,2,FALSE)))</f>
        <v/>
      </c>
      <c r="T425" s="55" t="str">
        <f>IF(C425="","",IF(ISERROR(VLOOKUP(VLOOKUP(C425,Table1[[Practice no.]:[12]],34,FALSE),List!$A$2:$B$5,2,FALSE)),"",VLOOKUP(VLOOKUP(C425,Table1[[Practice no.]:[12]],34,FALSE),List!$A$2:$B$5,2,FALSE)))</f>
        <v/>
      </c>
      <c r="U425" s="55" t="str">
        <f>IF(C425="","",IF(ISERROR(VLOOKUP(VLOOKUP(C425,Table1[[Practice no.]:[12]],35,FALSE),List!$A$2:$B$5,2,FALSE)),"",VLOOKUP(VLOOKUP(C425,Table1[[Practice no.]:[12]],35,FALSE),List!$A$2:$B$5,2,FALSE)))</f>
        <v/>
      </c>
      <c r="V425" s="55" t="str">
        <f>IF(C425="","",IF(ISERROR(VLOOKUP(VLOOKUP(C425,Table1[[Practice no.]:[12]],36,FALSE),List!$A$2:$B$5,2,FALSE)),"",VLOOKUP(VLOOKUP(C425,Table1[[Practice no.]:[12]],36,FALSE),List!$A$2:$B$5,2,FALSE)))</f>
        <v/>
      </c>
      <c r="W425" s="55" t="str">
        <f>IF(C425="","",IF(ISERROR(VLOOKUP(VLOOKUP(C425,Table1[[Practice no.]:[12]],37,FALSE),List!$A$2:$B$5,2,FALSE)),"",VLOOKUP(VLOOKUP(C425,Table1[[Practice no.]:[12]],37,FALSE),List!$A$2:$B$5,2,FALSE)))</f>
        <v/>
      </c>
      <c r="X425" s="55" t="str">
        <f>IF(C425="","",IF(ISERROR(VLOOKUP(VLOOKUP(C425,Table1[[Practice no.]:[12]],38,FALSE),List!$A$2:$B$5,2,FALSE)),"",VLOOKUP(VLOOKUP(C425,Table1[[Practice no.]:[12]],38,FALSE),List!$A$2:$B$5,2,FALSE)))</f>
        <v/>
      </c>
      <c r="Y425" s="55" t="str">
        <f>IF(C425="","",IF(ISERROR(VLOOKUP(VLOOKUP(C425,Table1[[Practice no.]:[12]],39,FALSE),List!$A$2:$B$5,2,FALSE)),"",VLOOKUP(VLOOKUP(C425,Table1[[Practice no.]:[12]],39,FALSE),List!$A$2:$B$5,2,FALSE)))</f>
        <v/>
      </c>
      <c r="Z425" s="55" t="str">
        <f>IF(C425="","",IF(ISERROR(VLOOKUP(VLOOKUP(C425,Table1[[Practice no.]:[12]],40,FALSE),List!$A$2:$B$5,2,FALSE)),"",VLOOKUP(VLOOKUP(C425,Table1[[Practice no.]:[12]],40,FALSE),List!$A$2:$B$5,2,FALSE)))</f>
        <v/>
      </c>
      <c r="AA425" s="55" t="str">
        <f>IF(C425="","",IF(ISERROR(VLOOKUP(VLOOKUP(C425,Table1[[Practice no.]:[12]],41,FALSE),List!$A$2:$B$5,2,FALSE)),"",VLOOKUP(VLOOKUP(C425,Table1[[Practice no.]:[12]],41,FALSE),List!$A$2:$B$5,2,FALSE)))</f>
        <v/>
      </c>
      <c r="AB425" s="55" t="str">
        <f>IF(C425="","",IF(ISERROR(VLOOKUP(VLOOKUP(C425,Table1[[Practice no.]:[12]],42,FALSE),List!$A$2:$B$5,2,FALSE)),"",VLOOKUP(VLOOKUP(C425,Table1[[Practice no.]:[12]],42,FALSE),List!$A$2:$B$5,2,FALSE)))</f>
        <v/>
      </c>
    </row>
    <row r="426" spans="1:28" ht="40.35" customHeight="1">
      <c r="A426" s="222"/>
      <c r="B426" s="219"/>
      <c r="C426" s="217"/>
      <c r="D426" s="219" t="str">
        <f>IF(C426="","",HYPERLINK("#'" &amp; C426 &amp; "'!A1",VLOOKUP(C426,Table1[[Practice no.]:[Pracitce Name]],2,FALSE)))</f>
        <v/>
      </c>
      <c r="E426" s="65" t="str">
        <f>IF(C426="","",IF(ISERROR(VLOOKUP(VLOOKUP(C426,Table1[[Practice no.]:[12]],19,FALSE),List!$A$2:$B$5,2,FALSE)),"",VLOOKUP(VLOOKUP(C426,Table1[[Practice no.]:[12]],19,FALSE),List!$A$2:$B$5,2,FALSE)))</f>
        <v/>
      </c>
      <c r="F426" s="66" t="str">
        <f>IF(C426="","",IF(ISERROR(VLOOKUP(VLOOKUP(C426,Table1[[Practice no.]:[12]],20,FALSE),List!$A$2:$B$5,2,FALSE)),"",VLOOKUP(VLOOKUP(C426,Table1[[Practice no.]:[12]],20,FALSE),List!$A$2:$B$5,2,FALSE)))</f>
        <v/>
      </c>
      <c r="G426" s="66" t="str">
        <f>IF(C426="","",IF(ISERROR(VLOOKUP(VLOOKUP(C426,Table1[[Practice no.]:[12]],21,FALSE),List!$A$2:$B$5,2,FALSE)),"",VLOOKUP(VLOOKUP(C426,Table1[[Practice no.]:[12]],21,FALSE),List!$A$2:$B$5,2,FALSE)))</f>
        <v/>
      </c>
      <c r="H426" s="67" t="str">
        <f>IF(C426="","",IF(ISERROR(VLOOKUP(VLOOKUP(C426,Table1[[Practice no.]:[12]],22,FALSE),List!$A$2:$B$5,2,FALSE)),"",VLOOKUP(VLOOKUP(C426,Table1[[Practice no.]:[12]],22,FALSE),List!$A$2:$B$5,2,FALSE)))</f>
        <v/>
      </c>
      <c r="I426" s="67" t="str">
        <f>IF(C426="","",IF(ISERROR(VLOOKUP(VLOOKUP(C426,Table1[[Practice no.]:[12]],23,FALSE),List!$A$2:$B$5,2,FALSE)),"",VLOOKUP(VLOOKUP(C426,Table1[[Practice no.]:[12]],23,FALSE),List!$A$2:$B$5,2,FALSE)))</f>
        <v/>
      </c>
      <c r="J426" s="67" t="str">
        <f>IF(C426="","",IF(ISERROR(VLOOKUP(VLOOKUP(C426,Table1[[Practice no.]:[12]],24,FALSE),List!$A$2:$B$5,2,FALSE)),"",VLOOKUP(VLOOKUP(C426,Table1[[Practice no.]:[12]],24,FALSE),List!$A$2:$B$5,2,FALSE)))</f>
        <v/>
      </c>
      <c r="K426" s="68" t="str">
        <f>IF(C426="","",IF(ISERROR(VLOOKUP(VLOOKUP(C426,Table1[[Practice no.]:[12]],25,FALSE),List!$A$2:$B$5,2,FALSE)),"",VLOOKUP(VLOOKUP(C426,Table1[[Practice no.]:[12]],25,FALSE),List!$A$2:$B$5,2,FALSE)))</f>
        <v/>
      </c>
      <c r="L426" s="68" t="str">
        <f>IF(C426="","",IF(ISERROR(VLOOKUP(VLOOKUP(C426,Table1[[Practice no.]:[12]],26,FALSE),List!$A$2:$B$5,2,FALSE)),"",VLOOKUP(VLOOKUP(C426,Table1[[Practice no.]:[12]],26,FALSE),List!$A$2:$B$5,2,FALSE)))</f>
        <v/>
      </c>
      <c r="M426" s="68" t="str">
        <f>IF(C426="","",IF(ISERROR(VLOOKUP(VLOOKUP(C426,Table1[[Practice no.]:[12]],27,FALSE),List!$A$2:$B$5,2,FALSE)),"",VLOOKUP(VLOOKUP(C426,Table1[[Practice no.]:[12]],27,FALSE),List!$A$2:$B$5,2,FALSE)))</f>
        <v/>
      </c>
      <c r="N426" s="69" t="str">
        <f>IF(C426="","",IF(ISERROR(VLOOKUP(VLOOKUP(C426,Table1[[Practice no.]:[12]],28,FALSE),List!$A$2:$B$5,2,FALSE)),"",VLOOKUP(VLOOKUP(C426,Table1[[Practice no.]:[12]],28,FALSE),List!$A$2:$B$5,2,FALSE)))</f>
        <v/>
      </c>
      <c r="O426" s="69" t="str">
        <f>IF(C426="","",IF(ISERROR(VLOOKUP(VLOOKUP(C426,Table1[[Practice no.]:[12]],29,FALSE),List!$A$2:$B$5,2,FALSE)),"",VLOOKUP(VLOOKUP(C426,Table1[[Practice no.]:[12]],29,FALSE),List!$A$2:$B$5,2,FALSE)))</f>
        <v/>
      </c>
      <c r="P426" s="69" t="str">
        <f>IF(C426="","",IF(ISERROR(VLOOKUP(VLOOKUP(C426,Table1[[Practice no.]:[12]],30,FALSE),List!$A$2:$B$5,2,FALSE)),"",VLOOKUP(VLOOKUP(C426,Table1[[Practice no.]:[12]],30,FALSE),List!$A$2:$B$5,2,FALSE)))</f>
        <v/>
      </c>
      <c r="Q426" s="77" t="str">
        <f>IF(C426="","",IF(ISERROR(VLOOKUP(VLOOKUP(C426,Table1[[Practice no.]:[12]],31,FALSE),List!$A$2:$B$5,2,FALSE)),"",VLOOKUP(VLOOKUP(C426,Table1[[Practice no.]:[12]],31,FALSE),List!$A$2:$B$5,2,FALSE)))</f>
        <v/>
      </c>
      <c r="R426" s="55" t="str">
        <f>IF(C426="","",IF(ISERROR(VLOOKUP(VLOOKUP(C426,Table1[[Practice no.]:[12]],32,FALSE),List!$A$2:$B$5,2,FALSE)),"",VLOOKUP(VLOOKUP(C426,Table1[[Practice no.]:[12]],32,FALSE),List!$A$2:$B$5,2,FALSE)))</f>
        <v/>
      </c>
      <c r="S426" s="55" t="str">
        <f>IF(C426="","",IF(ISERROR(VLOOKUP(VLOOKUP(C426,Table1[[Practice no.]:[12]],33,FALSE),List!$A$2:$B$5,2,FALSE)),"",VLOOKUP(VLOOKUP(C426,Table1[[Practice no.]:[12]],33,FALSE),List!$A$2:$B$5,2,FALSE)))</f>
        <v/>
      </c>
      <c r="T426" s="55" t="str">
        <f>IF(C426="","",IF(ISERROR(VLOOKUP(VLOOKUP(C426,Table1[[Practice no.]:[12]],34,FALSE),List!$A$2:$B$5,2,FALSE)),"",VLOOKUP(VLOOKUP(C426,Table1[[Practice no.]:[12]],34,FALSE),List!$A$2:$B$5,2,FALSE)))</f>
        <v/>
      </c>
      <c r="U426" s="55" t="str">
        <f>IF(C426="","",IF(ISERROR(VLOOKUP(VLOOKUP(C426,Table1[[Practice no.]:[12]],35,FALSE),List!$A$2:$B$5,2,FALSE)),"",VLOOKUP(VLOOKUP(C426,Table1[[Practice no.]:[12]],35,FALSE),List!$A$2:$B$5,2,FALSE)))</f>
        <v/>
      </c>
      <c r="V426" s="55" t="str">
        <f>IF(C426="","",IF(ISERROR(VLOOKUP(VLOOKUP(C426,Table1[[Practice no.]:[12]],36,FALSE),List!$A$2:$B$5,2,FALSE)),"",VLOOKUP(VLOOKUP(C426,Table1[[Practice no.]:[12]],36,FALSE),List!$A$2:$B$5,2,FALSE)))</f>
        <v/>
      </c>
      <c r="W426" s="55" t="str">
        <f>IF(C426="","",IF(ISERROR(VLOOKUP(VLOOKUP(C426,Table1[[Practice no.]:[12]],37,FALSE),List!$A$2:$B$5,2,FALSE)),"",VLOOKUP(VLOOKUP(C426,Table1[[Practice no.]:[12]],37,FALSE),List!$A$2:$B$5,2,FALSE)))</f>
        <v/>
      </c>
      <c r="X426" s="55" t="str">
        <f>IF(C426="","",IF(ISERROR(VLOOKUP(VLOOKUP(C426,Table1[[Practice no.]:[12]],38,FALSE),List!$A$2:$B$5,2,FALSE)),"",VLOOKUP(VLOOKUP(C426,Table1[[Practice no.]:[12]],38,FALSE),List!$A$2:$B$5,2,FALSE)))</f>
        <v/>
      </c>
      <c r="Y426" s="55" t="str">
        <f>IF(C426="","",IF(ISERROR(VLOOKUP(VLOOKUP(C426,Table1[[Practice no.]:[12]],39,FALSE),List!$A$2:$B$5,2,FALSE)),"",VLOOKUP(VLOOKUP(C426,Table1[[Practice no.]:[12]],39,FALSE),List!$A$2:$B$5,2,FALSE)))</f>
        <v/>
      </c>
      <c r="Z426" s="55" t="str">
        <f>IF(C426="","",IF(ISERROR(VLOOKUP(VLOOKUP(C426,Table1[[Practice no.]:[12]],40,FALSE),List!$A$2:$B$5,2,FALSE)),"",VLOOKUP(VLOOKUP(C426,Table1[[Practice no.]:[12]],40,FALSE),List!$A$2:$B$5,2,FALSE)))</f>
        <v/>
      </c>
      <c r="AA426" s="55" t="str">
        <f>IF(C426="","",IF(ISERROR(VLOOKUP(VLOOKUP(C426,Table1[[Practice no.]:[12]],41,FALSE),List!$A$2:$B$5,2,FALSE)),"",VLOOKUP(VLOOKUP(C426,Table1[[Practice no.]:[12]],41,FALSE),List!$A$2:$B$5,2,FALSE)))</f>
        <v/>
      </c>
      <c r="AB426" s="55" t="str">
        <f>IF(C426="","",IF(ISERROR(VLOOKUP(VLOOKUP(C426,Table1[[Practice no.]:[12]],42,FALSE),List!$A$2:$B$5,2,FALSE)),"",VLOOKUP(VLOOKUP(C426,Table1[[Practice no.]:[12]],42,FALSE),List!$A$2:$B$5,2,FALSE)))</f>
        <v/>
      </c>
    </row>
    <row r="427" spans="1:28" ht="40.35" customHeight="1">
      <c r="A427" s="222"/>
      <c r="B427" s="219"/>
      <c r="C427" s="217"/>
      <c r="D427" s="219" t="str">
        <f>IF(C427="","",HYPERLINK("#'" &amp; C427 &amp; "'!A1",VLOOKUP(C427,Table1[[Practice no.]:[Pracitce Name]],2,FALSE)))</f>
        <v/>
      </c>
      <c r="E427" s="65" t="str">
        <f>IF(C427="","",IF(ISERROR(VLOOKUP(VLOOKUP(C427,Table1[[Practice no.]:[12]],19,FALSE),List!$A$2:$B$5,2,FALSE)),"",VLOOKUP(VLOOKUP(C427,Table1[[Practice no.]:[12]],19,FALSE),List!$A$2:$B$5,2,FALSE)))</f>
        <v/>
      </c>
      <c r="F427" s="66" t="str">
        <f>IF(C427="","",IF(ISERROR(VLOOKUP(VLOOKUP(C427,Table1[[Practice no.]:[12]],20,FALSE),List!$A$2:$B$5,2,FALSE)),"",VLOOKUP(VLOOKUP(C427,Table1[[Practice no.]:[12]],20,FALSE),List!$A$2:$B$5,2,FALSE)))</f>
        <v/>
      </c>
      <c r="G427" s="66" t="str">
        <f>IF(C427="","",IF(ISERROR(VLOOKUP(VLOOKUP(C427,Table1[[Practice no.]:[12]],21,FALSE),List!$A$2:$B$5,2,FALSE)),"",VLOOKUP(VLOOKUP(C427,Table1[[Practice no.]:[12]],21,FALSE),List!$A$2:$B$5,2,FALSE)))</f>
        <v/>
      </c>
      <c r="H427" s="67" t="str">
        <f>IF(C427="","",IF(ISERROR(VLOOKUP(VLOOKUP(C427,Table1[[Practice no.]:[12]],22,FALSE),List!$A$2:$B$5,2,FALSE)),"",VLOOKUP(VLOOKUP(C427,Table1[[Practice no.]:[12]],22,FALSE),List!$A$2:$B$5,2,FALSE)))</f>
        <v/>
      </c>
      <c r="I427" s="67" t="str">
        <f>IF(C427="","",IF(ISERROR(VLOOKUP(VLOOKUP(C427,Table1[[Practice no.]:[12]],23,FALSE),List!$A$2:$B$5,2,FALSE)),"",VLOOKUP(VLOOKUP(C427,Table1[[Practice no.]:[12]],23,FALSE),List!$A$2:$B$5,2,FALSE)))</f>
        <v/>
      </c>
      <c r="J427" s="67" t="str">
        <f>IF(C427="","",IF(ISERROR(VLOOKUP(VLOOKUP(C427,Table1[[Practice no.]:[12]],24,FALSE),List!$A$2:$B$5,2,FALSE)),"",VLOOKUP(VLOOKUP(C427,Table1[[Practice no.]:[12]],24,FALSE),List!$A$2:$B$5,2,FALSE)))</f>
        <v/>
      </c>
      <c r="K427" s="68" t="str">
        <f>IF(C427="","",IF(ISERROR(VLOOKUP(VLOOKUP(C427,Table1[[Practice no.]:[12]],25,FALSE),List!$A$2:$B$5,2,FALSE)),"",VLOOKUP(VLOOKUP(C427,Table1[[Practice no.]:[12]],25,FALSE),List!$A$2:$B$5,2,FALSE)))</f>
        <v/>
      </c>
      <c r="L427" s="68" t="str">
        <f>IF(C427="","",IF(ISERROR(VLOOKUP(VLOOKUP(C427,Table1[[Practice no.]:[12]],26,FALSE),List!$A$2:$B$5,2,FALSE)),"",VLOOKUP(VLOOKUP(C427,Table1[[Practice no.]:[12]],26,FALSE),List!$A$2:$B$5,2,FALSE)))</f>
        <v/>
      </c>
      <c r="M427" s="68" t="str">
        <f>IF(C427="","",IF(ISERROR(VLOOKUP(VLOOKUP(C427,Table1[[Practice no.]:[12]],27,FALSE),List!$A$2:$B$5,2,FALSE)),"",VLOOKUP(VLOOKUP(C427,Table1[[Practice no.]:[12]],27,FALSE),List!$A$2:$B$5,2,FALSE)))</f>
        <v/>
      </c>
      <c r="N427" s="69" t="str">
        <f>IF(C427="","",IF(ISERROR(VLOOKUP(VLOOKUP(C427,Table1[[Practice no.]:[12]],28,FALSE),List!$A$2:$B$5,2,FALSE)),"",VLOOKUP(VLOOKUP(C427,Table1[[Practice no.]:[12]],28,FALSE),List!$A$2:$B$5,2,FALSE)))</f>
        <v/>
      </c>
      <c r="O427" s="69" t="str">
        <f>IF(C427="","",IF(ISERROR(VLOOKUP(VLOOKUP(C427,Table1[[Practice no.]:[12]],29,FALSE),List!$A$2:$B$5,2,FALSE)),"",VLOOKUP(VLOOKUP(C427,Table1[[Practice no.]:[12]],29,FALSE),List!$A$2:$B$5,2,FALSE)))</f>
        <v/>
      </c>
      <c r="P427" s="69" t="str">
        <f>IF(C427="","",IF(ISERROR(VLOOKUP(VLOOKUP(C427,Table1[[Practice no.]:[12]],30,FALSE),List!$A$2:$B$5,2,FALSE)),"",VLOOKUP(VLOOKUP(C427,Table1[[Practice no.]:[12]],30,FALSE),List!$A$2:$B$5,2,FALSE)))</f>
        <v/>
      </c>
      <c r="Q427" s="77" t="str">
        <f>IF(C427="","",IF(ISERROR(VLOOKUP(VLOOKUP(C427,Table1[[Practice no.]:[12]],31,FALSE),List!$A$2:$B$5,2,FALSE)),"",VLOOKUP(VLOOKUP(C427,Table1[[Practice no.]:[12]],31,FALSE),List!$A$2:$B$5,2,FALSE)))</f>
        <v/>
      </c>
      <c r="R427" s="55" t="str">
        <f>IF(C427="","",IF(ISERROR(VLOOKUP(VLOOKUP(C427,Table1[[Practice no.]:[12]],32,FALSE),List!$A$2:$B$5,2,FALSE)),"",VLOOKUP(VLOOKUP(C427,Table1[[Practice no.]:[12]],32,FALSE),List!$A$2:$B$5,2,FALSE)))</f>
        <v/>
      </c>
      <c r="S427" s="55" t="str">
        <f>IF(C427="","",IF(ISERROR(VLOOKUP(VLOOKUP(C427,Table1[[Practice no.]:[12]],33,FALSE),List!$A$2:$B$5,2,FALSE)),"",VLOOKUP(VLOOKUP(C427,Table1[[Practice no.]:[12]],33,FALSE),List!$A$2:$B$5,2,FALSE)))</f>
        <v/>
      </c>
      <c r="T427" s="55" t="str">
        <f>IF(C427="","",IF(ISERROR(VLOOKUP(VLOOKUP(C427,Table1[[Practice no.]:[12]],34,FALSE),List!$A$2:$B$5,2,FALSE)),"",VLOOKUP(VLOOKUP(C427,Table1[[Practice no.]:[12]],34,FALSE),List!$A$2:$B$5,2,FALSE)))</f>
        <v/>
      </c>
      <c r="U427" s="55" t="str">
        <f>IF(C427="","",IF(ISERROR(VLOOKUP(VLOOKUP(C427,Table1[[Practice no.]:[12]],35,FALSE),List!$A$2:$B$5,2,FALSE)),"",VLOOKUP(VLOOKUP(C427,Table1[[Practice no.]:[12]],35,FALSE),List!$A$2:$B$5,2,FALSE)))</f>
        <v/>
      </c>
      <c r="V427" s="55" t="str">
        <f>IF(C427="","",IF(ISERROR(VLOOKUP(VLOOKUP(C427,Table1[[Practice no.]:[12]],36,FALSE),List!$A$2:$B$5,2,FALSE)),"",VLOOKUP(VLOOKUP(C427,Table1[[Practice no.]:[12]],36,FALSE),List!$A$2:$B$5,2,FALSE)))</f>
        <v/>
      </c>
      <c r="W427" s="55" t="str">
        <f>IF(C427="","",IF(ISERROR(VLOOKUP(VLOOKUP(C427,Table1[[Practice no.]:[12]],37,FALSE),List!$A$2:$B$5,2,FALSE)),"",VLOOKUP(VLOOKUP(C427,Table1[[Practice no.]:[12]],37,FALSE),List!$A$2:$B$5,2,FALSE)))</f>
        <v/>
      </c>
      <c r="X427" s="55" t="str">
        <f>IF(C427="","",IF(ISERROR(VLOOKUP(VLOOKUP(C427,Table1[[Practice no.]:[12]],38,FALSE),List!$A$2:$B$5,2,FALSE)),"",VLOOKUP(VLOOKUP(C427,Table1[[Practice no.]:[12]],38,FALSE),List!$A$2:$B$5,2,FALSE)))</f>
        <v/>
      </c>
      <c r="Y427" s="55" t="str">
        <f>IF(C427="","",IF(ISERROR(VLOOKUP(VLOOKUP(C427,Table1[[Practice no.]:[12]],39,FALSE),List!$A$2:$B$5,2,FALSE)),"",VLOOKUP(VLOOKUP(C427,Table1[[Practice no.]:[12]],39,FALSE),List!$A$2:$B$5,2,FALSE)))</f>
        <v/>
      </c>
      <c r="Z427" s="55" t="str">
        <f>IF(C427="","",IF(ISERROR(VLOOKUP(VLOOKUP(C427,Table1[[Practice no.]:[12]],40,FALSE),List!$A$2:$B$5,2,FALSE)),"",VLOOKUP(VLOOKUP(C427,Table1[[Practice no.]:[12]],40,FALSE),List!$A$2:$B$5,2,FALSE)))</f>
        <v/>
      </c>
      <c r="AA427" s="55" t="str">
        <f>IF(C427="","",IF(ISERROR(VLOOKUP(VLOOKUP(C427,Table1[[Practice no.]:[12]],41,FALSE),List!$A$2:$B$5,2,FALSE)),"",VLOOKUP(VLOOKUP(C427,Table1[[Practice no.]:[12]],41,FALSE),List!$A$2:$B$5,2,FALSE)))</f>
        <v/>
      </c>
      <c r="AB427" s="55" t="str">
        <f>IF(C427="","",IF(ISERROR(VLOOKUP(VLOOKUP(C427,Table1[[Practice no.]:[12]],42,FALSE),List!$A$2:$B$5,2,FALSE)),"",VLOOKUP(VLOOKUP(C427,Table1[[Practice no.]:[12]],42,FALSE),List!$A$2:$B$5,2,FALSE)))</f>
        <v/>
      </c>
    </row>
    <row r="428" spans="1:28" ht="40.35" customHeight="1">
      <c r="A428" s="222"/>
      <c r="B428" s="219"/>
      <c r="C428" s="217"/>
      <c r="D428" s="219" t="str">
        <f>IF(C428="","",HYPERLINK("#'" &amp; C428 &amp; "'!A1",VLOOKUP(C428,Table1[[Practice no.]:[Pracitce Name]],2,FALSE)))</f>
        <v/>
      </c>
      <c r="E428" s="65" t="str">
        <f>IF(C428="","",IF(ISERROR(VLOOKUP(VLOOKUP(C428,Table1[[Practice no.]:[12]],19,FALSE),List!$A$2:$B$5,2,FALSE)),"",VLOOKUP(VLOOKUP(C428,Table1[[Practice no.]:[12]],19,FALSE),List!$A$2:$B$5,2,FALSE)))</f>
        <v/>
      </c>
      <c r="F428" s="66" t="str">
        <f>IF(C428="","",IF(ISERROR(VLOOKUP(VLOOKUP(C428,Table1[[Practice no.]:[12]],20,FALSE),List!$A$2:$B$5,2,FALSE)),"",VLOOKUP(VLOOKUP(C428,Table1[[Practice no.]:[12]],20,FALSE),List!$A$2:$B$5,2,FALSE)))</f>
        <v/>
      </c>
      <c r="G428" s="66" t="str">
        <f>IF(C428="","",IF(ISERROR(VLOOKUP(VLOOKUP(C428,Table1[[Practice no.]:[12]],21,FALSE),List!$A$2:$B$5,2,FALSE)),"",VLOOKUP(VLOOKUP(C428,Table1[[Practice no.]:[12]],21,FALSE),List!$A$2:$B$5,2,FALSE)))</f>
        <v/>
      </c>
      <c r="H428" s="67" t="str">
        <f>IF(C428="","",IF(ISERROR(VLOOKUP(VLOOKUP(C428,Table1[[Practice no.]:[12]],22,FALSE),List!$A$2:$B$5,2,FALSE)),"",VLOOKUP(VLOOKUP(C428,Table1[[Practice no.]:[12]],22,FALSE),List!$A$2:$B$5,2,FALSE)))</f>
        <v/>
      </c>
      <c r="I428" s="67" t="str">
        <f>IF(C428="","",IF(ISERROR(VLOOKUP(VLOOKUP(C428,Table1[[Practice no.]:[12]],23,FALSE),List!$A$2:$B$5,2,FALSE)),"",VLOOKUP(VLOOKUP(C428,Table1[[Practice no.]:[12]],23,FALSE),List!$A$2:$B$5,2,FALSE)))</f>
        <v/>
      </c>
      <c r="J428" s="67" t="str">
        <f>IF(C428="","",IF(ISERROR(VLOOKUP(VLOOKUP(C428,Table1[[Practice no.]:[12]],24,FALSE),List!$A$2:$B$5,2,FALSE)),"",VLOOKUP(VLOOKUP(C428,Table1[[Practice no.]:[12]],24,FALSE),List!$A$2:$B$5,2,FALSE)))</f>
        <v/>
      </c>
      <c r="K428" s="68" t="str">
        <f>IF(C428="","",IF(ISERROR(VLOOKUP(VLOOKUP(C428,Table1[[Practice no.]:[12]],25,FALSE),List!$A$2:$B$5,2,FALSE)),"",VLOOKUP(VLOOKUP(C428,Table1[[Practice no.]:[12]],25,FALSE),List!$A$2:$B$5,2,FALSE)))</f>
        <v/>
      </c>
      <c r="L428" s="68" t="str">
        <f>IF(C428="","",IF(ISERROR(VLOOKUP(VLOOKUP(C428,Table1[[Practice no.]:[12]],26,FALSE),List!$A$2:$B$5,2,FALSE)),"",VLOOKUP(VLOOKUP(C428,Table1[[Practice no.]:[12]],26,FALSE),List!$A$2:$B$5,2,FALSE)))</f>
        <v/>
      </c>
      <c r="M428" s="68" t="str">
        <f>IF(C428="","",IF(ISERROR(VLOOKUP(VLOOKUP(C428,Table1[[Practice no.]:[12]],27,FALSE),List!$A$2:$B$5,2,FALSE)),"",VLOOKUP(VLOOKUP(C428,Table1[[Practice no.]:[12]],27,FALSE),List!$A$2:$B$5,2,FALSE)))</f>
        <v/>
      </c>
      <c r="N428" s="69" t="str">
        <f>IF(C428="","",IF(ISERROR(VLOOKUP(VLOOKUP(C428,Table1[[Practice no.]:[12]],28,FALSE),List!$A$2:$B$5,2,FALSE)),"",VLOOKUP(VLOOKUP(C428,Table1[[Practice no.]:[12]],28,FALSE),List!$A$2:$B$5,2,FALSE)))</f>
        <v/>
      </c>
      <c r="O428" s="69" t="str">
        <f>IF(C428="","",IF(ISERROR(VLOOKUP(VLOOKUP(C428,Table1[[Practice no.]:[12]],29,FALSE),List!$A$2:$B$5,2,FALSE)),"",VLOOKUP(VLOOKUP(C428,Table1[[Practice no.]:[12]],29,FALSE),List!$A$2:$B$5,2,FALSE)))</f>
        <v/>
      </c>
      <c r="P428" s="69" t="str">
        <f>IF(C428="","",IF(ISERROR(VLOOKUP(VLOOKUP(C428,Table1[[Practice no.]:[12]],30,FALSE),List!$A$2:$B$5,2,FALSE)),"",VLOOKUP(VLOOKUP(C428,Table1[[Practice no.]:[12]],30,FALSE),List!$A$2:$B$5,2,FALSE)))</f>
        <v/>
      </c>
      <c r="Q428" s="77" t="str">
        <f>IF(C428="","",IF(ISERROR(VLOOKUP(VLOOKUP(C428,Table1[[Practice no.]:[12]],31,FALSE),List!$A$2:$B$5,2,FALSE)),"",VLOOKUP(VLOOKUP(C428,Table1[[Practice no.]:[12]],31,FALSE),List!$A$2:$B$5,2,FALSE)))</f>
        <v/>
      </c>
      <c r="R428" s="55" t="str">
        <f>IF(C428="","",IF(ISERROR(VLOOKUP(VLOOKUP(C428,Table1[[Practice no.]:[12]],32,FALSE),List!$A$2:$B$5,2,FALSE)),"",VLOOKUP(VLOOKUP(C428,Table1[[Practice no.]:[12]],32,FALSE),List!$A$2:$B$5,2,FALSE)))</f>
        <v/>
      </c>
      <c r="S428" s="55" t="str">
        <f>IF(C428="","",IF(ISERROR(VLOOKUP(VLOOKUP(C428,Table1[[Practice no.]:[12]],33,FALSE),List!$A$2:$B$5,2,FALSE)),"",VLOOKUP(VLOOKUP(C428,Table1[[Practice no.]:[12]],33,FALSE),List!$A$2:$B$5,2,FALSE)))</f>
        <v/>
      </c>
      <c r="T428" s="55" t="str">
        <f>IF(C428="","",IF(ISERROR(VLOOKUP(VLOOKUP(C428,Table1[[Practice no.]:[12]],34,FALSE),List!$A$2:$B$5,2,FALSE)),"",VLOOKUP(VLOOKUP(C428,Table1[[Practice no.]:[12]],34,FALSE),List!$A$2:$B$5,2,FALSE)))</f>
        <v/>
      </c>
      <c r="U428" s="55" t="str">
        <f>IF(C428="","",IF(ISERROR(VLOOKUP(VLOOKUP(C428,Table1[[Practice no.]:[12]],35,FALSE),List!$A$2:$B$5,2,FALSE)),"",VLOOKUP(VLOOKUP(C428,Table1[[Practice no.]:[12]],35,FALSE),List!$A$2:$B$5,2,FALSE)))</f>
        <v/>
      </c>
      <c r="V428" s="55" t="str">
        <f>IF(C428="","",IF(ISERROR(VLOOKUP(VLOOKUP(C428,Table1[[Practice no.]:[12]],36,FALSE),List!$A$2:$B$5,2,FALSE)),"",VLOOKUP(VLOOKUP(C428,Table1[[Practice no.]:[12]],36,FALSE),List!$A$2:$B$5,2,FALSE)))</f>
        <v/>
      </c>
      <c r="W428" s="55" t="str">
        <f>IF(C428="","",IF(ISERROR(VLOOKUP(VLOOKUP(C428,Table1[[Practice no.]:[12]],37,FALSE),List!$A$2:$B$5,2,FALSE)),"",VLOOKUP(VLOOKUP(C428,Table1[[Practice no.]:[12]],37,FALSE),List!$A$2:$B$5,2,FALSE)))</f>
        <v/>
      </c>
      <c r="X428" s="55" t="str">
        <f>IF(C428="","",IF(ISERROR(VLOOKUP(VLOOKUP(C428,Table1[[Practice no.]:[12]],38,FALSE),List!$A$2:$B$5,2,FALSE)),"",VLOOKUP(VLOOKUP(C428,Table1[[Practice no.]:[12]],38,FALSE),List!$A$2:$B$5,2,FALSE)))</f>
        <v/>
      </c>
      <c r="Y428" s="55" t="str">
        <f>IF(C428="","",IF(ISERROR(VLOOKUP(VLOOKUP(C428,Table1[[Practice no.]:[12]],39,FALSE),List!$A$2:$B$5,2,FALSE)),"",VLOOKUP(VLOOKUP(C428,Table1[[Practice no.]:[12]],39,FALSE),List!$A$2:$B$5,2,FALSE)))</f>
        <v/>
      </c>
      <c r="Z428" s="55" t="str">
        <f>IF(C428="","",IF(ISERROR(VLOOKUP(VLOOKUP(C428,Table1[[Practice no.]:[12]],40,FALSE),List!$A$2:$B$5,2,FALSE)),"",VLOOKUP(VLOOKUP(C428,Table1[[Practice no.]:[12]],40,FALSE),List!$A$2:$B$5,2,FALSE)))</f>
        <v/>
      </c>
      <c r="AA428" s="55" t="str">
        <f>IF(C428="","",IF(ISERROR(VLOOKUP(VLOOKUP(C428,Table1[[Practice no.]:[12]],41,FALSE),List!$A$2:$B$5,2,FALSE)),"",VLOOKUP(VLOOKUP(C428,Table1[[Practice no.]:[12]],41,FALSE),List!$A$2:$B$5,2,FALSE)))</f>
        <v/>
      </c>
      <c r="AB428" s="55" t="str">
        <f>IF(C428="","",IF(ISERROR(VLOOKUP(VLOOKUP(C428,Table1[[Practice no.]:[12]],42,FALSE),List!$A$2:$B$5,2,FALSE)),"",VLOOKUP(VLOOKUP(C428,Table1[[Practice no.]:[12]],42,FALSE),List!$A$2:$B$5,2,FALSE)))</f>
        <v/>
      </c>
    </row>
    <row r="429" spans="1:28" ht="40.35" customHeight="1">
      <c r="A429" s="222"/>
      <c r="B429" s="219"/>
      <c r="C429" s="217"/>
      <c r="D429" s="219" t="str">
        <f>IF(C429="","",HYPERLINK("#'" &amp; C429 &amp; "'!A1",VLOOKUP(C429,Table1[[Practice no.]:[Pracitce Name]],2,FALSE)))</f>
        <v/>
      </c>
      <c r="E429" s="65" t="str">
        <f>IF(C429="","",IF(ISERROR(VLOOKUP(VLOOKUP(C429,Table1[[Practice no.]:[12]],19,FALSE),List!$A$2:$B$5,2,FALSE)),"",VLOOKUP(VLOOKUP(C429,Table1[[Practice no.]:[12]],19,FALSE),List!$A$2:$B$5,2,FALSE)))</f>
        <v/>
      </c>
      <c r="F429" s="66" t="str">
        <f>IF(C429="","",IF(ISERROR(VLOOKUP(VLOOKUP(C429,Table1[[Practice no.]:[12]],20,FALSE),List!$A$2:$B$5,2,FALSE)),"",VLOOKUP(VLOOKUP(C429,Table1[[Practice no.]:[12]],20,FALSE),List!$A$2:$B$5,2,FALSE)))</f>
        <v/>
      </c>
      <c r="G429" s="66" t="str">
        <f>IF(C429="","",IF(ISERROR(VLOOKUP(VLOOKUP(C429,Table1[[Practice no.]:[12]],21,FALSE),List!$A$2:$B$5,2,FALSE)),"",VLOOKUP(VLOOKUP(C429,Table1[[Practice no.]:[12]],21,FALSE),List!$A$2:$B$5,2,FALSE)))</f>
        <v/>
      </c>
      <c r="H429" s="67" t="str">
        <f>IF(C429="","",IF(ISERROR(VLOOKUP(VLOOKUP(C429,Table1[[Practice no.]:[12]],22,FALSE),List!$A$2:$B$5,2,FALSE)),"",VLOOKUP(VLOOKUP(C429,Table1[[Practice no.]:[12]],22,FALSE),List!$A$2:$B$5,2,FALSE)))</f>
        <v/>
      </c>
      <c r="I429" s="67" t="str">
        <f>IF(C429="","",IF(ISERROR(VLOOKUP(VLOOKUP(C429,Table1[[Practice no.]:[12]],23,FALSE),List!$A$2:$B$5,2,FALSE)),"",VLOOKUP(VLOOKUP(C429,Table1[[Practice no.]:[12]],23,FALSE),List!$A$2:$B$5,2,FALSE)))</f>
        <v/>
      </c>
      <c r="J429" s="67" t="str">
        <f>IF(C429="","",IF(ISERROR(VLOOKUP(VLOOKUP(C429,Table1[[Practice no.]:[12]],24,FALSE),List!$A$2:$B$5,2,FALSE)),"",VLOOKUP(VLOOKUP(C429,Table1[[Practice no.]:[12]],24,FALSE),List!$A$2:$B$5,2,FALSE)))</f>
        <v/>
      </c>
      <c r="K429" s="68" t="str">
        <f>IF(C429="","",IF(ISERROR(VLOOKUP(VLOOKUP(C429,Table1[[Practice no.]:[12]],25,FALSE),List!$A$2:$B$5,2,FALSE)),"",VLOOKUP(VLOOKUP(C429,Table1[[Practice no.]:[12]],25,FALSE),List!$A$2:$B$5,2,FALSE)))</f>
        <v/>
      </c>
      <c r="L429" s="68" t="str">
        <f>IF(C429="","",IF(ISERROR(VLOOKUP(VLOOKUP(C429,Table1[[Practice no.]:[12]],26,FALSE),List!$A$2:$B$5,2,FALSE)),"",VLOOKUP(VLOOKUP(C429,Table1[[Practice no.]:[12]],26,FALSE),List!$A$2:$B$5,2,FALSE)))</f>
        <v/>
      </c>
      <c r="M429" s="68" t="str">
        <f>IF(C429="","",IF(ISERROR(VLOOKUP(VLOOKUP(C429,Table1[[Practice no.]:[12]],27,FALSE),List!$A$2:$B$5,2,FALSE)),"",VLOOKUP(VLOOKUP(C429,Table1[[Practice no.]:[12]],27,FALSE),List!$A$2:$B$5,2,FALSE)))</f>
        <v/>
      </c>
      <c r="N429" s="69" t="str">
        <f>IF(C429="","",IF(ISERROR(VLOOKUP(VLOOKUP(C429,Table1[[Practice no.]:[12]],28,FALSE),List!$A$2:$B$5,2,FALSE)),"",VLOOKUP(VLOOKUP(C429,Table1[[Practice no.]:[12]],28,FALSE),List!$A$2:$B$5,2,FALSE)))</f>
        <v/>
      </c>
      <c r="O429" s="69" t="str">
        <f>IF(C429="","",IF(ISERROR(VLOOKUP(VLOOKUP(C429,Table1[[Practice no.]:[12]],29,FALSE),List!$A$2:$B$5,2,FALSE)),"",VLOOKUP(VLOOKUP(C429,Table1[[Practice no.]:[12]],29,FALSE),List!$A$2:$B$5,2,FALSE)))</f>
        <v/>
      </c>
      <c r="P429" s="69" t="str">
        <f>IF(C429="","",IF(ISERROR(VLOOKUP(VLOOKUP(C429,Table1[[Practice no.]:[12]],30,FALSE),List!$A$2:$B$5,2,FALSE)),"",VLOOKUP(VLOOKUP(C429,Table1[[Practice no.]:[12]],30,FALSE),List!$A$2:$B$5,2,FALSE)))</f>
        <v/>
      </c>
      <c r="Q429" s="77" t="str">
        <f>IF(C429="","",IF(ISERROR(VLOOKUP(VLOOKUP(C429,Table1[[Practice no.]:[12]],31,FALSE),List!$A$2:$B$5,2,FALSE)),"",VLOOKUP(VLOOKUP(C429,Table1[[Practice no.]:[12]],31,FALSE),List!$A$2:$B$5,2,FALSE)))</f>
        <v/>
      </c>
      <c r="R429" s="55" t="str">
        <f>IF(C429="","",IF(ISERROR(VLOOKUP(VLOOKUP(C429,Table1[[Practice no.]:[12]],32,FALSE),List!$A$2:$B$5,2,FALSE)),"",VLOOKUP(VLOOKUP(C429,Table1[[Practice no.]:[12]],32,FALSE),List!$A$2:$B$5,2,FALSE)))</f>
        <v/>
      </c>
      <c r="S429" s="55" t="str">
        <f>IF(C429="","",IF(ISERROR(VLOOKUP(VLOOKUP(C429,Table1[[Practice no.]:[12]],33,FALSE),List!$A$2:$B$5,2,FALSE)),"",VLOOKUP(VLOOKUP(C429,Table1[[Practice no.]:[12]],33,FALSE),List!$A$2:$B$5,2,FALSE)))</f>
        <v/>
      </c>
      <c r="T429" s="55" t="str">
        <f>IF(C429="","",IF(ISERROR(VLOOKUP(VLOOKUP(C429,Table1[[Practice no.]:[12]],34,FALSE),List!$A$2:$B$5,2,FALSE)),"",VLOOKUP(VLOOKUP(C429,Table1[[Practice no.]:[12]],34,FALSE),List!$A$2:$B$5,2,FALSE)))</f>
        <v/>
      </c>
      <c r="U429" s="55" t="str">
        <f>IF(C429="","",IF(ISERROR(VLOOKUP(VLOOKUP(C429,Table1[[Practice no.]:[12]],35,FALSE),List!$A$2:$B$5,2,FALSE)),"",VLOOKUP(VLOOKUP(C429,Table1[[Practice no.]:[12]],35,FALSE),List!$A$2:$B$5,2,FALSE)))</f>
        <v/>
      </c>
      <c r="V429" s="55" t="str">
        <f>IF(C429="","",IF(ISERROR(VLOOKUP(VLOOKUP(C429,Table1[[Practice no.]:[12]],36,FALSE),List!$A$2:$B$5,2,FALSE)),"",VLOOKUP(VLOOKUP(C429,Table1[[Practice no.]:[12]],36,FALSE),List!$A$2:$B$5,2,FALSE)))</f>
        <v/>
      </c>
      <c r="W429" s="55" t="str">
        <f>IF(C429="","",IF(ISERROR(VLOOKUP(VLOOKUP(C429,Table1[[Practice no.]:[12]],37,FALSE),List!$A$2:$B$5,2,FALSE)),"",VLOOKUP(VLOOKUP(C429,Table1[[Practice no.]:[12]],37,FALSE),List!$A$2:$B$5,2,FALSE)))</f>
        <v/>
      </c>
      <c r="X429" s="55" t="str">
        <f>IF(C429="","",IF(ISERROR(VLOOKUP(VLOOKUP(C429,Table1[[Practice no.]:[12]],38,FALSE),List!$A$2:$B$5,2,FALSE)),"",VLOOKUP(VLOOKUP(C429,Table1[[Practice no.]:[12]],38,FALSE),List!$A$2:$B$5,2,FALSE)))</f>
        <v/>
      </c>
      <c r="Y429" s="55" t="str">
        <f>IF(C429="","",IF(ISERROR(VLOOKUP(VLOOKUP(C429,Table1[[Practice no.]:[12]],39,FALSE),List!$A$2:$B$5,2,FALSE)),"",VLOOKUP(VLOOKUP(C429,Table1[[Practice no.]:[12]],39,FALSE),List!$A$2:$B$5,2,FALSE)))</f>
        <v/>
      </c>
      <c r="Z429" s="55" t="str">
        <f>IF(C429="","",IF(ISERROR(VLOOKUP(VLOOKUP(C429,Table1[[Practice no.]:[12]],40,FALSE),List!$A$2:$B$5,2,FALSE)),"",VLOOKUP(VLOOKUP(C429,Table1[[Practice no.]:[12]],40,FALSE),List!$A$2:$B$5,2,FALSE)))</f>
        <v/>
      </c>
      <c r="AA429" s="55" t="str">
        <f>IF(C429="","",IF(ISERROR(VLOOKUP(VLOOKUP(C429,Table1[[Practice no.]:[12]],41,FALSE),List!$A$2:$B$5,2,FALSE)),"",VLOOKUP(VLOOKUP(C429,Table1[[Practice no.]:[12]],41,FALSE),List!$A$2:$B$5,2,FALSE)))</f>
        <v/>
      </c>
      <c r="AB429" s="55" t="str">
        <f>IF(C429="","",IF(ISERROR(VLOOKUP(VLOOKUP(C429,Table1[[Practice no.]:[12]],42,FALSE),List!$A$2:$B$5,2,FALSE)),"",VLOOKUP(VLOOKUP(C429,Table1[[Practice no.]:[12]],42,FALSE),List!$A$2:$B$5,2,FALSE)))</f>
        <v/>
      </c>
    </row>
    <row r="430" spans="1:28" ht="40.35" customHeight="1">
      <c r="A430" s="222"/>
      <c r="B430" s="219"/>
      <c r="C430" s="217"/>
      <c r="D430" s="219" t="str">
        <f>IF(C430="","",HYPERLINK("#'" &amp; C430 &amp; "'!A1",VLOOKUP(C430,Table1[[Practice no.]:[Pracitce Name]],2,FALSE)))</f>
        <v/>
      </c>
      <c r="E430" s="65" t="str">
        <f>IF(C430="","",IF(ISERROR(VLOOKUP(VLOOKUP(C430,Table1[[Practice no.]:[12]],19,FALSE),List!$A$2:$B$5,2,FALSE)),"",VLOOKUP(VLOOKUP(C430,Table1[[Practice no.]:[12]],19,FALSE),List!$A$2:$B$5,2,FALSE)))</f>
        <v/>
      </c>
      <c r="F430" s="66" t="str">
        <f>IF(C430="","",IF(ISERROR(VLOOKUP(VLOOKUP(C430,Table1[[Practice no.]:[12]],20,FALSE),List!$A$2:$B$5,2,FALSE)),"",VLOOKUP(VLOOKUP(C430,Table1[[Practice no.]:[12]],20,FALSE),List!$A$2:$B$5,2,FALSE)))</f>
        <v/>
      </c>
      <c r="G430" s="66" t="str">
        <f>IF(C430="","",IF(ISERROR(VLOOKUP(VLOOKUP(C430,Table1[[Practice no.]:[12]],21,FALSE),List!$A$2:$B$5,2,FALSE)),"",VLOOKUP(VLOOKUP(C430,Table1[[Practice no.]:[12]],21,FALSE),List!$A$2:$B$5,2,FALSE)))</f>
        <v/>
      </c>
      <c r="H430" s="67" t="str">
        <f>IF(C430="","",IF(ISERROR(VLOOKUP(VLOOKUP(C430,Table1[[Practice no.]:[12]],22,FALSE),List!$A$2:$B$5,2,FALSE)),"",VLOOKUP(VLOOKUP(C430,Table1[[Practice no.]:[12]],22,FALSE),List!$A$2:$B$5,2,FALSE)))</f>
        <v/>
      </c>
      <c r="I430" s="67" t="str">
        <f>IF(C430="","",IF(ISERROR(VLOOKUP(VLOOKUP(C430,Table1[[Practice no.]:[12]],23,FALSE),List!$A$2:$B$5,2,FALSE)),"",VLOOKUP(VLOOKUP(C430,Table1[[Practice no.]:[12]],23,FALSE),List!$A$2:$B$5,2,FALSE)))</f>
        <v/>
      </c>
      <c r="J430" s="67" t="str">
        <f>IF(C430="","",IF(ISERROR(VLOOKUP(VLOOKUP(C430,Table1[[Practice no.]:[12]],24,FALSE),List!$A$2:$B$5,2,FALSE)),"",VLOOKUP(VLOOKUP(C430,Table1[[Practice no.]:[12]],24,FALSE),List!$A$2:$B$5,2,FALSE)))</f>
        <v/>
      </c>
      <c r="K430" s="68" t="str">
        <f>IF(C430="","",IF(ISERROR(VLOOKUP(VLOOKUP(C430,Table1[[Practice no.]:[12]],25,FALSE),List!$A$2:$B$5,2,FALSE)),"",VLOOKUP(VLOOKUP(C430,Table1[[Practice no.]:[12]],25,FALSE),List!$A$2:$B$5,2,FALSE)))</f>
        <v/>
      </c>
      <c r="L430" s="68" t="str">
        <f>IF(C430="","",IF(ISERROR(VLOOKUP(VLOOKUP(C430,Table1[[Practice no.]:[12]],26,FALSE),List!$A$2:$B$5,2,FALSE)),"",VLOOKUP(VLOOKUP(C430,Table1[[Practice no.]:[12]],26,FALSE),List!$A$2:$B$5,2,FALSE)))</f>
        <v/>
      </c>
      <c r="M430" s="68" t="str">
        <f>IF(C430="","",IF(ISERROR(VLOOKUP(VLOOKUP(C430,Table1[[Practice no.]:[12]],27,FALSE),List!$A$2:$B$5,2,FALSE)),"",VLOOKUP(VLOOKUP(C430,Table1[[Practice no.]:[12]],27,FALSE),List!$A$2:$B$5,2,FALSE)))</f>
        <v/>
      </c>
      <c r="N430" s="69" t="str">
        <f>IF(C430="","",IF(ISERROR(VLOOKUP(VLOOKUP(C430,Table1[[Practice no.]:[12]],28,FALSE),List!$A$2:$B$5,2,FALSE)),"",VLOOKUP(VLOOKUP(C430,Table1[[Practice no.]:[12]],28,FALSE),List!$A$2:$B$5,2,FALSE)))</f>
        <v/>
      </c>
      <c r="O430" s="69" t="str">
        <f>IF(C430="","",IF(ISERROR(VLOOKUP(VLOOKUP(C430,Table1[[Practice no.]:[12]],29,FALSE),List!$A$2:$B$5,2,FALSE)),"",VLOOKUP(VLOOKUP(C430,Table1[[Practice no.]:[12]],29,FALSE),List!$A$2:$B$5,2,FALSE)))</f>
        <v/>
      </c>
      <c r="P430" s="69" t="str">
        <f>IF(C430="","",IF(ISERROR(VLOOKUP(VLOOKUP(C430,Table1[[Practice no.]:[12]],30,FALSE),List!$A$2:$B$5,2,FALSE)),"",VLOOKUP(VLOOKUP(C430,Table1[[Practice no.]:[12]],30,FALSE),List!$A$2:$B$5,2,FALSE)))</f>
        <v/>
      </c>
      <c r="Q430" s="77" t="str">
        <f>IF(C430="","",IF(ISERROR(VLOOKUP(VLOOKUP(C430,Table1[[Practice no.]:[12]],31,FALSE),List!$A$2:$B$5,2,FALSE)),"",VLOOKUP(VLOOKUP(C430,Table1[[Practice no.]:[12]],31,FALSE),List!$A$2:$B$5,2,FALSE)))</f>
        <v/>
      </c>
      <c r="R430" s="55" t="str">
        <f>IF(C430="","",IF(ISERROR(VLOOKUP(VLOOKUP(C430,Table1[[Practice no.]:[12]],32,FALSE),List!$A$2:$B$5,2,FALSE)),"",VLOOKUP(VLOOKUP(C430,Table1[[Practice no.]:[12]],32,FALSE),List!$A$2:$B$5,2,FALSE)))</f>
        <v/>
      </c>
      <c r="S430" s="55" t="str">
        <f>IF(C430="","",IF(ISERROR(VLOOKUP(VLOOKUP(C430,Table1[[Practice no.]:[12]],33,FALSE),List!$A$2:$B$5,2,FALSE)),"",VLOOKUP(VLOOKUP(C430,Table1[[Practice no.]:[12]],33,FALSE),List!$A$2:$B$5,2,FALSE)))</f>
        <v/>
      </c>
      <c r="T430" s="55" t="str">
        <f>IF(C430="","",IF(ISERROR(VLOOKUP(VLOOKUP(C430,Table1[[Practice no.]:[12]],34,FALSE),List!$A$2:$B$5,2,FALSE)),"",VLOOKUP(VLOOKUP(C430,Table1[[Practice no.]:[12]],34,FALSE),List!$A$2:$B$5,2,FALSE)))</f>
        <v/>
      </c>
      <c r="U430" s="55" t="str">
        <f>IF(C430="","",IF(ISERROR(VLOOKUP(VLOOKUP(C430,Table1[[Practice no.]:[12]],35,FALSE),List!$A$2:$B$5,2,FALSE)),"",VLOOKUP(VLOOKUP(C430,Table1[[Practice no.]:[12]],35,FALSE),List!$A$2:$B$5,2,FALSE)))</f>
        <v/>
      </c>
      <c r="V430" s="55" t="str">
        <f>IF(C430="","",IF(ISERROR(VLOOKUP(VLOOKUP(C430,Table1[[Practice no.]:[12]],36,FALSE),List!$A$2:$B$5,2,FALSE)),"",VLOOKUP(VLOOKUP(C430,Table1[[Practice no.]:[12]],36,FALSE),List!$A$2:$B$5,2,FALSE)))</f>
        <v/>
      </c>
      <c r="W430" s="55" t="str">
        <f>IF(C430="","",IF(ISERROR(VLOOKUP(VLOOKUP(C430,Table1[[Practice no.]:[12]],37,FALSE),List!$A$2:$B$5,2,FALSE)),"",VLOOKUP(VLOOKUP(C430,Table1[[Practice no.]:[12]],37,FALSE),List!$A$2:$B$5,2,FALSE)))</f>
        <v/>
      </c>
      <c r="X430" s="55" t="str">
        <f>IF(C430="","",IF(ISERROR(VLOOKUP(VLOOKUP(C430,Table1[[Practice no.]:[12]],38,FALSE),List!$A$2:$B$5,2,FALSE)),"",VLOOKUP(VLOOKUP(C430,Table1[[Practice no.]:[12]],38,FALSE),List!$A$2:$B$5,2,FALSE)))</f>
        <v/>
      </c>
      <c r="Y430" s="55" t="str">
        <f>IF(C430="","",IF(ISERROR(VLOOKUP(VLOOKUP(C430,Table1[[Practice no.]:[12]],39,FALSE),List!$A$2:$B$5,2,FALSE)),"",VLOOKUP(VLOOKUP(C430,Table1[[Practice no.]:[12]],39,FALSE),List!$A$2:$B$5,2,FALSE)))</f>
        <v/>
      </c>
      <c r="Z430" s="55" t="str">
        <f>IF(C430="","",IF(ISERROR(VLOOKUP(VLOOKUP(C430,Table1[[Practice no.]:[12]],40,FALSE),List!$A$2:$B$5,2,FALSE)),"",VLOOKUP(VLOOKUP(C430,Table1[[Practice no.]:[12]],40,FALSE),List!$A$2:$B$5,2,FALSE)))</f>
        <v/>
      </c>
      <c r="AA430" s="55" t="str">
        <f>IF(C430="","",IF(ISERROR(VLOOKUP(VLOOKUP(C430,Table1[[Practice no.]:[12]],41,FALSE),List!$A$2:$B$5,2,FALSE)),"",VLOOKUP(VLOOKUP(C430,Table1[[Practice no.]:[12]],41,FALSE),List!$A$2:$B$5,2,FALSE)))</f>
        <v/>
      </c>
      <c r="AB430" s="55" t="str">
        <f>IF(C430="","",IF(ISERROR(VLOOKUP(VLOOKUP(C430,Table1[[Practice no.]:[12]],42,FALSE),List!$A$2:$B$5,2,FALSE)),"",VLOOKUP(VLOOKUP(C430,Table1[[Practice no.]:[12]],42,FALSE),List!$A$2:$B$5,2,FALSE)))</f>
        <v/>
      </c>
    </row>
    <row r="431" spans="1:28" ht="40.35" customHeight="1">
      <c r="A431" s="222"/>
      <c r="B431" s="219"/>
      <c r="C431" s="217"/>
      <c r="D431" s="219" t="str">
        <f>IF(C431="","",HYPERLINK("#'" &amp; C431 &amp; "'!A1",VLOOKUP(C431,Table1[[Practice no.]:[Pracitce Name]],2,FALSE)))</f>
        <v/>
      </c>
      <c r="E431" s="65" t="str">
        <f>IF(C431="","",IF(ISERROR(VLOOKUP(VLOOKUP(C431,Table1[[Practice no.]:[12]],19,FALSE),List!$A$2:$B$5,2,FALSE)),"",VLOOKUP(VLOOKUP(C431,Table1[[Practice no.]:[12]],19,FALSE),List!$A$2:$B$5,2,FALSE)))</f>
        <v/>
      </c>
      <c r="F431" s="66" t="str">
        <f>IF(C431="","",IF(ISERROR(VLOOKUP(VLOOKUP(C431,Table1[[Practice no.]:[12]],20,FALSE),List!$A$2:$B$5,2,FALSE)),"",VLOOKUP(VLOOKUP(C431,Table1[[Practice no.]:[12]],20,FALSE),List!$A$2:$B$5,2,FALSE)))</f>
        <v/>
      </c>
      <c r="G431" s="66" t="str">
        <f>IF(C431="","",IF(ISERROR(VLOOKUP(VLOOKUP(C431,Table1[[Practice no.]:[12]],21,FALSE),List!$A$2:$B$5,2,FALSE)),"",VLOOKUP(VLOOKUP(C431,Table1[[Practice no.]:[12]],21,FALSE),List!$A$2:$B$5,2,FALSE)))</f>
        <v/>
      </c>
      <c r="H431" s="67" t="str">
        <f>IF(C431="","",IF(ISERROR(VLOOKUP(VLOOKUP(C431,Table1[[Practice no.]:[12]],22,FALSE),List!$A$2:$B$5,2,FALSE)),"",VLOOKUP(VLOOKUP(C431,Table1[[Practice no.]:[12]],22,FALSE),List!$A$2:$B$5,2,FALSE)))</f>
        <v/>
      </c>
      <c r="I431" s="67" t="str">
        <f>IF(C431="","",IF(ISERROR(VLOOKUP(VLOOKUP(C431,Table1[[Practice no.]:[12]],23,FALSE),List!$A$2:$B$5,2,FALSE)),"",VLOOKUP(VLOOKUP(C431,Table1[[Practice no.]:[12]],23,FALSE),List!$A$2:$B$5,2,FALSE)))</f>
        <v/>
      </c>
      <c r="J431" s="67" t="str">
        <f>IF(C431="","",IF(ISERROR(VLOOKUP(VLOOKUP(C431,Table1[[Practice no.]:[12]],24,FALSE),List!$A$2:$B$5,2,FALSE)),"",VLOOKUP(VLOOKUP(C431,Table1[[Practice no.]:[12]],24,FALSE),List!$A$2:$B$5,2,FALSE)))</f>
        <v/>
      </c>
      <c r="K431" s="68" t="str">
        <f>IF(C431="","",IF(ISERROR(VLOOKUP(VLOOKUP(C431,Table1[[Practice no.]:[12]],25,FALSE),List!$A$2:$B$5,2,FALSE)),"",VLOOKUP(VLOOKUP(C431,Table1[[Practice no.]:[12]],25,FALSE),List!$A$2:$B$5,2,FALSE)))</f>
        <v/>
      </c>
      <c r="L431" s="68" t="str">
        <f>IF(C431="","",IF(ISERROR(VLOOKUP(VLOOKUP(C431,Table1[[Practice no.]:[12]],26,FALSE),List!$A$2:$B$5,2,FALSE)),"",VLOOKUP(VLOOKUP(C431,Table1[[Practice no.]:[12]],26,FALSE),List!$A$2:$B$5,2,FALSE)))</f>
        <v/>
      </c>
      <c r="M431" s="68" t="str">
        <f>IF(C431="","",IF(ISERROR(VLOOKUP(VLOOKUP(C431,Table1[[Practice no.]:[12]],27,FALSE),List!$A$2:$B$5,2,FALSE)),"",VLOOKUP(VLOOKUP(C431,Table1[[Practice no.]:[12]],27,FALSE),List!$A$2:$B$5,2,FALSE)))</f>
        <v/>
      </c>
      <c r="N431" s="69" t="str">
        <f>IF(C431="","",IF(ISERROR(VLOOKUP(VLOOKUP(C431,Table1[[Practice no.]:[12]],28,FALSE),List!$A$2:$B$5,2,FALSE)),"",VLOOKUP(VLOOKUP(C431,Table1[[Practice no.]:[12]],28,FALSE),List!$A$2:$B$5,2,FALSE)))</f>
        <v/>
      </c>
      <c r="O431" s="69" t="str">
        <f>IF(C431="","",IF(ISERROR(VLOOKUP(VLOOKUP(C431,Table1[[Practice no.]:[12]],29,FALSE),List!$A$2:$B$5,2,FALSE)),"",VLOOKUP(VLOOKUP(C431,Table1[[Practice no.]:[12]],29,FALSE),List!$A$2:$B$5,2,FALSE)))</f>
        <v/>
      </c>
      <c r="P431" s="69" t="str">
        <f>IF(C431="","",IF(ISERROR(VLOOKUP(VLOOKUP(C431,Table1[[Practice no.]:[12]],30,FALSE),List!$A$2:$B$5,2,FALSE)),"",VLOOKUP(VLOOKUP(C431,Table1[[Practice no.]:[12]],30,FALSE),List!$A$2:$B$5,2,FALSE)))</f>
        <v/>
      </c>
      <c r="Q431" s="77" t="str">
        <f>IF(C431="","",IF(ISERROR(VLOOKUP(VLOOKUP(C431,Table1[[Practice no.]:[12]],31,FALSE),List!$A$2:$B$5,2,FALSE)),"",VLOOKUP(VLOOKUP(C431,Table1[[Practice no.]:[12]],31,FALSE),List!$A$2:$B$5,2,FALSE)))</f>
        <v/>
      </c>
      <c r="R431" s="55" t="str">
        <f>IF(C431="","",IF(ISERROR(VLOOKUP(VLOOKUP(C431,Table1[[Practice no.]:[12]],32,FALSE),List!$A$2:$B$5,2,FALSE)),"",VLOOKUP(VLOOKUP(C431,Table1[[Practice no.]:[12]],32,FALSE),List!$A$2:$B$5,2,FALSE)))</f>
        <v/>
      </c>
      <c r="S431" s="55" t="str">
        <f>IF(C431="","",IF(ISERROR(VLOOKUP(VLOOKUP(C431,Table1[[Practice no.]:[12]],33,FALSE),List!$A$2:$B$5,2,FALSE)),"",VLOOKUP(VLOOKUP(C431,Table1[[Practice no.]:[12]],33,FALSE),List!$A$2:$B$5,2,FALSE)))</f>
        <v/>
      </c>
      <c r="T431" s="55" t="str">
        <f>IF(C431="","",IF(ISERROR(VLOOKUP(VLOOKUP(C431,Table1[[Practice no.]:[12]],34,FALSE),List!$A$2:$B$5,2,FALSE)),"",VLOOKUP(VLOOKUP(C431,Table1[[Practice no.]:[12]],34,FALSE),List!$A$2:$B$5,2,FALSE)))</f>
        <v/>
      </c>
      <c r="U431" s="55" t="str">
        <f>IF(C431="","",IF(ISERROR(VLOOKUP(VLOOKUP(C431,Table1[[Practice no.]:[12]],35,FALSE),List!$A$2:$B$5,2,FALSE)),"",VLOOKUP(VLOOKUP(C431,Table1[[Practice no.]:[12]],35,FALSE),List!$A$2:$B$5,2,FALSE)))</f>
        <v/>
      </c>
      <c r="V431" s="55" t="str">
        <f>IF(C431="","",IF(ISERROR(VLOOKUP(VLOOKUP(C431,Table1[[Practice no.]:[12]],36,FALSE),List!$A$2:$B$5,2,FALSE)),"",VLOOKUP(VLOOKUP(C431,Table1[[Practice no.]:[12]],36,FALSE),List!$A$2:$B$5,2,FALSE)))</f>
        <v/>
      </c>
      <c r="W431" s="55" t="str">
        <f>IF(C431="","",IF(ISERROR(VLOOKUP(VLOOKUP(C431,Table1[[Practice no.]:[12]],37,FALSE),List!$A$2:$B$5,2,FALSE)),"",VLOOKUP(VLOOKUP(C431,Table1[[Practice no.]:[12]],37,FALSE),List!$A$2:$B$5,2,FALSE)))</f>
        <v/>
      </c>
      <c r="X431" s="55" t="str">
        <f>IF(C431="","",IF(ISERROR(VLOOKUP(VLOOKUP(C431,Table1[[Practice no.]:[12]],38,FALSE),List!$A$2:$B$5,2,FALSE)),"",VLOOKUP(VLOOKUP(C431,Table1[[Practice no.]:[12]],38,FALSE),List!$A$2:$B$5,2,FALSE)))</f>
        <v/>
      </c>
      <c r="Y431" s="55" t="str">
        <f>IF(C431="","",IF(ISERROR(VLOOKUP(VLOOKUP(C431,Table1[[Practice no.]:[12]],39,FALSE),List!$A$2:$B$5,2,FALSE)),"",VLOOKUP(VLOOKUP(C431,Table1[[Practice no.]:[12]],39,FALSE),List!$A$2:$B$5,2,FALSE)))</f>
        <v/>
      </c>
      <c r="Z431" s="55" t="str">
        <f>IF(C431="","",IF(ISERROR(VLOOKUP(VLOOKUP(C431,Table1[[Practice no.]:[12]],40,FALSE),List!$A$2:$B$5,2,FALSE)),"",VLOOKUP(VLOOKUP(C431,Table1[[Practice no.]:[12]],40,FALSE),List!$A$2:$B$5,2,FALSE)))</f>
        <v/>
      </c>
      <c r="AA431" s="55" t="str">
        <f>IF(C431="","",IF(ISERROR(VLOOKUP(VLOOKUP(C431,Table1[[Practice no.]:[12]],41,FALSE),List!$A$2:$B$5,2,FALSE)),"",VLOOKUP(VLOOKUP(C431,Table1[[Practice no.]:[12]],41,FALSE),List!$A$2:$B$5,2,FALSE)))</f>
        <v/>
      </c>
      <c r="AB431" s="55" t="str">
        <f>IF(C431="","",IF(ISERROR(VLOOKUP(VLOOKUP(C431,Table1[[Practice no.]:[12]],42,FALSE),List!$A$2:$B$5,2,FALSE)),"",VLOOKUP(VLOOKUP(C431,Table1[[Practice no.]:[12]],42,FALSE),List!$A$2:$B$5,2,FALSE)))</f>
        <v/>
      </c>
    </row>
    <row r="432" spans="1:28" ht="40.35" customHeight="1">
      <c r="A432" s="222"/>
      <c r="B432" s="219"/>
      <c r="C432" s="217"/>
      <c r="D432" s="219" t="str">
        <f>IF(C432="","",HYPERLINK("#'" &amp; C432 &amp; "'!A1",VLOOKUP(C432,Table1[[Practice no.]:[Pracitce Name]],2,FALSE)))</f>
        <v/>
      </c>
      <c r="E432" s="65" t="str">
        <f>IF(C432="","",IF(ISERROR(VLOOKUP(VLOOKUP(C432,Table1[[Practice no.]:[12]],19,FALSE),List!$A$2:$B$5,2,FALSE)),"",VLOOKUP(VLOOKUP(C432,Table1[[Practice no.]:[12]],19,FALSE),List!$A$2:$B$5,2,FALSE)))</f>
        <v/>
      </c>
      <c r="F432" s="66" t="str">
        <f>IF(C432="","",IF(ISERROR(VLOOKUP(VLOOKUP(C432,Table1[[Practice no.]:[12]],20,FALSE),List!$A$2:$B$5,2,FALSE)),"",VLOOKUP(VLOOKUP(C432,Table1[[Practice no.]:[12]],20,FALSE),List!$A$2:$B$5,2,FALSE)))</f>
        <v/>
      </c>
      <c r="G432" s="66" t="str">
        <f>IF(C432="","",IF(ISERROR(VLOOKUP(VLOOKUP(C432,Table1[[Practice no.]:[12]],21,FALSE),List!$A$2:$B$5,2,FALSE)),"",VLOOKUP(VLOOKUP(C432,Table1[[Practice no.]:[12]],21,FALSE),List!$A$2:$B$5,2,FALSE)))</f>
        <v/>
      </c>
      <c r="H432" s="67" t="str">
        <f>IF(C432="","",IF(ISERROR(VLOOKUP(VLOOKUP(C432,Table1[[Practice no.]:[12]],22,FALSE),List!$A$2:$B$5,2,FALSE)),"",VLOOKUP(VLOOKUP(C432,Table1[[Practice no.]:[12]],22,FALSE),List!$A$2:$B$5,2,FALSE)))</f>
        <v/>
      </c>
      <c r="I432" s="67" t="str">
        <f>IF(C432="","",IF(ISERROR(VLOOKUP(VLOOKUP(C432,Table1[[Practice no.]:[12]],23,FALSE),List!$A$2:$B$5,2,FALSE)),"",VLOOKUP(VLOOKUP(C432,Table1[[Practice no.]:[12]],23,FALSE),List!$A$2:$B$5,2,FALSE)))</f>
        <v/>
      </c>
      <c r="J432" s="67" t="str">
        <f>IF(C432="","",IF(ISERROR(VLOOKUP(VLOOKUP(C432,Table1[[Practice no.]:[12]],24,FALSE),List!$A$2:$B$5,2,FALSE)),"",VLOOKUP(VLOOKUP(C432,Table1[[Practice no.]:[12]],24,FALSE),List!$A$2:$B$5,2,FALSE)))</f>
        <v/>
      </c>
      <c r="K432" s="68" t="str">
        <f>IF(C432="","",IF(ISERROR(VLOOKUP(VLOOKUP(C432,Table1[[Practice no.]:[12]],25,FALSE),List!$A$2:$B$5,2,FALSE)),"",VLOOKUP(VLOOKUP(C432,Table1[[Practice no.]:[12]],25,FALSE),List!$A$2:$B$5,2,FALSE)))</f>
        <v/>
      </c>
      <c r="L432" s="68" t="str">
        <f>IF(C432="","",IF(ISERROR(VLOOKUP(VLOOKUP(C432,Table1[[Practice no.]:[12]],26,FALSE),List!$A$2:$B$5,2,FALSE)),"",VLOOKUP(VLOOKUP(C432,Table1[[Practice no.]:[12]],26,FALSE),List!$A$2:$B$5,2,FALSE)))</f>
        <v/>
      </c>
      <c r="M432" s="68" t="str">
        <f>IF(C432="","",IF(ISERROR(VLOOKUP(VLOOKUP(C432,Table1[[Practice no.]:[12]],27,FALSE),List!$A$2:$B$5,2,FALSE)),"",VLOOKUP(VLOOKUP(C432,Table1[[Practice no.]:[12]],27,FALSE),List!$A$2:$B$5,2,FALSE)))</f>
        <v/>
      </c>
      <c r="N432" s="69" t="str">
        <f>IF(C432="","",IF(ISERROR(VLOOKUP(VLOOKUP(C432,Table1[[Practice no.]:[12]],28,FALSE),List!$A$2:$B$5,2,FALSE)),"",VLOOKUP(VLOOKUP(C432,Table1[[Practice no.]:[12]],28,FALSE),List!$A$2:$B$5,2,FALSE)))</f>
        <v/>
      </c>
      <c r="O432" s="69" t="str">
        <f>IF(C432="","",IF(ISERROR(VLOOKUP(VLOOKUP(C432,Table1[[Practice no.]:[12]],29,FALSE),List!$A$2:$B$5,2,FALSE)),"",VLOOKUP(VLOOKUP(C432,Table1[[Practice no.]:[12]],29,FALSE),List!$A$2:$B$5,2,FALSE)))</f>
        <v/>
      </c>
      <c r="P432" s="69" t="str">
        <f>IF(C432="","",IF(ISERROR(VLOOKUP(VLOOKUP(C432,Table1[[Practice no.]:[12]],30,FALSE),List!$A$2:$B$5,2,FALSE)),"",VLOOKUP(VLOOKUP(C432,Table1[[Practice no.]:[12]],30,FALSE),List!$A$2:$B$5,2,FALSE)))</f>
        <v/>
      </c>
      <c r="Q432" s="77" t="str">
        <f>IF(C432="","",IF(ISERROR(VLOOKUP(VLOOKUP(C432,Table1[[Practice no.]:[12]],31,FALSE),List!$A$2:$B$5,2,FALSE)),"",VLOOKUP(VLOOKUP(C432,Table1[[Practice no.]:[12]],31,FALSE),List!$A$2:$B$5,2,FALSE)))</f>
        <v/>
      </c>
      <c r="R432" s="55" t="str">
        <f>IF(C432="","",IF(ISERROR(VLOOKUP(VLOOKUP(C432,Table1[[Practice no.]:[12]],32,FALSE),List!$A$2:$B$5,2,FALSE)),"",VLOOKUP(VLOOKUP(C432,Table1[[Practice no.]:[12]],32,FALSE),List!$A$2:$B$5,2,FALSE)))</f>
        <v/>
      </c>
      <c r="S432" s="55" t="str">
        <f>IF(C432="","",IF(ISERROR(VLOOKUP(VLOOKUP(C432,Table1[[Practice no.]:[12]],33,FALSE),List!$A$2:$B$5,2,FALSE)),"",VLOOKUP(VLOOKUP(C432,Table1[[Practice no.]:[12]],33,FALSE),List!$A$2:$B$5,2,FALSE)))</f>
        <v/>
      </c>
      <c r="T432" s="55" t="str">
        <f>IF(C432="","",IF(ISERROR(VLOOKUP(VLOOKUP(C432,Table1[[Practice no.]:[12]],34,FALSE),List!$A$2:$B$5,2,FALSE)),"",VLOOKUP(VLOOKUP(C432,Table1[[Practice no.]:[12]],34,FALSE),List!$A$2:$B$5,2,FALSE)))</f>
        <v/>
      </c>
      <c r="U432" s="55" t="str">
        <f>IF(C432="","",IF(ISERROR(VLOOKUP(VLOOKUP(C432,Table1[[Practice no.]:[12]],35,FALSE),List!$A$2:$B$5,2,FALSE)),"",VLOOKUP(VLOOKUP(C432,Table1[[Practice no.]:[12]],35,FALSE),List!$A$2:$B$5,2,FALSE)))</f>
        <v/>
      </c>
      <c r="V432" s="55" t="str">
        <f>IF(C432="","",IF(ISERROR(VLOOKUP(VLOOKUP(C432,Table1[[Practice no.]:[12]],36,FALSE),List!$A$2:$B$5,2,FALSE)),"",VLOOKUP(VLOOKUP(C432,Table1[[Practice no.]:[12]],36,FALSE),List!$A$2:$B$5,2,FALSE)))</f>
        <v/>
      </c>
      <c r="W432" s="55" t="str">
        <f>IF(C432="","",IF(ISERROR(VLOOKUP(VLOOKUP(C432,Table1[[Practice no.]:[12]],37,FALSE),List!$A$2:$B$5,2,FALSE)),"",VLOOKUP(VLOOKUP(C432,Table1[[Practice no.]:[12]],37,FALSE),List!$A$2:$B$5,2,FALSE)))</f>
        <v/>
      </c>
      <c r="X432" s="55" t="str">
        <f>IF(C432="","",IF(ISERROR(VLOOKUP(VLOOKUP(C432,Table1[[Practice no.]:[12]],38,FALSE),List!$A$2:$B$5,2,FALSE)),"",VLOOKUP(VLOOKUP(C432,Table1[[Practice no.]:[12]],38,FALSE),List!$A$2:$B$5,2,FALSE)))</f>
        <v/>
      </c>
      <c r="Y432" s="55" t="str">
        <f>IF(C432="","",IF(ISERROR(VLOOKUP(VLOOKUP(C432,Table1[[Practice no.]:[12]],39,FALSE),List!$A$2:$B$5,2,FALSE)),"",VLOOKUP(VLOOKUP(C432,Table1[[Practice no.]:[12]],39,FALSE),List!$A$2:$B$5,2,FALSE)))</f>
        <v/>
      </c>
      <c r="Z432" s="55" t="str">
        <f>IF(C432="","",IF(ISERROR(VLOOKUP(VLOOKUP(C432,Table1[[Practice no.]:[12]],40,FALSE),List!$A$2:$B$5,2,FALSE)),"",VLOOKUP(VLOOKUP(C432,Table1[[Practice no.]:[12]],40,FALSE),List!$A$2:$B$5,2,FALSE)))</f>
        <v/>
      </c>
      <c r="AA432" s="55" t="str">
        <f>IF(C432="","",IF(ISERROR(VLOOKUP(VLOOKUP(C432,Table1[[Practice no.]:[12]],41,FALSE),List!$A$2:$B$5,2,FALSE)),"",VLOOKUP(VLOOKUP(C432,Table1[[Practice no.]:[12]],41,FALSE),List!$A$2:$B$5,2,FALSE)))</f>
        <v/>
      </c>
      <c r="AB432" s="55" t="str">
        <f>IF(C432="","",IF(ISERROR(VLOOKUP(VLOOKUP(C432,Table1[[Practice no.]:[12]],42,FALSE),List!$A$2:$B$5,2,FALSE)),"",VLOOKUP(VLOOKUP(C432,Table1[[Practice no.]:[12]],42,FALSE),List!$A$2:$B$5,2,FALSE)))</f>
        <v/>
      </c>
    </row>
    <row r="433" spans="1:28" ht="40.35" customHeight="1">
      <c r="A433" s="222"/>
      <c r="B433" s="219"/>
      <c r="C433" s="217"/>
      <c r="D433" s="219" t="str">
        <f>IF(C433="","",HYPERLINK("#'" &amp; C433 &amp; "'!A1",VLOOKUP(C433,Table1[[Practice no.]:[Pracitce Name]],2,FALSE)))</f>
        <v/>
      </c>
      <c r="E433" s="65" t="str">
        <f>IF(C433="","",IF(ISERROR(VLOOKUP(VLOOKUP(C433,Table1[[Practice no.]:[12]],19,FALSE),List!$A$2:$B$5,2,FALSE)),"",VLOOKUP(VLOOKUP(C433,Table1[[Practice no.]:[12]],19,FALSE),List!$A$2:$B$5,2,FALSE)))</f>
        <v/>
      </c>
      <c r="F433" s="66" t="str">
        <f>IF(C433="","",IF(ISERROR(VLOOKUP(VLOOKUP(C433,Table1[[Practice no.]:[12]],20,FALSE),List!$A$2:$B$5,2,FALSE)),"",VLOOKUP(VLOOKUP(C433,Table1[[Practice no.]:[12]],20,FALSE),List!$A$2:$B$5,2,FALSE)))</f>
        <v/>
      </c>
      <c r="G433" s="66" t="str">
        <f>IF(C433="","",IF(ISERROR(VLOOKUP(VLOOKUP(C433,Table1[[Practice no.]:[12]],21,FALSE),List!$A$2:$B$5,2,FALSE)),"",VLOOKUP(VLOOKUP(C433,Table1[[Practice no.]:[12]],21,FALSE),List!$A$2:$B$5,2,FALSE)))</f>
        <v/>
      </c>
      <c r="H433" s="67" t="str">
        <f>IF(C433="","",IF(ISERROR(VLOOKUP(VLOOKUP(C433,Table1[[Practice no.]:[12]],22,FALSE),List!$A$2:$B$5,2,FALSE)),"",VLOOKUP(VLOOKUP(C433,Table1[[Practice no.]:[12]],22,FALSE),List!$A$2:$B$5,2,FALSE)))</f>
        <v/>
      </c>
      <c r="I433" s="67" t="str">
        <f>IF(C433="","",IF(ISERROR(VLOOKUP(VLOOKUP(C433,Table1[[Practice no.]:[12]],23,FALSE),List!$A$2:$B$5,2,FALSE)),"",VLOOKUP(VLOOKUP(C433,Table1[[Practice no.]:[12]],23,FALSE),List!$A$2:$B$5,2,FALSE)))</f>
        <v/>
      </c>
      <c r="J433" s="67" t="str">
        <f>IF(C433="","",IF(ISERROR(VLOOKUP(VLOOKUP(C433,Table1[[Practice no.]:[12]],24,FALSE),List!$A$2:$B$5,2,FALSE)),"",VLOOKUP(VLOOKUP(C433,Table1[[Practice no.]:[12]],24,FALSE),List!$A$2:$B$5,2,FALSE)))</f>
        <v/>
      </c>
      <c r="K433" s="68" t="str">
        <f>IF(C433="","",IF(ISERROR(VLOOKUP(VLOOKUP(C433,Table1[[Practice no.]:[12]],25,FALSE),List!$A$2:$B$5,2,FALSE)),"",VLOOKUP(VLOOKUP(C433,Table1[[Practice no.]:[12]],25,FALSE),List!$A$2:$B$5,2,FALSE)))</f>
        <v/>
      </c>
      <c r="L433" s="68" t="str">
        <f>IF(C433="","",IF(ISERROR(VLOOKUP(VLOOKUP(C433,Table1[[Practice no.]:[12]],26,FALSE),List!$A$2:$B$5,2,FALSE)),"",VLOOKUP(VLOOKUP(C433,Table1[[Practice no.]:[12]],26,FALSE),List!$A$2:$B$5,2,FALSE)))</f>
        <v/>
      </c>
      <c r="M433" s="68" t="str">
        <f>IF(C433="","",IF(ISERROR(VLOOKUP(VLOOKUP(C433,Table1[[Practice no.]:[12]],27,FALSE),List!$A$2:$B$5,2,FALSE)),"",VLOOKUP(VLOOKUP(C433,Table1[[Practice no.]:[12]],27,FALSE),List!$A$2:$B$5,2,FALSE)))</f>
        <v/>
      </c>
      <c r="N433" s="69" t="str">
        <f>IF(C433="","",IF(ISERROR(VLOOKUP(VLOOKUP(C433,Table1[[Practice no.]:[12]],28,FALSE),List!$A$2:$B$5,2,FALSE)),"",VLOOKUP(VLOOKUP(C433,Table1[[Practice no.]:[12]],28,FALSE),List!$A$2:$B$5,2,FALSE)))</f>
        <v/>
      </c>
      <c r="O433" s="69" t="str">
        <f>IF(C433="","",IF(ISERROR(VLOOKUP(VLOOKUP(C433,Table1[[Practice no.]:[12]],29,FALSE),List!$A$2:$B$5,2,FALSE)),"",VLOOKUP(VLOOKUP(C433,Table1[[Practice no.]:[12]],29,FALSE),List!$A$2:$B$5,2,FALSE)))</f>
        <v/>
      </c>
      <c r="P433" s="69" t="str">
        <f>IF(C433="","",IF(ISERROR(VLOOKUP(VLOOKUP(C433,Table1[[Practice no.]:[12]],30,FALSE),List!$A$2:$B$5,2,FALSE)),"",VLOOKUP(VLOOKUP(C433,Table1[[Practice no.]:[12]],30,FALSE),List!$A$2:$B$5,2,FALSE)))</f>
        <v/>
      </c>
      <c r="Q433" s="77" t="str">
        <f>IF(C433="","",IF(ISERROR(VLOOKUP(VLOOKUP(C433,Table1[[Practice no.]:[12]],31,FALSE),List!$A$2:$B$5,2,FALSE)),"",VLOOKUP(VLOOKUP(C433,Table1[[Practice no.]:[12]],31,FALSE),List!$A$2:$B$5,2,FALSE)))</f>
        <v/>
      </c>
      <c r="R433" s="55" t="str">
        <f>IF(C433="","",IF(ISERROR(VLOOKUP(VLOOKUP(C433,Table1[[Practice no.]:[12]],32,FALSE),List!$A$2:$B$5,2,FALSE)),"",VLOOKUP(VLOOKUP(C433,Table1[[Practice no.]:[12]],32,FALSE),List!$A$2:$B$5,2,FALSE)))</f>
        <v/>
      </c>
      <c r="S433" s="55" t="str">
        <f>IF(C433="","",IF(ISERROR(VLOOKUP(VLOOKUP(C433,Table1[[Practice no.]:[12]],33,FALSE),List!$A$2:$B$5,2,FALSE)),"",VLOOKUP(VLOOKUP(C433,Table1[[Practice no.]:[12]],33,FALSE),List!$A$2:$B$5,2,FALSE)))</f>
        <v/>
      </c>
      <c r="T433" s="55" t="str">
        <f>IF(C433="","",IF(ISERROR(VLOOKUP(VLOOKUP(C433,Table1[[Practice no.]:[12]],34,FALSE),List!$A$2:$B$5,2,FALSE)),"",VLOOKUP(VLOOKUP(C433,Table1[[Practice no.]:[12]],34,FALSE),List!$A$2:$B$5,2,FALSE)))</f>
        <v/>
      </c>
      <c r="U433" s="55" t="str">
        <f>IF(C433="","",IF(ISERROR(VLOOKUP(VLOOKUP(C433,Table1[[Practice no.]:[12]],35,FALSE),List!$A$2:$B$5,2,FALSE)),"",VLOOKUP(VLOOKUP(C433,Table1[[Practice no.]:[12]],35,FALSE),List!$A$2:$B$5,2,FALSE)))</f>
        <v/>
      </c>
      <c r="V433" s="55" t="str">
        <f>IF(C433="","",IF(ISERROR(VLOOKUP(VLOOKUP(C433,Table1[[Practice no.]:[12]],36,FALSE),List!$A$2:$B$5,2,FALSE)),"",VLOOKUP(VLOOKUP(C433,Table1[[Practice no.]:[12]],36,FALSE),List!$A$2:$B$5,2,FALSE)))</f>
        <v/>
      </c>
      <c r="W433" s="55" t="str">
        <f>IF(C433="","",IF(ISERROR(VLOOKUP(VLOOKUP(C433,Table1[[Practice no.]:[12]],37,FALSE),List!$A$2:$B$5,2,FALSE)),"",VLOOKUP(VLOOKUP(C433,Table1[[Practice no.]:[12]],37,FALSE),List!$A$2:$B$5,2,FALSE)))</f>
        <v/>
      </c>
      <c r="X433" s="55" t="str">
        <f>IF(C433="","",IF(ISERROR(VLOOKUP(VLOOKUP(C433,Table1[[Practice no.]:[12]],38,FALSE),List!$A$2:$B$5,2,FALSE)),"",VLOOKUP(VLOOKUP(C433,Table1[[Practice no.]:[12]],38,FALSE),List!$A$2:$B$5,2,FALSE)))</f>
        <v/>
      </c>
      <c r="Y433" s="55" t="str">
        <f>IF(C433="","",IF(ISERROR(VLOOKUP(VLOOKUP(C433,Table1[[Practice no.]:[12]],39,FALSE),List!$A$2:$B$5,2,FALSE)),"",VLOOKUP(VLOOKUP(C433,Table1[[Practice no.]:[12]],39,FALSE),List!$A$2:$B$5,2,FALSE)))</f>
        <v/>
      </c>
      <c r="Z433" s="55" t="str">
        <f>IF(C433="","",IF(ISERROR(VLOOKUP(VLOOKUP(C433,Table1[[Practice no.]:[12]],40,FALSE),List!$A$2:$B$5,2,FALSE)),"",VLOOKUP(VLOOKUP(C433,Table1[[Practice no.]:[12]],40,FALSE),List!$A$2:$B$5,2,FALSE)))</f>
        <v/>
      </c>
      <c r="AA433" s="55" t="str">
        <f>IF(C433="","",IF(ISERROR(VLOOKUP(VLOOKUP(C433,Table1[[Practice no.]:[12]],41,FALSE),List!$A$2:$B$5,2,FALSE)),"",VLOOKUP(VLOOKUP(C433,Table1[[Practice no.]:[12]],41,FALSE),List!$A$2:$B$5,2,FALSE)))</f>
        <v/>
      </c>
      <c r="AB433" s="55" t="str">
        <f>IF(C433="","",IF(ISERROR(VLOOKUP(VLOOKUP(C433,Table1[[Practice no.]:[12]],42,FALSE),List!$A$2:$B$5,2,FALSE)),"",VLOOKUP(VLOOKUP(C433,Table1[[Practice no.]:[12]],42,FALSE),List!$A$2:$B$5,2,FALSE)))</f>
        <v/>
      </c>
    </row>
    <row r="434" spans="1:28" ht="40.35" customHeight="1">
      <c r="A434" s="222"/>
      <c r="B434" s="219"/>
      <c r="C434" s="217"/>
      <c r="D434" s="219" t="str">
        <f>IF(C434="","",HYPERLINK("#'" &amp; C434 &amp; "'!A1",VLOOKUP(C434,Table1[[Practice no.]:[Pracitce Name]],2,FALSE)))</f>
        <v/>
      </c>
      <c r="E434" s="65" t="str">
        <f>IF(C434="","",IF(ISERROR(VLOOKUP(VLOOKUP(C434,Table1[[Practice no.]:[12]],19,FALSE),List!$A$2:$B$5,2,FALSE)),"",VLOOKUP(VLOOKUP(C434,Table1[[Practice no.]:[12]],19,FALSE),List!$A$2:$B$5,2,FALSE)))</f>
        <v/>
      </c>
      <c r="F434" s="66" t="str">
        <f>IF(C434="","",IF(ISERROR(VLOOKUP(VLOOKUP(C434,Table1[[Practice no.]:[12]],20,FALSE),List!$A$2:$B$5,2,FALSE)),"",VLOOKUP(VLOOKUP(C434,Table1[[Practice no.]:[12]],20,FALSE),List!$A$2:$B$5,2,FALSE)))</f>
        <v/>
      </c>
      <c r="G434" s="66" t="str">
        <f>IF(C434="","",IF(ISERROR(VLOOKUP(VLOOKUP(C434,Table1[[Practice no.]:[12]],21,FALSE),List!$A$2:$B$5,2,FALSE)),"",VLOOKUP(VLOOKUP(C434,Table1[[Practice no.]:[12]],21,FALSE),List!$A$2:$B$5,2,FALSE)))</f>
        <v/>
      </c>
      <c r="H434" s="67" t="str">
        <f>IF(C434="","",IF(ISERROR(VLOOKUP(VLOOKUP(C434,Table1[[Practice no.]:[12]],22,FALSE),List!$A$2:$B$5,2,FALSE)),"",VLOOKUP(VLOOKUP(C434,Table1[[Practice no.]:[12]],22,FALSE),List!$A$2:$B$5,2,FALSE)))</f>
        <v/>
      </c>
      <c r="I434" s="67" t="str">
        <f>IF(C434="","",IF(ISERROR(VLOOKUP(VLOOKUP(C434,Table1[[Practice no.]:[12]],23,FALSE),List!$A$2:$B$5,2,FALSE)),"",VLOOKUP(VLOOKUP(C434,Table1[[Practice no.]:[12]],23,FALSE),List!$A$2:$B$5,2,FALSE)))</f>
        <v/>
      </c>
      <c r="J434" s="67" t="str">
        <f>IF(C434="","",IF(ISERROR(VLOOKUP(VLOOKUP(C434,Table1[[Practice no.]:[12]],24,FALSE),List!$A$2:$B$5,2,FALSE)),"",VLOOKUP(VLOOKUP(C434,Table1[[Practice no.]:[12]],24,FALSE),List!$A$2:$B$5,2,FALSE)))</f>
        <v/>
      </c>
      <c r="K434" s="68" t="str">
        <f>IF(C434="","",IF(ISERROR(VLOOKUP(VLOOKUP(C434,Table1[[Practice no.]:[12]],25,FALSE),List!$A$2:$B$5,2,FALSE)),"",VLOOKUP(VLOOKUP(C434,Table1[[Practice no.]:[12]],25,FALSE),List!$A$2:$B$5,2,FALSE)))</f>
        <v/>
      </c>
      <c r="L434" s="68" t="str">
        <f>IF(C434="","",IF(ISERROR(VLOOKUP(VLOOKUP(C434,Table1[[Practice no.]:[12]],26,FALSE),List!$A$2:$B$5,2,FALSE)),"",VLOOKUP(VLOOKUP(C434,Table1[[Practice no.]:[12]],26,FALSE),List!$A$2:$B$5,2,FALSE)))</f>
        <v/>
      </c>
      <c r="M434" s="68" t="str">
        <f>IF(C434="","",IF(ISERROR(VLOOKUP(VLOOKUP(C434,Table1[[Practice no.]:[12]],27,FALSE),List!$A$2:$B$5,2,FALSE)),"",VLOOKUP(VLOOKUP(C434,Table1[[Practice no.]:[12]],27,FALSE),List!$A$2:$B$5,2,FALSE)))</f>
        <v/>
      </c>
      <c r="N434" s="69" t="str">
        <f>IF(C434="","",IF(ISERROR(VLOOKUP(VLOOKUP(C434,Table1[[Practice no.]:[12]],28,FALSE),List!$A$2:$B$5,2,FALSE)),"",VLOOKUP(VLOOKUP(C434,Table1[[Practice no.]:[12]],28,FALSE),List!$A$2:$B$5,2,FALSE)))</f>
        <v/>
      </c>
      <c r="O434" s="69" t="str">
        <f>IF(C434="","",IF(ISERROR(VLOOKUP(VLOOKUP(C434,Table1[[Practice no.]:[12]],29,FALSE),List!$A$2:$B$5,2,FALSE)),"",VLOOKUP(VLOOKUP(C434,Table1[[Practice no.]:[12]],29,FALSE),List!$A$2:$B$5,2,FALSE)))</f>
        <v/>
      </c>
      <c r="P434" s="69" t="str">
        <f>IF(C434="","",IF(ISERROR(VLOOKUP(VLOOKUP(C434,Table1[[Practice no.]:[12]],30,FALSE),List!$A$2:$B$5,2,FALSE)),"",VLOOKUP(VLOOKUP(C434,Table1[[Practice no.]:[12]],30,FALSE),List!$A$2:$B$5,2,FALSE)))</f>
        <v/>
      </c>
      <c r="Q434" s="77" t="str">
        <f>IF(C434="","",IF(ISERROR(VLOOKUP(VLOOKUP(C434,Table1[[Practice no.]:[12]],31,FALSE),List!$A$2:$B$5,2,FALSE)),"",VLOOKUP(VLOOKUP(C434,Table1[[Practice no.]:[12]],31,FALSE),List!$A$2:$B$5,2,FALSE)))</f>
        <v/>
      </c>
      <c r="R434" s="55" t="str">
        <f>IF(C434="","",IF(ISERROR(VLOOKUP(VLOOKUP(C434,Table1[[Practice no.]:[12]],32,FALSE),List!$A$2:$B$5,2,FALSE)),"",VLOOKUP(VLOOKUP(C434,Table1[[Practice no.]:[12]],32,FALSE),List!$A$2:$B$5,2,FALSE)))</f>
        <v/>
      </c>
      <c r="S434" s="55" t="str">
        <f>IF(C434="","",IF(ISERROR(VLOOKUP(VLOOKUP(C434,Table1[[Practice no.]:[12]],33,FALSE),List!$A$2:$B$5,2,FALSE)),"",VLOOKUP(VLOOKUP(C434,Table1[[Practice no.]:[12]],33,FALSE),List!$A$2:$B$5,2,FALSE)))</f>
        <v/>
      </c>
      <c r="T434" s="55" t="str">
        <f>IF(C434="","",IF(ISERROR(VLOOKUP(VLOOKUP(C434,Table1[[Practice no.]:[12]],34,FALSE),List!$A$2:$B$5,2,FALSE)),"",VLOOKUP(VLOOKUP(C434,Table1[[Practice no.]:[12]],34,FALSE),List!$A$2:$B$5,2,FALSE)))</f>
        <v/>
      </c>
      <c r="U434" s="55" t="str">
        <f>IF(C434="","",IF(ISERROR(VLOOKUP(VLOOKUP(C434,Table1[[Practice no.]:[12]],35,FALSE),List!$A$2:$B$5,2,FALSE)),"",VLOOKUP(VLOOKUP(C434,Table1[[Practice no.]:[12]],35,FALSE),List!$A$2:$B$5,2,FALSE)))</f>
        <v/>
      </c>
      <c r="V434" s="55" t="str">
        <f>IF(C434="","",IF(ISERROR(VLOOKUP(VLOOKUP(C434,Table1[[Practice no.]:[12]],36,FALSE),List!$A$2:$B$5,2,FALSE)),"",VLOOKUP(VLOOKUP(C434,Table1[[Practice no.]:[12]],36,FALSE),List!$A$2:$B$5,2,FALSE)))</f>
        <v/>
      </c>
      <c r="W434" s="55" t="str">
        <f>IF(C434="","",IF(ISERROR(VLOOKUP(VLOOKUP(C434,Table1[[Practice no.]:[12]],37,FALSE),List!$A$2:$B$5,2,FALSE)),"",VLOOKUP(VLOOKUP(C434,Table1[[Practice no.]:[12]],37,FALSE),List!$A$2:$B$5,2,FALSE)))</f>
        <v/>
      </c>
      <c r="X434" s="55" t="str">
        <f>IF(C434="","",IF(ISERROR(VLOOKUP(VLOOKUP(C434,Table1[[Practice no.]:[12]],38,FALSE),List!$A$2:$B$5,2,FALSE)),"",VLOOKUP(VLOOKUP(C434,Table1[[Practice no.]:[12]],38,FALSE),List!$A$2:$B$5,2,FALSE)))</f>
        <v/>
      </c>
      <c r="Y434" s="55" t="str">
        <f>IF(C434="","",IF(ISERROR(VLOOKUP(VLOOKUP(C434,Table1[[Practice no.]:[12]],39,FALSE),List!$A$2:$B$5,2,FALSE)),"",VLOOKUP(VLOOKUP(C434,Table1[[Practice no.]:[12]],39,FALSE),List!$A$2:$B$5,2,FALSE)))</f>
        <v/>
      </c>
      <c r="Z434" s="55" t="str">
        <f>IF(C434="","",IF(ISERROR(VLOOKUP(VLOOKUP(C434,Table1[[Practice no.]:[12]],40,FALSE),List!$A$2:$B$5,2,FALSE)),"",VLOOKUP(VLOOKUP(C434,Table1[[Practice no.]:[12]],40,FALSE),List!$A$2:$B$5,2,FALSE)))</f>
        <v/>
      </c>
      <c r="AA434" s="55" t="str">
        <f>IF(C434="","",IF(ISERROR(VLOOKUP(VLOOKUP(C434,Table1[[Practice no.]:[12]],41,FALSE),List!$A$2:$B$5,2,FALSE)),"",VLOOKUP(VLOOKUP(C434,Table1[[Practice no.]:[12]],41,FALSE),List!$A$2:$B$5,2,FALSE)))</f>
        <v/>
      </c>
      <c r="AB434" s="55" t="str">
        <f>IF(C434="","",IF(ISERROR(VLOOKUP(VLOOKUP(C434,Table1[[Practice no.]:[12]],42,FALSE),List!$A$2:$B$5,2,FALSE)),"",VLOOKUP(VLOOKUP(C434,Table1[[Practice no.]:[12]],42,FALSE),List!$A$2:$B$5,2,FALSE)))</f>
        <v/>
      </c>
    </row>
    <row r="435" spans="1:28" ht="40.35" customHeight="1">
      <c r="A435" s="222"/>
      <c r="B435" s="219"/>
      <c r="C435" s="217"/>
      <c r="D435" s="219" t="str">
        <f>IF(C435="","",HYPERLINK("#'" &amp; C435 &amp; "'!A1",VLOOKUP(C435,Table1[[Practice no.]:[Pracitce Name]],2,FALSE)))</f>
        <v/>
      </c>
      <c r="E435" s="65" t="str">
        <f>IF(C435="","",IF(ISERROR(VLOOKUP(VLOOKUP(C435,Table1[[Practice no.]:[12]],19,FALSE),List!$A$2:$B$5,2,FALSE)),"",VLOOKUP(VLOOKUP(C435,Table1[[Practice no.]:[12]],19,FALSE),List!$A$2:$B$5,2,FALSE)))</f>
        <v/>
      </c>
      <c r="F435" s="66" t="str">
        <f>IF(C435="","",IF(ISERROR(VLOOKUP(VLOOKUP(C435,Table1[[Practice no.]:[12]],20,FALSE),List!$A$2:$B$5,2,FALSE)),"",VLOOKUP(VLOOKUP(C435,Table1[[Practice no.]:[12]],20,FALSE),List!$A$2:$B$5,2,FALSE)))</f>
        <v/>
      </c>
      <c r="G435" s="66" t="str">
        <f>IF(C435="","",IF(ISERROR(VLOOKUP(VLOOKUP(C435,Table1[[Practice no.]:[12]],21,FALSE),List!$A$2:$B$5,2,FALSE)),"",VLOOKUP(VLOOKUP(C435,Table1[[Practice no.]:[12]],21,FALSE),List!$A$2:$B$5,2,FALSE)))</f>
        <v/>
      </c>
      <c r="H435" s="67" t="str">
        <f>IF(C435="","",IF(ISERROR(VLOOKUP(VLOOKUP(C435,Table1[[Practice no.]:[12]],22,FALSE),List!$A$2:$B$5,2,FALSE)),"",VLOOKUP(VLOOKUP(C435,Table1[[Practice no.]:[12]],22,FALSE),List!$A$2:$B$5,2,FALSE)))</f>
        <v/>
      </c>
      <c r="I435" s="67" t="str">
        <f>IF(C435="","",IF(ISERROR(VLOOKUP(VLOOKUP(C435,Table1[[Practice no.]:[12]],23,FALSE),List!$A$2:$B$5,2,FALSE)),"",VLOOKUP(VLOOKUP(C435,Table1[[Practice no.]:[12]],23,FALSE),List!$A$2:$B$5,2,FALSE)))</f>
        <v/>
      </c>
      <c r="J435" s="67" t="str">
        <f>IF(C435="","",IF(ISERROR(VLOOKUP(VLOOKUP(C435,Table1[[Practice no.]:[12]],24,FALSE),List!$A$2:$B$5,2,FALSE)),"",VLOOKUP(VLOOKUP(C435,Table1[[Practice no.]:[12]],24,FALSE),List!$A$2:$B$5,2,FALSE)))</f>
        <v/>
      </c>
      <c r="K435" s="68" t="str">
        <f>IF(C435="","",IF(ISERROR(VLOOKUP(VLOOKUP(C435,Table1[[Practice no.]:[12]],25,FALSE),List!$A$2:$B$5,2,FALSE)),"",VLOOKUP(VLOOKUP(C435,Table1[[Practice no.]:[12]],25,FALSE),List!$A$2:$B$5,2,FALSE)))</f>
        <v/>
      </c>
      <c r="L435" s="68" t="str">
        <f>IF(C435="","",IF(ISERROR(VLOOKUP(VLOOKUP(C435,Table1[[Practice no.]:[12]],26,FALSE),List!$A$2:$B$5,2,FALSE)),"",VLOOKUP(VLOOKUP(C435,Table1[[Practice no.]:[12]],26,FALSE),List!$A$2:$B$5,2,FALSE)))</f>
        <v/>
      </c>
      <c r="M435" s="68" t="str">
        <f>IF(C435="","",IF(ISERROR(VLOOKUP(VLOOKUP(C435,Table1[[Practice no.]:[12]],27,FALSE),List!$A$2:$B$5,2,FALSE)),"",VLOOKUP(VLOOKUP(C435,Table1[[Practice no.]:[12]],27,FALSE),List!$A$2:$B$5,2,FALSE)))</f>
        <v/>
      </c>
      <c r="N435" s="69" t="str">
        <f>IF(C435="","",IF(ISERROR(VLOOKUP(VLOOKUP(C435,Table1[[Practice no.]:[12]],28,FALSE),List!$A$2:$B$5,2,FALSE)),"",VLOOKUP(VLOOKUP(C435,Table1[[Practice no.]:[12]],28,FALSE),List!$A$2:$B$5,2,FALSE)))</f>
        <v/>
      </c>
      <c r="O435" s="69" t="str">
        <f>IF(C435="","",IF(ISERROR(VLOOKUP(VLOOKUP(C435,Table1[[Practice no.]:[12]],29,FALSE),List!$A$2:$B$5,2,FALSE)),"",VLOOKUP(VLOOKUP(C435,Table1[[Practice no.]:[12]],29,FALSE),List!$A$2:$B$5,2,FALSE)))</f>
        <v/>
      </c>
      <c r="P435" s="69" t="str">
        <f>IF(C435="","",IF(ISERROR(VLOOKUP(VLOOKUP(C435,Table1[[Practice no.]:[12]],30,FALSE),List!$A$2:$B$5,2,FALSE)),"",VLOOKUP(VLOOKUP(C435,Table1[[Practice no.]:[12]],30,FALSE),List!$A$2:$B$5,2,FALSE)))</f>
        <v/>
      </c>
      <c r="Q435" s="77" t="str">
        <f>IF(C435="","",IF(ISERROR(VLOOKUP(VLOOKUP(C435,Table1[[Practice no.]:[12]],31,FALSE),List!$A$2:$B$5,2,FALSE)),"",VLOOKUP(VLOOKUP(C435,Table1[[Practice no.]:[12]],31,FALSE),List!$A$2:$B$5,2,FALSE)))</f>
        <v/>
      </c>
      <c r="R435" s="55" t="str">
        <f>IF(C435="","",IF(ISERROR(VLOOKUP(VLOOKUP(C435,Table1[[Practice no.]:[12]],32,FALSE),List!$A$2:$B$5,2,FALSE)),"",VLOOKUP(VLOOKUP(C435,Table1[[Practice no.]:[12]],32,FALSE),List!$A$2:$B$5,2,FALSE)))</f>
        <v/>
      </c>
      <c r="S435" s="55" t="str">
        <f>IF(C435="","",IF(ISERROR(VLOOKUP(VLOOKUP(C435,Table1[[Practice no.]:[12]],33,FALSE),List!$A$2:$B$5,2,FALSE)),"",VLOOKUP(VLOOKUP(C435,Table1[[Practice no.]:[12]],33,FALSE),List!$A$2:$B$5,2,FALSE)))</f>
        <v/>
      </c>
      <c r="T435" s="55" t="str">
        <f>IF(C435="","",IF(ISERROR(VLOOKUP(VLOOKUP(C435,Table1[[Practice no.]:[12]],34,FALSE),List!$A$2:$B$5,2,FALSE)),"",VLOOKUP(VLOOKUP(C435,Table1[[Practice no.]:[12]],34,FALSE),List!$A$2:$B$5,2,FALSE)))</f>
        <v/>
      </c>
      <c r="U435" s="55" t="str">
        <f>IF(C435="","",IF(ISERROR(VLOOKUP(VLOOKUP(C435,Table1[[Practice no.]:[12]],35,FALSE),List!$A$2:$B$5,2,FALSE)),"",VLOOKUP(VLOOKUP(C435,Table1[[Practice no.]:[12]],35,FALSE),List!$A$2:$B$5,2,FALSE)))</f>
        <v/>
      </c>
      <c r="V435" s="55" t="str">
        <f>IF(C435="","",IF(ISERROR(VLOOKUP(VLOOKUP(C435,Table1[[Practice no.]:[12]],36,FALSE),List!$A$2:$B$5,2,FALSE)),"",VLOOKUP(VLOOKUP(C435,Table1[[Practice no.]:[12]],36,FALSE),List!$A$2:$B$5,2,FALSE)))</f>
        <v/>
      </c>
      <c r="W435" s="55" t="str">
        <f>IF(C435="","",IF(ISERROR(VLOOKUP(VLOOKUP(C435,Table1[[Practice no.]:[12]],37,FALSE),List!$A$2:$B$5,2,FALSE)),"",VLOOKUP(VLOOKUP(C435,Table1[[Practice no.]:[12]],37,FALSE),List!$A$2:$B$5,2,FALSE)))</f>
        <v/>
      </c>
      <c r="X435" s="55" t="str">
        <f>IF(C435="","",IF(ISERROR(VLOOKUP(VLOOKUP(C435,Table1[[Practice no.]:[12]],38,FALSE),List!$A$2:$B$5,2,FALSE)),"",VLOOKUP(VLOOKUP(C435,Table1[[Practice no.]:[12]],38,FALSE),List!$A$2:$B$5,2,FALSE)))</f>
        <v/>
      </c>
      <c r="Y435" s="55" t="str">
        <f>IF(C435="","",IF(ISERROR(VLOOKUP(VLOOKUP(C435,Table1[[Practice no.]:[12]],39,FALSE),List!$A$2:$B$5,2,FALSE)),"",VLOOKUP(VLOOKUP(C435,Table1[[Practice no.]:[12]],39,FALSE),List!$A$2:$B$5,2,FALSE)))</f>
        <v/>
      </c>
      <c r="Z435" s="55" t="str">
        <f>IF(C435="","",IF(ISERROR(VLOOKUP(VLOOKUP(C435,Table1[[Practice no.]:[12]],40,FALSE),List!$A$2:$B$5,2,FALSE)),"",VLOOKUP(VLOOKUP(C435,Table1[[Practice no.]:[12]],40,FALSE),List!$A$2:$B$5,2,FALSE)))</f>
        <v/>
      </c>
      <c r="AA435" s="55" t="str">
        <f>IF(C435="","",IF(ISERROR(VLOOKUP(VLOOKUP(C435,Table1[[Practice no.]:[12]],41,FALSE),List!$A$2:$B$5,2,FALSE)),"",VLOOKUP(VLOOKUP(C435,Table1[[Practice no.]:[12]],41,FALSE),List!$A$2:$B$5,2,FALSE)))</f>
        <v/>
      </c>
      <c r="AB435" s="55" t="str">
        <f>IF(C435="","",IF(ISERROR(VLOOKUP(VLOOKUP(C435,Table1[[Practice no.]:[12]],42,FALSE),List!$A$2:$B$5,2,FALSE)),"",VLOOKUP(VLOOKUP(C435,Table1[[Practice no.]:[12]],42,FALSE),List!$A$2:$B$5,2,FALSE)))</f>
        <v/>
      </c>
    </row>
    <row r="436" spans="1:28" ht="40.35" customHeight="1">
      <c r="A436" s="222"/>
      <c r="B436" s="219"/>
      <c r="C436" s="217"/>
      <c r="D436" s="219" t="str">
        <f>IF(C436="","",HYPERLINK("#'" &amp; C436 &amp; "'!A1",VLOOKUP(C436,Table1[[Practice no.]:[Pracitce Name]],2,FALSE)))</f>
        <v/>
      </c>
      <c r="E436" s="65" t="str">
        <f>IF(C436="","",IF(ISERROR(VLOOKUP(VLOOKUP(C436,Table1[[Practice no.]:[12]],19,FALSE),List!$A$2:$B$5,2,FALSE)),"",VLOOKUP(VLOOKUP(C436,Table1[[Practice no.]:[12]],19,FALSE),List!$A$2:$B$5,2,FALSE)))</f>
        <v/>
      </c>
      <c r="F436" s="66" t="str">
        <f>IF(C436="","",IF(ISERROR(VLOOKUP(VLOOKUP(C436,Table1[[Practice no.]:[12]],20,FALSE),List!$A$2:$B$5,2,FALSE)),"",VLOOKUP(VLOOKUP(C436,Table1[[Practice no.]:[12]],20,FALSE),List!$A$2:$B$5,2,FALSE)))</f>
        <v/>
      </c>
      <c r="G436" s="66" t="str">
        <f>IF(C436="","",IF(ISERROR(VLOOKUP(VLOOKUP(C436,Table1[[Practice no.]:[12]],21,FALSE),List!$A$2:$B$5,2,FALSE)),"",VLOOKUP(VLOOKUP(C436,Table1[[Practice no.]:[12]],21,FALSE),List!$A$2:$B$5,2,FALSE)))</f>
        <v/>
      </c>
      <c r="H436" s="67" t="str">
        <f>IF(C436="","",IF(ISERROR(VLOOKUP(VLOOKUP(C436,Table1[[Practice no.]:[12]],22,FALSE),List!$A$2:$B$5,2,FALSE)),"",VLOOKUP(VLOOKUP(C436,Table1[[Practice no.]:[12]],22,FALSE),List!$A$2:$B$5,2,FALSE)))</f>
        <v/>
      </c>
      <c r="I436" s="67" t="str">
        <f>IF(C436="","",IF(ISERROR(VLOOKUP(VLOOKUP(C436,Table1[[Practice no.]:[12]],23,FALSE),List!$A$2:$B$5,2,FALSE)),"",VLOOKUP(VLOOKUP(C436,Table1[[Practice no.]:[12]],23,FALSE),List!$A$2:$B$5,2,FALSE)))</f>
        <v/>
      </c>
      <c r="J436" s="67" t="str">
        <f>IF(C436="","",IF(ISERROR(VLOOKUP(VLOOKUP(C436,Table1[[Practice no.]:[12]],24,FALSE),List!$A$2:$B$5,2,FALSE)),"",VLOOKUP(VLOOKUP(C436,Table1[[Practice no.]:[12]],24,FALSE),List!$A$2:$B$5,2,FALSE)))</f>
        <v/>
      </c>
      <c r="K436" s="68" t="str">
        <f>IF(C436="","",IF(ISERROR(VLOOKUP(VLOOKUP(C436,Table1[[Practice no.]:[12]],25,FALSE),List!$A$2:$B$5,2,FALSE)),"",VLOOKUP(VLOOKUP(C436,Table1[[Practice no.]:[12]],25,FALSE),List!$A$2:$B$5,2,FALSE)))</f>
        <v/>
      </c>
      <c r="L436" s="68" t="str">
        <f>IF(C436="","",IF(ISERROR(VLOOKUP(VLOOKUP(C436,Table1[[Practice no.]:[12]],26,FALSE),List!$A$2:$B$5,2,FALSE)),"",VLOOKUP(VLOOKUP(C436,Table1[[Practice no.]:[12]],26,FALSE),List!$A$2:$B$5,2,FALSE)))</f>
        <v/>
      </c>
      <c r="M436" s="68" t="str">
        <f>IF(C436="","",IF(ISERROR(VLOOKUP(VLOOKUP(C436,Table1[[Practice no.]:[12]],27,FALSE),List!$A$2:$B$5,2,FALSE)),"",VLOOKUP(VLOOKUP(C436,Table1[[Practice no.]:[12]],27,FALSE),List!$A$2:$B$5,2,FALSE)))</f>
        <v/>
      </c>
      <c r="N436" s="69" t="str">
        <f>IF(C436="","",IF(ISERROR(VLOOKUP(VLOOKUP(C436,Table1[[Practice no.]:[12]],28,FALSE),List!$A$2:$B$5,2,FALSE)),"",VLOOKUP(VLOOKUP(C436,Table1[[Practice no.]:[12]],28,FALSE),List!$A$2:$B$5,2,FALSE)))</f>
        <v/>
      </c>
      <c r="O436" s="69" t="str">
        <f>IF(C436="","",IF(ISERROR(VLOOKUP(VLOOKUP(C436,Table1[[Practice no.]:[12]],29,FALSE),List!$A$2:$B$5,2,FALSE)),"",VLOOKUP(VLOOKUP(C436,Table1[[Practice no.]:[12]],29,FALSE),List!$A$2:$B$5,2,FALSE)))</f>
        <v/>
      </c>
      <c r="P436" s="69" t="str">
        <f>IF(C436="","",IF(ISERROR(VLOOKUP(VLOOKUP(C436,Table1[[Practice no.]:[12]],30,FALSE),List!$A$2:$B$5,2,FALSE)),"",VLOOKUP(VLOOKUP(C436,Table1[[Practice no.]:[12]],30,FALSE),List!$A$2:$B$5,2,FALSE)))</f>
        <v/>
      </c>
      <c r="Q436" s="77" t="str">
        <f>IF(C436="","",IF(ISERROR(VLOOKUP(VLOOKUP(C436,Table1[[Practice no.]:[12]],31,FALSE),List!$A$2:$B$5,2,FALSE)),"",VLOOKUP(VLOOKUP(C436,Table1[[Practice no.]:[12]],31,FALSE),List!$A$2:$B$5,2,FALSE)))</f>
        <v/>
      </c>
      <c r="R436" s="55" t="str">
        <f>IF(C436="","",IF(ISERROR(VLOOKUP(VLOOKUP(C436,Table1[[Practice no.]:[12]],32,FALSE),List!$A$2:$B$5,2,FALSE)),"",VLOOKUP(VLOOKUP(C436,Table1[[Practice no.]:[12]],32,FALSE),List!$A$2:$B$5,2,FALSE)))</f>
        <v/>
      </c>
      <c r="S436" s="55" t="str">
        <f>IF(C436="","",IF(ISERROR(VLOOKUP(VLOOKUP(C436,Table1[[Practice no.]:[12]],33,FALSE),List!$A$2:$B$5,2,FALSE)),"",VLOOKUP(VLOOKUP(C436,Table1[[Practice no.]:[12]],33,FALSE),List!$A$2:$B$5,2,FALSE)))</f>
        <v/>
      </c>
      <c r="T436" s="55" t="str">
        <f>IF(C436="","",IF(ISERROR(VLOOKUP(VLOOKUP(C436,Table1[[Practice no.]:[12]],34,FALSE),List!$A$2:$B$5,2,FALSE)),"",VLOOKUP(VLOOKUP(C436,Table1[[Practice no.]:[12]],34,FALSE),List!$A$2:$B$5,2,FALSE)))</f>
        <v/>
      </c>
      <c r="U436" s="55" t="str">
        <f>IF(C436="","",IF(ISERROR(VLOOKUP(VLOOKUP(C436,Table1[[Practice no.]:[12]],35,FALSE),List!$A$2:$B$5,2,FALSE)),"",VLOOKUP(VLOOKUP(C436,Table1[[Practice no.]:[12]],35,FALSE),List!$A$2:$B$5,2,FALSE)))</f>
        <v/>
      </c>
      <c r="V436" s="55" t="str">
        <f>IF(C436="","",IF(ISERROR(VLOOKUP(VLOOKUP(C436,Table1[[Practice no.]:[12]],36,FALSE),List!$A$2:$B$5,2,FALSE)),"",VLOOKUP(VLOOKUP(C436,Table1[[Practice no.]:[12]],36,FALSE),List!$A$2:$B$5,2,FALSE)))</f>
        <v/>
      </c>
      <c r="W436" s="55" t="str">
        <f>IF(C436="","",IF(ISERROR(VLOOKUP(VLOOKUP(C436,Table1[[Practice no.]:[12]],37,FALSE),List!$A$2:$B$5,2,FALSE)),"",VLOOKUP(VLOOKUP(C436,Table1[[Practice no.]:[12]],37,FALSE),List!$A$2:$B$5,2,FALSE)))</f>
        <v/>
      </c>
      <c r="X436" s="55" t="str">
        <f>IF(C436="","",IF(ISERROR(VLOOKUP(VLOOKUP(C436,Table1[[Practice no.]:[12]],38,FALSE),List!$A$2:$B$5,2,FALSE)),"",VLOOKUP(VLOOKUP(C436,Table1[[Practice no.]:[12]],38,FALSE),List!$A$2:$B$5,2,FALSE)))</f>
        <v/>
      </c>
      <c r="Y436" s="55" t="str">
        <f>IF(C436="","",IF(ISERROR(VLOOKUP(VLOOKUP(C436,Table1[[Practice no.]:[12]],39,FALSE),List!$A$2:$B$5,2,FALSE)),"",VLOOKUP(VLOOKUP(C436,Table1[[Practice no.]:[12]],39,FALSE),List!$A$2:$B$5,2,FALSE)))</f>
        <v/>
      </c>
      <c r="Z436" s="55" t="str">
        <f>IF(C436="","",IF(ISERROR(VLOOKUP(VLOOKUP(C436,Table1[[Practice no.]:[12]],40,FALSE),List!$A$2:$B$5,2,FALSE)),"",VLOOKUP(VLOOKUP(C436,Table1[[Practice no.]:[12]],40,FALSE),List!$A$2:$B$5,2,FALSE)))</f>
        <v/>
      </c>
      <c r="AA436" s="55" t="str">
        <f>IF(C436="","",IF(ISERROR(VLOOKUP(VLOOKUP(C436,Table1[[Practice no.]:[12]],41,FALSE),List!$A$2:$B$5,2,FALSE)),"",VLOOKUP(VLOOKUP(C436,Table1[[Practice no.]:[12]],41,FALSE),List!$A$2:$B$5,2,FALSE)))</f>
        <v/>
      </c>
      <c r="AB436" s="55" t="str">
        <f>IF(C436="","",IF(ISERROR(VLOOKUP(VLOOKUP(C436,Table1[[Practice no.]:[12]],42,FALSE),List!$A$2:$B$5,2,FALSE)),"",VLOOKUP(VLOOKUP(C436,Table1[[Practice no.]:[12]],42,FALSE),List!$A$2:$B$5,2,FALSE)))</f>
        <v/>
      </c>
    </row>
    <row r="437" spans="1:28" ht="40.35" customHeight="1">
      <c r="A437" s="222"/>
      <c r="B437" s="219"/>
      <c r="C437" s="217"/>
      <c r="D437" s="219" t="str">
        <f>IF(C437="","",HYPERLINK("#'" &amp; C437 &amp; "'!A1",VLOOKUP(C437,Table1[[Practice no.]:[Pracitce Name]],2,FALSE)))</f>
        <v/>
      </c>
      <c r="E437" s="65" t="str">
        <f>IF(C437="","",IF(ISERROR(VLOOKUP(VLOOKUP(C437,Table1[[Practice no.]:[12]],19,FALSE),List!$A$2:$B$5,2,FALSE)),"",VLOOKUP(VLOOKUP(C437,Table1[[Practice no.]:[12]],19,FALSE),List!$A$2:$B$5,2,FALSE)))</f>
        <v/>
      </c>
      <c r="F437" s="66" t="str">
        <f>IF(C437="","",IF(ISERROR(VLOOKUP(VLOOKUP(C437,Table1[[Practice no.]:[12]],20,FALSE),List!$A$2:$B$5,2,FALSE)),"",VLOOKUP(VLOOKUP(C437,Table1[[Practice no.]:[12]],20,FALSE),List!$A$2:$B$5,2,FALSE)))</f>
        <v/>
      </c>
      <c r="G437" s="66" t="str">
        <f>IF(C437="","",IF(ISERROR(VLOOKUP(VLOOKUP(C437,Table1[[Practice no.]:[12]],21,FALSE),List!$A$2:$B$5,2,FALSE)),"",VLOOKUP(VLOOKUP(C437,Table1[[Practice no.]:[12]],21,FALSE),List!$A$2:$B$5,2,FALSE)))</f>
        <v/>
      </c>
      <c r="H437" s="67" t="str">
        <f>IF(C437="","",IF(ISERROR(VLOOKUP(VLOOKUP(C437,Table1[[Practice no.]:[12]],22,FALSE),List!$A$2:$B$5,2,FALSE)),"",VLOOKUP(VLOOKUP(C437,Table1[[Practice no.]:[12]],22,FALSE),List!$A$2:$B$5,2,FALSE)))</f>
        <v/>
      </c>
      <c r="I437" s="67" t="str">
        <f>IF(C437="","",IF(ISERROR(VLOOKUP(VLOOKUP(C437,Table1[[Practice no.]:[12]],23,FALSE),List!$A$2:$B$5,2,FALSE)),"",VLOOKUP(VLOOKUP(C437,Table1[[Practice no.]:[12]],23,FALSE),List!$A$2:$B$5,2,FALSE)))</f>
        <v/>
      </c>
      <c r="J437" s="67" t="str">
        <f>IF(C437="","",IF(ISERROR(VLOOKUP(VLOOKUP(C437,Table1[[Practice no.]:[12]],24,FALSE),List!$A$2:$B$5,2,FALSE)),"",VLOOKUP(VLOOKUP(C437,Table1[[Practice no.]:[12]],24,FALSE),List!$A$2:$B$5,2,FALSE)))</f>
        <v/>
      </c>
      <c r="K437" s="68" t="str">
        <f>IF(C437="","",IF(ISERROR(VLOOKUP(VLOOKUP(C437,Table1[[Practice no.]:[12]],25,FALSE),List!$A$2:$B$5,2,FALSE)),"",VLOOKUP(VLOOKUP(C437,Table1[[Practice no.]:[12]],25,FALSE),List!$A$2:$B$5,2,FALSE)))</f>
        <v/>
      </c>
      <c r="L437" s="68" t="str">
        <f>IF(C437="","",IF(ISERROR(VLOOKUP(VLOOKUP(C437,Table1[[Practice no.]:[12]],26,FALSE),List!$A$2:$B$5,2,FALSE)),"",VLOOKUP(VLOOKUP(C437,Table1[[Practice no.]:[12]],26,FALSE),List!$A$2:$B$5,2,FALSE)))</f>
        <v/>
      </c>
      <c r="M437" s="68" t="str">
        <f>IF(C437="","",IF(ISERROR(VLOOKUP(VLOOKUP(C437,Table1[[Practice no.]:[12]],27,FALSE),List!$A$2:$B$5,2,FALSE)),"",VLOOKUP(VLOOKUP(C437,Table1[[Practice no.]:[12]],27,FALSE),List!$A$2:$B$5,2,FALSE)))</f>
        <v/>
      </c>
      <c r="N437" s="69" t="str">
        <f>IF(C437="","",IF(ISERROR(VLOOKUP(VLOOKUP(C437,Table1[[Practice no.]:[12]],28,FALSE),List!$A$2:$B$5,2,FALSE)),"",VLOOKUP(VLOOKUP(C437,Table1[[Practice no.]:[12]],28,FALSE),List!$A$2:$B$5,2,FALSE)))</f>
        <v/>
      </c>
      <c r="O437" s="69" t="str">
        <f>IF(C437="","",IF(ISERROR(VLOOKUP(VLOOKUP(C437,Table1[[Practice no.]:[12]],29,FALSE),List!$A$2:$B$5,2,FALSE)),"",VLOOKUP(VLOOKUP(C437,Table1[[Practice no.]:[12]],29,FALSE),List!$A$2:$B$5,2,FALSE)))</f>
        <v/>
      </c>
      <c r="P437" s="69" t="str">
        <f>IF(C437="","",IF(ISERROR(VLOOKUP(VLOOKUP(C437,Table1[[Practice no.]:[12]],30,FALSE),List!$A$2:$B$5,2,FALSE)),"",VLOOKUP(VLOOKUP(C437,Table1[[Practice no.]:[12]],30,FALSE),List!$A$2:$B$5,2,FALSE)))</f>
        <v/>
      </c>
      <c r="Q437" s="77" t="str">
        <f>IF(C437="","",IF(ISERROR(VLOOKUP(VLOOKUP(C437,Table1[[Practice no.]:[12]],31,FALSE),List!$A$2:$B$5,2,FALSE)),"",VLOOKUP(VLOOKUP(C437,Table1[[Practice no.]:[12]],31,FALSE),List!$A$2:$B$5,2,FALSE)))</f>
        <v/>
      </c>
      <c r="R437" s="55" t="str">
        <f>IF(C437="","",IF(ISERROR(VLOOKUP(VLOOKUP(C437,Table1[[Practice no.]:[12]],32,FALSE),List!$A$2:$B$5,2,FALSE)),"",VLOOKUP(VLOOKUP(C437,Table1[[Practice no.]:[12]],32,FALSE),List!$A$2:$B$5,2,FALSE)))</f>
        <v/>
      </c>
      <c r="S437" s="55" t="str">
        <f>IF(C437="","",IF(ISERROR(VLOOKUP(VLOOKUP(C437,Table1[[Practice no.]:[12]],33,FALSE),List!$A$2:$B$5,2,FALSE)),"",VLOOKUP(VLOOKUP(C437,Table1[[Practice no.]:[12]],33,FALSE),List!$A$2:$B$5,2,FALSE)))</f>
        <v/>
      </c>
      <c r="T437" s="55" t="str">
        <f>IF(C437="","",IF(ISERROR(VLOOKUP(VLOOKUP(C437,Table1[[Practice no.]:[12]],34,FALSE),List!$A$2:$B$5,2,FALSE)),"",VLOOKUP(VLOOKUP(C437,Table1[[Practice no.]:[12]],34,FALSE),List!$A$2:$B$5,2,FALSE)))</f>
        <v/>
      </c>
      <c r="U437" s="55" t="str">
        <f>IF(C437="","",IF(ISERROR(VLOOKUP(VLOOKUP(C437,Table1[[Practice no.]:[12]],35,FALSE),List!$A$2:$B$5,2,FALSE)),"",VLOOKUP(VLOOKUP(C437,Table1[[Practice no.]:[12]],35,FALSE),List!$A$2:$B$5,2,FALSE)))</f>
        <v/>
      </c>
      <c r="V437" s="55" t="str">
        <f>IF(C437="","",IF(ISERROR(VLOOKUP(VLOOKUP(C437,Table1[[Practice no.]:[12]],36,FALSE),List!$A$2:$B$5,2,FALSE)),"",VLOOKUP(VLOOKUP(C437,Table1[[Practice no.]:[12]],36,FALSE),List!$A$2:$B$5,2,FALSE)))</f>
        <v/>
      </c>
      <c r="W437" s="55" t="str">
        <f>IF(C437="","",IF(ISERROR(VLOOKUP(VLOOKUP(C437,Table1[[Practice no.]:[12]],37,FALSE),List!$A$2:$B$5,2,FALSE)),"",VLOOKUP(VLOOKUP(C437,Table1[[Practice no.]:[12]],37,FALSE),List!$A$2:$B$5,2,FALSE)))</f>
        <v/>
      </c>
      <c r="X437" s="55" t="str">
        <f>IF(C437="","",IF(ISERROR(VLOOKUP(VLOOKUP(C437,Table1[[Practice no.]:[12]],38,FALSE),List!$A$2:$B$5,2,FALSE)),"",VLOOKUP(VLOOKUP(C437,Table1[[Practice no.]:[12]],38,FALSE),List!$A$2:$B$5,2,FALSE)))</f>
        <v/>
      </c>
      <c r="Y437" s="55" t="str">
        <f>IF(C437="","",IF(ISERROR(VLOOKUP(VLOOKUP(C437,Table1[[Practice no.]:[12]],39,FALSE),List!$A$2:$B$5,2,FALSE)),"",VLOOKUP(VLOOKUP(C437,Table1[[Practice no.]:[12]],39,FALSE),List!$A$2:$B$5,2,FALSE)))</f>
        <v/>
      </c>
      <c r="Z437" s="55" t="str">
        <f>IF(C437="","",IF(ISERROR(VLOOKUP(VLOOKUP(C437,Table1[[Practice no.]:[12]],40,FALSE),List!$A$2:$B$5,2,FALSE)),"",VLOOKUP(VLOOKUP(C437,Table1[[Practice no.]:[12]],40,FALSE),List!$A$2:$B$5,2,FALSE)))</f>
        <v/>
      </c>
      <c r="AA437" s="55" t="str">
        <f>IF(C437="","",IF(ISERROR(VLOOKUP(VLOOKUP(C437,Table1[[Practice no.]:[12]],41,FALSE),List!$A$2:$B$5,2,FALSE)),"",VLOOKUP(VLOOKUP(C437,Table1[[Practice no.]:[12]],41,FALSE),List!$A$2:$B$5,2,FALSE)))</f>
        <v/>
      </c>
      <c r="AB437" s="55" t="str">
        <f>IF(C437="","",IF(ISERROR(VLOOKUP(VLOOKUP(C437,Table1[[Practice no.]:[12]],42,FALSE),List!$A$2:$B$5,2,FALSE)),"",VLOOKUP(VLOOKUP(C437,Table1[[Practice no.]:[12]],42,FALSE),List!$A$2:$B$5,2,FALSE)))</f>
        <v/>
      </c>
    </row>
    <row r="438" spans="1:28" ht="40.35" customHeight="1">
      <c r="A438" s="222"/>
      <c r="B438" s="219"/>
      <c r="C438" s="217"/>
      <c r="D438" s="219" t="str">
        <f>IF(C438="","",HYPERLINK("#'" &amp; C438 &amp; "'!A1",VLOOKUP(C438,Table1[[Practice no.]:[Pracitce Name]],2,FALSE)))</f>
        <v/>
      </c>
      <c r="E438" s="65" t="str">
        <f>IF(C438="","",IF(ISERROR(VLOOKUP(VLOOKUP(C438,Table1[[Practice no.]:[12]],19,FALSE),List!$A$2:$B$5,2,FALSE)),"",VLOOKUP(VLOOKUP(C438,Table1[[Practice no.]:[12]],19,FALSE),List!$A$2:$B$5,2,FALSE)))</f>
        <v/>
      </c>
      <c r="F438" s="66" t="str">
        <f>IF(C438="","",IF(ISERROR(VLOOKUP(VLOOKUP(C438,Table1[[Practice no.]:[12]],20,FALSE),List!$A$2:$B$5,2,FALSE)),"",VLOOKUP(VLOOKUP(C438,Table1[[Practice no.]:[12]],20,FALSE),List!$A$2:$B$5,2,FALSE)))</f>
        <v/>
      </c>
      <c r="G438" s="66" t="str">
        <f>IF(C438="","",IF(ISERROR(VLOOKUP(VLOOKUP(C438,Table1[[Practice no.]:[12]],21,FALSE),List!$A$2:$B$5,2,FALSE)),"",VLOOKUP(VLOOKUP(C438,Table1[[Practice no.]:[12]],21,FALSE),List!$A$2:$B$5,2,FALSE)))</f>
        <v/>
      </c>
      <c r="H438" s="67" t="str">
        <f>IF(C438="","",IF(ISERROR(VLOOKUP(VLOOKUP(C438,Table1[[Practice no.]:[12]],22,FALSE),List!$A$2:$B$5,2,FALSE)),"",VLOOKUP(VLOOKUP(C438,Table1[[Practice no.]:[12]],22,FALSE),List!$A$2:$B$5,2,FALSE)))</f>
        <v/>
      </c>
      <c r="I438" s="67" t="str">
        <f>IF(C438="","",IF(ISERROR(VLOOKUP(VLOOKUP(C438,Table1[[Practice no.]:[12]],23,FALSE),List!$A$2:$B$5,2,FALSE)),"",VLOOKUP(VLOOKUP(C438,Table1[[Practice no.]:[12]],23,FALSE),List!$A$2:$B$5,2,FALSE)))</f>
        <v/>
      </c>
      <c r="J438" s="67" t="str">
        <f>IF(C438="","",IF(ISERROR(VLOOKUP(VLOOKUP(C438,Table1[[Practice no.]:[12]],24,FALSE),List!$A$2:$B$5,2,FALSE)),"",VLOOKUP(VLOOKUP(C438,Table1[[Practice no.]:[12]],24,FALSE),List!$A$2:$B$5,2,FALSE)))</f>
        <v/>
      </c>
      <c r="K438" s="68" t="str">
        <f>IF(C438="","",IF(ISERROR(VLOOKUP(VLOOKUP(C438,Table1[[Practice no.]:[12]],25,FALSE),List!$A$2:$B$5,2,FALSE)),"",VLOOKUP(VLOOKUP(C438,Table1[[Practice no.]:[12]],25,FALSE),List!$A$2:$B$5,2,FALSE)))</f>
        <v/>
      </c>
      <c r="L438" s="68" t="str">
        <f>IF(C438="","",IF(ISERROR(VLOOKUP(VLOOKUP(C438,Table1[[Practice no.]:[12]],26,FALSE),List!$A$2:$B$5,2,FALSE)),"",VLOOKUP(VLOOKUP(C438,Table1[[Practice no.]:[12]],26,FALSE),List!$A$2:$B$5,2,FALSE)))</f>
        <v/>
      </c>
      <c r="M438" s="68" t="str">
        <f>IF(C438="","",IF(ISERROR(VLOOKUP(VLOOKUP(C438,Table1[[Practice no.]:[12]],27,FALSE),List!$A$2:$B$5,2,FALSE)),"",VLOOKUP(VLOOKUP(C438,Table1[[Practice no.]:[12]],27,FALSE),List!$A$2:$B$5,2,FALSE)))</f>
        <v/>
      </c>
      <c r="N438" s="69" t="str">
        <f>IF(C438="","",IF(ISERROR(VLOOKUP(VLOOKUP(C438,Table1[[Practice no.]:[12]],28,FALSE),List!$A$2:$B$5,2,FALSE)),"",VLOOKUP(VLOOKUP(C438,Table1[[Practice no.]:[12]],28,FALSE),List!$A$2:$B$5,2,FALSE)))</f>
        <v/>
      </c>
      <c r="O438" s="69" t="str">
        <f>IF(C438="","",IF(ISERROR(VLOOKUP(VLOOKUP(C438,Table1[[Practice no.]:[12]],29,FALSE),List!$A$2:$B$5,2,FALSE)),"",VLOOKUP(VLOOKUP(C438,Table1[[Practice no.]:[12]],29,FALSE),List!$A$2:$B$5,2,FALSE)))</f>
        <v/>
      </c>
      <c r="P438" s="69" t="str">
        <f>IF(C438="","",IF(ISERROR(VLOOKUP(VLOOKUP(C438,Table1[[Practice no.]:[12]],30,FALSE),List!$A$2:$B$5,2,FALSE)),"",VLOOKUP(VLOOKUP(C438,Table1[[Practice no.]:[12]],30,FALSE),List!$A$2:$B$5,2,FALSE)))</f>
        <v/>
      </c>
      <c r="Q438" s="77" t="str">
        <f>IF(C438="","",IF(ISERROR(VLOOKUP(VLOOKUP(C438,Table1[[Practice no.]:[12]],31,FALSE),List!$A$2:$B$5,2,FALSE)),"",VLOOKUP(VLOOKUP(C438,Table1[[Practice no.]:[12]],31,FALSE),List!$A$2:$B$5,2,FALSE)))</f>
        <v/>
      </c>
      <c r="R438" s="55" t="str">
        <f>IF(C438="","",IF(ISERROR(VLOOKUP(VLOOKUP(C438,Table1[[Practice no.]:[12]],32,FALSE),List!$A$2:$B$5,2,FALSE)),"",VLOOKUP(VLOOKUP(C438,Table1[[Practice no.]:[12]],32,FALSE),List!$A$2:$B$5,2,FALSE)))</f>
        <v/>
      </c>
      <c r="S438" s="55" t="str">
        <f>IF(C438="","",IF(ISERROR(VLOOKUP(VLOOKUP(C438,Table1[[Practice no.]:[12]],33,FALSE),List!$A$2:$B$5,2,FALSE)),"",VLOOKUP(VLOOKUP(C438,Table1[[Practice no.]:[12]],33,FALSE),List!$A$2:$B$5,2,FALSE)))</f>
        <v/>
      </c>
      <c r="T438" s="55" t="str">
        <f>IF(C438="","",IF(ISERROR(VLOOKUP(VLOOKUP(C438,Table1[[Practice no.]:[12]],34,FALSE),List!$A$2:$B$5,2,FALSE)),"",VLOOKUP(VLOOKUP(C438,Table1[[Practice no.]:[12]],34,FALSE),List!$A$2:$B$5,2,FALSE)))</f>
        <v/>
      </c>
      <c r="U438" s="55" t="str">
        <f>IF(C438="","",IF(ISERROR(VLOOKUP(VLOOKUP(C438,Table1[[Practice no.]:[12]],35,FALSE),List!$A$2:$B$5,2,FALSE)),"",VLOOKUP(VLOOKUP(C438,Table1[[Practice no.]:[12]],35,FALSE),List!$A$2:$B$5,2,FALSE)))</f>
        <v/>
      </c>
      <c r="V438" s="55" t="str">
        <f>IF(C438="","",IF(ISERROR(VLOOKUP(VLOOKUP(C438,Table1[[Practice no.]:[12]],36,FALSE),List!$A$2:$B$5,2,FALSE)),"",VLOOKUP(VLOOKUP(C438,Table1[[Practice no.]:[12]],36,FALSE),List!$A$2:$B$5,2,FALSE)))</f>
        <v/>
      </c>
      <c r="W438" s="55" t="str">
        <f>IF(C438="","",IF(ISERROR(VLOOKUP(VLOOKUP(C438,Table1[[Practice no.]:[12]],37,FALSE),List!$A$2:$B$5,2,FALSE)),"",VLOOKUP(VLOOKUP(C438,Table1[[Practice no.]:[12]],37,FALSE),List!$A$2:$B$5,2,FALSE)))</f>
        <v/>
      </c>
      <c r="X438" s="55" t="str">
        <f>IF(C438="","",IF(ISERROR(VLOOKUP(VLOOKUP(C438,Table1[[Practice no.]:[12]],38,FALSE),List!$A$2:$B$5,2,FALSE)),"",VLOOKUP(VLOOKUP(C438,Table1[[Practice no.]:[12]],38,FALSE),List!$A$2:$B$5,2,FALSE)))</f>
        <v/>
      </c>
      <c r="Y438" s="55" t="str">
        <f>IF(C438="","",IF(ISERROR(VLOOKUP(VLOOKUP(C438,Table1[[Practice no.]:[12]],39,FALSE),List!$A$2:$B$5,2,FALSE)),"",VLOOKUP(VLOOKUP(C438,Table1[[Practice no.]:[12]],39,FALSE),List!$A$2:$B$5,2,FALSE)))</f>
        <v/>
      </c>
      <c r="Z438" s="55" t="str">
        <f>IF(C438="","",IF(ISERROR(VLOOKUP(VLOOKUP(C438,Table1[[Practice no.]:[12]],40,FALSE),List!$A$2:$B$5,2,FALSE)),"",VLOOKUP(VLOOKUP(C438,Table1[[Practice no.]:[12]],40,FALSE),List!$A$2:$B$5,2,FALSE)))</f>
        <v/>
      </c>
      <c r="AA438" s="55" t="str">
        <f>IF(C438="","",IF(ISERROR(VLOOKUP(VLOOKUP(C438,Table1[[Practice no.]:[12]],41,FALSE),List!$A$2:$B$5,2,FALSE)),"",VLOOKUP(VLOOKUP(C438,Table1[[Practice no.]:[12]],41,FALSE),List!$A$2:$B$5,2,FALSE)))</f>
        <v/>
      </c>
      <c r="AB438" s="55" t="str">
        <f>IF(C438="","",IF(ISERROR(VLOOKUP(VLOOKUP(C438,Table1[[Practice no.]:[12]],42,FALSE),List!$A$2:$B$5,2,FALSE)),"",VLOOKUP(VLOOKUP(C438,Table1[[Practice no.]:[12]],42,FALSE),List!$A$2:$B$5,2,FALSE)))</f>
        <v/>
      </c>
    </row>
    <row r="439" spans="1:28" ht="40.35" customHeight="1">
      <c r="A439" s="222"/>
      <c r="B439" s="219"/>
      <c r="C439" s="217"/>
      <c r="D439" s="219" t="str">
        <f>IF(C439="","",HYPERLINK("#'" &amp; C439 &amp; "'!A1",VLOOKUP(C439,Table1[[Practice no.]:[Pracitce Name]],2,FALSE)))</f>
        <v/>
      </c>
      <c r="E439" s="65" t="str">
        <f>IF(C439="","",IF(ISERROR(VLOOKUP(VLOOKUP(C439,Table1[[Practice no.]:[12]],19,FALSE),List!$A$2:$B$5,2,FALSE)),"",VLOOKUP(VLOOKUP(C439,Table1[[Practice no.]:[12]],19,FALSE),List!$A$2:$B$5,2,FALSE)))</f>
        <v/>
      </c>
      <c r="F439" s="66" t="str">
        <f>IF(C439="","",IF(ISERROR(VLOOKUP(VLOOKUP(C439,Table1[[Practice no.]:[12]],20,FALSE),List!$A$2:$B$5,2,FALSE)),"",VLOOKUP(VLOOKUP(C439,Table1[[Practice no.]:[12]],20,FALSE),List!$A$2:$B$5,2,FALSE)))</f>
        <v/>
      </c>
      <c r="G439" s="66" t="str">
        <f>IF(C439="","",IF(ISERROR(VLOOKUP(VLOOKUP(C439,Table1[[Practice no.]:[12]],21,FALSE),List!$A$2:$B$5,2,FALSE)),"",VLOOKUP(VLOOKUP(C439,Table1[[Practice no.]:[12]],21,FALSE),List!$A$2:$B$5,2,FALSE)))</f>
        <v/>
      </c>
      <c r="H439" s="67" t="str">
        <f>IF(C439="","",IF(ISERROR(VLOOKUP(VLOOKUP(C439,Table1[[Practice no.]:[12]],22,FALSE),List!$A$2:$B$5,2,FALSE)),"",VLOOKUP(VLOOKUP(C439,Table1[[Practice no.]:[12]],22,FALSE),List!$A$2:$B$5,2,FALSE)))</f>
        <v/>
      </c>
      <c r="I439" s="67" t="str">
        <f>IF(C439="","",IF(ISERROR(VLOOKUP(VLOOKUP(C439,Table1[[Practice no.]:[12]],23,FALSE),List!$A$2:$B$5,2,FALSE)),"",VLOOKUP(VLOOKUP(C439,Table1[[Practice no.]:[12]],23,FALSE),List!$A$2:$B$5,2,FALSE)))</f>
        <v/>
      </c>
      <c r="J439" s="67" t="str">
        <f>IF(C439="","",IF(ISERROR(VLOOKUP(VLOOKUP(C439,Table1[[Practice no.]:[12]],24,FALSE),List!$A$2:$B$5,2,FALSE)),"",VLOOKUP(VLOOKUP(C439,Table1[[Practice no.]:[12]],24,FALSE),List!$A$2:$B$5,2,FALSE)))</f>
        <v/>
      </c>
      <c r="K439" s="68" t="str">
        <f>IF(C439="","",IF(ISERROR(VLOOKUP(VLOOKUP(C439,Table1[[Practice no.]:[12]],25,FALSE),List!$A$2:$B$5,2,FALSE)),"",VLOOKUP(VLOOKUP(C439,Table1[[Practice no.]:[12]],25,FALSE),List!$A$2:$B$5,2,FALSE)))</f>
        <v/>
      </c>
      <c r="L439" s="68" t="str">
        <f>IF(C439="","",IF(ISERROR(VLOOKUP(VLOOKUP(C439,Table1[[Practice no.]:[12]],26,FALSE),List!$A$2:$B$5,2,FALSE)),"",VLOOKUP(VLOOKUP(C439,Table1[[Practice no.]:[12]],26,FALSE),List!$A$2:$B$5,2,FALSE)))</f>
        <v/>
      </c>
      <c r="M439" s="68" t="str">
        <f>IF(C439="","",IF(ISERROR(VLOOKUP(VLOOKUP(C439,Table1[[Practice no.]:[12]],27,FALSE),List!$A$2:$B$5,2,FALSE)),"",VLOOKUP(VLOOKUP(C439,Table1[[Practice no.]:[12]],27,FALSE),List!$A$2:$B$5,2,FALSE)))</f>
        <v/>
      </c>
      <c r="N439" s="69" t="str">
        <f>IF(C439="","",IF(ISERROR(VLOOKUP(VLOOKUP(C439,Table1[[Practice no.]:[12]],28,FALSE),List!$A$2:$B$5,2,FALSE)),"",VLOOKUP(VLOOKUP(C439,Table1[[Practice no.]:[12]],28,FALSE),List!$A$2:$B$5,2,FALSE)))</f>
        <v/>
      </c>
      <c r="O439" s="69" t="str">
        <f>IF(C439="","",IF(ISERROR(VLOOKUP(VLOOKUP(C439,Table1[[Practice no.]:[12]],29,FALSE),List!$A$2:$B$5,2,FALSE)),"",VLOOKUP(VLOOKUP(C439,Table1[[Practice no.]:[12]],29,FALSE),List!$A$2:$B$5,2,FALSE)))</f>
        <v/>
      </c>
      <c r="P439" s="69" t="str">
        <f>IF(C439="","",IF(ISERROR(VLOOKUP(VLOOKUP(C439,Table1[[Practice no.]:[12]],30,FALSE),List!$A$2:$B$5,2,FALSE)),"",VLOOKUP(VLOOKUP(C439,Table1[[Practice no.]:[12]],30,FALSE),List!$A$2:$B$5,2,FALSE)))</f>
        <v/>
      </c>
      <c r="Q439" s="77" t="str">
        <f>IF(C439="","",IF(ISERROR(VLOOKUP(VLOOKUP(C439,Table1[[Practice no.]:[12]],31,FALSE),List!$A$2:$B$5,2,FALSE)),"",VLOOKUP(VLOOKUP(C439,Table1[[Practice no.]:[12]],31,FALSE),List!$A$2:$B$5,2,FALSE)))</f>
        <v/>
      </c>
      <c r="R439" s="55" t="str">
        <f>IF(C439="","",IF(ISERROR(VLOOKUP(VLOOKUP(C439,Table1[[Practice no.]:[12]],32,FALSE),List!$A$2:$B$5,2,FALSE)),"",VLOOKUP(VLOOKUP(C439,Table1[[Practice no.]:[12]],32,FALSE),List!$A$2:$B$5,2,FALSE)))</f>
        <v/>
      </c>
      <c r="S439" s="55" t="str">
        <f>IF(C439="","",IF(ISERROR(VLOOKUP(VLOOKUP(C439,Table1[[Practice no.]:[12]],33,FALSE),List!$A$2:$B$5,2,FALSE)),"",VLOOKUP(VLOOKUP(C439,Table1[[Practice no.]:[12]],33,FALSE),List!$A$2:$B$5,2,FALSE)))</f>
        <v/>
      </c>
      <c r="T439" s="55" t="str">
        <f>IF(C439="","",IF(ISERROR(VLOOKUP(VLOOKUP(C439,Table1[[Practice no.]:[12]],34,FALSE),List!$A$2:$B$5,2,FALSE)),"",VLOOKUP(VLOOKUP(C439,Table1[[Practice no.]:[12]],34,FALSE),List!$A$2:$B$5,2,FALSE)))</f>
        <v/>
      </c>
      <c r="U439" s="55" t="str">
        <f>IF(C439="","",IF(ISERROR(VLOOKUP(VLOOKUP(C439,Table1[[Practice no.]:[12]],35,FALSE),List!$A$2:$B$5,2,FALSE)),"",VLOOKUP(VLOOKUP(C439,Table1[[Practice no.]:[12]],35,FALSE),List!$A$2:$B$5,2,FALSE)))</f>
        <v/>
      </c>
      <c r="V439" s="55" t="str">
        <f>IF(C439="","",IF(ISERROR(VLOOKUP(VLOOKUP(C439,Table1[[Practice no.]:[12]],36,FALSE),List!$A$2:$B$5,2,FALSE)),"",VLOOKUP(VLOOKUP(C439,Table1[[Practice no.]:[12]],36,FALSE),List!$A$2:$B$5,2,FALSE)))</f>
        <v/>
      </c>
      <c r="W439" s="55" t="str">
        <f>IF(C439="","",IF(ISERROR(VLOOKUP(VLOOKUP(C439,Table1[[Practice no.]:[12]],37,FALSE),List!$A$2:$B$5,2,FALSE)),"",VLOOKUP(VLOOKUP(C439,Table1[[Practice no.]:[12]],37,FALSE),List!$A$2:$B$5,2,FALSE)))</f>
        <v/>
      </c>
      <c r="X439" s="55" t="str">
        <f>IF(C439="","",IF(ISERROR(VLOOKUP(VLOOKUP(C439,Table1[[Practice no.]:[12]],38,FALSE),List!$A$2:$B$5,2,FALSE)),"",VLOOKUP(VLOOKUP(C439,Table1[[Practice no.]:[12]],38,FALSE),List!$A$2:$B$5,2,FALSE)))</f>
        <v/>
      </c>
      <c r="Y439" s="55" t="str">
        <f>IF(C439="","",IF(ISERROR(VLOOKUP(VLOOKUP(C439,Table1[[Practice no.]:[12]],39,FALSE),List!$A$2:$B$5,2,FALSE)),"",VLOOKUP(VLOOKUP(C439,Table1[[Practice no.]:[12]],39,FALSE),List!$A$2:$B$5,2,FALSE)))</f>
        <v/>
      </c>
      <c r="Z439" s="55" t="str">
        <f>IF(C439="","",IF(ISERROR(VLOOKUP(VLOOKUP(C439,Table1[[Practice no.]:[12]],40,FALSE),List!$A$2:$B$5,2,FALSE)),"",VLOOKUP(VLOOKUP(C439,Table1[[Practice no.]:[12]],40,FALSE),List!$A$2:$B$5,2,FALSE)))</f>
        <v/>
      </c>
      <c r="AA439" s="55" t="str">
        <f>IF(C439="","",IF(ISERROR(VLOOKUP(VLOOKUP(C439,Table1[[Practice no.]:[12]],41,FALSE),List!$A$2:$B$5,2,FALSE)),"",VLOOKUP(VLOOKUP(C439,Table1[[Practice no.]:[12]],41,FALSE),List!$A$2:$B$5,2,FALSE)))</f>
        <v/>
      </c>
      <c r="AB439" s="55" t="str">
        <f>IF(C439="","",IF(ISERROR(VLOOKUP(VLOOKUP(C439,Table1[[Practice no.]:[12]],42,FALSE),List!$A$2:$B$5,2,FALSE)),"",VLOOKUP(VLOOKUP(C439,Table1[[Practice no.]:[12]],42,FALSE),List!$A$2:$B$5,2,FALSE)))</f>
        <v/>
      </c>
    </row>
    <row r="440" spans="1:28" ht="40.35" customHeight="1">
      <c r="A440" s="222"/>
      <c r="B440" s="219"/>
      <c r="C440" s="217"/>
      <c r="D440" s="219" t="str">
        <f>IF(C440="","",HYPERLINK("#'" &amp; C440 &amp; "'!A1",VLOOKUP(C440,Table1[[Practice no.]:[Pracitce Name]],2,FALSE)))</f>
        <v/>
      </c>
      <c r="E440" s="65" t="str">
        <f>IF(C440="","",IF(ISERROR(VLOOKUP(VLOOKUP(C440,Table1[[Practice no.]:[12]],19,FALSE),List!$A$2:$B$5,2,FALSE)),"",VLOOKUP(VLOOKUP(C440,Table1[[Practice no.]:[12]],19,FALSE),List!$A$2:$B$5,2,FALSE)))</f>
        <v/>
      </c>
      <c r="F440" s="66" t="str">
        <f>IF(C440="","",IF(ISERROR(VLOOKUP(VLOOKUP(C440,Table1[[Practice no.]:[12]],20,FALSE),List!$A$2:$B$5,2,FALSE)),"",VLOOKUP(VLOOKUP(C440,Table1[[Practice no.]:[12]],20,FALSE),List!$A$2:$B$5,2,FALSE)))</f>
        <v/>
      </c>
      <c r="G440" s="66" t="str">
        <f>IF(C440="","",IF(ISERROR(VLOOKUP(VLOOKUP(C440,Table1[[Practice no.]:[12]],21,FALSE),List!$A$2:$B$5,2,FALSE)),"",VLOOKUP(VLOOKUP(C440,Table1[[Practice no.]:[12]],21,FALSE),List!$A$2:$B$5,2,FALSE)))</f>
        <v/>
      </c>
      <c r="H440" s="67" t="str">
        <f>IF(C440="","",IF(ISERROR(VLOOKUP(VLOOKUP(C440,Table1[[Practice no.]:[12]],22,FALSE),List!$A$2:$B$5,2,FALSE)),"",VLOOKUP(VLOOKUP(C440,Table1[[Practice no.]:[12]],22,FALSE),List!$A$2:$B$5,2,FALSE)))</f>
        <v/>
      </c>
      <c r="I440" s="67" t="str">
        <f>IF(C440="","",IF(ISERROR(VLOOKUP(VLOOKUP(C440,Table1[[Practice no.]:[12]],23,FALSE),List!$A$2:$B$5,2,FALSE)),"",VLOOKUP(VLOOKUP(C440,Table1[[Practice no.]:[12]],23,FALSE),List!$A$2:$B$5,2,FALSE)))</f>
        <v/>
      </c>
      <c r="J440" s="67" t="str">
        <f>IF(C440="","",IF(ISERROR(VLOOKUP(VLOOKUP(C440,Table1[[Practice no.]:[12]],24,FALSE),List!$A$2:$B$5,2,FALSE)),"",VLOOKUP(VLOOKUP(C440,Table1[[Practice no.]:[12]],24,FALSE),List!$A$2:$B$5,2,FALSE)))</f>
        <v/>
      </c>
      <c r="K440" s="68" t="str">
        <f>IF(C440="","",IF(ISERROR(VLOOKUP(VLOOKUP(C440,Table1[[Practice no.]:[12]],25,FALSE),List!$A$2:$B$5,2,FALSE)),"",VLOOKUP(VLOOKUP(C440,Table1[[Practice no.]:[12]],25,FALSE),List!$A$2:$B$5,2,FALSE)))</f>
        <v/>
      </c>
      <c r="L440" s="68" t="str">
        <f>IF(C440="","",IF(ISERROR(VLOOKUP(VLOOKUP(C440,Table1[[Practice no.]:[12]],26,FALSE),List!$A$2:$B$5,2,FALSE)),"",VLOOKUP(VLOOKUP(C440,Table1[[Practice no.]:[12]],26,FALSE),List!$A$2:$B$5,2,FALSE)))</f>
        <v/>
      </c>
      <c r="M440" s="68" t="str">
        <f>IF(C440="","",IF(ISERROR(VLOOKUP(VLOOKUP(C440,Table1[[Practice no.]:[12]],27,FALSE),List!$A$2:$B$5,2,FALSE)),"",VLOOKUP(VLOOKUP(C440,Table1[[Practice no.]:[12]],27,FALSE),List!$A$2:$B$5,2,FALSE)))</f>
        <v/>
      </c>
      <c r="N440" s="69" t="str">
        <f>IF(C440="","",IF(ISERROR(VLOOKUP(VLOOKUP(C440,Table1[[Practice no.]:[12]],28,FALSE),List!$A$2:$B$5,2,FALSE)),"",VLOOKUP(VLOOKUP(C440,Table1[[Practice no.]:[12]],28,FALSE),List!$A$2:$B$5,2,FALSE)))</f>
        <v/>
      </c>
      <c r="O440" s="69" t="str">
        <f>IF(C440="","",IF(ISERROR(VLOOKUP(VLOOKUP(C440,Table1[[Practice no.]:[12]],29,FALSE),List!$A$2:$B$5,2,FALSE)),"",VLOOKUP(VLOOKUP(C440,Table1[[Practice no.]:[12]],29,FALSE),List!$A$2:$B$5,2,FALSE)))</f>
        <v/>
      </c>
      <c r="P440" s="69" t="str">
        <f>IF(C440="","",IF(ISERROR(VLOOKUP(VLOOKUP(C440,Table1[[Practice no.]:[12]],30,FALSE),List!$A$2:$B$5,2,FALSE)),"",VLOOKUP(VLOOKUP(C440,Table1[[Practice no.]:[12]],30,FALSE),List!$A$2:$B$5,2,FALSE)))</f>
        <v/>
      </c>
      <c r="Q440" s="77" t="str">
        <f>IF(C440="","",IF(ISERROR(VLOOKUP(VLOOKUP(C440,Table1[[Practice no.]:[12]],31,FALSE),List!$A$2:$B$5,2,FALSE)),"",VLOOKUP(VLOOKUP(C440,Table1[[Practice no.]:[12]],31,FALSE),List!$A$2:$B$5,2,FALSE)))</f>
        <v/>
      </c>
      <c r="R440" s="55" t="str">
        <f>IF(C440="","",IF(ISERROR(VLOOKUP(VLOOKUP(C440,Table1[[Practice no.]:[12]],32,FALSE),List!$A$2:$B$5,2,FALSE)),"",VLOOKUP(VLOOKUP(C440,Table1[[Practice no.]:[12]],32,FALSE),List!$A$2:$B$5,2,FALSE)))</f>
        <v/>
      </c>
      <c r="S440" s="55" t="str">
        <f>IF(C440="","",IF(ISERROR(VLOOKUP(VLOOKUP(C440,Table1[[Practice no.]:[12]],33,FALSE),List!$A$2:$B$5,2,FALSE)),"",VLOOKUP(VLOOKUP(C440,Table1[[Practice no.]:[12]],33,FALSE),List!$A$2:$B$5,2,FALSE)))</f>
        <v/>
      </c>
      <c r="T440" s="55" t="str">
        <f>IF(C440="","",IF(ISERROR(VLOOKUP(VLOOKUP(C440,Table1[[Practice no.]:[12]],34,FALSE),List!$A$2:$B$5,2,FALSE)),"",VLOOKUP(VLOOKUP(C440,Table1[[Practice no.]:[12]],34,FALSE),List!$A$2:$B$5,2,FALSE)))</f>
        <v/>
      </c>
      <c r="U440" s="55" t="str">
        <f>IF(C440="","",IF(ISERROR(VLOOKUP(VLOOKUP(C440,Table1[[Practice no.]:[12]],35,FALSE),List!$A$2:$B$5,2,FALSE)),"",VLOOKUP(VLOOKUP(C440,Table1[[Practice no.]:[12]],35,FALSE),List!$A$2:$B$5,2,FALSE)))</f>
        <v/>
      </c>
      <c r="V440" s="55" t="str">
        <f>IF(C440="","",IF(ISERROR(VLOOKUP(VLOOKUP(C440,Table1[[Practice no.]:[12]],36,FALSE),List!$A$2:$B$5,2,FALSE)),"",VLOOKUP(VLOOKUP(C440,Table1[[Practice no.]:[12]],36,FALSE),List!$A$2:$B$5,2,FALSE)))</f>
        <v/>
      </c>
      <c r="W440" s="55" t="str">
        <f>IF(C440="","",IF(ISERROR(VLOOKUP(VLOOKUP(C440,Table1[[Practice no.]:[12]],37,FALSE),List!$A$2:$B$5,2,FALSE)),"",VLOOKUP(VLOOKUP(C440,Table1[[Practice no.]:[12]],37,FALSE),List!$A$2:$B$5,2,FALSE)))</f>
        <v/>
      </c>
      <c r="X440" s="55" t="str">
        <f>IF(C440="","",IF(ISERROR(VLOOKUP(VLOOKUP(C440,Table1[[Practice no.]:[12]],38,FALSE),List!$A$2:$B$5,2,FALSE)),"",VLOOKUP(VLOOKUP(C440,Table1[[Practice no.]:[12]],38,FALSE),List!$A$2:$B$5,2,FALSE)))</f>
        <v/>
      </c>
      <c r="Y440" s="55" t="str">
        <f>IF(C440="","",IF(ISERROR(VLOOKUP(VLOOKUP(C440,Table1[[Practice no.]:[12]],39,FALSE),List!$A$2:$B$5,2,FALSE)),"",VLOOKUP(VLOOKUP(C440,Table1[[Practice no.]:[12]],39,FALSE),List!$A$2:$B$5,2,FALSE)))</f>
        <v/>
      </c>
      <c r="Z440" s="55" t="str">
        <f>IF(C440="","",IF(ISERROR(VLOOKUP(VLOOKUP(C440,Table1[[Practice no.]:[12]],40,FALSE),List!$A$2:$B$5,2,FALSE)),"",VLOOKUP(VLOOKUP(C440,Table1[[Practice no.]:[12]],40,FALSE),List!$A$2:$B$5,2,FALSE)))</f>
        <v/>
      </c>
      <c r="AA440" s="55" t="str">
        <f>IF(C440="","",IF(ISERROR(VLOOKUP(VLOOKUP(C440,Table1[[Practice no.]:[12]],41,FALSE),List!$A$2:$B$5,2,FALSE)),"",VLOOKUP(VLOOKUP(C440,Table1[[Practice no.]:[12]],41,FALSE),List!$A$2:$B$5,2,FALSE)))</f>
        <v/>
      </c>
      <c r="AB440" s="55" t="str">
        <f>IF(C440="","",IF(ISERROR(VLOOKUP(VLOOKUP(C440,Table1[[Practice no.]:[12]],42,FALSE),List!$A$2:$B$5,2,FALSE)),"",VLOOKUP(VLOOKUP(C440,Table1[[Practice no.]:[12]],42,FALSE),List!$A$2:$B$5,2,FALSE)))</f>
        <v/>
      </c>
    </row>
    <row r="441" spans="1:28" ht="40.35" customHeight="1">
      <c r="A441" s="222"/>
      <c r="B441" s="219"/>
      <c r="C441" s="217"/>
      <c r="D441" s="219" t="str">
        <f>IF(C441="","",HYPERLINK("#'" &amp; C441 &amp; "'!A1",VLOOKUP(C441,Table1[[Practice no.]:[Pracitce Name]],2,FALSE)))</f>
        <v/>
      </c>
      <c r="E441" s="65" t="str">
        <f>IF(C441="","",IF(ISERROR(VLOOKUP(VLOOKUP(C441,Table1[[Practice no.]:[12]],19,FALSE),List!$A$2:$B$5,2,FALSE)),"",VLOOKUP(VLOOKUP(C441,Table1[[Practice no.]:[12]],19,FALSE),List!$A$2:$B$5,2,FALSE)))</f>
        <v/>
      </c>
      <c r="F441" s="66" t="str">
        <f>IF(C441="","",IF(ISERROR(VLOOKUP(VLOOKUP(C441,Table1[[Practice no.]:[12]],20,FALSE),List!$A$2:$B$5,2,FALSE)),"",VLOOKUP(VLOOKUP(C441,Table1[[Practice no.]:[12]],20,FALSE),List!$A$2:$B$5,2,FALSE)))</f>
        <v/>
      </c>
      <c r="G441" s="66" t="str">
        <f>IF(C441="","",IF(ISERROR(VLOOKUP(VLOOKUP(C441,Table1[[Practice no.]:[12]],21,FALSE),List!$A$2:$B$5,2,FALSE)),"",VLOOKUP(VLOOKUP(C441,Table1[[Practice no.]:[12]],21,FALSE),List!$A$2:$B$5,2,FALSE)))</f>
        <v/>
      </c>
      <c r="H441" s="67" t="str">
        <f>IF(C441="","",IF(ISERROR(VLOOKUP(VLOOKUP(C441,Table1[[Practice no.]:[12]],22,FALSE),List!$A$2:$B$5,2,FALSE)),"",VLOOKUP(VLOOKUP(C441,Table1[[Practice no.]:[12]],22,FALSE),List!$A$2:$B$5,2,FALSE)))</f>
        <v/>
      </c>
      <c r="I441" s="67" t="str">
        <f>IF(C441="","",IF(ISERROR(VLOOKUP(VLOOKUP(C441,Table1[[Practice no.]:[12]],23,FALSE),List!$A$2:$B$5,2,FALSE)),"",VLOOKUP(VLOOKUP(C441,Table1[[Practice no.]:[12]],23,FALSE),List!$A$2:$B$5,2,FALSE)))</f>
        <v/>
      </c>
      <c r="J441" s="67" t="str">
        <f>IF(C441="","",IF(ISERROR(VLOOKUP(VLOOKUP(C441,Table1[[Practice no.]:[12]],24,FALSE),List!$A$2:$B$5,2,FALSE)),"",VLOOKUP(VLOOKUP(C441,Table1[[Practice no.]:[12]],24,FALSE),List!$A$2:$B$5,2,FALSE)))</f>
        <v/>
      </c>
      <c r="K441" s="68" t="str">
        <f>IF(C441="","",IF(ISERROR(VLOOKUP(VLOOKUP(C441,Table1[[Practice no.]:[12]],25,FALSE),List!$A$2:$B$5,2,FALSE)),"",VLOOKUP(VLOOKUP(C441,Table1[[Practice no.]:[12]],25,FALSE),List!$A$2:$B$5,2,FALSE)))</f>
        <v/>
      </c>
      <c r="L441" s="68" t="str">
        <f>IF(C441="","",IF(ISERROR(VLOOKUP(VLOOKUP(C441,Table1[[Practice no.]:[12]],26,FALSE),List!$A$2:$B$5,2,FALSE)),"",VLOOKUP(VLOOKUP(C441,Table1[[Practice no.]:[12]],26,FALSE),List!$A$2:$B$5,2,FALSE)))</f>
        <v/>
      </c>
      <c r="M441" s="68" t="str">
        <f>IF(C441="","",IF(ISERROR(VLOOKUP(VLOOKUP(C441,Table1[[Practice no.]:[12]],27,FALSE),List!$A$2:$B$5,2,FALSE)),"",VLOOKUP(VLOOKUP(C441,Table1[[Practice no.]:[12]],27,FALSE),List!$A$2:$B$5,2,FALSE)))</f>
        <v/>
      </c>
      <c r="N441" s="69" t="str">
        <f>IF(C441="","",IF(ISERROR(VLOOKUP(VLOOKUP(C441,Table1[[Practice no.]:[12]],28,FALSE),List!$A$2:$B$5,2,FALSE)),"",VLOOKUP(VLOOKUP(C441,Table1[[Practice no.]:[12]],28,FALSE),List!$A$2:$B$5,2,FALSE)))</f>
        <v/>
      </c>
      <c r="O441" s="69" t="str">
        <f>IF(C441="","",IF(ISERROR(VLOOKUP(VLOOKUP(C441,Table1[[Practice no.]:[12]],29,FALSE),List!$A$2:$B$5,2,FALSE)),"",VLOOKUP(VLOOKUP(C441,Table1[[Practice no.]:[12]],29,FALSE),List!$A$2:$B$5,2,FALSE)))</f>
        <v/>
      </c>
      <c r="P441" s="69" t="str">
        <f>IF(C441="","",IF(ISERROR(VLOOKUP(VLOOKUP(C441,Table1[[Practice no.]:[12]],30,FALSE),List!$A$2:$B$5,2,FALSE)),"",VLOOKUP(VLOOKUP(C441,Table1[[Practice no.]:[12]],30,FALSE),List!$A$2:$B$5,2,FALSE)))</f>
        <v/>
      </c>
      <c r="Q441" s="77" t="str">
        <f>IF(C441="","",IF(ISERROR(VLOOKUP(VLOOKUP(C441,Table1[[Practice no.]:[12]],31,FALSE),List!$A$2:$B$5,2,FALSE)),"",VLOOKUP(VLOOKUP(C441,Table1[[Practice no.]:[12]],31,FALSE),List!$A$2:$B$5,2,FALSE)))</f>
        <v/>
      </c>
      <c r="R441" s="55" t="str">
        <f>IF(C441="","",IF(ISERROR(VLOOKUP(VLOOKUP(C441,Table1[[Practice no.]:[12]],32,FALSE),List!$A$2:$B$5,2,FALSE)),"",VLOOKUP(VLOOKUP(C441,Table1[[Practice no.]:[12]],32,FALSE),List!$A$2:$B$5,2,FALSE)))</f>
        <v/>
      </c>
      <c r="S441" s="55" t="str">
        <f>IF(C441="","",IF(ISERROR(VLOOKUP(VLOOKUP(C441,Table1[[Practice no.]:[12]],33,FALSE),List!$A$2:$B$5,2,FALSE)),"",VLOOKUP(VLOOKUP(C441,Table1[[Practice no.]:[12]],33,FALSE),List!$A$2:$B$5,2,FALSE)))</f>
        <v/>
      </c>
      <c r="T441" s="55" t="str">
        <f>IF(C441="","",IF(ISERROR(VLOOKUP(VLOOKUP(C441,Table1[[Practice no.]:[12]],34,FALSE),List!$A$2:$B$5,2,FALSE)),"",VLOOKUP(VLOOKUP(C441,Table1[[Practice no.]:[12]],34,FALSE),List!$A$2:$B$5,2,FALSE)))</f>
        <v/>
      </c>
      <c r="U441" s="55" t="str">
        <f>IF(C441="","",IF(ISERROR(VLOOKUP(VLOOKUP(C441,Table1[[Practice no.]:[12]],35,FALSE),List!$A$2:$B$5,2,FALSE)),"",VLOOKUP(VLOOKUP(C441,Table1[[Practice no.]:[12]],35,FALSE),List!$A$2:$B$5,2,FALSE)))</f>
        <v/>
      </c>
      <c r="V441" s="55" t="str">
        <f>IF(C441="","",IF(ISERROR(VLOOKUP(VLOOKUP(C441,Table1[[Practice no.]:[12]],36,FALSE),List!$A$2:$B$5,2,FALSE)),"",VLOOKUP(VLOOKUP(C441,Table1[[Practice no.]:[12]],36,FALSE),List!$A$2:$B$5,2,FALSE)))</f>
        <v/>
      </c>
      <c r="W441" s="55" t="str">
        <f>IF(C441="","",IF(ISERROR(VLOOKUP(VLOOKUP(C441,Table1[[Practice no.]:[12]],37,FALSE),List!$A$2:$B$5,2,FALSE)),"",VLOOKUP(VLOOKUP(C441,Table1[[Practice no.]:[12]],37,FALSE),List!$A$2:$B$5,2,FALSE)))</f>
        <v/>
      </c>
      <c r="X441" s="55" t="str">
        <f>IF(C441="","",IF(ISERROR(VLOOKUP(VLOOKUP(C441,Table1[[Practice no.]:[12]],38,FALSE),List!$A$2:$B$5,2,FALSE)),"",VLOOKUP(VLOOKUP(C441,Table1[[Practice no.]:[12]],38,FALSE),List!$A$2:$B$5,2,FALSE)))</f>
        <v/>
      </c>
      <c r="Y441" s="55" t="str">
        <f>IF(C441="","",IF(ISERROR(VLOOKUP(VLOOKUP(C441,Table1[[Practice no.]:[12]],39,FALSE),List!$A$2:$B$5,2,FALSE)),"",VLOOKUP(VLOOKUP(C441,Table1[[Practice no.]:[12]],39,FALSE),List!$A$2:$B$5,2,FALSE)))</f>
        <v/>
      </c>
      <c r="Z441" s="55" t="str">
        <f>IF(C441="","",IF(ISERROR(VLOOKUP(VLOOKUP(C441,Table1[[Practice no.]:[12]],40,FALSE),List!$A$2:$B$5,2,FALSE)),"",VLOOKUP(VLOOKUP(C441,Table1[[Practice no.]:[12]],40,FALSE),List!$A$2:$B$5,2,FALSE)))</f>
        <v/>
      </c>
      <c r="AA441" s="55" t="str">
        <f>IF(C441="","",IF(ISERROR(VLOOKUP(VLOOKUP(C441,Table1[[Practice no.]:[12]],41,FALSE),List!$A$2:$B$5,2,FALSE)),"",VLOOKUP(VLOOKUP(C441,Table1[[Practice no.]:[12]],41,FALSE),List!$A$2:$B$5,2,FALSE)))</f>
        <v/>
      </c>
      <c r="AB441" s="55" t="str">
        <f>IF(C441="","",IF(ISERROR(VLOOKUP(VLOOKUP(C441,Table1[[Practice no.]:[12]],42,FALSE),List!$A$2:$B$5,2,FALSE)),"",VLOOKUP(VLOOKUP(C441,Table1[[Practice no.]:[12]],42,FALSE),List!$A$2:$B$5,2,FALSE)))</f>
        <v/>
      </c>
    </row>
    <row r="442" spans="1:28" ht="40.35" customHeight="1">
      <c r="A442" s="222"/>
      <c r="B442" s="219"/>
      <c r="C442" s="217"/>
      <c r="D442" s="219" t="str">
        <f>IF(C442="","",HYPERLINK("#'" &amp; C442 &amp; "'!A1",VLOOKUP(C442,Table1[[Practice no.]:[Pracitce Name]],2,FALSE)))</f>
        <v/>
      </c>
      <c r="E442" s="65" t="str">
        <f>IF(C442="","",IF(ISERROR(VLOOKUP(VLOOKUP(C442,Table1[[Practice no.]:[12]],19,FALSE),List!$A$2:$B$5,2,FALSE)),"",VLOOKUP(VLOOKUP(C442,Table1[[Practice no.]:[12]],19,FALSE),List!$A$2:$B$5,2,FALSE)))</f>
        <v/>
      </c>
      <c r="F442" s="66" t="str">
        <f>IF(C442="","",IF(ISERROR(VLOOKUP(VLOOKUP(C442,Table1[[Practice no.]:[12]],20,FALSE),List!$A$2:$B$5,2,FALSE)),"",VLOOKUP(VLOOKUP(C442,Table1[[Practice no.]:[12]],20,FALSE),List!$A$2:$B$5,2,FALSE)))</f>
        <v/>
      </c>
      <c r="G442" s="66" t="str">
        <f>IF(C442="","",IF(ISERROR(VLOOKUP(VLOOKUP(C442,Table1[[Practice no.]:[12]],21,FALSE),List!$A$2:$B$5,2,FALSE)),"",VLOOKUP(VLOOKUP(C442,Table1[[Practice no.]:[12]],21,FALSE),List!$A$2:$B$5,2,FALSE)))</f>
        <v/>
      </c>
      <c r="H442" s="67" t="str">
        <f>IF(C442="","",IF(ISERROR(VLOOKUP(VLOOKUP(C442,Table1[[Practice no.]:[12]],22,FALSE),List!$A$2:$B$5,2,FALSE)),"",VLOOKUP(VLOOKUP(C442,Table1[[Practice no.]:[12]],22,FALSE),List!$A$2:$B$5,2,FALSE)))</f>
        <v/>
      </c>
      <c r="I442" s="67" t="str">
        <f>IF(C442="","",IF(ISERROR(VLOOKUP(VLOOKUP(C442,Table1[[Practice no.]:[12]],23,FALSE),List!$A$2:$B$5,2,FALSE)),"",VLOOKUP(VLOOKUP(C442,Table1[[Practice no.]:[12]],23,FALSE),List!$A$2:$B$5,2,FALSE)))</f>
        <v/>
      </c>
      <c r="J442" s="67" t="str">
        <f>IF(C442="","",IF(ISERROR(VLOOKUP(VLOOKUP(C442,Table1[[Practice no.]:[12]],24,FALSE),List!$A$2:$B$5,2,FALSE)),"",VLOOKUP(VLOOKUP(C442,Table1[[Practice no.]:[12]],24,FALSE),List!$A$2:$B$5,2,FALSE)))</f>
        <v/>
      </c>
      <c r="K442" s="68" t="str">
        <f>IF(C442="","",IF(ISERROR(VLOOKUP(VLOOKUP(C442,Table1[[Practice no.]:[12]],25,FALSE),List!$A$2:$B$5,2,FALSE)),"",VLOOKUP(VLOOKUP(C442,Table1[[Practice no.]:[12]],25,FALSE),List!$A$2:$B$5,2,FALSE)))</f>
        <v/>
      </c>
      <c r="L442" s="68" t="str">
        <f>IF(C442="","",IF(ISERROR(VLOOKUP(VLOOKUP(C442,Table1[[Practice no.]:[12]],26,FALSE),List!$A$2:$B$5,2,FALSE)),"",VLOOKUP(VLOOKUP(C442,Table1[[Practice no.]:[12]],26,FALSE),List!$A$2:$B$5,2,FALSE)))</f>
        <v/>
      </c>
      <c r="M442" s="68" t="str">
        <f>IF(C442="","",IF(ISERROR(VLOOKUP(VLOOKUP(C442,Table1[[Practice no.]:[12]],27,FALSE),List!$A$2:$B$5,2,FALSE)),"",VLOOKUP(VLOOKUP(C442,Table1[[Practice no.]:[12]],27,FALSE),List!$A$2:$B$5,2,FALSE)))</f>
        <v/>
      </c>
      <c r="N442" s="69" t="str">
        <f>IF(C442="","",IF(ISERROR(VLOOKUP(VLOOKUP(C442,Table1[[Practice no.]:[12]],28,FALSE),List!$A$2:$B$5,2,FALSE)),"",VLOOKUP(VLOOKUP(C442,Table1[[Practice no.]:[12]],28,FALSE),List!$A$2:$B$5,2,FALSE)))</f>
        <v/>
      </c>
      <c r="O442" s="69" t="str">
        <f>IF(C442="","",IF(ISERROR(VLOOKUP(VLOOKUP(C442,Table1[[Practice no.]:[12]],29,FALSE),List!$A$2:$B$5,2,FALSE)),"",VLOOKUP(VLOOKUP(C442,Table1[[Practice no.]:[12]],29,FALSE),List!$A$2:$B$5,2,FALSE)))</f>
        <v/>
      </c>
      <c r="P442" s="69" t="str">
        <f>IF(C442="","",IF(ISERROR(VLOOKUP(VLOOKUP(C442,Table1[[Practice no.]:[12]],30,FALSE),List!$A$2:$B$5,2,FALSE)),"",VLOOKUP(VLOOKUP(C442,Table1[[Practice no.]:[12]],30,FALSE),List!$A$2:$B$5,2,FALSE)))</f>
        <v/>
      </c>
      <c r="Q442" s="77" t="str">
        <f>IF(C442="","",IF(ISERROR(VLOOKUP(VLOOKUP(C442,Table1[[Practice no.]:[12]],31,FALSE),List!$A$2:$B$5,2,FALSE)),"",VLOOKUP(VLOOKUP(C442,Table1[[Practice no.]:[12]],31,FALSE),List!$A$2:$B$5,2,FALSE)))</f>
        <v/>
      </c>
      <c r="R442" s="55" t="str">
        <f>IF(C442="","",IF(ISERROR(VLOOKUP(VLOOKUP(C442,Table1[[Practice no.]:[12]],32,FALSE),List!$A$2:$B$5,2,FALSE)),"",VLOOKUP(VLOOKUP(C442,Table1[[Practice no.]:[12]],32,FALSE),List!$A$2:$B$5,2,FALSE)))</f>
        <v/>
      </c>
      <c r="S442" s="55" t="str">
        <f>IF(C442="","",IF(ISERROR(VLOOKUP(VLOOKUP(C442,Table1[[Practice no.]:[12]],33,FALSE),List!$A$2:$B$5,2,FALSE)),"",VLOOKUP(VLOOKUP(C442,Table1[[Practice no.]:[12]],33,FALSE),List!$A$2:$B$5,2,FALSE)))</f>
        <v/>
      </c>
      <c r="T442" s="55" t="str">
        <f>IF(C442="","",IF(ISERROR(VLOOKUP(VLOOKUP(C442,Table1[[Practice no.]:[12]],34,FALSE),List!$A$2:$B$5,2,FALSE)),"",VLOOKUP(VLOOKUP(C442,Table1[[Practice no.]:[12]],34,FALSE),List!$A$2:$B$5,2,FALSE)))</f>
        <v/>
      </c>
      <c r="U442" s="55" t="str">
        <f>IF(C442="","",IF(ISERROR(VLOOKUP(VLOOKUP(C442,Table1[[Practice no.]:[12]],35,FALSE),List!$A$2:$B$5,2,FALSE)),"",VLOOKUP(VLOOKUP(C442,Table1[[Practice no.]:[12]],35,FALSE),List!$A$2:$B$5,2,FALSE)))</f>
        <v/>
      </c>
      <c r="V442" s="55" t="str">
        <f>IF(C442="","",IF(ISERROR(VLOOKUP(VLOOKUP(C442,Table1[[Practice no.]:[12]],36,FALSE),List!$A$2:$B$5,2,FALSE)),"",VLOOKUP(VLOOKUP(C442,Table1[[Practice no.]:[12]],36,FALSE),List!$A$2:$B$5,2,FALSE)))</f>
        <v/>
      </c>
      <c r="W442" s="55" t="str">
        <f>IF(C442="","",IF(ISERROR(VLOOKUP(VLOOKUP(C442,Table1[[Practice no.]:[12]],37,FALSE),List!$A$2:$B$5,2,FALSE)),"",VLOOKUP(VLOOKUP(C442,Table1[[Practice no.]:[12]],37,FALSE),List!$A$2:$B$5,2,FALSE)))</f>
        <v/>
      </c>
      <c r="X442" s="55" t="str">
        <f>IF(C442="","",IF(ISERROR(VLOOKUP(VLOOKUP(C442,Table1[[Practice no.]:[12]],38,FALSE),List!$A$2:$B$5,2,FALSE)),"",VLOOKUP(VLOOKUP(C442,Table1[[Practice no.]:[12]],38,FALSE),List!$A$2:$B$5,2,FALSE)))</f>
        <v/>
      </c>
      <c r="Y442" s="55" t="str">
        <f>IF(C442="","",IF(ISERROR(VLOOKUP(VLOOKUP(C442,Table1[[Practice no.]:[12]],39,FALSE),List!$A$2:$B$5,2,FALSE)),"",VLOOKUP(VLOOKUP(C442,Table1[[Practice no.]:[12]],39,FALSE),List!$A$2:$B$5,2,FALSE)))</f>
        <v/>
      </c>
      <c r="Z442" s="55" t="str">
        <f>IF(C442="","",IF(ISERROR(VLOOKUP(VLOOKUP(C442,Table1[[Practice no.]:[12]],40,FALSE),List!$A$2:$B$5,2,FALSE)),"",VLOOKUP(VLOOKUP(C442,Table1[[Practice no.]:[12]],40,FALSE),List!$A$2:$B$5,2,FALSE)))</f>
        <v/>
      </c>
      <c r="AA442" s="55" t="str">
        <f>IF(C442="","",IF(ISERROR(VLOOKUP(VLOOKUP(C442,Table1[[Practice no.]:[12]],41,FALSE),List!$A$2:$B$5,2,FALSE)),"",VLOOKUP(VLOOKUP(C442,Table1[[Practice no.]:[12]],41,FALSE),List!$A$2:$B$5,2,FALSE)))</f>
        <v/>
      </c>
      <c r="AB442" s="55" t="str">
        <f>IF(C442="","",IF(ISERROR(VLOOKUP(VLOOKUP(C442,Table1[[Practice no.]:[12]],42,FALSE),List!$A$2:$B$5,2,FALSE)),"",VLOOKUP(VLOOKUP(C442,Table1[[Practice no.]:[12]],42,FALSE),List!$A$2:$B$5,2,FALSE)))</f>
        <v/>
      </c>
    </row>
    <row r="443" spans="1:28" ht="40.35" customHeight="1">
      <c r="A443" s="222"/>
      <c r="B443" s="219"/>
      <c r="C443" s="217"/>
      <c r="D443" s="219" t="str">
        <f>IF(C443="","",HYPERLINK("#'" &amp; C443 &amp; "'!A1",VLOOKUP(C443,Table1[[Practice no.]:[Pracitce Name]],2,FALSE)))</f>
        <v/>
      </c>
      <c r="E443" s="65" t="str">
        <f>IF(C443="","",IF(ISERROR(VLOOKUP(VLOOKUP(C443,Table1[[Practice no.]:[12]],19,FALSE),List!$A$2:$B$5,2,FALSE)),"",VLOOKUP(VLOOKUP(C443,Table1[[Practice no.]:[12]],19,FALSE),List!$A$2:$B$5,2,FALSE)))</f>
        <v/>
      </c>
      <c r="F443" s="66" t="str">
        <f>IF(C443="","",IF(ISERROR(VLOOKUP(VLOOKUP(C443,Table1[[Practice no.]:[12]],20,FALSE),List!$A$2:$B$5,2,FALSE)),"",VLOOKUP(VLOOKUP(C443,Table1[[Practice no.]:[12]],20,FALSE),List!$A$2:$B$5,2,FALSE)))</f>
        <v/>
      </c>
      <c r="G443" s="66" t="str">
        <f>IF(C443="","",IF(ISERROR(VLOOKUP(VLOOKUP(C443,Table1[[Practice no.]:[12]],21,FALSE),List!$A$2:$B$5,2,FALSE)),"",VLOOKUP(VLOOKUP(C443,Table1[[Practice no.]:[12]],21,FALSE),List!$A$2:$B$5,2,FALSE)))</f>
        <v/>
      </c>
      <c r="H443" s="67" t="str">
        <f>IF(C443="","",IF(ISERROR(VLOOKUP(VLOOKUP(C443,Table1[[Practice no.]:[12]],22,FALSE),List!$A$2:$B$5,2,FALSE)),"",VLOOKUP(VLOOKUP(C443,Table1[[Practice no.]:[12]],22,FALSE),List!$A$2:$B$5,2,FALSE)))</f>
        <v/>
      </c>
      <c r="I443" s="67" t="str">
        <f>IF(C443="","",IF(ISERROR(VLOOKUP(VLOOKUP(C443,Table1[[Practice no.]:[12]],23,FALSE),List!$A$2:$B$5,2,FALSE)),"",VLOOKUP(VLOOKUP(C443,Table1[[Practice no.]:[12]],23,FALSE),List!$A$2:$B$5,2,FALSE)))</f>
        <v/>
      </c>
      <c r="J443" s="67" t="str">
        <f>IF(C443="","",IF(ISERROR(VLOOKUP(VLOOKUP(C443,Table1[[Practice no.]:[12]],24,FALSE),List!$A$2:$B$5,2,FALSE)),"",VLOOKUP(VLOOKUP(C443,Table1[[Practice no.]:[12]],24,FALSE),List!$A$2:$B$5,2,FALSE)))</f>
        <v/>
      </c>
      <c r="K443" s="68" t="str">
        <f>IF(C443="","",IF(ISERROR(VLOOKUP(VLOOKUP(C443,Table1[[Practice no.]:[12]],25,FALSE),List!$A$2:$B$5,2,FALSE)),"",VLOOKUP(VLOOKUP(C443,Table1[[Practice no.]:[12]],25,FALSE),List!$A$2:$B$5,2,FALSE)))</f>
        <v/>
      </c>
      <c r="L443" s="68" t="str">
        <f>IF(C443="","",IF(ISERROR(VLOOKUP(VLOOKUP(C443,Table1[[Practice no.]:[12]],26,FALSE),List!$A$2:$B$5,2,FALSE)),"",VLOOKUP(VLOOKUP(C443,Table1[[Practice no.]:[12]],26,FALSE),List!$A$2:$B$5,2,FALSE)))</f>
        <v/>
      </c>
      <c r="M443" s="68" t="str">
        <f>IF(C443="","",IF(ISERROR(VLOOKUP(VLOOKUP(C443,Table1[[Practice no.]:[12]],27,FALSE),List!$A$2:$B$5,2,FALSE)),"",VLOOKUP(VLOOKUP(C443,Table1[[Practice no.]:[12]],27,FALSE),List!$A$2:$B$5,2,FALSE)))</f>
        <v/>
      </c>
      <c r="N443" s="69" t="str">
        <f>IF(C443="","",IF(ISERROR(VLOOKUP(VLOOKUP(C443,Table1[[Practice no.]:[12]],28,FALSE),List!$A$2:$B$5,2,FALSE)),"",VLOOKUP(VLOOKUP(C443,Table1[[Practice no.]:[12]],28,FALSE),List!$A$2:$B$5,2,FALSE)))</f>
        <v/>
      </c>
      <c r="O443" s="69" t="str">
        <f>IF(C443="","",IF(ISERROR(VLOOKUP(VLOOKUP(C443,Table1[[Practice no.]:[12]],29,FALSE),List!$A$2:$B$5,2,FALSE)),"",VLOOKUP(VLOOKUP(C443,Table1[[Practice no.]:[12]],29,FALSE),List!$A$2:$B$5,2,FALSE)))</f>
        <v/>
      </c>
      <c r="P443" s="69" t="str">
        <f>IF(C443="","",IF(ISERROR(VLOOKUP(VLOOKUP(C443,Table1[[Practice no.]:[12]],30,FALSE),List!$A$2:$B$5,2,FALSE)),"",VLOOKUP(VLOOKUP(C443,Table1[[Practice no.]:[12]],30,FALSE),List!$A$2:$B$5,2,FALSE)))</f>
        <v/>
      </c>
      <c r="Q443" s="77" t="str">
        <f>IF(C443="","",IF(ISERROR(VLOOKUP(VLOOKUP(C443,Table1[[Practice no.]:[12]],31,FALSE),List!$A$2:$B$5,2,FALSE)),"",VLOOKUP(VLOOKUP(C443,Table1[[Practice no.]:[12]],31,FALSE),List!$A$2:$B$5,2,FALSE)))</f>
        <v/>
      </c>
      <c r="R443" s="55" t="str">
        <f>IF(C443="","",IF(ISERROR(VLOOKUP(VLOOKUP(C443,Table1[[Practice no.]:[12]],32,FALSE),List!$A$2:$B$5,2,FALSE)),"",VLOOKUP(VLOOKUP(C443,Table1[[Practice no.]:[12]],32,FALSE),List!$A$2:$B$5,2,FALSE)))</f>
        <v/>
      </c>
      <c r="S443" s="55" t="str">
        <f>IF(C443="","",IF(ISERROR(VLOOKUP(VLOOKUP(C443,Table1[[Practice no.]:[12]],33,FALSE),List!$A$2:$B$5,2,FALSE)),"",VLOOKUP(VLOOKUP(C443,Table1[[Practice no.]:[12]],33,FALSE),List!$A$2:$B$5,2,FALSE)))</f>
        <v/>
      </c>
      <c r="T443" s="55" t="str">
        <f>IF(C443="","",IF(ISERROR(VLOOKUP(VLOOKUP(C443,Table1[[Practice no.]:[12]],34,FALSE),List!$A$2:$B$5,2,FALSE)),"",VLOOKUP(VLOOKUP(C443,Table1[[Practice no.]:[12]],34,FALSE),List!$A$2:$B$5,2,FALSE)))</f>
        <v/>
      </c>
      <c r="U443" s="55" t="str">
        <f>IF(C443="","",IF(ISERROR(VLOOKUP(VLOOKUP(C443,Table1[[Practice no.]:[12]],35,FALSE),List!$A$2:$B$5,2,FALSE)),"",VLOOKUP(VLOOKUP(C443,Table1[[Practice no.]:[12]],35,FALSE),List!$A$2:$B$5,2,FALSE)))</f>
        <v/>
      </c>
      <c r="V443" s="55" t="str">
        <f>IF(C443="","",IF(ISERROR(VLOOKUP(VLOOKUP(C443,Table1[[Practice no.]:[12]],36,FALSE),List!$A$2:$B$5,2,FALSE)),"",VLOOKUP(VLOOKUP(C443,Table1[[Practice no.]:[12]],36,FALSE),List!$A$2:$B$5,2,FALSE)))</f>
        <v/>
      </c>
      <c r="W443" s="55" t="str">
        <f>IF(C443="","",IF(ISERROR(VLOOKUP(VLOOKUP(C443,Table1[[Practice no.]:[12]],37,FALSE),List!$A$2:$B$5,2,FALSE)),"",VLOOKUP(VLOOKUP(C443,Table1[[Practice no.]:[12]],37,FALSE),List!$A$2:$B$5,2,FALSE)))</f>
        <v/>
      </c>
      <c r="X443" s="55" t="str">
        <f>IF(C443="","",IF(ISERROR(VLOOKUP(VLOOKUP(C443,Table1[[Practice no.]:[12]],38,FALSE),List!$A$2:$B$5,2,FALSE)),"",VLOOKUP(VLOOKUP(C443,Table1[[Practice no.]:[12]],38,FALSE),List!$A$2:$B$5,2,FALSE)))</f>
        <v/>
      </c>
      <c r="Y443" s="55" t="str">
        <f>IF(C443="","",IF(ISERROR(VLOOKUP(VLOOKUP(C443,Table1[[Practice no.]:[12]],39,FALSE),List!$A$2:$B$5,2,FALSE)),"",VLOOKUP(VLOOKUP(C443,Table1[[Practice no.]:[12]],39,FALSE),List!$A$2:$B$5,2,FALSE)))</f>
        <v/>
      </c>
      <c r="Z443" s="55" t="str">
        <f>IF(C443="","",IF(ISERROR(VLOOKUP(VLOOKUP(C443,Table1[[Practice no.]:[12]],40,FALSE),List!$A$2:$B$5,2,FALSE)),"",VLOOKUP(VLOOKUP(C443,Table1[[Practice no.]:[12]],40,FALSE),List!$A$2:$B$5,2,FALSE)))</f>
        <v/>
      </c>
      <c r="AA443" s="55" t="str">
        <f>IF(C443="","",IF(ISERROR(VLOOKUP(VLOOKUP(C443,Table1[[Practice no.]:[12]],41,FALSE),List!$A$2:$B$5,2,FALSE)),"",VLOOKUP(VLOOKUP(C443,Table1[[Practice no.]:[12]],41,FALSE),List!$A$2:$B$5,2,FALSE)))</f>
        <v/>
      </c>
      <c r="AB443" s="55" t="str">
        <f>IF(C443="","",IF(ISERROR(VLOOKUP(VLOOKUP(C443,Table1[[Practice no.]:[12]],42,FALSE),List!$A$2:$B$5,2,FALSE)),"",VLOOKUP(VLOOKUP(C443,Table1[[Practice no.]:[12]],42,FALSE),List!$A$2:$B$5,2,FALSE)))</f>
        <v/>
      </c>
    </row>
    <row r="444" spans="1:28" ht="40.35" customHeight="1">
      <c r="A444" s="222"/>
      <c r="B444" s="219"/>
      <c r="C444" s="217"/>
      <c r="D444" s="219" t="str">
        <f>IF(C444="","",HYPERLINK("#'" &amp; C444 &amp; "'!A1",VLOOKUP(C444,Table1[[Practice no.]:[Pracitce Name]],2,FALSE)))</f>
        <v/>
      </c>
      <c r="E444" s="65" t="str">
        <f>IF(C444="","",IF(ISERROR(VLOOKUP(VLOOKUP(C444,Table1[[Practice no.]:[12]],19,FALSE),List!$A$2:$B$5,2,FALSE)),"",VLOOKUP(VLOOKUP(C444,Table1[[Practice no.]:[12]],19,FALSE),List!$A$2:$B$5,2,FALSE)))</f>
        <v/>
      </c>
      <c r="F444" s="66" t="str">
        <f>IF(C444="","",IF(ISERROR(VLOOKUP(VLOOKUP(C444,Table1[[Practice no.]:[12]],20,FALSE),List!$A$2:$B$5,2,FALSE)),"",VLOOKUP(VLOOKUP(C444,Table1[[Practice no.]:[12]],20,FALSE),List!$A$2:$B$5,2,FALSE)))</f>
        <v/>
      </c>
      <c r="G444" s="66" t="str">
        <f>IF(C444="","",IF(ISERROR(VLOOKUP(VLOOKUP(C444,Table1[[Practice no.]:[12]],21,FALSE),List!$A$2:$B$5,2,FALSE)),"",VLOOKUP(VLOOKUP(C444,Table1[[Practice no.]:[12]],21,FALSE),List!$A$2:$B$5,2,FALSE)))</f>
        <v/>
      </c>
      <c r="H444" s="67" t="str">
        <f>IF(C444="","",IF(ISERROR(VLOOKUP(VLOOKUP(C444,Table1[[Practice no.]:[12]],22,FALSE),List!$A$2:$B$5,2,FALSE)),"",VLOOKUP(VLOOKUP(C444,Table1[[Practice no.]:[12]],22,FALSE),List!$A$2:$B$5,2,FALSE)))</f>
        <v/>
      </c>
      <c r="I444" s="67" t="str">
        <f>IF(C444="","",IF(ISERROR(VLOOKUP(VLOOKUP(C444,Table1[[Practice no.]:[12]],23,FALSE),List!$A$2:$B$5,2,FALSE)),"",VLOOKUP(VLOOKUP(C444,Table1[[Practice no.]:[12]],23,FALSE),List!$A$2:$B$5,2,FALSE)))</f>
        <v/>
      </c>
      <c r="J444" s="67" t="str">
        <f>IF(C444="","",IF(ISERROR(VLOOKUP(VLOOKUP(C444,Table1[[Practice no.]:[12]],24,FALSE),List!$A$2:$B$5,2,FALSE)),"",VLOOKUP(VLOOKUP(C444,Table1[[Practice no.]:[12]],24,FALSE),List!$A$2:$B$5,2,FALSE)))</f>
        <v/>
      </c>
      <c r="K444" s="68" t="str">
        <f>IF(C444="","",IF(ISERROR(VLOOKUP(VLOOKUP(C444,Table1[[Practice no.]:[12]],25,FALSE),List!$A$2:$B$5,2,FALSE)),"",VLOOKUP(VLOOKUP(C444,Table1[[Practice no.]:[12]],25,FALSE),List!$A$2:$B$5,2,FALSE)))</f>
        <v/>
      </c>
      <c r="L444" s="68" t="str">
        <f>IF(C444="","",IF(ISERROR(VLOOKUP(VLOOKUP(C444,Table1[[Practice no.]:[12]],26,FALSE),List!$A$2:$B$5,2,FALSE)),"",VLOOKUP(VLOOKUP(C444,Table1[[Practice no.]:[12]],26,FALSE),List!$A$2:$B$5,2,FALSE)))</f>
        <v/>
      </c>
      <c r="M444" s="68" t="str">
        <f>IF(C444="","",IF(ISERROR(VLOOKUP(VLOOKUP(C444,Table1[[Practice no.]:[12]],27,FALSE),List!$A$2:$B$5,2,FALSE)),"",VLOOKUP(VLOOKUP(C444,Table1[[Practice no.]:[12]],27,FALSE),List!$A$2:$B$5,2,FALSE)))</f>
        <v/>
      </c>
      <c r="N444" s="69" t="str">
        <f>IF(C444="","",IF(ISERROR(VLOOKUP(VLOOKUP(C444,Table1[[Practice no.]:[12]],28,FALSE),List!$A$2:$B$5,2,FALSE)),"",VLOOKUP(VLOOKUP(C444,Table1[[Practice no.]:[12]],28,FALSE),List!$A$2:$B$5,2,FALSE)))</f>
        <v/>
      </c>
      <c r="O444" s="69" t="str">
        <f>IF(C444="","",IF(ISERROR(VLOOKUP(VLOOKUP(C444,Table1[[Practice no.]:[12]],29,FALSE),List!$A$2:$B$5,2,FALSE)),"",VLOOKUP(VLOOKUP(C444,Table1[[Practice no.]:[12]],29,FALSE),List!$A$2:$B$5,2,FALSE)))</f>
        <v/>
      </c>
      <c r="P444" s="69" t="str">
        <f>IF(C444="","",IF(ISERROR(VLOOKUP(VLOOKUP(C444,Table1[[Practice no.]:[12]],30,FALSE),List!$A$2:$B$5,2,FALSE)),"",VLOOKUP(VLOOKUP(C444,Table1[[Practice no.]:[12]],30,FALSE),List!$A$2:$B$5,2,FALSE)))</f>
        <v/>
      </c>
      <c r="Q444" s="77" t="str">
        <f>IF(C444="","",IF(ISERROR(VLOOKUP(VLOOKUP(C444,Table1[[Practice no.]:[12]],31,FALSE),List!$A$2:$B$5,2,FALSE)),"",VLOOKUP(VLOOKUP(C444,Table1[[Practice no.]:[12]],31,FALSE),List!$A$2:$B$5,2,FALSE)))</f>
        <v/>
      </c>
      <c r="R444" s="55" t="str">
        <f>IF(C444="","",IF(ISERROR(VLOOKUP(VLOOKUP(C444,Table1[[Practice no.]:[12]],32,FALSE),List!$A$2:$B$5,2,FALSE)),"",VLOOKUP(VLOOKUP(C444,Table1[[Practice no.]:[12]],32,FALSE),List!$A$2:$B$5,2,FALSE)))</f>
        <v/>
      </c>
      <c r="S444" s="55" t="str">
        <f>IF(C444="","",IF(ISERROR(VLOOKUP(VLOOKUP(C444,Table1[[Practice no.]:[12]],33,FALSE),List!$A$2:$B$5,2,FALSE)),"",VLOOKUP(VLOOKUP(C444,Table1[[Practice no.]:[12]],33,FALSE),List!$A$2:$B$5,2,FALSE)))</f>
        <v/>
      </c>
      <c r="T444" s="55" t="str">
        <f>IF(C444="","",IF(ISERROR(VLOOKUP(VLOOKUP(C444,Table1[[Practice no.]:[12]],34,FALSE),List!$A$2:$B$5,2,FALSE)),"",VLOOKUP(VLOOKUP(C444,Table1[[Practice no.]:[12]],34,FALSE),List!$A$2:$B$5,2,FALSE)))</f>
        <v/>
      </c>
      <c r="U444" s="55" t="str">
        <f>IF(C444="","",IF(ISERROR(VLOOKUP(VLOOKUP(C444,Table1[[Practice no.]:[12]],35,FALSE),List!$A$2:$B$5,2,FALSE)),"",VLOOKUP(VLOOKUP(C444,Table1[[Practice no.]:[12]],35,FALSE),List!$A$2:$B$5,2,FALSE)))</f>
        <v/>
      </c>
      <c r="V444" s="55" t="str">
        <f>IF(C444="","",IF(ISERROR(VLOOKUP(VLOOKUP(C444,Table1[[Practice no.]:[12]],36,FALSE),List!$A$2:$B$5,2,FALSE)),"",VLOOKUP(VLOOKUP(C444,Table1[[Practice no.]:[12]],36,FALSE),List!$A$2:$B$5,2,FALSE)))</f>
        <v/>
      </c>
      <c r="W444" s="55" t="str">
        <f>IF(C444="","",IF(ISERROR(VLOOKUP(VLOOKUP(C444,Table1[[Practice no.]:[12]],37,FALSE),List!$A$2:$B$5,2,FALSE)),"",VLOOKUP(VLOOKUP(C444,Table1[[Practice no.]:[12]],37,FALSE),List!$A$2:$B$5,2,FALSE)))</f>
        <v/>
      </c>
      <c r="X444" s="55" t="str">
        <f>IF(C444="","",IF(ISERROR(VLOOKUP(VLOOKUP(C444,Table1[[Practice no.]:[12]],38,FALSE),List!$A$2:$B$5,2,FALSE)),"",VLOOKUP(VLOOKUP(C444,Table1[[Practice no.]:[12]],38,FALSE),List!$A$2:$B$5,2,FALSE)))</f>
        <v/>
      </c>
      <c r="Y444" s="55" t="str">
        <f>IF(C444="","",IF(ISERROR(VLOOKUP(VLOOKUP(C444,Table1[[Practice no.]:[12]],39,FALSE),List!$A$2:$B$5,2,FALSE)),"",VLOOKUP(VLOOKUP(C444,Table1[[Practice no.]:[12]],39,FALSE),List!$A$2:$B$5,2,FALSE)))</f>
        <v/>
      </c>
      <c r="Z444" s="55" t="str">
        <f>IF(C444="","",IF(ISERROR(VLOOKUP(VLOOKUP(C444,Table1[[Practice no.]:[12]],40,FALSE),List!$A$2:$B$5,2,FALSE)),"",VLOOKUP(VLOOKUP(C444,Table1[[Practice no.]:[12]],40,FALSE),List!$A$2:$B$5,2,FALSE)))</f>
        <v/>
      </c>
      <c r="AA444" s="55" t="str">
        <f>IF(C444="","",IF(ISERROR(VLOOKUP(VLOOKUP(C444,Table1[[Practice no.]:[12]],41,FALSE),List!$A$2:$B$5,2,FALSE)),"",VLOOKUP(VLOOKUP(C444,Table1[[Practice no.]:[12]],41,FALSE),List!$A$2:$B$5,2,FALSE)))</f>
        <v/>
      </c>
      <c r="AB444" s="55" t="str">
        <f>IF(C444="","",IF(ISERROR(VLOOKUP(VLOOKUP(C444,Table1[[Practice no.]:[12]],42,FALSE),List!$A$2:$B$5,2,FALSE)),"",VLOOKUP(VLOOKUP(C444,Table1[[Practice no.]:[12]],42,FALSE),List!$A$2:$B$5,2,FALSE)))</f>
        <v/>
      </c>
    </row>
    <row r="445" spans="1:28" ht="40.35" customHeight="1">
      <c r="A445" s="222"/>
      <c r="B445" s="219"/>
      <c r="C445" s="217"/>
      <c r="D445" s="219" t="str">
        <f>IF(C445="","",HYPERLINK("#'" &amp; C445 &amp; "'!A1",VLOOKUP(C445,Table1[[Practice no.]:[Pracitce Name]],2,FALSE)))</f>
        <v/>
      </c>
      <c r="E445" s="65" t="str">
        <f>IF(C445="","",IF(ISERROR(VLOOKUP(VLOOKUP(C445,Table1[[Practice no.]:[12]],19,FALSE),List!$A$2:$B$5,2,FALSE)),"",VLOOKUP(VLOOKUP(C445,Table1[[Practice no.]:[12]],19,FALSE),List!$A$2:$B$5,2,FALSE)))</f>
        <v/>
      </c>
      <c r="F445" s="66" t="str">
        <f>IF(C445="","",IF(ISERROR(VLOOKUP(VLOOKUP(C445,Table1[[Practice no.]:[12]],20,FALSE),List!$A$2:$B$5,2,FALSE)),"",VLOOKUP(VLOOKUP(C445,Table1[[Practice no.]:[12]],20,FALSE),List!$A$2:$B$5,2,FALSE)))</f>
        <v/>
      </c>
      <c r="G445" s="66" t="str">
        <f>IF(C445="","",IF(ISERROR(VLOOKUP(VLOOKUP(C445,Table1[[Practice no.]:[12]],21,FALSE),List!$A$2:$B$5,2,FALSE)),"",VLOOKUP(VLOOKUP(C445,Table1[[Practice no.]:[12]],21,FALSE),List!$A$2:$B$5,2,FALSE)))</f>
        <v/>
      </c>
      <c r="H445" s="67" t="str">
        <f>IF(C445="","",IF(ISERROR(VLOOKUP(VLOOKUP(C445,Table1[[Practice no.]:[12]],22,FALSE),List!$A$2:$B$5,2,FALSE)),"",VLOOKUP(VLOOKUP(C445,Table1[[Practice no.]:[12]],22,FALSE),List!$A$2:$B$5,2,FALSE)))</f>
        <v/>
      </c>
      <c r="I445" s="67" t="str">
        <f>IF(C445="","",IF(ISERROR(VLOOKUP(VLOOKUP(C445,Table1[[Practice no.]:[12]],23,FALSE),List!$A$2:$B$5,2,FALSE)),"",VLOOKUP(VLOOKUP(C445,Table1[[Practice no.]:[12]],23,FALSE),List!$A$2:$B$5,2,FALSE)))</f>
        <v/>
      </c>
      <c r="J445" s="67" t="str">
        <f>IF(C445="","",IF(ISERROR(VLOOKUP(VLOOKUP(C445,Table1[[Practice no.]:[12]],24,FALSE),List!$A$2:$B$5,2,FALSE)),"",VLOOKUP(VLOOKUP(C445,Table1[[Practice no.]:[12]],24,FALSE),List!$A$2:$B$5,2,FALSE)))</f>
        <v/>
      </c>
      <c r="K445" s="68" t="str">
        <f>IF(C445="","",IF(ISERROR(VLOOKUP(VLOOKUP(C445,Table1[[Practice no.]:[12]],25,FALSE),List!$A$2:$B$5,2,FALSE)),"",VLOOKUP(VLOOKUP(C445,Table1[[Practice no.]:[12]],25,FALSE),List!$A$2:$B$5,2,FALSE)))</f>
        <v/>
      </c>
      <c r="L445" s="68" t="str">
        <f>IF(C445="","",IF(ISERROR(VLOOKUP(VLOOKUP(C445,Table1[[Practice no.]:[12]],26,FALSE),List!$A$2:$B$5,2,FALSE)),"",VLOOKUP(VLOOKUP(C445,Table1[[Practice no.]:[12]],26,FALSE),List!$A$2:$B$5,2,FALSE)))</f>
        <v/>
      </c>
      <c r="M445" s="68" t="str">
        <f>IF(C445="","",IF(ISERROR(VLOOKUP(VLOOKUP(C445,Table1[[Practice no.]:[12]],27,FALSE),List!$A$2:$B$5,2,FALSE)),"",VLOOKUP(VLOOKUP(C445,Table1[[Practice no.]:[12]],27,FALSE),List!$A$2:$B$5,2,FALSE)))</f>
        <v/>
      </c>
      <c r="N445" s="69" t="str">
        <f>IF(C445="","",IF(ISERROR(VLOOKUP(VLOOKUP(C445,Table1[[Practice no.]:[12]],28,FALSE),List!$A$2:$B$5,2,FALSE)),"",VLOOKUP(VLOOKUP(C445,Table1[[Practice no.]:[12]],28,FALSE),List!$A$2:$B$5,2,FALSE)))</f>
        <v/>
      </c>
      <c r="O445" s="69" t="str">
        <f>IF(C445="","",IF(ISERROR(VLOOKUP(VLOOKUP(C445,Table1[[Practice no.]:[12]],29,FALSE),List!$A$2:$B$5,2,FALSE)),"",VLOOKUP(VLOOKUP(C445,Table1[[Practice no.]:[12]],29,FALSE),List!$A$2:$B$5,2,FALSE)))</f>
        <v/>
      </c>
      <c r="P445" s="69" t="str">
        <f>IF(C445="","",IF(ISERROR(VLOOKUP(VLOOKUP(C445,Table1[[Practice no.]:[12]],30,FALSE),List!$A$2:$B$5,2,FALSE)),"",VLOOKUP(VLOOKUP(C445,Table1[[Practice no.]:[12]],30,FALSE),List!$A$2:$B$5,2,FALSE)))</f>
        <v/>
      </c>
      <c r="Q445" s="77" t="str">
        <f>IF(C445="","",IF(ISERROR(VLOOKUP(VLOOKUP(C445,Table1[[Practice no.]:[12]],31,FALSE),List!$A$2:$B$5,2,FALSE)),"",VLOOKUP(VLOOKUP(C445,Table1[[Practice no.]:[12]],31,FALSE),List!$A$2:$B$5,2,FALSE)))</f>
        <v/>
      </c>
      <c r="R445" s="55" t="str">
        <f>IF(C445="","",IF(ISERROR(VLOOKUP(VLOOKUP(C445,Table1[[Practice no.]:[12]],32,FALSE),List!$A$2:$B$5,2,FALSE)),"",VLOOKUP(VLOOKUP(C445,Table1[[Practice no.]:[12]],32,FALSE),List!$A$2:$B$5,2,FALSE)))</f>
        <v/>
      </c>
      <c r="S445" s="55" t="str">
        <f>IF(C445="","",IF(ISERROR(VLOOKUP(VLOOKUP(C445,Table1[[Practice no.]:[12]],33,FALSE),List!$A$2:$B$5,2,FALSE)),"",VLOOKUP(VLOOKUP(C445,Table1[[Practice no.]:[12]],33,FALSE),List!$A$2:$B$5,2,FALSE)))</f>
        <v/>
      </c>
      <c r="T445" s="55" t="str">
        <f>IF(C445="","",IF(ISERROR(VLOOKUP(VLOOKUP(C445,Table1[[Practice no.]:[12]],34,FALSE),List!$A$2:$B$5,2,FALSE)),"",VLOOKUP(VLOOKUP(C445,Table1[[Practice no.]:[12]],34,FALSE),List!$A$2:$B$5,2,FALSE)))</f>
        <v/>
      </c>
      <c r="U445" s="55" t="str">
        <f>IF(C445="","",IF(ISERROR(VLOOKUP(VLOOKUP(C445,Table1[[Practice no.]:[12]],35,FALSE),List!$A$2:$B$5,2,FALSE)),"",VLOOKUP(VLOOKUP(C445,Table1[[Practice no.]:[12]],35,FALSE),List!$A$2:$B$5,2,FALSE)))</f>
        <v/>
      </c>
      <c r="V445" s="55" t="str">
        <f>IF(C445="","",IF(ISERROR(VLOOKUP(VLOOKUP(C445,Table1[[Practice no.]:[12]],36,FALSE),List!$A$2:$B$5,2,FALSE)),"",VLOOKUP(VLOOKUP(C445,Table1[[Practice no.]:[12]],36,FALSE),List!$A$2:$B$5,2,FALSE)))</f>
        <v/>
      </c>
      <c r="W445" s="55" t="str">
        <f>IF(C445="","",IF(ISERROR(VLOOKUP(VLOOKUP(C445,Table1[[Practice no.]:[12]],37,FALSE),List!$A$2:$B$5,2,FALSE)),"",VLOOKUP(VLOOKUP(C445,Table1[[Practice no.]:[12]],37,FALSE),List!$A$2:$B$5,2,FALSE)))</f>
        <v/>
      </c>
      <c r="X445" s="55" t="str">
        <f>IF(C445="","",IF(ISERROR(VLOOKUP(VLOOKUP(C445,Table1[[Practice no.]:[12]],38,FALSE),List!$A$2:$B$5,2,FALSE)),"",VLOOKUP(VLOOKUP(C445,Table1[[Practice no.]:[12]],38,FALSE),List!$A$2:$B$5,2,FALSE)))</f>
        <v/>
      </c>
      <c r="Y445" s="55" t="str">
        <f>IF(C445="","",IF(ISERROR(VLOOKUP(VLOOKUP(C445,Table1[[Practice no.]:[12]],39,FALSE),List!$A$2:$B$5,2,FALSE)),"",VLOOKUP(VLOOKUP(C445,Table1[[Practice no.]:[12]],39,FALSE),List!$A$2:$B$5,2,FALSE)))</f>
        <v/>
      </c>
      <c r="Z445" s="55" t="str">
        <f>IF(C445="","",IF(ISERROR(VLOOKUP(VLOOKUP(C445,Table1[[Practice no.]:[12]],40,FALSE),List!$A$2:$B$5,2,FALSE)),"",VLOOKUP(VLOOKUP(C445,Table1[[Practice no.]:[12]],40,FALSE),List!$A$2:$B$5,2,FALSE)))</f>
        <v/>
      </c>
      <c r="AA445" s="55" t="str">
        <f>IF(C445="","",IF(ISERROR(VLOOKUP(VLOOKUP(C445,Table1[[Practice no.]:[12]],41,FALSE),List!$A$2:$B$5,2,FALSE)),"",VLOOKUP(VLOOKUP(C445,Table1[[Practice no.]:[12]],41,FALSE),List!$A$2:$B$5,2,FALSE)))</f>
        <v/>
      </c>
      <c r="AB445" s="55" t="str">
        <f>IF(C445="","",IF(ISERROR(VLOOKUP(VLOOKUP(C445,Table1[[Practice no.]:[12]],42,FALSE),List!$A$2:$B$5,2,FALSE)),"",VLOOKUP(VLOOKUP(C445,Table1[[Practice no.]:[12]],42,FALSE),List!$A$2:$B$5,2,FALSE)))</f>
        <v/>
      </c>
    </row>
    <row r="446" spans="1:28" ht="40.35" customHeight="1">
      <c r="A446" s="222"/>
      <c r="B446" s="219"/>
      <c r="C446" s="217"/>
      <c r="D446" s="219" t="str">
        <f>IF(C446="","",HYPERLINK("#'" &amp; C446 &amp; "'!A1",VLOOKUP(C446,Table1[[Practice no.]:[Pracitce Name]],2,FALSE)))</f>
        <v/>
      </c>
      <c r="E446" s="65" t="str">
        <f>IF(C446="","",IF(ISERROR(VLOOKUP(VLOOKUP(C446,Table1[[Practice no.]:[12]],19,FALSE),List!$A$2:$B$5,2,FALSE)),"",VLOOKUP(VLOOKUP(C446,Table1[[Practice no.]:[12]],19,FALSE),List!$A$2:$B$5,2,FALSE)))</f>
        <v/>
      </c>
      <c r="F446" s="66" t="str">
        <f>IF(C446="","",IF(ISERROR(VLOOKUP(VLOOKUP(C446,Table1[[Practice no.]:[12]],20,FALSE),List!$A$2:$B$5,2,FALSE)),"",VLOOKUP(VLOOKUP(C446,Table1[[Practice no.]:[12]],20,FALSE),List!$A$2:$B$5,2,FALSE)))</f>
        <v/>
      </c>
      <c r="G446" s="66" t="str">
        <f>IF(C446="","",IF(ISERROR(VLOOKUP(VLOOKUP(C446,Table1[[Practice no.]:[12]],21,FALSE),List!$A$2:$B$5,2,FALSE)),"",VLOOKUP(VLOOKUP(C446,Table1[[Practice no.]:[12]],21,FALSE),List!$A$2:$B$5,2,FALSE)))</f>
        <v/>
      </c>
      <c r="H446" s="67" t="str">
        <f>IF(C446="","",IF(ISERROR(VLOOKUP(VLOOKUP(C446,Table1[[Practice no.]:[12]],22,FALSE),List!$A$2:$B$5,2,FALSE)),"",VLOOKUP(VLOOKUP(C446,Table1[[Practice no.]:[12]],22,FALSE),List!$A$2:$B$5,2,FALSE)))</f>
        <v/>
      </c>
      <c r="I446" s="67" t="str">
        <f>IF(C446="","",IF(ISERROR(VLOOKUP(VLOOKUP(C446,Table1[[Practice no.]:[12]],23,FALSE),List!$A$2:$B$5,2,FALSE)),"",VLOOKUP(VLOOKUP(C446,Table1[[Practice no.]:[12]],23,FALSE),List!$A$2:$B$5,2,FALSE)))</f>
        <v/>
      </c>
      <c r="J446" s="67" t="str">
        <f>IF(C446="","",IF(ISERROR(VLOOKUP(VLOOKUP(C446,Table1[[Practice no.]:[12]],24,FALSE),List!$A$2:$B$5,2,FALSE)),"",VLOOKUP(VLOOKUP(C446,Table1[[Practice no.]:[12]],24,FALSE),List!$A$2:$B$5,2,FALSE)))</f>
        <v/>
      </c>
      <c r="K446" s="68" t="str">
        <f>IF(C446="","",IF(ISERROR(VLOOKUP(VLOOKUP(C446,Table1[[Practice no.]:[12]],25,FALSE),List!$A$2:$B$5,2,FALSE)),"",VLOOKUP(VLOOKUP(C446,Table1[[Practice no.]:[12]],25,FALSE),List!$A$2:$B$5,2,FALSE)))</f>
        <v/>
      </c>
      <c r="L446" s="68" t="str">
        <f>IF(C446="","",IF(ISERROR(VLOOKUP(VLOOKUP(C446,Table1[[Practice no.]:[12]],26,FALSE),List!$A$2:$B$5,2,FALSE)),"",VLOOKUP(VLOOKUP(C446,Table1[[Practice no.]:[12]],26,FALSE),List!$A$2:$B$5,2,FALSE)))</f>
        <v/>
      </c>
      <c r="M446" s="68" t="str">
        <f>IF(C446="","",IF(ISERROR(VLOOKUP(VLOOKUP(C446,Table1[[Practice no.]:[12]],27,FALSE),List!$A$2:$B$5,2,FALSE)),"",VLOOKUP(VLOOKUP(C446,Table1[[Practice no.]:[12]],27,FALSE),List!$A$2:$B$5,2,FALSE)))</f>
        <v/>
      </c>
      <c r="N446" s="69" t="str">
        <f>IF(C446="","",IF(ISERROR(VLOOKUP(VLOOKUP(C446,Table1[[Practice no.]:[12]],28,FALSE),List!$A$2:$B$5,2,FALSE)),"",VLOOKUP(VLOOKUP(C446,Table1[[Practice no.]:[12]],28,FALSE),List!$A$2:$B$5,2,FALSE)))</f>
        <v/>
      </c>
      <c r="O446" s="69" t="str">
        <f>IF(C446="","",IF(ISERROR(VLOOKUP(VLOOKUP(C446,Table1[[Practice no.]:[12]],29,FALSE),List!$A$2:$B$5,2,FALSE)),"",VLOOKUP(VLOOKUP(C446,Table1[[Practice no.]:[12]],29,FALSE),List!$A$2:$B$5,2,FALSE)))</f>
        <v/>
      </c>
      <c r="P446" s="69" t="str">
        <f>IF(C446="","",IF(ISERROR(VLOOKUP(VLOOKUP(C446,Table1[[Practice no.]:[12]],30,FALSE),List!$A$2:$B$5,2,FALSE)),"",VLOOKUP(VLOOKUP(C446,Table1[[Practice no.]:[12]],30,FALSE),List!$A$2:$B$5,2,FALSE)))</f>
        <v/>
      </c>
      <c r="Q446" s="77" t="str">
        <f>IF(C446="","",IF(ISERROR(VLOOKUP(VLOOKUP(C446,Table1[[Practice no.]:[12]],31,FALSE),List!$A$2:$B$5,2,FALSE)),"",VLOOKUP(VLOOKUP(C446,Table1[[Practice no.]:[12]],31,FALSE),List!$A$2:$B$5,2,FALSE)))</f>
        <v/>
      </c>
      <c r="R446" s="55" t="str">
        <f>IF(C446="","",IF(ISERROR(VLOOKUP(VLOOKUP(C446,Table1[[Practice no.]:[12]],32,FALSE),List!$A$2:$B$5,2,FALSE)),"",VLOOKUP(VLOOKUP(C446,Table1[[Practice no.]:[12]],32,FALSE),List!$A$2:$B$5,2,FALSE)))</f>
        <v/>
      </c>
      <c r="S446" s="55" t="str">
        <f>IF(C446="","",IF(ISERROR(VLOOKUP(VLOOKUP(C446,Table1[[Practice no.]:[12]],33,FALSE),List!$A$2:$B$5,2,FALSE)),"",VLOOKUP(VLOOKUP(C446,Table1[[Practice no.]:[12]],33,FALSE),List!$A$2:$B$5,2,FALSE)))</f>
        <v/>
      </c>
      <c r="T446" s="55" t="str">
        <f>IF(C446="","",IF(ISERROR(VLOOKUP(VLOOKUP(C446,Table1[[Practice no.]:[12]],34,FALSE),List!$A$2:$B$5,2,FALSE)),"",VLOOKUP(VLOOKUP(C446,Table1[[Practice no.]:[12]],34,FALSE),List!$A$2:$B$5,2,FALSE)))</f>
        <v/>
      </c>
      <c r="U446" s="55" t="str">
        <f>IF(C446="","",IF(ISERROR(VLOOKUP(VLOOKUP(C446,Table1[[Practice no.]:[12]],35,FALSE),List!$A$2:$B$5,2,FALSE)),"",VLOOKUP(VLOOKUP(C446,Table1[[Practice no.]:[12]],35,FALSE),List!$A$2:$B$5,2,FALSE)))</f>
        <v/>
      </c>
      <c r="V446" s="55" t="str">
        <f>IF(C446="","",IF(ISERROR(VLOOKUP(VLOOKUP(C446,Table1[[Practice no.]:[12]],36,FALSE),List!$A$2:$B$5,2,FALSE)),"",VLOOKUP(VLOOKUP(C446,Table1[[Practice no.]:[12]],36,FALSE),List!$A$2:$B$5,2,FALSE)))</f>
        <v/>
      </c>
      <c r="W446" s="55" t="str">
        <f>IF(C446="","",IF(ISERROR(VLOOKUP(VLOOKUP(C446,Table1[[Practice no.]:[12]],37,FALSE),List!$A$2:$B$5,2,FALSE)),"",VLOOKUP(VLOOKUP(C446,Table1[[Practice no.]:[12]],37,FALSE),List!$A$2:$B$5,2,FALSE)))</f>
        <v/>
      </c>
      <c r="X446" s="55" t="str">
        <f>IF(C446="","",IF(ISERROR(VLOOKUP(VLOOKUP(C446,Table1[[Practice no.]:[12]],38,FALSE),List!$A$2:$B$5,2,FALSE)),"",VLOOKUP(VLOOKUP(C446,Table1[[Practice no.]:[12]],38,FALSE),List!$A$2:$B$5,2,FALSE)))</f>
        <v/>
      </c>
      <c r="Y446" s="55" t="str">
        <f>IF(C446="","",IF(ISERROR(VLOOKUP(VLOOKUP(C446,Table1[[Practice no.]:[12]],39,FALSE),List!$A$2:$B$5,2,FALSE)),"",VLOOKUP(VLOOKUP(C446,Table1[[Practice no.]:[12]],39,FALSE),List!$A$2:$B$5,2,FALSE)))</f>
        <v/>
      </c>
      <c r="Z446" s="55" t="str">
        <f>IF(C446="","",IF(ISERROR(VLOOKUP(VLOOKUP(C446,Table1[[Practice no.]:[12]],40,FALSE),List!$A$2:$B$5,2,FALSE)),"",VLOOKUP(VLOOKUP(C446,Table1[[Practice no.]:[12]],40,FALSE),List!$A$2:$B$5,2,FALSE)))</f>
        <v/>
      </c>
      <c r="AA446" s="55" t="str">
        <f>IF(C446="","",IF(ISERROR(VLOOKUP(VLOOKUP(C446,Table1[[Practice no.]:[12]],41,FALSE),List!$A$2:$B$5,2,FALSE)),"",VLOOKUP(VLOOKUP(C446,Table1[[Practice no.]:[12]],41,FALSE),List!$A$2:$B$5,2,FALSE)))</f>
        <v/>
      </c>
      <c r="AB446" s="55" t="str">
        <f>IF(C446="","",IF(ISERROR(VLOOKUP(VLOOKUP(C446,Table1[[Practice no.]:[12]],42,FALSE),List!$A$2:$B$5,2,FALSE)),"",VLOOKUP(VLOOKUP(C446,Table1[[Practice no.]:[12]],42,FALSE),List!$A$2:$B$5,2,FALSE)))</f>
        <v/>
      </c>
    </row>
    <row r="447" spans="1:28" ht="40.35" customHeight="1">
      <c r="A447" s="222"/>
      <c r="B447" s="219"/>
      <c r="C447" s="217"/>
      <c r="D447" s="219" t="str">
        <f>IF(C447="","",HYPERLINK("#'" &amp; C447 &amp; "'!A1",VLOOKUP(C447,Table1[[Practice no.]:[Pracitce Name]],2,FALSE)))</f>
        <v/>
      </c>
      <c r="E447" s="65" t="str">
        <f>IF(C447="","",IF(ISERROR(VLOOKUP(VLOOKUP(C447,Table1[[Practice no.]:[12]],19,FALSE),List!$A$2:$B$5,2,FALSE)),"",VLOOKUP(VLOOKUP(C447,Table1[[Practice no.]:[12]],19,FALSE),List!$A$2:$B$5,2,FALSE)))</f>
        <v/>
      </c>
      <c r="F447" s="66" t="str">
        <f>IF(C447="","",IF(ISERROR(VLOOKUP(VLOOKUP(C447,Table1[[Practice no.]:[12]],20,FALSE),List!$A$2:$B$5,2,FALSE)),"",VLOOKUP(VLOOKUP(C447,Table1[[Practice no.]:[12]],20,FALSE),List!$A$2:$B$5,2,FALSE)))</f>
        <v/>
      </c>
      <c r="G447" s="66" t="str">
        <f>IF(C447="","",IF(ISERROR(VLOOKUP(VLOOKUP(C447,Table1[[Practice no.]:[12]],21,FALSE),List!$A$2:$B$5,2,FALSE)),"",VLOOKUP(VLOOKUP(C447,Table1[[Practice no.]:[12]],21,FALSE),List!$A$2:$B$5,2,FALSE)))</f>
        <v/>
      </c>
      <c r="H447" s="67" t="str">
        <f>IF(C447="","",IF(ISERROR(VLOOKUP(VLOOKUP(C447,Table1[[Practice no.]:[12]],22,FALSE),List!$A$2:$B$5,2,FALSE)),"",VLOOKUP(VLOOKUP(C447,Table1[[Practice no.]:[12]],22,FALSE),List!$A$2:$B$5,2,FALSE)))</f>
        <v/>
      </c>
      <c r="I447" s="67" t="str">
        <f>IF(C447="","",IF(ISERROR(VLOOKUP(VLOOKUP(C447,Table1[[Practice no.]:[12]],23,FALSE),List!$A$2:$B$5,2,FALSE)),"",VLOOKUP(VLOOKUP(C447,Table1[[Practice no.]:[12]],23,FALSE),List!$A$2:$B$5,2,FALSE)))</f>
        <v/>
      </c>
      <c r="J447" s="67" t="str">
        <f>IF(C447="","",IF(ISERROR(VLOOKUP(VLOOKUP(C447,Table1[[Practice no.]:[12]],24,FALSE),List!$A$2:$B$5,2,FALSE)),"",VLOOKUP(VLOOKUP(C447,Table1[[Practice no.]:[12]],24,FALSE),List!$A$2:$B$5,2,FALSE)))</f>
        <v/>
      </c>
      <c r="K447" s="68" t="str">
        <f>IF(C447="","",IF(ISERROR(VLOOKUP(VLOOKUP(C447,Table1[[Practice no.]:[12]],25,FALSE),List!$A$2:$B$5,2,FALSE)),"",VLOOKUP(VLOOKUP(C447,Table1[[Practice no.]:[12]],25,FALSE),List!$A$2:$B$5,2,FALSE)))</f>
        <v/>
      </c>
      <c r="L447" s="68" t="str">
        <f>IF(C447="","",IF(ISERROR(VLOOKUP(VLOOKUP(C447,Table1[[Practice no.]:[12]],26,FALSE),List!$A$2:$B$5,2,FALSE)),"",VLOOKUP(VLOOKUP(C447,Table1[[Practice no.]:[12]],26,FALSE),List!$A$2:$B$5,2,FALSE)))</f>
        <v/>
      </c>
      <c r="M447" s="68" t="str">
        <f>IF(C447="","",IF(ISERROR(VLOOKUP(VLOOKUP(C447,Table1[[Practice no.]:[12]],27,FALSE),List!$A$2:$B$5,2,FALSE)),"",VLOOKUP(VLOOKUP(C447,Table1[[Practice no.]:[12]],27,FALSE),List!$A$2:$B$5,2,FALSE)))</f>
        <v/>
      </c>
      <c r="N447" s="69" t="str">
        <f>IF(C447="","",IF(ISERROR(VLOOKUP(VLOOKUP(C447,Table1[[Practice no.]:[12]],28,FALSE),List!$A$2:$B$5,2,FALSE)),"",VLOOKUP(VLOOKUP(C447,Table1[[Practice no.]:[12]],28,FALSE),List!$A$2:$B$5,2,FALSE)))</f>
        <v/>
      </c>
      <c r="O447" s="69" t="str">
        <f>IF(C447="","",IF(ISERROR(VLOOKUP(VLOOKUP(C447,Table1[[Practice no.]:[12]],29,FALSE),List!$A$2:$B$5,2,FALSE)),"",VLOOKUP(VLOOKUP(C447,Table1[[Practice no.]:[12]],29,FALSE),List!$A$2:$B$5,2,FALSE)))</f>
        <v/>
      </c>
      <c r="P447" s="69" t="str">
        <f>IF(C447="","",IF(ISERROR(VLOOKUP(VLOOKUP(C447,Table1[[Practice no.]:[12]],30,FALSE),List!$A$2:$B$5,2,FALSE)),"",VLOOKUP(VLOOKUP(C447,Table1[[Practice no.]:[12]],30,FALSE),List!$A$2:$B$5,2,FALSE)))</f>
        <v/>
      </c>
      <c r="Q447" s="77" t="str">
        <f>IF(C447="","",IF(ISERROR(VLOOKUP(VLOOKUP(C447,Table1[[Practice no.]:[12]],31,FALSE),List!$A$2:$B$5,2,FALSE)),"",VLOOKUP(VLOOKUP(C447,Table1[[Practice no.]:[12]],31,FALSE),List!$A$2:$B$5,2,FALSE)))</f>
        <v/>
      </c>
      <c r="R447" s="55" t="str">
        <f>IF(C447="","",IF(ISERROR(VLOOKUP(VLOOKUP(C447,Table1[[Practice no.]:[12]],32,FALSE),List!$A$2:$B$5,2,FALSE)),"",VLOOKUP(VLOOKUP(C447,Table1[[Practice no.]:[12]],32,FALSE),List!$A$2:$B$5,2,FALSE)))</f>
        <v/>
      </c>
      <c r="S447" s="55" t="str">
        <f>IF(C447="","",IF(ISERROR(VLOOKUP(VLOOKUP(C447,Table1[[Practice no.]:[12]],33,FALSE),List!$A$2:$B$5,2,FALSE)),"",VLOOKUP(VLOOKUP(C447,Table1[[Practice no.]:[12]],33,FALSE),List!$A$2:$B$5,2,FALSE)))</f>
        <v/>
      </c>
      <c r="T447" s="55" t="str">
        <f>IF(C447="","",IF(ISERROR(VLOOKUP(VLOOKUP(C447,Table1[[Practice no.]:[12]],34,FALSE),List!$A$2:$B$5,2,FALSE)),"",VLOOKUP(VLOOKUP(C447,Table1[[Practice no.]:[12]],34,FALSE),List!$A$2:$B$5,2,FALSE)))</f>
        <v/>
      </c>
      <c r="U447" s="55" t="str">
        <f>IF(C447="","",IF(ISERROR(VLOOKUP(VLOOKUP(C447,Table1[[Practice no.]:[12]],35,FALSE),List!$A$2:$B$5,2,FALSE)),"",VLOOKUP(VLOOKUP(C447,Table1[[Practice no.]:[12]],35,FALSE),List!$A$2:$B$5,2,FALSE)))</f>
        <v/>
      </c>
      <c r="V447" s="55" t="str">
        <f>IF(C447="","",IF(ISERROR(VLOOKUP(VLOOKUP(C447,Table1[[Practice no.]:[12]],36,FALSE),List!$A$2:$B$5,2,FALSE)),"",VLOOKUP(VLOOKUP(C447,Table1[[Practice no.]:[12]],36,FALSE),List!$A$2:$B$5,2,FALSE)))</f>
        <v/>
      </c>
      <c r="W447" s="55" t="str">
        <f>IF(C447="","",IF(ISERROR(VLOOKUP(VLOOKUP(C447,Table1[[Practice no.]:[12]],37,FALSE),List!$A$2:$B$5,2,FALSE)),"",VLOOKUP(VLOOKUP(C447,Table1[[Practice no.]:[12]],37,FALSE),List!$A$2:$B$5,2,FALSE)))</f>
        <v/>
      </c>
      <c r="X447" s="55" t="str">
        <f>IF(C447="","",IF(ISERROR(VLOOKUP(VLOOKUP(C447,Table1[[Practice no.]:[12]],38,FALSE),List!$A$2:$B$5,2,FALSE)),"",VLOOKUP(VLOOKUP(C447,Table1[[Practice no.]:[12]],38,FALSE),List!$A$2:$B$5,2,FALSE)))</f>
        <v/>
      </c>
      <c r="Y447" s="55" t="str">
        <f>IF(C447="","",IF(ISERROR(VLOOKUP(VLOOKUP(C447,Table1[[Practice no.]:[12]],39,FALSE),List!$A$2:$B$5,2,FALSE)),"",VLOOKUP(VLOOKUP(C447,Table1[[Practice no.]:[12]],39,FALSE),List!$A$2:$B$5,2,FALSE)))</f>
        <v/>
      </c>
      <c r="Z447" s="55" t="str">
        <f>IF(C447="","",IF(ISERROR(VLOOKUP(VLOOKUP(C447,Table1[[Practice no.]:[12]],40,FALSE),List!$A$2:$B$5,2,FALSE)),"",VLOOKUP(VLOOKUP(C447,Table1[[Practice no.]:[12]],40,FALSE),List!$A$2:$B$5,2,FALSE)))</f>
        <v/>
      </c>
      <c r="AA447" s="55" t="str">
        <f>IF(C447="","",IF(ISERROR(VLOOKUP(VLOOKUP(C447,Table1[[Practice no.]:[12]],41,FALSE),List!$A$2:$B$5,2,FALSE)),"",VLOOKUP(VLOOKUP(C447,Table1[[Practice no.]:[12]],41,FALSE),List!$A$2:$B$5,2,FALSE)))</f>
        <v/>
      </c>
      <c r="AB447" s="55" t="str">
        <f>IF(C447="","",IF(ISERROR(VLOOKUP(VLOOKUP(C447,Table1[[Practice no.]:[12]],42,FALSE),List!$A$2:$B$5,2,FALSE)),"",VLOOKUP(VLOOKUP(C447,Table1[[Practice no.]:[12]],42,FALSE),List!$A$2:$B$5,2,FALSE)))</f>
        <v/>
      </c>
    </row>
    <row r="448" spans="1:28" ht="40.35" customHeight="1">
      <c r="A448" s="222"/>
      <c r="B448" s="219"/>
      <c r="C448" s="217"/>
      <c r="D448" s="219" t="str">
        <f>IF(C448="","",HYPERLINK("#'" &amp; C448 &amp; "'!A1",VLOOKUP(C448,Table1[[Practice no.]:[Pracitce Name]],2,FALSE)))</f>
        <v/>
      </c>
      <c r="E448" s="65" t="str">
        <f>IF(C448="","",IF(ISERROR(VLOOKUP(VLOOKUP(C448,Table1[[Practice no.]:[12]],19,FALSE),List!$A$2:$B$5,2,FALSE)),"",VLOOKUP(VLOOKUP(C448,Table1[[Practice no.]:[12]],19,FALSE),List!$A$2:$B$5,2,FALSE)))</f>
        <v/>
      </c>
      <c r="F448" s="66" t="str">
        <f>IF(C448="","",IF(ISERROR(VLOOKUP(VLOOKUP(C448,Table1[[Practice no.]:[12]],20,FALSE),List!$A$2:$B$5,2,FALSE)),"",VLOOKUP(VLOOKUP(C448,Table1[[Practice no.]:[12]],20,FALSE),List!$A$2:$B$5,2,FALSE)))</f>
        <v/>
      </c>
      <c r="G448" s="66" t="str">
        <f>IF(C448="","",IF(ISERROR(VLOOKUP(VLOOKUP(C448,Table1[[Practice no.]:[12]],21,FALSE),List!$A$2:$B$5,2,FALSE)),"",VLOOKUP(VLOOKUP(C448,Table1[[Practice no.]:[12]],21,FALSE),List!$A$2:$B$5,2,FALSE)))</f>
        <v/>
      </c>
      <c r="H448" s="67" t="str">
        <f>IF(C448="","",IF(ISERROR(VLOOKUP(VLOOKUP(C448,Table1[[Practice no.]:[12]],22,FALSE),List!$A$2:$B$5,2,FALSE)),"",VLOOKUP(VLOOKUP(C448,Table1[[Practice no.]:[12]],22,FALSE),List!$A$2:$B$5,2,FALSE)))</f>
        <v/>
      </c>
      <c r="I448" s="67" t="str">
        <f>IF(C448="","",IF(ISERROR(VLOOKUP(VLOOKUP(C448,Table1[[Practice no.]:[12]],23,FALSE),List!$A$2:$B$5,2,FALSE)),"",VLOOKUP(VLOOKUP(C448,Table1[[Practice no.]:[12]],23,FALSE),List!$A$2:$B$5,2,FALSE)))</f>
        <v/>
      </c>
      <c r="J448" s="67" t="str">
        <f>IF(C448="","",IF(ISERROR(VLOOKUP(VLOOKUP(C448,Table1[[Practice no.]:[12]],24,FALSE),List!$A$2:$B$5,2,FALSE)),"",VLOOKUP(VLOOKUP(C448,Table1[[Practice no.]:[12]],24,FALSE),List!$A$2:$B$5,2,FALSE)))</f>
        <v/>
      </c>
      <c r="K448" s="68" t="str">
        <f>IF(C448="","",IF(ISERROR(VLOOKUP(VLOOKUP(C448,Table1[[Practice no.]:[12]],25,FALSE),List!$A$2:$B$5,2,FALSE)),"",VLOOKUP(VLOOKUP(C448,Table1[[Practice no.]:[12]],25,FALSE),List!$A$2:$B$5,2,FALSE)))</f>
        <v/>
      </c>
      <c r="L448" s="68" t="str">
        <f>IF(C448="","",IF(ISERROR(VLOOKUP(VLOOKUP(C448,Table1[[Practice no.]:[12]],26,FALSE),List!$A$2:$B$5,2,FALSE)),"",VLOOKUP(VLOOKUP(C448,Table1[[Practice no.]:[12]],26,FALSE),List!$A$2:$B$5,2,FALSE)))</f>
        <v/>
      </c>
      <c r="M448" s="68" t="str">
        <f>IF(C448="","",IF(ISERROR(VLOOKUP(VLOOKUP(C448,Table1[[Practice no.]:[12]],27,FALSE),List!$A$2:$B$5,2,FALSE)),"",VLOOKUP(VLOOKUP(C448,Table1[[Practice no.]:[12]],27,FALSE),List!$A$2:$B$5,2,FALSE)))</f>
        <v/>
      </c>
      <c r="N448" s="69" t="str">
        <f>IF(C448="","",IF(ISERROR(VLOOKUP(VLOOKUP(C448,Table1[[Practice no.]:[12]],28,FALSE),List!$A$2:$B$5,2,FALSE)),"",VLOOKUP(VLOOKUP(C448,Table1[[Practice no.]:[12]],28,FALSE),List!$A$2:$B$5,2,FALSE)))</f>
        <v/>
      </c>
      <c r="O448" s="69" t="str">
        <f>IF(C448="","",IF(ISERROR(VLOOKUP(VLOOKUP(C448,Table1[[Practice no.]:[12]],29,FALSE),List!$A$2:$B$5,2,FALSE)),"",VLOOKUP(VLOOKUP(C448,Table1[[Practice no.]:[12]],29,FALSE),List!$A$2:$B$5,2,FALSE)))</f>
        <v/>
      </c>
      <c r="P448" s="69" t="str">
        <f>IF(C448="","",IF(ISERROR(VLOOKUP(VLOOKUP(C448,Table1[[Practice no.]:[12]],30,FALSE),List!$A$2:$B$5,2,FALSE)),"",VLOOKUP(VLOOKUP(C448,Table1[[Practice no.]:[12]],30,FALSE),List!$A$2:$B$5,2,FALSE)))</f>
        <v/>
      </c>
      <c r="Q448" s="77" t="str">
        <f>IF(C448="","",IF(ISERROR(VLOOKUP(VLOOKUP(C448,Table1[[Practice no.]:[12]],31,FALSE),List!$A$2:$B$5,2,FALSE)),"",VLOOKUP(VLOOKUP(C448,Table1[[Practice no.]:[12]],31,FALSE),List!$A$2:$B$5,2,FALSE)))</f>
        <v/>
      </c>
      <c r="R448" s="55" t="str">
        <f>IF(C448="","",IF(ISERROR(VLOOKUP(VLOOKUP(C448,Table1[[Practice no.]:[12]],32,FALSE),List!$A$2:$B$5,2,FALSE)),"",VLOOKUP(VLOOKUP(C448,Table1[[Practice no.]:[12]],32,FALSE),List!$A$2:$B$5,2,FALSE)))</f>
        <v/>
      </c>
      <c r="S448" s="55" t="str">
        <f>IF(C448="","",IF(ISERROR(VLOOKUP(VLOOKUP(C448,Table1[[Practice no.]:[12]],33,FALSE),List!$A$2:$B$5,2,FALSE)),"",VLOOKUP(VLOOKUP(C448,Table1[[Practice no.]:[12]],33,FALSE),List!$A$2:$B$5,2,FALSE)))</f>
        <v/>
      </c>
      <c r="T448" s="55" t="str">
        <f>IF(C448="","",IF(ISERROR(VLOOKUP(VLOOKUP(C448,Table1[[Practice no.]:[12]],34,FALSE),List!$A$2:$B$5,2,FALSE)),"",VLOOKUP(VLOOKUP(C448,Table1[[Practice no.]:[12]],34,FALSE),List!$A$2:$B$5,2,FALSE)))</f>
        <v/>
      </c>
      <c r="U448" s="55" t="str">
        <f>IF(C448="","",IF(ISERROR(VLOOKUP(VLOOKUP(C448,Table1[[Practice no.]:[12]],35,FALSE),List!$A$2:$B$5,2,FALSE)),"",VLOOKUP(VLOOKUP(C448,Table1[[Practice no.]:[12]],35,FALSE),List!$A$2:$B$5,2,FALSE)))</f>
        <v/>
      </c>
      <c r="V448" s="55" t="str">
        <f>IF(C448="","",IF(ISERROR(VLOOKUP(VLOOKUP(C448,Table1[[Practice no.]:[12]],36,FALSE),List!$A$2:$B$5,2,FALSE)),"",VLOOKUP(VLOOKUP(C448,Table1[[Practice no.]:[12]],36,FALSE),List!$A$2:$B$5,2,FALSE)))</f>
        <v/>
      </c>
      <c r="W448" s="55" t="str">
        <f>IF(C448="","",IF(ISERROR(VLOOKUP(VLOOKUP(C448,Table1[[Practice no.]:[12]],37,FALSE),List!$A$2:$B$5,2,FALSE)),"",VLOOKUP(VLOOKUP(C448,Table1[[Practice no.]:[12]],37,FALSE),List!$A$2:$B$5,2,FALSE)))</f>
        <v/>
      </c>
      <c r="X448" s="55" t="str">
        <f>IF(C448="","",IF(ISERROR(VLOOKUP(VLOOKUP(C448,Table1[[Practice no.]:[12]],38,FALSE),List!$A$2:$B$5,2,FALSE)),"",VLOOKUP(VLOOKUP(C448,Table1[[Practice no.]:[12]],38,FALSE),List!$A$2:$B$5,2,FALSE)))</f>
        <v/>
      </c>
      <c r="Y448" s="55" t="str">
        <f>IF(C448="","",IF(ISERROR(VLOOKUP(VLOOKUP(C448,Table1[[Practice no.]:[12]],39,FALSE),List!$A$2:$B$5,2,FALSE)),"",VLOOKUP(VLOOKUP(C448,Table1[[Practice no.]:[12]],39,FALSE),List!$A$2:$B$5,2,FALSE)))</f>
        <v/>
      </c>
      <c r="Z448" s="55" t="str">
        <f>IF(C448="","",IF(ISERROR(VLOOKUP(VLOOKUP(C448,Table1[[Practice no.]:[12]],40,FALSE),List!$A$2:$B$5,2,FALSE)),"",VLOOKUP(VLOOKUP(C448,Table1[[Practice no.]:[12]],40,FALSE),List!$A$2:$B$5,2,FALSE)))</f>
        <v/>
      </c>
      <c r="AA448" s="55" t="str">
        <f>IF(C448="","",IF(ISERROR(VLOOKUP(VLOOKUP(C448,Table1[[Practice no.]:[12]],41,FALSE),List!$A$2:$B$5,2,FALSE)),"",VLOOKUP(VLOOKUP(C448,Table1[[Practice no.]:[12]],41,FALSE),List!$A$2:$B$5,2,FALSE)))</f>
        <v/>
      </c>
      <c r="AB448" s="55" t="str">
        <f>IF(C448="","",IF(ISERROR(VLOOKUP(VLOOKUP(C448,Table1[[Practice no.]:[12]],42,FALSE),List!$A$2:$B$5,2,FALSE)),"",VLOOKUP(VLOOKUP(C448,Table1[[Practice no.]:[12]],42,FALSE),List!$A$2:$B$5,2,FALSE)))</f>
        <v/>
      </c>
    </row>
    <row r="449" spans="1:28" ht="40.35" customHeight="1">
      <c r="A449" s="222"/>
      <c r="B449" s="219"/>
      <c r="C449" s="217"/>
      <c r="D449" s="219" t="str">
        <f>IF(C449="","",HYPERLINK("#'" &amp; C449 &amp; "'!A1",VLOOKUP(C449,Table1[[Practice no.]:[Pracitce Name]],2,FALSE)))</f>
        <v/>
      </c>
      <c r="E449" s="65" t="str">
        <f>IF(C449="","",IF(ISERROR(VLOOKUP(VLOOKUP(C449,Table1[[Practice no.]:[12]],19,FALSE),List!$A$2:$B$5,2,FALSE)),"",VLOOKUP(VLOOKUP(C449,Table1[[Practice no.]:[12]],19,FALSE),List!$A$2:$B$5,2,FALSE)))</f>
        <v/>
      </c>
      <c r="F449" s="66" t="str">
        <f>IF(C449="","",IF(ISERROR(VLOOKUP(VLOOKUP(C449,Table1[[Practice no.]:[12]],20,FALSE),List!$A$2:$B$5,2,FALSE)),"",VLOOKUP(VLOOKUP(C449,Table1[[Practice no.]:[12]],20,FALSE),List!$A$2:$B$5,2,FALSE)))</f>
        <v/>
      </c>
      <c r="G449" s="66" t="str">
        <f>IF(C449="","",IF(ISERROR(VLOOKUP(VLOOKUP(C449,Table1[[Practice no.]:[12]],21,FALSE),List!$A$2:$B$5,2,FALSE)),"",VLOOKUP(VLOOKUP(C449,Table1[[Practice no.]:[12]],21,FALSE),List!$A$2:$B$5,2,FALSE)))</f>
        <v/>
      </c>
      <c r="H449" s="67" t="str">
        <f>IF(C449="","",IF(ISERROR(VLOOKUP(VLOOKUP(C449,Table1[[Practice no.]:[12]],22,FALSE),List!$A$2:$B$5,2,FALSE)),"",VLOOKUP(VLOOKUP(C449,Table1[[Practice no.]:[12]],22,FALSE),List!$A$2:$B$5,2,FALSE)))</f>
        <v/>
      </c>
      <c r="I449" s="67" t="str">
        <f>IF(C449="","",IF(ISERROR(VLOOKUP(VLOOKUP(C449,Table1[[Practice no.]:[12]],23,FALSE),List!$A$2:$B$5,2,FALSE)),"",VLOOKUP(VLOOKUP(C449,Table1[[Practice no.]:[12]],23,FALSE),List!$A$2:$B$5,2,FALSE)))</f>
        <v/>
      </c>
      <c r="J449" s="67" t="str">
        <f>IF(C449="","",IF(ISERROR(VLOOKUP(VLOOKUP(C449,Table1[[Practice no.]:[12]],24,FALSE),List!$A$2:$B$5,2,FALSE)),"",VLOOKUP(VLOOKUP(C449,Table1[[Practice no.]:[12]],24,FALSE),List!$A$2:$B$5,2,FALSE)))</f>
        <v/>
      </c>
      <c r="K449" s="68" t="str">
        <f>IF(C449="","",IF(ISERROR(VLOOKUP(VLOOKUP(C449,Table1[[Practice no.]:[12]],25,FALSE),List!$A$2:$B$5,2,FALSE)),"",VLOOKUP(VLOOKUP(C449,Table1[[Practice no.]:[12]],25,FALSE),List!$A$2:$B$5,2,FALSE)))</f>
        <v/>
      </c>
      <c r="L449" s="68" t="str">
        <f>IF(C449="","",IF(ISERROR(VLOOKUP(VLOOKUP(C449,Table1[[Practice no.]:[12]],26,FALSE),List!$A$2:$B$5,2,FALSE)),"",VLOOKUP(VLOOKUP(C449,Table1[[Practice no.]:[12]],26,FALSE),List!$A$2:$B$5,2,FALSE)))</f>
        <v/>
      </c>
      <c r="M449" s="68" t="str">
        <f>IF(C449="","",IF(ISERROR(VLOOKUP(VLOOKUP(C449,Table1[[Practice no.]:[12]],27,FALSE),List!$A$2:$B$5,2,FALSE)),"",VLOOKUP(VLOOKUP(C449,Table1[[Practice no.]:[12]],27,FALSE),List!$A$2:$B$5,2,FALSE)))</f>
        <v/>
      </c>
      <c r="N449" s="69" t="str">
        <f>IF(C449="","",IF(ISERROR(VLOOKUP(VLOOKUP(C449,Table1[[Practice no.]:[12]],28,FALSE),List!$A$2:$B$5,2,FALSE)),"",VLOOKUP(VLOOKUP(C449,Table1[[Practice no.]:[12]],28,FALSE),List!$A$2:$B$5,2,FALSE)))</f>
        <v/>
      </c>
      <c r="O449" s="69" t="str">
        <f>IF(C449="","",IF(ISERROR(VLOOKUP(VLOOKUP(C449,Table1[[Practice no.]:[12]],29,FALSE),List!$A$2:$B$5,2,FALSE)),"",VLOOKUP(VLOOKUP(C449,Table1[[Practice no.]:[12]],29,FALSE),List!$A$2:$B$5,2,FALSE)))</f>
        <v/>
      </c>
      <c r="P449" s="69" t="str">
        <f>IF(C449="","",IF(ISERROR(VLOOKUP(VLOOKUP(C449,Table1[[Practice no.]:[12]],30,FALSE),List!$A$2:$B$5,2,FALSE)),"",VLOOKUP(VLOOKUP(C449,Table1[[Practice no.]:[12]],30,FALSE),List!$A$2:$B$5,2,FALSE)))</f>
        <v/>
      </c>
      <c r="Q449" s="77" t="str">
        <f>IF(C449="","",IF(ISERROR(VLOOKUP(VLOOKUP(C449,Table1[[Practice no.]:[12]],31,FALSE),List!$A$2:$B$5,2,FALSE)),"",VLOOKUP(VLOOKUP(C449,Table1[[Practice no.]:[12]],31,FALSE),List!$A$2:$B$5,2,FALSE)))</f>
        <v/>
      </c>
      <c r="R449" s="55" t="str">
        <f>IF(C449="","",IF(ISERROR(VLOOKUP(VLOOKUP(C449,Table1[[Practice no.]:[12]],32,FALSE),List!$A$2:$B$5,2,FALSE)),"",VLOOKUP(VLOOKUP(C449,Table1[[Practice no.]:[12]],32,FALSE),List!$A$2:$B$5,2,FALSE)))</f>
        <v/>
      </c>
      <c r="S449" s="55" t="str">
        <f>IF(C449="","",IF(ISERROR(VLOOKUP(VLOOKUP(C449,Table1[[Practice no.]:[12]],33,FALSE),List!$A$2:$B$5,2,FALSE)),"",VLOOKUP(VLOOKUP(C449,Table1[[Practice no.]:[12]],33,FALSE),List!$A$2:$B$5,2,FALSE)))</f>
        <v/>
      </c>
      <c r="T449" s="55" t="str">
        <f>IF(C449="","",IF(ISERROR(VLOOKUP(VLOOKUP(C449,Table1[[Practice no.]:[12]],34,FALSE),List!$A$2:$B$5,2,FALSE)),"",VLOOKUP(VLOOKUP(C449,Table1[[Practice no.]:[12]],34,FALSE),List!$A$2:$B$5,2,FALSE)))</f>
        <v/>
      </c>
      <c r="U449" s="55" t="str">
        <f>IF(C449="","",IF(ISERROR(VLOOKUP(VLOOKUP(C449,Table1[[Practice no.]:[12]],35,FALSE),List!$A$2:$B$5,2,FALSE)),"",VLOOKUP(VLOOKUP(C449,Table1[[Practice no.]:[12]],35,FALSE),List!$A$2:$B$5,2,FALSE)))</f>
        <v/>
      </c>
      <c r="V449" s="55" t="str">
        <f>IF(C449="","",IF(ISERROR(VLOOKUP(VLOOKUP(C449,Table1[[Practice no.]:[12]],36,FALSE),List!$A$2:$B$5,2,FALSE)),"",VLOOKUP(VLOOKUP(C449,Table1[[Practice no.]:[12]],36,FALSE),List!$A$2:$B$5,2,FALSE)))</f>
        <v/>
      </c>
      <c r="W449" s="55" t="str">
        <f>IF(C449="","",IF(ISERROR(VLOOKUP(VLOOKUP(C449,Table1[[Practice no.]:[12]],37,FALSE),List!$A$2:$B$5,2,FALSE)),"",VLOOKUP(VLOOKUP(C449,Table1[[Practice no.]:[12]],37,FALSE),List!$A$2:$B$5,2,FALSE)))</f>
        <v/>
      </c>
      <c r="X449" s="55" t="str">
        <f>IF(C449="","",IF(ISERROR(VLOOKUP(VLOOKUP(C449,Table1[[Practice no.]:[12]],38,FALSE),List!$A$2:$B$5,2,FALSE)),"",VLOOKUP(VLOOKUP(C449,Table1[[Practice no.]:[12]],38,FALSE),List!$A$2:$B$5,2,FALSE)))</f>
        <v/>
      </c>
      <c r="Y449" s="55" t="str">
        <f>IF(C449="","",IF(ISERROR(VLOOKUP(VLOOKUP(C449,Table1[[Practice no.]:[12]],39,FALSE),List!$A$2:$B$5,2,FALSE)),"",VLOOKUP(VLOOKUP(C449,Table1[[Practice no.]:[12]],39,FALSE),List!$A$2:$B$5,2,FALSE)))</f>
        <v/>
      </c>
      <c r="Z449" s="55" t="str">
        <f>IF(C449="","",IF(ISERROR(VLOOKUP(VLOOKUP(C449,Table1[[Practice no.]:[12]],40,FALSE),List!$A$2:$B$5,2,FALSE)),"",VLOOKUP(VLOOKUP(C449,Table1[[Practice no.]:[12]],40,FALSE),List!$A$2:$B$5,2,FALSE)))</f>
        <v/>
      </c>
      <c r="AA449" s="55" t="str">
        <f>IF(C449="","",IF(ISERROR(VLOOKUP(VLOOKUP(C449,Table1[[Practice no.]:[12]],41,FALSE),List!$A$2:$B$5,2,FALSE)),"",VLOOKUP(VLOOKUP(C449,Table1[[Practice no.]:[12]],41,FALSE),List!$A$2:$B$5,2,FALSE)))</f>
        <v/>
      </c>
      <c r="AB449" s="55" t="str">
        <f>IF(C449="","",IF(ISERROR(VLOOKUP(VLOOKUP(C449,Table1[[Practice no.]:[12]],42,FALSE),List!$A$2:$B$5,2,FALSE)),"",VLOOKUP(VLOOKUP(C449,Table1[[Practice no.]:[12]],42,FALSE),List!$A$2:$B$5,2,FALSE)))</f>
        <v/>
      </c>
    </row>
    <row r="450" spans="1:28" ht="40.35" customHeight="1">
      <c r="A450" s="222"/>
      <c r="B450" s="219"/>
      <c r="C450" s="217"/>
      <c r="D450" s="219" t="str">
        <f>IF(C450="","",HYPERLINK("#'" &amp; C450 &amp; "'!A1",VLOOKUP(C450,Table1[[Practice no.]:[Pracitce Name]],2,FALSE)))</f>
        <v/>
      </c>
      <c r="E450" s="65" t="str">
        <f>IF(C450="","",IF(ISERROR(VLOOKUP(VLOOKUP(C450,Table1[[Practice no.]:[12]],19,FALSE),List!$A$2:$B$5,2,FALSE)),"",VLOOKUP(VLOOKUP(C450,Table1[[Practice no.]:[12]],19,FALSE),List!$A$2:$B$5,2,FALSE)))</f>
        <v/>
      </c>
      <c r="F450" s="66" t="str">
        <f>IF(C450="","",IF(ISERROR(VLOOKUP(VLOOKUP(C450,Table1[[Practice no.]:[12]],20,FALSE),List!$A$2:$B$5,2,FALSE)),"",VLOOKUP(VLOOKUP(C450,Table1[[Practice no.]:[12]],20,FALSE),List!$A$2:$B$5,2,FALSE)))</f>
        <v/>
      </c>
      <c r="G450" s="66" t="str">
        <f>IF(C450="","",IF(ISERROR(VLOOKUP(VLOOKUP(C450,Table1[[Practice no.]:[12]],21,FALSE),List!$A$2:$B$5,2,FALSE)),"",VLOOKUP(VLOOKUP(C450,Table1[[Practice no.]:[12]],21,FALSE),List!$A$2:$B$5,2,FALSE)))</f>
        <v/>
      </c>
      <c r="H450" s="67" t="str">
        <f>IF(C450="","",IF(ISERROR(VLOOKUP(VLOOKUP(C450,Table1[[Practice no.]:[12]],22,FALSE),List!$A$2:$B$5,2,FALSE)),"",VLOOKUP(VLOOKUP(C450,Table1[[Practice no.]:[12]],22,FALSE),List!$A$2:$B$5,2,FALSE)))</f>
        <v/>
      </c>
      <c r="I450" s="67" t="str">
        <f>IF(C450="","",IF(ISERROR(VLOOKUP(VLOOKUP(C450,Table1[[Practice no.]:[12]],23,FALSE),List!$A$2:$B$5,2,FALSE)),"",VLOOKUP(VLOOKUP(C450,Table1[[Practice no.]:[12]],23,FALSE),List!$A$2:$B$5,2,FALSE)))</f>
        <v/>
      </c>
      <c r="J450" s="67" t="str">
        <f>IF(C450="","",IF(ISERROR(VLOOKUP(VLOOKUP(C450,Table1[[Practice no.]:[12]],24,FALSE),List!$A$2:$B$5,2,FALSE)),"",VLOOKUP(VLOOKUP(C450,Table1[[Practice no.]:[12]],24,FALSE),List!$A$2:$B$5,2,FALSE)))</f>
        <v/>
      </c>
      <c r="K450" s="68" t="str">
        <f>IF(C450="","",IF(ISERROR(VLOOKUP(VLOOKUP(C450,Table1[[Practice no.]:[12]],25,FALSE),List!$A$2:$B$5,2,FALSE)),"",VLOOKUP(VLOOKUP(C450,Table1[[Practice no.]:[12]],25,FALSE),List!$A$2:$B$5,2,FALSE)))</f>
        <v/>
      </c>
      <c r="L450" s="68" t="str">
        <f>IF(C450="","",IF(ISERROR(VLOOKUP(VLOOKUP(C450,Table1[[Practice no.]:[12]],26,FALSE),List!$A$2:$B$5,2,FALSE)),"",VLOOKUP(VLOOKUP(C450,Table1[[Practice no.]:[12]],26,FALSE),List!$A$2:$B$5,2,FALSE)))</f>
        <v/>
      </c>
      <c r="M450" s="68" t="str">
        <f>IF(C450="","",IF(ISERROR(VLOOKUP(VLOOKUP(C450,Table1[[Practice no.]:[12]],27,FALSE),List!$A$2:$B$5,2,FALSE)),"",VLOOKUP(VLOOKUP(C450,Table1[[Practice no.]:[12]],27,FALSE),List!$A$2:$B$5,2,FALSE)))</f>
        <v/>
      </c>
      <c r="N450" s="69" t="str">
        <f>IF(C450="","",IF(ISERROR(VLOOKUP(VLOOKUP(C450,Table1[[Practice no.]:[12]],28,FALSE),List!$A$2:$B$5,2,FALSE)),"",VLOOKUP(VLOOKUP(C450,Table1[[Practice no.]:[12]],28,FALSE),List!$A$2:$B$5,2,FALSE)))</f>
        <v/>
      </c>
      <c r="O450" s="69" t="str">
        <f>IF(C450="","",IF(ISERROR(VLOOKUP(VLOOKUP(C450,Table1[[Practice no.]:[12]],29,FALSE),List!$A$2:$B$5,2,FALSE)),"",VLOOKUP(VLOOKUP(C450,Table1[[Practice no.]:[12]],29,FALSE),List!$A$2:$B$5,2,FALSE)))</f>
        <v/>
      </c>
      <c r="P450" s="69" t="str">
        <f>IF(C450="","",IF(ISERROR(VLOOKUP(VLOOKUP(C450,Table1[[Practice no.]:[12]],30,FALSE),List!$A$2:$B$5,2,FALSE)),"",VLOOKUP(VLOOKUP(C450,Table1[[Practice no.]:[12]],30,FALSE),List!$A$2:$B$5,2,FALSE)))</f>
        <v/>
      </c>
      <c r="Q450" s="77" t="str">
        <f>IF(C450="","",IF(ISERROR(VLOOKUP(VLOOKUP(C450,Table1[[Practice no.]:[12]],31,FALSE),List!$A$2:$B$5,2,FALSE)),"",VLOOKUP(VLOOKUP(C450,Table1[[Practice no.]:[12]],31,FALSE),List!$A$2:$B$5,2,FALSE)))</f>
        <v/>
      </c>
      <c r="R450" s="55" t="str">
        <f>IF(C450="","",IF(ISERROR(VLOOKUP(VLOOKUP(C450,Table1[[Practice no.]:[12]],32,FALSE),List!$A$2:$B$5,2,FALSE)),"",VLOOKUP(VLOOKUP(C450,Table1[[Practice no.]:[12]],32,FALSE),List!$A$2:$B$5,2,FALSE)))</f>
        <v/>
      </c>
      <c r="S450" s="55" t="str">
        <f>IF(C450="","",IF(ISERROR(VLOOKUP(VLOOKUP(C450,Table1[[Practice no.]:[12]],33,FALSE),List!$A$2:$B$5,2,FALSE)),"",VLOOKUP(VLOOKUP(C450,Table1[[Practice no.]:[12]],33,FALSE),List!$A$2:$B$5,2,FALSE)))</f>
        <v/>
      </c>
      <c r="T450" s="55" t="str">
        <f>IF(C450="","",IF(ISERROR(VLOOKUP(VLOOKUP(C450,Table1[[Practice no.]:[12]],34,FALSE),List!$A$2:$B$5,2,FALSE)),"",VLOOKUP(VLOOKUP(C450,Table1[[Practice no.]:[12]],34,FALSE),List!$A$2:$B$5,2,FALSE)))</f>
        <v/>
      </c>
      <c r="U450" s="55" t="str">
        <f>IF(C450="","",IF(ISERROR(VLOOKUP(VLOOKUP(C450,Table1[[Practice no.]:[12]],35,FALSE),List!$A$2:$B$5,2,FALSE)),"",VLOOKUP(VLOOKUP(C450,Table1[[Practice no.]:[12]],35,FALSE),List!$A$2:$B$5,2,FALSE)))</f>
        <v/>
      </c>
      <c r="V450" s="55" t="str">
        <f>IF(C450="","",IF(ISERROR(VLOOKUP(VLOOKUP(C450,Table1[[Practice no.]:[12]],36,FALSE),List!$A$2:$B$5,2,FALSE)),"",VLOOKUP(VLOOKUP(C450,Table1[[Practice no.]:[12]],36,FALSE),List!$A$2:$B$5,2,FALSE)))</f>
        <v/>
      </c>
      <c r="W450" s="55" t="str">
        <f>IF(C450="","",IF(ISERROR(VLOOKUP(VLOOKUP(C450,Table1[[Practice no.]:[12]],37,FALSE),List!$A$2:$B$5,2,FALSE)),"",VLOOKUP(VLOOKUP(C450,Table1[[Practice no.]:[12]],37,FALSE),List!$A$2:$B$5,2,FALSE)))</f>
        <v/>
      </c>
      <c r="X450" s="55" t="str">
        <f>IF(C450="","",IF(ISERROR(VLOOKUP(VLOOKUP(C450,Table1[[Practice no.]:[12]],38,FALSE),List!$A$2:$B$5,2,FALSE)),"",VLOOKUP(VLOOKUP(C450,Table1[[Practice no.]:[12]],38,FALSE),List!$A$2:$B$5,2,FALSE)))</f>
        <v/>
      </c>
      <c r="Y450" s="55" t="str">
        <f>IF(C450="","",IF(ISERROR(VLOOKUP(VLOOKUP(C450,Table1[[Practice no.]:[12]],39,FALSE),List!$A$2:$B$5,2,FALSE)),"",VLOOKUP(VLOOKUP(C450,Table1[[Practice no.]:[12]],39,FALSE),List!$A$2:$B$5,2,FALSE)))</f>
        <v/>
      </c>
      <c r="Z450" s="55" t="str">
        <f>IF(C450="","",IF(ISERROR(VLOOKUP(VLOOKUP(C450,Table1[[Practice no.]:[12]],40,FALSE),List!$A$2:$B$5,2,FALSE)),"",VLOOKUP(VLOOKUP(C450,Table1[[Practice no.]:[12]],40,FALSE),List!$A$2:$B$5,2,FALSE)))</f>
        <v/>
      </c>
      <c r="AA450" s="55" t="str">
        <f>IF(C450="","",IF(ISERROR(VLOOKUP(VLOOKUP(C450,Table1[[Practice no.]:[12]],41,FALSE),List!$A$2:$B$5,2,FALSE)),"",VLOOKUP(VLOOKUP(C450,Table1[[Practice no.]:[12]],41,FALSE),List!$A$2:$B$5,2,FALSE)))</f>
        <v/>
      </c>
      <c r="AB450" s="55" t="str">
        <f>IF(C450="","",IF(ISERROR(VLOOKUP(VLOOKUP(C450,Table1[[Practice no.]:[12]],42,FALSE),List!$A$2:$B$5,2,FALSE)),"",VLOOKUP(VLOOKUP(C450,Table1[[Practice no.]:[12]],42,FALSE),List!$A$2:$B$5,2,FALSE)))</f>
        <v/>
      </c>
    </row>
    <row r="451" spans="1:28" ht="40.35" customHeight="1">
      <c r="A451" s="222"/>
      <c r="B451" s="219"/>
      <c r="C451" s="217"/>
      <c r="D451" s="219" t="str">
        <f>IF(C451="","",HYPERLINK("#'" &amp; C451 &amp; "'!A1",VLOOKUP(C451,Table1[[Practice no.]:[Pracitce Name]],2,FALSE)))</f>
        <v/>
      </c>
      <c r="E451" s="65" t="str">
        <f>IF(C451="","",IF(ISERROR(VLOOKUP(VLOOKUP(C451,Table1[[Practice no.]:[12]],19,FALSE),List!$A$2:$B$5,2,FALSE)),"",VLOOKUP(VLOOKUP(C451,Table1[[Practice no.]:[12]],19,FALSE),List!$A$2:$B$5,2,FALSE)))</f>
        <v/>
      </c>
      <c r="F451" s="66" t="str">
        <f>IF(C451="","",IF(ISERROR(VLOOKUP(VLOOKUP(C451,Table1[[Practice no.]:[12]],20,FALSE),List!$A$2:$B$5,2,FALSE)),"",VLOOKUP(VLOOKUP(C451,Table1[[Practice no.]:[12]],20,FALSE),List!$A$2:$B$5,2,FALSE)))</f>
        <v/>
      </c>
      <c r="G451" s="66" t="str">
        <f>IF(C451="","",IF(ISERROR(VLOOKUP(VLOOKUP(C451,Table1[[Practice no.]:[12]],21,FALSE),List!$A$2:$B$5,2,FALSE)),"",VLOOKUP(VLOOKUP(C451,Table1[[Practice no.]:[12]],21,FALSE),List!$A$2:$B$5,2,FALSE)))</f>
        <v/>
      </c>
      <c r="H451" s="67" t="str">
        <f>IF(C451="","",IF(ISERROR(VLOOKUP(VLOOKUP(C451,Table1[[Practice no.]:[12]],22,FALSE),List!$A$2:$B$5,2,FALSE)),"",VLOOKUP(VLOOKUP(C451,Table1[[Practice no.]:[12]],22,FALSE),List!$A$2:$B$5,2,FALSE)))</f>
        <v/>
      </c>
      <c r="I451" s="67" t="str">
        <f>IF(C451="","",IF(ISERROR(VLOOKUP(VLOOKUP(C451,Table1[[Practice no.]:[12]],23,FALSE),List!$A$2:$B$5,2,FALSE)),"",VLOOKUP(VLOOKUP(C451,Table1[[Practice no.]:[12]],23,FALSE),List!$A$2:$B$5,2,FALSE)))</f>
        <v/>
      </c>
      <c r="J451" s="67" t="str">
        <f>IF(C451="","",IF(ISERROR(VLOOKUP(VLOOKUP(C451,Table1[[Practice no.]:[12]],24,FALSE),List!$A$2:$B$5,2,FALSE)),"",VLOOKUP(VLOOKUP(C451,Table1[[Practice no.]:[12]],24,FALSE),List!$A$2:$B$5,2,FALSE)))</f>
        <v/>
      </c>
      <c r="K451" s="68" t="str">
        <f>IF(C451="","",IF(ISERROR(VLOOKUP(VLOOKUP(C451,Table1[[Practice no.]:[12]],25,FALSE),List!$A$2:$B$5,2,FALSE)),"",VLOOKUP(VLOOKUP(C451,Table1[[Practice no.]:[12]],25,FALSE),List!$A$2:$B$5,2,FALSE)))</f>
        <v/>
      </c>
      <c r="L451" s="68" t="str">
        <f>IF(C451="","",IF(ISERROR(VLOOKUP(VLOOKUP(C451,Table1[[Practice no.]:[12]],26,FALSE),List!$A$2:$B$5,2,FALSE)),"",VLOOKUP(VLOOKUP(C451,Table1[[Practice no.]:[12]],26,FALSE),List!$A$2:$B$5,2,FALSE)))</f>
        <v/>
      </c>
      <c r="M451" s="68" t="str">
        <f>IF(C451="","",IF(ISERROR(VLOOKUP(VLOOKUP(C451,Table1[[Practice no.]:[12]],27,FALSE),List!$A$2:$B$5,2,FALSE)),"",VLOOKUP(VLOOKUP(C451,Table1[[Practice no.]:[12]],27,FALSE),List!$A$2:$B$5,2,FALSE)))</f>
        <v/>
      </c>
      <c r="N451" s="69" t="str">
        <f>IF(C451="","",IF(ISERROR(VLOOKUP(VLOOKUP(C451,Table1[[Practice no.]:[12]],28,FALSE),List!$A$2:$B$5,2,FALSE)),"",VLOOKUP(VLOOKUP(C451,Table1[[Practice no.]:[12]],28,FALSE),List!$A$2:$B$5,2,FALSE)))</f>
        <v/>
      </c>
      <c r="O451" s="69" t="str">
        <f>IF(C451="","",IF(ISERROR(VLOOKUP(VLOOKUP(C451,Table1[[Practice no.]:[12]],29,FALSE),List!$A$2:$B$5,2,FALSE)),"",VLOOKUP(VLOOKUP(C451,Table1[[Practice no.]:[12]],29,FALSE),List!$A$2:$B$5,2,FALSE)))</f>
        <v/>
      </c>
      <c r="P451" s="69" t="str">
        <f>IF(C451="","",IF(ISERROR(VLOOKUP(VLOOKUP(C451,Table1[[Practice no.]:[12]],30,FALSE),List!$A$2:$B$5,2,FALSE)),"",VLOOKUP(VLOOKUP(C451,Table1[[Practice no.]:[12]],30,FALSE),List!$A$2:$B$5,2,FALSE)))</f>
        <v/>
      </c>
      <c r="Q451" s="77" t="str">
        <f>IF(C451="","",IF(ISERROR(VLOOKUP(VLOOKUP(C451,Table1[[Practice no.]:[12]],31,FALSE),List!$A$2:$B$5,2,FALSE)),"",VLOOKUP(VLOOKUP(C451,Table1[[Practice no.]:[12]],31,FALSE),List!$A$2:$B$5,2,FALSE)))</f>
        <v/>
      </c>
      <c r="R451" s="55" t="str">
        <f>IF(C451="","",IF(ISERROR(VLOOKUP(VLOOKUP(C451,Table1[[Practice no.]:[12]],32,FALSE),List!$A$2:$B$5,2,FALSE)),"",VLOOKUP(VLOOKUP(C451,Table1[[Practice no.]:[12]],32,FALSE),List!$A$2:$B$5,2,FALSE)))</f>
        <v/>
      </c>
      <c r="S451" s="55" t="str">
        <f>IF(C451="","",IF(ISERROR(VLOOKUP(VLOOKUP(C451,Table1[[Practice no.]:[12]],33,FALSE),List!$A$2:$B$5,2,FALSE)),"",VLOOKUP(VLOOKUP(C451,Table1[[Practice no.]:[12]],33,FALSE),List!$A$2:$B$5,2,FALSE)))</f>
        <v/>
      </c>
      <c r="T451" s="55" t="str">
        <f>IF(C451="","",IF(ISERROR(VLOOKUP(VLOOKUP(C451,Table1[[Practice no.]:[12]],34,FALSE),List!$A$2:$B$5,2,FALSE)),"",VLOOKUP(VLOOKUP(C451,Table1[[Practice no.]:[12]],34,FALSE),List!$A$2:$B$5,2,FALSE)))</f>
        <v/>
      </c>
      <c r="U451" s="55" t="str">
        <f>IF(C451="","",IF(ISERROR(VLOOKUP(VLOOKUP(C451,Table1[[Practice no.]:[12]],35,FALSE),List!$A$2:$B$5,2,FALSE)),"",VLOOKUP(VLOOKUP(C451,Table1[[Practice no.]:[12]],35,FALSE),List!$A$2:$B$5,2,FALSE)))</f>
        <v/>
      </c>
      <c r="V451" s="55" t="str">
        <f>IF(C451="","",IF(ISERROR(VLOOKUP(VLOOKUP(C451,Table1[[Practice no.]:[12]],36,FALSE),List!$A$2:$B$5,2,FALSE)),"",VLOOKUP(VLOOKUP(C451,Table1[[Practice no.]:[12]],36,FALSE),List!$A$2:$B$5,2,FALSE)))</f>
        <v/>
      </c>
      <c r="W451" s="55" t="str">
        <f>IF(C451="","",IF(ISERROR(VLOOKUP(VLOOKUP(C451,Table1[[Practice no.]:[12]],37,FALSE),List!$A$2:$B$5,2,FALSE)),"",VLOOKUP(VLOOKUP(C451,Table1[[Practice no.]:[12]],37,FALSE),List!$A$2:$B$5,2,FALSE)))</f>
        <v/>
      </c>
      <c r="X451" s="55" t="str">
        <f>IF(C451="","",IF(ISERROR(VLOOKUP(VLOOKUP(C451,Table1[[Practice no.]:[12]],38,FALSE),List!$A$2:$B$5,2,FALSE)),"",VLOOKUP(VLOOKUP(C451,Table1[[Practice no.]:[12]],38,FALSE),List!$A$2:$B$5,2,FALSE)))</f>
        <v/>
      </c>
      <c r="Y451" s="55" t="str">
        <f>IF(C451="","",IF(ISERROR(VLOOKUP(VLOOKUP(C451,Table1[[Practice no.]:[12]],39,FALSE),List!$A$2:$B$5,2,FALSE)),"",VLOOKUP(VLOOKUP(C451,Table1[[Practice no.]:[12]],39,FALSE),List!$A$2:$B$5,2,FALSE)))</f>
        <v/>
      </c>
      <c r="Z451" s="55" t="str">
        <f>IF(C451="","",IF(ISERROR(VLOOKUP(VLOOKUP(C451,Table1[[Practice no.]:[12]],40,FALSE),List!$A$2:$B$5,2,FALSE)),"",VLOOKUP(VLOOKUP(C451,Table1[[Practice no.]:[12]],40,FALSE),List!$A$2:$B$5,2,FALSE)))</f>
        <v/>
      </c>
      <c r="AA451" s="55" t="str">
        <f>IF(C451="","",IF(ISERROR(VLOOKUP(VLOOKUP(C451,Table1[[Practice no.]:[12]],41,FALSE),List!$A$2:$B$5,2,FALSE)),"",VLOOKUP(VLOOKUP(C451,Table1[[Practice no.]:[12]],41,FALSE),List!$A$2:$B$5,2,FALSE)))</f>
        <v/>
      </c>
      <c r="AB451" s="55" t="str">
        <f>IF(C451="","",IF(ISERROR(VLOOKUP(VLOOKUP(C451,Table1[[Practice no.]:[12]],42,FALSE),List!$A$2:$B$5,2,FALSE)),"",VLOOKUP(VLOOKUP(C451,Table1[[Practice no.]:[12]],42,FALSE),List!$A$2:$B$5,2,FALSE)))</f>
        <v/>
      </c>
    </row>
    <row r="452" spans="1:28" ht="40.35" customHeight="1">
      <c r="A452" s="222"/>
      <c r="B452" s="219"/>
      <c r="C452" s="217"/>
      <c r="D452" s="219" t="str">
        <f>IF(C452="","",HYPERLINK("#'" &amp; C452 &amp; "'!A1",VLOOKUP(C452,Table1[[Practice no.]:[Pracitce Name]],2,FALSE)))</f>
        <v/>
      </c>
      <c r="E452" s="65" t="str">
        <f>IF(C452="","",IF(ISERROR(VLOOKUP(VLOOKUP(C452,Table1[[Practice no.]:[12]],19,FALSE),List!$A$2:$B$5,2,FALSE)),"",VLOOKUP(VLOOKUP(C452,Table1[[Practice no.]:[12]],19,FALSE),List!$A$2:$B$5,2,FALSE)))</f>
        <v/>
      </c>
      <c r="F452" s="66" t="str">
        <f>IF(C452="","",IF(ISERROR(VLOOKUP(VLOOKUP(C452,Table1[[Practice no.]:[12]],20,FALSE),List!$A$2:$B$5,2,FALSE)),"",VLOOKUP(VLOOKUP(C452,Table1[[Practice no.]:[12]],20,FALSE),List!$A$2:$B$5,2,FALSE)))</f>
        <v/>
      </c>
      <c r="G452" s="66" t="str">
        <f>IF(C452="","",IF(ISERROR(VLOOKUP(VLOOKUP(C452,Table1[[Practice no.]:[12]],21,FALSE),List!$A$2:$B$5,2,FALSE)),"",VLOOKUP(VLOOKUP(C452,Table1[[Practice no.]:[12]],21,FALSE),List!$A$2:$B$5,2,FALSE)))</f>
        <v/>
      </c>
      <c r="H452" s="67" t="str">
        <f>IF(C452="","",IF(ISERROR(VLOOKUP(VLOOKUP(C452,Table1[[Practice no.]:[12]],22,FALSE),List!$A$2:$B$5,2,FALSE)),"",VLOOKUP(VLOOKUP(C452,Table1[[Practice no.]:[12]],22,FALSE),List!$A$2:$B$5,2,FALSE)))</f>
        <v/>
      </c>
      <c r="I452" s="67" t="str">
        <f>IF(C452="","",IF(ISERROR(VLOOKUP(VLOOKUP(C452,Table1[[Practice no.]:[12]],23,FALSE),List!$A$2:$B$5,2,FALSE)),"",VLOOKUP(VLOOKUP(C452,Table1[[Practice no.]:[12]],23,FALSE),List!$A$2:$B$5,2,FALSE)))</f>
        <v/>
      </c>
      <c r="J452" s="67" t="str">
        <f>IF(C452="","",IF(ISERROR(VLOOKUP(VLOOKUP(C452,Table1[[Practice no.]:[12]],24,FALSE),List!$A$2:$B$5,2,FALSE)),"",VLOOKUP(VLOOKUP(C452,Table1[[Practice no.]:[12]],24,FALSE),List!$A$2:$B$5,2,FALSE)))</f>
        <v/>
      </c>
      <c r="K452" s="68" t="str">
        <f>IF(C452="","",IF(ISERROR(VLOOKUP(VLOOKUP(C452,Table1[[Practice no.]:[12]],25,FALSE),List!$A$2:$B$5,2,FALSE)),"",VLOOKUP(VLOOKUP(C452,Table1[[Practice no.]:[12]],25,FALSE),List!$A$2:$B$5,2,FALSE)))</f>
        <v/>
      </c>
      <c r="L452" s="68" t="str">
        <f>IF(C452="","",IF(ISERROR(VLOOKUP(VLOOKUP(C452,Table1[[Practice no.]:[12]],26,FALSE),List!$A$2:$B$5,2,FALSE)),"",VLOOKUP(VLOOKUP(C452,Table1[[Practice no.]:[12]],26,FALSE),List!$A$2:$B$5,2,FALSE)))</f>
        <v/>
      </c>
      <c r="M452" s="68" t="str">
        <f>IF(C452="","",IF(ISERROR(VLOOKUP(VLOOKUP(C452,Table1[[Practice no.]:[12]],27,FALSE),List!$A$2:$B$5,2,FALSE)),"",VLOOKUP(VLOOKUP(C452,Table1[[Practice no.]:[12]],27,FALSE),List!$A$2:$B$5,2,FALSE)))</f>
        <v/>
      </c>
      <c r="N452" s="69" t="str">
        <f>IF(C452="","",IF(ISERROR(VLOOKUP(VLOOKUP(C452,Table1[[Practice no.]:[12]],28,FALSE),List!$A$2:$B$5,2,FALSE)),"",VLOOKUP(VLOOKUP(C452,Table1[[Practice no.]:[12]],28,FALSE),List!$A$2:$B$5,2,FALSE)))</f>
        <v/>
      </c>
      <c r="O452" s="69" t="str">
        <f>IF(C452="","",IF(ISERROR(VLOOKUP(VLOOKUP(C452,Table1[[Practice no.]:[12]],29,FALSE),List!$A$2:$B$5,2,FALSE)),"",VLOOKUP(VLOOKUP(C452,Table1[[Practice no.]:[12]],29,FALSE),List!$A$2:$B$5,2,FALSE)))</f>
        <v/>
      </c>
      <c r="P452" s="69" t="str">
        <f>IF(C452="","",IF(ISERROR(VLOOKUP(VLOOKUP(C452,Table1[[Practice no.]:[12]],30,FALSE),List!$A$2:$B$5,2,FALSE)),"",VLOOKUP(VLOOKUP(C452,Table1[[Practice no.]:[12]],30,FALSE),List!$A$2:$B$5,2,FALSE)))</f>
        <v/>
      </c>
      <c r="Q452" s="77" t="str">
        <f>IF(C452="","",IF(ISERROR(VLOOKUP(VLOOKUP(C452,Table1[[Practice no.]:[12]],31,FALSE),List!$A$2:$B$5,2,FALSE)),"",VLOOKUP(VLOOKUP(C452,Table1[[Practice no.]:[12]],31,FALSE),List!$A$2:$B$5,2,FALSE)))</f>
        <v/>
      </c>
      <c r="R452" s="55" t="str">
        <f>IF(C452="","",IF(ISERROR(VLOOKUP(VLOOKUP(C452,Table1[[Practice no.]:[12]],32,FALSE),List!$A$2:$B$5,2,FALSE)),"",VLOOKUP(VLOOKUP(C452,Table1[[Practice no.]:[12]],32,FALSE),List!$A$2:$B$5,2,FALSE)))</f>
        <v/>
      </c>
      <c r="S452" s="55" t="str">
        <f>IF(C452="","",IF(ISERROR(VLOOKUP(VLOOKUP(C452,Table1[[Practice no.]:[12]],33,FALSE),List!$A$2:$B$5,2,FALSE)),"",VLOOKUP(VLOOKUP(C452,Table1[[Practice no.]:[12]],33,FALSE),List!$A$2:$B$5,2,FALSE)))</f>
        <v/>
      </c>
      <c r="T452" s="55" t="str">
        <f>IF(C452="","",IF(ISERROR(VLOOKUP(VLOOKUP(C452,Table1[[Practice no.]:[12]],34,FALSE),List!$A$2:$B$5,2,FALSE)),"",VLOOKUP(VLOOKUP(C452,Table1[[Practice no.]:[12]],34,FALSE),List!$A$2:$B$5,2,FALSE)))</f>
        <v/>
      </c>
      <c r="U452" s="55" t="str">
        <f>IF(C452="","",IF(ISERROR(VLOOKUP(VLOOKUP(C452,Table1[[Practice no.]:[12]],35,FALSE),List!$A$2:$B$5,2,FALSE)),"",VLOOKUP(VLOOKUP(C452,Table1[[Practice no.]:[12]],35,FALSE),List!$A$2:$B$5,2,FALSE)))</f>
        <v/>
      </c>
      <c r="V452" s="55" t="str">
        <f>IF(C452="","",IF(ISERROR(VLOOKUP(VLOOKUP(C452,Table1[[Practice no.]:[12]],36,FALSE),List!$A$2:$B$5,2,FALSE)),"",VLOOKUP(VLOOKUP(C452,Table1[[Practice no.]:[12]],36,FALSE),List!$A$2:$B$5,2,FALSE)))</f>
        <v/>
      </c>
      <c r="W452" s="55" t="str">
        <f>IF(C452="","",IF(ISERROR(VLOOKUP(VLOOKUP(C452,Table1[[Practice no.]:[12]],37,FALSE),List!$A$2:$B$5,2,FALSE)),"",VLOOKUP(VLOOKUP(C452,Table1[[Practice no.]:[12]],37,FALSE),List!$A$2:$B$5,2,FALSE)))</f>
        <v/>
      </c>
      <c r="X452" s="55" t="str">
        <f>IF(C452="","",IF(ISERROR(VLOOKUP(VLOOKUP(C452,Table1[[Practice no.]:[12]],38,FALSE),List!$A$2:$B$5,2,FALSE)),"",VLOOKUP(VLOOKUP(C452,Table1[[Practice no.]:[12]],38,FALSE),List!$A$2:$B$5,2,FALSE)))</f>
        <v/>
      </c>
      <c r="Y452" s="55" t="str">
        <f>IF(C452="","",IF(ISERROR(VLOOKUP(VLOOKUP(C452,Table1[[Practice no.]:[12]],39,FALSE),List!$A$2:$B$5,2,FALSE)),"",VLOOKUP(VLOOKUP(C452,Table1[[Practice no.]:[12]],39,FALSE),List!$A$2:$B$5,2,FALSE)))</f>
        <v/>
      </c>
      <c r="Z452" s="55" t="str">
        <f>IF(C452="","",IF(ISERROR(VLOOKUP(VLOOKUP(C452,Table1[[Practice no.]:[12]],40,FALSE),List!$A$2:$B$5,2,FALSE)),"",VLOOKUP(VLOOKUP(C452,Table1[[Practice no.]:[12]],40,FALSE),List!$A$2:$B$5,2,FALSE)))</f>
        <v/>
      </c>
      <c r="AA452" s="55" t="str">
        <f>IF(C452="","",IF(ISERROR(VLOOKUP(VLOOKUP(C452,Table1[[Practice no.]:[12]],41,FALSE),List!$A$2:$B$5,2,FALSE)),"",VLOOKUP(VLOOKUP(C452,Table1[[Practice no.]:[12]],41,FALSE),List!$A$2:$B$5,2,FALSE)))</f>
        <v/>
      </c>
      <c r="AB452" s="55" t="str">
        <f>IF(C452="","",IF(ISERROR(VLOOKUP(VLOOKUP(C452,Table1[[Practice no.]:[12]],42,FALSE),List!$A$2:$B$5,2,FALSE)),"",VLOOKUP(VLOOKUP(C452,Table1[[Practice no.]:[12]],42,FALSE),List!$A$2:$B$5,2,FALSE)))</f>
        <v/>
      </c>
    </row>
    <row r="453" spans="1:28" ht="40.35" customHeight="1">
      <c r="A453" s="222"/>
      <c r="B453" s="219"/>
      <c r="C453" s="217"/>
      <c r="D453" s="219" t="str">
        <f>IF(C453="","",HYPERLINK("#'" &amp; C453 &amp; "'!A1",VLOOKUP(C453,Table1[[Practice no.]:[Pracitce Name]],2,FALSE)))</f>
        <v/>
      </c>
      <c r="E453" s="65" t="str">
        <f>IF(C453="","",IF(ISERROR(VLOOKUP(VLOOKUP(C453,Table1[[Practice no.]:[12]],19,FALSE),List!$A$2:$B$5,2,FALSE)),"",VLOOKUP(VLOOKUP(C453,Table1[[Practice no.]:[12]],19,FALSE),List!$A$2:$B$5,2,FALSE)))</f>
        <v/>
      </c>
      <c r="F453" s="66" t="str">
        <f>IF(C453="","",IF(ISERROR(VLOOKUP(VLOOKUP(C453,Table1[[Practice no.]:[12]],20,FALSE),List!$A$2:$B$5,2,FALSE)),"",VLOOKUP(VLOOKUP(C453,Table1[[Practice no.]:[12]],20,FALSE),List!$A$2:$B$5,2,FALSE)))</f>
        <v/>
      </c>
      <c r="G453" s="66" t="str">
        <f>IF(C453="","",IF(ISERROR(VLOOKUP(VLOOKUP(C453,Table1[[Practice no.]:[12]],21,FALSE),List!$A$2:$B$5,2,FALSE)),"",VLOOKUP(VLOOKUP(C453,Table1[[Practice no.]:[12]],21,FALSE),List!$A$2:$B$5,2,FALSE)))</f>
        <v/>
      </c>
      <c r="H453" s="67" t="str">
        <f>IF(C453="","",IF(ISERROR(VLOOKUP(VLOOKUP(C453,Table1[[Practice no.]:[12]],22,FALSE),List!$A$2:$B$5,2,FALSE)),"",VLOOKUP(VLOOKUP(C453,Table1[[Practice no.]:[12]],22,FALSE),List!$A$2:$B$5,2,FALSE)))</f>
        <v/>
      </c>
      <c r="I453" s="67" t="str">
        <f>IF(C453="","",IF(ISERROR(VLOOKUP(VLOOKUP(C453,Table1[[Practice no.]:[12]],23,FALSE),List!$A$2:$B$5,2,FALSE)),"",VLOOKUP(VLOOKUP(C453,Table1[[Practice no.]:[12]],23,FALSE),List!$A$2:$B$5,2,FALSE)))</f>
        <v/>
      </c>
      <c r="J453" s="67" t="str">
        <f>IF(C453="","",IF(ISERROR(VLOOKUP(VLOOKUP(C453,Table1[[Practice no.]:[12]],24,FALSE),List!$A$2:$B$5,2,FALSE)),"",VLOOKUP(VLOOKUP(C453,Table1[[Practice no.]:[12]],24,FALSE),List!$A$2:$B$5,2,FALSE)))</f>
        <v/>
      </c>
      <c r="K453" s="68" t="str">
        <f>IF(C453="","",IF(ISERROR(VLOOKUP(VLOOKUP(C453,Table1[[Practice no.]:[12]],25,FALSE),List!$A$2:$B$5,2,FALSE)),"",VLOOKUP(VLOOKUP(C453,Table1[[Practice no.]:[12]],25,FALSE),List!$A$2:$B$5,2,FALSE)))</f>
        <v/>
      </c>
      <c r="L453" s="68" t="str">
        <f>IF(C453="","",IF(ISERROR(VLOOKUP(VLOOKUP(C453,Table1[[Practice no.]:[12]],26,FALSE),List!$A$2:$B$5,2,FALSE)),"",VLOOKUP(VLOOKUP(C453,Table1[[Practice no.]:[12]],26,FALSE),List!$A$2:$B$5,2,FALSE)))</f>
        <v/>
      </c>
      <c r="M453" s="68" t="str">
        <f>IF(C453="","",IF(ISERROR(VLOOKUP(VLOOKUP(C453,Table1[[Practice no.]:[12]],27,FALSE),List!$A$2:$B$5,2,FALSE)),"",VLOOKUP(VLOOKUP(C453,Table1[[Practice no.]:[12]],27,FALSE),List!$A$2:$B$5,2,FALSE)))</f>
        <v/>
      </c>
      <c r="N453" s="69" t="str">
        <f>IF(C453="","",IF(ISERROR(VLOOKUP(VLOOKUP(C453,Table1[[Practice no.]:[12]],28,FALSE),List!$A$2:$B$5,2,FALSE)),"",VLOOKUP(VLOOKUP(C453,Table1[[Practice no.]:[12]],28,FALSE),List!$A$2:$B$5,2,FALSE)))</f>
        <v/>
      </c>
      <c r="O453" s="69" t="str">
        <f>IF(C453="","",IF(ISERROR(VLOOKUP(VLOOKUP(C453,Table1[[Practice no.]:[12]],29,FALSE),List!$A$2:$B$5,2,FALSE)),"",VLOOKUP(VLOOKUP(C453,Table1[[Practice no.]:[12]],29,FALSE),List!$A$2:$B$5,2,FALSE)))</f>
        <v/>
      </c>
      <c r="P453" s="69" t="str">
        <f>IF(C453="","",IF(ISERROR(VLOOKUP(VLOOKUP(C453,Table1[[Practice no.]:[12]],30,FALSE),List!$A$2:$B$5,2,FALSE)),"",VLOOKUP(VLOOKUP(C453,Table1[[Practice no.]:[12]],30,FALSE),List!$A$2:$B$5,2,FALSE)))</f>
        <v/>
      </c>
      <c r="Q453" s="77" t="str">
        <f>IF(C453="","",IF(ISERROR(VLOOKUP(VLOOKUP(C453,Table1[[Practice no.]:[12]],31,FALSE),List!$A$2:$B$5,2,FALSE)),"",VLOOKUP(VLOOKUP(C453,Table1[[Practice no.]:[12]],31,FALSE),List!$A$2:$B$5,2,FALSE)))</f>
        <v/>
      </c>
      <c r="R453" s="55" t="str">
        <f>IF(C453="","",IF(ISERROR(VLOOKUP(VLOOKUP(C453,Table1[[Practice no.]:[12]],32,FALSE),List!$A$2:$B$5,2,FALSE)),"",VLOOKUP(VLOOKUP(C453,Table1[[Practice no.]:[12]],32,FALSE),List!$A$2:$B$5,2,FALSE)))</f>
        <v/>
      </c>
      <c r="S453" s="55" t="str">
        <f>IF(C453="","",IF(ISERROR(VLOOKUP(VLOOKUP(C453,Table1[[Practice no.]:[12]],33,FALSE),List!$A$2:$B$5,2,FALSE)),"",VLOOKUP(VLOOKUP(C453,Table1[[Practice no.]:[12]],33,FALSE),List!$A$2:$B$5,2,FALSE)))</f>
        <v/>
      </c>
      <c r="T453" s="55" t="str">
        <f>IF(C453="","",IF(ISERROR(VLOOKUP(VLOOKUP(C453,Table1[[Practice no.]:[12]],34,FALSE),List!$A$2:$B$5,2,FALSE)),"",VLOOKUP(VLOOKUP(C453,Table1[[Practice no.]:[12]],34,FALSE),List!$A$2:$B$5,2,FALSE)))</f>
        <v/>
      </c>
      <c r="U453" s="55" t="str">
        <f>IF(C453="","",IF(ISERROR(VLOOKUP(VLOOKUP(C453,Table1[[Practice no.]:[12]],35,FALSE),List!$A$2:$B$5,2,FALSE)),"",VLOOKUP(VLOOKUP(C453,Table1[[Practice no.]:[12]],35,FALSE),List!$A$2:$B$5,2,FALSE)))</f>
        <v/>
      </c>
      <c r="V453" s="55" t="str">
        <f>IF(C453="","",IF(ISERROR(VLOOKUP(VLOOKUP(C453,Table1[[Practice no.]:[12]],36,FALSE),List!$A$2:$B$5,2,FALSE)),"",VLOOKUP(VLOOKUP(C453,Table1[[Practice no.]:[12]],36,FALSE),List!$A$2:$B$5,2,FALSE)))</f>
        <v/>
      </c>
      <c r="W453" s="55" t="str">
        <f>IF(C453="","",IF(ISERROR(VLOOKUP(VLOOKUP(C453,Table1[[Practice no.]:[12]],37,FALSE),List!$A$2:$B$5,2,FALSE)),"",VLOOKUP(VLOOKUP(C453,Table1[[Practice no.]:[12]],37,FALSE),List!$A$2:$B$5,2,FALSE)))</f>
        <v/>
      </c>
      <c r="X453" s="55" t="str">
        <f>IF(C453="","",IF(ISERROR(VLOOKUP(VLOOKUP(C453,Table1[[Practice no.]:[12]],38,FALSE),List!$A$2:$B$5,2,FALSE)),"",VLOOKUP(VLOOKUP(C453,Table1[[Practice no.]:[12]],38,FALSE),List!$A$2:$B$5,2,FALSE)))</f>
        <v/>
      </c>
      <c r="Y453" s="55" t="str">
        <f>IF(C453="","",IF(ISERROR(VLOOKUP(VLOOKUP(C453,Table1[[Practice no.]:[12]],39,FALSE),List!$A$2:$B$5,2,FALSE)),"",VLOOKUP(VLOOKUP(C453,Table1[[Practice no.]:[12]],39,FALSE),List!$A$2:$B$5,2,FALSE)))</f>
        <v/>
      </c>
      <c r="Z453" s="55" t="str">
        <f>IF(C453="","",IF(ISERROR(VLOOKUP(VLOOKUP(C453,Table1[[Practice no.]:[12]],40,FALSE),List!$A$2:$B$5,2,FALSE)),"",VLOOKUP(VLOOKUP(C453,Table1[[Practice no.]:[12]],40,FALSE),List!$A$2:$B$5,2,FALSE)))</f>
        <v/>
      </c>
      <c r="AA453" s="55" t="str">
        <f>IF(C453="","",IF(ISERROR(VLOOKUP(VLOOKUP(C453,Table1[[Practice no.]:[12]],41,FALSE),List!$A$2:$B$5,2,FALSE)),"",VLOOKUP(VLOOKUP(C453,Table1[[Practice no.]:[12]],41,FALSE),List!$A$2:$B$5,2,FALSE)))</f>
        <v/>
      </c>
      <c r="AB453" s="55" t="str">
        <f>IF(C453="","",IF(ISERROR(VLOOKUP(VLOOKUP(C453,Table1[[Practice no.]:[12]],42,FALSE),List!$A$2:$B$5,2,FALSE)),"",VLOOKUP(VLOOKUP(C453,Table1[[Practice no.]:[12]],42,FALSE),List!$A$2:$B$5,2,FALSE)))</f>
        <v/>
      </c>
    </row>
    <row r="454" spans="1:28" ht="40.35" customHeight="1">
      <c r="A454" s="222"/>
      <c r="B454" s="219"/>
      <c r="C454" s="217"/>
      <c r="D454" s="219" t="str">
        <f>IF(C454="","",HYPERLINK("#'" &amp; C454 &amp; "'!A1",VLOOKUP(C454,Table1[[Practice no.]:[Pracitce Name]],2,FALSE)))</f>
        <v/>
      </c>
      <c r="E454" s="65" t="str">
        <f>IF(C454="","",IF(ISERROR(VLOOKUP(VLOOKUP(C454,Table1[[Practice no.]:[12]],19,FALSE),List!$A$2:$B$5,2,FALSE)),"",VLOOKUP(VLOOKUP(C454,Table1[[Practice no.]:[12]],19,FALSE),List!$A$2:$B$5,2,FALSE)))</f>
        <v/>
      </c>
      <c r="F454" s="66" t="str">
        <f>IF(C454="","",IF(ISERROR(VLOOKUP(VLOOKUP(C454,Table1[[Practice no.]:[12]],20,FALSE),List!$A$2:$B$5,2,FALSE)),"",VLOOKUP(VLOOKUP(C454,Table1[[Practice no.]:[12]],20,FALSE),List!$A$2:$B$5,2,FALSE)))</f>
        <v/>
      </c>
      <c r="G454" s="66" t="str">
        <f>IF(C454="","",IF(ISERROR(VLOOKUP(VLOOKUP(C454,Table1[[Practice no.]:[12]],21,FALSE),List!$A$2:$B$5,2,FALSE)),"",VLOOKUP(VLOOKUP(C454,Table1[[Practice no.]:[12]],21,FALSE),List!$A$2:$B$5,2,FALSE)))</f>
        <v/>
      </c>
      <c r="H454" s="67" t="str">
        <f>IF(C454="","",IF(ISERROR(VLOOKUP(VLOOKUP(C454,Table1[[Practice no.]:[12]],22,FALSE),List!$A$2:$B$5,2,FALSE)),"",VLOOKUP(VLOOKUP(C454,Table1[[Practice no.]:[12]],22,FALSE),List!$A$2:$B$5,2,FALSE)))</f>
        <v/>
      </c>
      <c r="I454" s="67" t="str">
        <f>IF(C454="","",IF(ISERROR(VLOOKUP(VLOOKUP(C454,Table1[[Practice no.]:[12]],23,FALSE),List!$A$2:$B$5,2,FALSE)),"",VLOOKUP(VLOOKUP(C454,Table1[[Practice no.]:[12]],23,FALSE),List!$A$2:$B$5,2,FALSE)))</f>
        <v/>
      </c>
      <c r="J454" s="67" t="str">
        <f>IF(C454="","",IF(ISERROR(VLOOKUP(VLOOKUP(C454,Table1[[Practice no.]:[12]],24,FALSE),List!$A$2:$B$5,2,FALSE)),"",VLOOKUP(VLOOKUP(C454,Table1[[Practice no.]:[12]],24,FALSE),List!$A$2:$B$5,2,FALSE)))</f>
        <v/>
      </c>
      <c r="K454" s="68" t="str">
        <f>IF(C454="","",IF(ISERROR(VLOOKUP(VLOOKUP(C454,Table1[[Practice no.]:[12]],25,FALSE),List!$A$2:$B$5,2,FALSE)),"",VLOOKUP(VLOOKUP(C454,Table1[[Practice no.]:[12]],25,FALSE),List!$A$2:$B$5,2,FALSE)))</f>
        <v/>
      </c>
      <c r="L454" s="68" t="str">
        <f>IF(C454="","",IF(ISERROR(VLOOKUP(VLOOKUP(C454,Table1[[Practice no.]:[12]],26,FALSE),List!$A$2:$B$5,2,FALSE)),"",VLOOKUP(VLOOKUP(C454,Table1[[Practice no.]:[12]],26,FALSE),List!$A$2:$B$5,2,FALSE)))</f>
        <v/>
      </c>
      <c r="M454" s="68" t="str">
        <f>IF(C454="","",IF(ISERROR(VLOOKUP(VLOOKUP(C454,Table1[[Practice no.]:[12]],27,FALSE),List!$A$2:$B$5,2,FALSE)),"",VLOOKUP(VLOOKUP(C454,Table1[[Practice no.]:[12]],27,FALSE),List!$A$2:$B$5,2,FALSE)))</f>
        <v/>
      </c>
      <c r="N454" s="69" t="str">
        <f>IF(C454="","",IF(ISERROR(VLOOKUP(VLOOKUP(C454,Table1[[Practice no.]:[12]],28,FALSE),List!$A$2:$B$5,2,FALSE)),"",VLOOKUP(VLOOKUP(C454,Table1[[Practice no.]:[12]],28,FALSE),List!$A$2:$B$5,2,FALSE)))</f>
        <v/>
      </c>
      <c r="O454" s="69" t="str">
        <f>IF(C454="","",IF(ISERROR(VLOOKUP(VLOOKUP(C454,Table1[[Practice no.]:[12]],29,FALSE),List!$A$2:$B$5,2,FALSE)),"",VLOOKUP(VLOOKUP(C454,Table1[[Practice no.]:[12]],29,FALSE),List!$A$2:$B$5,2,FALSE)))</f>
        <v/>
      </c>
      <c r="P454" s="69" t="str">
        <f>IF(C454="","",IF(ISERROR(VLOOKUP(VLOOKUP(C454,Table1[[Practice no.]:[12]],30,FALSE),List!$A$2:$B$5,2,FALSE)),"",VLOOKUP(VLOOKUP(C454,Table1[[Practice no.]:[12]],30,FALSE),List!$A$2:$B$5,2,FALSE)))</f>
        <v/>
      </c>
      <c r="Q454" s="77" t="str">
        <f>IF(C454="","",IF(ISERROR(VLOOKUP(VLOOKUP(C454,Table1[[Practice no.]:[12]],31,FALSE),List!$A$2:$B$5,2,FALSE)),"",VLOOKUP(VLOOKUP(C454,Table1[[Practice no.]:[12]],31,FALSE),List!$A$2:$B$5,2,FALSE)))</f>
        <v/>
      </c>
      <c r="R454" s="55" t="str">
        <f>IF(C454="","",IF(ISERROR(VLOOKUP(VLOOKUP(C454,Table1[[Practice no.]:[12]],32,FALSE),List!$A$2:$B$5,2,FALSE)),"",VLOOKUP(VLOOKUP(C454,Table1[[Practice no.]:[12]],32,FALSE),List!$A$2:$B$5,2,FALSE)))</f>
        <v/>
      </c>
      <c r="S454" s="55" t="str">
        <f>IF(C454="","",IF(ISERROR(VLOOKUP(VLOOKUP(C454,Table1[[Practice no.]:[12]],33,FALSE),List!$A$2:$B$5,2,FALSE)),"",VLOOKUP(VLOOKUP(C454,Table1[[Practice no.]:[12]],33,FALSE),List!$A$2:$B$5,2,FALSE)))</f>
        <v/>
      </c>
      <c r="T454" s="55" t="str">
        <f>IF(C454="","",IF(ISERROR(VLOOKUP(VLOOKUP(C454,Table1[[Practice no.]:[12]],34,FALSE),List!$A$2:$B$5,2,FALSE)),"",VLOOKUP(VLOOKUP(C454,Table1[[Practice no.]:[12]],34,FALSE),List!$A$2:$B$5,2,FALSE)))</f>
        <v/>
      </c>
      <c r="U454" s="55" t="str">
        <f>IF(C454="","",IF(ISERROR(VLOOKUP(VLOOKUP(C454,Table1[[Practice no.]:[12]],35,FALSE),List!$A$2:$B$5,2,FALSE)),"",VLOOKUP(VLOOKUP(C454,Table1[[Practice no.]:[12]],35,FALSE),List!$A$2:$B$5,2,FALSE)))</f>
        <v/>
      </c>
      <c r="V454" s="55" t="str">
        <f>IF(C454="","",IF(ISERROR(VLOOKUP(VLOOKUP(C454,Table1[[Practice no.]:[12]],36,FALSE),List!$A$2:$B$5,2,FALSE)),"",VLOOKUP(VLOOKUP(C454,Table1[[Practice no.]:[12]],36,FALSE),List!$A$2:$B$5,2,FALSE)))</f>
        <v/>
      </c>
      <c r="W454" s="55" t="str">
        <f>IF(C454="","",IF(ISERROR(VLOOKUP(VLOOKUP(C454,Table1[[Practice no.]:[12]],37,FALSE),List!$A$2:$B$5,2,FALSE)),"",VLOOKUP(VLOOKUP(C454,Table1[[Practice no.]:[12]],37,FALSE),List!$A$2:$B$5,2,FALSE)))</f>
        <v/>
      </c>
      <c r="X454" s="55" t="str">
        <f>IF(C454="","",IF(ISERROR(VLOOKUP(VLOOKUP(C454,Table1[[Practice no.]:[12]],38,FALSE),List!$A$2:$B$5,2,FALSE)),"",VLOOKUP(VLOOKUP(C454,Table1[[Practice no.]:[12]],38,FALSE),List!$A$2:$B$5,2,FALSE)))</f>
        <v/>
      </c>
      <c r="Y454" s="55" t="str">
        <f>IF(C454="","",IF(ISERROR(VLOOKUP(VLOOKUP(C454,Table1[[Practice no.]:[12]],39,FALSE),List!$A$2:$B$5,2,FALSE)),"",VLOOKUP(VLOOKUP(C454,Table1[[Practice no.]:[12]],39,FALSE),List!$A$2:$B$5,2,FALSE)))</f>
        <v/>
      </c>
      <c r="Z454" s="55" t="str">
        <f>IF(C454="","",IF(ISERROR(VLOOKUP(VLOOKUP(C454,Table1[[Practice no.]:[12]],40,FALSE),List!$A$2:$B$5,2,FALSE)),"",VLOOKUP(VLOOKUP(C454,Table1[[Practice no.]:[12]],40,FALSE),List!$A$2:$B$5,2,FALSE)))</f>
        <v/>
      </c>
      <c r="AA454" s="55" t="str">
        <f>IF(C454="","",IF(ISERROR(VLOOKUP(VLOOKUP(C454,Table1[[Practice no.]:[12]],41,FALSE),List!$A$2:$B$5,2,FALSE)),"",VLOOKUP(VLOOKUP(C454,Table1[[Practice no.]:[12]],41,FALSE),List!$A$2:$B$5,2,FALSE)))</f>
        <v/>
      </c>
      <c r="AB454" s="55" t="str">
        <f>IF(C454="","",IF(ISERROR(VLOOKUP(VLOOKUP(C454,Table1[[Practice no.]:[12]],42,FALSE),List!$A$2:$B$5,2,FALSE)),"",VLOOKUP(VLOOKUP(C454,Table1[[Practice no.]:[12]],42,FALSE),List!$A$2:$B$5,2,FALSE)))</f>
        <v/>
      </c>
    </row>
    <row r="455" spans="1:28" ht="40.35" customHeight="1">
      <c r="A455" s="222"/>
      <c r="B455" s="219"/>
      <c r="C455" s="217"/>
      <c r="D455" s="219" t="str">
        <f>IF(C455="","",HYPERLINK("#'" &amp; C455 &amp; "'!A1",VLOOKUP(C455,Table1[[Practice no.]:[Pracitce Name]],2,FALSE)))</f>
        <v/>
      </c>
      <c r="E455" s="65" t="str">
        <f>IF(C455="","",IF(ISERROR(VLOOKUP(VLOOKUP(C455,Table1[[Practice no.]:[12]],19,FALSE),List!$A$2:$B$5,2,FALSE)),"",VLOOKUP(VLOOKUP(C455,Table1[[Practice no.]:[12]],19,FALSE),List!$A$2:$B$5,2,FALSE)))</f>
        <v/>
      </c>
      <c r="F455" s="66" t="str">
        <f>IF(C455="","",IF(ISERROR(VLOOKUP(VLOOKUP(C455,Table1[[Practice no.]:[12]],20,FALSE),List!$A$2:$B$5,2,FALSE)),"",VLOOKUP(VLOOKUP(C455,Table1[[Practice no.]:[12]],20,FALSE),List!$A$2:$B$5,2,FALSE)))</f>
        <v/>
      </c>
      <c r="G455" s="66" t="str">
        <f>IF(C455="","",IF(ISERROR(VLOOKUP(VLOOKUP(C455,Table1[[Practice no.]:[12]],21,FALSE),List!$A$2:$B$5,2,FALSE)),"",VLOOKUP(VLOOKUP(C455,Table1[[Practice no.]:[12]],21,FALSE),List!$A$2:$B$5,2,FALSE)))</f>
        <v/>
      </c>
      <c r="H455" s="67" t="str">
        <f>IF(C455="","",IF(ISERROR(VLOOKUP(VLOOKUP(C455,Table1[[Practice no.]:[12]],22,FALSE),List!$A$2:$B$5,2,FALSE)),"",VLOOKUP(VLOOKUP(C455,Table1[[Practice no.]:[12]],22,FALSE),List!$A$2:$B$5,2,FALSE)))</f>
        <v/>
      </c>
      <c r="I455" s="67" t="str">
        <f>IF(C455="","",IF(ISERROR(VLOOKUP(VLOOKUP(C455,Table1[[Practice no.]:[12]],23,FALSE),List!$A$2:$B$5,2,FALSE)),"",VLOOKUP(VLOOKUP(C455,Table1[[Practice no.]:[12]],23,FALSE),List!$A$2:$B$5,2,FALSE)))</f>
        <v/>
      </c>
      <c r="J455" s="67" t="str">
        <f>IF(C455="","",IF(ISERROR(VLOOKUP(VLOOKUP(C455,Table1[[Practice no.]:[12]],24,FALSE),List!$A$2:$B$5,2,FALSE)),"",VLOOKUP(VLOOKUP(C455,Table1[[Practice no.]:[12]],24,FALSE),List!$A$2:$B$5,2,FALSE)))</f>
        <v/>
      </c>
      <c r="K455" s="68" t="str">
        <f>IF(C455="","",IF(ISERROR(VLOOKUP(VLOOKUP(C455,Table1[[Practice no.]:[12]],25,FALSE),List!$A$2:$B$5,2,FALSE)),"",VLOOKUP(VLOOKUP(C455,Table1[[Practice no.]:[12]],25,FALSE),List!$A$2:$B$5,2,FALSE)))</f>
        <v/>
      </c>
      <c r="L455" s="68" t="str">
        <f>IF(C455="","",IF(ISERROR(VLOOKUP(VLOOKUP(C455,Table1[[Practice no.]:[12]],26,FALSE),List!$A$2:$B$5,2,FALSE)),"",VLOOKUP(VLOOKUP(C455,Table1[[Practice no.]:[12]],26,FALSE),List!$A$2:$B$5,2,FALSE)))</f>
        <v/>
      </c>
      <c r="M455" s="68" t="str">
        <f>IF(C455="","",IF(ISERROR(VLOOKUP(VLOOKUP(C455,Table1[[Practice no.]:[12]],27,FALSE),List!$A$2:$B$5,2,FALSE)),"",VLOOKUP(VLOOKUP(C455,Table1[[Practice no.]:[12]],27,FALSE),List!$A$2:$B$5,2,FALSE)))</f>
        <v/>
      </c>
      <c r="N455" s="69" t="str">
        <f>IF(C455="","",IF(ISERROR(VLOOKUP(VLOOKUP(C455,Table1[[Practice no.]:[12]],28,FALSE),List!$A$2:$B$5,2,FALSE)),"",VLOOKUP(VLOOKUP(C455,Table1[[Practice no.]:[12]],28,FALSE),List!$A$2:$B$5,2,FALSE)))</f>
        <v/>
      </c>
      <c r="O455" s="69" t="str">
        <f>IF(C455="","",IF(ISERROR(VLOOKUP(VLOOKUP(C455,Table1[[Practice no.]:[12]],29,FALSE),List!$A$2:$B$5,2,FALSE)),"",VLOOKUP(VLOOKUP(C455,Table1[[Practice no.]:[12]],29,FALSE),List!$A$2:$B$5,2,FALSE)))</f>
        <v/>
      </c>
      <c r="P455" s="69" t="str">
        <f>IF(C455="","",IF(ISERROR(VLOOKUP(VLOOKUP(C455,Table1[[Practice no.]:[12]],30,FALSE),List!$A$2:$B$5,2,FALSE)),"",VLOOKUP(VLOOKUP(C455,Table1[[Practice no.]:[12]],30,FALSE),List!$A$2:$B$5,2,FALSE)))</f>
        <v/>
      </c>
      <c r="Q455" s="77" t="str">
        <f>IF(C455="","",IF(ISERROR(VLOOKUP(VLOOKUP(C455,Table1[[Practice no.]:[12]],31,FALSE),List!$A$2:$B$5,2,FALSE)),"",VLOOKUP(VLOOKUP(C455,Table1[[Practice no.]:[12]],31,FALSE),List!$A$2:$B$5,2,FALSE)))</f>
        <v/>
      </c>
      <c r="R455" s="55" t="str">
        <f>IF(C455="","",IF(ISERROR(VLOOKUP(VLOOKUP(C455,Table1[[Practice no.]:[12]],32,FALSE),List!$A$2:$B$5,2,FALSE)),"",VLOOKUP(VLOOKUP(C455,Table1[[Practice no.]:[12]],32,FALSE),List!$A$2:$B$5,2,FALSE)))</f>
        <v/>
      </c>
      <c r="S455" s="55" t="str">
        <f>IF(C455="","",IF(ISERROR(VLOOKUP(VLOOKUP(C455,Table1[[Practice no.]:[12]],33,FALSE),List!$A$2:$B$5,2,FALSE)),"",VLOOKUP(VLOOKUP(C455,Table1[[Practice no.]:[12]],33,FALSE),List!$A$2:$B$5,2,FALSE)))</f>
        <v/>
      </c>
      <c r="T455" s="55" t="str">
        <f>IF(C455="","",IF(ISERROR(VLOOKUP(VLOOKUP(C455,Table1[[Practice no.]:[12]],34,FALSE),List!$A$2:$B$5,2,FALSE)),"",VLOOKUP(VLOOKUP(C455,Table1[[Practice no.]:[12]],34,FALSE),List!$A$2:$B$5,2,FALSE)))</f>
        <v/>
      </c>
      <c r="U455" s="55" t="str">
        <f>IF(C455="","",IF(ISERROR(VLOOKUP(VLOOKUP(C455,Table1[[Practice no.]:[12]],35,FALSE),List!$A$2:$B$5,2,FALSE)),"",VLOOKUP(VLOOKUP(C455,Table1[[Practice no.]:[12]],35,FALSE),List!$A$2:$B$5,2,FALSE)))</f>
        <v/>
      </c>
      <c r="V455" s="55" t="str">
        <f>IF(C455="","",IF(ISERROR(VLOOKUP(VLOOKUP(C455,Table1[[Practice no.]:[12]],36,FALSE),List!$A$2:$B$5,2,FALSE)),"",VLOOKUP(VLOOKUP(C455,Table1[[Practice no.]:[12]],36,FALSE),List!$A$2:$B$5,2,FALSE)))</f>
        <v/>
      </c>
      <c r="W455" s="55" t="str">
        <f>IF(C455="","",IF(ISERROR(VLOOKUP(VLOOKUP(C455,Table1[[Practice no.]:[12]],37,FALSE),List!$A$2:$B$5,2,FALSE)),"",VLOOKUP(VLOOKUP(C455,Table1[[Practice no.]:[12]],37,FALSE),List!$A$2:$B$5,2,FALSE)))</f>
        <v/>
      </c>
      <c r="X455" s="55" t="str">
        <f>IF(C455="","",IF(ISERROR(VLOOKUP(VLOOKUP(C455,Table1[[Practice no.]:[12]],38,FALSE),List!$A$2:$B$5,2,FALSE)),"",VLOOKUP(VLOOKUP(C455,Table1[[Practice no.]:[12]],38,FALSE),List!$A$2:$B$5,2,FALSE)))</f>
        <v/>
      </c>
      <c r="Y455" s="55" t="str">
        <f>IF(C455="","",IF(ISERROR(VLOOKUP(VLOOKUP(C455,Table1[[Practice no.]:[12]],39,FALSE),List!$A$2:$B$5,2,FALSE)),"",VLOOKUP(VLOOKUP(C455,Table1[[Practice no.]:[12]],39,FALSE),List!$A$2:$B$5,2,FALSE)))</f>
        <v/>
      </c>
      <c r="Z455" s="55" t="str">
        <f>IF(C455="","",IF(ISERROR(VLOOKUP(VLOOKUP(C455,Table1[[Practice no.]:[12]],40,FALSE),List!$A$2:$B$5,2,FALSE)),"",VLOOKUP(VLOOKUP(C455,Table1[[Practice no.]:[12]],40,FALSE),List!$A$2:$B$5,2,FALSE)))</f>
        <v/>
      </c>
      <c r="AA455" s="55" t="str">
        <f>IF(C455="","",IF(ISERROR(VLOOKUP(VLOOKUP(C455,Table1[[Practice no.]:[12]],41,FALSE),List!$A$2:$B$5,2,FALSE)),"",VLOOKUP(VLOOKUP(C455,Table1[[Practice no.]:[12]],41,FALSE),List!$A$2:$B$5,2,FALSE)))</f>
        <v/>
      </c>
      <c r="AB455" s="55" t="str">
        <f>IF(C455="","",IF(ISERROR(VLOOKUP(VLOOKUP(C455,Table1[[Practice no.]:[12]],42,FALSE),List!$A$2:$B$5,2,FALSE)),"",VLOOKUP(VLOOKUP(C455,Table1[[Practice no.]:[12]],42,FALSE),List!$A$2:$B$5,2,FALSE)))</f>
        <v/>
      </c>
    </row>
    <row r="456" spans="1:28" ht="40.35" customHeight="1">
      <c r="A456" s="222"/>
      <c r="B456" s="219"/>
      <c r="C456" s="217"/>
      <c r="D456" s="219" t="str">
        <f>IF(C456="","",HYPERLINK("#'" &amp; C456 &amp; "'!A1",VLOOKUP(C456,Table1[[Practice no.]:[Pracitce Name]],2,FALSE)))</f>
        <v/>
      </c>
      <c r="E456" s="65" t="str">
        <f>IF(C456="","",IF(ISERROR(VLOOKUP(VLOOKUP(C456,Table1[[Practice no.]:[12]],19,FALSE),List!$A$2:$B$5,2,FALSE)),"",VLOOKUP(VLOOKUP(C456,Table1[[Practice no.]:[12]],19,FALSE),List!$A$2:$B$5,2,FALSE)))</f>
        <v/>
      </c>
      <c r="F456" s="66" t="str">
        <f>IF(C456="","",IF(ISERROR(VLOOKUP(VLOOKUP(C456,Table1[[Practice no.]:[12]],20,FALSE),List!$A$2:$B$5,2,FALSE)),"",VLOOKUP(VLOOKUP(C456,Table1[[Practice no.]:[12]],20,FALSE),List!$A$2:$B$5,2,FALSE)))</f>
        <v/>
      </c>
      <c r="G456" s="66" t="str">
        <f>IF(C456="","",IF(ISERROR(VLOOKUP(VLOOKUP(C456,Table1[[Practice no.]:[12]],21,FALSE),List!$A$2:$B$5,2,FALSE)),"",VLOOKUP(VLOOKUP(C456,Table1[[Practice no.]:[12]],21,FALSE),List!$A$2:$B$5,2,FALSE)))</f>
        <v/>
      </c>
      <c r="H456" s="67" t="str">
        <f>IF(C456="","",IF(ISERROR(VLOOKUP(VLOOKUP(C456,Table1[[Practice no.]:[12]],22,FALSE),List!$A$2:$B$5,2,FALSE)),"",VLOOKUP(VLOOKUP(C456,Table1[[Practice no.]:[12]],22,FALSE),List!$A$2:$B$5,2,FALSE)))</f>
        <v/>
      </c>
      <c r="I456" s="67" t="str">
        <f>IF(C456="","",IF(ISERROR(VLOOKUP(VLOOKUP(C456,Table1[[Practice no.]:[12]],23,FALSE),List!$A$2:$B$5,2,FALSE)),"",VLOOKUP(VLOOKUP(C456,Table1[[Practice no.]:[12]],23,FALSE),List!$A$2:$B$5,2,FALSE)))</f>
        <v/>
      </c>
      <c r="J456" s="67" t="str">
        <f>IF(C456="","",IF(ISERROR(VLOOKUP(VLOOKUP(C456,Table1[[Practice no.]:[12]],24,FALSE),List!$A$2:$B$5,2,FALSE)),"",VLOOKUP(VLOOKUP(C456,Table1[[Practice no.]:[12]],24,FALSE),List!$A$2:$B$5,2,FALSE)))</f>
        <v/>
      </c>
      <c r="K456" s="68" t="str">
        <f>IF(C456="","",IF(ISERROR(VLOOKUP(VLOOKUP(C456,Table1[[Practice no.]:[12]],25,FALSE),List!$A$2:$B$5,2,FALSE)),"",VLOOKUP(VLOOKUP(C456,Table1[[Practice no.]:[12]],25,FALSE),List!$A$2:$B$5,2,FALSE)))</f>
        <v/>
      </c>
      <c r="L456" s="68" t="str">
        <f>IF(C456="","",IF(ISERROR(VLOOKUP(VLOOKUP(C456,Table1[[Practice no.]:[12]],26,FALSE),List!$A$2:$B$5,2,FALSE)),"",VLOOKUP(VLOOKUP(C456,Table1[[Practice no.]:[12]],26,FALSE),List!$A$2:$B$5,2,FALSE)))</f>
        <v/>
      </c>
      <c r="M456" s="68" t="str">
        <f>IF(C456="","",IF(ISERROR(VLOOKUP(VLOOKUP(C456,Table1[[Practice no.]:[12]],27,FALSE),List!$A$2:$B$5,2,FALSE)),"",VLOOKUP(VLOOKUP(C456,Table1[[Practice no.]:[12]],27,FALSE),List!$A$2:$B$5,2,FALSE)))</f>
        <v/>
      </c>
      <c r="N456" s="69" t="str">
        <f>IF(C456="","",IF(ISERROR(VLOOKUP(VLOOKUP(C456,Table1[[Practice no.]:[12]],28,FALSE),List!$A$2:$B$5,2,FALSE)),"",VLOOKUP(VLOOKUP(C456,Table1[[Practice no.]:[12]],28,FALSE),List!$A$2:$B$5,2,FALSE)))</f>
        <v/>
      </c>
      <c r="O456" s="69" t="str">
        <f>IF(C456="","",IF(ISERROR(VLOOKUP(VLOOKUP(C456,Table1[[Practice no.]:[12]],29,FALSE),List!$A$2:$B$5,2,FALSE)),"",VLOOKUP(VLOOKUP(C456,Table1[[Practice no.]:[12]],29,FALSE),List!$A$2:$B$5,2,FALSE)))</f>
        <v/>
      </c>
      <c r="P456" s="69" t="str">
        <f>IF(C456="","",IF(ISERROR(VLOOKUP(VLOOKUP(C456,Table1[[Practice no.]:[12]],30,FALSE),List!$A$2:$B$5,2,FALSE)),"",VLOOKUP(VLOOKUP(C456,Table1[[Practice no.]:[12]],30,FALSE),List!$A$2:$B$5,2,FALSE)))</f>
        <v/>
      </c>
      <c r="Q456" s="77" t="str">
        <f>IF(C456="","",IF(ISERROR(VLOOKUP(VLOOKUP(C456,Table1[[Practice no.]:[12]],31,FALSE),List!$A$2:$B$5,2,FALSE)),"",VLOOKUP(VLOOKUP(C456,Table1[[Practice no.]:[12]],31,FALSE),List!$A$2:$B$5,2,FALSE)))</f>
        <v/>
      </c>
      <c r="R456" s="55" t="str">
        <f>IF(C456="","",IF(ISERROR(VLOOKUP(VLOOKUP(C456,Table1[[Practice no.]:[12]],32,FALSE),List!$A$2:$B$5,2,FALSE)),"",VLOOKUP(VLOOKUP(C456,Table1[[Practice no.]:[12]],32,FALSE),List!$A$2:$B$5,2,FALSE)))</f>
        <v/>
      </c>
      <c r="S456" s="55" t="str">
        <f>IF(C456="","",IF(ISERROR(VLOOKUP(VLOOKUP(C456,Table1[[Practice no.]:[12]],33,FALSE),List!$A$2:$B$5,2,FALSE)),"",VLOOKUP(VLOOKUP(C456,Table1[[Practice no.]:[12]],33,FALSE),List!$A$2:$B$5,2,FALSE)))</f>
        <v/>
      </c>
      <c r="T456" s="55" t="str">
        <f>IF(C456="","",IF(ISERROR(VLOOKUP(VLOOKUP(C456,Table1[[Practice no.]:[12]],34,FALSE),List!$A$2:$B$5,2,FALSE)),"",VLOOKUP(VLOOKUP(C456,Table1[[Practice no.]:[12]],34,FALSE),List!$A$2:$B$5,2,FALSE)))</f>
        <v/>
      </c>
      <c r="U456" s="55" t="str">
        <f>IF(C456="","",IF(ISERROR(VLOOKUP(VLOOKUP(C456,Table1[[Practice no.]:[12]],35,FALSE),List!$A$2:$B$5,2,FALSE)),"",VLOOKUP(VLOOKUP(C456,Table1[[Practice no.]:[12]],35,FALSE),List!$A$2:$B$5,2,FALSE)))</f>
        <v/>
      </c>
      <c r="V456" s="55" t="str">
        <f>IF(C456="","",IF(ISERROR(VLOOKUP(VLOOKUP(C456,Table1[[Practice no.]:[12]],36,FALSE),List!$A$2:$B$5,2,FALSE)),"",VLOOKUP(VLOOKUP(C456,Table1[[Practice no.]:[12]],36,FALSE),List!$A$2:$B$5,2,FALSE)))</f>
        <v/>
      </c>
      <c r="W456" s="55" t="str">
        <f>IF(C456="","",IF(ISERROR(VLOOKUP(VLOOKUP(C456,Table1[[Practice no.]:[12]],37,FALSE),List!$A$2:$B$5,2,FALSE)),"",VLOOKUP(VLOOKUP(C456,Table1[[Practice no.]:[12]],37,FALSE),List!$A$2:$B$5,2,FALSE)))</f>
        <v/>
      </c>
      <c r="X456" s="55" t="str">
        <f>IF(C456="","",IF(ISERROR(VLOOKUP(VLOOKUP(C456,Table1[[Practice no.]:[12]],38,FALSE),List!$A$2:$B$5,2,FALSE)),"",VLOOKUP(VLOOKUP(C456,Table1[[Practice no.]:[12]],38,FALSE),List!$A$2:$B$5,2,FALSE)))</f>
        <v/>
      </c>
      <c r="Y456" s="55" t="str">
        <f>IF(C456="","",IF(ISERROR(VLOOKUP(VLOOKUP(C456,Table1[[Practice no.]:[12]],39,FALSE),List!$A$2:$B$5,2,FALSE)),"",VLOOKUP(VLOOKUP(C456,Table1[[Practice no.]:[12]],39,FALSE),List!$A$2:$B$5,2,FALSE)))</f>
        <v/>
      </c>
      <c r="Z456" s="55" t="str">
        <f>IF(C456="","",IF(ISERROR(VLOOKUP(VLOOKUP(C456,Table1[[Practice no.]:[12]],40,FALSE),List!$A$2:$B$5,2,FALSE)),"",VLOOKUP(VLOOKUP(C456,Table1[[Practice no.]:[12]],40,FALSE),List!$A$2:$B$5,2,FALSE)))</f>
        <v/>
      </c>
      <c r="AA456" s="55" t="str">
        <f>IF(C456="","",IF(ISERROR(VLOOKUP(VLOOKUP(C456,Table1[[Practice no.]:[12]],41,FALSE),List!$A$2:$B$5,2,FALSE)),"",VLOOKUP(VLOOKUP(C456,Table1[[Practice no.]:[12]],41,FALSE),List!$A$2:$B$5,2,FALSE)))</f>
        <v/>
      </c>
      <c r="AB456" s="55" t="str">
        <f>IF(C456="","",IF(ISERROR(VLOOKUP(VLOOKUP(C456,Table1[[Practice no.]:[12]],42,FALSE),List!$A$2:$B$5,2,FALSE)),"",VLOOKUP(VLOOKUP(C456,Table1[[Practice no.]:[12]],42,FALSE),List!$A$2:$B$5,2,FALSE)))</f>
        <v/>
      </c>
    </row>
    <row r="457" spans="1:28" ht="40.35" customHeight="1">
      <c r="A457" s="222"/>
      <c r="B457" s="219"/>
      <c r="C457" s="217"/>
      <c r="D457" s="219" t="str">
        <f>IF(C457="","",HYPERLINK("#'" &amp; C457 &amp; "'!A1",VLOOKUP(C457,Table1[[Practice no.]:[Pracitce Name]],2,FALSE)))</f>
        <v/>
      </c>
      <c r="E457" s="65" t="str">
        <f>IF(C457="","",IF(ISERROR(VLOOKUP(VLOOKUP(C457,Table1[[Practice no.]:[12]],19,FALSE),List!$A$2:$B$5,2,FALSE)),"",VLOOKUP(VLOOKUP(C457,Table1[[Practice no.]:[12]],19,FALSE),List!$A$2:$B$5,2,FALSE)))</f>
        <v/>
      </c>
      <c r="F457" s="66" t="str">
        <f>IF(C457="","",IF(ISERROR(VLOOKUP(VLOOKUP(C457,Table1[[Practice no.]:[12]],20,FALSE),List!$A$2:$B$5,2,FALSE)),"",VLOOKUP(VLOOKUP(C457,Table1[[Practice no.]:[12]],20,FALSE),List!$A$2:$B$5,2,FALSE)))</f>
        <v/>
      </c>
      <c r="G457" s="66" t="str">
        <f>IF(C457="","",IF(ISERROR(VLOOKUP(VLOOKUP(C457,Table1[[Practice no.]:[12]],21,FALSE),List!$A$2:$B$5,2,FALSE)),"",VLOOKUP(VLOOKUP(C457,Table1[[Practice no.]:[12]],21,FALSE),List!$A$2:$B$5,2,FALSE)))</f>
        <v/>
      </c>
      <c r="H457" s="67" t="str">
        <f>IF(C457="","",IF(ISERROR(VLOOKUP(VLOOKUP(C457,Table1[[Practice no.]:[12]],22,FALSE),List!$A$2:$B$5,2,FALSE)),"",VLOOKUP(VLOOKUP(C457,Table1[[Practice no.]:[12]],22,FALSE),List!$A$2:$B$5,2,FALSE)))</f>
        <v/>
      </c>
      <c r="I457" s="67" t="str">
        <f>IF(C457="","",IF(ISERROR(VLOOKUP(VLOOKUP(C457,Table1[[Practice no.]:[12]],23,FALSE),List!$A$2:$B$5,2,FALSE)),"",VLOOKUP(VLOOKUP(C457,Table1[[Practice no.]:[12]],23,FALSE),List!$A$2:$B$5,2,FALSE)))</f>
        <v/>
      </c>
      <c r="J457" s="67" t="str">
        <f>IF(C457="","",IF(ISERROR(VLOOKUP(VLOOKUP(C457,Table1[[Practice no.]:[12]],24,FALSE),List!$A$2:$B$5,2,FALSE)),"",VLOOKUP(VLOOKUP(C457,Table1[[Practice no.]:[12]],24,FALSE),List!$A$2:$B$5,2,FALSE)))</f>
        <v/>
      </c>
      <c r="K457" s="68" t="str">
        <f>IF(C457="","",IF(ISERROR(VLOOKUP(VLOOKUP(C457,Table1[[Practice no.]:[12]],25,FALSE),List!$A$2:$B$5,2,FALSE)),"",VLOOKUP(VLOOKUP(C457,Table1[[Practice no.]:[12]],25,FALSE),List!$A$2:$B$5,2,FALSE)))</f>
        <v/>
      </c>
      <c r="L457" s="68" t="str">
        <f>IF(C457="","",IF(ISERROR(VLOOKUP(VLOOKUP(C457,Table1[[Practice no.]:[12]],26,FALSE),List!$A$2:$B$5,2,FALSE)),"",VLOOKUP(VLOOKUP(C457,Table1[[Practice no.]:[12]],26,FALSE),List!$A$2:$B$5,2,FALSE)))</f>
        <v/>
      </c>
      <c r="M457" s="68" t="str">
        <f>IF(C457="","",IF(ISERROR(VLOOKUP(VLOOKUP(C457,Table1[[Practice no.]:[12]],27,FALSE),List!$A$2:$B$5,2,FALSE)),"",VLOOKUP(VLOOKUP(C457,Table1[[Practice no.]:[12]],27,FALSE),List!$A$2:$B$5,2,FALSE)))</f>
        <v/>
      </c>
      <c r="N457" s="69" t="str">
        <f>IF(C457="","",IF(ISERROR(VLOOKUP(VLOOKUP(C457,Table1[[Practice no.]:[12]],28,FALSE),List!$A$2:$B$5,2,FALSE)),"",VLOOKUP(VLOOKUP(C457,Table1[[Practice no.]:[12]],28,FALSE),List!$A$2:$B$5,2,FALSE)))</f>
        <v/>
      </c>
      <c r="O457" s="69" t="str">
        <f>IF(C457="","",IF(ISERROR(VLOOKUP(VLOOKUP(C457,Table1[[Practice no.]:[12]],29,FALSE),List!$A$2:$B$5,2,FALSE)),"",VLOOKUP(VLOOKUP(C457,Table1[[Practice no.]:[12]],29,FALSE),List!$A$2:$B$5,2,FALSE)))</f>
        <v/>
      </c>
      <c r="P457" s="69" t="str">
        <f>IF(C457="","",IF(ISERROR(VLOOKUP(VLOOKUP(C457,Table1[[Practice no.]:[12]],30,FALSE),List!$A$2:$B$5,2,FALSE)),"",VLOOKUP(VLOOKUP(C457,Table1[[Practice no.]:[12]],30,FALSE),List!$A$2:$B$5,2,FALSE)))</f>
        <v/>
      </c>
      <c r="Q457" s="77" t="str">
        <f>IF(C457="","",IF(ISERROR(VLOOKUP(VLOOKUP(C457,Table1[[Practice no.]:[12]],31,FALSE),List!$A$2:$B$5,2,FALSE)),"",VLOOKUP(VLOOKUP(C457,Table1[[Practice no.]:[12]],31,FALSE),List!$A$2:$B$5,2,FALSE)))</f>
        <v/>
      </c>
      <c r="R457" s="55" t="str">
        <f>IF(C457="","",IF(ISERROR(VLOOKUP(VLOOKUP(C457,Table1[[Practice no.]:[12]],32,FALSE),List!$A$2:$B$5,2,FALSE)),"",VLOOKUP(VLOOKUP(C457,Table1[[Practice no.]:[12]],32,FALSE),List!$A$2:$B$5,2,FALSE)))</f>
        <v/>
      </c>
      <c r="S457" s="55" t="str">
        <f>IF(C457="","",IF(ISERROR(VLOOKUP(VLOOKUP(C457,Table1[[Practice no.]:[12]],33,FALSE),List!$A$2:$B$5,2,FALSE)),"",VLOOKUP(VLOOKUP(C457,Table1[[Practice no.]:[12]],33,FALSE),List!$A$2:$B$5,2,FALSE)))</f>
        <v/>
      </c>
      <c r="T457" s="55" t="str">
        <f>IF(C457="","",IF(ISERROR(VLOOKUP(VLOOKUP(C457,Table1[[Practice no.]:[12]],34,FALSE),List!$A$2:$B$5,2,FALSE)),"",VLOOKUP(VLOOKUP(C457,Table1[[Practice no.]:[12]],34,FALSE),List!$A$2:$B$5,2,FALSE)))</f>
        <v/>
      </c>
      <c r="U457" s="55" t="str">
        <f>IF(C457="","",IF(ISERROR(VLOOKUP(VLOOKUP(C457,Table1[[Practice no.]:[12]],35,FALSE),List!$A$2:$B$5,2,FALSE)),"",VLOOKUP(VLOOKUP(C457,Table1[[Practice no.]:[12]],35,FALSE),List!$A$2:$B$5,2,FALSE)))</f>
        <v/>
      </c>
      <c r="V457" s="55" t="str">
        <f>IF(C457="","",IF(ISERROR(VLOOKUP(VLOOKUP(C457,Table1[[Practice no.]:[12]],36,FALSE),List!$A$2:$B$5,2,FALSE)),"",VLOOKUP(VLOOKUP(C457,Table1[[Practice no.]:[12]],36,FALSE),List!$A$2:$B$5,2,FALSE)))</f>
        <v/>
      </c>
      <c r="W457" s="55" t="str">
        <f>IF(C457="","",IF(ISERROR(VLOOKUP(VLOOKUP(C457,Table1[[Practice no.]:[12]],37,FALSE),List!$A$2:$B$5,2,FALSE)),"",VLOOKUP(VLOOKUP(C457,Table1[[Practice no.]:[12]],37,FALSE),List!$A$2:$B$5,2,FALSE)))</f>
        <v/>
      </c>
      <c r="X457" s="55" t="str">
        <f>IF(C457="","",IF(ISERROR(VLOOKUP(VLOOKUP(C457,Table1[[Practice no.]:[12]],38,FALSE),List!$A$2:$B$5,2,FALSE)),"",VLOOKUP(VLOOKUP(C457,Table1[[Practice no.]:[12]],38,FALSE),List!$A$2:$B$5,2,FALSE)))</f>
        <v/>
      </c>
      <c r="Y457" s="55" t="str">
        <f>IF(C457="","",IF(ISERROR(VLOOKUP(VLOOKUP(C457,Table1[[Practice no.]:[12]],39,FALSE),List!$A$2:$B$5,2,FALSE)),"",VLOOKUP(VLOOKUP(C457,Table1[[Practice no.]:[12]],39,FALSE),List!$A$2:$B$5,2,FALSE)))</f>
        <v/>
      </c>
      <c r="Z457" s="55" t="str">
        <f>IF(C457="","",IF(ISERROR(VLOOKUP(VLOOKUP(C457,Table1[[Practice no.]:[12]],40,FALSE),List!$A$2:$B$5,2,FALSE)),"",VLOOKUP(VLOOKUP(C457,Table1[[Practice no.]:[12]],40,FALSE),List!$A$2:$B$5,2,FALSE)))</f>
        <v/>
      </c>
      <c r="AA457" s="55" t="str">
        <f>IF(C457="","",IF(ISERROR(VLOOKUP(VLOOKUP(C457,Table1[[Practice no.]:[12]],41,FALSE),List!$A$2:$B$5,2,FALSE)),"",VLOOKUP(VLOOKUP(C457,Table1[[Practice no.]:[12]],41,FALSE),List!$A$2:$B$5,2,FALSE)))</f>
        <v/>
      </c>
      <c r="AB457" s="55" t="str">
        <f>IF(C457="","",IF(ISERROR(VLOOKUP(VLOOKUP(C457,Table1[[Practice no.]:[12]],42,FALSE),List!$A$2:$B$5,2,FALSE)),"",VLOOKUP(VLOOKUP(C457,Table1[[Practice no.]:[12]],42,FALSE),List!$A$2:$B$5,2,FALSE)))</f>
        <v/>
      </c>
    </row>
    <row r="458" spans="1:28" ht="40.35" customHeight="1">
      <c r="A458" s="222"/>
      <c r="B458" s="219"/>
      <c r="C458" s="217"/>
      <c r="D458" s="219" t="str">
        <f>IF(C458="","",HYPERLINK("#'" &amp; C458 &amp; "'!A1",VLOOKUP(C458,Table1[[Practice no.]:[Pracitce Name]],2,FALSE)))</f>
        <v/>
      </c>
      <c r="E458" s="65" t="str">
        <f>IF(C458="","",IF(ISERROR(VLOOKUP(VLOOKUP(C458,Table1[[Practice no.]:[12]],19,FALSE),List!$A$2:$B$5,2,FALSE)),"",VLOOKUP(VLOOKUP(C458,Table1[[Practice no.]:[12]],19,FALSE),List!$A$2:$B$5,2,FALSE)))</f>
        <v/>
      </c>
      <c r="F458" s="66" t="str">
        <f>IF(C458="","",IF(ISERROR(VLOOKUP(VLOOKUP(C458,Table1[[Practice no.]:[12]],20,FALSE),List!$A$2:$B$5,2,FALSE)),"",VLOOKUP(VLOOKUP(C458,Table1[[Practice no.]:[12]],20,FALSE),List!$A$2:$B$5,2,FALSE)))</f>
        <v/>
      </c>
      <c r="G458" s="66" t="str">
        <f>IF(C458="","",IF(ISERROR(VLOOKUP(VLOOKUP(C458,Table1[[Practice no.]:[12]],21,FALSE),List!$A$2:$B$5,2,FALSE)),"",VLOOKUP(VLOOKUP(C458,Table1[[Practice no.]:[12]],21,FALSE),List!$A$2:$B$5,2,FALSE)))</f>
        <v/>
      </c>
      <c r="H458" s="67" t="str">
        <f>IF(C458="","",IF(ISERROR(VLOOKUP(VLOOKUP(C458,Table1[[Practice no.]:[12]],22,FALSE),List!$A$2:$B$5,2,FALSE)),"",VLOOKUP(VLOOKUP(C458,Table1[[Practice no.]:[12]],22,FALSE),List!$A$2:$B$5,2,FALSE)))</f>
        <v/>
      </c>
      <c r="I458" s="67" t="str">
        <f>IF(C458="","",IF(ISERROR(VLOOKUP(VLOOKUP(C458,Table1[[Practice no.]:[12]],23,FALSE),List!$A$2:$B$5,2,FALSE)),"",VLOOKUP(VLOOKUP(C458,Table1[[Practice no.]:[12]],23,FALSE),List!$A$2:$B$5,2,FALSE)))</f>
        <v/>
      </c>
      <c r="J458" s="67" t="str">
        <f>IF(C458="","",IF(ISERROR(VLOOKUP(VLOOKUP(C458,Table1[[Practice no.]:[12]],24,FALSE),List!$A$2:$B$5,2,FALSE)),"",VLOOKUP(VLOOKUP(C458,Table1[[Practice no.]:[12]],24,FALSE),List!$A$2:$B$5,2,FALSE)))</f>
        <v/>
      </c>
      <c r="K458" s="68" t="str">
        <f>IF(C458="","",IF(ISERROR(VLOOKUP(VLOOKUP(C458,Table1[[Practice no.]:[12]],25,FALSE),List!$A$2:$B$5,2,FALSE)),"",VLOOKUP(VLOOKUP(C458,Table1[[Practice no.]:[12]],25,FALSE),List!$A$2:$B$5,2,FALSE)))</f>
        <v/>
      </c>
      <c r="L458" s="68" t="str">
        <f>IF(C458="","",IF(ISERROR(VLOOKUP(VLOOKUP(C458,Table1[[Practice no.]:[12]],26,FALSE),List!$A$2:$B$5,2,FALSE)),"",VLOOKUP(VLOOKUP(C458,Table1[[Practice no.]:[12]],26,FALSE),List!$A$2:$B$5,2,FALSE)))</f>
        <v/>
      </c>
      <c r="M458" s="68" t="str">
        <f>IF(C458="","",IF(ISERROR(VLOOKUP(VLOOKUP(C458,Table1[[Practice no.]:[12]],27,FALSE),List!$A$2:$B$5,2,FALSE)),"",VLOOKUP(VLOOKUP(C458,Table1[[Practice no.]:[12]],27,FALSE),List!$A$2:$B$5,2,FALSE)))</f>
        <v/>
      </c>
      <c r="N458" s="69" t="str">
        <f>IF(C458="","",IF(ISERROR(VLOOKUP(VLOOKUP(C458,Table1[[Practice no.]:[12]],28,FALSE),List!$A$2:$B$5,2,FALSE)),"",VLOOKUP(VLOOKUP(C458,Table1[[Practice no.]:[12]],28,FALSE),List!$A$2:$B$5,2,FALSE)))</f>
        <v/>
      </c>
      <c r="O458" s="69" t="str">
        <f>IF(C458="","",IF(ISERROR(VLOOKUP(VLOOKUP(C458,Table1[[Practice no.]:[12]],29,FALSE),List!$A$2:$B$5,2,FALSE)),"",VLOOKUP(VLOOKUP(C458,Table1[[Practice no.]:[12]],29,FALSE),List!$A$2:$B$5,2,FALSE)))</f>
        <v/>
      </c>
      <c r="P458" s="69" t="str">
        <f>IF(C458="","",IF(ISERROR(VLOOKUP(VLOOKUP(C458,Table1[[Practice no.]:[12]],30,FALSE),List!$A$2:$B$5,2,FALSE)),"",VLOOKUP(VLOOKUP(C458,Table1[[Practice no.]:[12]],30,FALSE),List!$A$2:$B$5,2,FALSE)))</f>
        <v/>
      </c>
      <c r="Q458" s="77" t="str">
        <f>IF(C458="","",IF(ISERROR(VLOOKUP(VLOOKUP(C458,Table1[[Practice no.]:[12]],31,FALSE),List!$A$2:$B$5,2,FALSE)),"",VLOOKUP(VLOOKUP(C458,Table1[[Practice no.]:[12]],31,FALSE),List!$A$2:$B$5,2,FALSE)))</f>
        <v/>
      </c>
      <c r="R458" s="55" t="str">
        <f>IF(C458="","",IF(ISERROR(VLOOKUP(VLOOKUP(C458,Table1[[Practice no.]:[12]],32,FALSE),List!$A$2:$B$5,2,FALSE)),"",VLOOKUP(VLOOKUP(C458,Table1[[Practice no.]:[12]],32,FALSE),List!$A$2:$B$5,2,FALSE)))</f>
        <v/>
      </c>
      <c r="S458" s="55" t="str">
        <f>IF(C458="","",IF(ISERROR(VLOOKUP(VLOOKUP(C458,Table1[[Practice no.]:[12]],33,FALSE),List!$A$2:$B$5,2,FALSE)),"",VLOOKUP(VLOOKUP(C458,Table1[[Practice no.]:[12]],33,FALSE),List!$A$2:$B$5,2,FALSE)))</f>
        <v/>
      </c>
      <c r="T458" s="55" t="str">
        <f>IF(C458="","",IF(ISERROR(VLOOKUP(VLOOKUP(C458,Table1[[Practice no.]:[12]],34,FALSE),List!$A$2:$B$5,2,FALSE)),"",VLOOKUP(VLOOKUP(C458,Table1[[Practice no.]:[12]],34,FALSE),List!$A$2:$B$5,2,FALSE)))</f>
        <v/>
      </c>
      <c r="U458" s="55" t="str">
        <f>IF(C458="","",IF(ISERROR(VLOOKUP(VLOOKUP(C458,Table1[[Practice no.]:[12]],35,FALSE),List!$A$2:$B$5,2,FALSE)),"",VLOOKUP(VLOOKUP(C458,Table1[[Practice no.]:[12]],35,FALSE),List!$A$2:$B$5,2,FALSE)))</f>
        <v/>
      </c>
      <c r="V458" s="55" t="str">
        <f>IF(C458="","",IF(ISERROR(VLOOKUP(VLOOKUP(C458,Table1[[Practice no.]:[12]],36,FALSE),List!$A$2:$B$5,2,FALSE)),"",VLOOKUP(VLOOKUP(C458,Table1[[Practice no.]:[12]],36,FALSE),List!$A$2:$B$5,2,FALSE)))</f>
        <v/>
      </c>
      <c r="W458" s="55" t="str">
        <f>IF(C458="","",IF(ISERROR(VLOOKUP(VLOOKUP(C458,Table1[[Practice no.]:[12]],37,FALSE),List!$A$2:$B$5,2,FALSE)),"",VLOOKUP(VLOOKUP(C458,Table1[[Practice no.]:[12]],37,FALSE),List!$A$2:$B$5,2,FALSE)))</f>
        <v/>
      </c>
      <c r="X458" s="55" t="str">
        <f>IF(C458="","",IF(ISERROR(VLOOKUP(VLOOKUP(C458,Table1[[Practice no.]:[12]],38,FALSE),List!$A$2:$B$5,2,FALSE)),"",VLOOKUP(VLOOKUP(C458,Table1[[Practice no.]:[12]],38,FALSE),List!$A$2:$B$5,2,FALSE)))</f>
        <v/>
      </c>
      <c r="Y458" s="55" t="str">
        <f>IF(C458="","",IF(ISERROR(VLOOKUP(VLOOKUP(C458,Table1[[Practice no.]:[12]],39,FALSE),List!$A$2:$B$5,2,FALSE)),"",VLOOKUP(VLOOKUP(C458,Table1[[Practice no.]:[12]],39,FALSE),List!$A$2:$B$5,2,FALSE)))</f>
        <v/>
      </c>
      <c r="Z458" s="55" t="str">
        <f>IF(C458="","",IF(ISERROR(VLOOKUP(VLOOKUP(C458,Table1[[Practice no.]:[12]],40,FALSE),List!$A$2:$B$5,2,FALSE)),"",VLOOKUP(VLOOKUP(C458,Table1[[Practice no.]:[12]],40,FALSE),List!$A$2:$B$5,2,FALSE)))</f>
        <v/>
      </c>
      <c r="AA458" s="55" t="str">
        <f>IF(C458="","",IF(ISERROR(VLOOKUP(VLOOKUP(C458,Table1[[Practice no.]:[12]],41,FALSE),List!$A$2:$B$5,2,FALSE)),"",VLOOKUP(VLOOKUP(C458,Table1[[Practice no.]:[12]],41,FALSE),List!$A$2:$B$5,2,FALSE)))</f>
        <v/>
      </c>
      <c r="AB458" s="55" t="str">
        <f>IF(C458="","",IF(ISERROR(VLOOKUP(VLOOKUP(C458,Table1[[Practice no.]:[12]],42,FALSE),List!$A$2:$B$5,2,FALSE)),"",VLOOKUP(VLOOKUP(C458,Table1[[Practice no.]:[12]],42,FALSE),List!$A$2:$B$5,2,FALSE)))</f>
        <v/>
      </c>
    </row>
    <row r="459" spans="1:28" ht="40.35" customHeight="1">
      <c r="A459" s="222"/>
      <c r="B459" s="219"/>
      <c r="C459" s="217"/>
      <c r="D459" s="219" t="str">
        <f>IF(C459="","",HYPERLINK("#'" &amp; C459 &amp; "'!A1",VLOOKUP(C459,Table1[[Practice no.]:[Pracitce Name]],2,FALSE)))</f>
        <v/>
      </c>
      <c r="E459" s="65" t="str">
        <f>IF(C459="","",IF(ISERROR(VLOOKUP(VLOOKUP(C459,Table1[[Practice no.]:[12]],19,FALSE),List!$A$2:$B$5,2,FALSE)),"",VLOOKUP(VLOOKUP(C459,Table1[[Practice no.]:[12]],19,FALSE),List!$A$2:$B$5,2,FALSE)))</f>
        <v/>
      </c>
      <c r="F459" s="66" t="str">
        <f>IF(C459="","",IF(ISERROR(VLOOKUP(VLOOKUP(C459,Table1[[Practice no.]:[12]],20,FALSE),List!$A$2:$B$5,2,FALSE)),"",VLOOKUP(VLOOKUP(C459,Table1[[Practice no.]:[12]],20,FALSE),List!$A$2:$B$5,2,FALSE)))</f>
        <v/>
      </c>
      <c r="G459" s="66" t="str">
        <f>IF(C459="","",IF(ISERROR(VLOOKUP(VLOOKUP(C459,Table1[[Practice no.]:[12]],21,FALSE),List!$A$2:$B$5,2,FALSE)),"",VLOOKUP(VLOOKUP(C459,Table1[[Practice no.]:[12]],21,FALSE),List!$A$2:$B$5,2,FALSE)))</f>
        <v/>
      </c>
      <c r="H459" s="67" t="str">
        <f>IF(C459="","",IF(ISERROR(VLOOKUP(VLOOKUP(C459,Table1[[Practice no.]:[12]],22,FALSE),List!$A$2:$B$5,2,FALSE)),"",VLOOKUP(VLOOKUP(C459,Table1[[Practice no.]:[12]],22,FALSE),List!$A$2:$B$5,2,FALSE)))</f>
        <v/>
      </c>
      <c r="I459" s="67" t="str">
        <f>IF(C459="","",IF(ISERROR(VLOOKUP(VLOOKUP(C459,Table1[[Practice no.]:[12]],23,FALSE),List!$A$2:$B$5,2,FALSE)),"",VLOOKUP(VLOOKUP(C459,Table1[[Practice no.]:[12]],23,FALSE),List!$A$2:$B$5,2,FALSE)))</f>
        <v/>
      </c>
      <c r="J459" s="67" t="str">
        <f>IF(C459="","",IF(ISERROR(VLOOKUP(VLOOKUP(C459,Table1[[Practice no.]:[12]],24,FALSE),List!$A$2:$B$5,2,FALSE)),"",VLOOKUP(VLOOKUP(C459,Table1[[Practice no.]:[12]],24,FALSE),List!$A$2:$B$5,2,FALSE)))</f>
        <v/>
      </c>
      <c r="K459" s="68" t="str">
        <f>IF(C459="","",IF(ISERROR(VLOOKUP(VLOOKUP(C459,Table1[[Practice no.]:[12]],25,FALSE),List!$A$2:$B$5,2,FALSE)),"",VLOOKUP(VLOOKUP(C459,Table1[[Practice no.]:[12]],25,FALSE),List!$A$2:$B$5,2,FALSE)))</f>
        <v/>
      </c>
      <c r="L459" s="68" t="str">
        <f>IF(C459="","",IF(ISERROR(VLOOKUP(VLOOKUP(C459,Table1[[Practice no.]:[12]],26,FALSE),List!$A$2:$B$5,2,FALSE)),"",VLOOKUP(VLOOKUP(C459,Table1[[Practice no.]:[12]],26,FALSE),List!$A$2:$B$5,2,FALSE)))</f>
        <v/>
      </c>
      <c r="M459" s="68" t="str">
        <f>IF(C459="","",IF(ISERROR(VLOOKUP(VLOOKUP(C459,Table1[[Practice no.]:[12]],27,FALSE),List!$A$2:$B$5,2,FALSE)),"",VLOOKUP(VLOOKUP(C459,Table1[[Practice no.]:[12]],27,FALSE),List!$A$2:$B$5,2,FALSE)))</f>
        <v/>
      </c>
      <c r="N459" s="69" t="str">
        <f>IF(C459="","",IF(ISERROR(VLOOKUP(VLOOKUP(C459,Table1[[Practice no.]:[12]],28,FALSE),List!$A$2:$B$5,2,FALSE)),"",VLOOKUP(VLOOKUP(C459,Table1[[Practice no.]:[12]],28,FALSE),List!$A$2:$B$5,2,FALSE)))</f>
        <v/>
      </c>
      <c r="O459" s="69" t="str">
        <f>IF(C459="","",IF(ISERROR(VLOOKUP(VLOOKUP(C459,Table1[[Practice no.]:[12]],29,FALSE),List!$A$2:$B$5,2,FALSE)),"",VLOOKUP(VLOOKUP(C459,Table1[[Practice no.]:[12]],29,FALSE),List!$A$2:$B$5,2,FALSE)))</f>
        <v/>
      </c>
      <c r="P459" s="69" t="str">
        <f>IF(C459="","",IF(ISERROR(VLOOKUP(VLOOKUP(C459,Table1[[Practice no.]:[12]],30,FALSE),List!$A$2:$B$5,2,FALSE)),"",VLOOKUP(VLOOKUP(C459,Table1[[Practice no.]:[12]],30,FALSE),List!$A$2:$B$5,2,FALSE)))</f>
        <v/>
      </c>
      <c r="Q459" s="77" t="str">
        <f>IF(C459="","",IF(ISERROR(VLOOKUP(VLOOKUP(C459,Table1[[Practice no.]:[12]],31,FALSE),List!$A$2:$B$5,2,FALSE)),"",VLOOKUP(VLOOKUP(C459,Table1[[Practice no.]:[12]],31,FALSE),List!$A$2:$B$5,2,FALSE)))</f>
        <v/>
      </c>
      <c r="R459" s="55" t="str">
        <f>IF(C459="","",IF(ISERROR(VLOOKUP(VLOOKUP(C459,Table1[[Practice no.]:[12]],32,FALSE),List!$A$2:$B$5,2,FALSE)),"",VLOOKUP(VLOOKUP(C459,Table1[[Practice no.]:[12]],32,FALSE),List!$A$2:$B$5,2,FALSE)))</f>
        <v/>
      </c>
      <c r="S459" s="55" t="str">
        <f>IF(C459="","",IF(ISERROR(VLOOKUP(VLOOKUP(C459,Table1[[Practice no.]:[12]],33,FALSE),List!$A$2:$B$5,2,FALSE)),"",VLOOKUP(VLOOKUP(C459,Table1[[Practice no.]:[12]],33,FALSE),List!$A$2:$B$5,2,FALSE)))</f>
        <v/>
      </c>
      <c r="T459" s="55" t="str">
        <f>IF(C459="","",IF(ISERROR(VLOOKUP(VLOOKUP(C459,Table1[[Practice no.]:[12]],34,FALSE),List!$A$2:$B$5,2,FALSE)),"",VLOOKUP(VLOOKUP(C459,Table1[[Practice no.]:[12]],34,FALSE),List!$A$2:$B$5,2,FALSE)))</f>
        <v/>
      </c>
      <c r="U459" s="55" t="str">
        <f>IF(C459="","",IF(ISERROR(VLOOKUP(VLOOKUP(C459,Table1[[Practice no.]:[12]],35,FALSE),List!$A$2:$B$5,2,FALSE)),"",VLOOKUP(VLOOKUP(C459,Table1[[Practice no.]:[12]],35,FALSE),List!$A$2:$B$5,2,FALSE)))</f>
        <v/>
      </c>
      <c r="V459" s="55" t="str">
        <f>IF(C459="","",IF(ISERROR(VLOOKUP(VLOOKUP(C459,Table1[[Practice no.]:[12]],36,FALSE),List!$A$2:$B$5,2,FALSE)),"",VLOOKUP(VLOOKUP(C459,Table1[[Practice no.]:[12]],36,FALSE),List!$A$2:$B$5,2,FALSE)))</f>
        <v/>
      </c>
      <c r="W459" s="55" t="str">
        <f>IF(C459="","",IF(ISERROR(VLOOKUP(VLOOKUP(C459,Table1[[Practice no.]:[12]],37,FALSE),List!$A$2:$B$5,2,FALSE)),"",VLOOKUP(VLOOKUP(C459,Table1[[Practice no.]:[12]],37,FALSE),List!$A$2:$B$5,2,FALSE)))</f>
        <v/>
      </c>
      <c r="X459" s="55" t="str">
        <f>IF(C459="","",IF(ISERROR(VLOOKUP(VLOOKUP(C459,Table1[[Practice no.]:[12]],38,FALSE),List!$A$2:$B$5,2,FALSE)),"",VLOOKUP(VLOOKUP(C459,Table1[[Practice no.]:[12]],38,FALSE),List!$A$2:$B$5,2,FALSE)))</f>
        <v/>
      </c>
      <c r="Y459" s="55" t="str">
        <f>IF(C459="","",IF(ISERROR(VLOOKUP(VLOOKUP(C459,Table1[[Practice no.]:[12]],39,FALSE),List!$A$2:$B$5,2,FALSE)),"",VLOOKUP(VLOOKUP(C459,Table1[[Practice no.]:[12]],39,FALSE),List!$A$2:$B$5,2,FALSE)))</f>
        <v/>
      </c>
      <c r="Z459" s="55" t="str">
        <f>IF(C459="","",IF(ISERROR(VLOOKUP(VLOOKUP(C459,Table1[[Practice no.]:[12]],40,FALSE),List!$A$2:$B$5,2,FALSE)),"",VLOOKUP(VLOOKUP(C459,Table1[[Practice no.]:[12]],40,FALSE),List!$A$2:$B$5,2,FALSE)))</f>
        <v/>
      </c>
      <c r="AA459" s="55" t="str">
        <f>IF(C459="","",IF(ISERROR(VLOOKUP(VLOOKUP(C459,Table1[[Practice no.]:[12]],41,FALSE),List!$A$2:$B$5,2,FALSE)),"",VLOOKUP(VLOOKUP(C459,Table1[[Practice no.]:[12]],41,FALSE),List!$A$2:$B$5,2,FALSE)))</f>
        <v/>
      </c>
      <c r="AB459" s="55" t="str">
        <f>IF(C459="","",IF(ISERROR(VLOOKUP(VLOOKUP(C459,Table1[[Practice no.]:[12]],42,FALSE),List!$A$2:$B$5,2,FALSE)),"",VLOOKUP(VLOOKUP(C459,Table1[[Practice no.]:[12]],42,FALSE),List!$A$2:$B$5,2,FALSE)))</f>
        <v/>
      </c>
    </row>
    <row r="460" spans="1:28" ht="40.35" customHeight="1">
      <c r="A460" s="222"/>
      <c r="B460" s="219"/>
      <c r="C460" s="217"/>
      <c r="D460" s="219" t="str">
        <f>IF(C460="","",HYPERLINK("#'" &amp; C460 &amp; "'!A1",VLOOKUP(C460,Table1[[Practice no.]:[Pracitce Name]],2,FALSE)))</f>
        <v/>
      </c>
      <c r="E460" s="65" t="str">
        <f>IF(C460="","",IF(ISERROR(VLOOKUP(VLOOKUP(C460,Table1[[Practice no.]:[12]],19,FALSE),List!$A$2:$B$5,2,FALSE)),"",VLOOKUP(VLOOKUP(C460,Table1[[Practice no.]:[12]],19,FALSE),List!$A$2:$B$5,2,FALSE)))</f>
        <v/>
      </c>
      <c r="F460" s="66" t="str">
        <f>IF(C460="","",IF(ISERROR(VLOOKUP(VLOOKUP(C460,Table1[[Practice no.]:[12]],20,FALSE),List!$A$2:$B$5,2,FALSE)),"",VLOOKUP(VLOOKUP(C460,Table1[[Practice no.]:[12]],20,FALSE),List!$A$2:$B$5,2,FALSE)))</f>
        <v/>
      </c>
      <c r="G460" s="66" t="str">
        <f>IF(C460="","",IF(ISERROR(VLOOKUP(VLOOKUP(C460,Table1[[Practice no.]:[12]],21,FALSE),List!$A$2:$B$5,2,FALSE)),"",VLOOKUP(VLOOKUP(C460,Table1[[Practice no.]:[12]],21,FALSE),List!$A$2:$B$5,2,FALSE)))</f>
        <v/>
      </c>
      <c r="H460" s="67" t="str">
        <f>IF(C460="","",IF(ISERROR(VLOOKUP(VLOOKUP(C460,Table1[[Practice no.]:[12]],22,FALSE),List!$A$2:$B$5,2,FALSE)),"",VLOOKUP(VLOOKUP(C460,Table1[[Practice no.]:[12]],22,FALSE),List!$A$2:$B$5,2,FALSE)))</f>
        <v/>
      </c>
      <c r="I460" s="67" t="str">
        <f>IF(C460="","",IF(ISERROR(VLOOKUP(VLOOKUP(C460,Table1[[Practice no.]:[12]],23,FALSE),List!$A$2:$B$5,2,FALSE)),"",VLOOKUP(VLOOKUP(C460,Table1[[Practice no.]:[12]],23,FALSE),List!$A$2:$B$5,2,FALSE)))</f>
        <v/>
      </c>
      <c r="J460" s="67" t="str">
        <f>IF(C460="","",IF(ISERROR(VLOOKUP(VLOOKUP(C460,Table1[[Practice no.]:[12]],24,FALSE),List!$A$2:$B$5,2,FALSE)),"",VLOOKUP(VLOOKUP(C460,Table1[[Practice no.]:[12]],24,FALSE),List!$A$2:$B$5,2,FALSE)))</f>
        <v/>
      </c>
      <c r="K460" s="68" t="str">
        <f>IF(C460="","",IF(ISERROR(VLOOKUP(VLOOKUP(C460,Table1[[Practice no.]:[12]],25,FALSE),List!$A$2:$B$5,2,FALSE)),"",VLOOKUP(VLOOKUP(C460,Table1[[Practice no.]:[12]],25,FALSE),List!$A$2:$B$5,2,FALSE)))</f>
        <v/>
      </c>
      <c r="L460" s="68" t="str">
        <f>IF(C460="","",IF(ISERROR(VLOOKUP(VLOOKUP(C460,Table1[[Practice no.]:[12]],26,FALSE),List!$A$2:$B$5,2,FALSE)),"",VLOOKUP(VLOOKUP(C460,Table1[[Practice no.]:[12]],26,FALSE),List!$A$2:$B$5,2,FALSE)))</f>
        <v/>
      </c>
      <c r="M460" s="68" t="str">
        <f>IF(C460="","",IF(ISERROR(VLOOKUP(VLOOKUP(C460,Table1[[Practice no.]:[12]],27,FALSE),List!$A$2:$B$5,2,FALSE)),"",VLOOKUP(VLOOKUP(C460,Table1[[Practice no.]:[12]],27,FALSE),List!$A$2:$B$5,2,FALSE)))</f>
        <v/>
      </c>
      <c r="N460" s="69" t="str">
        <f>IF(C460="","",IF(ISERROR(VLOOKUP(VLOOKUP(C460,Table1[[Practice no.]:[12]],28,FALSE),List!$A$2:$B$5,2,FALSE)),"",VLOOKUP(VLOOKUP(C460,Table1[[Practice no.]:[12]],28,FALSE),List!$A$2:$B$5,2,FALSE)))</f>
        <v/>
      </c>
      <c r="O460" s="69" t="str">
        <f>IF(C460="","",IF(ISERROR(VLOOKUP(VLOOKUP(C460,Table1[[Practice no.]:[12]],29,FALSE),List!$A$2:$B$5,2,FALSE)),"",VLOOKUP(VLOOKUP(C460,Table1[[Practice no.]:[12]],29,FALSE),List!$A$2:$B$5,2,FALSE)))</f>
        <v/>
      </c>
      <c r="P460" s="69" t="str">
        <f>IF(C460="","",IF(ISERROR(VLOOKUP(VLOOKUP(C460,Table1[[Practice no.]:[12]],30,FALSE),List!$A$2:$B$5,2,FALSE)),"",VLOOKUP(VLOOKUP(C460,Table1[[Practice no.]:[12]],30,FALSE),List!$A$2:$B$5,2,FALSE)))</f>
        <v/>
      </c>
      <c r="Q460" s="77" t="str">
        <f>IF(C460="","",IF(ISERROR(VLOOKUP(VLOOKUP(C460,Table1[[Practice no.]:[12]],31,FALSE),List!$A$2:$B$5,2,FALSE)),"",VLOOKUP(VLOOKUP(C460,Table1[[Practice no.]:[12]],31,FALSE),List!$A$2:$B$5,2,FALSE)))</f>
        <v/>
      </c>
      <c r="R460" s="55" t="str">
        <f>IF(C460="","",IF(ISERROR(VLOOKUP(VLOOKUP(C460,Table1[[Practice no.]:[12]],32,FALSE),List!$A$2:$B$5,2,FALSE)),"",VLOOKUP(VLOOKUP(C460,Table1[[Practice no.]:[12]],32,FALSE),List!$A$2:$B$5,2,FALSE)))</f>
        <v/>
      </c>
      <c r="S460" s="55" t="str">
        <f>IF(C460="","",IF(ISERROR(VLOOKUP(VLOOKUP(C460,Table1[[Practice no.]:[12]],33,FALSE),List!$A$2:$B$5,2,FALSE)),"",VLOOKUP(VLOOKUP(C460,Table1[[Practice no.]:[12]],33,FALSE),List!$A$2:$B$5,2,FALSE)))</f>
        <v/>
      </c>
      <c r="T460" s="55" t="str">
        <f>IF(C460="","",IF(ISERROR(VLOOKUP(VLOOKUP(C460,Table1[[Practice no.]:[12]],34,FALSE),List!$A$2:$B$5,2,FALSE)),"",VLOOKUP(VLOOKUP(C460,Table1[[Practice no.]:[12]],34,FALSE),List!$A$2:$B$5,2,FALSE)))</f>
        <v/>
      </c>
      <c r="U460" s="55" t="str">
        <f>IF(C460="","",IF(ISERROR(VLOOKUP(VLOOKUP(C460,Table1[[Practice no.]:[12]],35,FALSE),List!$A$2:$B$5,2,FALSE)),"",VLOOKUP(VLOOKUP(C460,Table1[[Practice no.]:[12]],35,FALSE),List!$A$2:$B$5,2,FALSE)))</f>
        <v/>
      </c>
      <c r="V460" s="55" t="str">
        <f>IF(C460="","",IF(ISERROR(VLOOKUP(VLOOKUP(C460,Table1[[Practice no.]:[12]],36,FALSE),List!$A$2:$B$5,2,FALSE)),"",VLOOKUP(VLOOKUP(C460,Table1[[Practice no.]:[12]],36,FALSE),List!$A$2:$B$5,2,FALSE)))</f>
        <v/>
      </c>
      <c r="W460" s="55" t="str">
        <f>IF(C460="","",IF(ISERROR(VLOOKUP(VLOOKUP(C460,Table1[[Practice no.]:[12]],37,FALSE),List!$A$2:$B$5,2,FALSE)),"",VLOOKUP(VLOOKUP(C460,Table1[[Practice no.]:[12]],37,FALSE),List!$A$2:$B$5,2,FALSE)))</f>
        <v/>
      </c>
      <c r="X460" s="55" t="str">
        <f>IF(C460="","",IF(ISERROR(VLOOKUP(VLOOKUP(C460,Table1[[Practice no.]:[12]],38,FALSE),List!$A$2:$B$5,2,FALSE)),"",VLOOKUP(VLOOKUP(C460,Table1[[Practice no.]:[12]],38,FALSE),List!$A$2:$B$5,2,FALSE)))</f>
        <v/>
      </c>
      <c r="Y460" s="55" t="str">
        <f>IF(C460="","",IF(ISERROR(VLOOKUP(VLOOKUP(C460,Table1[[Practice no.]:[12]],39,FALSE),List!$A$2:$B$5,2,FALSE)),"",VLOOKUP(VLOOKUP(C460,Table1[[Practice no.]:[12]],39,FALSE),List!$A$2:$B$5,2,FALSE)))</f>
        <v/>
      </c>
      <c r="Z460" s="55" t="str">
        <f>IF(C460="","",IF(ISERROR(VLOOKUP(VLOOKUP(C460,Table1[[Practice no.]:[12]],40,FALSE),List!$A$2:$B$5,2,FALSE)),"",VLOOKUP(VLOOKUP(C460,Table1[[Practice no.]:[12]],40,FALSE),List!$A$2:$B$5,2,FALSE)))</f>
        <v/>
      </c>
      <c r="AA460" s="55" t="str">
        <f>IF(C460="","",IF(ISERROR(VLOOKUP(VLOOKUP(C460,Table1[[Practice no.]:[12]],41,FALSE),List!$A$2:$B$5,2,FALSE)),"",VLOOKUP(VLOOKUP(C460,Table1[[Practice no.]:[12]],41,FALSE),List!$A$2:$B$5,2,FALSE)))</f>
        <v/>
      </c>
      <c r="AB460" s="55" t="str">
        <f>IF(C460="","",IF(ISERROR(VLOOKUP(VLOOKUP(C460,Table1[[Practice no.]:[12]],42,FALSE),List!$A$2:$B$5,2,FALSE)),"",VLOOKUP(VLOOKUP(C460,Table1[[Practice no.]:[12]],42,FALSE),List!$A$2:$B$5,2,FALSE)))</f>
        <v/>
      </c>
    </row>
    <row r="461" spans="1:28" ht="40.35" customHeight="1">
      <c r="A461" s="222"/>
      <c r="B461" s="219"/>
      <c r="C461" s="217"/>
      <c r="D461" s="219" t="str">
        <f>IF(C461="","",HYPERLINK("#'" &amp; C461 &amp; "'!A1",VLOOKUP(C461,Table1[[Practice no.]:[Pracitce Name]],2,FALSE)))</f>
        <v/>
      </c>
      <c r="E461" s="65" t="str">
        <f>IF(C461="","",IF(ISERROR(VLOOKUP(VLOOKUP(C461,Table1[[Practice no.]:[12]],19,FALSE),List!$A$2:$B$5,2,FALSE)),"",VLOOKUP(VLOOKUP(C461,Table1[[Practice no.]:[12]],19,FALSE),List!$A$2:$B$5,2,FALSE)))</f>
        <v/>
      </c>
      <c r="F461" s="66" t="str">
        <f>IF(C461="","",IF(ISERROR(VLOOKUP(VLOOKUP(C461,Table1[[Practice no.]:[12]],20,FALSE),List!$A$2:$B$5,2,FALSE)),"",VLOOKUP(VLOOKUP(C461,Table1[[Practice no.]:[12]],20,FALSE),List!$A$2:$B$5,2,FALSE)))</f>
        <v/>
      </c>
      <c r="G461" s="66" t="str">
        <f>IF(C461="","",IF(ISERROR(VLOOKUP(VLOOKUP(C461,Table1[[Practice no.]:[12]],21,FALSE),List!$A$2:$B$5,2,FALSE)),"",VLOOKUP(VLOOKUP(C461,Table1[[Practice no.]:[12]],21,FALSE),List!$A$2:$B$5,2,FALSE)))</f>
        <v/>
      </c>
      <c r="H461" s="67" t="str">
        <f>IF(C461="","",IF(ISERROR(VLOOKUP(VLOOKUP(C461,Table1[[Practice no.]:[12]],22,FALSE),List!$A$2:$B$5,2,FALSE)),"",VLOOKUP(VLOOKUP(C461,Table1[[Practice no.]:[12]],22,FALSE),List!$A$2:$B$5,2,FALSE)))</f>
        <v/>
      </c>
      <c r="I461" s="67" t="str">
        <f>IF(C461="","",IF(ISERROR(VLOOKUP(VLOOKUP(C461,Table1[[Practice no.]:[12]],23,FALSE),List!$A$2:$B$5,2,FALSE)),"",VLOOKUP(VLOOKUP(C461,Table1[[Practice no.]:[12]],23,FALSE),List!$A$2:$B$5,2,FALSE)))</f>
        <v/>
      </c>
      <c r="J461" s="67" t="str">
        <f>IF(C461="","",IF(ISERROR(VLOOKUP(VLOOKUP(C461,Table1[[Practice no.]:[12]],24,FALSE),List!$A$2:$B$5,2,FALSE)),"",VLOOKUP(VLOOKUP(C461,Table1[[Practice no.]:[12]],24,FALSE),List!$A$2:$B$5,2,FALSE)))</f>
        <v/>
      </c>
      <c r="K461" s="68" t="str">
        <f>IF(C461="","",IF(ISERROR(VLOOKUP(VLOOKUP(C461,Table1[[Practice no.]:[12]],25,FALSE),List!$A$2:$B$5,2,FALSE)),"",VLOOKUP(VLOOKUP(C461,Table1[[Practice no.]:[12]],25,FALSE),List!$A$2:$B$5,2,FALSE)))</f>
        <v/>
      </c>
      <c r="L461" s="68" t="str">
        <f>IF(C461="","",IF(ISERROR(VLOOKUP(VLOOKUP(C461,Table1[[Practice no.]:[12]],26,FALSE),List!$A$2:$B$5,2,FALSE)),"",VLOOKUP(VLOOKUP(C461,Table1[[Practice no.]:[12]],26,FALSE),List!$A$2:$B$5,2,FALSE)))</f>
        <v/>
      </c>
      <c r="M461" s="68" t="str">
        <f>IF(C461="","",IF(ISERROR(VLOOKUP(VLOOKUP(C461,Table1[[Practice no.]:[12]],27,FALSE),List!$A$2:$B$5,2,FALSE)),"",VLOOKUP(VLOOKUP(C461,Table1[[Practice no.]:[12]],27,FALSE),List!$A$2:$B$5,2,FALSE)))</f>
        <v/>
      </c>
      <c r="N461" s="69" t="str">
        <f>IF(C461="","",IF(ISERROR(VLOOKUP(VLOOKUP(C461,Table1[[Practice no.]:[12]],28,FALSE),List!$A$2:$B$5,2,FALSE)),"",VLOOKUP(VLOOKUP(C461,Table1[[Practice no.]:[12]],28,FALSE),List!$A$2:$B$5,2,FALSE)))</f>
        <v/>
      </c>
      <c r="O461" s="69" t="str">
        <f>IF(C461="","",IF(ISERROR(VLOOKUP(VLOOKUP(C461,Table1[[Practice no.]:[12]],29,FALSE),List!$A$2:$B$5,2,FALSE)),"",VLOOKUP(VLOOKUP(C461,Table1[[Practice no.]:[12]],29,FALSE),List!$A$2:$B$5,2,FALSE)))</f>
        <v/>
      </c>
      <c r="P461" s="69" t="str">
        <f>IF(C461="","",IF(ISERROR(VLOOKUP(VLOOKUP(C461,Table1[[Practice no.]:[12]],30,FALSE),List!$A$2:$B$5,2,FALSE)),"",VLOOKUP(VLOOKUP(C461,Table1[[Practice no.]:[12]],30,FALSE),List!$A$2:$B$5,2,FALSE)))</f>
        <v/>
      </c>
      <c r="Q461" s="77" t="str">
        <f>IF(C461="","",IF(ISERROR(VLOOKUP(VLOOKUP(C461,Table1[[Practice no.]:[12]],31,FALSE),List!$A$2:$B$5,2,FALSE)),"",VLOOKUP(VLOOKUP(C461,Table1[[Practice no.]:[12]],31,FALSE),List!$A$2:$B$5,2,FALSE)))</f>
        <v/>
      </c>
      <c r="R461" s="55" t="str">
        <f>IF(C461="","",IF(ISERROR(VLOOKUP(VLOOKUP(C461,Table1[[Practice no.]:[12]],32,FALSE),List!$A$2:$B$5,2,FALSE)),"",VLOOKUP(VLOOKUP(C461,Table1[[Practice no.]:[12]],32,FALSE),List!$A$2:$B$5,2,FALSE)))</f>
        <v/>
      </c>
      <c r="S461" s="55" t="str">
        <f>IF(C461="","",IF(ISERROR(VLOOKUP(VLOOKUP(C461,Table1[[Practice no.]:[12]],33,FALSE),List!$A$2:$B$5,2,FALSE)),"",VLOOKUP(VLOOKUP(C461,Table1[[Practice no.]:[12]],33,FALSE),List!$A$2:$B$5,2,FALSE)))</f>
        <v/>
      </c>
      <c r="T461" s="55" t="str">
        <f>IF(C461="","",IF(ISERROR(VLOOKUP(VLOOKUP(C461,Table1[[Practice no.]:[12]],34,FALSE),List!$A$2:$B$5,2,FALSE)),"",VLOOKUP(VLOOKUP(C461,Table1[[Practice no.]:[12]],34,FALSE),List!$A$2:$B$5,2,FALSE)))</f>
        <v/>
      </c>
      <c r="U461" s="55" t="str">
        <f>IF(C461="","",IF(ISERROR(VLOOKUP(VLOOKUP(C461,Table1[[Practice no.]:[12]],35,FALSE),List!$A$2:$B$5,2,FALSE)),"",VLOOKUP(VLOOKUP(C461,Table1[[Practice no.]:[12]],35,FALSE),List!$A$2:$B$5,2,FALSE)))</f>
        <v/>
      </c>
      <c r="V461" s="55" t="str">
        <f>IF(C461="","",IF(ISERROR(VLOOKUP(VLOOKUP(C461,Table1[[Practice no.]:[12]],36,FALSE),List!$A$2:$B$5,2,FALSE)),"",VLOOKUP(VLOOKUP(C461,Table1[[Practice no.]:[12]],36,FALSE),List!$A$2:$B$5,2,FALSE)))</f>
        <v/>
      </c>
      <c r="W461" s="55" t="str">
        <f>IF(C461="","",IF(ISERROR(VLOOKUP(VLOOKUP(C461,Table1[[Practice no.]:[12]],37,FALSE),List!$A$2:$B$5,2,FALSE)),"",VLOOKUP(VLOOKUP(C461,Table1[[Practice no.]:[12]],37,FALSE),List!$A$2:$B$5,2,FALSE)))</f>
        <v/>
      </c>
      <c r="X461" s="55" t="str">
        <f>IF(C461="","",IF(ISERROR(VLOOKUP(VLOOKUP(C461,Table1[[Practice no.]:[12]],38,FALSE),List!$A$2:$B$5,2,FALSE)),"",VLOOKUP(VLOOKUP(C461,Table1[[Practice no.]:[12]],38,FALSE),List!$A$2:$B$5,2,FALSE)))</f>
        <v/>
      </c>
      <c r="Y461" s="55" t="str">
        <f>IF(C461="","",IF(ISERROR(VLOOKUP(VLOOKUP(C461,Table1[[Practice no.]:[12]],39,FALSE),List!$A$2:$B$5,2,FALSE)),"",VLOOKUP(VLOOKUP(C461,Table1[[Practice no.]:[12]],39,FALSE),List!$A$2:$B$5,2,FALSE)))</f>
        <v/>
      </c>
      <c r="Z461" s="55" t="str">
        <f>IF(C461="","",IF(ISERROR(VLOOKUP(VLOOKUP(C461,Table1[[Practice no.]:[12]],40,FALSE),List!$A$2:$B$5,2,FALSE)),"",VLOOKUP(VLOOKUP(C461,Table1[[Practice no.]:[12]],40,FALSE),List!$A$2:$B$5,2,FALSE)))</f>
        <v/>
      </c>
      <c r="AA461" s="55" t="str">
        <f>IF(C461="","",IF(ISERROR(VLOOKUP(VLOOKUP(C461,Table1[[Practice no.]:[12]],41,FALSE),List!$A$2:$B$5,2,FALSE)),"",VLOOKUP(VLOOKUP(C461,Table1[[Practice no.]:[12]],41,FALSE),List!$A$2:$B$5,2,FALSE)))</f>
        <v/>
      </c>
      <c r="AB461" s="55" t="str">
        <f>IF(C461="","",IF(ISERROR(VLOOKUP(VLOOKUP(C461,Table1[[Practice no.]:[12]],42,FALSE),List!$A$2:$B$5,2,FALSE)),"",VLOOKUP(VLOOKUP(C461,Table1[[Practice no.]:[12]],42,FALSE),List!$A$2:$B$5,2,FALSE)))</f>
        <v/>
      </c>
    </row>
    <row r="462" spans="1:28" ht="40.35" customHeight="1">
      <c r="A462" s="222"/>
      <c r="B462" s="219"/>
      <c r="C462" s="217"/>
      <c r="D462" s="219" t="str">
        <f>IF(C462="","",HYPERLINK("#'" &amp; C462 &amp; "'!A1",VLOOKUP(C462,Table1[[Practice no.]:[Pracitce Name]],2,FALSE)))</f>
        <v/>
      </c>
      <c r="E462" s="65" t="str">
        <f>IF(C462="","",IF(ISERROR(VLOOKUP(VLOOKUP(C462,Table1[[Practice no.]:[12]],19,FALSE),List!$A$2:$B$5,2,FALSE)),"",VLOOKUP(VLOOKUP(C462,Table1[[Practice no.]:[12]],19,FALSE),List!$A$2:$B$5,2,FALSE)))</f>
        <v/>
      </c>
      <c r="F462" s="66" t="str">
        <f>IF(C462="","",IF(ISERROR(VLOOKUP(VLOOKUP(C462,Table1[[Practice no.]:[12]],20,FALSE),List!$A$2:$B$5,2,FALSE)),"",VLOOKUP(VLOOKUP(C462,Table1[[Practice no.]:[12]],20,FALSE),List!$A$2:$B$5,2,FALSE)))</f>
        <v/>
      </c>
      <c r="G462" s="66" t="str">
        <f>IF(C462="","",IF(ISERROR(VLOOKUP(VLOOKUP(C462,Table1[[Practice no.]:[12]],21,FALSE),List!$A$2:$B$5,2,FALSE)),"",VLOOKUP(VLOOKUP(C462,Table1[[Practice no.]:[12]],21,FALSE),List!$A$2:$B$5,2,FALSE)))</f>
        <v/>
      </c>
      <c r="H462" s="67" t="str">
        <f>IF(C462="","",IF(ISERROR(VLOOKUP(VLOOKUP(C462,Table1[[Practice no.]:[12]],22,FALSE),List!$A$2:$B$5,2,FALSE)),"",VLOOKUP(VLOOKUP(C462,Table1[[Practice no.]:[12]],22,FALSE),List!$A$2:$B$5,2,FALSE)))</f>
        <v/>
      </c>
      <c r="I462" s="67" t="str">
        <f>IF(C462="","",IF(ISERROR(VLOOKUP(VLOOKUP(C462,Table1[[Practice no.]:[12]],23,FALSE),List!$A$2:$B$5,2,FALSE)),"",VLOOKUP(VLOOKUP(C462,Table1[[Practice no.]:[12]],23,FALSE),List!$A$2:$B$5,2,FALSE)))</f>
        <v/>
      </c>
      <c r="J462" s="67" t="str">
        <f>IF(C462="","",IF(ISERROR(VLOOKUP(VLOOKUP(C462,Table1[[Practice no.]:[12]],24,FALSE),List!$A$2:$B$5,2,FALSE)),"",VLOOKUP(VLOOKUP(C462,Table1[[Practice no.]:[12]],24,FALSE),List!$A$2:$B$5,2,FALSE)))</f>
        <v/>
      </c>
      <c r="K462" s="68" t="str">
        <f>IF(C462="","",IF(ISERROR(VLOOKUP(VLOOKUP(C462,Table1[[Practice no.]:[12]],25,FALSE),List!$A$2:$B$5,2,FALSE)),"",VLOOKUP(VLOOKUP(C462,Table1[[Practice no.]:[12]],25,FALSE),List!$A$2:$B$5,2,FALSE)))</f>
        <v/>
      </c>
      <c r="L462" s="68" t="str">
        <f>IF(C462="","",IF(ISERROR(VLOOKUP(VLOOKUP(C462,Table1[[Practice no.]:[12]],26,FALSE),List!$A$2:$B$5,2,FALSE)),"",VLOOKUP(VLOOKUP(C462,Table1[[Practice no.]:[12]],26,FALSE),List!$A$2:$B$5,2,FALSE)))</f>
        <v/>
      </c>
      <c r="M462" s="68" t="str">
        <f>IF(C462="","",IF(ISERROR(VLOOKUP(VLOOKUP(C462,Table1[[Practice no.]:[12]],27,FALSE),List!$A$2:$B$5,2,FALSE)),"",VLOOKUP(VLOOKUP(C462,Table1[[Practice no.]:[12]],27,FALSE),List!$A$2:$B$5,2,FALSE)))</f>
        <v/>
      </c>
      <c r="N462" s="69" t="str">
        <f>IF(C462="","",IF(ISERROR(VLOOKUP(VLOOKUP(C462,Table1[[Practice no.]:[12]],28,FALSE),List!$A$2:$B$5,2,FALSE)),"",VLOOKUP(VLOOKUP(C462,Table1[[Practice no.]:[12]],28,FALSE),List!$A$2:$B$5,2,FALSE)))</f>
        <v/>
      </c>
      <c r="O462" s="69" t="str">
        <f>IF(C462="","",IF(ISERROR(VLOOKUP(VLOOKUP(C462,Table1[[Practice no.]:[12]],29,FALSE),List!$A$2:$B$5,2,FALSE)),"",VLOOKUP(VLOOKUP(C462,Table1[[Practice no.]:[12]],29,FALSE),List!$A$2:$B$5,2,FALSE)))</f>
        <v/>
      </c>
      <c r="P462" s="69" t="str">
        <f>IF(C462="","",IF(ISERROR(VLOOKUP(VLOOKUP(C462,Table1[[Practice no.]:[12]],30,FALSE),List!$A$2:$B$5,2,FALSE)),"",VLOOKUP(VLOOKUP(C462,Table1[[Practice no.]:[12]],30,FALSE),List!$A$2:$B$5,2,FALSE)))</f>
        <v/>
      </c>
      <c r="Q462" s="77" t="str">
        <f>IF(C462="","",IF(ISERROR(VLOOKUP(VLOOKUP(C462,Table1[[Practice no.]:[12]],31,FALSE),List!$A$2:$B$5,2,FALSE)),"",VLOOKUP(VLOOKUP(C462,Table1[[Practice no.]:[12]],31,FALSE),List!$A$2:$B$5,2,FALSE)))</f>
        <v/>
      </c>
      <c r="R462" s="55" t="str">
        <f>IF(C462="","",IF(ISERROR(VLOOKUP(VLOOKUP(C462,Table1[[Practice no.]:[12]],32,FALSE),List!$A$2:$B$5,2,FALSE)),"",VLOOKUP(VLOOKUP(C462,Table1[[Practice no.]:[12]],32,FALSE),List!$A$2:$B$5,2,FALSE)))</f>
        <v/>
      </c>
      <c r="S462" s="55" t="str">
        <f>IF(C462="","",IF(ISERROR(VLOOKUP(VLOOKUP(C462,Table1[[Practice no.]:[12]],33,FALSE),List!$A$2:$B$5,2,FALSE)),"",VLOOKUP(VLOOKUP(C462,Table1[[Practice no.]:[12]],33,FALSE),List!$A$2:$B$5,2,FALSE)))</f>
        <v/>
      </c>
      <c r="T462" s="55" t="str">
        <f>IF(C462="","",IF(ISERROR(VLOOKUP(VLOOKUP(C462,Table1[[Practice no.]:[12]],34,FALSE),List!$A$2:$B$5,2,FALSE)),"",VLOOKUP(VLOOKUP(C462,Table1[[Practice no.]:[12]],34,FALSE),List!$A$2:$B$5,2,FALSE)))</f>
        <v/>
      </c>
      <c r="U462" s="55" t="str">
        <f>IF(C462="","",IF(ISERROR(VLOOKUP(VLOOKUP(C462,Table1[[Practice no.]:[12]],35,FALSE),List!$A$2:$B$5,2,FALSE)),"",VLOOKUP(VLOOKUP(C462,Table1[[Practice no.]:[12]],35,FALSE),List!$A$2:$B$5,2,FALSE)))</f>
        <v/>
      </c>
      <c r="V462" s="55" t="str">
        <f>IF(C462="","",IF(ISERROR(VLOOKUP(VLOOKUP(C462,Table1[[Practice no.]:[12]],36,FALSE),List!$A$2:$B$5,2,FALSE)),"",VLOOKUP(VLOOKUP(C462,Table1[[Practice no.]:[12]],36,FALSE),List!$A$2:$B$5,2,FALSE)))</f>
        <v/>
      </c>
      <c r="W462" s="55" t="str">
        <f>IF(C462="","",IF(ISERROR(VLOOKUP(VLOOKUP(C462,Table1[[Practice no.]:[12]],37,FALSE),List!$A$2:$B$5,2,FALSE)),"",VLOOKUP(VLOOKUP(C462,Table1[[Practice no.]:[12]],37,FALSE),List!$A$2:$B$5,2,FALSE)))</f>
        <v/>
      </c>
      <c r="X462" s="55" t="str">
        <f>IF(C462="","",IF(ISERROR(VLOOKUP(VLOOKUP(C462,Table1[[Practice no.]:[12]],38,FALSE),List!$A$2:$B$5,2,FALSE)),"",VLOOKUP(VLOOKUP(C462,Table1[[Practice no.]:[12]],38,FALSE),List!$A$2:$B$5,2,FALSE)))</f>
        <v/>
      </c>
      <c r="Y462" s="55" t="str">
        <f>IF(C462="","",IF(ISERROR(VLOOKUP(VLOOKUP(C462,Table1[[Practice no.]:[12]],39,FALSE),List!$A$2:$B$5,2,FALSE)),"",VLOOKUP(VLOOKUP(C462,Table1[[Practice no.]:[12]],39,FALSE),List!$A$2:$B$5,2,FALSE)))</f>
        <v/>
      </c>
      <c r="Z462" s="55" t="str">
        <f>IF(C462="","",IF(ISERROR(VLOOKUP(VLOOKUP(C462,Table1[[Practice no.]:[12]],40,FALSE),List!$A$2:$B$5,2,FALSE)),"",VLOOKUP(VLOOKUP(C462,Table1[[Practice no.]:[12]],40,FALSE),List!$A$2:$B$5,2,FALSE)))</f>
        <v/>
      </c>
      <c r="AA462" s="55" t="str">
        <f>IF(C462="","",IF(ISERROR(VLOOKUP(VLOOKUP(C462,Table1[[Practice no.]:[12]],41,FALSE),List!$A$2:$B$5,2,FALSE)),"",VLOOKUP(VLOOKUP(C462,Table1[[Practice no.]:[12]],41,FALSE),List!$A$2:$B$5,2,FALSE)))</f>
        <v/>
      </c>
      <c r="AB462" s="55" t="str">
        <f>IF(C462="","",IF(ISERROR(VLOOKUP(VLOOKUP(C462,Table1[[Practice no.]:[12]],42,FALSE),List!$A$2:$B$5,2,FALSE)),"",VLOOKUP(VLOOKUP(C462,Table1[[Practice no.]:[12]],42,FALSE),List!$A$2:$B$5,2,FALSE)))</f>
        <v/>
      </c>
    </row>
    <row r="463" spans="1:28" ht="40.35" customHeight="1">
      <c r="A463" s="222"/>
      <c r="B463" s="219"/>
      <c r="C463" s="217"/>
      <c r="D463" s="219" t="str">
        <f>IF(C463="","",HYPERLINK("#'" &amp; C463 &amp; "'!A1",VLOOKUP(C463,Table1[[Practice no.]:[Pracitce Name]],2,FALSE)))</f>
        <v/>
      </c>
      <c r="E463" s="65" t="str">
        <f>IF(C463="","",IF(ISERROR(VLOOKUP(VLOOKUP(C463,Table1[[Practice no.]:[12]],19,FALSE),List!$A$2:$B$5,2,FALSE)),"",VLOOKUP(VLOOKUP(C463,Table1[[Practice no.]:[12]],19,FALSE),List!$A$2:$B$5,2,FALSE)))</f>
        <v/>
      </c>
      <c r="F463" s="66" t="str">
        <f>IF(C463="","",IF(ISERROR(VLOOKUP(VLOOKUP(C463,Table1[[Practice no.]:[12]],20,FALSE),List!$A$2:$B$5,2,FALSE)),"",VLOOKUP(VLOOKUP(C463,Table1[[Practice no.]:[12]],20,FALSE),List!$A$2:$B$5,2,FALSE)))</f>
        <v/>
      </c>
      <c r="G463" s="66" t="str">
        <f>IF(C463="","",IF(ISERROR(VLOOKUP(VLOOKUP(C463,Table1[[Practice no.]:[12]],21,FALSE),List!$A$2:$B$5,2,FALSE)),"",VLOOKUP(VLOOKUP(C463,Table1[[Practice no.]:[12]],21,FALSE),List!$A$2:$B$5,2,FALSE)))</f>
        <v/>
      </c>
      <c r="H463" s="67" t="str">
        <f>IF(C463="","",IF(ISERROR(VLOOKUP(VLOOKUP(C463,Table1[[Practice no.]:[12]],22,FALSE),List!$A$2:$B$5,2,FALSE)),"",VLOOKUP(VLOOKUP(C463,Table1[[Practice no.]:[12]],22,FALSE),List!$A$2:$B$5,2,FALSE)))</f>
        <v/>
      </c>
      <c r="I463" s="67" t="str">
        <f>IF(C463="","",IF(ISERROR(VLOOKUP(VLOOKUP(C463,Table1[[Practice no.]:[12]],23,FALSE),List!$A$2:$B$5,2,FALSE)),"",VLOOKUP(VLOOKUP(C463,Table1[[Practice no.]:[12]],23,FALSE),List!$A$2:$B$5,2,FALSE)))</f>
        <v/>
      </c>
      <c r="J463" s="67" t="str">
        <f>IF(C463="","",IF(ISERROR(VLOOKUP(VLOOKUP(C463,Table1[[Practice no.]:[12]],24,FALSE),List!$A$2:$B$5,2,FALSE)),"",VLOOKUP(VLOOKUP(C463,Table1[[Practice no.]:[12]],24,FALSE),List!$A$2:$B$5,2,FALSE)))</f>
        <v/>
      </c>
      <c r="K463" s="68" t="str">
        <f>IF(C463="","",IF(ISERROR(VLOOKUP(VLOOKUP(C463,Table1[[Practice no.]:[12]],25,FALSE),List!$A$2:$B$5,2,FALSE)),"",VLOOKUP(VLOOKUP(C463,Table1[[Practice no.]:[12]],25,FALSE),List!$A$2:$B$5,2,FALSE)))</f>
        <v/>
      </c>
      <c r="L463" s="68" t="str">
        <f>IF(C463="","",IF(ISERROR(VLOOKUP(VLOOKUP(C463,Table1[[Practice no.]:[12]],26,FALSE),List!$A$2:$B$5,2,FALSE)),"",VLOOKUP(VLOOKUP(C463,Table1[[Practice no.]:[12]],26,FALSE),List!$A$2:$B$5,2,FALSE)))</f>
        <v/>
      </c>
      <c r="M463" s="68" t="str">
        <f>IF(C463="","",IF(ISERROR(VLOOKUP(VLOOKUP(C463,Table1[[Practice no.]:[12]],27,FALSE),List!$A$2:$B$5,2,FALSE)),"",VLOOKUP(VLOOKUP(C463,Table1[[Practice no.]:[12]],27,FALSE),List!$A$2:$B$5,2,FALSE)))</f>
        <v/>
      </c>
      <c r="N463" s="69" t="str">
        <f>IF(C463="","",IF(ISERROR(VLOOKUP(VLOOKUP(C463,Table1[[Practice no.]:[12]],28,FALSE),List!$A$2:$B$5,2,FALSE)),"",VLOOKUP(VLOOKUP(C463,Table1[[Practice no.]:[12]],28,FALSE),List!$A$2:$B$5,2,FALSE)))</f>
        <v/>
      </c>
      <c r="O463" s="69" t="str">
        <f>IF(C463="","",IF(ISERROR(VLOOKUP(VLOOKUP(C463,Table1[[Practice no.]:[12]],29,FALSE),List!$A$2:$B$5,2,FALSE)),"",VLOOKUP(VLOOKUP(C463,Table1[[Practice no.]:[12]],29,FALSE),List!$A$2:$B$5,2,FALSE)))</f>
        <v/>
      </c>
      <c r="P463" s="69" t="str">
        <f>IF(C463="","",IF(ISERROR(VLOOKUP(VLOOKUP(C463,Table1[[Practice no.]:[12]],30,FALSE),List!$A$2:$B$5,2,FALSE)),"",VLOOKUP(VLOOKUP(C463,Table1[[Practice no.]:[12]],30,FALSE),List!$A$2:$B$5,2,FALSE)))</f>
        <v/>
      </c>
      <c r="Q463" s="77" t="str">
        <f>IF(C463="","",IF(ISERROR(VLOOKUP(VLOOKUP(C463,Table1[[Practice no.]:[12]],31,FALSE),List!$A$2:$B$5,2,FALSE)),"",VLOOKUP(VLOOKUP(C463,Table1[[Practice no.]:[12]],31,FALSE),List!$A$2:$B$5,2,FALSE)))</f>
        <v/>
      </c>
      <c r="R463" s="55" t="str">
        <f>IF(C463="","",IF(ISERROR(VLOOKUP(VLOOKUP(C463,Table1[[Practice no.]:[12]],32,FALSE),List!$A$2:$B$5,2,FALSE)),"",VLOOKUP(VLOOKUP(C463,Table1[[Practice no.]:[12]],32,FALSE),List!$A$2:$B$5,2,FALSE)))</f>
        <v/>
      </c>
      <c r="S463" s="55" t="str">
        <f>IF(C463="","",IF(ISERROR(VLOOKUP(VLOOKUP(C463,Table1[[Practice no.]:[12]],33,FALSE),List!$A$2:$B$5,2,FALSE)),"",VLOOKUP(VLOOKUP(C463,Table1[[Practice no.]:[12]],33,FALSE),List!$A$2:$B$5,2,FALSE)))</f>
        <v/>
      </c>
      <c r="T463" s="55" t="str">
        <f>IF(C463="","",IF(ISERROR(VLOOKUP(VLOOKUP(C463,Table1[[Practice no.]:[12]],34,FALSE),List!$A$2:$B$5,2,FALSE)),"",VLOOKUP(VLOOKUP(C463,Table1[[Practice no.]:[12]],34,FALSE),List!$A$2:$B$5,2,FALSE)))</f>
        <v/>
      </c>
      <c r="U463" s="55" t="str">
        <f>IF(C463="","",IF(ISERROR(VLOOKUP(VLOOKUP(C463,Table1[[Practice no.]:[12]],35,FALSE),List!$A$2:$B$5,2,FALSE)),"",VLOOKUP(VLOOKUP(C463,Table1[[Practice no.]:[12]],35,FALSE),List!$A$2:$B$5,2,FALSE)))</f>
        <v/>
      </c>
      <c r="V463" s="55" t="str">
        <f>IF(C463="","",IF(ISERROR(VLOOKUP(VLOOKUP(C463,Table1[[Practice no.]:[12]],36,FALSE),List!$A$2:$B$5,2,FALSE)),"",VLOOKUP(VLOOKUP(C463,Table1[[Practice no.]:[12]],36,FALSE),List!$A$2:$B$5,2,FALSE)))</f>
        <v/>
      </c>
      <c r="W463" s="55" t="str">
        <f>IF(C463="","",IF(ISERROR(VLOOKUP(VLOOKUP(C463,Table1[[Practice no.]:[12]],37,FALSE),List!$A$2:$B$5,2,FALSE)),"",VLOOKUP(VLOOKUP(C463,Table1[[Practice no.]:[12]],37,FALSE),List!$A$2:$B$5,2,FALSE)))</f>
        <v/>
      </c>
      <c r="X463" s="55" t="str">
        <f>IF(C463="","",IF(ISERROR(VLOOKUP(VLOOKUP(C463,Table1[[Practice no.]:[12]],38,FALSE),List!$A$2:$B$5,2,FALSE)),"",VLOOKUP(VLOOKUP(C463,Table1[[Practice no.]:[12]],38,FALSE),List!$A$2:$B$5,2,FALSE)))</f>
        <v/>
      </c>
      <c r="Y463" s="55" t="str">
        <f>IF(C463="","",IF(ISERROR(VLOOKUP(VLOOKUP(C463,Table1[[Practice no.]:[12]],39,FALSE),List!$A$2:$B$5,2,FALSE)),"",VLOOKUP(VLOOKUP(C463,Table1[[Practice no.]:[12]],39,FALSE),List!$A$2:$B$5,2,FALSE)))</f>
        <v/>
      </c>
      <c r="Z463" s="55" t="str">
        <f>IF(C463="","",IF(ISERROR(VLOOKUP(VLOOKUP(C463,Table1[[Practice no.]:[12]],40,FALSE),List!$A$2:$B$5,2,FALSE)),"",VLOOKUP(VLOOKUP(C463,Table1[[Practice no.]:[12]],40,FALSE),List!$A$2:$B$5,2,FALSE)))</f>
        <v/>
      </c>
      <c r="AA463" s="55" t="str">
        <f>IF(C463="","",IF(ISERROR(VLOOKUP(VLOOKUP(C463,Table1[[Practice no.]:[12]],41,FALSE),List!$A$2:$B$5,2,FALSE)),"",VLOOKUP(VLOOKUP(C463,Table1[[Practice no.]:[12]],41,FALSE),List!$A$2:$B$5,2,FALSE)))</f>
        <v/>
      </c>
      <c r="AB463" s="55" t="str">
        <f>IF(C463="","",IF(ISERROR(VLOOKUP(VLOOKUP(C463,Table1[[Practice no.]:[12]],42,FALSE),List!$A$2:$B$5,2,FALSE)),"",VLOOKUP(VLOOKUP(C463,Table1[[Practice no.]:[12]],42,FALSE),List!$A$2:$B$5,2,FALSE)))</f>
        <v/>
      </c>
    </row>
    <row r="464" spans="1:28" ht="40.35" customHeight="1">
      <c r="A464" s="222"/>
      <c r="B464" s="219"/>
      <c r="C464" s="217"/>
      <c r="D464" s="219" t="str">
        <f>IF(C464="","",HYPERLINK("#'" &amp; C464 &amp; "'!A1",VLOOKUP(C464,Table1[[Practice no.]:[Pracitce Name]],2,FALSE)))</f>
        <v/>
      </c>
      <c r="E464" s="65" t="str">
        <f>IF(C464="","",IF(ISERROR(VLOOKUP(VLOOKUP(C464,Table1[[Practice no.]:[12]],19,FALSE),List!$A$2:$B$5,2,FALSE)),"",VLOOKUP(VLOOKUP(C464,Table1[[Practice no.]:[12]],19,FALSE),List!$A$2:$B$5,2,FALSE)))</f>
        <v/>
      </c>
      <c r="F464" s="66" t="str">
        <f>IF(C464="","",IF(ISERROR(VLOOKUP(VLOOKUP(C464,Table1[[Practice no.]:[12]],20,FALSE),List!$A$2:$B$5,2,FALSE)),"",VLOOKUP(VLOOKUP(C464,Table1[[Practice no.]:[12]],20,FALSE),List!$A$2:$B$5,2,FALSE)))</f>
        <v/>
      </c>
      <c r="G464" s="66" t="str">
        <f>IF(C464="","",IF(ISERROR(VLOOKUP(VLOOKUP(C464,Table1[[Practice no.]:[12]],21,FALSE),List!$A$2:$B$5,2,FALSE)),"",VLOOKUP(VLOOKUP(C464,Table1[[Practice no.]:[12]],21,FALSE),List!$A$2:$B$5,2,FALSE)))</f>
        <v/>
      </c>
      <c r="H464" s="67" t="str">
        <f>IF(C464="","",IF(ISERROR(VLOOKUP(VLOOKUP(C464,Table1[[Practice no.]:[12]],22,FALSE),List!$A$2:$B$5,2,FALSE)),"",VLOOKUP(VLOOKUP(C464,Table1[[Practice no.]:[12]],22,FALSE),List!$A$2:$B$5,2,FALSE)))</f>
        <v/>
      </c>
      <c r="I464" s="67" t="str">
        <f>IF(C464="","",IF(ISERROR(VLOOKUP(VLOOKUP(C464,Table1[[Practice no.]:[12]],23,FALSE),List!$A$2:$B$5,2,FALSE)),"",VLOOKUP(VLOOKUP(C464,Table1[[Practice no.]:[12]],23,FALSE),List!$A$2:$B$5,2,FALSE)))</f>
        <v/>
      </c>
      <c r="J464" s="67" t="str">
        <f>IF(C464="","",IF(ISERROR(VLOOKUP(VLOOKUP(C464,Table1[[Practice no.]:[12]],24,FALSE),List!$A$2:$B$5,2,FALSE)),"",VLOOKUP(VLOOKUP(C464,Table1[[Practice no.]:[12]],24,FALSE),List!$A$2:$B$5,2,FALSE)))</f>
        <v/>
      </c>
      <c r="K464" s="68" t="str">
        <f>IF(C464="","",IF(ISERROR(VLOOKUP(VLOOKUP(C464,Table1[[Practice no.]:[12]],25,FALSE),List!$A$2:$B$5,2,FALSE)),"",VLOOKUP(VLOOKUP(C464,Table1[[Practice no.]:[12]],25,FALSE),List!$A$2:$B$5,2,FALSE)))</f>
        <v/>
      </c>
      <c r="L464" s="68" t="str">
        <f>IF(C464="","",IF(ISERROR(VLOOKUP(VLOOKUP(C464,Table1[[Practice no.]:[12]],26,FALSE),List!$A$2:$B$5,2,FALSE)),"",VLOOKUP(VLOOKUP(C464,Table1[[Practice no.]:[12]],26,FALSE),List!$A$2:$B$5,2,FALSE)))</f>
        <v/>
      </c>
      <c r="M464" s="68" t="str">
        <f>IF(C464="","",IF(ISERROR(VLOOKUP(VLOOKUP(C464,Table1[[Practice no.]:[12]],27,FALSE),List!$A$2:$B$5,2,FALSE)),"",VLOOKUP(VLOOKUP(C464,Table1[[Practice no.]:[12]],27,FALSE),List!$A$2:$B$5,2,FALSE)))</f>
        <v/>
      </c>
      <c r="N464" s="69" t="str">
        <f>IF(C464="","",IF(ISERROR(VLOOKUP(VLOOKUP(C464,Table1[[Practice no.]:[12]],28,FALSE),List!$A$2:$B$5,2,FALSE)),"",VLOOKUP(VLOOKUP(C464,Table1[[Practice no.]:[12]],28,FALSE),List!$A$2:$B$5,2,FALSE)))</f>
        <v/>
      </c>
      <c r="O464" s="69" t="str">
        <f>IF(C464="","",IF(ISERROR(VLOOKUP(VLOOKUP(C464,Table1[[Practice no.]:[12]],29,FALSE),List!$A$2:$B$5,2,FALSE)),"",VLOOKUP(VLOOKUP(C464,Table1[[Practice no.]:[12]],29,FALSE),List!$A$2:$B$5,2,FALSE)))</f>
        <v/>
      </c>
      <c r="P464" s="69" t="str">
        <f>IF(C464="","",IF(ISERROR(VLOOKUP(VLOOKUP(C464,Table1[[Practice no.]:[12]],30,FALSE),List!$A$2:$B$5,2,FALSE)),"",VLOOKUP(VLOOKUP(C464,Table1[[Practice no.]:[12]],30,FALSE),List!$A$2:$B$5,2,FALSE)))</f>
        <v/>
      </c>
      <c r="Q464" s="77" t="str">
        <f>IF(C464="","",IF(ISERROR(VLOOKUP(VLOOKUP(C464,Table1[[Practice no.]:[12]],31,FALSE),List!$A$2:$B$5,2,FALSE)),"",VLOOKUP(VLOOKUP(C464,Table1[[Practice no.]:[12]],31,FALSE),List!$A$2:$B$5,2,FALSE)))</f>
        <v/>
      </c>
      <c r="R464" s="55" t="str">
        <f>IF(C464="","",IF(ISERROR(VLOOKUP(VLOOKUP(C464,Table1[[Practice no.]:[12]],32,FALSE),List!$A$2:$B$5,2,FALSE)),"",VLOOKUP(VLOOKUP(C464,Table1[[Practice no.]:[12]],32,FALSE),List!$A$2:$B$5,2,FALSE)))</f>
        <v/>
      </c>
      <c r="S464" s="55" t="str">
        <f>IF(C464="","",IF(ISERROR(VLOOKUP(VLOOKUP(C464,Table1[[Practice no.]:[12]],33,FALSE),List!$A$2:$B$5,2,FALSE)),"",VLOOKUP(VLOOKUP(C464,Table1[[Practice no.]:[12]],33,FALSE),List!$A$2:$B$5,2,FALSE)))</f>
        <v/>
      </c>
      <c r="T464" s="55" t="str">
        <f>IF(C464="","",IF(ISERROR(VLOOKUP(VLOOKUP(C464,Table1[[Practice no.]:[12]],34,FALSE),List!$A$2:$B$5,2,FALSE)),"",VLOOKUP(VLOOKUP(C464,Table1[[Practice no.]:[12]],34,FALSE),List!$A$2:$B$5,2,FALSE)))</f>
        <v/>
      </c>
      <c r="U464" s="55" t="str">
        <f>IF(C464="","",IF(ISERROR(VLOOKUP(VLOOKUP(C464,Table1[[Practice no.]:[12]],35,FALSE),List!$A$2:$B$5,2,FALSE)),"",VLOOKUP(VLOOKUP(C464,Table1[[Practice no.]:[12]],35,FALSE),List!$A$2:$B$5,2,FALSE)))</f>
        <v/>
      </c>
      <c r="V464" s="55" t="str">
        <f>IF(C464="","",IF(ISERROR(VLOOKUP(VLOOKUP(C464,Table1[[Practice no.]:[12]],36,FALSE),List!$A$2:$B$5,2,FALSE)),"",VLOOKUP(VLOOKUP(C464,Table1[[Practice no.]:[12]],36,FALSE),List!$A$2:$B$5,2,FALSE)))</f>
        <v/>
      </c>
      <c r="W464" s="55" t="str">
        <f>IF(C464="","",IF(ISERROR(VLOOKUP(VLOOKUP(C464,Table1[[Practice no.]:[12]],37,FALSE),List!$A$2:$B$5,2,FALSE)),"",VLOOKUP(VLOOKUP(C464,Table1[[Practice no.]:[12]],37,FALSE),List!$A$2:$B$5,2,FALSE)))</f>
        <v/>
      </c>
      <c r="X464" s="55" t="str">
        <f>IF(C464="","",IF(ISERROR(VLOOKUP(VLOOKUP(C464,Table1[[Practice no.]:[12]],38,FALSE),List!$A$2:$B$5,2,FALSE)),"",VLOOKUP(VLOOKUP(C464,Table1[[Practice no.]:[12]],38,FALSE),List!$A$2:$B$5,2,FALSE)))</f>
        <v/>
      </c>
      <c r="Y464" s="55" t="str">
        <f>IF(C464="","",IF(ISERROR(VLOOKUP(VLOOKUP(C464,Table1[[Practice no.]:[12]],39,FALSE),List!$A$2:$B$5,2,FALSE)),"",VLOOKUP(VLOOKUP(C464,Table1[[Practice no.]:[12]],39,FALSE),List!$A$2:$B$5,2,FALSE)))</f>
        <v/>
      </c>
      <c r="Z464" s="55" t="str">
        <f>IF(C464="","",IF(ISERROR(VLOOKUP(VLOOKUP(C464,Table1[[Practice no.]:[12]],40,FALSE),List!$A$2:$B$5,2,FALSE)),"",VLOOKUP(VLOOKUP(C464,Table1[[Practice no.]:[12]],40,FALSE),List!$A$2:$B$5,2,FALSE)))</f>
        <v/>
      </c>
      <c r="AA464" s="55" t="str">
        <f>IF(C464="","",IF(ISERROR(VLOOKUP(VLOOKUP(C464,Table1[[Practice no.]:[12]],41,FALSE),List!$A$2:$B$5,2,FALSE)),"",VLOOKUP(VLOOKUP(C464,Table1[[Practice no.]:[12]],41,FALSE),List!$A$2:$B$5,2,FALSE)))</f>
        <v/>
      </c>
      <c r="AB464" s="55" t="str">
        <f>IF(C464="","",IF(ISERROR(VLOOKUP(VLOOKUP(C464,Table1[[Practice no.]:[12]],42,FALSE),List!$A$2:$B$5,2,FALSE)),"",VLOOKUP(VLOOKUP(C464,Table1[[Practice no.]:[12]],42,FALSE),List!$A$2:$B$5,2,FALSE)))</f>
        <v/>
      </c>
    </row>
    <row r="465" spans="1:28" ht="40.35" customHeight="1">
      <c r="A465" s="222"/>
      <c r="B465" s="219"/>
      <c r="C465" s="217"/>
      <c r="D465" s="219" t="str">
        <f>IF(C465="","",HYPERLINK("#'" &amp; C465 &amp; "'!A1",VLOOKUP(C465,Table1[[Practice no.]:[Pracitce Name]],2,FALSE)))</f>
        <v/>
      </c>
      <c r="E465" s="65" t="str">
        <f>IF(C465="","",IF(ISERROR(VLOOKUP(VLOOKUP(C465,Table1[[Practice no.]:[12]],19,FALSE),List!$A$2:$B$5,2,FALSE)),"",VLOOKUP(VLOOKUP(C465,Table1[[Practice no.]:[12]],19,FALSE),List!$A$2:$B$5,2,FALSE)))</f>
        <v/>
      </c>
      <c r="F465" s="66" t="str">
        <f>IF(C465="","",IF(ISERROR(VLOOKUP(VLOOKUP(C465,Table1[[Practice no.]:[12]],20,FALSE),List!$A$2:$B$5,2,FALSE)),"",VLOOKUP(VLOOKUP(C465,Table1[[Practice no.]:[12]],20,FALSE),List!$A$2:$B$5,2,FALSE)))</f>
        <v/>
      </c>
      <c r="G465" s="66" t="str">
        <f>IF(C465="","",IF(ISERROR(VLOOKUP(VLOOKUP(C465,Table1[[Practice no.]:[12]],21,FALSE),List!$A$2:$B$5,2,FALSE)),"",VLOOKUP(VLOOKUP(C465,Table1[[Practice no.]:[12]],21,FALSE),List!$A$2:$B$5,2,FALSE)))</f>
        <v/>
      </c>
      <c r="H465" s="67" t="str">
        <f>IF(C465="","",IF(ISERROR(VLOOKUP(VLOOKUP(C465,Table1[[Practice no.]:[12]],22,FALSE),List!$A$2:$B$5,2,FALSE)),"",VLOOKUP(VLOOKUP(C465,Table1[[Practice no.]:[12]],22,FALSE),List!$A$2:$B$5,2,FALSE)))</f>
        <v/>
      </c>
      <c r="I465" s="67" t="str">
        <f>IF(C465="","",IF(ISERROR(VLOOKUP(VLOOKUP(C465,Table1[[Practice no.]:[12]],23,FALSE),List!$A$2:$B$5,2,FALSE)),"",VLOOKUP(VLOOKUP(C465,Table1[[Practice no.]:[12]],23,FALSE),List!$A$2:$B$5,2,FALSE)))</f>
        <v/>
      </c>
      <c r="J465" s="67" t="str">
        <f>IF(C465="","",IF(ISERROR(VLOOKUP(VLOOKUP(C465,Table1[[Practice no.]:[12]],24,FALSE),List!$A$2:$B$5,2,FALSE)),"",VLOOKUP(VLOOKUP(C465,Table1[[Practice no.]:[12]],24,FALSE),List!$A$2:$B$5,2,FALSE)))</f>
        <v/>
      </c>
      <c r="K465" s="68" t="str">
        <f>IF(C465="","",IF(ISERROR(VLOOKUP(VLOOKUP(C465,Table1[[Practice no.]:[12]],25,FALSE),List!$A$2:$B$5,2,FALSE)),"",VLOOKUP(VLOOKUP(C465,Table1[[Practice no.]:[12]],25,FALSE),List!$A$2:$B$5,2,FALSE)))</f>
        <v/>
      </c>
      <c r="L465" s="68" t="str">
        <f>IF(C465="","",IF(ISERROR(VLOOKUP(VLOOKUP(C465,Table1[[Practice no.]:[12]],26,FALSE),List!$A$2:$B$5,2,FALSE)),"",VLOOKUP(VLOOKUP(C465,Table1[[Practice no.]:[12]],26,FALSE),List!$A$2:$B$5,2,FALSE)))</f>
        <v/>
      </c>
      <c r="M465" s="68" t="str">
        <f>IF(C465="","",IF(ISERROR(VLOOKUP(VLOOKUP(C465,Table1[[Practice no.]:[12]],27,FALSE),List!$A$2:$B$5,2,FALSE)),"",VLOOKUP(VLOOKUP(C465,Table1[[Practice no.]:[12]],27,FALSE),List!$A$2:$B$5,2,FALSE)))</f>
        <v/>
      </c>
      <c r="N465" s="69" t="str">
        <f>IF(C465="","",IF(ISERROR(VLOOKUP(VLOOKUP(C465,Table1[[Practice no.]:[12]],28,FALSE),List!$A$2:$B$5,2,FALSE)),"",VLOOKUP(VLOOKUP(C465,Table1[[Practice no.]:[12]],28,FALSE),List!$A$2:$B$5,2,FALSE)))</f>
        <v/>
      </c>
      <c r="O465" s="69" t="str">
        <f>IF(C465="","",IF(ISERROR(VLOOKUP(VLOOKUP(C465,Table1[[Practice no.]:[12]],29,FALSE),List!$A$2:$B$5,2,FALSE)),"",VLOOKUP(VLOOKUP(C465,Table1[[Practice no.]:[12]],29,FALSE),List!$A$2:$B$5,2,FALSE)))</f>
        <v/>
      </c>
      <c r="P465" s="69" t="str">
        <f>IF(C465="","",IF(ISERROR(VLOOKUP(VLOOKUP(C465,Table1[[Practice no.]:[12]],30,FALSE),List!$A$2:$B$5,2,FALSE)),"",VLOOKUP(VLOOKUP(C465,Table1[[Practice no.]:[12]],30,FALSE),List!$A$2:$B$5,2,FALSE)))</f>
        <v/>
      </c>
      <c r="Q465" s="77" t="str">
        <f>IF(C465="","",IF(ISERROR(VLOOKUP(VLOOKUP(C465,Table1[[Practice no.]:[12]],31,FALSE),List!$A$2:$B$5,2,FALSE)),"",VLOOKUP(VLOOKUP(C465,Table1[[Practice no.]:[12]],31,FALSE),List!$A$2:$B$5,2,FALSE)))</f>
        <v/>
      </c>
      <c r="R465" s="55" t="str">
        <f>IF(C465="","",IF(ISERROR(VLOOKUP(VLOOKUP(C465,Table1[[Practice no.]:[12]],32,FALSE),List!$A$2:$B$5,2,FALSE)),"",VLOOKUP(VLOOKUP(C465,Table1[[Practice no.]:[12]],32,FALSE),List!$A$2:$B$5,2,FALSE)))</f>
        <v/>
      </c>
      <c r="S465" s="55" t="str">
        <f>IF(C465="","",IF(ISERROR(VLOOKUP(VLOOKUP(C465,Table1[[Practice no.]:[12]],33,FALSE),List!$A$2:$B$5,2,FALSE)),"",VLOOKUP(VLOOKUP(C465,Table1[[Practice no.]:[12]],33,FALSE),List!$A$2:$B$5,2,FALSE)))</f>
        <v/>
      </c>
      <c r="T465" s="55" t="str">
        <f>IF(C465="","",IF(ISERROR(VLOOKUP(VLOOKUP(C465,Table1[[Practice no.]:[12]],34,FALSE),List!$A$2:$B$5,2,FALSE)),"",VLOOKUP(VLOOKUP(C465,Table1[[Practice no.]:[12]],34,FALSE),List!$A$2:$B$5,2,FALSE)))</f>
        <v/>
      </c>
      <c r="U465" s="55" t="str">
        <f>IF(C465="","",IF(ISERROR(VLOOKUP(VLOOKUP(C465,Table1[[Practice no.]:[12]],35,FALSE),List!$A$2:$B$5,2,FALSE)),"",VLOOKUP(VLOOKUP(C465,Table1[[Practice no.]:[12]],35,FALSE),List!$A$2:$B$5,2,FALSE)))</f>
        <v/>
      </c>
      <c r="V465" s="55" t="str">
        <f>IF(C465="","",IF(ISERROR(VLOOKUP(VLOOKUP(C465,Table1[[Practice no.]:[12]],36,FALSE),List!$A$2:$B$5,2,FALSE)),"",VLOOKUP(VLOOKUP(C465,Table1[[Practice no.]:[12]],36,FALSE),List!$A$2:$B$5,2,FALSE)))</f>
        <v/>
      </c>
      <c r="W465" s="55" t="str">
        <f>IF(C465="","",IF(ISERROR(VLOOKUP(VLOOKUP(C465,Table1[[Practice no.]:[12]],37,FALSE),List!$A$2:$B$5,2,FALSE)),"",VLOOKUP(VLOOKUP(C465,Table1[[Practice no.]:[12]],37,FALSE),List!$A$2:$B$5,2,FALSE)))</f>
        <v/>
      </c>
      <c r="X465" s="55" t="str">
        <f>IF(C465="","",IF(ISERROR(VLOOKUP(VLOOKUP(C465,Table1[[Practice no.]:[12]],38,FALSE),List!$A$2:$B$5,2,FALSE)),"",VLOOKUP(VLOOKUP(C465,Table1[[Practice no.]:[12]],38,FALSE),List!$A$2:$B$5,2,FALSE)))</f>
        <v/>
      </c>
      <c r="Y465" s="55" t="str">
        <f>IF(C465="","",IF(ISERROR(VLOOKUP(VLOOKUP(C465,Table1[[Practice no.]:[12]],39,FALSE),List!$A$2:$B$5,2,FALSE)),"",VLOOKUP(VLOOKUP(C465,Table1[[Practice no.]:[12]],39,FALSE),List!$A$2:$B$5,2,FALSE)))</f>
        <v/>
      </c>
      <c r="Z465" s="55" t="str">
        <f>IF(C465="","",IF(ISERROR(VLOOKUP(VLOOKUP(C465,Table1[[Practice no.]:[12]],40,FALSE),List!$A$2:$B$5,2,FALSE)),"",VLOOKUP(VLOOKUP(C465,Table1[[Practice no.]:[12]],40,FALSE),List!$A$2:$B$5,2,FALSE)))</f>
        <v/>
      </c>
      <c r="AA465" s="55" t="str">
        <f>IF(C465="","",IF(ISERROR(VLOOKUP(VLOOKUP(C465,Table1[[Practice no.]:[12]],41,FALSE),List!$A$2:$B$5,2,FALSE)),"",VLOOKUP(VLOOKUP(C465,Table1[[Practice no.]:[12]],41,FALSE),List!$A$2:$B$5,2,FALSE)))</f>
        <v/>
      </c>
      <c r="AB465" s="55" t="str">
        <f>IF(C465="","",IF(ISERROR(VLOOKUP(VLOOKUP(C465,Table1[[Practice no.]:[12]],42,FALSE),List!$A$2:$B$5,2,FALSE)),"",VLOOKUP(VLOOKUP(C465,Table1[[Practice no.]:[12]],42,FALSE),List!$A$2:$B$5,2,FALSE)))</f>
        <v/>
      </c>
    </row>
    <row r="466" spans="1:28" ht="40.35" customHeight="1">
      <c r="A466" s="222"/>
      <c r="B466" s="219"/>
      <c r="C466" s="217"/>
      <c r="D466" s="219" t="str">
        <f>IF(C466="","",HYPERLINK("#'" &amp; C466 &amp; "'!A1",VLOOKUP(C466,Table1[[Practice no.]:[Pracitce Name]],2,FALSE)))</f>
        <v/>
      </c>
      <c r="E466" s="65" t="str">
        <f>IF(C466="","",IF(ISERROR(VLOOKUP(VLOOKUP(C466,Table1[[Practice no.]:[12]],19,FALSE),List!$A$2:$B$5,2,FALSE)),"",VLOOKUP(VLOOKUP(C466,Table1[[Practice no.]:[12]],19,FALSE),List!$A$2:$B$5,2,FALSE)))</f>
        <v/>
      </c>
      <c r="F466" s="66" t="str">
        <f>IF(C466="","",IF(ISERROR(VLOOKUP(VLOOKUP(C466,Table1[[Practice no.]:[12]],20,FALSE),List!$A$2:$B$5,2,FALSE)),"",VLOOKUP(VLOOKUP(C466,Table1[[Practice no.]:[12]],20,FALSE),List!$A$2:$B$5,2,FALSE)))</f>
        <v/>
      </c>
      <c r="G466" s="66" t="str">
        <f>IF(C466="","",IF(ISERROR(VLOOKUP(VLOOKUP(C466,Table1[[Practice no.]:[12]],21,FALSE),List!$A$2:$B$5,2,FALSE)),"",VLOOKUP(VLOOKUP(C466,Table1[[Practice no.]:[12]],21,FALSE),List!$A$2:$B$5,2,FALSE)))</f>
        <v/>
      </c>
      <c r="H466" s="67" t="str">
        <f>IF(C466="","",IF(ISERROR(VLOOKUP(VLOOKUP(C466,Table1[[Practice no.]:[12]],22,FALSE),List!$A$2:$B$5,2,FALSE)),"",VLOOKUP(VLOOKUP(C466,Table1[[Practice no.]:[12]],22,FALSE),List!$A$2:$B$5,2,FALSE)))</f>
        <v/>
      </c>
      <c r="I466" s="67" t="str">
        <f>IF(C466="","",IF(ISERROR(VLOOKUP(VLOOKUP(C466,Table1[[Practice no.]:[12]],23,FALSE),List!$A$2:$B$5,2,FALSE)),"",VLOOKUP(VLOOKUP(C466,Table1[[Practice no.]:[12]],23,FALSE),List!$A$2:$B$5,2,FALSE)))</f>
        <v/>
      </c>
      <c r="J466" s="67" t="str">
        <f>IF(C466="","",IF(ISERROR(VLOOKUP(VLOOKUP(C466,Table1[[Practice no.]:[12]],24,FALSE),List!$A$2:$B$5,2,FALSE)),"",VLOOKUP(VLOOKUP(C466,Table1[[Practice no.]:[12]],24,FALSE),List!$A$2:$B$5,2,FALSE)))</f>
        <v/>
      </c>
      <c r="K466" s="68" t="str">
        <f>IF(C466="","",IF(ISERROR(VLOOKUP(VLOOKUP(C466,Table1[[Practice no.]:[12]],25,FALSE),List!$A$2:$B$5,2,FALSE)),"",VLOOKUP(VLOOKUP(C466,Table1[[Practice no.]:[12]],25,FALSE),List!$A$2:$B$5,2,FALSE)))</f>
        <v/>
      </c>
      <c r="L466" s="68" t="str">
        <f>IF(C466="","",IF(ISERROR(VLOOKUP(VLOOKUP(C466,Table1[[Practice no.]:[12]],26,FALSE),List!$A$2:$B$5,2,FALSE)),"",VLOOKUP(VLOOKUP(C466,Table1[[Practice no.]:[12]],26,FALSE),List!$A$2:$B$5,2,FALSE)))</f>
        <v/>
      </c>
      <c r="M466" s="68" t="str">
        <f>IF(C466="","",IF(ISERROR(VLOOKUP(VLOOKUP(C466,Table1[[Practice no.]:[12]],27,FALSE),List!$A$2:$B$5,2,FALSE)),"",VLOOKUP(VLOOKUP(C466,Table1[[Practice no.]:[12]],27,FALSE),List!$A$2:$B$5,2,FALSE)))</f>
        <v/>
      </c>
      <c r="N466" s="69" t="str">
        <f>IF(C466="","",IF(ISERROR(VLOOKUP(VLOOKUP(C466,Table1[[Practice no.]:[12]],28,FALSE),List!$A$2:$B$5,2,FALSE)),"",VLOOKUP(VLOOKUP(C466,Table1[[Practice no.]:[12]],28,FALSE),List!$A$2:$B$5,2,FALSE)))</f>
        <v/>
      </c>
      <c r="O466" s="69" t="str">
        <f>IF(C466="","",IF(ISERROR(VLOOKUP(VLOOKUP(C466,Table1[[Practice no.]:[12]],29,FALSE),List!$A$2:$B$5,2,FALSE)),"",VLOOKUP(VLOOKUP(C466,Table1[[Practice no.]:[12]],29,FALSE),List!$A$2:$B$5,2,FALSE)))</f>
        <v/>
      </c>
      <c r="P466" s="69" t="str">
        <f>IF(C466="","",IF(ISERROR(VLOOKUP(VLOOKUP(C466,Table1[[Practice no.]:[12]],30,FALSE),List!$A$2:$B$5,2,FALSE)),"",VLOOKUP(VLOOKUP(C466,Table1[[Practice no.]:[12]],30,FALSE),List!$A$2:$B$5,2,FALSE)))</f>
        <v/>
      </c>
      <c r="Q466" s="77" t="str">
        <f>IF(C466="","",IF(ISERROR(VLOOKUP(VLOOKUP(C466,Table1[[Practice no.]:[12]],31,FALSE),List!$A$2:$B$5,2,FALSE)),"",VLOOKUP(VLOOKUP(C466,Table1[[Practice no.]:[12]],31,FALSE),List!$A$2:$B$5,2,FALSE)))</f>
        <v/>
      </c>
      <c r="R466" s="55" t="str">
        <f>IF(C466="","",IF(ISERROR(VLOOKUP(VLOOKUP(C466,Table1[[Practice no.]:[12]],32,FALSE),List!$A$2:$B$5,2,FALSE)),"",VLOOKUP(VLOOKUP(C466,Table1[[Practice no.]:[12]],32,FALSE),List!$A$2:$B$5,2,FALSE)))</f>
        <v/>
      </c>
      <c r="S466" s="55" t="str">
        <f>IF(C466="","",IF(ISERROR(VLOOKUP(VLOOKUP(C466,Table1[[Practice no.]:[12]],33,FALSE),List!$A$2:$B$5,2,FALSE)),"",VLOOKUP(VLOOKUP(C466,Table1[[Practice no.]:[12]],33,FALSE),List!$A$2:$B$5,2,FALSE)))</f>
        <v/>
      </c>
      <c r="T466" s="55" t="str">
        <f>IF(C466="","",IF(ISERROR(VLOOKUP(VLOOKUP(C466,Table1[[Practice no.]:[12]],34,FALSE),List!$A$2:$B$5,2,FALSE)),"",VLOOKUP(VLOOKUP(C466,Table1[[Practice no.]:[12]],34,FALSE),List!$A$2:$B$5,2,FALSE)))</f>
        <v/>
      </c>
      <c r="U466" s="55" t="str">
        <f>IF(C466="","",IF(ISERROR(VLOOKUP(VLOOKUP(C466,Table1[[Practice no.]:[12]],35,FALSE),List!$A$2:$B$5,2,FALSE)),"",VLOOKUP(VLOOKUP(C466,Table1[[Practice no.]:[12]],35,FALSE),List!$A$2:$B$5,2,FALSE)))</f>
        <v/>
      </c>
      <c r="V466" s="55" t="str">
        <f>IF(C466="","",IF(ISERROR(VLOOKUP(VLOOKUP(C466,Table1[[Practice no.]:[12]],36,FALSE),List!$A$2:$B$5,2,FALSE)),"",VLOOKUP(VLOOKUP(C466,Table1[[Practice no.]:[12]],36,FALSE),List!$A$2:$B$5,2,FALSE)))</f>
        <v/>
      </c>
      <c r="W466" s="55" t="str">
        <f>IF(C466="","",IF(ISERROR(VLOOKUP(VLOOKUP(C466,Table1[[Practice no.]:[12]],37,FALSE),List!$A$2:$B$5,2,FALSE)),"",VLOOKUP(VLOOKUP(C466,Table1[[Practice no.]:[12]],37,FALSE),List!$A$2:$B$5,2,FALSE)))</f>
        <v/>
      </c>
      <c r="X466" s="55" t="str">
        <f>IF(C466="","",IF(ISERROR(VLOOKUP(VLOOKUP(C466,Table1[[Practice no.]:[12]],38,FALSE),List!$A$2:$B$5,2,FALSE)),"",VLOOKUP(VLOOKUP(C466,Table1[[Practice no.]:[12]],38,FALSE),List!$A$2:$B$5,2,FALSE)))</f>
        <v/>
      </c>
      <c r="Y466" s="55" t="str">
        <f>IF(C466="","",IF(ISERROR(VLOOKUP(VLOOKUP(C466,Table1[[Practice no.]:[12]],39,FALSE),List!$A$2:$B$5,2,FALSE)),"",VLOOKUP(VLOOKUP(C466,Table1[[Practice no.]:[12]],39,FALSE),List!$A$2:$B$5,2,FALSE)))</f>
        <v/>
      </c>
      <c r="Z466" s="55" t="str">
        <f>IF(C466="","",IF(ISERROR(VLOOKUP(VLOOKUP(C466,Table1[[Practice no.]:[12]],40,FALSE),List!$A$2:$B$5,2,FALSE)),"",VLOOKUP(VLOOKUP(C466,Table1[[Practice no.]:[12]],40,FALSE),List!$A$2:$B$5,2,FALSE)))</f>
        <v/>
      </c>
      <c r="AA466" s="55" t="str">
        <f>IF(C466="","",IF(ISERROR(VLOOKUP(VLOOKUP(C466,Table1[[Practice no.]:[12]],41,FALSE),List!$A$2:$B$5,2,FALSE)),"",VLOOKUP(VLOOKUP(C466,Table1[[Practice no.]:[12]],41,FALSE),List!$A$2:$B$5,2,FALSE)))</f>
        <v/>
      </c>
      <c r="AB466" s="55" t="str">
        <f>IF(C466="","",IF(ISERROR(VLOOKUP(VLOOKUP(C466,Table1[[Practice no.]:[12]],42,FALSE),List!$A$2:$B$5,2,FALSE)),"",VLOOKUP(VLOOKUP(C466,Table1[[Practice no.]:[12]],42,FALSE),List!$A$2:$B$5,2,FALSE)))</f>
        <v/>
      </c>
    </row>
    <row r="467" spans="1:28" ht="40.35" customHeight="1">
      <c r="A467" s="222"/>
      <c r="B467" s="219"/>
      <c r="C467" s="217"/>
      <c r="D467" s="219" t="str">
        <f>IF(C467="","",HYPERLINK("#'" &amp; C467 &amp; "'!A1",VLOOKUP(C467,Table1[[Practice no.]:[Pracitce Name]],2,FALSE)))</f>
        <v/>
      </c>
      <c r="E467" s="65" t="str">
        <f>IF(C467="","",IF(ISERROR(VLOOKUP(VLOOKUP(C467,Table1[[Practice no.]:[12]],19,FALSE),List!$A$2:$B$5,2,FALSE)),"",VLOOKUP(VLOOKUP(C467,Table1[[Practice no.]:[12]],19,FALSE),List!$A$2:$B$5,2,FALSE)))</f>
        <v/>
      </c>
      <c r="F467" s="66" t="str">
        <f>IF(C467="","",IF(ISERROR(VLOOKUP(VLOOKUP(C467,Table1[[Practice no.]:[12]],20,FALSE),List!$A$2:$B$5,2,FALSE)),"",VLOOKUP(VLOOKUP(C467,Table1[[Practice no.]:[12]],20,FALSE),List!$A$2:$B$5,2,FALSE)))</f>
        <v/>
      </c>
      <c r="G467" s="66" t="str">
        <f>IF(C467="","",IF(ISERROR(VLOOKUP(VLOOKUP(C467,Table1[[Practice no.]:[12]],21,FALSE),List!$A$2:$B$5,2,FALSE)),"",VLOOKUP(VLOOKUP(C467,Table1[[Practice no.]:[12]],21,FALSE),List!$A$2:$B$5,2,FALSE)))</f>
        <v/>
      </c>
      <c r="H467" s="67" t="str">
        <f>IF(C467="","",IF(ISERROR(VLOOKUP(VLOOKUP(C467,Table1[[Practice no.]:[12]],22,FALSE),List!$A$2:$B$5,2,FALSE)),"",VLOOKUP(VLOOKUP(C467,Table1[[Practice no.]:[12]],22,FALSE),List!$A$2:$B$5,2,FALSE)))</f>
        <v/>
      </c>
      <c r="I467" s="67" t="str">
        <f>IF(C467="","",IF(ISERROR(VLOOKUP(VLOOKUP(C467,Table1[[Practice no.]:[12]],23,FALSE),List!$A$2:$B$5,2,FALSE)),"",VLOOKUP(VLOOKUP(C467,Table1[[Practice no.]:[12]],23,FALSE),List!$A$2:$B$5,2,FALSE)))</f>
        <v/>
      </c>
      <c r="J467" s="67" t="str">
        <f>IF(C467="","",IF(ISERROR(VLOOKUP(VLOOKUP(C467,Table1[[Practice no.]:[12]],24,FALSE),List!$A$2:$B$5,2,FALSE)),"",VLOOKUP(VLOOKUP(C467,Table1[[Practice no.]:[12]],24,FALSE),List!$A$2:$B$5,2,FALSE)))</f>
        <v/>
      </c>
      <c r="K467" s="68" t="str">
        <f>IF(C467="","",IF(ISERROR(VLOOKUP(VLOOKUP(C467,Table1[[Practice no.]:[12]],25,FALSE),List!$A$2:$B$5,2,FALSE)),"",VLOOKUP(VLOOKUP(C467,Table1[[Practice no.]:[12]],25,FALSE),List!$A$2:$B$5,2,FALSE)))</f>
        <v/>
      </c>
      <c r="L467" s="68" t="str">
        <f>IF(C467="","",IF(ISERROR(VLOOKUP(VLOOKUP(C467,Table1[[Practice no.]:[12]],26,FALSE),List!$A$2:$B$5,2,FALSE)),"",VLOOKUP(VLOOKUP(C467,Table1[[Practice no.]:[12]],26,FALSE),List!$A$2:$B$5,2,FALSE)))</f>
        <v/>
      </c>
      <c r="M467" s="68" t="str">
        <f>IF(C467="","",IF(ISERROR(VLOOKUP(VLOOKUP(C467,Table1[[Practice no.]:[12]],27,FALSE),List!$A$2:$B$5,2,FALSE)),"",VLOOKUP(VLOOKUP(C467,Table1[[Practice no.]:[12]],27,FALSE),List!$A$2:$B$5,2,FALSE)))</f>
        <v/>
      </c>
      <c r="N467" s="69" t="str">
        <f>IF(C467="","",IF(ISERROR(VLOOKUP(VLOOKUP(C467,Table1[[Practice no.]:[12]],28,FALSE),List!$A$2:$B$5,2,FALSE)),"",VLOOKUP(VLOOKUP(C467,Table1[[Practice no.]:[12]],28,FALSE),List!$A$2:$B$5,2,FALSE)))</f>
        <v/>
      </c>
      <c r="O467" s="69" t="str">
        <f>IF(C467="","",IF(ISERROR(VLOOKUP(VLOOKUP(C467,Table1[[Practice no.]:[12]],29,FALSE),List!$A$2:$B$5,2,FALSE)),"",VLOOKUP(VLOOKUP(C467,Table1[[Practice no.]:[12]],29,FALSE),List!$A$2:$B$5,2,FALSE)))</f>
        <v/>
      </c>
      <c r="P467" s="69" t="str">
        <f>IF(C467="","",IF(ISERROR(VLOOKUP(VLOOKUP(C467,Table1[[Practice no.]:[12]],30,FALSE),List!$A$2:$B$5,2,FALSE)),"",VLOOKUP(VLOOKUP(C467,Table1[[Practice no.]:[12]],30,FALSE),List!$A$2:$B$5,2,FALSE)))</f>
        <v/>
      </c>
      <c r="Q467" s="77" t="str">
        <f>IF(C467="","",IF(ISERROR(VLOOKUP(VLOOKUP(C467,Table1[[Practice no.]:[12]],31,FALSE),List!$A$2:$B$5,2,FALSE)),"",VLOOKUP(VLOOKUP(C467,Table1[[Practice no.]:[12]],31,FALSE),List!$A$2:$B$5,2,FALSE)))</f>
        <v/>
      </c>
      <c r="R467" s="55" t="str">
        <f>IF(C467="","",IF(ISERROR(VLOOKUP(VLOOKUP(C467,Table1[[Practice no.]:[12]],32,FALSE),List!$A$2:$B$5,2,FALSE)),"",VLOOKUP(VLOOKUP(C467,Table1[[Practice no.]:[12]],32,FALSE),List!$A$2:$B$5,2,FALSE)))</f>
        <v/>
      </c>
      <c r="S467" s="55" t="str">
        <f>IF(C467="","",IF(ISERROR(VLOOKUP(VLOOKUP(C467,Table1[[Practice no.]:[12]],33,FALSE),List!$A$2:$B$5,2,FALSE)),"",VLOOKUP(VLOOKUP(C467,Table1[[Practice no.]:[12]],33,FALSE),List!$A$2:$B$5,2,FALSE)))</f>
        <v/>
      </c>
      <c r="T467" s="55" t="str">
        <f>IF(C467="","",IF(ISERROR(VLOOKUP(VLOOKUP(C467,Table1[[Practice no.]:[12]],34,FALSE),List!$A$2:$B$5,2,FALSE)),"",VLOOKUP(VLOOKUP(C467,Table1[[Practice no.]:[12]],34,FALSE),List!$A$2:$B$5,2,FALSE)))</f>
        <v/>
      </c>
      <c r="U467" s="55" t="str">
        <f>IF(C467="","",IF(ISERROR(VLOOKUP(VLOOKUP(C467,Table1[[Practice no.]:[12]],35,FALSE),List!$A$2:$B$5,2,FALSE)),"",VLOOKUP(VLOOKUP(C467,Table1[[Practice no.]:[12]],35,FALSE),List!$A$2:$B$5,2,FALSE)))</f>
        <v/>
      </c>
      <c r="V467" s="55" t="str">
        <f>IF(C467="","",IF(ISERROR(VLOOKUP(VLOOKUP(C467,Table1[[Practice no.]:[12]],36,FALSE),List!$A$2:$B$5,2,FALSE)),"",VLOOKUP(VLOOKUP(C467,Table1[[Practice no.]:[12]],36,FALSE),List!$A$2:$B$5,2,FALSE)))</f>
        <v/>
      </c>
      <c r="W467" s="55" t="str">
        <f>IF(C467="","",IF(ISERROR(VLOOKUP(VLOOKUP(C467,Table1[[Practice no.]:[12]],37,FALSE),List!$A$2:$B$5,2,FALSE)),"",VLOOKUP(VLOOKUP(C467,Table1[[Practice no.]:[12]],37,FALSE),List!$A$2:$B$5,2,FALSE)))</f>
        <v/>
      </c>
      <c r="X467" s="55" t="str">
        <f>IF(C467="","",IF(ISERROR(VLOOKUP(VLOOKUP(C467,Table1[[Practice no.]:[12]],38,FALSE),List!$A$2:$B$5,2,FALSE)),"",VLOOKUP(VLOOKUP(C467,Table1[[Practice no.]:[12]],38,FALSE),List!$A$2:$B$5,2,FALSE)))</f>
        <v/>
      </c>
      <c r="Y467" s="55" t="str">
        <f>IF(C467="","",IF(ISERROR(VLOOKUP(VLOOKUP(C467,Table1[[Practice no.]:[12]],39,FALSE),List!$A$2:$B$5,2,FALSE)),"",VLOOKUP(VLOOKUP(C467,Table1[[Practice no.]:[12]],39,FALSE),List!$A$2:$B$5,2,FALSE)))</f>
        <v/>
      </c>
      <c r="Z467" s="55" t="str">
        <f>IF(C467="","",IF(ISERROR(VLOOKUP(VLOOKUP(C467,Table1[[Practice no.]:[12]],40,FALSE),List!$A$2:$B$5,2,FALSE)),"",VLOOKUP(VLOOKUP(C467,Table1[[Practice no.]:[12]],40,FALSE),List!$A$2:$B$5,2,FALSE)))</f>
        <v/>
      </c>
      <c r="AA467" s="55" t="str">
        <f>IF(C467="","",IF(ISERROR(VLOOKUP(VLOOKUP(C467,Table1[[Practice no.]:[12]],41,FALSE),List!$A$2:$B$5,2,FALSE)),"",VLOOKUP(VLOOKUP(C467,Table1[[Practice no.]:[12]],41,FALSE),List!$A$2:$B$5,2,FALSE)))</f>
        <v/>
      </c>
      <c r="AB467" s="55" t="str">
        <f>IF(C467="","",IF(ISERROR(VLOOKUP(VLOOKUP(C467,Table1[[Practice no.]:[12]],42,FALSE),List!$A$2:$B$5,2,FALSE)),"",VLOOKUP(VLOOKUP(C467,Table1[[Practice no.]:[12]],42,FALSE),List!$A$2:$B$5,2,FALSE)))</f>
        <v/>
      </c>
    </row>
    <row r="468" spans="1:28" ht="40.35" customHeight="1">
      <c r="A468" s="222"/>
      <c r="B468" s="219"/>
      <c r="C468" s="217"/>
      <c r="D468" s="219" t="str">
        <f>IF(C468="","",HYPERLINK("#'" &amp; C468 &amp; "'!A1",VLOOKUP(C468,Table1[[Practice no.]:[Pracitce Name]],2,FALSE)))</f>
        <v/>
      </c>
      <c r="E468" s="65" t="str">
        <f>IF(C468="","",IF(ISERROR(VLOOKUP(VLOOKUP(C468,Table1[[Practice no.]:[12]],19,FALSE),List!$A$2:$B$5,2,FALSE)),"",VLOOKUP(VLOOKUP(C468,Table1[[Practice no.]:[12]],19,FALSE),List!$A$2:$B$5,2,FALSE)))</f>
        <v/>
      </c>
      <c r="F468" s="66" t="str">
        <f>IF(C468="","",IF(ISERROR(VLOOKUP(VLOOKUP(C468,Table1[[Practice no.]:[12]],20,FALSE),List!$A$2:$B$5,2,FALSE)),"",VLOOKUP(VLOOKUP(C468,Table1[[Practice no.]:[12]],20,FALSE),List!$A$2:$B$5,2,FALSE)))</f>
        <v/>
      </c>
      <c r="G468" s="66" t="str">
        <f>IF(C468="","",IF(ISERROR(VLOOKUP(VLOOKUP(C468,Table1[[Practice no.]:[12]],21,FALSE),List!$A$2:$B$5,2,FALSE)),"",VLOOKUP(VLOOKUP(C468,Table1[[Practice no.]:[12]],21,FALSE),List!$A$2:$B$5,2,FALSE)))</f>
        <v/>
      </c>
      <c r="H468" s="67" t="str">
        <f>IF(C468="","",IF(ISERROR(VLOOKUP(VLOOKUP(C468,Table1[[Practice no.]:[12]],22,FALSE),List!$A$2:$B$5,2,FALSE)),"",VLOOKUP(VLOOKUP(C468,Table1[[Practice no.]:[12]],22,FALSE),List!$A$2:$B$5,2,FALSE)))</f>
        <v/>
      </c>
      <c r="I468" s="67" t="str">
        <f>IF(C468="","",IF(ISERROR(VLOOKUP(VLOOKUP(C468,Table1[[Practice no.]:[12]],23,FALSE),List!$A$2:$B$5,2,FALSE)),"",VLOOKUP(VLOOKUP(C468,Table1[[Practice no.]:[12]],23,FALSE),List!$A$2:$B$5,2,FALSE)))</f>
        <v/>
      </c>
      <c r="J468" s="67" t="str">
        <f>IF(C468="","",IF(ISERROR(VLOOKUP(VLOOKUP(C468,Table1[[Practice no.]:[12]],24,FALSE),List!$A$2:$B$5,2,FALSE)),"",VLOOKUP(VLOOKUP(C468,Table1[[Practice no.]:[12]],24,FALSE),List!$A$2:$B$5,2,FALSE)))</f>
        <v/>
      </c>
      <c r="K468" s="68" t="str">
        <f>IF(C468="","",IF(ISERROR(VLOOKUP(VLOOKUP(C468,Table1[[Practice no.]:[12]],25,FALSE),List!$A$2:$B$5,2,FALSE)),"",VLOOKUP(VLOOKUP(C468,Table1[[Practice no.]:[12]],25,FALSE),List!$A$2:$B$5,2,FALSE)))</f>
        <v/>
      </c>
      <c r="L468" s="68" t="str">
        <f>IF(C468="","",IF(ISERROR(VLOOKUP(VLOOKUP(C468,Table1[[Practice no.]:[12]],26,FALSE),List!$A$2:$B$5,2,FALSE)),"",VLOOKUP(VLOOKUP(C468,Table1[[Practice no.]:[12]],26,FALSE),List!$A$2:$B$5,2,FALSE)))</f>
        <v/>
      </c>
      <c r="M468" s="68" t="str">
        <f>IF(C468="","",IF(ISERROR(VLOOKUP(VLOOKUP(C468,Table1[[Practice no.]:[12]],27,FALSE),List!$A$2:$B$5,2,FALSE)),"",VLOOKUP(VLOOKUP(C468,Table1[[Practice no.]:[12]],27,FALSE),List!$A$2:$B$5,2,FALSE)))</f>
        <v/>
      </c>
      <c r="N468" s="69" t="str">
        <f>IF(C468="","",IF(ISERROR(VLOOKUP(VLOOKUP(C468,Table1[[Practice no.]:[12]],28,FALSE),List!$A$2:$B$5,2,FALSE)),"",VLOOKUP(VLOOKUP(C468,Table1[[Practice no.]:[12]],28,FALSE),List!$A$2:$B$5,2,FALSE)))</f>
        <v/>
      </c>
      <c r="O468" s="69" t="str">
        <f>IF(C468="","",IF(ISERROR(VLOOKUP(VLOOKUP(C468,Table1[[Practice no.]:[12]],29,FALSE),List!$A$2:$B$5,2,FALSE)),"",VLOOKUP(VLOOKUP(C468,Table1[[Practice no.]:[12]],29,FALSE),List!$A$2:$B$5,2,FALSE)))</f>
        <v/>
      </c>
      <c r="P468" s="69" t="str">
        <f>IF(C468="","",IF(ISERROR(VLOOKUP(VLOOKUP(C468,Table1[[Practice no.]:[12]],30,FALSE),List!$A$2:$B$5,2,FALSE)),"",VLOOKUP(VLOOKUP(C468,Table1[[Practice no.]:[12]],30,FALSE),List!$A$2:$B$5,2,FALSE)))</f>
        <v/>
      </c>
      <c r="Q468" s="77" t="str">
        <f>IF(C468="","",IF(ISERROR(VLOOKUP(VLOOKUP(C468,Table1[[Practice no.]:[12]],31,FALSE),List!$A$2:$B$5,2,FALSE)),"",VLOOKUP(VLOOKUP(C468,Table1[[Practice no.]:[12]],31,FALSE),List!$A$2:$B$5,2,FALSE)))</f>
        <v/>
      </c>
      <c r="R468" s="55" t="str">
        <f>IF(C468="","",IF(ISERROR(VLOOKUP(VLOOKUP(C468,Table1[[Practice no.]:[12]],32,FALSE),List!$A$2:$B$5,2,FALSE)),"",VLOOKUP(VLOOKUP(C468,Table1[[Practice no.]:[12]],32,FALSE),List!$A$2:$B$5,2,FALSE)))</f>
        <v/>
      </c>
      <c r="S468" s="55" t="str">
        <f>IF(C468="","",IF(ISERROR(VLOOKUP(VLOOKUP(C468,Table1[[Practice no.]:[12]],33,FALSE),List!$A$2:$B$5,2,FALSE)),"",VLOOKUP(VLOOKUP(C468,Table1[[Practice no.]:[12]],33,FALSE),List!$A$2:$B$5,2,FALSE)))</f>
        <v/>
      </c>
      <c r="T468" s="55" t="str">
        <f>IF(C468="","",IF(ISERROR(VLOOKUP(VLOOKUP(C468,Table1[[Practice no.]:[12]],34,FALSE),List!$A$2:$B$5,2,FALSE)),"",VLOOKUP(VLOOKUP(C468,Table1[[Practice no.]:[12]],34,FALSE),List!$A$2:$B$5,2,FALSE)))</f>
        <v/>
      </c>
      <c r="U468" s="55" t="str">
        <f>IF(C468="","",IF(ISERROR(VLOOKUP(VLOOKUP(C468,Table1[[Practice no.]:[12]],35,FALSE),List!$A$2:$B$5,2,FALSE)),"",VLOOKUP(VLOOKUP(C468,Table1[[Practice no.]:[12]],35,FALSE),List!$A$2:$B$5,2,FALSE)))</f>
        <v/>
      </c>
      <c r="V468" s="55" t="str">
        <f>IF(C468="","",IF(ISERROR(VLOOKUP(VLOOKUP(C468,Table1[[Practice no.]:[12]],36,FALSE),List!$A$2:$B$5,2,FALSE)),"",VLOOKUP(VLOOKUP(C468,Table1[[Practice no.]:[12]],36,FALSE),List!$A$2:$B$5,2,FALSE)))</f>
        <v/>
      </c>
      <c r="W468" s="55" t="str">
        <f>IF(C468="","",IF(ISERROR(VLOOKUP(VLOOKUP(C468,Table1[[Practice no.]:[12]],37,FALSE),List!$A$2:$B$5,2,FALSE)),"",VLOOKUP(VLOOKUP(C468,Table1[[Practice no.]:[12]],37,FALSE),List!$A$2:$B$5,2,FALSE)))</f>
        <v/>
      </c>
      <c r="X468" s="55" t="str">
        <f>IF(C468="","",IF(ISERROR(VLOOKUP(VLOOKUP(C468,Table1[[Practice no.]:[12]],38,FALSE),List!$A$2:$B$5,2,FALSE)),"",VLOOKUP(VLOOKUP(C468,Table1[[Practice no.]:[12]],38,FALSE),List!$A$2:$B$5,2,FALSE)))</f>
        <v/>
      </c>
      <c r="Y468" s="55" t="str">
        <f>IF(C468="","",IF(ISERROR(VLOOKUP(VLOOKUP(C468,Table1[[Practice no.]:[12]],39,FALSE),List!$A$2:$B$5,2,FALSE)),"",VLOOKUP(VLOOKUP(C468,Table1[[Practice no.]:[12]],39,FALSE),List!$A$2:$B$5,2,FALSE)))</f>
        <v/>
      </c>
      <c r="Z468" s="55" t="str">
        <f>IF(C468="","",IF(ISERROR(VLOOKUP(VLOOKUP(C468,Table1[[Practice no.]:[12]],40,FALSE),List!$A$2:$B$5,2,FALSE)),"",VLOOKUP(VLOOKUP(C468,Table1[[Practice no.]:[12]],40,FALSE),List!$A$2:$B$5,2,FALSE)))</f>
        <v/>
      </c>
      <c r="AA468" s="55" t="str">
        <f>IF(C468="","",IF(ISERROR(VLOOKUP(VLOOKUP(C468,Table1[[Practice no.]:[12]],41,FALSE),List!$A$2:$B$5,2,FALSE)),"",VLOOKUP(VLOOKUP(C468,Table1[[Practice no.]:[12]],41,FALSE),List!$A$2:$B$5,2,FALSE)))</f>
        <v/>
      </c>
      <c r="AB468" s="55" t="str">
        <f>IF(C468="","",IF(ISERROR(VLOOKUP(VLOOKUP(C468,Table1[[Practice no.]:[12]],42,FALSE),List!$A$2:$B$5,2,FALSE)),"",VLOOKUP(VLOOKUP(C468,Table1[[Practice no.]:[12]],42,FALSE),List!$A$2:$B$5,2,FALSE)))</f>
        <v/>
      </c>
    </row>
    <row r="469" spans="1:28" ht="40.35" customHeight="1">
      <c r="A469" s="222"/>
      <c r="B469" s="219"/>
      <c r="C469" s="217"/>
      <c r="D469" s="219" t="str">
        <f>IF(C469="","",HYPERLINK("#'" &amp; C469 &amp; "'!A1",VLOOKUP(C469,Table1[[Practice no.]:[Pracitce Name]],2,FALSE)))</f>
        <v/>
      </c>
      <c r="E469" s="65" t="str">
        <f>IF(C469="","",IF(ISERROR(VLOOKUP(VLOOKUP(C469,Table1[[Practice no.]:[12]],19,FALSE),List!$A$2:$B$5,2,FALSE)),"",VLOOKUP(VLOOKUP(C469,Table1[[Practice no.]:[12]],19,FALSE),List!$A$2:$B$5,2,FALSE)))</f>
        <v/>
      </c>
      <c r="F469" s="66" t="str">
        <f>IF(C469="","",IF(ISERROR(VLOOKUP(VLOOKUP(C469,Table1[[Practice no.]:[12]],20,FALSE),List!$A$2:$B$5,2,FALSE)),"",VLOOKUP(VLOOKUP(C469,Table1[[Practice no.]:[12]],20,FALSE),List!$A$2:$B$5,2,FALSE)))</f>
        <v/>
      </c>
      <c r="G469" s="66" t="str">
        <f>IF(C469="","",IF(ISERROR(VLOOKUP(VLOOKUP(C469,Table1[[Practice no.]:[12]],21,FALSE),List!$A$2:$B$5,2,FALSE)),"",VLOOKUP(VLOOKUP(C469,Table1[[Practice no.]:[12]],21,FALSE),List!$A$2:$B$5,2,FALSE)))</f>
        <v/>
      </c>
      <c r="H469" s="67" t="str">
        <f>IF(C469="","",IF(ISERROR(VLOOKUP(VLOOKUP(C469,Table1[[Practice no.]:[12]],22,FALSE),List!$A$2:$B$5,2,FALSE)),"",VLOOKUP(VLOOKUP(C469,Table1[[Practice no.]:[12]],22,FALSE),List!$A$2:$B$5,2,FALSE)))</f>
        <v/>
      </c>
      <c r="I469" s="67" t="str">
        <f>IF(C469="","",IF(ISERROR(VLOOKUP(VLOOKUP(C469,Table1[[Practice no.]:[12]],23,FALSE),List!$A$2:$B$5,2,FALSE)),"",VLOOKUP(VLOOKUP(C469,Table1[[Practice no.]:[12]],23,FALSE),List!$A$2:$B$5,2,FALSE)))</f>
        <v/>
      </c>
      <c r="J469" s="67" t="str">
        <f>IF(C469="","",IF(ISERROR(VLOOKUP(VLOOKUP(C469,Table1[[Practice no.]:[12]],24,FALSE),List!$A$2:$B$5,2,FALSE)),"",VLOOKUP(VLOOKUP(C469,Table1[[Practice no.]:[12]],24,FALSE),List!$A$2:$B$5,2,FALSE)))</f>
        <v/>
      </c>
      <c r="K469" s="68" t="str">
        <f>IF(C469="","",IF(ISERROR(VLOOKUP(VLOOKUP(C469,Table1[[Practice no.]:[12]],25,FALSE),List!$A$2:$B$5,2,FALSE)),"",VLOOKUP(VLOOKUP(C469,Table1[[Practice no.]:[12]],25,FALSE),List!$A$2:$B$5,2,FALSE)))</f>
        <v/>
      </c>
      <c r="L469" s="68" t="str">
        <f>IF(C469="","",IF(ISERROR(VLOOKUP(VLOOKUP(C469,Table1[[Practice no.]:[12]],26,FALSE),List!$A$2:$B$5,2,FALSE)),"",VLOOKUP(VLOOKUP(C469,Table1[[Practice no.]:[12]],26,FALSE),List!$A$2:$B$5,2,FALSE)))</f>
        <v/>
      </c>
      <c r="M469" s="68" t="str">
        <f>IF(C469="","",IF(ISERROR(VLOOKUP(VLOOKUP(C469,Table1[[Practice no.]:[12]],27,FALSE),List!$A$2:$B$5,2,FALSE)),"",VLOOKUP(VLOOKUP(C469,Table1[[Practice no.]:[12]],27,FALSE),List!$A$2:$B$5,2,FALSE)))</f>
        <v/>
      </c>
      <c r="N469" s="69" t="str">
        <f>IF(C469="","",IF(ISERROR(VLOOKUP(VLOOKUP(C469,Table1[[Practice no.]:[12]],28,FALSE),List!$A$2:$B$5,2,FALSE)),"",VLOOKUP(VLOOKUP(C469,Table1[[Practice no.]:[12]],28,FALSE),List!$A$2:$B$5,2,FALSE)))</f>
        <v/>
      </c>
      <c r="O469" s="69" t="str">
        <f>IF(C469="","",IF(ISERROR(VLOOKUP(VLOOKUP(C469,Table1[[Practice no.]:[12]],29,FALSE),List!$A$2:$B$5,2,FALSE)),"",VLOOKUP(VLOOKUP(C469,Table1[[Practice no.]:[12]],29,FALSE),List!$A$2:$B$5,2,FALSE)))</f>
        <v/>
      </c>
      <c r="P469" s="69" t="str">
        <f>IF(C469="","",IF(ISERROR(VLOOKUP(VLOOKUP(C469,Table1[[Practice no.]:[12]],30,FALSE),List!$A$2:$B$5,2,FALSE)),"",VLOOKUP(VLOOKUP(C469,Table1[[Practice no.]:[12]],30,FALSE),List!$A$2:$B$5,2,FALSE)))</f>
        <v/>
      </c>
      <c r="Q469" s="77" t="str">
        <f>IF(C469="","",IF(ISERROR(VLOOKUP(VLOOKUP(C469,Table1[[Practice no.]:[12]],31,FALSE),List!$A$2:$B$5,2,FALSE)),"",VLOOKUP(VLOOKUP(C469,Table1[[Practice no.]:[12]],31,FALSE),List!$A$2:$B$5,2,FALSE)))</f>
        <v/>
      </c>
      <c r="R469" s="55" t="str">
        <f>IF(C469="","",IF(ISERROR(VLOOKUP(VLOOKUP(C469,Table1[[Practice no.]:[12]],32,FALSE),List!$A$2:$B$5,2,FALSE)),"",VLOOKUP(VLOOKUP(C469,Table1[[Practice no.]:[12]],32,FALSE),List!$A$2:$B$5,2,FALSE)))</f>
        <v/>
      </c>
      <c r="S469" s="55" t="str">
        <f>IF(C469="","",IF(ISERROR(VLOOKUP(VLOOKUP(C469,Table1[[Practice no.]:[12]],33,FALSE),List!$A$2:$B$5,2,FALSE)),"",VLOOKUP(VLOOKUP(C469,Table1[[Practice no.]:[12]],33,FALSE),List!$A$2:$B$5,2,FALSE)))</f>
        <v/>
      </c>
      <c r="T469" s="55" t="str">
        <f>IF(C469="","",IF(ISERROR(VLOOKUP(VLOOKUP(C469,Table1[[Practice no.]:[12]],34,FALSE),List!$A$2:$B$5,2,FALSE)),"",VLOOKUP(VLOOKUP(C469,Table1[[Practice no.]:[12]],34,FALSE),List!$A$2:$B$5,2,FALSE)))</f>
        <v/>
      </c>
      <c r="U469" s="55" t="str">
        <f>IF(C469="","",IF(ISERROR(VLOOKUP(VLOOKUP(C469,Table1[[Practice no.]:[12]],35,FALSE),List!$A$2:$B$5,2,FALSE)),"",VLOOKUP(VLOOKUP(C469,Table1[[Practice no.]:[12]],35,FALSE),List!$A$2:$B$5,2,FALSE)))</f>
        <v/>
      </c>
      <c r="V469" s="55" t="str">
        <f>IF(C469="","",IF(ISERROR(VLOOKUP(VLOOKUP(C469,Table1[[Practice no.]:[12]],36,FALSE),List!$A$2:$B$5,2,FALSE)),"",VLOOKUP(VLOOKUP(C469,Table1[[Practice no.]:[12]],36,FALSE),List!$A$2:$B$5,2,FALSE)))</f>
        <v/>
      </c>
      <c r="W469" s="55" t="str">
        <f>IF(C469="","",IF(ISERROR(VLOOKUP(VLOOKUP(C469,Table1[[Practice no.]:[12]],37,FALSE),List!$A$2:$B$5,2,FALSE)),"",VLOOKUP(VLOOKUP(C469,Table1[[Practice no.]:[12]],37,FALSE),List!$A$2:$B$5,2,FALSE)))</f>
        <v/>
      </c>
      <c r="X469" s="55" t="str">
        <f>IF(C469="","",IF(ISERROR(VLOOKUP(VLOOKUP(C469,Table1[[Practice no.]:[12]],38,FALSE),List!$A$2:$B$5,2,FALSE)),"",VLOOKUP(VLOOKUP(C469,Table1[[Practice no.]:[12]],38,FALSE),List!$A$2:$B$5,2,FALSE)))</f>
        <v/>
      </c>
      <c r="Y469" s="55" t="str">
        <f>IF(C469="","",IF(ISERROR(VLOOKUP(VLOOKUP(C469,Table1[[Practice no.]:[12]],39,FALSE),List!$A$2:$B$5,2,FALSE)),"",VLOOKUP(VLOOKUP(C469,Table1[[Practice no.]:[12]],39,FALSE),List!$A$2:$B$5,2,FALSE)))</f>
        <v/>
      </c>
      <c r="Z469" s="55" t="str">
        <f>IF(C469="","",IF(ISERROR(VLOOKUP(VLOOKUP(C469,Table1[[Practice no.]:[12]],40,FALSE),List!$A$2:$B$5,2,FALSE)),"",VLOOKUP(VLOOKUP(C469,Table1[[Practice no.]:[12]],40,FALSE),List!$A$2:$B$5,2,FALSE)))</f>
        <v/>
      </c>
      <c r="AA469" s="55" t="str">
        <f>IF(C469="","",IF(ISERROR(VLOOKUP(VLOOKUP(C469,Table1[[Practice no.]:[12]],41,FALSE),List!$A$2:$B$5,2,FALSE)),"",VLOOKUP(VLOOKUP(C469,Table1[[Practice no.]:[12]],41,FALSE),List!$A$2:$B$5,2,FALSE)))</f>
        <v/>
      </c>
      <c r="AB469" s="55" t="str">
        <f>IF(C469="","",IF(ISERROR(VLOOKUP(VLOOKUP(C469,Table1[[Practice no.]:[12]],42,FALSE),List!$A$2:$B$5,2,FALSE)),"",VLOOKUP(VLOOKUP(C469,Table1[[Practice no.]:[12]],42,FALSE),List!$A$2:$B$5,2,FALSE)))</f>
        <v/>
      </c>
    </row>
    <row r="470" spans="1:28" ht="40.35" customHeight="1">
      <c r="A470" s="222"/>
      <c r="B470" s="219"/>
      <c r="C470" s="217"/>
      <c r="D470" s="219" t="str">
        <f>IF(C470="","",HYPERLINK("#'" &amp; C470 &amp; "'!A1",VLOOKUP(C470,Table1[[Practice no.]:[Pracitce Name]],2,FALSE)))</f>
        <v/>
      </c>
      <c r="E470" s="65" t="str">
        <f>IF(C470="","",IF(ISERROR(VLOOKUP(VLOOKUP(C470,Table1[[Practice no.]:[12]],19,FALSE),List!$A$2:$B$5,2,FALSE)),"",VLOOKUP(VLOOKUP(C470,Table1[[Practice no.]:[12]],19,FALSE),List!$A$2:$B$5,2,FALSE)))</f>
        <v/>
      </c>
      <c r="F470" s="66" t="str">
        <f>IF(C470="","",IF(ISERROR(VLOOKUP(VLOOKUP(C470,Table1[[Practice no.]:[12]],20,FALSE),List!$A$2:$B$5,2,FALSE)),"",VLOOKUP(VLOOKUP(C470,Table1[[Practice no.]:[12]],20,FALSE),List!$A$2:$B$5,2,FALSE)))</f>
        <v/>
      </c>
      <c r="G470" s="66" t="str">
        <f>IF(C470="","",IF(ISERROR(VLOOKUP(VLOOKUP(C470,Table1[[Practice no.]:[12]],21,FALSE),List!$A$2:$B$5,2,FALSE)),"",VLOOKUP(VLOOKUP(C470,Table1[[Practice no.]:[12]],21,FALSE),List!$A$2:$B$5,2,FALSE)))</f>
        <v/>
      </c>
      <c r="H470" s="67" t="str">
        <f>IF(C470="","",IF(ISERROR(VLOOKUP(VLOOKUP(C470,Table1[[Practice no.]:[12]],22,FALSE),List!$A$2:$B$5,2,FALSE)),"",VLOOKUP(VLOOKUP(C470,Table1[[Practice no.]:[12]],22,FALSE),List!$A$2:$B$5,2,FALSE)))</f>
        <v/>
      </c>
      <c r="I470" s="67" t="str">
        <f>IF(C470="","",IF(ISERROR(VLOOKUP(VLOOKUP(C470,Table1[[Practice no.]:[12]],23,FALSE),List!$A$2:$B$5,2,FALSE)),"",VLOOKUP(VLOOKUP(C470,Table1[[Practice no.]:[12]],23,FALSE),List!$A$2:$B$5,2,FALSE)))</f>
        <v/>
      </c>
      <c r="J470" s="67" t="str">
        <f>IF(C470="","",IF(ISERROR(VLOOKUP(VLOOKUP(C470,Table1[[Practice no.]:[12]],24,FALSE),List!$A$2:$B$5,2,FALSE)),"",VLOOKUP(VLOOKUP(C470,Table1[[Practice no.]:[12]],24,FALSE),List!$A$2:$B$5,2,FALSE)))</f>
        <v/>
      </c>
      <c r="K470" s="68" t="str">
        <f>IF(C470="","",IF(ISERROR(VLOOKUP(VLOOKUP(C470,Table1[[Practice no.]:[12]],25,FALSE),List!$A$2:$B$5,2,FALSE)),"",VLOOKUP(VLOOKUP(C470,Table1[[Practice no.]:[12]],25,FALSE),List!$A$2:$B$5,2,FALSE)))</f>
        <v/>
      </c>
      <c r="L470" s="68" t="str">
        <f>IF(C470="","",IF(ISERROR(VLOOKUP(VLOOKUP(C470,Table1[[Practice no.]:[12]],26,FALSE),List!$A$2:$B$5,2,FALSE)),"",VLOOKUP(VLOOKUP(C470,Table1[[Practice no.]:[12]],26,FALSE),List!$A$2:$B$5,2,FALSE)))</f>
        <v/>
      </c>
      <c r="M470" s="68" t="str">
        <f>IF(C470="","",IF(ISERROR(VLOOKUP(VLOOKUP(C470,Table1[[Practice no.]:[12]],27,FALSE),List!$A$2:$B$5,2,FALSE)),"",VLOOKUP(VLOOKUP(C470,Table1[[Practice no.]:[12]],27,FALSE),List!$A$2:$B$5,2,FALSE)))</f>
        <v/>
      </c>
      <c r="N470" s="69" t="str">
        <f>IF(C470="","",IF(ISERROR(VLOOKUP(VLOOKUP(C470,Table1[[Practice no.]:[12]],28,FALSE),List!$A$2:$B$5,2,FALSE)),"",VLOOKUP(VLOOKUP(C470,Table1[[Practice no.]:[12]],28,FALSE),List!$A$2:$B$5,2,FALSE)))</f>
        <v/>
      </c>
      <c r="O470" s="69" t="str">
        <f>IF(C470="","",IF(ISERROR(VLOOKUP(VLOOKUP(C470,Table1[[Practice no.]:[12]],29,FALSE),List!$A$2:$B$5,2,FALSE)),"",VLOOKUP(VLOOKUP(C470,Table1[[Practice no.]:[12]],29,FALSE),List!$A$2:$B$5,2,FALSE)))</f>
        <v/>
      </c>
      <c r="P470" s="69" t="str">
        <f>IF(C470="","",IF(ISERROR(VLOOKUP(VLOOKUP(C470,Table1[[Practice no.]:[12]],30,FALSE),List!$A$2:$B$5,2,FALSE)),"",VLOOKUP(VLOOKUP(C470,Table1[[Practice no.]:[12]],30,FALSE),List!$A$2:$B$5,2,FALSE)))</f>
        <v/>
      </c>
      <c r="Q470" s="77" t="str">
        <f>IF(C470="","",IF(ISERROR(VLOOKUP(VLOOKUP(C470,Table1[[Practice no.]:[12]],31,FALSE),List!$A$2:$B$5,2,FALSE)),"",VLOOKUP(VLOOKUP(C470,Table1[[Practice no.]:[12]],31,FALSE),List!$A$2:$B$5,2,FALSE)))</f>
        <v/>
      </c>
      <c r="R470" s="55" t="str">
        <f>IF(C470="","",IF(ISERROR(VLOOKUP(VLOOKUP(C470,Table1[[Practice no.]:[12]],32,FALSE),List!$A$2:$B$5,2,FALSE)),"",VLOOKUP(VLOOKUP(C470,Table1[[Practice no.]:[12]],32,FALSE),List!$A$2:$B$5,2,FALSE)))</f>
        <v/>
      </c>
      <c r="S470" s="55" t="str">
        <f>IF(C470="","",IF(ISERROR(VLOOKUP(VLOOKUP(C470,Table1[[Practice no.]:[12]],33,FALSE),List!$A$2:$B$5,2,FALSE)),"",VLOOKUP(VLOOKUP(C470,Table1[[Practice no.]:[12]],33,FALSE),List!$A$2:$B$5,2,FALSE)))</f>
        <v/>
      </c>
      <c r="T470" s="55" t="str">
        <f>IF(C470="","",IF(ISERROR(VLOOKUP(VLOOKUP(C470,Table1[[Practice no.]:[12]],34,FALSE),List!$A$2:$B$5,2,FALSE)),"",VLOOKUP(VLOOKUP(C470,Table1[[Practice no.]:[12]],34,FALSE),List!$A$2:$B$5,2,FALSE)))</f>
        <v/>
      </c>
      <c r="U470" s="55" t="str">
        <f>IF(C470="","",IF(ISERROR(VLOOKUP(VLOOKUP(C470,Table1[[Practice no.]:[12]],35,FALSE),List!$A$2:$B$5,2,FALSE)),"",VLOOKUP(VLOOKUP(C470,Table1[[Practice no.]:[12]],35,FALSE),List!$A$2:$B$5,2,FALSE)))</f>
        <v/>
      </c>
      <c r="V470" s="55" t="str">
        <f>IF(C470="","",IF(ISERROR(VLOOKUP(VLOOKUP(C470,Table1[[Practice no.]:[12]],36,FALSE),List!$A$2:$B$5,2,FALSE)),"",VLOOKUP(VLOOKUP(C470,Table1[[Practice no.]:[12]],36,FALSE),List!$A$2:$B$5,2,FALSE)))</f>
        <v/>
      </c>
      <c r="W470" s="55" t="str">
        <f>IF(C470="","",IF(ISERROR(VLOOKUP(VLOOKUP(C470,Table1[[Practice no.]:[12]],37,FALSE),List!$A$2:$B$5,2,FALSE)),"",VLOOKUP(VLOOKUP(C470,Table1[[Practice no.]:[12]],37,FALSE),List!$A$2:$B$5,2,FALSE)))</f>
        <v/>
      </c>
      <c r="X470" s="55" t="str">
        <f>IF(C470="","",IF(ISERROR(VLOOKUP(VLOOKUP(C470,Table1[[Practice no.]:[12]],38,FALSE),List!$A$2:$B$5,2,FALSE)),"",VLOOKUP(VLOOKUP(C470,Table1[[Practice no.]:[12]],38,FALSE),List!$A$2:$B$5,2,FALSE)))</f>
        <v/>
      </c>
      <c r="Y470" s="55" t="str">
        <f>IF(C470="","",IF(ISERROR(VLOOKUP(VLOOKUP(C470,Table1[[Practice no.]:[12]],39,FALSE),List!$A$2:$B$5,2,FALSE)),"",VLOOKUP(VLOOKUP(C470,Table1[[Practice no.]:[12]],39,FALSE),List!$A$2:$B$5,2,FALSE)))</f>
        <v/>
      </c>
      <c r="Z470" s="55" t="str">
        <f>IF(C470="","",IF(ISERROR(VLOOKUP(VLOOKUP(C470,Table1[[Practice no.]:[12]],40,FALSE),List!$A$2:$B$5,2,FALSE)),"",VLOOKUP(VLOOKUP(C470,Table1[[Practice no.]:[12]],40,FALSE),List!$A$2:$B$5,2,FALSE)))</f>
        <v/>
      </c>
      <c r="AA470" s="55" t="str">
        <f>IF(C470="","",IF(ISERROR(VLOOKUP(VLOOKUP(C470,Table1[[Practice no.]:[12]],41,FALSE),List!$A$2:$B$5,2,FALSE)),"",VLOOKUP(VLOOKUP(C470,Table1[[Practice no.]:[12]],41,FALSE),List!$A$2:$B$5,2,FALSE)))</f>
        <v/>
      </c>
      <c r="AB470" s="55" t="str">
        <f>IF(C470="","",IF(ISERROR(VLOOKUP(VLOOKUP(C470,Table1[[Practice no.]:[12]],42,FALSE),List!$A$2:$B$5,2,FALSE)),"",VLOOKUP(VLOOKUP(C470,Table1[[Practice no.]:[12]],42,FALSE),List!$A$2:$B$5,2,FALSE)))</f>
        <v/>
      </c>
    </row>
    <row r="471" spans="1:28" ht="40.35" customHeight="1">
      <c r="A471" s="222"/>
      <c r="B471" s="219"/>
      <c r="C471" s="217"/>
      <c r="D471" s="219" t="str">
        <f>IF(C471="","",HYPERLINK("#'" &amp; C471 &amp; "'!A1",VLOOKUP(C471,Table1[[Practice no.]:[Pracitce Name]],2,FALSE)))</f>
        <v/>
      </c>
      <c r="E471" s="65" t="str">
        <f>IF(C471="","",IF(ISERROR(VLOOKUP(VLOOKUP(C471,Table1[[Practice no.]:[12]],19,FALSE),List!$A$2:$B$5,2,FALSE)),"",VLOOKUP(VLOOKUP(C471,Table1[[Practice no.]:[12]],19,FALSE),List!$A$2:$B$5,2,FALSE)))</f>
        <v/>
      </c>
      <c r="F471" s="66" t="str">
        <f>IF(C471="","",IF(ISERROR(VLOOKUP(VLOOKUP(C471,Table1[[Practice no.]:[12]],20,FALSE),List!$A$2:$B$5,2,FALSE)),"",VLOOKUP(VLOOKUP(C471,Table1[[Practice no.]:[12]],20,FALSE),List!$A$2:$B$5,2,FALSE)))</f>
        <v/>
      </c>
      <c r="G471" s="66" t="str">
        <f>IF(C471="","",IF(ISERROR(VLOOKUP(VLOOKUP(C471,Table1[[Practice no.]:[12]],21,FALSE),List!$A$2:$B$5,2,FALSE)),"",VLOOKUP(VLOOKUP(C471,Table1[[Practice no.]:[12]],21,FALSE),List!$A$2:$B$5,2,FALSE)))</f>
        <v/>
      </c>
      <c r="H471" s="67" t="str">
        <f>IF(C471="","",IF(ISERROR(VLOOKUP(VLOOKUP(C471,Table1[[Practice no.]:[12]],22,FALSE),List!$A$2:$B$5,2,FALSE)),"",VLOOKUP(VLOOKUP(C471,Table1[[Practice no.]:[12]],22,FALSE),List!$A$2:$B$5,2,FALSE)))</f>
        <v/>
      </c>
      <c r="I471" s="67" t="str">
        <f>IF(C471="","",IF(ISERROR(VLOOKUP(VLOOKUP(C471,Table1[[Practice no.]:[12]],23,FALSE),List!$A$2:$B$5,2,FALSE)),"",VLOOKUP(VLOOKUP(C471,Table1[[Practice no.]:[12]],23,FALSE),List!$A$2:$B$5,2,FALSE)))</f>
        <v/>
      </c>
      <c r="J471" s="67" t="str">
        <f>IF(C471="","",IF(ISERROR(VLOOKUP(VLOOKUP(C471,Table1[[Practice no.]:[12]],24,FALSE),List!$A$2:$B$5,2,FALSE)),"",VLOOKUP(VLOOKUP(C471,Table1[[Practice no.]:[12]],24,FALSE),List!$A$2:$B$5,2,FALSE)))</f>
        <v/>
      </c>
      <c r="K471" s="68" t="str">
        <f>IF(C471="","",IF(ISERROR(VLOOKUP(VLOOKUP(C471,Table1[[Practice no.]:[12]],25,FALSE),List!$A$2:$B$5,2,FALSE)),"",VLOOKUP(VLOOKUP(C471,Table1[[Practice no.]:[12]],25,FALSE),List!$A$2:$B$5,2,FALSE)))</f>
        <v/>
      </c>
      <c r="L471" s="68" t="str">
        <f>IF(C471="","",IF(ISERROR(VLOOKUP(VLOOKUP(C471,Table1[[Practice no.]:[12]],26,FALSE),List!$A$2:$B$5,2,FALSE)),"",VLOOKUP(VLOOKUP(C471,Table1[[Practice no.]:[12]],26,FALSE),List!$A$2:$B$5,2,FALSE)))</f>
        <v/>
      </c>
      <c r="M471" s="68" t="str">
        <f>IF(C471="","",IF(ISERROR(VLOOKUP(VLOOKUP(C471,Table1[[Practice no.]:[12]],27,FALSE),List!$A$2:$B$5,2,FALSE)),"",VLOOKUP(VLOOKUP(C471,Table1[[Practice no.]:[12]],27,FALSE),List!$A$2:$B$5,2,FALSE)))</f>
        <v/>
      </c>
      <c r="N471" s="69" t="str">
        <f>IF(C471="","",IF(ISERROR(VLOOKUP(VLOOKUP(C471,Table1[[Practice no.]:[12]],28,FALSE),List!$A$2:$B$5,2,FALSE)),"",VLOOKUP(VLOOKUP(C471,Table1[[Practice no.]:[12]],28,FALSE),List!$A$2:$B$5,2,FALSE)))</f>
        <v/>
      </c>
      <c r="O471" s="69" t="str">
        <f>IF(C471="","",IF(ISERROR(VLOOKUP(VLOOKUP(C471,Table1[[Practice no.]:[12]],29,FALSE),List!$A$2:$B$5,2,FALSE)),"",VLOOKUP(VLOOKUP(C471,Table1[[Practice no.]:[12]],29,FALSE),List!$A$2:$B$5,2,FALSE)))</f>
        <v/>
      </c>
      <c r="P471" s="69" t="str">
        <f>IF(C471="","",IF(ISERROR(VLOOKUP(VLOOKUP(C471,Table1[[Practice no.]:[12]],30,FALSE),List!$A$2:$B$5,2,FALSE)),"",VLOOKUP(VLOOKUP(C471,Table1[[Practice no.]:[12]],30,FALSE),List!$A$2:$B$5,2,FALSE)))</f>
        <v/>
      </c>
      <c r="Q471" s="77" t="str">
        <f>IF(C471="","",IF(ISERROR(VLOOKUP(VLOOKUP(C471,Table1[[Practice no.]:[12]],31,FALSE),List!$A$2:$B$5,2,FALSE)),"",VLOOKUP(VLOOKUP(C471,Table1[[Practice no.]:[12]],31,FALSE),List!$A$2:$B$5,2,FALSE)))</f>
        <v/>
      </c>
      <c r="R471" s="55" t="str">
        <f>IF(C471="","",IF(ISERROR(VLOOKUP(VLOOKUP(C471,Table1[[Practice no.]:[12]],32,FALSE),List!$A$2:$B$5,2,FALSE)),"",VLOOKUP(VLOOKUP(C471,Table1[[Practice no.]:[12]],32,FALSE),List!$A$2:$B$5,2,FALSE)))</f>
        <v/>
      </c>
      <c r="S471" s="55" t="str">
        <f>IF(C471="","",IF(ISERROR(VLOOKUP(VLOOKUP(C471,Table1[[Practice no.]:[12]],33,FALSE),List!$A$2:$B$5,2,FALSE)),"",VLOOKUP(VLOOKUP(C471,Table1[[Practice no.]:[12]],33,FALSE),List!$A$2:$B$5,2,FALSE)))</f>
        <v/>
      </c>
      <c r="T471" s="55" t="str">
        <f>IF(C471="","",IF(ISERROR(VLOOKUP(VLOOKUP(C471,Table1[[Practice no.]:[12]],34,FALSE),List!$A$2:$B$5,2,FALSE)),"",VLOOKUP(VLOOKUP(C471,Table1[[Practice no.]:[12]],34,FALSE),List!$A$2:$B$5,2,FALSE)))</f>
        <v/>
      </c>
      <c r="U471" s="55" t="str">
        <f>IF(C471="","",IF(ISERROR(VLOOKUP(VLOOKUP(C471,Table1[[Practice no.]:[12]],35,FALSE),List!$A$2:$B$5,2,FALSE)),"",VLOOKUP(VLOOKUP(C471,Table1[[Practice no.]:[12]],35,FALSE),List!$A$2:$B$5,2,FALSE)))</f>
        <v/>
      </c>
      <c r="V471" s="55" t="str">
        <f>IF(C471="","",IF(ISERROR(VLOOKUP(VLOOKUP(C471,Table1[[Practice no.]:[12]],36,FALSE),List!$A$2:$B$5,2,FALSE)),"",VLOOKUP(VLOOKUP(C471,Table1[[Practice no.]:[12]],36,FALSE),List!$A$2:$B$5,2,FALSE)))</f>
        <v/>
      </c>
      <c r="W471" s="55" t="str">
        <f>IF(C471="","",IF(ISERROR(VLOOKUP(VLOOKUP(C471,Table1[[Practice no.]:[12]],37,FALSE),List!$A$2:$B$5,2,FALSE)),"",VLOOKUP(VLOOKUP(C471,Table1[[Practice no.]:[12]],37,FALSE),List!$A$2:$B$5,2,FALSE)))</f>
        <v/>
      </c>
      <c r="X471" s="55" t="str">
        <f>IF(C471="","",IF(ISERROR(VLOOKUP(VLOOKUP(C471,Table1[[Practice no.]:[12]],38,FALSE),List!$A$2:$B$5,2,FALSE)),"",VLOOKUP(VLOOKUP(C471,Table1[[Practice no.]:[12]],38,FALSE),List!$A$2:$B$5,2,FALSE)))</f>
        <v/>
      </c>
      <c r="Y471" s="55" t="str">
        <f>IF(C471="","",IF(ISERROR(VLOOKUP(VLOOKUP(C471,Table1[[Practice no.]:[12]],39,FALSE),List!$A$2:$B$5,2,FALSE)),"",VLOOKUP(VLOOKUP(C471,Table1[[Practice no.]:[12]],39,FALSE),List!$A$2:$B$5,2,FALSE)))</f>
        <v/>
      </c>
      <c r="Z471" s="55" t="str">
        <f>IF(C471="","",IF(ISERROR(VLOOKUP(VLOOKUP(C471,Table1[[Practice no.]:[12]],40,FALSE),List!$A$2:$B$5,2,FALSE)),"",VLOOKUP(VLOOKUP(C471,Table1[[Practice no.]:[12]],40,FALSE),List!$A$2:$B$5,2,FALSE)))</f>
        <v/>
      </c>
      <c r="AA471" s="55" t="str">
        <f>IF(C471="","",IF(ISERROR(VLOOKUP(VLOOKUP(C471,Table1[[Practice no.]:[12]],41,FALSE),List!$A$2:$B$5,2,FALSE)),"",VLOOKUP(VLOOKUP(C471,Table1[[Practice no.]:[12]],41,FALSE),List!$A$2:$B$5,2,FALSE)))</f>
        <v/>
      </c>
      <c r="AB471" s="55" t="str">
        <f>IF(C471="","",IF(ISERROR(VLOOKUP(VLOOKUP(C471,Table1[[Practice no.]:[12]],42,FALSE),List!$A$2:$B$5,2,FALSE)),"",VLOOKUP(VLOOKUP(C471,Table1[[Practice no.]:[12]],42,FALSE),List!$A$2:$B$5,2,FALSE)))</f>
        <v/>
      </c>
    </row>
    <row r="472" spans="1:28" ht="40.35" customHeight="1">
      <c r="A472" s="222"/>
      <c r="B472" s="219"/>
      <c r="C472" s="217"/>
      <c r="D472" s="219" t="str">
        <f>IF(C472="","",HYPERLINK("#'" &amp; C472 &amp; "'!A1",VLOOKUP(C472,Table1[[Practice no.]:[Pracitce Name]],2,FALSE)))</f>
        <v/>
      </c>
      <c r="E472" s="65" t="str">
        <f>IF(C472="","",IF(ISERROR(VLOOKUP(VLOOKUP(C472,Table1[[Practice no.]:[12]],19,FALSE),List!$A$2:$B$5,2,FALSE)),"",VLOOKUP(VLOOKUP(C472,Table1[[Practice no.]:[12]],19,FALSE),List!$A$2:$B$5,2,FALSE)))</f>
        <v/>
      </c>
      <c r="F472" s="66" t="str">
        <f>IF(C472="","",IF(ISERROR(VLOOKUP(VLOOKUP(C472,Table1[[Practice no.]:[12]],20,FALSE),List!$A$2:$B$5,2,FALSE)),"",VLOOKUP(VLOOKUP(C472,Table1[[Practice no.]:[12]],20,FALSE),List!$A$2:$B$5,2,FALSE)))</f>
        <v/>
      </c>
      <c r="G472" s="66" t="str">
        <f>IF(C472="","",IF(ISERROR(VLOOKUP(VLOOKUP(C472,Table1[[Practice no.]:[12]],21,FALSE),List!$A$2:$B$5,2,FALSE)),"",VLOOKUP(VLOOKUP(C472,Table1[[Practice no.]:[12]],21,FALSE),List!$A$2:$B$5,2,FALSE)))</f>
        <v/>
      </c>
      <c r="H472" s="67" t="str">
        <f>IF(C472="","",IF(ISERROR(VLOOKUP(VLOOKUP(C472,Table1[[Practice no.]:[12]],22,FALSE),List!$A$2:$B$5,2,FALSE)),"",VLOOKUP(VLOOKUP(C472,Table1[[Practice no.]:[12]],22,FALSE),List!$A$2:$B$5,2,FALSE)))</f>
        <v/>
      </c>
      <c r="I472" s="67" t="str">
        <f>IF(C472="","",IF(ISERROR(VLOOKUP(VLOOKUP(C472,Table1[[Practice no.]:[12]],23,FALSE),List!$A$2:$B$5,2,FALSE)),"",VLOOKUP(VLOOKUP(C472,Table1[[Practice no.]:[12]],23,FALSE),List!$A$2:$B$5,2,FALSE)))</f>
        <v/>
      </c>
      <c r="J472" s="67" t="str">
        <f>IF(C472="","",IF(ISERROR(VLOOKUP(VLOOKUP(C472,Table1[[Practice no.]:[12]],24,FALSE),List!$A$2:$B$5,2,FALSE)),"",VLOOKUP(VLOOKUP(C472,Table1[[Practice no.]:[12]],24,FALSE),List!$A$2:$B$5,2,FALSE)))</f>
        <v/>
      </c>
      <c r="K472" s="68" t="str">
        <f>IF(C472="","",IF(ISERROR(VLOOKUP(VLOOKUP(C472,Table1[[Practice no.]:[12]],25,FALSE),List!$A$2:$B$5,2,FALSE)),"",VLOOKUP(VLOOKUP(C472,Table1[[Practice no.]:[12]],25,FALSE),List!$A$2:$B$5,2,FALSE)))</f>
        <v/>
      </c>
      <c r="L472" s="68" t="str">
        <f>IF(C472="","",IF(ISERROR(VLOOKUP(VLOOKUP(C472,Table1[[Practice no.]:[12]],26,FALSE),List!$A$2:$B$5,2,FALSE)),"",VLOOKUP(VLOOKUP(C472,Table1[[Practice no.]:[12]],26,FALSE),List!$A$2:$B$5,2,FALSE)))</f>
        <v/>
      </c>
      <c r="M472" s="68" t="str">
        <f>IF(C472="","",IF(ISERROR(VLOOKUP(VLOOKUP(C472,Table1[[Practice no.]:[12]],27,FALSE),List!$A$2:$B$5,2,FALSE)),"",VLOOKUP(VLOOKUP(C472,Table1[[Practice no.]:[12]],27,FALSE),List!$A$2:$B$5,2,FALSE)))</f>
        <v/>
      </c>
      <c r="N472" s="69" t="str">
        <f>IF(C472="","",IF(ISERROR(VLOOKUP(VLOOKUP(C472,Table1[[Practice no.]:[12]],28,FALSE),List!$A$2:$B$5,2,FALSE)),"",VLOOKUP(VLOOKUP(C472,Table1[[Practice no.]:[12]],28,FALSE),List!$A$2:$B$5,2,FALSE)))</f>
        <v/>
      </c>
      <c r="O472" s="69" t="str">
        <f>IF(C472="","",IF(ISERROR(VLOOKUP(VLOOKUP(C472,Table1[[Practice no.]:[12]],29,FALSE),List!$A$2:$B$5,2,FALSE)),"",VLOOKUP(VLOOKUP(C472,Table1[[Practice no.]:[12]],29,FALSE),List!$A$2:$B$5,2,FALSE)))</f>
        <v/>
      </c>
      <c r="P472" s="69" t="str">
        <f>IF(C472="","",IF(ISERROR(VLOOKUP(VLOOKUP(C472,Table1[[Practice no.]:[12]],30,FALSE),List!$A$2:$B$5,2,FALSE)),"",VLOOKUP(VLOOKUP(C472,Table1[[Practice no.]:[12]],30,FALSE),List!$A$2:$B$5,2,FALSE)))</f>
        <v/>
      </c>
      <c r="Q472" s="77" t="str">
        <f>IF(C472="","",IF(ISERROR(VLOOKUP(VLOOKUP(C472,Table1[[Practice no.]:[12]],31,FALSE),List!$A$2:$B$5,2,FALSE)),"",VLOOKUP(VLOOKUP(C472,Table1[[Practice no.]:[12]],31,FALSE),List!$A$2:$B$5,2,FALSE)))</f>
        <v/>
      </c>
      <c r="R472" s="55" t="str">
        <f>IF(C472="","",IF(ISERROR(VLOOKUP(VLOOKUP(C472,Table1[[Practice no.]:[12]],32,FALSE),List!$A$2:$B$5,2,FALSE)),"",VLOOKUP(VLOOKUP(C472,Table1[[Practice no.]:[12]],32,FALSE),List!$A$2:$B$5,2,FALSE)))</f>
        <v/>
      </c>
      <c r="S472" s="55" t="str">
        <f>IF(C472="","",IF(ISERROR(VLOOKUP(VLOOKUP(C472,Table1[[Practice no.]:[12]],33,FALSE),List!$A$2:$B$5,2,FALSE)),"",VLOOKUP(VLOOKUP(C472,Table1[[Practice no.]:[12]],33,FALSE),List!$A$2:$B$5,2,FALSE)))</f>
        <v/>
      </c>
      <c r="T472" s="55" t="str">
        <f>IF(C472="","",IF(ISERROR(VLOOKUP(VLOOKUP(C472,Table1[[Practice no.]:[12]],34,FALSE),List!$A$2:$B$5,2,FALSE)),"",VLOOKUP(VLOOKUP(C472,Table1[[Practice no.]:[12]],34,FALSE),List!$A$2:$B$5,2,FALSE)))</f>
        <v/>
      </c>
      <c r="U472" s="55" t="str">
        <f>IF(C472="","",IF(ISERROR(VLOOKUP(VLOOKUP(C472,Table1[[Practice no.]:[12]],35,FALSE),List!$A$2:$B$5,2,FALSE)),"",VLOOKUP(VLOOKUP(C472,Table1[[Practice no.]:[12]],35,FALSE),List!$A$2:$B$5,2,FALSE)))</f>
        <v/>
      </c>
      <c r="V472" s="55" t="str">
        <f>IF(C472="","",IF(ISERROR(VLOOKUP(VLOOKUP(C472,Table1[[Practice no.]:[12]],36,FALSE),List!$A$2:$B$5,2,FALSE)),"",VLOOKUP(VLOOKUP(C472,Table1[[Practice no.]:[12]],36,FALSE),List!$A$2:$B$5,2,FALSE)))</f>
        <v/>
      </c>
      <c r="W472" s="55" t="str">
        <f>IF(C472="","",IF(ISERROR(VLOOKUP(VLOOKUP(C472,Table1[[Practice no.]:[12]],37,FALSE),List!$A$2:$B$5,2,FALSE)),"",VLOOKUP(VLOOKUP(C472,Table1[[Practice no.]:[12]],37,FALSE),List!$A$2:$B$5,2,FALSE)))</f>
        <v/>
      </c>
      <c r="X472" s="55" t="str">
        <f>IF(C472="","",IF(ISERROR(VLOOKUP(VLOOKUP(C472,Table1[[Practice no.]:[12]],38,FALSE),List!$A$2:$B$5,2,FALSE)),"",VLOOKUP(VLOOKUP(C472,Table1[[Practice no.]:[12]],38,FALSE),List!$A$2:$B$5,2,FALSE)))</f>
        <v/>
      </c>
      <c r="Y472" s="55" t="str">
        <f>IF(C472="","",IF(ISERROR(VLOOKUP(VLOOKUP(C472,Table1[[Practice no.]:[12]],39,FALSE),List!$A$2:$B$5,2,FALSE)),"",VLOOKUP(VLOOKUP(C472,Table1[[Practice no.]:[12]],39,FALSE),List!$A$2:$B$5,2,FALSE)))</f>
        <v/>
      </c>
      <c r="Z472" s="55" t="str">
        <f>IF(C472="","",IF(ISERROR(VLOOKUP(VLOOKUP(C472,Table1[[Practice no.]:[12]],40,FALSE),List!$A$2:$B$5,2,FALSE)),"",VLOOKUP(VLOOKUP(C472,Table1[[Practice no.]:[12]],40,FALSE),List!$A$2:$B$5,2,FALSE)))</f>
        <v/>
      </c>
      <c r="AA472" s="55" t="str">
        <f>IF(C472="","",IF(ISERROR(VLOOKUP(VLOOKUP(C472,Table1[[Practice no.]:[12]],41,FALSE),List!$A$2:$B$5,2,FALSE)),"",VLOOKUP(VLOOKUP(C472,Table1[[Practice no.]:[12]],41,FALSE),List!$A$2:$B$5,2,FALSE)))</f>
        <v/>
      </c>
      <c r="AB472" s="55" t="str">
        <f>IF(C472="","",IF(ISERROR(VLOOKUP(VLOOKUP(C472,Table1[[Practice no.]:[12]],42,FALSE),List!$A$2:$B$5,2,FALSE)),"",VLOOKUP(VLOOKUP(C472,Table1[[Practice no.]:[12]],42,FALSE),List!$A$2:$B$5,2,FALSE)))</f>
        <v/>
      </c>
    </row>
    <row r="473" spans="1:28" ht="40.35" customHeight="1">
      <c r="A473" s="222"/>
      <c r="B473" s="219"/>
      <c r="C473" s="217"/>
      <c r="D473" s="219" t="str">
        <f>IF(C473="","",HYPERLINK("#'" &amp; C473 &amp; "'!A1",VLOOKUP(C473,Table1[[Practice no.]:[Pracitce Name]],2,FALSE)))</f>
        <v/>
      </c>
      <c r="E473" s="65" t="str">
        <f>IF(C473="","",IF(ISERROR(VLOOKUP(VLOOKUP(C473,Table1[[Practice no.]:[12]],19,FALSE),List!$A$2:$B$5,2,FALSE)),"",VLOOKUP(VLOOKUP(C473,Table1[[Practice no.]:[12]],19,FALSE),List!$A$2:$B$5,2,FALSE)))</f>
        <v/>
      </c>
      <c r="F473" s="66" t="str">
        <f>IF(C473="","",IF(ISERROR(VLOOKUP(VLOOKUP(C473,Table1[[Practice no.]:[12]],20,FALSE),List!$A$2:$B$5,2,FALSE)),"",VLOOKUP(VLOOKUP(C473,Table1[[Practice no.]:[12]],20,FALSE),List!$A$2:$B$5,2,FALSE)))</f>
        <v/>
      </c>
      <c r="G473" s="66" t="str">
        <f>IF(C473="","",IF(ISERROR(VLOOKUP(VLOOKUP(C473,Table1[[Practice no.]:[12]],21,FALSE),List!$A$2:$B$5,2,FALSE)),"",VLOOKUP(VLOOKUP(C473,Table1[[Practice no.]:[12]],21,FALSE),List!$A$2:$B$5,2,FALSE)))</f>
        <v/>
      </c>
      <c r="H473" s="67" t="str">
        <f>IF(C473="","",IF(ISERROR(VLOOKUP(VLOOKUP(C473,Table1[[Practice no.]:[12]],22,FALSE),List!$A$2:$B$5,2,FALSE)),"",VLOOKUP(VLOOKUP(C473,Table1[[Practice no.]:[12]],22,FALSE),List!$A$2:$B$5,2,FALSE)))</f>
        <v/>
      </c>
      <c r="I473" s="67" t="str">
        <f>IF(C473="","",IF(ISERROR(VLOOKUP(VLOOKUP(C473,Table1[[Practice no.]:[12]],23,FALSE),List!$A$2:$B$5,2,FALSE)),"",VLOOKUP(VLOOKUP(C473,Table1[[Practice no.]:[12]],23,FALSE),List!$A$2:$B$5,2,FALSE)))</f>
        <v/>
      </c>
      <c r="J473" s="67" t="str">
        <f>IF(C473="","",IF(ISERROR(VLOOKUP(VLOOKUP(C473,Table1[[Practice no.]:[12]],24,FALSE),List!$A$2:$B$5,2,FALSE)),"",VLOOKUP(VLOOKUP(C473,Table1[[Practice no.]:[12]],24,FALSE),List!$A$2:$B$5,2,FALSE)))</f>
        <v/>
      </c>
      <c r="K473" s="68" t="str">
        <f>IF(C473="","",IF(ISERROR(VLOOKUP(VLOOKUP(C473,Table1[[Practice no.]:[12]],25,FALSE),List!$A$2:$B$5,2,FALSE)),"",VLOOKUP(VLOOKUP(C473,Table1[[Practice no.]:[12]],25,FALSE),List!$A$2:$B$5,2,FALSE)))</f>
        <v/>
      </c>
      <c r="L473" s="68" t="str">
        <f>IF(C473="","",IF(ISERROR(VLOOKUP(VLOOKUP(C473,Table1[[Practice no.]:[12]],26,FALSE),List!$A$2:$B$5,2,FALSE)),"",VLOOKUP(VLOOKUP(C473,Table1[[Practice no.]:[12]],26,FALSE),List!$A$2:$B$5,2,FALSE)))</f>
        <v/>
      </c>
      <c r="M473" s="68" t="str">
        <f>IF(C473="","",IF(ISERROR(VLOOKUP(VLOOKUP(C473,Table1[[Practice no.]:[12]],27,FALSE),List!$A$2:$B$5,2,FALSE)),"",VLOOKUP(VLOOKUP(C473,Table1[[Practice no.]:[12]],27,FALSE),List!$A$2:$B$5,2,FALSE)))</f>
        <v/>
      </c>
      <c r="N473" s="69" t="str">
        <f>IF(C473="","",IF(ISERROR(VLOOKUP(VLOOKUP(C473,Table1[[Practice no.]:[12]],28,FALSE),List!$A$2:$B$5,2,FALSE)),"",VLOOKUP(VLOOKUP(C473,Table1[[Practice no.]:[12]],28,FALSE),List!$A$2:$B$5,2,FALSE)))</f>
        <v/>
      </c>
      <c r="O473" s="69" t="str">
        <f>IF(C473="","",IF(ISERROR(VLOOKUP(VLOOKUP(C473,Table1[[Practice no.]:[12]],29,FALSE),List!$A$2:$B$5,2,FALSE)),"",VLOOKUP(VLOOKUP(C473,Table1[[Practice no.]:[12]],29,FALSE),List!$A$2:$B$5,2,FALSE)))</f>
        <v/>
      </c>
      <c r="P473" s="69" t="str">
        <f>IF(C473="","",IF(ISERROR(VLOOKUP(VLOOKUP(C473,Table1[[Practice no.]:[12]],30,FALSE),List!$A$2:$B$5,2,FALSE)),"",VLOOKUP(VLOOKUP(C473,Table1[[Practice no.]:[12]],30,FALSE),List!$A$2:$B$5,2,FALSE)))</f>
        <v/>
      </c>
      <c r="Q473" s="77" t="str">
        <f>IF(C473="","",IF(ISERROR(VLOOKUP(VLOOKUP(C473,Table1[[Practice no.]:[12]],31,FALSE),List!$A$2:$B$5,2,FALSE)),"",VLOOKUP(VLOOKUP(C473,Table1[[Practice no.]:[12]],31,FALSE),List!$A$2:$B$5,2,FALSE)))</f>
        <v/>
      </c>
      <c r="R473" s="55" t="str">
        <f>IF(C473="","",IF(ISERROR(VLOOKUP(VLOOKUP(C473,Table1[[Practice no.]:[12]],32,FALSE),List!$A$2:$B$5,2,FALSE)),"",VLOOKUP(VLOOKUP(C473,Table1[[Practice no.]:[12]],32,FALSE),List!$A$2:$B$5,2,FALSE)))</f>
        <v/>
      </c>
      <c r="S473" s="55" t="str">
        <f>IF(C473="","",IF(ISERROR(VLOOKUP(VLOOKUP(C473,Table1[[Practice no.]:[12]],33,FALSE),List!$A$2:$B$5,2,FALSE)),"",VLOOKUP(VLOOKUP(C473,Table1[[Practice no.]:[12]],33,FALSE),List!$A$2:$B$5,2,FALSE)))</f>
        <v/>
      </c>
      <c r="T473" s="55" t="str">
        <f>IF(C473="","",IF(ISERROR(VLOOKUP(VLOOKUP(C473,Table1[[Practice no.]:[12]],34,FALSE),List!$A$2:$B$5,2,FALSE)),"",VLOOKUP(VLOOKUP(C473,Table1[[Practice no.]:[12]],34,FALSE),List!$A$2:$B$5,2,FALSE)))</f>
        <v/>
      </c>
      <c r="U473" s="55" t="str">
        <f>IF(C473="","",IF(ISERROR(VLOOKUP(VLOOKUP(C473,Table1[[Practice no.]:[12]],35,FALSE),List!$A$2:$B$5,2,FALSE)),"",VLOOKUP(VLOOKUP(C473,Table1[[Practice no.]:[12]],35,FALSE),List!$A$2:$B$5,2,FALSE)))</f>
        <v/>
      </c>
      <c r="V473" s="55" t="str">
        <f>IF(C473="","",IF(ISERROR(VLOOKUP(VLOOKUP(C473,Table1[[Practice no.]:[12]],36,FALSE),List!$A$2:$B$5,2,FALSE)),"",VLOOKUP(VLOOKUP(C473,Table1[[Practice no.]:[12]],36,FALSE),List!$A$2:$B$5,2,FALSE)))</f>
        <v/>
      </c>
      <c r="W473" s="55" t="str">
        <f>IF(C473="","",IF(ISERROR(VLOOKUP(VLOOKUP(C473,Table1[[Practice no.]:[12]],37,FALSE),List!$A$2:$B$5,2,FALSE)),"",VLOOKUP(VLOOKUP(C473,Table1[[Practice no.]:[12]],37,FALSE),List!$A$2:$B$5,2,FALSE)))</f>
        <v/>
      </c>
      <c r="X473" s="55" t="str">
        <f>IF(C473="","",IF(ISERROR(VLOOKUP(VLOOKUP(C473,Table1[[Practice no.]:[12]],38,FALSE),List!$A$2:$B$5,2,FALSE)),"",VLOOKUP(VLOOKUP(C473,Table1[[Practice no.]:[12]],38,FALSE),List!$A$2:$B$5,2,FALSE)))</f>
        <v/>
      </c>
      <c r="Y473" s="55" t="str">
        <f>IF(C473="","",IF(ISERROR(VLOOKUP(VLOOKUP(C473,Table1[[Practice no.]:[12]],39,FALSE),List!$A$2:$B$5,2,FALSE)),"",VLOOKUP(VLOOKUP(C473,Table1[[Practice no.]:[12]],39,FALSE),List!$A$2:$B$5,2,FALSE)))</f>
        <v/>
      </c>
      <c r="Z473" s="55" t="str">
        <f>IF(C473="","",IF(ISERROR(VLOOKUP(VLOOKUP(C473,Table1[[Practice no.]:[12]],40,FALSE),List!$A$2:$B$5,2,FALSE)),"",VLOOKUP(VLOOKUP(C473,Table1[[Practice no.]:[12]],40,FALSE),List!$A$2:$B$5,2,FALSE)))</f>
        <v/>
      </c>
      <c r="AA473" s="55" t="str">
        <f>IF(C473="","",IF(ISERROR(VLOOKUP(VLOOKUP(C473,Table1[[Practice no.]:[12]],41,FALSE),List!$A$2:$B$5,2,FALSE)),"",VLOOKUP(VLOOKUP(C473,Table1[[Practice no.]:[12]],41,FALSE),List!$A$2:$B$5,2,FALSE)))</f>
        <v/>
      </c>
      <c r="AB473" s="55" t="str">
        <f>IF(C473="","",IF(ISERROR(VLOOKUP(VLOOKUP(C473,Table1[[Practice no.]:[12]],42,FALSE),List!$A$2:$B$5,2,FALSE)),"",VLOOKUP(VLOOKUP(C473,Table1[[Practice no.]:[12]],42,FALSE),List!$A$2:$B$5,2,FALSE)))</f>
        <v/>
      </c>
    </row>
    <row r="474" spans="1:28" ht="40.35" customHeight="1">
      <c r="A474" s="222"/>
      <c r="B474" s="219"/>
      <c r="C474" s="217"/>
      <c r="D474" s="219" t="str">
        <f>IF(C474="","",HYPERLINK("#'" &amp; C474 &amp; "'!A1",VLOOKUP(C474,Table1[[Practice no.]:[Pracitce Name]],2,FALSE)))</f>
        <v/>
      </c>
      <c r="E474" s="65" t="str">
        <f>IF(C474="","",IF(ISERROR(VLOOKUP(VLOOKUP(C474,Table1[[Practice no.]:[12]],19,FALSE),List!$A$2:$B$5,2,FALSE)),"",VLOOKUP(VLOOKUP(C474,Table1[[Practice no.]:[12]],19,FALSE),List!$A$2:$B$5,2,FALSE)))</f>
        <v/>
      </c>
      <c r="F474" s="66" t="str">
        <f>IF(C474="","",IF(ISERROR(VLOOKUP(VLOOKUP(C474,Table1[[Practice no.]:[12]],20,FALSE),List!$A$2:$B$5,2,FALSE)),"",VLOOKUP(VLOOKUP(C474,Table1[[Practice no.]:[12]],20,FALSE),List!$A$2:$B$5,2,FALSE)))</f>
        <v/>
      </c>
      <c r="G474" s="66" t="str">
        <f>IF(C474="","",IF(ISERROR(VLOOKUP(VLOOKUP(C474,Table1[[Practice no.]:[12]],21,FALSE),List!$A$2:$B$5,2,FALSE)),"",VLOOKUP(VLOOKUP(C474,Table1[[Practice no.]:[12]],21,FALSE),List!$A$2:$B$5,2,FALSE)))</f>
        <v/>
      </c>
      <c r="H474" s="67" t="str">
        <f>IF(C474="","",IF(ISERROR(VLOOKUP(VLOOKUP(C474,Table1[[Practice no.]:[12]],22,FALSE),List!$A$2:$B$5,2,FALSE)),"",VLOOKUP(VLOOKUP(C474,Table1[[Practice no.]:[12]],22,FALSE),List!$A$2:$B$5,2,FALSE)))</f>
        <v/>
      </c>
      <c r="I474" s="67" t="str">
        <f>IF(C474="","",IF(ISERROR(VLOOKUP(VLOOKUP(C474,Table1[[Practice no.]:[12]],23,FALSE),List!$A$2:$B$5,2,FALSE)),"",VLOOKUP(VLOOKUP(C474,Table1[[Practice no.]:[12]],23,FALSE),List!$A$2:$B$5,2,FALSE)))</f>
        <v/>
      </c>
      <c r="J474" s="67" t="str">
        <f>IF(C474="","",IF(ISERROR(VLOOKUP(VLOOKUP(C474,Table1[[Practice no.]:[12]],24,FALSE),List!$A$2:$B$5,2,FALSE)),"",VLOOKUP(VLOOKUP(C474,Table1[[Practice no.]:[12]],24,FALSE),List!$A$2:$B$5,2,FALSE)))</f>
        <v/>
      </c>
      <c r="K474" s="68" t="str">
        <f>IF(C474="","",IF(ISERROR(VLOOKUP(VLOOKUP(C474,Table1[[Practice no.]:[12]],25,FALSE),List!$A$2:$B$5,2,FALSE)),"",VLOOKUP(VLOOKUP(C474,Table1[[Practice no.]:[12]],25,FALSE),List!$A$2:$B$5,2,FALSE)))</f>
        <v/>
      </c>
      <c r="L474" s="68" t="str">
        <f>IF(C474="","",IF(ISERROR(VLOOKUP(VLOOKUP(C474,Table1[[Practice no.]:[12]],26,FALSE),List!$A$2:$B$5,2,FALSE)),"",VLOOKUP(VLOOKUP(C474,Table1[[Practice no.]:[12]],26,FALSE),List!$A$2:$B$5,2,FALSE)))</f>
        <v/>
      </c>
      <c r="M474" s="68" t="str">
        <f>IF(C474="","",IF(ISERROR(VLOOKUP(VLOOKUP(C474,Table1[[Practice no.]:[12]],27,FALSE),List!$A$2:$B$5,2,FALSE)),"",VLOOKUP(VLOOKUP(C474,Table1[[Practice no.]:[12]],27,FALSE),List!$A$2:$B$5,2,FALSE)))</f>
        <v/>
      </c>
      <c r="N474" s="69" t="str">
        <f>IF(C474="","",IF(ISERROR(VLOOKUP(VLOOKUP(C474,Table1[[Practice no.]:[12]],28,FALSE),List!$A$2:$B$5,2,FALSE)),"",VLOOKUP(VLOOKUP(C474,Table1[[Practice no.]:[12]],28,FALSE),List!$A$2:$B$5,2,FALSE)))</f>
        <v/>
      </c>
      <c r="O474" s="69" t="str">
        <f>IF(C474="","",IF(ISERROR(VLOOKUP(VLOOKUP(C474,Table1[[Practice no.]:[12]],29,FALSE),List!$A$2:$B$5,2,FALSE)),"",VLOOKUP(VLOOKUP(C474,Table1[[Practice no.]:[12]],29,FALSE),List!$A$2:$B$5,2,FALSE)))</f>
        <v/>
      </c>
      <c r="P474" s="69" t="str">
        <f>IF(C474="","",IF(ISERROR(VLOOKUP(VLOOKUP(C474,Table1[[Practice no.]:[12]],30,FALSE),List!$A$2:$B$5,2,FALSE)),"",VLOOKUP(VLOOKUP(C474,Table1[[Practice no.]:[12]],30,FALSE),List!$A$2:$B$5,2,FALSE)))</f>
        <v/>
      </c>
      <c r="Q474" s="77" t="str">
        <f>IF(C474="","",IF(ISERROR(VLOOKUP(VLOOKUP(C474,Table1[[Practice no.]:[12]],31,FALSE),List!$A$2:$B$5,2,FALSE)),"",VLOOKUP(VLOOKUP(C474,Table1[[Practice no.]:[12]],31,FALSE),List!$A$2:$B$5,2,FALSE)))</f>
        <v/>
      </c>
      <c r="R474" s="55" t="str">
        <f>IF(C474="","",IF(ISERROR(VLOOKUP(VLOOKUP(C474,Table1[[Practice no.]:[12]],32,FALSE),List!$A$2:$B$5,2,FALSE)),"",VLOOKUP(VLOOKUP(C474,Table1[[Practice no.]:[12]],32,FALSE),List!$A$2:$B$5,2,FALSE)))</f>
        <v/>
      </c>
      <c r="S474" s="55" t="str">
        <f>IF(C474="","",IF(ISERROR(VLOOKUP(VLOOKUP(C474,Table1[[Practice no.]:[12]],33,FALSE),List!$A$2:$B$5,2,FALSE)),"",VLOOKUP(VLOOKUP(C474,Table1[[Practice no.]:[12]],33,FALSE),List!$A$2:$B$5,2,FALSE)))</f>
        <v/>
      </c>
      <c r="T474" s="55" t="str">
        <f>IF(C474="","",IF(ISERROR(VLOOKUP(VLOOKUP(C474,Table1[[Practice no.]:[12]],34,FALSE),List!$A$2:$B$5,2,FALSE)),"",VLOOKUP(VLOOKUP(C474,Table1[[Practice no.]:[12]],34,FALSE),List!$A$2:$B$5,2,FALSE)))</f>
        <v/>
      </c>
      <c r="U474" s="55" t="str">
        <f>IF(C474="","",IF(ISERROR(VLOOKUP(VLOOKUP(C474,Table1[[Practice no.]:[12]],35,FALSE),List!$A$2:$B$5,2,FALSE)),"",VLOOKUP(VLOOKUP(C474,Table1[[Practice no.]:[12]],35,FALSE),List!$A$2:$B$5,2,FALSE)))</f>
        <v/>
      </c>
      <c r="V474" s="55" t="str">
        <f>IF(C474="","",IF(ISERROR(VLOOKUP(VLOOKUP(C474,Table1[[Practice no.]:[12]],36,FALSE),List!$A$2:$B$5,2,FALSE)),"",VLOOKUP(VLOOKUP(C474,Table1[[Practice no.]:[12]],36,FALSE),List!$A$2:$B$5,2,FALSE)))</f>
        <v/>
      </c>
      <c r="W474" s="55" t="str">
        <f>IF(C474="","",IF(ISERROR(VLOOKUP(VLOOKUP(C474,Table1[[Practice no.]:[12]],37,FALSE),List!$A$2:$B$5,2,FALSE)),"",VLOOKUP(VLOOKUP(C474,Table1[[Practice no.]:[12]],37,FALSE),List!$A$2:$B$5,2,FALSE)))</f>
        <v/>
      </c>
      <c r="X474" s="55" t="str">
        <f>IF(C474="","",IF(ISERROR(VLOOKUP(VLOOKUP(C474,Table1[[Practice no.]:[12]],38,FALSE),List!$A$2:$B$5,2,FALSE)),"",VLOOKUP(VLOOKUP(C474,Table1[[Practice no.]:[12]],38,FALSE),List!$A$2:$B$5,2,FALSE)))</f>
        <v/>
      </c>
      <c r="Y474" s="55" t="str">
        <f>IF(C474="","",IF(ISERROR(VLOOKUP(VLOOKUP(C474,Table1[[Practice no.]:[12]],39,FALSE),List!$A$2:$B$5,2,FALSE)),"",VLOOKUP(VLOOKUP(C474,Table1[[Practice no.]:[12]],39,FALSE),List!$A$2:$B$5,2,FALSE)))</f>
        <v/>
      </c>
      <c r="Z474" s="55" t="str">
        <f>IF(C474="","",IF(ISERROR(VLOOKUP(VLOOKUP(C474,Table1[[Practice no.]:[12]],40,FALSE),List!$A$2:$B$5,2,FALSE)),"",VLOOKUP(VLOOKUP(C474,Table1[[Practice no.]:[12]],40,FALSE),List!$A$2:$B$5,2,FALSE)))</f>
        <v/>
      </c>
      <c r="AA474" s="55" t="str">
        <f>IF(C474="","",IF(ISERROR(VLOOKUP(VLOOKUP(C474,Table1[[Practice no.]:[12]],41,FALSE),List!$A$2:$B$5,2,FALSE)),"",VLOOKUP(VLOOKUP(C474,Table1[[Practice no.]:[12]],41,FALSE),List!$A$2:$B$5,2,FALSE)))</f>
        <v/>
      </c>
      <c r="AB474" s="55" t="str">
        <f>IF(C474="","",IF(ISERROR(VLOOKUP(VLOOKUP(C474,Table1[[Practice no.]:[12]],42,FALSE),List!$A$2:$B$5,2,FALSE)),"",VLOOKUP(VLOOKUP(C474,Table1[[Practice no.]:[12]],42,FALSE),List!$A$2:$B$5,2,FALSE)))</f>
        <v/>
      </c>
    </row>
    <row r="475" spans="1:28" ht="40.35" customHeight="1">
      <c r="A475" s="222"/>
      <c r="B475" s="219"/>
      <c r="C475" s="217"/>
      <c r="D475" s="219" t="str">
        <f>IF(C475="","",HYPERLINK("#'" &amp; C475 &amp; "'!A1",VLOOKUP(C475,Table1[[Practice no.]:[Pracitce Name]],2,FALSE)))</f>
        <v/>
      </c>
      <c r="E475" s="65" t="str">
        <f>IF(C475="","",IF(ISERROR(VLOOKUP(VLOOKUP(C475,Table1[[Practice no.]:[12]],19,FALSE),List!$A$2:$B$5,2,FALSE)),"",VLOOKUP(VLOOKUP(C475,Table1[[Practice no.]:[12]],19,FALSE),List!$A$2:$B$5,2,FALSE)))</f>
        <v/>
      </c>
      <c r="F475" s="66" t="str">
        <f>IF(C475="","",IF(ISERROR(VLOOKUP(VLOOKUP(C475,Table1[[Practice no.]:[12]],20,FALSE),List!$A$2:$B$5,2,FALSE)),"",VLOOKUP(VLOOKUP(C475,Table1[[Practice no.]:[12]],20,FALSE),List!$A$2:$B$5,2,FALSE)))</f>
        <v/>
      </c>
      <c r="G475" s="66" t="str">
        <f>IF(C475="","",IF(ISERROR(VLOOKUP(VLOOKUP(C475,Table1[[Practice no.]:[12]],21,FALSE),List!$A$2:$B$5,2,FALSE)),"",VLOOKUP(VLOOKUP(C475,Table1[[Practice no.]:[12]],21,FALSE),List!$A$2:$B$5,2,FALSE)))</f>
        <v/>
      </c>
      <c r="H475" s="67" t="str">
        <f>IF(C475="","",IF(ISERROR(VLOOKUP(VLOOKUP(C475,Table1[[Practice no.]:[12]],22,FALSE),List!$A$2:$B$5,2,FALSE)),"",VLOOKUP(VLOOKUP(C475,Table1[[Practice no.]:[12]],22,FALSE),List!$A$2:$B$5,2,FALSE)))</f>
        <v/>
      </c>
      <c r="I475" s="67" t="str">
        <f>IF(C475="","",IF(ISERROR(VLOOKUP(VLOOKUP(C475,Table1[[Practice no.]:[12]],23,FALSE),List!$A$2:$B$5,2,FALSE)),"",VLOOKUP(VLOOKUP(C475,Table1[[Practice no.]:[12]],23,FALSE),List!$A$2:$B$5,2,FALSE)))</f>
        <v/>
      </c>
      <c r="J475" s="67" t="str">
        <f>IF(C475="","",IF(ISERROR(VLOOKUP(VLOOKUP(C475,Table1[[Practice no.]:[12]],24,FALSE),List!$A$2:$B$5,2,FALSE)),"",VLOOKUP(VLOOKUP(C475,Table1[[Practice no.]:[12]],24,FALSE),List!$A$2:$B$5,2,FALSE)))</f>
        <v/>
      </c>
      <c r="K475" s="68" t="str">
        <f>IF(C475="","",IF(ISERROR(VLOOKUP(VLOOKUP(C475,Table1[[Practice no.]:[12]],25,FALSE),List!$A$2:$B$5,2,FALSE)),"",VLOOKUP(VLOOKUP(C475,Table1[[Practice no.]:[12]],25,FALSE),List!$A$2:$B$5,2,FALSE)))</f>
        <v/>
      </c>
      <c r="L475" s="68" t="str">
        <f>IF(C475="","",IF(ISERROR(VLOOKUP(VLOOKUP(C475,Table1[[Practice no.]:[12]],26,FALSE),List!$A$2:$B$5,2,FALSE)),"",VLOOKUP(VLOOKUP(C475,Table1[[Practice no.]:[12]],26,FALSE),List!$A$2:$B$5,2,FALSE)))</f>
        <v/>
      </c>
      <c r="M475" s="68" t="str">
        <f>IF(C475="","",IF(ISERROR(VLOOKUP(VLOOKUP(C475,Table1[[Practice no.]:[12]],27,FALSE),List!$A$2:$B$5,2,FALSE)),"",VLOOKUP(VLOOKUP(C475,Table1[[Practice no.]:[12]],27,FALSE),List!$A$2:$B$5,2,FALSE)))</f>
        <v/>
      </c>
      <c r="N475" s="69" t="str">
        <f>IF(C475="","",IF(ISERROR(VLOOKUP(VLOOKUP(C475,Table1[[Practice no.]:[12]],28,FALSE),List!$A$2:$B$5,2,FALSE)),"",VLOOKUP(VLOOKUP(C475,Table1[[Practice no.]:[12]],28,FALSE),List!$A$2:$B$5,2,FALSE)))</f>
        <v/>
      </c>
      <c r="O475" s="69" t="str">
        <f>IF(C475="","",IF(ISERROR(VLOOKUP(VLOOKUP(C475,Table1[[Practice no.]:[12]],29,FALSE),List!$A$2:$B$5,2,FALSE)),"",VLOOKUP(VLOOKUP(C475,Table1[[Practice no.]:[12]],29,FALSE),List!$A$2:$B$5,2,FALSE)))</f>
        <v/>
      </c>
      <c r="P475" s="69" t="str">
        <f>IF(C475="","",IF(ISERROR(VLOOKUP(VLOOKUP(C475,Table1[[Practice no.]:[12]],30,FALSE),List!$A$2:$B$5,2,FALSE)),"",VLOOKUP(VLOOKUP(C475,Table1[[Practice no.]:[12]],30,FALSE),List!$A$2:$B$5,2,FALSE)))</f>
        <v/>
      </c>
      <c r="Q475" s="77" t="str">
        <f>IF(C475="","",IF(ISERROR(VLOOKUP(VLOOKUP(C475,Table1[[Practice no.]:[12]],31,FALSE),List!$A$2:$B$5,2,FALSE)),"",VLOOKUP(VLOOKUP(C475,Table1[[Practice no.]:[12]],31,FALSE),List!$A$2:$B$5,2,FALSE)))</f>
        <v/>
      </c>
      <c r="R475" s="55" t="str">
        <f>IF(C475="","",IF(ISERROR(VLOOKUP(VLOOKUP(C475,Table1[[Practice no.]:[12]],32,FALSE),List!$A$2:$B$5,2,FALSE)),"",VLOOKUP(VLOOKUP(C475,Table1[[Practice no.]:[12]],32,FALSE),List!$A$2:$B$5,2,FALSE)))</f>
        <v/>
      </c>
      <c r="S475" s="55" t="str">
        <f>IF(C475="","",IF(ISERROR(VLOOKUP(VLOOKUP(C475,Table1[[Practice no.]:[12]],33,FALSE),List!$A$2:$B$5,2,FALSE)),"",VLOOKUP(VLOOKUP(C475,Table1[[Practice no.]:[12]],33,FALSE),List!$A$2:$B$5,2,FALSE)))</f>
        <v/>
      </c>
      <c r="T475" s="55" t="str">
        <f>IF(C475="","",IF(ISERROR(VLOOKUP(VLOOKUP(C475,Table1[[Practice no.]:[12]],34,FALSE),List!$A$2:$B$5,2,FALSE)),"",VLOOKUP(VLOOKUP(C475,Table1[[Practice no.]:[12]],34,FALSE),List!$A$2:$B$5,2,FALSE)))</f>
        <v/>
      </c>
      <c r="U475" s="55" t="str">
        <f>IF(C475="","",IF(ISERROR(VLOOKUP(VLOOKUP(C475,Table1[[Practice no.]:[12]],35,FALSE),List!$A$2:$B$5,2,FALSE)),"",VLOOKUP(VLOOKUP(C475,Table1[[Practice no.]:[12]],35,FALSE),List!$A$2:$B$5,2,FALSE)))</f>
        <v/>
      </c>
      <c r="V475" s="55" t="str">
        <f>IF(C475="","",IF(ISERROR(VLOOKUP(VLOOKUP(C475,Table1[[Practice no.]:[12]],36,FALSE),List!$A$2:$B$5,2,FALSE)),"",VLOOKUP(VLOOKUP(C475,Table1[[Practice no.]:[12]],36,FALSE),List!$A$2:$B$5,2,FALSE)))</f>
        <v/>
      </c>
      <c r="W475" s="55" t="str">
        <f>IF(C475="","",IF(ISERROR(VLOOKUP(VLOOKUP(C475,Table1[[Practice no.]:[12]],37,FALSE),List!$A$2:$B$5,2,FALSE)),"",VLOOKUP(VLOOKUP(C475,Table1[[Practice no.]:[12]],37,FALSE),List!$A$2:$B$5,2,FALSE)))</f>
        <v/>
      </c>
      <c r="X475" s="55" t="str">
        <f>IF(C475="","",IF(ISERROR(VLOOKUP(VLOOKUP(C475,Table1[[Practice no.]:[12]],38,FALSE),List!$A$2:$B$5,2,FALSE)),"",VLOOKUP(VLOOKUP(C475,Table1[[Practice no.]:[12]],38,FALSE),List!$A$2:$B$5,2,FALSE)))</f>
        <v/>
      </c>
      <c r="Y475" s="55" t="str">
        <f>IF(C475="","",IF(ISERROR(VLOOKUP(VLOOKUP(C475,Table1[[Practice no.]:[12]],39,FALSE),List!$A$2:$B$5,2,FALSE)),"",VLOOKUP(VLOOKUP(C475,Table1[[Practice no.]:[12]],39,FALSE),List!$A$2:$B$5,2,FALSE)))</f>
        <v/>
      </c>
      <c r="Z475" s="55" t="str">
        <f>IF(C475="","",IF(ISERROR(VLOOKUP(VLOOKUP(C475,Table1[[Practice no.]:[12]],40,FALSE),List!$A$2:$B$5,2,FALSE)),"",VLOOKUP(VLOOKUP(C475,Table1[[Practice no.]:[12]],40,FALSE),List!$A$2:$B$5,2,FALSE)))</f>
        <v/>
      </c>
      <c r="AA475" s="55" t="str">
        <f>IF(C475="","",IF(ISERROR(VLOOKUP(VLOOKUP(C475,Table1[[Practice no.]:[12]],41,FALSE),List!$A$2:$B$5,2,FALSE)),"",VLOOKUP(VLOOKUP(C475,Table1[[Practice no.]:[12]],41,FALSE),List!$A$2:$B$5,2,FALSE)))</f>
        <v/>
      </c>
      <c r="AB475" s="55" t="str">
        <f>IF(C475="","",IF(ISERROR(VLOOKUP(VLOOKUP(C475,Table1[[Practice no.]:[12]],42,FALSE),List!$A$2:$B$5,2,FALSE)),"",VLOOKUP(VLOOKUP(C475,Table1[[Practice no.]:[12]],42,FALSE),List!$A$2:$B$5,2,FALSE)))</f>
        <v/>
      </c>
    </row>
    <row r="476" spans="1:28" ht="40.35" customHeight="1">
      <c r="A476" s="222"/>
      <c r="B476" s="219"/>
      <c r="C476" s="217"/>
      <c r="D476" s="219" t="str">
        <f>IF(C476="","",HYPERLINK("#'" &amp; C476 &amp; "'!A1",VLOOKUP(C476,Table1[[Practice no.]:[Pracitce Name]],2,FALSE)))</f>
        <v/>
      </c>
      <c r="E476" s="65" t="str">
        <f>IF(C476="","",IF(ISERROR(VLOOKUP(VLOOKUP(C476,Table1[[Practice no.]:[12]],19,FALSE),List!$A$2:$B$5,2,FALSE)),"",VLOOKUP(VLOOKUP(C476,Table1[[Practice no.]:[12]],19,FALSE),List!$A$2:$B$5,2,FALSE)))</f>
        <v/>
      </c>
      <c r="F476" s="66" t="str">
        <f>IF(C476="","",IF(ISERROR(VLOOKUP(VLOOKUP(C476,Table1[[Practice no.]:[12]],20,FALSE),List!$A$2:$B$5,2,FALSE)),"",VLOOKUP(VLOOKUP(C476,Table1[[Practice no.]:[12]],20,FALSE),List!$A$2:$B$5,2,FALSE)))</f>
        <v/>
      </c>
      <c r="G476" s="66" t="str">
        <f>IF(C476="","",IF(ISERROR(VLOOKUP(VLOOKUP(C476,Table1[[Practice no.]:[12]],21,FALSE),List!$A$2:$B$5,2,FALSE)),"",VLOOKUP(VLOOKUP(C476,Table1[[Practice no.]:[12]],21,FALSE),List!$A$2:$B$5,2,FALSE)))</f>
        <v/>
      </c>
      <c r="H476" s="67" t="str">
        <f>IF(C476="","",IF(ISERROR(VLOOKUP(VLOOKUP(C476,Table1[[Practice no.]:[12]],22,FALSE),List!$A$2:$B$5,2,FALSE)),"",VLOOKUP(VLOOKUP(C476,Table1[[Practice no.]:[12]],22,FALSE),List!$A$2:$B$5,2,FALSE)))</f>
        <v/>
      </c>
      <c r="I476" s="67" t="str">
        <f>IF(C476="","",IF(ISERROR(VLOOKUP(VLOOKUP(C476,Table1[[Practice no.]:[12]],23,FALSE),List!$A$2:$B$5,2,FALSE)),"",VLOOKUP(VLOOKUP(C476,Table1[[Practice no.]:[12]],23,FALSE),List!$A$2:$B$5,2,FALSE)))</f>
        <v/>
      </c>
      <c r="J476" s="67" t="str">
        <f>IF(C476="","",IF(ISERROR(VLOOKUP(VLOOKUP(C476,Table1[[Practice no.]:[12]],24,FALSE),List!$A$2:$B$5,2,FALSE)),"",VLOOKUP(VLOOKUP(C476,Table1[[Practice no.]:[12]],24,FALSE),List!$A$2:$B$5,2,FALSE)))</f>
        <v/>
      </c>
      <c r="K476" s="68" t="str">
        <f>IF(C476="","",IF(ISERROR(VLOOKUP(VLOOKUP(C476,Table1[[Practice no.]:[12]],25,FALSE),List!$A$2:$B$5,2,FALSE)),"",VLOOKUP(VLOOKUP(C476,Table1[[Practice no.]:[12]],25,FALSE),List!$A$2:$B$5,2,FALSE)))</f>
        <v/>
      </c>
      <c r="L476" s="68" t="str">
        <f>IF(C476="","",IF(ISERROR(VLOOKUP(VLOOKUP(C476,Table1[[Practice no.]:[12]],26,FALSE),List!$A$2:$B$5,2,FALSE)),"",VLOOKUP(VLOOKUP(C476,Table1[[Practice no.]:[12]],26,FALSE),List!$A$2:$B$5,2,FALSE)))</f>
        <v/>
      </c>
      <c r="M476" s="68" t="str">
        <f>IF(C476="","",IF(ISERROR(VLOOKUP(VLOOKUP(C476,Table1[[Practice no.]:[12]],27,FALSE),List!$A$2:$B$5,2,FALSE)),"",VLOOKUP(VLOOKUP(C476,Table1[[Practice no.]:[12]],27,FALSE),List!$A$2:$B$5,2,FALSE)))</f>
        <v/>
      </c>
      <c r="N476" s="69" t="str">
        <f>IF(C476="","",IF(ISERROR(VLOOKUP(VLOOKUP(C476,Table1[[Practice no.]:[12]],28,FALSE),List!$A$2:$B$5,2,FALSE)),"",VLOOKUP(VLOOKUP(C476,Table1[[Practice no.]:[12]],28,FALSE),List!$A$2:$B$5,2,FALSE)))</f>
        <v/>
      </c>
      <c r="O476" s="69" t="str">
        <f>IF(C476="","",IF(ISERROR(VLOOKUP(VLOOKUP(C476,Table1[[Practice no.]:[12]],29,FALSE),List!$A$2:$B$5,2,FALSE)),"",VLOOKUP(VLOOKUP(C476,Table1[[Practice no.]:[12]],29,FALSE),List!$A$2:$B$5,2,FALSE)))</f>
        <v/>
      </c>
      <c r="P476" s="69" t="str">
        <f>IF(C476="","",IF(ISERROR(VLOOKUP(VLOOKUP(C476,Table1[[Practice no.]:[12]],30,FALSE),List!$A$2:$B$5,2,FALSE)),"",VLOOKUP(VLOOKUP(C476,Table1[[Practice no.]:[12]],30,FALSE),List!$A$2:$B$5,2,FALSE)))</f>
        <v/>
      </c>
      <c r="Q476" s="77" t="str">
        <f>IF(C476="","",IF(ISERROR(VLOOKUP(VLOOKUP(C476,Table1[[Practice no.]:[12]],31,FALSE),List!$A$2:$B$5,2,FALSE)),"",VLOOKUP(VLOOKUP(C476,Table1[[Practice no.]:[12]],31,FALSE),List!$A$2:$B$5,2,FALSE)))</f>
        <v/>
      </c>
      <c r="R476" s="55" t="str">
        <f>IF(C476="","",IF(ISERROR(VLOOKUP(VLOOKUP(C476,Table1[[Practice no.]:[12]],32,FALSE),List!$A$2:$B$5,2,FALSE)),"",VLOOKUP(VLOOKUP(C476,Table1[[Practice no.]:[12]],32,FALSE),List!$A$2:$B$5,2,FALSE)))</f>
        <v/>
      </c>
      <c r="S476" s="55" t="str">
        <f>IF(C476="","",IF(ISERROR(VLOOKUP(VLOOKUP(C476,Table1[[Practice no.]:[12]],33,FALSE),List!$A$2:$B$5,2,FALSE)),"",VLOOKUP(VLOOKUP(C476,Table1[[Practice no.]:[12]],33,FALSE),List!$A$2:$B$5,2,FALSE)))</f>
        <v/>
      </c>
      <c r="T476" s="55" t="str">
        <f>IF(C476="","",IF(ISERROR(VLOOKUP(VLOOKUP(C476,Table1[[Practice no.]:[12]],34,FALSE),List!$A$2:$B$5,2,FALSE)),"",VLOOKUP(VLOOKUP(C476,Table1[[Practice no.]:[12]],34,FALSE),List!$A$2:$B$5,2,FALSE)))</f>
        <v/>
      </c>
      <c r="U476" s="55" t="str">
        <f>IF(C476="","",IF(ISERROR(VLOOKUP(VLOOKUP(C476,Table1[[Practice no.]:[12]],35,FALSE),List!$A$2:$B$5,2,FALSE)),"",VLOOKUP(VLOOKUP(C476,Table1[[Practice no.]:[12]],35,FALSE),List!$A$2:$B$5,2,FALSE)))</f>
        <v/>
      </c>
      <c r="V476" s="55" t="str">
        <f>IF(C476="","",IF(ISERROR(VLOOKUP(VLOOKUP(C476,Table1[[Practice no.]:[12]],36,FALSE),List!$A$2:$B$5,2,FALSE)),"",VLOOKUP(VLOOKUP(C476,Table1[[Practice no.]:[12]],36,FALSE),List!$A$2:$B$5,2,FALSE)))</f>
        <v/>
      </c>
      <c r="W476" s="55" t="str">
        <f>IF(C476="","",IF(ISERROR(VLOOKUP(VLOOKUP(C476,Table1[[Practice no.]:[12]],37,FALSE),List!$A$2:$B$5,2,FALSE)),"",VLOOKUP(VLOOKUP(C476,Table1[[Practice no.]:[12]],37,FALSE),List!$A$2:$B$5,2,FALSE)))</f>
        <v/>
      </c>
      <c r="X476" s="55" t="str">
        <f>IF(C476="","",IF(ISERROR(VLOOKUP(VLOOKUP(C476,Table1[[Practice no.]:[12]],38,FALSE),List!$A$2:$B$5,2,FALSE)),"",VLOOKUP(VLOOKUP(C476,Table1[[Practice no.]:[12]],38,FALSE),List!$A$2:$B$5,2,FALSE)))</f>
        <v/>
      </c>
      <c r="Y476" s="55" t="str">
        <f>IF(C476="","",IF(ISERROR(VLOOKUP(VLOOKUP(C476,Table1[[Practice no.]:[12]],39,FALSE),List!$A$2:$B$5,2,FALSE)),"",VLOOKUP(VLOOKUP(C476,Table1[[Practice no.]:[12]],39,FALSE),List!$A$2:$B$5,2,FALSE)))</f>
        <v/>
      </c>
      <c r="Z476" s="55" t="str">
        <f>IF(C476="","",IF(ISERROR(VLOOKUP(VLOOKUP(C476,Table1[[Practice no.]:[12]],40,FALSE),List!$A$2:$B$5,2,FALSE)),"",VLOOKUP(VLOOKUP(C476,Table1[[Practice no.]:[12]],40,FALSE),List!$A$2:$B$5,2,FALSE)))</f>
        <v/>
      </c>
      <c r="AA476" s="55" t="str">
        <f>IF(C476="","",IF(ISERROR(VLOOKUP(VLOOKUP(C476,Table1[[Practice no.]:[12]],41,FALSE),List!$A$2:$B$5,2,FALSE)),"",VLOOKUP(VLOOKUP(C476,Table1[[Practice no.]:[12]],41,FALSE),List!$A$2:$B$5,2,FALSE)))</f>
        <v/>
      </c>
      <c r="AB476" s="55" t="str">
        <f>IF(C476="","",IF(ISERROR(VLOOKUP(VLOOKUP(C476,Table1[[Practice no.]:[12]],42,FALSE),List!$A$2:$B$5,2,FALSE)),"",VLOOKUP(VLOOKUP(C476,Table1[[Practice no.]:[12]],42,FALSE),List!$A$2:$B$5,2,FALSE)))</f>
        <v/>
      </c>
    </row>
    <row r="477" spans="1:28" ht="40.35" customHeight="1">
      <c r="A477" s="222"/>
      <c r="B477" s="219"/>
      <c r="C477" s="217"/>
      <c r="D477" s="219" t="str">
        <f>IF(C477="","",HYPERLINK("#'" &amp; C477 &amp; "'!A1",VLOOKUP(C477,Table1[[Practice no.]:[Pracitce Name]],2,FALSE)))</f>
        <v/>
      </c>
      <c r="E477" s="65" t="str">
        <f>IF(C477="","",IF(ISERROR(VLOOKUP(VLOOKUP(C477,Table1[[Practice no.]:[12]],19,FALSE),List!$A$2:$B$5,2,FALSE)),"",VLOOKUP(VLOOKUP(C477,Table1[[Practice no.]:[12]],19,FALSE),List!$A$2:$B$5,2,FALSE)))</f>
        <v/>
      </c>
      <c r="F477" s="66" t="str">
        <f>IF(C477="","",IF(ISERROR(VLOOKUP(VLOOKUP(C477,Table1[[Practice no.]:[12]],20,FALSE),List!$A$2:$B$5,2,FALSE)),"",VLOOKUP(VLOOKUP(C477,Table1[[Practice no.]:[12]],20,FALSE),List!$A$2:$B$5,2,FALSE)))</f>
        <v/>
      </c>
      <c r="G477" s="66" t="str">
        <f>IF(C477="","",IF(ISERROR(VLOOKUP(VLOOKUP(C477,Table1[[Practice no.]:[12]],21,FALSE),List!$A$2:$B$5,2,FALSE)),"",VLOOKUP(VLOOKUP(C477,Table1[[Practice no.]:[12]],21,FALSE),List!$A$2:$B$5,2,FALSE)))</f>
        <v/>
      </c>
      <c r="H477" s="67" t="str">
        <f>IF(C477="","",IF(ISERROR(VLOOKUP(VLOOKUP(C477,Table1[[Practice no.]:[12]],22,FALSE),List!$A$2:$B$5,2,FALSE)),"",VLOOKUP(VLOOKUP(C477,Table1[[Practice no.]:[12]],22,FALSE),List!$A$2:$B$5,2,FALSE)))</f>
        <v/>
      </c>
      <c r="I477" s="67" t="str">
        <f>IF(C477="","",IF(ISERROR(VLOOKUP(VLOOKUP(C477,Table1[[Practice no.]:[12]],23,FALSE),List!$A$2:$B$5,2,FALSE)),"",VLOOKUP(VLOOKUP(C477,Table1[[Practice no.]:[12]],23,FALSE),List!$A$2:$B$5,2,FALSE)))</f>
        <v/>
      </c>
      <c r="J477" s="67" t="str">
        <f>IF(C477="","",IF(ISERROR(VLOOKUP(VLOOKUP(C477,Table1[[Practice no.]:[12]],24,FALSE),List!$A$2:$B$5,2,FALSE)),"",VLOOKUP(VLOOKUP(C477,Table1[[Practice no.]:[12]],24,FALSE),List!$A$2:$B$5,2,FALSE)))</f>
        <v/>
      </c>
      <c r="K477" s="68" t="str">
        <f>IF(C477="","",IF(ISERROR(VLOOKUP(VLOOKUP(C477,Table1[[Practice no.]:[12]],25,FALSE),List!$A$2:$B$5,2,FALSE)),"",VLOOKUP(VLOOKUP(C477,Table1[[Practice no.]:[12]],25,FALSE),List!$A$2:$B$5,2,FALSE)))</f>
        <v/>
      </c>
      <c r="L477" s="68" t="str">
        <f>IF(C477="","",IF(ISERROR(VLOOKUP(VLOOKUP(C477,Table1[[Practice no.]:[12]],26,FALSE),List!$A$2:$B$5,2,FALSE)),"",VLOOKUP(VLOOKUP(C477,Table1[[Practice no.]:[12]],26,FALSE),List!$A$2:$B$5,2,FALSE)))</f>
        <v/>
      </c>
      <c r="M477" s="68" t="str">
        <f>IF(C477="","",IF(ISERROR(VLOOKUP(VLOOKUP(C477,Table1[[Practice no.]:[12]],27,FALSE),List!$A$2:$B$5,2,FALSE)),"",VLOOKUP(VLOOKUP(C477,Table1[[Practice no.]:[12]],27,FALSE),List!$A$2:$B$5,2,FALSE)))</f>
        <v/>
      </c>
      <c r="N477" s="69" t="str">
        <f>IF(C477="","",IF(ISERROR(VLOOKUP(VLOOKUP(C477,Table1[[Practice no.]:[12]],28,FALSE),List!$A$2:$B$5,2,FALSE)),"",VLOOKUP(VLOOKUP(C477,Table1[[Practice no.]:[12]],28,FALSE),List!$A$2:$B$5,2,FALSE)))</f>
        <v/>
      </c>
      <c r="O477" s="69" t="str">
        <f>IF(C477="","",IF(ISERROR(VLOOKUP(VLOOKUP(C477,Table1[[Practice no.]:[12]],29,FALSE),List!$A$2:$B$5,2,FALSE)),"",VLOOKUP(VLOOKUP(C477,Table1[[Practice no.]:[12]],29,FALSE),List!$A$2:$B$5,2,FALSE)))</f>
        <v/>
      </c>
      <c r="P477" s="69" t="str">
        <f>IF(C477="","",IF(ISERROR(VLOOKUP(VLOOKUP(C477,Table1[[Practice no.]:[12]],30,FALSE),List!$A$2:$B$5,2,FALSE)),"",VLOOKUP(VLOOKUP(C477,Table1[[Practice no.]:[12]],30,FALSE),List!$A$2:$B$5,2,FALSE)))</f>
        <v/>
      </c>
      <c r="Q477" s="77" t="str">
        <f>IF(C477="","",IF(ISERROR(VLOOKUP(VLOOKUP(C477,Table1[[Practice no.]:[12]],31,FALSE),List!$A$2:$B$5,2,FALSE)),"",VLOOKUP(VLOOKUP(C477,Table1[[Practice no.]:[12]],31,FALSE),List!$A$2:$B$5,2,FALSE)))</f>
        <v/>
      </c>
      <c r="R477" s="55" t="str">
        <f>IF(C477="","",IF(ISERROR(VLOOKUP(VLOOKUP(C477,Table1[[Practice no.]:[12]],32,FALSE),List!$A$2:$B$5,2,FALSE)),"",VLOOKUP(VLOOKUP(C477,Table1[[Practice no.]:[12]],32,FALSE),List!$A$2:$B$5,2,FALSE)))</f>
        <v/>
      </c>
      <c r="S477" s="55" t="str">
        <f>IF(C477="","",IF(ISERROR(VLOOKUP(VLOOKUP(C477,Table1[[Practice no.]:[12]],33,FALSE),List!$A$2:$B$5,2,FALSE)),"",VLOOKUP(VLOOKUP(C477,Table1[[Practice no.]:[12]],33,FALSE),List!$A$2:$B$5,2,FALSE)))</f>
        <v/>
      </c>
      <c r="T477" s="55" t="str">
        <f>IF(C477="","",IF(ISERROR(VLOOKUP(VLOOKUP(C477,Table1[[Practice no.]:[12]],34,FALSE),List!$A$2:$B$5,2,FALSE)),"",VLOOKUP(VLOOKUP(C477,Table1[[Practice no.]:[12]],34,FALSE),List!$A$2:$B$5,2,FALSE)))</f>
        <v/>
      </c>
      <c r="U477" s="55" t="str">
        <f>IF(C477="","",IF(ISERROR(VLOOKUP(VLOOKUP(C477,Table1[[Practice no.]:[12]],35,FALSE),List!$A$2:$B$5,2,FALSE)),"",VLOOKUP(VLOOKUP(C477,Table1[[Practice no.]:[12]],35,FALSE),List!$A$2:$B$5,2,FALSE)))</f>
        <v/>
      </c>
      <c r="V477" s="55" t="str">
        <f>IF(C477="","",IF(ISERROR(VLOOKUP(VLOOKUP(C477,Table1[[Practice no.]:[12]],36,FALSE),List!$A$2:$B$5,2,FALSE)),"",VLOOKUP(VLOOKUP(C477,Table1[[Practice no.]:[12]],36,FALSE),List!$A$2:$B$5,2,FALSE)))</f>
        <v/>
      </c>
      <c r="W477" s="55" t="str">
        <f>IF(C477="","",IF(ISERROR(VLOOKUP(VLOOKUP(C477,Table1[[Practice no.]:[12]],37,FALSE),List!$A$2:$B$5,2,FALSE)),"",VLOOKUP(VLOOKUP(C477,Table1[[Practice no.]:[12]],37,FALSE),List!$A$2:$B$5,2,FALSE)))</f>
        <v/>
      </c>
      <c r="X477" s="55" t="str">
        <f>IF(C477="","",IF(ISERROR(VLOOKUP(VLOOKUP(C477,Table1[[Practice no.]:[12]],38,FALSE),List!$A$2:$B$5,2,FALSE)),"",VLOOKUP(VLOOKUP(C477,Table1[[Practice no.]:[12]],38,FALSE),List!$A$2:$B$5,2,FALSE)))</f>
        <v/>
      </c>
      <c r="Y477" s="55" t="str">
        <f>IF(C477="","",IF(ISERROR(VLOOKUP(VLOOKUP(C477,Table1[[Practice no.]:[12]],39,FALSE),List!$A$2:$B$5,2,FALSE)),"",VLOOKUP(VLOOKUP(C477,Table1[[Practice no.]:[12]],39,FALSE),List!$A$2:$B$5,2,FALSE)))</f>
        <v/>
      </c>
      <c r="Z477" s="55" t="str">
        <f>IF(C477="","",IF(ISERROR(VLOOKUP(VLOOKUP(C477,Table1[[Practice no.]:[12]],40,FALSE),List!$A$2:$B$5,2,FALSE)),"",VLOOKUP(VLOOKUP(C477,Table1[[Practice no.]:[12]],40,FALSE),List!$A$2:$B$5,2,FALSE)))</f>
        <v/>
      </c>
      <c r="AA477" s="55" t="str">
        <f>IF(C477="","",IF(ISERROR(VLOOKUP(VLOOKUP(C477,Table1[[Practice no.]:[12]],41,FALSE),List!$A$2:$B$5,2,FALSE)),"",VLOOKUP(VLOOKUP(C477,Table1[[Practice no.]:[12]],41,FALSE),List!$A$2:$B$5,2,FALSE)))</f>
        <v/>
      </c>
      <c r="AB477" s="55" t="str">
        <f>IF(C477="","",IF(ISERROR(VLOOKUP(VLOOKUP(C477,Table1[[Practice no.]:[12]],42,FALSE),List!$A$2:$B$5,2,FALSE)),"",VLOOKUP(VLOOKUP(C477,Table1[[Practice no.]:[12]],42,FALSE),List!$A$2:$B$5,2,FALSE)))</f>
        <v/>
      </c>
    </row>
    <row r="478" spans="1:28" ht="40.35" customHeight="1">
      <c r="A478" s="222"/>
      <c r="B478" s="219"/>
      <c r="C478" s="217"/>
      <c r="D478" s="219" t="str">
        <f>IF(C478="","",HYPERLINK("#'" &amp; C478 &amp; "'!A1",VLOOKUP(C478,Table1[[Practice no.]:[Pracitce Name]],2,FALSE)))</f>
        <v/>
      </c>
      <c r="E478" s="65" t="str">
        <f>IF(C478="","",IF(ISERROR(VLOOKUP(VLOOKUP(C478,Table1[[Practice no.]:[12]],19,FALSE),List!$A$2:$B$5,2,FALSE)),"",VLOOKUP(VLOOKUP(C478,Table1[[Practice no.]:[12]],19,FALSE),List!$A$2:$B$5,2,FALSE)))</f>
        <v/>
      </c>
      <c r="F478" s="66" t="str">
        <f>IF(C478="","",IF(ISERROR(VLOOKUP(VLOOKUP(C478,Table1[[Practice no.]:[12]],20,FALSE),List!$A$2:$B$5,2,FALSE)),"",VLOOKUP(VLOOKUP(C478,Table1[[Practice no.]:[12]],20,FALSE),List!$A$2:$B$5,2,FALSE)))</f>
        <v/>
      </c>
      <c r="G478" s="66" t="str">
        <f>IF(C478="","",IF(ISERROR(VLOOKUP(VLOOKUP(C478,Table1[[Practice no.]:[12]],21,FALSE),List!$A$2:$B$5,2,FALSE)),"",VLOOKUP(VLOOKUP(C478,Table1[[Practice no.]:[12]],21,FALSE),List!$A$2:$B$5,2,FALSE)))</f>
        <v/>
      </c>
      <c r="H478" s="67" t="str">
        <f>IF(C478="","",IF(ISERROR(VLOOKUP(VLOOKUP(C478,Table1[[Practice no.]:[12]],22,FALSE),List!$A$2:$B$5,2,FALSE)),"",VLOOKUP(VLOOKUP(C478,Table1[[Practice no.]:[12]],22,FALSE),List!$A$2:$B$5,2,FALSE)))</f>
        <v/>
      </c>
      <c r="I478" s="67" t="str">
        <f>IF(C478="","",IF(ISERROR(VLOOKUP(VLOOKUP(C478,Table1[[Practice no.]:[12]],23,FALSE),List!$A$2:$B$5,2,FALSE)),"",VLOOKUP(VLOOKUP(C478,Table1[[Practice no.]:[12]],23,FALSE),List!$A$2:$B$5,2,FALSE)))</f>
        <v/>
      </c>
      <c r="J478" s="67" t="str">
        <f>IF(C478="","",IF(ISERROR(VLOOKUP(VLOOKUP(C478,Table1[[Practice no.]:[12]],24,FALSE),List!$A$2:$B$5,2,FALSE)),"",VLOOKUP(VLOOKUP(C478,Table1[[Practice no.]:[12]],24,FALSE),List!$A$2:$B$5,2,FALSE)))</f>
        <v/>
      </c>
      <c r="K478" s="68" t="str">
        <f>IF(C478="","",IF(ISERROR(VLOOKUP(VLOOKUP(C478,Table1[[Practice no.]:[12]],25,FALSE),List!$A$2:$B$5,2,FALSE)),"",VLOOKUP(VLOOKUP(C478,Table1[[Practice no.]:[12]],25,FALSE),List!$A$2:$B$5,2,FALSE)))</f>
        <v/>
      </c>
      <c r="L478" s="68" t="str">
        <f>IF(C478="","",IF(ISERROR(VLOOKUP(VLOOKUP(C478,Table1[[Practice no.]:[12]],26,FALSE),List!$A$2:$B$5,2,FALSE)),"",VLOOKUP(VLOOKUP(C478,Table1[[Practice no.]:[12]],26,FALSE),List!$A$2:$B$5,2,FALSE)))</f>
        <v/>
      </c>
      <c r="M478" s="68" t="str">
        <f>IF(C478="","",IF(ISERROR(VLOOKUP(VLOOKUP(C478,Table1[[Practice no.]:[12]],27,FALSE),List!$A$2:$B$5,2,FALSE)),"",VLOOKUP(VLOOKUP(C478,Table1[[Practice no.]:[12]],27,FALSE),List!$A$2:$B$5,2,FALSE)))</f>
        <v/>
      </c>
      <c r="N478" s="69" t="str">
        <f>IF(C478="","",IF(ISERROR(VLOOKUP(VLOOKUP(C478,Table1[[Practice no.]:[12]],28,FALSE),List!$A$2:$B$5,2,FALSE)),"",VLOOKUP(VLOOKUP(C478,Table1[[Practice no.]:[12]],28,FALSE),List!$A$2:$B$5,2,FALSE)))</f>
        <v/>
      </c>
      <c r="O478" s="69" t="str">
        <f>IF(C478="","",IF(ISERROR(VLOOKUP(VLOOKUP(C478,Table1[[Practice no.]:[12]],29,FALSE),List!$A$2:$B$5,2,FALSE)),"",VLOOKUP(VLOOKUP(C478,Table1[[Practice no.]:[12]],29,FALSE),List!$A$2:$B$5,2,FALSE)))</f>
        <v/>
      </c>
      <c r="P478" s="69" t="str">
        <f>IF(C478="","",IF(ISERROR(VLOOKUP(VLOOKUP(C478,Table1[[Practice no.]:[12]],30,FALSE),List!$A$2:$B$5,2,FALSE)),"",VLOOKUP(VLOOKUP(C478,Table1[[Practice no.]:[12]],30,FALSE),List!$A$2:$B$5,2,FALSE)))</f>
        <v/>
      </c>
      <c r="Q478" s="77" t="str">
        <f>IF(C478="","",IF(ISERROR(VLOOKUP(VLOOKUP(C478,Table1[[Practice no.]:[12]],31,FALSE),List!$A$2:$B$5,2,FALSE)),"",VLOOKUP(VLOOKUP(C478,Table1[[Practice no.]:[12]],31,FALSE),List!$A$2:$B$5,2,FALSE)))</f>
        <v/>
      </c>
      <c r="R478" s="55" t="str">
        <f>IF(C478="","",IF(ISERROR(VLOOKUP(VLOOKUP(C478,Table1[[Practice no.]:[12]],32,FALSE),List!$A$2:$B$5,2,FALSE)),"",VLOOKUP(VLOOKUP(C478,Table1[[Practice no.]:[12]],32,FALSE),List!$A$2:$B$5,2,FALSE)))</f>
        <v/>
      </c>
      <c r="S478" s="55" t="str">
        <f>IF(C478="","",IF(ISERROR(VLOOKUP(VLOOKUP(C478,Table1[[Practice no.]:[12]],33,FALSE),List!$A$2:$B$5,2,FALSE)),"",VLOOKUP(VLOOKUP(C478,Table1[[Practice no.]:[12]],33,FALSE),List!$A$2:$B$5,2,FALSE)))</f>
        <v/>
      </c>
      <c r="T478" s="55" t="str">
        <f>IF(C478="","",IF(ISERROR(VLOOKUP(VLOOKUP(C478,Table1[[Practice no.]:[12]],34,FALSE),List!$A$2:$B$5,2,FALSE)),"",VLOOKUP(VLOOKUP(C478,Table1[[Practice no.]:[12]],34,FALSE),List!$A$2:$B$5,2,FALSE)))</f>
        <v/>
      </c>
      <c r="U478" s="55" t="str">
        <f>IF(C478="","",IF(ISERROR(VLOOKUP(VLOOKUP(C478,Table1[[Practice no.]:[12]],35,FALSE),List!$A$2:$B$5,2,FALSE)),"",VLOOKUP(VLOOKUP(C478,Table1[[Practice no.]:[12]],35,FALSE),List!$A$2:$B$5,2,FALSE)))</f>
        <v/>
      </c>
      <c r="V478" s="55" t="str">
        <f>IF(C478="","",IF(ISERROR(VLOOKUP(VLOOKUP(C478,Table1[[Practice no.]:[12]],36,FALSE),List!$A$2:$B$5,2,FALSE)),"",VLOOKUP(VLOOKUP(C478,Table1[[Practice no.]:[12]],36,FALSE),List!$A$2:$B$5,2,FALSE)))</f>
        <v/>
      </c>
      <c r="W478" s="55" t="str">
        <f>IF(C478="","",IF(ISERROR(VLOOKUP(VLOOKUP(C478,Table1[[Practice no.]:[12]],37,FALSE),List!$A$2:$B$5,2,FALSE)),"",VLOOKUP(VLOOKUP(C478,Table1[[Practice no.]:[12]],37,FALSE),List!$A$2:$B$5,2,FALSE)))</f>
        <v/>
      </c>
      <c r="X478" s="55" t="str">
        <f>IF(C478="","",IF(ISERROR(VLOOKUP(VLOOKUP(C478,Table1[[Practice no.]:[12]],38,FALSE),List!$A$2:$B$5,2,FALSE)),"",VLOOKUP(VLOOKUP(C478,Table1[[Practice no.]:[12]],38,FALSE),List!$A$2:$B$5,2,FALSE)))</f>
        <v/>
      </c>
      <c r="Y478" s="55" t="str">
        <f>IF(C478="","",IF(ISERROR(VLOOKUP(VLOOKUP(C478,Table1[[Practice no.]:[12]],39,FALSE),List!$A$2:$B$5,2,FALSE)),"",VLOOKUP(VLOOKUP(C478,Table1[[Practice no.]:[12]],39,FALSE),List!$A$2:$B$5,2,FALSE)))</f>
        <v/>
      </c>
      <c r="Z478" s="55" t="str">
        <f>IF(C478="","",IF(ISERROR(VLOOKUP(VLOOKUP(C478,Table1[[Practice no.]:[12]],40,FALSE),List!$A$2:$B$5,2,FALSE)),"",VLOOKUP(VLOOKUP(C478,Table1[[Practice no.]:[12]],40,FALSE),List!$A$2:$B$5,2,FALSE)))</f>
        <v/>
      </c>
      <c r="AA478" s="55" t="str">
        <f>IF(C478="","",IF(ISERROR(VLOOKUP(VLOOKUP(C478,Table1[[Practice no.]:[12]],41,FALSE),List!$A$2:$B$5,2,FALSE)),"",VLOOKUP(VLOOKUP(C478,Table1[[Practice no.]:[12]],41,FALSE),List!$A$2:$B$5,2,FALSE)))</f>
        <v/>
      </c>
      <c r="AB478" s="55" t="str">
        <f>IF(C478="","",IF(ISERROR(VLOOKUP(VLOOKUP(C478,Table1[[Practice no.]:[12]],42,FALSE),List!$A$2:$B$5,2,FALSE)),"",VLOOKUP(VLOOKUP(C478,Table1[[Practice no.]:[12]],42,FALSE),List!$A$2:$B$5,2,FALSE)))</f>
        <v/>
      </c>
    </row>
    <row r="479" spans="1:28" ht="40.35" customHeight="1">
      <c r="A479" s="222"/>
      <c r="B479" s="219"/>
      <c r="C479" s="217"/>
      <c r="D479" s="219" t="str">
        <f>IF(C479="","",HYPERLINK("#'" &amp; C479 &amp; "'!A1",VLOOKUP(C479,Table1[[Practice no.]:[Pracitce Name]],2,FALSE)))</f>
        <v/>
      </c>
      <c r="E479" s="65" t="str">
        <f>IF(C479="","",IF(ISERROR(VLOOKUP(VLOOKUP(C479,Table1[[Practice no.]:[12]],19,FALSE),List!$A$2:$B$5,2,FALSE)),"",VLOOKUP(VLOOKUP(C479,Table1[[Practice no.]:[12]],19,FALSE),List!$A$2:$B$5,2,FALSE)))</f>
        <v/>
      </c>
      <c r="F479" s="66" t="str">
        <f>IF(C479="","",IF(ISERROR(VLOOKUP(VLOOKUP(C479,Table1[[Practice no.]:[12]],20,FALSE),List!$A$2:$B$5,2,FALSE)),"",VLOOKUP(VLOOKUP(C479,Table1[[Practice no.]:[12]],20,FALSE),List!$A$2:$B$5,2,FALSE)))</f>
        <v/>
      </c>
      <c r="G479" s="66" t="str">
        <f>IF(C479="","",IF(ISERROR(VLOOKUP(VLOOKUP(C479,Table1[[Practice no.]:[12]],21,FALSE),List!$A$2:$B$5,2,FALSE)),"",VLOOKUP(VLOOKUP(C479,Table1[[Practice no.]:[12]],21,FALSE),List!$A$2:$B$5,2,FALSE)))</f>
        <v/>
      </c>
      <c r="H479" s="67" t="str">
        <f>IF(C479="","",IF(ISERROR(VLOOKUP(VLOOKUP(C479,Table1[[Practice no.]:[12]],22,FALSE),List!$A$2:$B$5,2,FALSE)),"",VLOOKUP(VLOOKUP(C479,Table1[[Practice no.]:[12]],22,FALSE),List!$A$2:$B$5,2,FALSE)))</f>
        <v/>
      </c>
      <c r="I479" s="67" t="str">
        <f>IF(C479="","",IF(ISERROR(VLOOKUP(VLOOKUP(C479,Table1[[Practice no.]:[12]],23,FALSE),List!$A$2:$B$5,2,FALSE)),"",VLOOKUP(VLOOKUP(C479,Table1[[Practice no.]:[12]],23,FALSE),List!$A$2:$B$5,2,FALSE)))</f>
        <v/>
      </c>
      <c r="J479" s="67" t="str">
        <f>IF(C479="","",IF(ISERROR(VLOOKUP(VLOOKUP(C479,Table1[[Practice no.]:[12]],24,FALSE),List!$A$2:$B$5,2,FALSE)),"",VLOOKUP(VLOOKUP(C479,Table1[[Practice no.]:[12]],24,FALSE),List!$A$2:$B$5,2,FALSE)))</f>
        <v/>
      </c>
      <c r="K479" s="68" t="str">
        <f>IF(C479="","",IF(ISERROR(VLOOKUP(VLOOKUP(C479,Table1[[Practice no.]:[12]],25,FALSE),List!$A$2:$B$5,2,FALSE)),"",VLOOKUP(VLOOKUP(C479,Table1[[Practice no.]:[12]],25,FALSE),List!$A$2:$B$5,2,FALSE)))</f>
        <v/>
      </c>
      <c r="L479" s="68" t="str">
        <f>IF(C479="","",IF(ISERROR(VLOOKUP(VLOOKUP(C479,Table1[[Practice no.]:[12]],26,FALSE),List!$A$2:$B$5,2,FALSE)),"",VLOOKUP(VLOOKUP(C479,Table1[[Practice no.]:[12]],26,FALSE),List!$A$2:$B$5,2,FALSE)))</f>
        <v/>
      </c>
      <c r="M479" s="68" t="str">
        <f>IF(C479="","",IF(ISERROR(VLOOKUP(VLOOKUP(C479,Table1[[Practice no.]:[12]],27,FALSE),List!$A$2:$B$5,2,FALSE)),"",VLOOKUP(VLOOKUP(C479,Table1[[Practice no.]:[12]],27,FALSE),List!$A$2:$B$5,2,FALSE)))</f>
        <v/>
      </c>
      <c r="N479" s="69" t="str">
        <f>IF(C479="","",IF(ISERROR(VLOOKUP(VLOOKUP(C479,Table1[[Practice no.]:[12]],28,FALSE),List!$A$2:$B$5,2,FALSE)),"",VLOOKUP(VLOOKUP(C479,Table1[[Practice no.]:[12]],28,FALSE),List!$A$2:$B$5,2,FALSE)))</f>
        <v/>
      </c>
      <c r="O479" s="69" t="str">
        <f>IF(C479="","",IF(ISERROR(VLOOKUP(VLOOKUP(C479,Table1[[Practice no.]:[12]],29,FALSE),List!$A$2:$B$5,2,FALSE)),"",VLOOKUP(VLOOKUP(C479,Table1[[Practice no.]:[12]],29,FALSE),List!$A$2:$B$5,2,FALSE)))</f>
        <v/>
      </c>
      <c r="P479" s="69" t="str">
        <f>IF(C479="","",IF(ISERROR(VLOOKUP(VLOOKUP(C479,Table1[[Practice no.]:[12]],30,FALSE),List!$A$2:$B$5,2,FALSE)),"",VLOOKUP(VLOOKUP(C479,Table1[[Practice no.]:[12]],30,FALSE),List!$A$2:$B$5,2,FALSE)))</f>
        <v/>
      </c>
      <c r="Q479" s="77" t="str">
        <f>IF(C479="","",IF(ISERROR(VLOOKUP(VLOOKUP(C479,Table1[[Practice no.]:[12]],31,FALSE),List!$A$2:$B$5,2,FALSE)),"",VLOOKUP(VLOOKUP(C479,Table1[[Practice no.]:[12]],31,FALSE),List!$A$2:$B$5,2,FALSE)))</f>
        <v/>
      </c>
      <c r="R479" s="55" t="str">
        <f>IF(C479="","",IF(ISERROR(VLOOKUP(VLOOKUP(C479,Table1[[Practice no.]:[12]],32,FALSE),List!$A$2:$B$5,2,FALSE)),"",VLOOKUP(VLOOKUP(C479,Table1[[Practice no.]:[12]],32,FALSE),List!$A$2:$B$5,2,FALSE)))</f>
        <v/>
      </c>
      <c r="S479" s="55" t="str">
        <f>IF(C479="","",IF(ISERROR(VLOOKUP(VLOOKUP(C479,Table1[[Practice no.]:[12]],33,FALSE),List!$A$2:$B$5,2,FALSE)),"",VLOOKUP(VLOOKUP(C479,Table1[[Practice no.]:[12]],33,FALSE),List!$A$2:$B$5,2,FALSE)))</f>
        <v/>
      </c>
      <c r="T479" s="55" t="str">
        <f>IF(C479="","",IF(ISERROR(VLOOKUP(VLOOKUP(C479,Table1[[Practice no.]:[12]],34,FALSE),List!$A$2:$B$5,2,FALSE)),"",VLOOKUP(VLOOKUP(C479,Table1[[Practice no.]:[12]],34,FALSE),List!$A$2:$B$5,2,FALSE)))</f>
        <v/>
      </c>
      <c r="U479" s="55" t="str">
        <f>IF(C479="","",IF(ISERROR(VLOOKUP(VLOOKUP(C479,Table1[[Practice no.]:[12]],35,FALSE),List!$A$2:$B$5,2,FALSE)),"",VLOOKUP(VLOOKUP(C479,Table1[[Practice no.]:[12]],35,FALSE),List!$A$2:$B$5,2,FALSE)))</f>
        <v/>
      </c>
      <c r="V479" s="55" t="str">
        <f>IF(C479="","",IF(ISERROR(VLOOKUP(VLOOKUP(C479,Table1[[Practice no.]:[12]],36,FALSE),List!$A$2:$B$5,2,FALSE)),"",VLOOKUP(VLOOKUP(C479,Table1[[Practice no.]:[12]],36,FALSE),List!$A$2:$B$5,2,FALSE)))</f>
        <v/>
      </c>
      <c r="W479" s="55" t="str">
        <f>IF(C479="","",IF(ISERROR(VLOOKUP(VLOOKUP(C479,Table1[[Practice no.]:[12]],37,FALSE),List!$A$2:$B$5,2,FALSE)),"",VLOOKUP(VLOOKUP(C479,Table1[[Practice no.]:[12]],37,FALSE),List!$A$2:$B$5,2,FALSE)))</f>
        <v/>
      </c>
      <c r="X479" s="55" t="str">
        <f>IF(C479="","",IF(ISERROR(VLOOKUP(VLOOKUP(C479,Table1[[Practice no.]:[12]],38,FALSE),List!$A$2:$B$5,2,FALSE)),"",VLOOKUP(VLOOKUP(C479,Table1[[Practice no.]:[12]],38,FALSE),List!$A$2:$B$5,2,FALSE)))</f>
        <v/>
      </c>
      <c r="Y479" s="55" t="str">
        <f>IF(C479="","",IF(ISERROR(VLOOKUP(VLOOKUP(C479,Table1[[Practice no.]:[12]],39,FALSE),List!$A$2:$B$5,2,FALSE)),"",VLOOKUP(VLOOKUP(C479,Table1[[Practice no.]:[12]],39,FALSE),List!$A$2:$B$5,2,FALSE)))</f>
        <v/>
      </c>
      <c r="Z479" s="55" t="str">
        <f>IF(C479="","",IF(ISERROR(VLOOKUP(VLOOKUP(C479,Table1[[Practice no.]:[12]],40,FALSE),List!$A$2:$B$5,2,FALSE)),"",VLOOKUP(VLOOKUP(C479,Table1[[Practice no.]:[12]],40,FALSE),List!$A$2:$B$5,2,FALSE)))</f>
        <v/>
      </c>
      <c r="AA479" s="55" t="str">
        <f>IF(C479="","",IF(ISERROR(VLOOKUP(VLOOKUP(C479,Table1[[Practice no.]:[12]],41,FALSE),List!$A$2:$B$5,2,FALSE)),"",VLOOKUP(VLOOKUP(C479,Table1[[Practice no.]:[12]],41,FALSE),List!$A$2:$B$5,2,FALSE)))</f>
        <v/>
      </c>
      <c r="AB479" s="55" t="str">
        <f>IF(C479="","",IF(ISERROR(VLOOKUP(VLOOKUP(C479,Table1[[Practice no.]:[12]],42,FALSE),List!$A$2:$B$5,2,FALSE)),"",VLOOKUP(VLOOKUP(C479,Table1[[Practice no.]:[12]],42,FALSE),List!$A$2:$B$5,2,FALSE)))</f>
        <v/>
      </c>
    </row>
    <row r="480" spans="1:28" ht="40.35" customHeight="1">
      <c r="A480" s="222"/>
      <c r="B480" s="219"/>
      <c r="C480" s="217"/>
      <c r="D480" s="219" t="str">
        <f>IF(C480="","",HYPERLINK("#'" &amp; C480 &amp; "'!A1",VLOOKUP(C480,Table1[[Practice no.]:[Pracitce Name]],2,FALSE)))</f>
        <v/>
      </c>
      <c r="E480" s="65" t="str">
        <f>IF(C480="","",IF(ISERROR(VLOOKUP(VLOOKUP(C480,Table1[[Practice no.]:[12]],19,FALSE),List!$A$2:$B$5,2,FALSE)),"",VLOOKUP(VLOOKUP(C480,Table1[[Practice no.]:[12]],19,FALSE),List!$A$2:$B$5,2,FALSE)))</f>
        <v/>
      </c>
      <c r="F480" s="66" t="str">
        <f>IF(C480="","",IF(ISERROR(VLOOKUP(VLOOKUP(C480,Table1[[Practice no.]:[12]],20,FALSE),List!$A$2:$B$5,2,FALSE)),"",VLOOKUP(VLOOKUP(C480,Table1[[Practice no.]:[12]],20,FALSE),List!$A$2:$B$5,2,FALSE)))</f>
        <v/>
      </c>
      <c r="G480" s="66" t="str">
        <f>IF(C480="","",IF(ISERROR(VLOOKUP(VLOOKUP(C480,Table1[[Practice no.]:[12]],21,FALSE),List!$A$2:$B$5,2,FALSE)),"",VLOOKUP(VLOOKUP(C480,Table1[[Practice no.]:[12]],21,FALSE),List!$A$2:$B$5,2,FALSE)))</f>
        <v/>
      </c>
      <c r="H480" s="67" t="str">
        <f>IF(C480="","",IF(ISERROR(VLOOKUP(VLOOKUP(C480,Table1[[Practice no.]:[12]],22,FALSE),List!$A$2:$B$5,2,FALSE)),"",VLOOKUP(VLOOKUP(C480,Table1[[Practice no.]:[12]],22,FALSE),List!$A$2:$B$5,2,FALSE)))</f>
        <v/>
      </c>
      <c r="I480" s="67" t="str">
        <f>IF(C480="","",IF(ISERROR(VLOOKUP(VLOOKUP(C480,Table1[[Practice no.]:[12]],23,FALSE),List!$A$2:$B$5,2,FALSE)),"",VLOOKUP(VLOOKUP(C480,Table1[[Practice no.]:[12]],23,FALSE),List!$A$2:$B$5,2,FALSE)))</f>
        <v/>
      </c>
      <c r="J480" s="67" t="str">
        <f>IF(C480="","",IF(ISERROR(VLOOKUP(VLOOKUP(C480,Table1[[Practice no.]:[12]],24,FALSE),List!$A$2:$B$5,2,FALSE)),"",VLOOKUP(VLOOKUP(C480,Table1[[Practice no.]:[12]],24,FALSE),List!$A$2:$B$5,2,FALSE)))</f>
        <v/>
      </c>
      <c r="K480" s="68" t="str">
        <f>IF(C480="","",IF(ISERROR(VLOOKUP(VLOOKUP(C480,Table1[[Practice no.]:[12]],25,FALSE),List!$A$2:$B$5,2,FALSE)),"",VLOOKUP(VLOOKUP(C480,Table1[[Practice no.]:[12]],25,FALSE),List!$A$2:$B$5,2,FALSE)))</f>
        <v/>
      </c>
      <c r="L480" s="68" t="str">
        <f>IF(C480="","",IF(ISERROR(VLOOKUP(VLOOKUP(C480,Table1[[Practice no.]:[12]],26,FALSE),List!$A$2:$B$5,2,FALSE)),"",VLOOKUP(VLOOKUP(C480,Table1[[Practice no.]:[12]],26,FALSE),List!$A$2:$B$5,2,FALSE)))</f>
        <v/>
      </c>
      <c r="M480" s="68" t="str">
        <f>IF(C480="","",IF(ISERROR(VLOOKUP(VLOOKUP(C480,Table1[[Practice no.]:[12]],27,FALSE),List!$A$2:$B$5,2,FALSE)),"",VLOOKUP(VLOOKUP(C480,Table1[[Practice no.]:[12]],27,FALSE),List!$A$2:$B$5,2,FALSE)))</f>
        <v/>
      </c>
      <c r="N480" s="69" t="str">
        <f>IF(C480="","",IF(ISERROR(VLOOKUP(VLOOKUP(C480,Table1[[Practice no.]:[12]],28,FALSE),List!$A$2:$B$5,2,FALSE)),"",VLOOKUP(VLOOKUP(C480,Table1[[Practice no.]:[12]],28,FALSE),List!$A$2:$B$5,2,FALSE)))</f>
        <v/>
      </c>
      <c r="O480" s="69" t="str">
        <f>IF(C480="","",IF(ISERROR(VLOOKUP(VLOOKUP(C480,Table1[[Practice no.]:[12]],29,FALSE),List!$A$2:$B$5,2,FALSE)),"",VLOOKUP(VLOOKUP(C480,Table1[[Practice no.]:[12]],29,FALSE),List!$A$2:$B$5,2,FALSE)))</f>
        <v/>
      </c>
      <c r="P480" s="69" t="str">
        <f>IF(C480="","",IF(ISERROR(VLOOKUP(VLOOKUP(C480,Table1[[Practice no.]:[12]],30,FALSE),List!$A$2:$B$5,2,FALSE)),"",VLOOKUP(VLOOKUP(C480,Table1[[Practice no.]:[12]],30,FALSE),List!$A$2:$B$5,2,FALSE)))</f>
        <v/>
      </c>
      <c r="Q480" s="77" t="str">
        <f>IF(C480="","",IF(ISERROR(VLOOKUP(VLOOKUP(C480,Table1[[Practice no.]:[12]],31,FALSE),List!$A$2:$B$5,2,FALSE)),"",VLOOKUP(VLOOKUP(C480,Table1[[Practice no.]:[12]],31,FALSE),List!$A$2:$B$5,2,FALSE)))</f>
        <v/>
      </c>
      <c r="R480" s="55" t="str">
        <f>IF(C480="","",IF(ISERROR(VLOOKUP(VLOOKUP(C480,Table1[[Practice no.]:[12]],32,FALSE),List!$A$2:$B$5,2,FALSE)),"",VLOOKUP(VLOOKUP(C480,Table1[[Practice no.]:[12]],32,FALSE),List!$A$2:$B$5,2,FALSE)))</f>
        <v/>
      </c>
      <c r="S480" s="55" t="str">
        <f>IF(C480="","",IF(ISERROR(VLOOKUP(VLOOKUP(C480,Table1[[Practice no.]:[12]],33,FALSE),List!$A$2:$B$5,2,FALSE)),"",VLOOKUP(VLOOKUP(C480,Table1[[Practice no.]:[12]],33,FALSE),List!$A$2:$B$5,2,FALSE)))</f>
        <v/>
      </c>
      <c r="T480" s="55" t="str">
        <f>IF(C480="","",IF(ISERROR(VLOOKUP(VLOOKUP(C480,Table1[[Practice no.]:[12]],34,FALSE),List!$A$2:$B$5,2,FALSE)),"",VLOOKUP(VLOOKUP(C480,Table1[[Practice no.]:[12]],34,FALSE),List!$A$2:$B$5,2,FALSE)))</f>
        <v/>
      </c>
      <c r="U480" s="55" t="str">
        <f>IF(C480="","",IF(ISERROR(VLOOKUP(VLOOKUP(C480,Table1[[Practice no.]:[12]],35,FALSE),List!$A$2:$B$5,2,FALSE)),"",VLOOKUP(VLOOKUP(C480,Table1[[Practice no.]:[12]],35,FALSE),List!$A$2:$B$5,2,FALSE)))</f>
        <v/>
      </c>
      <c r="V480" s="55" t="str">
        <f>IF(C480="","",IF(ISERROR(VLOOKUP(VLOOKUP(C480,Table1[[Practice no.]:[12]],36,FALSE),List!$A$2:$B$5,2,FALSE)),"",VLOOKUP(VLOOKUP(C480,Table1[[Practice no.]:[12]],36,FALSE),List!$A$2:$B$5,2,FALSE)))</f>
        <v/>
      </c>
      <c r="W480" s="55" t="str">
        <f>IF(C480="","",IF(ISERROR(VLOOKUP(VLOOKUP(C480,Table1[[Practice no.]:[12]],37,FALSE),List!$A$2:$B$5,2,FALSE)),"",VLOOKUP(VLOOKUP(C480,Table1[[Practice no.]:[12]],37,FALSE),List!$A$2:$B$5,2,FALSE)))</f>
        <v/>
      </c>
      <c r="X480" s="55" t="str">
        <f>IF(C480="","",IF(ISERROR(VLOOKUP(VLOOKUP(C480,Table1[[Practice no.]:[12]],38,FALSE),List!$A$2:$B$5,2,FALSE)),"",VLOOKUP(VLOOKUP(C480,Table1[[Practice no.]:[12]],38,FALSE),List!$A$2:$B$5,2,FALSE)))</f>
        <v/>
      </c>
      <c r="Y480" s="55" t="str">
        <f>IF(C480="","",IF(ISERROR(VLOOKUP(VLOOKUP(C480,Table1[[Practice no.]:[12]],39,FALSE),List!$A$2:$B$5,2,FALSE)),"",VLOOKUP(VLOOKUP(C480,Table1[[Practice no.]:[12]],39,FALSE),List!$A$2:$B$5,2,FALSE)))</f>
        <v/>
      </c>
      <c r="Z480" s="55" t="str">
        <f>IF(C480="","",IF(ISERROR(VLOOKUP(VLOOKUP(C480,Table1[[Practice no.]:[12]],40,FALSE),List!$A$2:$B$5,2,FALSE)),"",VLOOKUP(VLOOKUP(C480,Table1[[Practice no.]:[12]],40,FALSE),List!$A$2:$B$5,2,FALSE)))</f>
        <v/>
      </c>
      <c r="AA480" s="55" t="str">
        <f>IF(C480="","",IF(ISERROR(VLOOKUP(VLOOKUP(C480,Table1[[Practice no.]:[12]],41,FALSE),List!$A$2:$B$5,2,FALSE)),"",VLOOKUP(VLOOKUP(C480,Table1[[Practice no.]:[12]],41,FALSE),List!$A$2:$B$5,2,FALSE)))</f>
        <v/>
      </c>
      <c r="AB480" s="55" t="str">
        <f>IF(C480="","",IF(ISERROR(VLOOKUP(VLOOKUP(C480,Table1[[Practice no.]:[12]],42,FALSE),List!$A$2:$B$5,2,FALSE)),"",VLOOKUP(VLOOKUP(C480,Table1[[Practice no.]:[12]],42,FALSE),List!$A$2:$B$5,2,FALSE)))</f>
        <v/>
      </c>
    </row>
    <row r="481" spans="1:28" ht="40.35" customHeight="1">
      <c r="A481" s="222"/>
      <c r="B481" s="219"/>
      <c r="C481" s="217"/>
      <c r="D481" s="219" t="str">
        <f>IF(C481="","",HYPERLINK("#'" &amp; C481 &amp; "'!A1",VLOOKUP(C481,Table1[[Practice no.]:[Pracitce Name]],2,FALSE)))</f>
        <v/>
      </c>
      <c r="E481" s="65" t="str">
        <f>IF(C481="","",IF(ISERROR(VLOOKUP(VLOOKUP(C481,Table1[[Practice no.]:[12]],19,FALSE),List!$A$2:$B$5,2,FALSE)),"",VLOOKUP(VLOOKUP(C481,Table1[[Practice no.]:[12]],19,FALSE),List!$A$2:$B$5,2,FALSE)))</f>
        <v/>
      </c>
      <c r="F481" s="66" t="str">
        <f>IF(C481="","",IF(ISERROR(VLOOKUP(VLOOKUP(C481,Table1[[Practice no.]:[12]],20,FALSE),List!$A$2:$B$5,2,FALSE)),"",VLOOKUP(VLOOKUP(C481,Table1[[Practice no.]:[12]],20,FALSE),List!$A$2:$B$5,2,FALSE)))</f>
        <v/>
      </c>
      <c r="G481" s="66" t="str">
        <f>IF(C481="","",IF(ISERROR(VLOOKUP(VLOOKUP(C481,Table1[[Practice no.]:[12]],21,FALSE),List!$A$2:$B$5,2,FALSE)),"",VLOOKUP(VLOOKUP(C481,Table1[[Practice no.]:[12]],21,FALSE),List!$A$2:$B$5,2,FALSE)))</f>
        <v/>
      </c>
      <c r="H481" s="67" t="str">
        <f>IF(C481="","",IF(ISERROR(VLOOKUP(VLOOKUP(C481,Table1[[Practice no.]:[12]],22,FALSE),List!$A$2:$B$5,2,FALSE)),"",VLOOKUP(VLOOKUP(C481,Table1[[Practice no.]:[12]],22,FALSE),List!$A$2:$B$5,2,FALSE)))</f>
        <v/>
      </c>
      <c r="I481" s="67" t="str">
        <f>IF(C481="","",IF(ISERROR(VLOOKUP(VLOOKUP(C481,Table1[[Practice no.]:[12]],23,FALSE),List!$A$2:$B$5,2,FALSE)),"",VLOOKUP(VLOOKUP(C481,Table1[[Practice no.]:[12]],23,FALSE),List!$A$2:$B$5,2,FALSE)))</f>
        <v/>
      </c>
      <c r="J481" s="67" t="str">
        <f>IF(C481="","",IF(ISERROR(VLOOKUP(VLOOKUP(C481,Table1[[Practice no.]:[12]],24,FALSE),List!$A$2:$B$5,2,FALSE)),"",VLOOKUP(VLOOKUP(C481,Table1[[Practice no.]:[12]],24,FALSE),List!$A$2:$B$5,2,FALSE)))</f>
        <v/>
      </c>
      <c r="K481" s="68" t="str">
        <f>IF(C481="","",IF(ISERROR(VLOOKUP(VLOOKUP(C481,Table1[[Practice no.]:[12]],25,FALSE),List!$A$2:$B$5,2,FALSE)),"",VLOOKUP(VLOOKUP(C481,Table1[[Practice no.]:[12]],25,FALSE),List!$A$2:$B$5,2,FALSE)))</f>
        <v/>
      </c>
      <c r="L481" s="68" t="str">
        <f>IF(C481="","",IF(ISERROR(VLOOKUP(VLOOKUP(C481,Table1[[Practice no.]:[12]],26,FALSE),List!$A$2:$B$5,2,FALSE)),"",VLOOKUP(VLOOKUP(C481,Table1[[Practice no.]:[12]],26,FALSE),List!$A$2:$B$5,2,FALSE)))</f>
        <v/>
      </c>
      <c r="M481" s="68" t="str">
        <f>IF(C481="","",IF(ISERROR(VLOOKUP(VLOOKUP(C481,Table1[[Practice no.]:[12]],27,FALSE),List!$A$2:$B$5,2,FALSE)),"",VLOOKUP(VLOOKUP(C481,Table1[[Practice no.]:[12]],27,FALSE),List!$A$2:$B$5,2,FALSE)))</f>
        <v/>
      </c>
      <c r="N481" s="69" t="str">
        <f>IF(C481="","",IF(ISERROR(VLOOKUP(VLOOKUP(C481,Table1[[Practice no.]:[12]],28,FALSE),List!$A$2:$B$5,2,FALSE)),"",VLOOKUP(VLOOKUP(C481,Table1[[Practice no.]:[12]],28,FALSE),List!$A$2:$B$5,2,FALSE)))</f>
        <v/>
      </c>
      <c r="O481" s="69" t="str">
        <f>IF(C481="","",IF(ISERROR(VLOOKUP(VLOOKUP(C481,Table1[[Practice no.]:[12]],29,FALSE),List!$A$2:$B$5,2,FALSE)),"",VLOOKUP(VLOOKUP(C481,Table1[[Practice no.]:[12]],29,FALSE),List!$A$2:$B$5,2,FALSE)))</f>
        <v/>
      </c>
      <c r="P481" s="69" t="str">
        <f>IF(C481="","",IF(ISERROR(VLOOKUP(VLOOKUP(C481,Table1[[Practice no.]:[12]],30,FALSE),List!$A$2:$B$5,2,FALSE)),"",VLOOKUP(VLOOKUP(C481,Table1[[Practice no.]:[12]],30,FALSE),List!$A$2:$B$5,2,FALSE)))</f>
        <v/>
      </c>
      <c r="Q481" s="77" t="str">
        <f>IF(C481="","",IF(ISERROR(VLOOKUP(VLOOKUP(C481,Table1[[Practice no.]:[12]],31,FALSE),List!$A$2:$B$5,2,FALSE)),"",VLOOKUP(VLOOKUP(C481,Table1[[Practice no.]:[12]],31,FALSE),List!$A$2:$B$5,2,FALSE)))</f>
        <v/>
      </c>
      <c r="R481" s="55" t="str">
        <f>IF(C481="","",IF(ISERROR(VLOOKUP(VLOOKUP(C481,Table1[[Practice no.]:[12]],32,FALSE),List!$A$2:$B$5,2,FALSE)),"",VLOOKUP(VLOOKUP(C481,Table1[[Practice no.]:[12]],32,FALSE),List!$A$2:$B$5,2,FALSE)))</f>
        <v/>
      </c>
      <c r="S481" s="55" t="str">
        <f>IF(C481="","",IF(ISERROR(VLOOKUP(VLOOKUP(C481,Table1[[Practice no.]:[12]],33,FALSE),List!$A$2:$B$5,2,FALSE)),"",VLOOKUP(VLOOKUP(C481,Table1[[Practice no.]:[12]],33,FALSE),List!$A$2:$B$5,2,FALSE)))</f>
        <v/>
      </c>
      <c r="T481" s="55" t="str">
        <f>IF(C481="","",IF(ISERROR(VLOOKUP(VLOOKUP(C481,Table1[[Practice no.]:[12]],34,FALSE),List!$A$2:$B$5,2,FALSE)),"",VLOOKUP(VLOOKUP(C481,Table1[[Practice no.]:[12]],34,FALSE),List!$A$2:$B$5,2,FALSE)))</f>
        <v/>
      </c>
      <c r="U481" s="55" t="str">
        <f>IF(C481="","",IF(ISERROR(VLOOKUP(VLOOKUP(C481,Table1[[Practice no.]:[12]],35,FALSE),List!$A$2:$B$5,2,FALSE)),"",VLOOKUP(VLOOKUP(C481,Table1[[Practice no.]:[12]],35,FALSE),List!$A$2:$B$5,2,FALSE)))</f>
        <v/>
      </c>
      <c r="V481" s="55" t="str">
        <f>IF(C481="","",IF(ISERROR(VLOOKUP(VLOOKUP(C481,Table1[[Practice no.]:[12]],36,FALSE),List!$A$2:$B$5,2,FALSE)),"",VLOOKUP(VLOOKUP(C481,Table1[[Practice no.]:[12]],36,FALSE),List!$A$2:$B$5,2,FALSE)))</f>
        <v/>
      </c>
      <c r="W481" s="55" t="str">
        <f>IF(C481="","",IF(ISERROR(VLOOKUP(VLOOKUP(C481,Table1[[Practice no.]:[12]],37,FALSE),List!$A$2:$B$5,2,FALSE)),"",VLOOKUP(VLOOKUP(C481,Table1[[Practice no.]:[12]],37,FALSE),List!$A$2:$B$5,2,FALSE)))</f>
        <v/>
      </c>
      <c r="X481" s="55" t="str">
        <f>IF(C481="","",IF(ISERROR(VLOOKUP(VLOOKUP(C481,Table1[[Practice no.]:[12]],38,FALSE),List!$A$2:$B$5,2,FALSE)),"",VLOOKUP(VLOOKUP(C481,Table1[[Practice no.]:[12]],38,FALSE),List!$A$2:$B$5,2,FALSE)))</f>
        <v/>
      </c>
      <c r="Y481" s="55" t="str">
        <f>IF(C481="","",IF(ISERROR(VLOOKUP(VLOOKUP(C481,Table1[[Practice no.]:[12]],39,FALSE),List!$A$2:$B$5,2,FALSE)),"",VLOOKUP(VLOOKUP(C481,Table1[[Practice no.]:[12]],39,FALSE),List!$A$2:$B$5,2,FALSE)))</f>
        <v/>
      </c>
      <c r="Z481" s="55" t="str">
        <f>IF(C481="","",IF(ISERROR(VLOOKUP(VLOOKUP(C481,Table1[[Practice no.]:[12]],40,FALSE),List!$A$2:$B$5,2,FALSE)),"",VLOOKUP(VLOOKUP(C481,Table1[[Practice no.]:[12]],40,FALSE),List!$A$2:$B$5,2,FALSE)))</f>
        <v/>
      </c>
      <c r="AA481" s="55" t="str">
        <f>IF(C481="","",IF(ISERROR(VLOOKUP(VLOOKUP(C481,Table1[[Practice no.]:[12]],41,FALSE),List!$A$2:$B$5,2,FALSE)),"",VLOOKUP(VLOOKUP(C481,Table1[[Practice no.]:[12]],41,FALSE),List!$A$2:$B$5,2,FALSE)))</f>
        <v/>
      </c>
      <c r="AB481" s="55" t="str">
        <f>IF(C481="","",IF(ISERROR(VLOOKUP(VLOOKUP(C481,Table1[[Practice no.]:[12]],42,FALSE),List!$A$2:$B$5,2,FALSE)),"",VLOOKUP(VLOOKUP(C481,Table1[[Practice no.]:[12]],42,FALSE),List!$A$2:$B$5,2,FALSE)))</f>
        <v/>
      </c>
    </row>
    <row r="482" spans="1:28" ht="40.35" customHeight="1">
      <c r="A482" s="222"/>
      <c r="B482" s="219"/>
      <c r="C482" s="217"/>
      <c r="D482" s="219" t="str">
        <f>IF(C482="","",HYPERLINK("#'" &amp; C482 &amp; "'!A1",VLOOKUP(C482,Table1[[Practice no.]:[Pracitce Name]],2,FALSE)))</f>
        <v/>
      </c>
      <c r="E482" s="65" t="str">
        <f>IF(C482="","",IF(ISERROR(VLOOKUP(VLOOKUP(C482,Table1[[Practice no.]:[12]],19,FALSE),List!$A$2:$B$5,2,FALSE)),"",VLOOKUP(VLOOKUP(C482,Table1[[Practice no.]:[12]],19,FALSE),List!$A$2:$B$5,2,FALSE)))</f>
        <v/>
      </c>
      <c r="F482" s="66" t="str">
        <f>IF(C482="","",IF(ISERROR(VLOOKUP(VLOOKUP(C482,Table1[[Practice no.]:[12]],20,FALSE),List!$A$2:$B$5,2,FALSE)),"",VLOOKUP(VLOOKUP(C482,Table1[[Practice no.]:[12]],20,FALSE),List!$A$2:$B$5,2,FALSE)))</f>
        <v/>
      </c>
      <c r="G482" s="66" t="str">
        <f>IF(C482="","",IF(ISERROR(VLOOKUP(VLOOKUP(C482,Table1[[Practice no.]:[12]],21,FALSE),List!$A$2:$B$5,2,FALSE)),"",VLOOKUP(VLOOKUP(C482,Table1[[Practice no.]:[12]],21,FALSE),List!$A$2:$B$5,2,FALSE)))</f>
        <v/>
      </c>
      <c r="H482" s="67" t="str">
        <f>IF(C482="","",IF(ISERROR(VLOOKUP(VLOOKUP(C482,Table1[[Practice no.]:[12]],22,FALSE),List!$A$2:$B$5,2,FALSE)),"",VLOOKUP(VLOOKUP(C482,Table1[[Practice no.]:[12]],22,FALSE),List!$A$2:$B$5,2,FALSE)))</f>
        <v/>
      </c>
      <c r="I482" s="67" t="str">
        <f>IF(C482="","",IF(ISERROR(VLOOKUP(VLOOKUP(C482,Table1[[Practice no.]:[12]],23,FALSE),List!$A$2:$B$5,2,FALSE)),"",VLOOKUP(VLOOKUP(C482,Table1[[Practice no.]:[12]],23,FALSE),List!$A$2:$B$5,2,FALSE)))</f>
        <v/>
      </c>
      <c r="J482" s="67" t="str">
        <f>IF(C482="","",IF(ISERROR(VLOOKUP(VLOOKUP(C482,Table1[[Practice no.]:[12]],24,FALSE),List!$A$2:$B$5,2,FALSE)),"",VLOOKUP(VLOOKUP(C482,Table1[[Practice no.]:[12]],24,FALSE),List!$A$2:$B$5,2,FALSE)))</f>
        <v/>
      </c>
      <c r="K482" s="68" t="str">
        <f>IF(C482="","",IF(ISERROR(VLOOKUP(VLOOKUP(C482,Table1[[Practice no.]:[12]],25,FALSE),List!$A$2:$B$5,2,FALSE)),"",VLOOKUP(VLOOKUP(C482,Table1[[Practice no.]:[12]],25,FALSE),List!$A$2:$B$5,2,FALSE)))</f>
        <v/>
      </c>
      <c r="L482" s="68" t="str">
        <f>IF(C482="","",IF(ISERROR(VLOOKUP(VLOOKUP(C482,Table1[[Practice no.]:[12]],26,FALSE),List!$A$2:$B$5,2,FALSE)),"",VLOOKUP(VLOOKUP(C482,Table1[[Practice no.]:[12]],26,FALSE),List!$A$2:$B$5,2,FALSE)))</f>
        <v/>
      </c>
      <c r="M482" s="68" t="str">
        <f>IF(C482="","",IF(ISERROR(VLOOKUP(VLOOKUP(C482,Table1[[Practice no.]:[12]],27,FALSE),List!$A$2:$B$5,2,FALSE)),"",VLOOKUP(VLOOKUP(C482,Table1[[Practice no.]:[12]],27,FALSE),List!$A$2:$B$5,2,FALSE)))</f>
        <v/>
      </c>
      <c r="N482" s="69" t="str">
        <f>IF(C482="","",IF(ISERROR(VLOOKUP(VLOOKUP(C482,Table1[[Practice no.]:[12]],28,FALSE),List!$A$2:$B$5,2,FALSE)),"",VLOOKUP(VLOOKUP(C482,Table1[[Practice no.]:[12]],28,FALSE),List!$A$2:$B$5,2,FALSE)))</f>
        <v/>
      </c>
      <c r="O482" s="69" t="str">
        <f>IF(C482="","",IF(ISERROR(VLOOKUP(VLOOKUP(C482,Table1[[Practice no.]:[12]],29,FALSE),List!$A$2:$B$5,2,FALSE)),"",VLOOKUP(VLOOKUP(C482,Table1[[Practice no.]:[12]],29,FALSE),List!$A$2:$B$5,2,FALSE)))</f>
        <v/>
      </c>
      <c r="P482" s="69" t="str">
        <f>IF(C482="","",IF(ISERROR(VLOOKUP(VLOOKUP(C482,Table1[[Practice no.]:[12]],30,FALSE),List!$A$2:$B$5,2,FALSE)),"",VLOOKUP(VLOOKUP(C482,Table1[[Practice no.]:[12]],30,FALSE),List!$A$2:$B$5,2,FALSE)))</f>
        <v/>
      </c>
      <c r="Q482" s="77" t="str">
        <f>IF(C482="","",IF(ISERROR(VLOOKUP(VLOOKUP(C482,Table1[[Practice no.]:[12]],31,FALSE),List!$A$2:$B$5,2,FALSE)),"",VLOOKUP(VLOOKUP(C482,Table1[[Practice no.]:[12]],31,FALSE),List!$A$2:$B$5,2,FALSE)))</f>
        <v/>
      </c>
      <c r="R482" s="55" t="str">
        <f>IF(C482="","",IF(ISERROR(VLOOKUP(VLOOKUP(C482,Table1[[Practice no.]:[12]],32,FALSE),List!$A$2:$B$5,2,FALSE)),"",VLOOKUP(VLOOKUP(C482,Table1[[Practice no.]:[12]],32,FALSE),List!$A$2:$B$5,2,FALSE)))</f>
        <v/>
      </c>
      <c r="S482" s="55" t="str">
        <f>IF(C482="","",IF(ISERROR(VLOOKUP(VLOOKUP(C482,Table1[[Practice no.]:[12]],33,FALSE),List!$A$2:$B$5,2,FALSE)),"",VLOOKUP(VLOOKUP(C482,Table1[[Practice no.]:[12]],33,FALSE),List!$A$2:$B$5,2,FALSE)))</f>
        <v/>
      </c>
      <c r="T482" s="55" t="str">
        <f>IF(C482="","",IF(ISERROR(VLOOKUP(VLOOKUP(C482,Table1[[Practice no.]:[12]],34,FALSE),List!$A$2:$B$5,2,FALSE)),"",VLOOKUP(VLOOKUP(C482,Table1[[Practice no.]:[12]],34,FALSE),List!$A$2:$B$5,2,FALSE)))</f>
        <v/>
      </c>
      <c r="U482" s="55" t="str">
        <f>IF(C482="","",IF(ISERROR(VLOOKUP(VLOOKUP(C482,Table1[[Practice no.]:[12]],35,FALSE),List!$A$2:$B$5,2,FALSE)),"",VLOOKUP(VLOOKUP(C482,Table1[[Practice no.]:[12]],35,FALSE),List!$A$2:$B$5,2,FALSE)))</f>
        <v/>
      </c>
      <c r="V482" s="55" t="str">
        <f>IF(C482="","",IF(ISERROR(VLOOKUP(VLOOKUP(C482,Table1[[Practice no.]:[12]],36,FALSE),List!$A$2:$B$5,2,FALSE)),"",VLOOKUP(VLOOKUP(C482,Table1[[Practice no.]:[12]],36,FALSE),List!$A$2:$B$5,2,FALSE)))</f>
        <v/>
      </c>
      <c r="W482" s="55" t="str">
        <f>IF(C482="","",IF(ISERROR(VLOOKUP(VLOOKUP(C482,Table1[[Practice no.]:[12]],37,FALSE),List!$A$2:$B$5,2,FALSE)),"",VLOOKUP(VLOOKUP(C482,Table1[[Practice no.]:[12]],37,FALSE),List!$A$2:$B$5,2,FALSE)))</f>
        <v/>
      </c>
      <c r="X482" s="55" t="str">
        <f>IF(C482="","",IF(ISERROR(VLOOKUP(VLOOKUP(C482,Table1[[Practice no.]:[12]],38,FALSE),List!$A$2:$B$5,2,FALSE)),"",VLOOKUP(VLOOKUP(C482,Table1[[Practice no.]:[12]],38,FALSE),List!$A$2:$B$5,2,FALSE)))</f>
        <v/>
      </c>
      <c r="Y482" s="55" t="str">
        <f>IF(C482="","",IF(ISERROR(VLOOKUP(VLOOKUP(C482,Table1[[Practice no.]:[12]],39,FALSE),List!$A$2:$B$5,2,FALSE)),"",VLOOKUP(VLOOKUP(C482,Table1[[Practice no.]:[12]],39,FALSE),List!$A$2:$B$5,2,FALSE)))</f>
        <v/>
      </c>
      <c r="Z482" s="55" t="str">
        <f>IF(C482="","",IF(ISERROR(VLOOKUP(VLOOKUP(C482,Table1[[Practice no.]:[12]],40,FALSE),List!$A$2:$B$5,2,FALSE)),"",VLOOKUP(VLOOKUP(C482,Table1[[Practice no.]:[12]],40,FALSE),List!$A$2:$B$5,2,FALSE)))</f>
        <v/>
      </c>
      <c r="AA482" s="55" t="str">
        <f>IF(C482="","",IF(ISERROR(VLOOKUP(VLOOKUP(C482,Table1[[Practice no.]:[12]],41,FALSE),List!$A$2:$B$5,2,FALSE)),"",VLOOKUP(VLOOKUP(C482,Table1[[Practice no.]:[12]],41,FALSE),List!$A$2:$B$5,2,FALSE)))</f>
        <v/>
      </c>
      <c r="AB482" s="55" t="str">
        <f>IF(C482="","",IF(ISERROR(VLOOKUP(VLOOKUP(C482,Table1[[Practice no.]:[12]],42,FALSE),List!$A$2:$B$5,2,FALSE)),"",VLOOKUP(VLOOKUP(C482,Table1[[Practice no.]:[12]],42,FALSE),List!$A$2:$B$5,2,FALSE)))</f>
        <v/>
      </c>
    </row>
    <row r="483" spans="1:28" ht="40.35" customHeight="1">
      <c r="A483" s="222"/>
      <c r="B483" s="219"/>
      <c r="C483" s="217"/>
      <c r="D483" s="219" t="str">
        <f>IF(C483="","",HYPERLINK("#'" &amp; C483 &amp; "'!A1",VLOOKUP(C483,Table1[[Practice no.]:[Pracitce Name]],2,FALSE)))</f>
        <v/>
      </c>
      <c r="E483" s="65" t="str">
        <f>IF(C483="","",IF(ISERROR(VLOOKUP(VLOOKUP(C483,Table1[[Practice no.]:[12]],19,FALSE),List!$A$2:$B$5,2,FALSE)),"",VLOOKUP(VLOOKUP(C483,Table1[[Practice no.]:[12]],19,FALSE),List!$A$2:$B$5,2,FALSE)))</f>
        <v/>
      </c>
      <c r="F483" s="66" t="str">
        <f>IF(C483="","",IF(ISERROR(VLOOKUP(VLOOKUP(C483,Table1[[Practice no.]:[12]],20,FALSE),List!$A$2:$B$5,2,FALSE)),"",VLOOKUP(VLOOKUP(C483,Table1[[Practice no.]:[12]],20,FALSE),List!$A$2:$B$5,2,FALSE)))</f>
        <v/>
      </c>
      <c r="G483" s="66" t="str">
        <f>IF(C483="","",IF(ISERROR(VLOOKUP(VLOOKUP(C483,Table1[[Practice no.]:[12]],21,FALSE),List!$A$2:$B$5,2,FALSE)),"",VLOOKUP(VLOOKUP(C483,Table1[[Practice no.]:[12]],21,FALSE),List!$A$2:$B$5,2,FALSE)))</f>
        <v/>
      </c>
      <c r="H483" s="67" t="str">
        <f>IF(C483="","",IF(ISERROR(VLOOKUP(VLOOKUP(C483,Table1[[Practice no.]:[12]],22,FALSE),List!$A$2:$B$5,2,FALSE)),"",VLOOKUP(VLOOKUP(C483,Table1[[Practice no.]:[12]],22,FALSE),List!$A$2:$B$5,2,FALSE)))</f>
        <v/>
      </c>
      <c r="I483" s="67" t="str">
        <f>IF(C483="","",IF(ISERROR(VLOOKUP(VLOOKUP(C483,Table1[[Practice no.]:[12]],23,FALSE),List!$A$2:$B$5,2,FALSE)),"",VLOOKUP(VLOOKUP(C483,Table1[[Practice no.]:[12]],23,FALSE),List!$A$2:$B$5,2,FALSE)))</f>
        <v/>
      </c>
      <c r="J483" s="67" t="str">
        <f>IF(C483="","",IF(ISERROR(VLOOKUP(VLOOKUP(C483,Table1[[Practice no.]:[12]],24,FALSE),List!$A$2:$B$5,2,FALSE)),"",VLOOKUP(VLOOKUP(C483,Table1[[Practice no.]:[12]],24,FALSE),List!$A$2:$B$5,2,FALSE)))</f>
        <v/>
      </c>
      <c r="K483" s="68" t="str">
        <f>IF(C483="","",IF(ISERROR(VLOOKUP(VLOOKUP(C483,Table1[[Practice no.]:[12]],25,FALSE),List!$A$2:$B$5,2,FALSE)),"",VLOOKUP(VLOOKUP(C483,Table1[[Practice no.]:[12]],25,FALSE),List!$A$2:$B$5,2,FALSE)))</f>
        <v/>
      </c>
      <c r="L483" s="68" t="str">
        <f>IF(C483="","",IF(ISERROR(VLOOKUP(VLOOKUP(C483,Table1[[Practice no.]:[12]],26,FALSE),List!$A$2:$B$5,2,FALSE)),"",VLOOKUP(VLOOKUP(C483,Table1[[Practice no.]:[12]],26,FALSE),List!$A$2:$B$5,2,FALSE)))</f>
        <v/>
      </c>
      <c r="M483" s="68" t="str">
        <f>IF(C483="","",IF(ISERROR(VLOOKUP(VLOOKUP(C483,Table1[[Practice no.]:[12]],27,FALSE),List!$A$2:$B$5,2,FALSE)),"",VLOOKUP(VLOOKUP(C483,Table1[[Practice no.]:[12]],27,FALSE),List!$A$2:$B$5,2,FALSE)))</f>
        <v/>
      </c>
      <c r="N483" s="69" t="str">
        <f>IF(C483="","",IF(ISERROR(VLOOKUP(VLOOKUP(C483,Table1[[Practice no.]:[12]],28,FALSE),List!$A$2:$B$5,2,FALSE)),"",VLOOKUP(VLOOKUP(C483,Table1[[Practice no.]:[12]],28,FALSE),List!$A$2:$B$5,2,FALSE)))</f>
        <v/>
      </c>
      <c r="O483" s="69" t="str">
        <f>IF(C483="","",IF(ISERROR(VLOOKUP(VLOOKUP(C483,Table1[[Practice no.]:[12]],29,FALSE),List!$A$2:$B$5,2,FALSE)),"",VLOOKUP(VLOOKUP(C483,Table1[[Practice no.]:[12]],29,FALSE),List!$A$2:$B$5,2,FALSE)))</f>
        <v/>
      </c>
      <c r="P483" s="69" t="str">
        <f>IF(C483="","",IF(ISERROR(VLOOKUP(VLOOKUP(C483,Table1[[Practice no.]:[12]],30,FALSE),List!$A$2:$B$5,2,FALSE)),"",VLOOKUP(VLOOKUP(C483,Table1[[Practice no.]:[12]],30,FALSE),List!$A$2:$B$5,2,FALSE)))</f>
        <v/>
      </c>
      <c r="Q483" s="77" t="str">
        <f>IF(C483="","",IF(ISERROR(VLOOKUP(VLOOKUP(C483,Table1[[Practice no.]:[12]],31,FALSE),List!$A$2:$B$5,2,FALSE)),"",VLOOKUP(VLOOKUP(C483,Table1[[Practice no.]:[12]],31,FALSE),List!$A$2:$B$5,2,FALSE)))</f>
        <v/>
      </c>
      <c r="R483" s="55" t="str">
        <f>IF(C483="","",IF(ISERROR(VLOOKUP(VLOOKUP(C483,Table1[[Practice no.]:[12]],32,FALSE),List!$A$2:$B$5,2,FALSE)),"",VLOOKUP(VLOOKUP(C483,Table1[[Practice no.]:[12]],32,FALSE),List!$A$2:$B$5,2,FALSE)))</f>
        <v/>
      </c>
      <c r="S483" s="55" t="str">
        <f>IF(C483="","",IF(ISERROR(VLOOKUP(VLOOKUP(C483,Table1[[Practice no.]:[12]],33,FALSE),List!$A$2:$B$5,2,FALSE)),"",VLOOKUP(VLOOKUP(C483,Table1[[Practice no.]:[12]],33,FALSE),List!$A$2:$B$5,2,FALSE)))</f>
        <v/>
      </c>
      <c r="T483" s="55" t="str">
        <f>IF(C483="","",IF(ISERROR(VLOOKUP(VLOOKUP(C483,Table1[[Practice no.]:[12]],34,FALSE),List!$A$2:$B$5,2,FALSE)),"",VLOOKUP(VLOOKUP(C483,Table1[[Practice no.]:[12]],34,FALSE),List!$A$2:$B$5,2,FALSE)))</f>
        <v/>
      </c>
      <c r="U483" s="55" t="str">
        <f>IF(C483="","",IF(ISERROR(VLOOKUP(VLOOKUP(C483,Table1[[Practice no.]:[12]],35,FALSE),List!$A$2:$B$5,2,FALSE)),"",VLOOKUP(VLOOKUP(C483,Table1[[Practice no.]:[12]],35,FALSE),List!$A$2:$B$5,2,FALSE)))</f>
        <v/>
      </c>
      <c r="V483" s="55" t="str">
        <f>IF(C483="","",IF(ISERROR(VLOOKUP(VLOOKUP(C483,Table1[[Practice no.]:[12]],36,FALSE),List!$A$2:$B$5,2,FALSE)),"",VLOOKUP(VLOOKUP(C483,Table1[[Practice no.]:[12]],36,FALSE),List!$A$2:$B$5,2,FALSE)))</f>
        <v/>
      </c>
      <c r="W483" s="55" t="str">
        <f>IF(C483="","",IF(ISERROR(VLOOKUP(VLOOKUP(C483,Table1[[Practice no.]:[12]],37,FALSE),List!$A$2:$B$5,2,FALSE)),"",VLOOKUP(VLOOKUP(C483,Table1[[Practice no.]:[12]],37,FALSE),List!$A$2:$B$5,2,FALSE)))</f>
        <v/>
      </c>
      <c r="X483" s="55" t="str">
        <f>IF(C483="","",IF(ISERROR(VLOOKUP(VLOOKUP(C483,Table1[[Practice no.]:[12]],38,FALSE),List!$A$2:$B$5,2,FALSE)),"",VLOOKUP(VLOOKUP(C483,Table1[[Practice no.]:[12]],38,FALSE),List!$A$2:$B$5,2,FALSE)))</f>
        <v/>
      </c>
      <c r="Y483" s="55" t="str">
        <f>IF(C483="","",IF(ISERROR(VLOOKUP(VLOOKUP(C483,Table1[[Practice no.]:[12]],39,FALSE),List!$A$2:$B$5,2,FALSE)),"",VLOOKUP(VLOOKUP(C483,Table1[[Practice no.]:[12]],39,FALSE),List!$A$2:$B$5,2,FALSE)))</f>
        <v/>
      </c>
      <c r="Z483" s="55" t="str">
        <f>IF(C483="","",IF(ISERROR(VLOOKUP(VLOOKUP(C483,Table1[[Practice no.]:[12]],40,FALSE),List!$A$2:$B$5,2,FALSE)),"",VLOOKUP(VLOOKUP(C483,Table1[[Practice no.]:[12]],40,FALSE),List!$A$2:$B$5,2,FALSE)))</f>
        <v/>
      </c>
      <c r="AA483" s="55" t="str">
        <f>IF(C483="","",IF(ISERROR(VLOOKUP(VLOOKUP(C483,Table1[[Practice no.]:[12]],41,FALSE),List!$A$2:$B$5,2,FALSE)),"",VLOOKUP(VLOOKUP(C483,Table1[[Practice no.]:[12]],41,FALSE),List!$A$2:$B$5,2,FALSE)))</f>
        <v/>
      </c>
      <c r="AB483" s="55" t="str">
        <f>IF(C483="","",IF(ISERROR(VLOOKUP(VLOOKUP(C483,Table1[[Practice no.]:[12]],42,FALSE),List!$A$2:$B$5,2,FALSE)),"",VLOOKUP(VLOOKUP(C483,Table1[[Practice no.]:[12]],42,FALSE),List!$A$2:$B$5,2,FALSE)))</f>
        <v/>
      </c>
    </row>
    <row r="484" spans="1:28" ht="40.35" customHeight="1">
      <c r="A484" s="222"/>
      <c r="B484" s="219"/>
      <c r="C484" s="217"/>
      <c r="D484" s="219" t="str">
        <f>IF(C484="","",HYPERLINK("#'" &amp; C484 &amp; "'!A1",VLOOKUP(C484,Table1[[Practice no.]:[Pracitce Name]],2,FALSE)))</f>
        <v/>
      </c>
      <c r="E484" s="65" t="str">
        <f>IF(C484="","",IF(ISERROR(VLOOKUP(VLOOKUP(C484,Table1[[Practice no.]:[12]],19,FALSE),List!$A$2:$B$5,2,FALSE)),"",VLOOKUP(VLOOKUP(C484,Table1[[Practice no.]:[12]],19,FALSE),List!$A$2:$B$5,2,FALSE)))</f>
        <v/>
      </c>
      <c r="F484" s="66" t="str">
        <f>IF(C484="","",IF(ISERROR(VLOOKUP(VLOOKUP(C484,Table1[[Practice no.]:[12]],20,FALSE),List!$A$2:$B$5,2,FALSE)),"",VLOOKUP(VLOOKUP(C484,Table1[[Practice no.]:[12]],20,FALSE),List!$A$2:$B$5,2,FALSE)))</f>
        <v/>
      </c>
      <c r="G484" s="66" t="str">
        <f>IF(C484="","",IF(ISERROR(VLOOKUP(VLOOKUP(C484,Table1[[Practice no.]:[12]],21,FALSE),List!$A$2:$B$5,2,FALSE)),"",VLOOKUP(VLOOKUP(C484,Table1[[Practice no.]:[12]],21,FALSE),List!$A$2:$B$5,2,FALSE)))</f>
        <v/>
      </c>
      <c r="H484" s="67" t="str">
        <f>IF(C484="","",IF(ISERROR(VLOOKUP(VLOOKUP(C484,Table1[[Practice no.]:[12]],22,FALSE),List!$A$2:$B$5,2,FALSE)),"",VLOOKUP(VLOOKUP(C484,Table1[[Practice no.]:[12]],22,FALSE),List!$A$2:$B$5,2,FALSE)))</f>
        <v/>
      </c>
      <c r="I484" s="67" t="str">
        <f>IF(C484="","",IF(ISERROR(VLOOKUP(VLOOKUP(C484,Table1[[Practice no.]:[12]],23,FALSE),List!$A$2:$B$5,2,FALSE)),"",VLOOKUP(VLOOKUP(C484,Table1[[Practice no.]:[12]],23,FALSE),List!$A$2:$B$5,2,FALSE)))</f>
        <v/>
      </c>
      <c r="J484" s="67" t="str">
        <f>IF(C484="","",IF(ISERROR(VLOOKUP(VLOOKUP(C484,Table1[[Practice no.]:[12]],24,FALSE),List!$A$2:$B$5,2,FALSE)),"",VLOOKUP(VLOOKUP(C484,Table1[[Practice no.]:[12]],24,FALSE),List!$A$2:$B$5,2,FALSE)))</f>
        <v/>
      </c>
      <c r="K484" s="68" t="str">
        <f>IF(C484="","",IF(ISERROR(VLOOKUP(VLOOKUP(C484,Table1[[Practice no.]:[12]],25,FALSE),List!$A$2:$B$5,2,FALSE)),"",VLOOKUP(VLOOKUP(C484,Table1[[Practice no.]:[12]],25,FALSE),List!$A$2:$B$5,2,FALSE)))</f>
        <v/>
      </c>
      <c r="L484" s="68" t="str">
        <f>IF(C484="","",IF(ISERROR(VLOOKUP(VLOOKUP(C484,Table1[[Practice no.]:[12]],26,FALSE),List!$A$2:$B$5,2,FALSE)),"",VLOOKUP(VLOOKUP(C484,Table1[[Practice no.]:[12]],26,FALSE),List!$A$2:$B$5,2,FALSE)))</f>
        <v/>
      </c>
      <c r="M484" s="68" t="str">
        <f>IF(C484="","",IF(ISERROR(VLOOKUP(VLOOKUP(C484,Table1[[Practice no.]:[12]],27,FALSE),List!$A$2:$B$5,2,FALSE)),"",VLOOKUP(VLOOKUP(C484,Table1[[Practice no.]:[12]],27,FALSE),List!$A$2:$B$5,2,FALSE)))</f>
        <v/>
      </c>
      <c r="N484" s="69" t="str">
        <f>IF(C484="","",IF(ISERROR(VLOOKUP(VLOOKUP(C484,Table1[[Practice no.]:[12]],28,FALSE),List!$A$2:$B$5,2,FALSE)),"",VLOOKUP(VLOOKUP(C484,Table1[[Practice no.]:[12]],28,FALSE),List!$A$2:$B$5,2,FALSE)))</f>
        <v/>
      </c>
      <c r="O484" s="69" t="str">
        <f>IF(C484="","",IF(ISERROR(VLOOKUP(VLOOKUP(C484,Table1[[Practice no.]:[12]],29,FALSE),List!$A$2:$B$5,2,FALSE)),"",VLOOKUP(VLOOKUP(C484,Table1[[Practice no.]:[12]],29,FALSE),List!$A$2:$B$5,2,FALSE)))</f>
        <v/>
      </c>
      <c r="P484" s="69" t="str">
        <f>IF(C484="","",IF(ISERROR(VLOOKUP(VLOOKUP(C484,Table1[[Practice no.]:[12]],30,FALSE),List!$A$2:$B$5,2,FALSE)),"",VLOOKUP(VLOOKUP(C484,Table1[[Practice no.]:[12]],30,FALSE),List!$A$2:$B$5,2,FALSE)))</f>
        <v/>
      </c>
      <c r="Q484" s="77" t="str">
        <f>IF(C484="","",IF(ISERROR(VLOOKUP(VLOOKUP(C484,Table1[[Practice no.]:[12]],31,FALSE),List!$A$2:$B$5,2,FALSE)),"",VLOOKUP(VLOOKUP(C484,Table1[[Practice no.]:[12]],31,FALSE),List!$A$2:$B$5,2,FALSE)))</f>
        <v/>
      </c>
      <c r="R484" s="55" t="str">
        <f>IF(C484="","",IF(ISERROR(VLOOKUP(VLOOKUP(C484,Table1[[Practice no.]:[12]],32,FALSE),List!$A$2:$B$5,2,FALSE)),"",VLOOKUP(VLOOKUP(C484,Table1[[Practice no.]:[12]],32,FALSE),List!$A$2:$B$5,2,FALSE)))</f>
        <v/>
      </c>
      <c r="S484" s="55" t="str">
        <f>IF(C484="","",IF(ISERROR(VLOOKUP(VLOOKUP(C484,Table1[[Practice no.]:[12]],33,FALSE),List!$A$2:$B$5,2,FALSE)),"",VLOOKUP(VLOOKUP(C484,Table1[[Practice no.]:[12]],33,FALSE),List!$A$2:$B$5,2,FALSE)))</f>
        <v/>
      </c>
      <c r="T484" s="55" t="str">
        <f>IF(C484="","",IF(ISERROR(VLOOKUP(VLOOKUP(C484,Table1[[Practice no.]:[12]],34,FALSE),List!$A$2:$B$5,2,FALSE)),"",VLOOKUP(VLOOKUP(C484,Table1[[Practice no.]:[12]],34,FALSE),List!$A$2:$B$5,2,FALSE)))</f>
        <v/>
      </c>
      <c r="U484" s="55" t="str">
        <f>IF(C484="","",IF(ISERROR(VLOOKUP(VLOOKUP(C484,Table1[[Practice no.]:[12]],35,FALSE),List!$A$2:$B$5,2,FALSE)),"",VLOOKUP(VLOOKUP(C484,Table1[[Practice no.]:[12]],35,FALSE),List!$A$2:$B$5,2,FALSE)))</f>
        <v/>
      </c>
      <c r="V484" s="55" t="str">
        <f>IF(C484="","",IF(ISERROR(VLOOKUP(VLOOKUP(C484,Table1[[Practice no.]:[12]],36,FALSE),List!$A$2:$B$5,2,FALSE)),"",VLOOKUP(VLOOKUP(C484,Table1[[Practice no.]:[12]],36,FALSE),List!$A$2:$B$5,2,FALSE)))</f>
        <v/>
      </c>
      <c r="W484" s="55" t="str">
        <f>IF(C484="","",IF(ISERROR(VLOOKUP(VLOOKUP(C484,Table1[[Practice no.]:[12]],37,FALSE),List!$A$2:$B$5,2,FALSE)),"",VLOOKUP(VLOOKUP(C484,Table1[[Practice no.]:[12]],37,FALSE),List!$A$2:$B$5,2,FALSE)))</f>
        <v/>
      </c>
      <c r="X484" s="55" t="str">
        <f>IF(C484="","",IF(ISERROR(VLOOKUP(VLOOKUP(C484,Table1[[Practice no.]:[12]],38,FALSE),List!$A$2:$B$5,2,FALSE)),"",VLOOKUP(VLOOKUP(C484,Table1[[Practice no.]:[12]],38,FALSE),List!$A$2:$B$5,2,FALSE)))</f>
        <v/>
      </c>
      <c r="Y484" s="55" t="str">
        <f>IF(C484="","",IF(ISERROR(VLOOKUP(VLOOKUP(C484,Table1[[Practice no.]:[12]],39,FALSE),List!$A$2:$B$5,2,FALSE)),"",VLOOKUP(VLOOKUP(C484,Table1[[Practice no.]:[12]],39,FALSE),List!$A$2:$B$5,2,FALSE)))</f>
        <v/>
      </c>
      <c r="Z484" s="55" t="str">
        <f>IF(C484="","",IF(ISERROR(VLOOKUP(VLOOKUP(C484,Table1[[Practice no.]:[12]],40,FALSE),List!$A$2:$B$5,2,FALSE)),"",VLOOKUP(VLOOKUP(C484,Table1[[Practice no.]:[12]],40,FALSE),List!$A$2:$B$5,2,FALSE)))</f>
        <v/>
      </c>
      <c r="AA484" s="55" t="str">
        <f>IF(C484="","",IF(ISERROR(VLOOKUP(VLOOKUP(C484,Table1[[Practice no.]:[12]],41,FALSE),List!$A$2:$B$5,2,FALSE)),"",VLOOKUP(VLOOKUP(C484,Table1[[Practice no.]:[12]],41,FALSE),List!$A$2:$B$5,2,FALSE)))</f>
        <v/>
      </c>
      <c r="AB484" s="55" t="str">
        <f>IF(C484="","",IF(ISERROR(VLOOKUP(VLOOKUP(C484,Table1[[Practice no.]:[12]],42,FALSE),List!$A$2:$B$5,2,FALSE)),"",VLOOKUP(VLOOKUP(C484,Table1[[Practice no.]:[12]],42,FALSE),List!$A$2:$B$5,2,FALSE)))</f>
        <v/>
      </c>
    </row>
    <row r="485" spans="1:28" ht="40.35" customHeight="1">
      <c r="A485" s="222"/>
      <c r="B485" s="219"/>
      <c r="C485" s="217"/>
      <c r="D485" s="219" t="str">
        <f>IF(C485="","",HYPERLINK("#'" &amp; C485 &amp; "'!A1",VLOOKUP(C485,Table1[[Practice no.]:[Pracitce Name]],2,FALSE)))</f>
        <v/>
      </c>
      <c r="E485" s="65" t="str">
        <f>IF(C485="","",IF(ISERROR(VLOOKUP(VLOOKUP(C485,Table1[[Practice no.]:[12]],19,FALSE),List!$A$2:$B$5,2,FALSE)),"",VLOOKUP(VLOOKUP(C485,Table1[[Practice no.]:[12]],19,FALSE),List!$A$2:$B$5,2,FALSE)))</f>
        <v/>
      </c>
      <c r="F485" s="66" t="str">
        <f>IF(C485="","",IF(ISERROR(VLOOKUP(VLOOKUP(C485,Table1[[Practice no.]:[12]],20,FALSE),List!$A$2:$B$5,2,FALSE)),"",VLOOKUP(VLOOKUP(C485,Table1[[Practice no.]:[12]],20,FALSE),List!$A$2:$B$5,2,FALSE)))</f>
        <v/>
      </c>
      <c r="G485" s="66" t="str">
        <f>IF(C485="","",IF(ISERROR(VLOOKUP(VLOOKUP(C485,Table1[[Practice no.]:[12]],21,FALSE),List!$A$2:$B$5,2,FALSE)),"",VLOOKUP(VLOOKUP(C485,Table1[[Practice no.]:[12]],21,FALSE),List!$A$2:$B$5,2,FALSE)))</f>
        <v/>
      </c>
      <c r="H485" s="67" t="str">
        <f>IF(C485="","",IF(ISERROR(VLOOKUP(VLOOKUP(C485,Table1[[Practice no.]:[12]],22,FALSE),List!$A$2:$B$5,2,FALSE)),"",VLOOKUP(VLOOKUP(C485,Table1[[Practice no.]:[12]],22,FALSE),List!$A$2:$B$5,2,FALSE)))</f>
        <v/>
      </c>
      <c r="I485" s="67" t="str">
        <f>IF(C485="","",IF(ISERROR(VLOOKUP(VLOOKUP(C485,Table1[[Practice no.]:[12]],23,FALSE),List!$A$2:$B$5,2,FALSE)),"",VLOOKUP(VLOOKUP(C485,Table1[[Practice no.]:[12]],23,FALSE),List!$A$2:$B$5,2,FALSE)))</f>
        <v/>
      </c>
      <c r="J485" s="67" t="str">
        <f>IF(C485="","",IF(ISERROR(VLOOKUP(VLOOKUP(C485,Table1[[Practice no.]:[12]],24,FALSE),List!$A$2:$B$5,2,FALSE)),"",VLOOKUP(VLOOKUP(C485,Table1[[Practice no.]:[12]],24,FALSE),List!$A$2:$B$5,2,FALSE)))</f>
        <v/>
      </c>
      <c r="K485" s="68" t="str">
        <f>IF(C485="","",IF(ISERROR(VLOOKUP(VLOOKUP(C485,Table1[[Practice no.]:[12]],25,FALSE),List!$A$2:$B$5,2,FALSE)),"",VLOOKUP(VLOOKUP(C485,Table1[[Practice no.]:[12]],25,FALSE),List!$A$2:$B$5,2,FALSE)))</f>
        <v/>
      </c>
      <c r="L485" s="68" t="str">
        <f>IF(C485="","",IF(ISERROR(VLOOKUP(VLOOKUP(C485,Table1[[Practice no.]:[12]],26,FALSE),List!$A$2:$B$5,2,FALSE)),"",VLOOKUP(VLOOKUP(C485,Table1[[Practice no.]:[12]],26,FALSE),List!$A$2:$B$5,2,FALSE)))</f>
        <v/>
      </c>
      <c r="M485" s="68" t="str">
        <f>IF(C485="","",IF(ISERROR(VLOOKUP(VLOOKUP(C485,Table1[[Practice no.]:[12]],27,FALSE),List!$A$2:$B$5,2,FALSE)),"",VLOOKUP(VLOOKUP(C485,Table1[[Practice no.]:[12]],27,FALSE),List!$A$2:$B$5,2,FALSE)))</f>
        <v/>
      </c>
      <c r="N485" s="69" t="str">
        <f>IF(C485="","",IF(ISERROR(VLOOKUP(VLOOKUP(C485,Table1[[Practice no.]:[12]],28,FALSE),List!$A$2:$B$5,2,FALSE)),"",VLOOKUP(VLOOKUP(C485,Table1[[Practice no.]:[12]],28,FALSE),List!$A$2:$B$5,2,FALSE)))</f>
        <v/>
      </c>
      <c r="O485" s="69" t="str">
        <f>IF(C485="","",IF(ISERROR(VLOOKUP(VLOOKUP(C485,Table1[[Practice no.]:[12]],29,FALSE),List!$A$2:$B$5,2,FALSE)),"",VLOOKUP(VLOOKUP(C485,Table1[[Practice no.]:[12]],29,FALSE),List!$A$2:$B$5,2,FALSE)))</f>
        <v/>
      </c>
      <c r="P485" s="69" t="str">
        <f>IF(C485="","",IF(ISERROR(VLOOKUP(VLOOKUP(C485,Table1[[Practice no.]:[12]],30,FALSE),List!$A$2:$B$5,2,FALSE)),"",VLOOKUP(VLOOKUP(C485,Table1[[Practice no.]:[12]],30,FALSE),List!$A$2:$B$5,2,FALSE)))</f>
        <v/>
      </c>
      <c r="Q485" s="77" t="str">
        <f>IF(C485="","",IF(ISERROR(VLOOKUP(VLOOKUP(C485,Table1[[Practice no.]:[12]],31,FALSE),List!$A$2:$B$5,2,FALSE)),"",VLOOKUP(VLOOKUP(C485,Table1[[Practice no.]:[12]],31,FALSE),List!$A$2:$B$5,2,FALSE)))</f>
        <v/>
      </c>
      <c r="R485" s="55" t="str">
        <f>IF(C485="","",IF(ISERROR(VLOOKUP(VLOOKUP(C485,Table1[[Practice no.]:[12]],32,FALSE),List!$A$2:$B$5,2,FALSE)),"",VLOOKUP(VLOOKUP(C485,Table1[[Practice no.]:[12]],32,FALSE),List!$A$2:$B$5,2,FALSE)))</f>
        <v/>
      </c>
      <c r="S485" s="55" t="str">
        <f>IF(C485="","",IF(ISERROR(VLOOKUP(VLOOKUP(C485,Table1[[Practice no.]:[12]],33,FALSE),List!$A$2:$B$5,2,FALSE)),"",VLOOKUP(VLOOKUP(C485,Table1[[Practice no.]:[12]],33,FALSE),List!$A$2:$B$5,2,FALSE)))</f>
        <v/>
      </c>
      <c r="T485" s="55" t="str">
        <f>IF(C485="","",IF(ISERROR(VLOOKUP(VLOOKUP(C485,Table1[[Practice no.]:[12]],34,FALSE),List!$A$2:$B$5,2,FALSE)),"",VLOOKUP(VLOOKUP(C485,Table1[[Practice no.]:[12]],34,FALSE),List!$A$2:$B$5,2,FALSE)))</f>
        <v/>
      </c>
      <c r="U485" s="55" t="str">
        <f>IF(C485="","",IF(ISERROR(VLOOKUP(VLOOKUP(C485,Table1[[Practice no.]:[12]],35,FALSE),List!$A$2:$B$5,2,FALSE)),"",VLOOKUP(VLOOKUP(C485,Table1[[Practice no.]:[12]],35,FALSE),List!$A$2:$B$5,2,FALSE)))</f>
        <v/>
      </c>
      <c r="V485" s="55" t="str">
        <f>IF(C485="","",IF(ISERROR(VLOOKUP(VLOOKUP(C485,Table1[[Practice no.]:[12]],36,FALSE),List!$A$2:$B$5,2,FALSE)),"",VLOOKUP(VLOOKUP(C485,Table1[[Practice no.]:[12]],36,FALSE),List!$A$2:$B$5,2,FALSE)))</f>
        <v/>
      </c>
      <c r="W485" s="55" t="str">
        <f>IF(C485="","",IF(ISERROR(VLOOKUP(VLOOKUP(C485,Table1[[Practice no.]:[12]],37,FALSE),List!$A$2:$B$5,2,FALSE)),"",VLOOKUP(VLOOKUP(C485,Table1[[Practice no.]:[12]],37,FALSE),List!$A$2:$B$5,2,FALSE)))</f>
        <v/>
      </c>
      <c r="X485" s="55" t="str">
        <f>IF(C485="","",IF(ISERROR(VLOOKUP(VLOOKUP(C485,Table1[[Practice no.]:[12]],38,FALSE),List!$A$2:$B$5,2,FALSE)),"",VLOOKUP(VLOOKUP(C485,Table1[[Practice no.]:[12]],38,FALSE),List!$A$2:$B$5,2,FALSE)))</f>
        <v/>
      </c>
      <c r="Y485" s="55" t="str">
        <f>IF(C485="","",IF(ISERROR(VLOOKUP(VLOOKUP(C485,Table1[[Practice no.]:[12]],39,FALSE),List!$A$2:$B$5,2,FALSE)),"",VLOOKUP(VLOOKUP(C485,Table1[[Practice no.]:[12]],39,FALSE),List!$A$2:$B$5,2,FALSE)))</f>
        <v/>
      </c>
      <c r="Z485" s="55" t="str">
        <f>IF(C485="","",IF(ISERROR(VLOOKUP(VLOOKUP(C485,Table1[[Practice no.]:[12]],40,FALSE),List!$A$2:$B$5,2,FALSE)),"",VLOOKUP(VLOOKUP(C485,Table1[[Practice no.]:[12]],40,FALSE),List!$A$2:$B$5,2,FALSE)))</f>
        <v/>
      </c>
      <c r="AA485" s="55" t="str">
        <f>IF(C485="","",IF(ISERROR(VLOOKUP(VLOOKUP(C485,Table1[[Practice no.]:[12]],41,FALSE),List!$A$2:$B$5,2,FALSE)),"",VLOOKUP(VLOOKUP(C485,Table1[[Practice no.]:[12]],41,FALSE),List!$A$2:$B$5,2,FALSE)))</f>
        <v/>
      </c>
      <c r="AB485" s="55" t="str">
        <f>IF(C485="","",IF(ISERROR(VLOOKUP(VLOOKUP(C485,Table1[[Practice no.]:[12]],42,FALSE),List!$A$2:$B$5,2,FALSE)),"",VLOOKUP(VLOOKUP(C485,Table1[[Practice no.]:[12]],42,FALSE),List!$A$2:$B$5,2,FALSE)))</f>
        <v/>
      </c>
    </row>
    <row r="486" spans="1:28" ht="40.35" customHeight="1">
      <c r="A486" s="222"/>
      <c r="B486" s="219"/>
      <c r="C486" s="217"/>
      <c r="D486" s="219" t="str">
        <f>IF(C486="","",HYPERLINK("#'" &amp; C486 &amp; "'!A1",VLOOKUP(C486,Table1[[Practice no.]:[Pracitce Name]],2,FALSE)))</f>
        <v/>
      </c>
      <c r="E486" s="65" t="str">
        <f>IF(C486="","",IF(ISERROR(VLOOKUP(VLOOKUP(C486,Table1[[Practice no.]:[12]],19,FALSE),List!$A$2:$B$5,2,FALSE)),"",VLOOKUP(VLOOKUP(C486,Table1[[Practice no.]:[12]],19,FALSE),List!$A$2:$B$5,2,FALSE)))</f>
        <v/>
      </c>
      <c r="F486" s="66" t="str">
        <f>IF(C486="","",IF(ISERROR(VLOOKUP(VLOOKUP(C486,Table1[[Practice no.]:[12]],20,FALSE),List!$A$2:$B$5,2,FALSE)),"",VLOOKUP(VLOOKUP(C486,Table1[[Practice no.]:[12]],20,FALSE),List!$A$2:$B$5,2,FALSE)))</f>
        <v/>
      </c>
      <c r="G486" s="66" t="str">
        <f>IF(C486="","",IF(ISERROR(VLOOKUP(VLOOKUP(C486,Table1[[Practice no.]:[12]],21,FALSE),List!$A$2:$B$5,2,FALSE)),"",VLOOKUP(VLOOKUP(C486,Table1[[Practice no.]:[12]],21,FALSE),List!$A$2:$B$5,2,FALSE)))</f>
        <v/>
      </c>
      <c r="H486" s="67" t="str">
        <f>IF(C486="","",IF(ISERROR(VLOOKUP(VLOOKUP(C486,Table1[[Practice no.]:[12]],22,FALSE),List!$A$2:$B$5,2,FALSE)),"",VLOOKUP(VLOOKUP(C486,Table1[[Practice no.]:[12]],22,FALSE),List!$A$2:$B$5,2,FALSE)))</f>
        <v/>
      </c>
      <c r="I486" s="67" t="str">
        <f>IF(C486="","",IF(ISERROR(VLOOKUP(VLOOKUP(C486,Table1[[Practice no.]:[12]],23,FALSE),List!$A$2:$B$5,2,FALSE)),"",VLOOKUP(VLOOKUP(C486,Table1[[Practice no.]:[12]],23,FALSE),List!$A$2:$B$5,2,FALSE)))</f>
        <v/>
      </c>
      <c r="J486" s="67" t="str">
        <f>IF(C486="","",IF(ISERROR(VLOOKUP(VLOOKUP(C486,Table1[[Practice no.]:[12]],24,FALSE),List!$A$2:$B$5,2,FALSE)),"",VLOOKUP(VLOOKUP(C486,Table1[[Practice no.]:[12]],24,FALSE),List!$A$2:$B$5,2,FALSE)))</f>
        <v/>
      </c>
      <c r="K486" s="68" t="str">
        <f>IF(C486="","",IF(ISERROR(VLOOKUP(VLOOKUP(C486,Table1[[Practice no.]:[12]],25,FALSE),List!$A$2:$B$5,2,FALSE)),"",VLOOKUP(VLOOKUP(C486,Table1[[Practice no.]:[12]],25,FALSE),List!$A$2:$B$5,2,FALSE)))</f>
        <v/>
      </c>
      <c r="L486" s="68" t="str">
        <f>IF(C486="","",IF(ISERROR(VLOOKUP(VLOOKUP(C486,Table1[[Practice no.]:[12]],26,FALSE),List!$A$2:$B$5,2,FALSE)),"",VLOOKUP(VLOOKUP(C486,Table1[[Practice no.]:[12]],26,FALSE),List!$A$2:$B$5,2,FALSE)))</f>
        <v/>
      </c>
      <c r="M486" s="68" t="str">
        <f>IF(C486="","",IF(ISERROR(VLOOKUP(VLOOKUP(C486,Table1[[Practice no.]:[12]],27,FALSE),List!$A$2:$B$5,2,FALSE)),"",VLOOKUP(VLOOKUP(C486,Table1[[Practice no.]:[12]],27,FALSE),List!$A$2:$B$5,2,FALSE)))</f>
        <v/>
      </c>
      <c r="N486" s="69" t="str">
        <f>IF(C486="","",IF(ISERROR(VLOOKUP(VLOOKUP(C486,Table1[[Practice no.]:[12]],28,FALSE),List!$A$2:$B$5,2,FALSE)),"",VLOOKUP(VLOOKUP(C486,Table1[[Practice no.]:[12]],28,FALSE),List!$A$2:$B$5,2,FALSE)))</f>
        <v/>
      </c>
      <c r="O486" s="69" t="str">
        <f>IF(C486="","",IF(ISERROR(VLOOKUP(VLOOKUP(C486,Table1[[Practice no.]:[12]],29,FALSE),List!$A$2:$B$5,2,FALSE)),"",VLOOKUP(VLOOKUP(C486,Table1[[Practice no.]:[12]],29,FALSE),List!$A$2:$B$5,2,FALSE)))</f>
        <v/>
      </c>
      <c r="P486" s="69" t="str">
        <f>IF(C486="","",IF(ISERROR(VLOOKUP(VLOOKUP(C486,Table1[[Practice no.]:[12]],30,FALSE),List!$A$2:$B$5,2,FALSE)),"",VLOOKUP(VLOOKUP(C486,Table1[[Practice no.]:[12]],30,FALSE),List!$A$2:$B$5,2,FALSE)))</f>
        <v/>
      </c>
      <c r="Q486" s="77" t="str">
        <f>IF(C486="","",IF(ISERROR(VLOOKUP(VLOOKUP(C486,Table1[[Practice no.]:[12]],31,FALSE),List!$A$2:$B$5,2,FALSE)),"",VLOOKUP(VLOOKUP(C486,Table1[[Practice no.]:[12]],31,FALSE),List!$A$2:$B$5,2,FALSE)))</f>
        <v/>
      </c>
      <c r="R486" s="55" t="str">
        <f>IF(C486="","",IF(ISERROR(VLOOKUP(VLOOKUP(C486,Table1[[Practice no.]:[12]],32,FALSE),List!$A$2:$B$5,2,FALSE)),"",VLOOKUP(VLOOKUP(C486,Table1[[Practice no.]:[12]],32,FALSE),List!$A$2:$B$5,2,FALSE)))</f>
        <v/>
      </c>
      <c r="S486" s="55" t="str">
        <f>IF(C486="","",IF(ISERROR(VLOOKUP(VLOOKUP(C486,Table1[[Practice no.]:[12]],33,FALSE),List!$A$2:$B$5,2,FALSE)),"",VLOOKUP(VLOOKUP(C486,Table1[[Practice no.]:[12]],33,FALSE),List!$A$2:$B$5,2,FALSE)))</f>
        <v/>
      </c>
      <c r="T486" s="55" t="str">
        <f>IF(C486="","",IF(ISERROR(VLOOKUP(VLOOKUP(C486,Table1[[Practice no.]:[12]],34,FALSE),List!$A$2:$B$5,2,FALSE)),"",VLOOKUP(VLOOKUP(C486,Table1[[Practice no.]:[12]],34,FALSE),List!$A$2:$B$5,2,FALSE)))</f>
        <v/>
      </c>
      <c r="U486" s="55" t="str">
        <f>IF(C486="","",IF(ISERROR(VLOOKUP(VLOOKUP(C486,Table1[[Practice no.]:[12]],35,FALSE),List!$A$2:$B$5,2,FALSE)),"",VLOOKUP(VLOOKUP(C486,Table1[[Practice no.]:[12]],35,FALSE),List!$A$2:$B$5,2,FALSE)))</f>
        <v/>
      </c>
      <c r="V486" s="55" t="str">
        <f>IF(C486="","",IF(ISERROR(VLOOKUP(VLOOKUP(C486,Table1[[Practice no.]:[12]],36,FALSE),List!$A$2:$B$5,2,FALSE)),"",VLOOKUP(VLOOKUP(C486,Table1[[Practice no.]:[12]],36,FALSE),List!$A$2:$B$5,2,FALSE)))</f>
        <v/>
      </c>
      <c r="W486" s="55" t="str">
        <f>IF(C486="","",IF(ISERROR(VLOOKUP(VLOOKUP(C486,Table1[[Practice no.]:[12]],37,FALSE),List!$A$2:$B$5,2,FALSE)),"",VLOOKUP(VLOOKUP(C486,Table1[[Practice no.]:[12]],37,FALSE),List!$A$2:$B$5,2,FALSE)))</f>
        <v/>
      </c>
      <c r="X486" s="55" t="str">
        <f>IF(C486="","",IF(ISERROR(VLOOKUP(VLOOKUP(C486,Table1[[Practice no.]:[12]],38,FALSE),List!$A$2:$B$5,2,FALSE)),"",VLOOKUP(VLOOKUP(C486,Table1[[Practice no.]:[12]],38,FALSE),List!$A$2:$B$5,2,FALSE)))</f>
        <v/>
      </c>
      <c r="Y486" s="55" t="str">
        <f>IF(C486="","",IF(ISERROR(VLOOKUP(VLOOKUP(C486,Table1[[Practice no.]:[12]],39,FALSE),List!$A$2:$B$5,2,FALSE)),"",VLOOKUP(VLOOKUP(C486,Table1[[Practice no.]:[12]],39,FALSE),List!$A$2:$B$5,2,FALSE)))</f>
        <v/>
      </c>
      <c r="Z486" s="55" t="str">
        <f>IF(C486="","",IF(ISERROR(VLOOKUP(VLOOKUP(C486,Table1[[Practice no.]:[12]],40,FALSE),List!$A$2:$B$5,2,FALSE)),"",VLOOKUP(VLOOKUP(C486,Table1[[Practice no.]:[12]],40,FALSE),List!$A$2:$B$5,2,FALSE)))</f>
        <v/>
      </c>
      <c r="AA486" s="55" t="str">
        <f>IF(C486="","",IF(ISERROR(VLOOKUP(VLOOKUP(C486,Table1[[Practice no.]:[12]],41,FALSE),List!$A$2:$B$5,2,FALSE)),"",VLOOKUP(VLOOKUP(C486,Table1[[Practice no.]:[12]],41,FALSE),List!$A$2:$B$5,2,FALSE)))</f>
        <v/>
      </c>
      <c r="AB486" s="55" t="str">
        <f>IF(C486="","",IF(ISERROR(VLOOKUP(VLOOKUP(C486,Table1[[Practice no.]:[12]],42,FALSE),List!$A$2:$B$5,2,FALSE)),"",VLOOKUP(VLOOKUP(C486,Table1[[Practice no.]:[12]],42,FALSE),List!$A$2:$B$5,2,FALSE)))</f>
        <v/>
      </c>
    </row>
    <row r="487" spans="1:28" ht="40.35" customHeight="1">
      <c r="A487" s="222"/>
      <c r="B487" s="219"/>
      <c r="C487" s="217"/>
      <c r="D487" s="219" t="str">
        <f>IF(C487="","",HYPERLINK("#'" &amp; C487 &amp; "'!A1",VLOOKUP(C487,Table1[[Practice no.]:[Pracitce Name]],2,FALSE)))</f>
        <v/>
      </c>
      <c r="E487" s="65" t="str">
        <f>IF(C487="","",IF(ISERROR(VLOOKUP(VLOOKUP(C487,Table1[[Practice no.]:[12]],19,FALSE),List!$A$2:$B$5,2,FALSE)),"",VLOOKUP(VLOOKUP(C487,Table1[[Practice no.]:[12]],19,FALSE),List!$A$2:$B$5,2,FALSE)))</f>
        <v/>
      </c>
      <c r="F487" s="66" t="str">
        <f>IF(C487="","",IF(ISERROR(VLOOKUP(VLOOKUP(C487,Table1[[Practice no.]:[12]],20,FALSE),List!$A$2:$B$5,2,FALSE)),"",VLOOKUP(VLOOKUP(C487,Table1[[Practice no.]:[12]],20,FALSE),List!$A$2:$B$5,2,FALSE)))</f>
        <v/>
      </c>
      <c r="G487" s="66" t="str">
        <f>IF(C487="","",IF(ISERROR(VLOOKUP(VLOOKUP(C487,Table1[[Practice no.]:[12]],21,FALSE),List!$A$2:$B$5,2,FALSE)),"",VLOOKUP(VLOOKUP(C487,Table1[[Practice no.]:[12]],21,FALSE),List!$A$2:$B$5,2,FALSE)))</f>
        <v/>
      </c>
      <c r="H487" s="67" t="str">
        <f>IF(C487="","",IF(ISERROR(VLOOKUP(VLOOKUP(C487,Table1[[Practice no.]:[12]],22,FALSE),List!$A$2:$B$5,2,FALSE)),"",VLOOKUP(VLOOKUP(C487,Table1[[Practice no.]:[12]],22,FALSE),List!$A$2:$B$5,2,FALSE)))</f>
        <v/>
      </c>
      <c r="I487" s="67" t="str">
        <f>IF(C487="","",IF(ISERROR(VLOOKUP(VLOOKUP(C487,Table1[[Practice no.]:[12]],23,FALSE),List!$A$2:$B$5,2,FALSE)),"",VLOOKUP(VLOOKUP(C487,Table1[[Practice no.]:[12]],23,FALSE),List!$A$2:$B$5,2,FALSE)))</f>
        <v/>
      </c>
      <c r="J487" s="67" t="str">
        <f>IF(C487="","",IF(ISERROR(VLOOKUP(VLOOKUP(C487,Table1[[Practice no.]:[12]],24,FALSE),List!$A$2:$B$5,2,FALSE)),"",VLOOKUP(VLOOKUP(C487,Table1[[Practice no.]:[12]],24,FALSE),List!$A$2:$B$5,2,FALSE)))</f>
        <v/>
      </c>
      <c r="K487" s="68" t="str">
        <f>IF(C487="","",IF(ISERROR(VLOOKUP(VLOOKUP(C487,Table1[[Practice no.]:[12]],25,FALSE),List!$A$2:$B$5,2,FALSE)),"",VLOOKUP(VLOOKUP(C487,Table1[[Practice no.]:[12]],25,FALSE),List!$A$2:$B$5,2,FALSE)))</f>
        <v/>
      </c>
      <c r="L487" s="68" t="str">
        <f>IF(C487="","",IF(ISERROR(VLOOKUP(VLOOKUP(C487,Table1[[Practice no.]:[12]],26,FALSE),List!$A$2:$B$5,2,FALSE)),"",VLOOKUP(VLOOKUP(C487,Table1[[Practice no.]:[12]],26,FALSE),List!$A$2:$B$5,2,FALSE)))</f>
        <v/>
      </c>
      <c r="M487" s="68" t="str">
        <f>IF(C487="","",IF(ISERROR(VLOOKUP(VLOOKUP(C487,Table1[[Practice no.]:[12]],27,FALSE),List!$A$2:$B$5,2,FALSE)),"",VLOOKUP(VLOOKUP(C487,Table1[[Practice no.]:[12]],27,FALSE),List!$A$2:$B$5,2,FALSE)))</f>
        <v/>
      </c>
      <c r="N487" s="69" t="str">
        <f>IF(C487="","",IF(ISERROR(VLOOKUP(VLOOKUP(C487,Table1[[Practice no.]:[12]],28,FALSE),List!$A$2:$B$5,2,FALSE)),"",VLOOKUP(VLOOKUP(C487,Table1[[Practice no.]:[12]],28,FALSE),List!$A$2:$B$5,2,FALSE)))</f>
        <v/>
      </c>
      <c r="O487" s="69" t="str">
        <f>IF(C487="","",IF(ISERROR(VLOOKUP(VLOOKUP(C487,Table1[[Practice no.]:[12]],29,FALSE),List!$A$2:$B$5,2,FALSE)),"",VLOOKUP(VLOOKUP(C487,Table1[[Practice no.]:[12]],29,FALSE),List!$A$2:$B$5,2,FALSE)))</f>
        <v/>
      </c>
      <c r="P487" s="69" t="str">
        <f>IF(C487="","",IF(ISERROR(VLOOKUP(VLOOKUP(C487,Table1[[Practice no.]:[12]],30,FALSE),List!$A$2:$B$5,2,FALSE)),"",VLOOKUP(VLOOKUP(C487,Table1[[Practice no.]:[12]],30,FALSE),List!$A$2:$B$5,2,FALSE)))</f>
        <v/>
      </c>
      <c r="Q487" s="77" t="str">
        <f>IF(C487="","",IF(ISERROR(VLOOKUP(VLOOKUP(C487,Table1[[Practice no.]:[12]],31,FALSE),List!$A$2:$B$5,2,FALSE)),"",VLOOKUP(VLOOKUP(C487,Table1[[Practice no.]:[12]],31,FALSE),List!$A$2:$B$5,2,FALSE)))</f>
        <v/>
      </c>
      <c r="R487" s="55" t="str">
        <f>IF(C487="","",IF(ISERROR(VLOOKUP(VLOOKUP(C487,Table1[[Practice no.]:[12]],32,FALSE),List!$A$2:$B$5,2,FALSE)),"",VLOOKUP(VLOOKUP(C487,Table1[[Practice no.]:[12]],32,FALSE),List!$A$2:$B$5,2,FALSE)))</f>
        <v/>
      </c>
      <c r="S487" s="55" t="str">
        <f>IF(C487="","",IF(ISERROR(VLOOKUP(VLOOKUP(C487,Table1[[Practice no.]:[12]],33,FALSE),List!$A$2:$B$5,2,FALSE)),"",VLOOKUP(VLOOKUP(C487,Table1[[Practice no.]:[12]],33,FALSE),List!$A$2:$B$5,2,FALSE)))</f>
        <v/>
      </c>
      <c r="T487" s="55" t="str">
        <f>IF(C487="","",IF(ISERROR(VLOOKUP(VLOOKUP(C487,Table1[[Practice no.]:[12]],34,FALSE),List!$A$2:$B$5,2,FALSE)),"",VLOOKUP(VLOOKUP(C487,Table1[[Practice no.]:[12]],34,FALSE),List!$A$2:$B$5,2,FALSE)))</f>
        <v/>
      </c>
      <c r="U487" s="55" t="str">
        <f>IF(C487="","",IF(ISERROR(VLOOKUP(VLOOKUP(C487,Table1[[Practice no.]:[12]],35,FALSE),List!$A$2:$B$5,2,FALSE)),"",VLOOKUP(VLOOKUP(C487,Table1[[Practice no.]:[12]],35,FALSE),List!$A$2:$B$5,2,FALSE)))</f>
        <v/>
      </c>
      <c r="V487" s="55" t="str">
        <f>IF(C487="","",IF(ISERROR(VLOOKUP(VLOOKUP(C487,Table1[[Practice no.]:[12]],36,FALSE),List!$A$2:$B$5,2,FALSE)),"",VLOOKUP(VLOOKUP(C487,Table1[[Practice no.]:[12]],36,FALSE),List!$A$2:$B$5,2,FALSE)))</f>
        <v/>
      </c>
      <c r="W487" s="55" t="str">
        <f>IF(C487="","",IF(ISERROR(VLOOKUP(VLOOKUP(C487,Table1[[Practice no.]:[12]],37,FALSE),List!$A$2:$B$5,2,FALSE)),"",VLOOKUP(VLOOKUP(C487,Table1[[Practice no.]:[12]],37,FALSE),List!$A$2:$B$5,2,FALSE)))</f>
        <v/>
      </c>
      <c r="X487" s="55" t="str">
        <f>IF(C487="","",IF(ISERROR(VLOOKUP(VLOOKUP(C487,Table1[[Practice no.]:[12]],38,FALSE),List!$A$2:$B$5,2,FALSE)),"",VLOOKUP(VLOOKUP(C487,Table1[[Practice no.]:[12]],38,FALSE),List!$A$2:$B$5,2,FALSE)))</f>
        <v/>
      </c>
      <c r="Y487" s="55" t="str">
        <f>IF(C487="","",IF(ISERROR(VLOOKUP(VLOOKUP(C487,Table1[[Practice no.]:[12]],39,FALSE),List!$A$2:$B$5,2,FALSE)),"",VLOOKUP(VLOOKUP(C487,Table1[[Practice no.]:[12]],39,FALSE),List!$A$2:$B$5,2,FALSE)))</f>
        <v/>
      </c>
      <c r="Z487" s="55" t="str">
        <f>IF(C487="","",IF(ISERROR(VLOOKUP(VLOOKUP(C487,Table1[[Practice no.]:[12]],40,FALSE),List!$A$2:$B$5,2,FALSE)),"",VLOOKUP(VLOOKUP(C487,Table1[[Practice no.]:[12]],40,FALSE),List!$A$2:$B$5,2,FALSE)))</f>
        <v/>
      </c>
      <c r="AA487" s="55" t="str">
        <f>IF(C487="","",IF(ISERROR(VLOOKUP(VLOOKUP(C487,Table1[[Practice no.]:[12]],41,FALSE),List!$A$2:$B$5,2,FALSE)),"",VLOOKUP(VLOOKUP(C487,Table1[[Practice no.]:[12]],41,FALSE),List!$A$2:$B$5,2,FALSE)))</f>
        <v/>
      </c>
      <c r="AB487" s="55" t="str">
        <f>IF(C487="","",IF(ISERROR(VLOOKUP(VLOOKUP(C487,Table1[[Practice no.]:[12]],42,FALSE),List!$A$2:$B$5,2,FALSE)),"",VLOOKUP(VLOOKUP(C487,Table1[[Practice no.]:[12]],42,FALSE),List!$A$2:$B$5,2,FALSE)))</f>
        <v/>
      </c>
    </row>
    <row r="488" spans="1:28" ht="40.35" customHeight="1">
      <c r="A488" s="222"/>
      <c r="B488" s="219"/>
      <c r="C488" s="217"/>
      <c r="D488" s="219" t="str">
        <f>IF(C488="","",HYPERLINK("#'" &amp; C488 &amp; "'!A1",VLOOKUP(C488,Table1[[Practice no.]:[Pracitce Name]],2,FALSE)))</f>
        <v/>
      </c>
      <c r="E488" s="65" t="str">
        <f>IF(C488="","",IF(ISERROR(VLOOKUP(VLOOKUP(C488,Table1[[Practice no.]:[12]],19,FALSE),List!$A$2:$B$5,2,FALSE)),"",VLOOKUP(VLOOKUP(C488,Table1[[Practice no.]:[12]],19,FALSE),List!$A$2:$B$5,2,FALSE)))</f>
        <v/>
      </c>
      <c r="F488" s="66" t="str">
        <f>IF(C488="","",IF(ISERROR(VLOOKUP(VLOOKUP(C488,Table1[[Practice no.]:[12]],20,FALSE),List!$A$2:$B$5,2,FALSE)),"",VLOOKUP(VLOOKUP(C488,Table1[[Practice no.]:[12]],20,FALSE),List!$A$2:$B$5,2,FALSE)))</f>
        <v/>
      </c>
      <c r="G488" s="66" t="str">
        <f>IF(C488="","",IF(ISERROR(VLOOKUP(VLOOKUP(C488,Table1[[Practice no.]:[12]],21,FALSE),List!$A$2:$B$5,2,FALSE)),"",VLOOKUP(VLOOKUP(C488,Table1[[Practice no.]:[12]],21,FALSE),List!$A$2:$B$5,2,FALSE)))</f>
        <v/>
      </c>
      <c r="H488" s="67" t="str">
        <f>IF(C488="","",IF(ISERROR(VLOOKUP(VLOOKUP(C488,Table1[[Practice no.]:[12]],22,FALSE),List!$A$2:$B$5,2,FALSE)),"",VLOOKUP(VLOOKUP(C488,Table1[[Practice no.]:[12]],22,FALSE),List!$A$2:$B$5,2,FALSE)))</f>
        <v/>
      </c>
      <c r="I488" s="67" t="str">
        <f>IF(C488="","",IF(ISERROR(VLOOKUP(VLOOKUP(C488,Table1[[Practice no.]:[12]],23,FALSE),List!$A$2:$B$5,2,FALSE)),"",VLOOKUP(VLOOKUP(C488,Table1[[Practice no.]:[12]],23,FALSE),List!$A$2:$B$5,2,FALSE)))</f>
        <v/>
      </c>
      <c r="J488" s="67" t="str">
        <f>IF(C488="","",IF(ISERROR(VLOOKUP(VLOOKUP(C488,Table1[[Practice no.]:[12]],24,FALSE),List!$A$2:$B$5,2,FALSE)),"",VLOOKUP(VLOOKUP(C488,Table1[[Practice no.]:[12]],24,FALSE),List!$A$2:$B$5,2,FALSE)))</f>
        <v/>
      </c>
      <c r="K488" s="68" t="str">
        <f>IF(C488="","",IF(ISERROR(VLOOKUP(VLOOKUP(C488,Table1[[Practice no.]:[12]],25,FALSE),List!$A$2:$B$5,2,FALSE)),"",VLOOKUP(VLOOKUP(C488,Table1[[Practice no.]:[12]],25,FALSE),List!$A$2:$B$5,2,FALSE)))</f>
        <v/>
      </c>
      <c r="L488" s="68" t="str">
        <f>IF(C488="","",IF(ISERROR(VLOOKUP(VLOOKUP(C488,Table1[[Practice no.]:[12]],26,FALSE),List!$A$2:$B$5,2,FALSE)),"",VLOOKUP(VLOOKUP(C488,Table1[[Practice no.]:[12]],26,FALSE),List!$A$2:$B$5,2,FALSE)))</f>
        <v/>
      </c>
      <c r="M488" s="68" t="str">
        <f>IF(C488="","",IF(ISERROR(VLOOKUP(VLOOKUP(C488,Table1[[Practice no.]:[12]],27,FALSE),List!$A$2:$B$5,2,FALSE)),"",VLOOKUP(VLOOKUP(C488,Table1[[Practice no.]:[12]],27,FALSE),List!$A$2:$B$5,2,FALSE)))</f>
        <v/>
      </c>
      <c r="N488" s="69" t="str">
        <f>IF(C488="","",IF(ISERROR(VLOOKUP(VLOOKUP(C488,Table1[[Practice no.]:[12]],28,FALSE),List!$A$2:$B$5,2,FALSE)),"",VLOOKUP(VLOOKUP(C488,Table1[[Practice no.]:[12]],28,FALSE),List!$A$2:$B$5,2,FALSE)))</f>
        <v/>
      </c>
      <c r="O488" s="69" t="str">
        <f>IF(C488="","",IF(ISERROR(VLOOKUP(VLOOKUP(C488,Table1[[Practice no.]:[12]],29,FALSE),List!$A$2:$B$5,2,FALSE)),"",VLOOKUP(VLOOKUP(C488,Table1[[Practice no.]:[12]],29,FALSE),List!$A$2:$B$5,2,FALSE)))</f>
        <v/>
      </c>
      <c r="P488" s="69" t="str">
        <f>IF(C488="","",IF(ISERROR(VLOOKUP(VLOOKUP(C488,Table1[[Practice no.]:[12]],30,FALSE),List!$A$2:$B$5,2,FALSE)),"",VLOOKUP(VLOOKUP(C488,Table1[[Practice no.]:[12]],30,FALSE),List!$A$2:$B$5,2,FALSE)))</f>
        <v/>
      </c>
      <c r="Q488" s="77" t="str">
        <f>IF(C488="","",IF(ISERROR(VLOOKUP(VLOOKUP(C488,Table1[[Practice no.]:[12]],31,FALSE),List!$A$2:$B$5,2,FALSE)),"",VLOOKUP(VLOOKUP(C488,Table1[[Practice no.]:[12]],31,FALSE),List!$A$2:$B$5,2,FALSE)))</f>
        <v/>
      </c>
      <c r="R488" s="55" t="str">
        <f>IF(C488="","",IF(ISERROR(VLOOKUP(VLOOKUP(C488,Table1[[Practice no.]:[12]],32,FALSE),List!$A$2:$B$5,2,FALSE)),"",VLOOKUP(VLOOKUP(C488,Table1[[Practice no.]:[12]],32,FALSE),List!$A$2:$B$5,2,FALSE)))</f>
        <v/>
      </c>
      <c r="S488" s="55" t="str">
        <f>IF(C488="","",IF(ISERROR(VLOOKUP(VLOOKUP(C488,Table1[[Practice no.]:[12]],33,FALSE),List!$A$2:$B$5,2,FALSE)),"",VLOOKUP(VLOOKUP(C488,Table1[[Practice no.]:[12]],33,FALSE),List!$A$2:$B$5,2,FALSE)))</f>
        <v/>
      </c>
      <c r="T488" s="55" t="str">
        <f>IF(C488="","",IF(ISERROR(VLOOKUP(VLOOKUP(C488,Table1[[Practice no.]:[12]],34,FALSE),List!$A$2:$B$5,2,FALSE)),"",VLOOKUP(VLOOKUP(C488,Table1[[Practice no.]:[12]],34,FALSE),List!$A$2:$B$5,2,FALSE)))</f>
        <v/>
      </c>
      <c r="U488" s="55" t="str">
        <f>IF(C488="","",IF(ISERROR(VLOOKUP(VLOOKUP(C488,Table1[[Practice no.]:[12]],35,FALSE),List!$A$2:$B$5,2,FALSE)),"",VLOOKUP(VLOOKUP(C488,Table1[[Practice no.]:[12]],35,FALSE),List!$A$2:$B$5,2,FALSE)))</f>
        <v/>
      </c>
      <c r="V488" s="55" t="str">
        <f>IF(C488="","",IF(ISERROR(VLOOKUP(VLOOKUP(C488,Table1[[Practice no.]:[12]],36,FALSE),List!$A$2:$B$5,2,FALSE)),"",VLOOKUP(VLOOKUP(C488,Table1[[Practice no.]:[12]],36,FALSE),List!$A$2:$B$5,2,FALSE)))</f>
        <v/>
      </c>
      <c r="W488" s="55" t="str">
        <f>IF(C488="","",IF(ISERROR(VLOOKUP(VLOOKUP(C488,Table1[[Practice no.]:[12]],37,FALSE),List!$A$2:$B$5,2,FALSE)),"",VLOOKUP(VLOOKUP(C488,Table1[[Practice no.]:[12]],37,FALSE),List!$A$2:$B$5,2,FALSE)))</f>
        <v/>
      </c>
      <c r="X488" s="55" t="str">
        <f>IF(C488="","",IF(ISERROR(VLOOKUP(VLOOKUP(C488,Table1[[Practice no.]:[12]],38,FALSE),List!$A$2:$B$5,2,FALSE)),"",VLOOKUP(VLOOKUP(C488,Table1[[Practice no.]:[12]],38,FALSE),List!$A$2:$B$5,2,FALSE)))</f>
        <v/>
      </c>
      <c r="Y488" s="55" t="str">
        <f>IF(C488="","",IF(ISERROR(VLOOKUP(VLOOKUP(C488,Table1[[Practice no.]:[12]],39,FALSE),List!$A$2:$B$5,2,FALSE)),"",VLOOKUP(VLOOKUP(C488,Table1[[Practice no.]:[12]],39,FALSE),List!$A$2:$B$5,2,FALSE)))</f>
        <v/>
      </c>
      <c r="Z488" s="55" t="str">
        <f>IF(C488="","",IF(ISERROR(VLOOKUP(VLOOKUP(C488,Table1[[Practice no.]:[12]],40,FALSE),List!$A$2:$B$5,2,FALSE)),"",VLOOKUP(VLOOKUP(C488,Table1[[Practice no.]:[12]],40,FALSE),List!$A$2:$B$5,2,FALSE)))</f>
        <v/>
      </c>
      <c r="AA488" s="55" t="str">
        <f>IF(C488="","",IF(ISERROR(VLOOKUP(VLOOKUP(C488,Table1[[Practice no.]:[12]],41,FALSE),List!$A$2:$B$5,2,FALSE)),"",VLOOKUP(VLOOKUP(C488,Table1[[Practice no.]:[12]],41,FALSE),List!$A$2:$B$5,2,FALSE)))</f>
        <v/>
      </c>
      <c r="AB488" s="55" t="str">
        <f>IF(C488="","",IF(ISERROR(VLOOKUP(VLOOKUP(C488,Table1[[Practice no.]:[12]],42,FALSE),List!$A$2:$B$5,2,FALSE)),"",VLOOKUP(VLOOKUP(C488,Table1[[Practice no.]:[12]],42,FALSE),List!$A$2:$B$5,2,FALSE)))</f>
        <v/>
      </c>
    </row>
    <row r="489" spans="1:28" ht="40.35" customHeight="1">
      <c r="A489" s="222"/>
      <c r="B489" s="219"/>
      <c r="C489" s="217"/>
      <c r="D489" s="219" t="str">
        <f>IF(C489="","",HYPERLINK("#'" &amp; C489 &amp; "'!A1",VLOOKUP(C489,Table1[[Practice no.]:[Pracitce Name]],2,FALSE)))</f>
        <v/>
      </c>
      <c r="E489" s="65" t="str">
        <f>IF(C489="","",IF(ISERROR(VLOOKUP(VLOOKUP(C489,Table1[[Practice no.]:[12]],19,FALSE),List!$A$2:$B$5,2,FALSE)),"",VLOOKUP(VLOOKUP(C489,Table1[[Practice no.]:[12]],19,FALSE),List!$A$2:$B$5,2,FALSE)))</f>
        <v/>
      </c>
      <c r="F489" s="66" t="str">
        <f>IF(C489="","",IF(ISERROR(VLOOKUP(VLOOKUP(C489,Table1[[Practice no.]:[12]],20,FALSE),List!$A$2:$B$5,2,FALSE)),"",VLOOKUP(VLOOKUP(C489,Table1[[Practice no.]:[12]],20,FALSE),List!$A$2:$B$5,2,FALSE)))</f>
        <v/>
      </c>
      <c r="G489" s="66" t="str">
        <f>IF(C489="","",IF(ISERROR(VLOOKUP(VLOOKUP(C489,Table1[[Practice no.]:[12]],21,FALSE),List!$A$2:$B$5,2,FALSE)),"",VLOOKUP(VLOOKUP(C489,Table1[[Practice no.]:[12]],21,FALSE),List!$A$2:$B$5,2,FALSE)))</f>
        <v/>
      </c>
      <c r="H489" s="67" t="str">
        <f>IF(C489="","",IF(ISERROR(VLOOKUP(VLOOKUP(C489,Table1[[Practice no.]:[12]],22,FALSE),List!$A$2:$B$5,2,FALSE)),"",VLOOKUP(VLOOKUP(C489,Table1[[Practice no.]:[12]],22,FALSE),List!$A$2:$B$5,2,FALSE)))</f>
        <v/>
      </c>
      <c r="I489" s="67" t="str">
        <f>IF(C489="","",IF(ISERROR(VLOOKUP(VLOOKUP(C489,Table1[[Practice no.]:[12]],23,FALSE),List!$A$2:$B$5,2,FALSE)),"",VLOOKUP(VLOOKUP(C489,Table1[[Practice no.]:[12]],23,FALSE),List!$A$2:$B$5,2,FALSE)))</f>
        <v/>
      </c>
      <c r="J489" s="67" t="str">
        <f>IF(C489="","",IF(ISERROR(VLOOKUP(VLOOKUP(C489,Table1[[Practice no.]:[12]],24,FALSE),List!$A$2:$B$5,2,FALSE)),"",VLOOKUP(VLOOKUP(C489,Table1[[Practice no.]:[12]],24,FALSE),List!$A$2:$B$5,2,FALSE)))</f>
        <v/>
      </c>
      <c r="K489" s="68" t="str">
        <f>IF(C489="","",IF(ISERROR(VLOOKUP(VLOOKUP(C489,Table1[[Practice no.]:[12]],25,FALSE),List!$A$2:$B$5,2,FALSE)),"",VLOOKUP(VLOOKUP(C489,Table1[[Practice no.]:[12]],25,FALSE),List!$A$2:$B$5,2,FALSE)))</f>
        <v/>
      </c>
      <c r="L489" s="68" t="str">
        <f>IF(C489="","",IF(ISERROR(VLOOKUP(VLOOKUP(C489,Table1[[Practice no.]:[12]],26,FALSE),List!$A$2:$B$5,2,FALSE)),"",VLOOKUP(VLOOKUP(C489,Table1[[Practice no.]:[12]],26,FALSE),List!$A$2:$B$5,2,FALSE)))</f>
        <v/>
      </c>
      <c r="M489" s="68" t="str">
        <f>IF(C489="","",IF(ISERROR(VLOOKUP(VLOOKUP(C489,Table1[[Practice no.]:[12]],27,FALSE),List!$A$2:$B$5,2,FALSE)),"",VLOOKUP(VLOOKUP(C489,Table1[[Practice no.]:[12]],27,FALSE),List!$A$2:$B$5,2,FALSE)))</f>
        <v/>
      </c>
      <c r="N489" s="69" t="str">
        <f>IF(C489="","",IF(ISERROR(VLOOKUP(VLOOKUP(C489,Table1[[Practice no.]:[12]],28,FALSE),List!$A$2:$B$5,2,FALSE)),"",VLOOKUP(VLOOKUP(C489,Table1[[Practice no.]:[12]],28,FALSE),List!$A$2:$B$5,2,FALSE)))</f>
        <v/>
      </c>
      <c r="O489" s="69" t="str">
        <f>IF(C489="","",IF(ISERROR(VLOOKUP(VLOOKUP(C489,Table1[[Practice no.]:[12]],29,FALSE),List!$A$2:$B$5,2,FALSE)),"",VLOOKUP(VLOOKUP(C489,Table1[[Practice no.]:[12]],29,FALSE),List!$A$2:$B$5,2,FALSE)))</f>
        <v/>
      </c>
      <c r="P489" s="69" t="str">
        <f>IF(C489="","",IF(ISERROR(VLOOKUP(VLOOKUP(C489,Table1[[Practice no.]:[12]],30,FALSE),List!$A$2:$B$5,2,FALSE)),"",VLOOKUP(VLOOKUP(C489,Table1[[Practice no.]:[12]],30,FALSE),List!$A$2:$B$5,2,FALSE)))</f>
        <v/>
      </c>
      <c r="Q489" s="77" t="str">
        <f>IF(C489="","",IF(ISERROR(VLOOKUP(VLOOKUP(C489,Table1[[Practice no.]:[12]],31,FALSE),List!$A$2:$B$5,2,FALSE)),"",VLOOKUP(VLOOKUP(C489,Table1[[Practice no.]:[12]],31,FALSE),List!$A$2:$B$5,2,FALSE)))</f>
        <v/>
      </c>
      <c r="R489" s="55" t="str">
        <f>IF(C489="","",IF(ISERROR(VLOOKUP(VLOOKUP(C489,Table1[[Practice no.]:[12]],32,FALSE),List!$A$2:$B$5,2,FALSE)),"",VLOOKUP(VLOOKUP(C489,Table1[[Practice no.]:[12]],32,FALSE),List!$A$2:$B$5,2,FALSE)))</f>
        <v/>
      </c>
      <c r="S489" s="55" t="str">
        <f>IF(C489="","",IF(ISERROR(VLOOKUP(VLOOKUP(C489,Table1[[Practice no.]:[12]],33,FALSE),List!$A$2:$B$5,2,FALSE)),"",VLOOKUP(VLOOKUP(C489,Table1[[Practice no.]:[12]],33,FALSE),List!$A$2:$B$5,2,FALSE)))</f>
        <v/>
      </c>
      <c r="T489" s="55" t="str">
        <f>IF(C489="","",IF(ISERROR(VLOOKUP(VLOOKUP(C489,Table1[[Practice no.]:[12]],34,FALSE),List!$A$2:$B$5,2,FALSE)),"",VLOOKUP(VLOOKUP(C489,Table1[[Practice no.]:[12]],34,FALSE),List!$A$2:$B$5,2,FALSE)))</f>
        <v/>
      </c>
      <c r="U489" s="55" t="str">
        <f>IF(C489="","",IF(ISERROR(VLOOKUP(VLOOKUP(C489,Table1[[Practice no.]:[12]],35,FALSE),List!$A$2:$B$5,2,FALSE)),"",VLOOKUP(VLOOKUP(C489,Table1[[Practice no.]:[12]],35,FALSE),List!$A$2:$B$5,2,FALSE)))</f>
        <v/>
      </c>
      <c r="V489" s="55" t="str">
        <f>IF(C489="","",IF(ISERROR(VLOOKUP(VLOOKUP(C489,Table1[[Practice no.]:[12]],36,FALSE),List!$A$2:$B$5,2,FALSE)),"",VLOOKUP(VLOOKUP(C489,Table1[[Practice no.]:[12]],36,FALSE),List!$A$2:$B$5,2,FALSE)))</f>
        <v/>
      </c>
      <c r="W489" s="55" t="str">
        <f>IF(C489="","",IF(ISERROR(VLOOKUP(VLOOKUP(C489,Table1[[Practice no.]:[12]],37,FALSE),List!$A$2:$B$5,2,FALSE)),"",VLOOKUP(VLOOKUP(C489,Table1[[Practice no.]:[12]],37,FALSE),List!$A$2:$B$5,2,FALSE)))</f>
        <v/>
      </c>
      <c r="X489" s="55" t="str">
        <f>IF(C489="","",IF(ISERROR(VLOOKUP(VLOOKUP(C489,Table1[[Practice no.]:[12]],38,FALSE),List!$A$2:$B$5,2,FALSE)),"",VLOOKUP(VLOOKUP(C489,Table1[[Practice no.]:[12]],38,FALSE),List!$A$2:$B$5,2,FALSE)))</f>
        <v/>
      </c>
      <c r="Y489" s="55" t="str">
        <f>IF(C489="","",IF(ISERROR(VLOOKUP(VLOOKUP(C489,Table1[[Practice no.]:[12]],39,FALSE),List!$A$2:$B$5,2,FALSE)),"",VLOOKUP(VLOOKUP(C489,Table1[[Practice no.]:[12]],39,FALSE),List!$A$2:$B$5,2,FALSE)))</f>
        <v/>
      </c>
      <c r="Z489" s="55" t="str">
        <f>IF(C489="","",IF(ISERROR(VLOOKUP(VLOOKUP(C489,Table1[[Practice no.]:[12]],40,FALSE),List!$A$2:$B$5,2,FALSE)),"",VLOOKUP(VLOOKUP(C489,Table1[[Practice no.]:[12]],40,FALSE),List!$A$2:$B$5,2,FALSE)))</f>
        <v/>
      </c>
      <c r="AA489" s="55" t="str">
        <f>IF(C489="","",IF(ISERROR(VLOOKUP(VLOOKUP(C489,Table1[[Practice no.]:[12]],41,FALSE),List!$A$2:$B$5,2,FALSE)),"",VLOOKUP(VLOOKUP(C489,Table1[[Practice no.]:[12]],41,FALSE),List!$A$2:$B$5,2,FALSE)))</f>
        <v/>
      </c>
      <c r="AB489" s="55" t="str">
        <f>IF(C489="","",IF(ISERROR(VLOOKUP(VLOOKUP(C489,Table1[[Practice no.]:[12]],42,FALSE),List!$A$2:$B$5,2,FALSE)),"",VLOOKUP(VLOOKUP(C489,Table1[[Practice no.]:[12]],42,FALSE),List!$A$2:$B$5,2,FALSE)))</f>
        <v/>
      </c>
    </row>
    <row r="490" spans="1:28" ht="40.35" customHeight="1">
      <c r="A490" s="222"/>
      <c r="B490" s="219"/>
      <c r="C490" s="217"/>
      <c r="D490" s="219" t="str">
        <f>IF(C490="","",HYPERLINK("#'" &amp; C490 &amp; "'!A1",VLOOKUP(C490,Table1[[Practice no.]:[Pracitce Name]],2,FALSE)))</f>
        <v/>
      </c>
      <c r="E490" s="65" t="str">
        <f>IF(C490="","",IF(ISERROR(VLOOKUP(VLOOKUP(C490,Table1[[Practice no.]:[12]],19,FALSE),List!$A$2:$B$5,2,FALSE)),"",VLOOKUP(VLOOKUP(C490,Table1[[Practice no.]:[12]],19,FALSE),List!$A$2:$B$5,2,FALSE)))</f>
        <v/>
      </c>
      <c r="F490" s="66" t="str">
        <f>IF(C490="","",IF(ISERROR(VLOOKUP(VLOOKUP(C490,Table1[[Practice no.]:[12]],20,FALSE),List!$A$2:$B$5,2,FALSE)),"",VLOOKUP(VLOOKUP(C490,Table1[[Practice no.]:[12]],20,FALSE),List!$A$2:$B$5,2,FALSE)))</f>
        <v/>
      </c>
      <c r="G490" s="66" t="str">
        <f>IF(C490="","",IF(ISERROR(VLOOKUP(VLOOKUP(C490,Table1[[Practice no.]:[12]],21,FALSE),List!$A$2:$B$5,2,FALSE)),"",VLOOKUP(VLOOKUP(C490,Table1[[Practice no.]:[12]],21,FALSE),List!$A$2:$B$5,2,FALSE)))</f>
        <v/>
      </c>
      <c r="H490" s="67" t="str">
        <f>IF(C490="","",IF(ISERROR(VLOOKUP(VLOOKUP(C490,Table1[[Practice no.]:[12]],22,FALSE),List!$A$2:$B$5,2,FALSE)),"",VLOOKUP(VLOOKUP(C490,Table1[[Practice no.]:[12]],22,FALSE),List!$A$2:$B$5,2,FALSE)))</f>
        <v/>
      </c>
      <c r="I490" s="67" t="str">
        <f>IF(C490="","",IF(ISERROR(VLOOKUP(VLOOKUP(C490,Table1[[Practice no.]:[12]],23,FALSE),List!$A$2:$B$5,2,FALSE)),"",VLOOKUP(VLOOKUP(C490,Table1[[Practice no.]:[12]],23,FALSE),List!$A$2:$B$5,2,FALSE)))</f>
        <v/>
      </c>
      <c r="J490" s="67" t="str">
        <f>IF(C490="","",IF(ISERROR(VLOOKUP(VLOOKUP(C490,Table1[[Practice no.]:[12]],24,FALSE),List!$A$2:$B$5,2,FALSE)),"",VLOOKUP(VLOOKUP(C490,Table1[[Practice no.]:[12]],24,FALSE),List!$A$2:$B$5,2,FALSE)))</f>
        <v/>
      </c>
      <c r="K490" s="68" t="str">
        <f>IF(C490="","",IF(ISERROR(VLOOKUP(VLOOKUP(C490,Table1[[Practice no.]:[12]],25,FALSE),List!$A$2:$B$5,2,FALSE)),"",VLOOKUP(VLOOKUP(C490,Table1[[Practice no.]:[12]],25,FALSE),List!$A$2:$B$5,2,FALSE)))</f>
        <v/>
      </c>
      <c r="L490" s="68" t="str">
        <f>IF(C490="","",IF(ISERROR(VLOOKUP(VLOOKUP(C490,Table1[[Practice no.]:[12]],26,FALSE),List!$A$2:$B$5,2,FALSE)),"",VLOOKUP(VLOOKUP(C490,Table1[[Practice no.]:[12]],26,FALSE),List!$A$2:$B$5,2,FALSE)))</f>
        <v/>
      </c>
      <c r="M490" s="68" t="str">
        <f>IF(C490="","",IF(ISERROR(VLOOKUP(VLOOKUP(C490,Table1[[Practice no.]:[12]],27,FALSE),List!$A$2:$B$5,2,FALSE)),"",VLOOKUP(VLOOKUP(C490,Table1[[Practice no.]:[12]],27,FALSE),List!$A$2:$B$5,2,FALSE)))</f>
        <v/>
      </c>
      <c r="N490" s="69" t="str">
        <f>IF(C490="","",IF(ISERROR(VLOOKUP(VLOOKUP(C490,Table1[[Practice no.]:[12]],28,FALSE),List!$A$2:$B$5,2,FALSE)),"",VLOOKUP(VLOOKUP(C490,Table1[[Practice no.]:[12]],28,FALSE),List!$A$2:$B$5,2,FALSE)))</f>
        <v/>
      </c>
      <c r="O490" s="69" t="str">
        <f>IF(C490="","",IF(ISERROR(VLOOKUP(VLOOKUP(C490,Table1[[Practice no.]:[12]],29,FALSE),List!$A$2:$B$5,2,FALSE)),"",VLOOKUP(VLOOKUP(C490,Table1[[Practice no.]:[12]],29,FALSE),List!$A$2:$B$5,2,FALSE)))</f>
        <v/>
      </c>
      <c r="P490" s="69" t="str">
        <f>IF(C490="","",IF(ISERROR(VLOOKUP(VLOOKUP(C490,Table1[[Practice no.]:[12]],30,FALSE),List!$A$2:$B$5,2,FALSE)),"",VLOOKUP(VLOOKUP(C490,Table1[[Practice no.]:[12]],30,FALSE),List!$A$2:$B$5,2,FALSE)))</f>
        <v/>
      </c>
      <c r="Q490" s="77" t="str">
        <f>IF(C490="","",IF(ISERROR(VLOOKUP(VLOOKUP(C490,Table1[[Practice no.]:[12]],31,FALSE),List!$A$2:$B$5,2,FALSE)),"",VLOOKUP(VLOOKUP(C490,Table1[[Practice no.]:[12]],31,FALSE),List!$A$2:$B$5,2,FALSE)))</f>
        <v/>
      </c>
      <c r="R490" s="55" t="str">
        <f>IF(C490="","",IF(ISERROR(VLOOKUP(VLOOKUP(C490,Table1[[Practice no.]:[12]],32,FALSE),List!$A$2:$B$5,2,FALSE)),"",VLOOKUP(VLOOKUP(C490,Table1[[Practice no.]:[12]],32,FALSE),List!$A$2:$B$5,2,FALSE)))</f>
        <v/>
      </c>
      <c r="S490" s="55" t="str">
        <f>IF(C490="","",IF(ISERROR(VLOOKUP(VLOOKUP(C490,Table1[[Practice no.]:[12]],33,FALSE),List!$A$2:$B$5,2,FALSE)),"",VLOOKUP(VLOOKUP(C490,Table1[[Practice no.]:[12]],33,FALSE),List!$A$2:$B$5,2,FALSE)))</f>
        <v/>
      </c>
      <c r="T490" s="55" t="str">
        <f>IF(C490="","",IF(ISERROR(VLOOKUP(VLOOKUP(C490,Table1[[Practice no.]:[12]],34,FALSE),List!$A$2:$B$5,2,FALSE)),"",VLOOKUP(VLOOKUP(C490,Table1[[Practice no.]:[12]],34,FALSE),List!$A$2:$B$5,2,FALSE)))</f>
        <v/>
      </c>
      <c r="U490" s="55" t="str">
        <f>IF(C490="","",IF(ISERROR(VLOOKUP(VLOOKUP(C490,Table1[[Practice no.]:[12]],35,FALSE),List!$A$2:$B$5,2,FALSE)),"",VLOOKUP(VLOOKUP(C490,Table1[[Practice no.]:[12]],35,FALSE),List!$A$2:$B$5,2,FALSE)))</f>
        <v/>
      </c>
      <c r="V490" s="55" t="str">
        <f>IF(C490="","",IF(ISERROR(VLOOKUP(VLOOKUP(C490,Table1[[Practice no.]:[12]],36,FALSE),List!$A$2:$B$5,2,FALSE)),"",VLOOKUP(VLOOKUP(C490,Table1[[Practice no.]:[12]],36,FALSE),List!$A$2:$B$5,2,FALSE)))</f>
        <v/>
      </c>
      <c r="W490" s="55" t="str">
        <f>IF(C490="","",IF(ISERROR(VLOOKUP(VLOOKUP(C490,Table1[[Practice no.]:[12]],37,FALSE),List!$A$2:$B$5,2,FALSE)),"",VLOOKUP(VLOOKUP(C490,Table1[[Practice no.]:[12]],37,FALSE),List!$A$2:$B$5,2,FALSE)))</f>
        <v/>
      </c>
      <c r="X490" s="55" t="str">
        <f>IF(C490="","",IF(ISERROR(VLOOKUP(VLOOKUP(C490,Table1[[Practice no.]:[12]],38,FALSE),List!$A$2:$B$5,2,FALSE)),"",VLOOKUP(VLOOKUP(C490,Table1[[Practice no.]:[12]],38,FALSE),List!$A$2:$B$5,2,FALSE)))</f>
        <v/>
      </c>
      <c r="Y490" s="55" t="str">
        <f>IF(C490="","",IF(ISERROR(VLOOKUP(VLOOKUP(C490,Table1[[Practice no.]:[12]],39,FALSE),List!$A$2:$B$5,2,FALSE)),"",VLOOKUP(VLOOKUP(C490,Table1[[Practice no.]:[12]],39,FALSE),List!$A$2:$B$5,2,FALSE)))</f>
        <v/>
      </c>
      <c r="Z490" s="55" t="str">
        <f>IF(C490="","",IF(ISERROR(VLOOKUP(VLOOKUP(C490,Table1[[Practice no.]:[12]],40,FALSE),List!$A$2:$B$5,2,FALSE)),"",VLOOKUP(VLOOKUP(C490,Table1[[Practice no.]:[12]],40,FALSE),List!$A$2:$B$5,2,FALSE)))</f>
        <v/>
      </c>
      <c r="AA490" s="55" t="str">
        <f>IF(C490="","",IF(ISERROR(VLOOKUP(VLOOKUP(C490,Table1[[Practice no.]:[12]],41,FALSE),List!$A$2:$B$5,2,FALSE)),"",VLOOKUP(VLOOKUP(C490,Table1[[Practice no.]:[12]],41,FALSE),List!$A$2:$B$5,2,FALSE)))</f>
        <v/>
      </c>
      <c r="AB490" s="55" t="str">
        <f>IF(C490="","",IF(ISERROR(VLOOKUP(VLOOKUP(C490,Table1[[Practice no.]:[12]],42,FALSE),List!$A$2:$B$5,2,FALSE)),"",VLOOKUP(VLOOKUP(C490,Table1[[Practice no.]:[12]],42,FALSE),List!$A$2:$B$5,2,FALSE)))</f>
        <v/>
      </c>
    </row>
    <row r="491" spans="1:28" ht="40.35" customHeight="1">
      <c r="A491" s="222"/>
      <c r="B491" s="219"/>
      <c r="C491" s="217"/>
      <c r="D491" s="219" t="str">
        <f>IF(C491="","",HYPERLINK("#'" &amp; C491 &amp; "'!A1",VLOOKUP(C491,Table1[[Practice no.]:[Pracitce Name]],2,FALSE)))</f>
        <v/>
      </c>
      <c r="E491" s="65" t="str">
        <f>IF(C491="","",IF(ISERROR(VLOOKUP(VLOOKUP(C491,Table1[[Practice no.]:[12]],19,FALSE),List!$A$2:$B$5,2,FALSE)),"",VLOOKUP(VLOOKUP(C491,Table1[[Practice no.]:[12]],19,FALSE),List!$A$2:$B$5,2,FALSE)))</f>
        <v/>
      </c>
      <c r="F491" s="66" t="str">
        <f>IF(C491="","",IF(ISERROR(VLOOKUP(VLOOKUP(C491,Table1[[Practice no.]:[12]],20,FALSE),List!$A$2:$B$5,2,FALSE)),"",VLOOKUP(VLOOKUP(C491,Table1[[Practice no.]:[12]],20,FALSE),List!$A$2:$B$5,2,FALSE)))</f>
        <v/>
      </c>
      <c r="G491" s="66" t="str">
        <f>IF(C491="","",IF(ISERROR(VLOOKUP(VLOOKUP(C491,Table1[[Practice no.]:[12]],21,FALSE),List!$A$2:$B$5,2,FALSE)),"",VLOOKUP(VLOOKUP(C491,Table1[[Practice no.]:[12]],21,FALSE),List!$A$2:$B$5,2,FALSE)))</f>
        <v/>
      </c>
      <c r="H491" s="67" t="str">
        <f>IF(C491="","",IF(ISERROR(VLOOKUP(VLOOKUP(C491,Table1[[Practice no.]:[12]],22,FALSE),List!$A$2:$B$5,2,FALSE)),"",VLOOKUP(VLOOKUP(C491,Table1[[Practice no.]:[12]],22,FALSE),List!$A$2:$B$5,2,FALSE)))</f>
        <v/>
      </c>
      <c r="I491" s="67" t="str">
        <f>IF(C491="","",IF(ISERROR(VLOOKUP(VLOOKUP(C491,Table1[[Practice no.]:[12]],23,FALSE),List!$A$2:$B$5,2,FALSE)),"",VLOOKUP(VLOOKUP(C491,Table1[[Practice no.]:[12]],23,FALSE),List!$A$2:$B$5,2,FALSE)))</f>
        <v/>
      </c>
      <c r="J491" s="67" t="str">
        <f>IF(C491="","",IF(ISERROR(VLOOKUP(VLOOKUP(C491,Table1[[Practice no.]:[12]],24,FALSE),List!$A$2:$B$5,2,FALSE)),"",VLOOKUP(VLOOKUP(C491,Table1[[Practice no.]:[12]],24,FALSE),List!$A$2:$B$5,2,FALSE)))</f>
        <v/>
      </c>
      <c r="K491" s="68" t="str">
        <f>IF(C491="","",IF(ISERROR(VLOOKUP(VLOOKUP(C491,Table1[[Practice no.]:[12]],25,FALSE),List!$A$2:$B$5,2,FALSE)),"",VLOOKUP(VLOOKUP(C491,Table1[[Practice no.]:[12]],25,FALSE),List!$A$2:$B$5,2,FALSE)))</f>
        <v/>
      </c>
      <c r="L491" s="68" t="str">
        <f>IF(C491="","",IF(ISERROR(VLOOKUP(VLOOKUP(C491,Table1[[Practice no.]:[12]],26,FALSE),List!$A$2:$B$5,2,FALSE)),"",VLOOKUP(VLOOKUP(C491,Table1[[Practice no.]:[12]],26,FALSE),List!$A$2:$B$5,2,FALSE)))</f>
        <v/>
      </c>
      <c r="M491" s="68" t="str">
        <f>IF(C491="","",IF(ISERROR(VLOOKUP(VLOOKUP(C491,Table1[[Practice no.]:[12]],27,FALSE),List!$A$2:$B$5,2,FALSE)),"",VLOOKUP(VLOOKUP(C491,Table1[[Practice no.]:[12]],27,FALSE),List!$A$2:$B$5,2,FALSE)))</f>
        <v/>
      </c>
      <c r="N491" s="69" t="str">
        <f>IF(C491="","",IF(ISERROR(VLOOKUP(VLOOKUP(C491,Table1[[Practice no.]:[12]],28,FALSE),List!$A$2:$B$5,2,FALSE)),"",VLOOKUP(VLOOKUP(C491,Table1[[Practice no.]:[12]],28,FALSE),List!$A$2:$B$5,2,FALSE)))</f>
        <v/>
      </c>
      <c r="O491" s="69" t="str">
        <f>IF(C491="","",IF(ISERROR(VLOOKUP(VLOOKUP(C491,Table1[[Practice no.]:[12]],29,FALSE),List!$A$2:$B$5,2,FALSE)),"",VLOOKUP(VLOOKUP(C491,Table1[[Practice no.]:[12]],29,FALSE),List!$A$2:$B$5,2,FALSE)))</f>
        <v/>
      </c>
      <c r="P491" s="69" t="str">
        <f>IF(C491="","",IF(ISERROR(VLOOKUP(VLOOKUP(C491,Table1[[Practice no.]:[12]],30,FALSE),List!$A$2:$B$5,2,FALSE)),"",VLOOKUP(VLOOKUP(C491,Table1[[Practice no.]:[12]],30,FALSE),List!$A$2:$B$5,2,FALSE)))</f>
        <v/>
      </c>
      <c r="Q491" s="77" t="str">
        <f>IF(C491="","",IF(ISERROR(VLOOKUP(VLOOKUP(C491,Table1[[Practice no.]:[12]],31,FALSE),List!$A$2:$B$5,2,FALSE)),"",VLOOKUP(VLOOKUP(C491,Table1[[Practice no.]:[12]],31,FALSE),List!$A$2:$B$5,2,FALSE)))</f>
        <v/>
      </c>
      <c r="R491" s="55" t="str">
        <f>IF(C491="","",IF(ISERROR(VLOOKUP(VLOOKUP(C491,Table1[[Practice no.]:[12]],32,FALSE),List!$A$2:$B$5,2,FALSE)),"",VLOOKUP(VLOOKUP(C491,Table1[[Practice no.]:[12]],32,FALSE),List!$A$2:$B$5,2,FALSE)))</f>
        <v/>
      </c>
      <c r="S491" s="55" t="str">
        <f>IF(C491="","",IF(ISERROR(VLOOKUP(VLOOKUP(C491,Table1[[Practice no.]:[12]],33,FALSE),List!$A$2:$B$5,2,FALSE)),"",VLOOKUP(VLOOKUP(C491,Table1[[Practice no.]:[12]],33,FALSE),List!$A$2:$B$5,2,FALSE)))</f>
        <v/>
      </c>
      <c r="T491" s="55" t="str">
        <f>IF(C491="","",IF(ISERROR(VLOOKUP(VLOOKUP(C491,Table1[[Practice no.]:[12]],34,FALSE),List!$A$2:$B$5,2,FALSE)),"",VLOOKUP(VLOOKUP(C491,Table1[[Practice no.]:[12]],34,FALSE),List!$A$2:$B$5,2,FALSE)))</f>
        <v/>
      </c>
      <c r="U491" s="55" t="str">
        <f>IF(C491="","",IF(ISERROR(VLOOKUP(VLOOKUP(C491,Table1[[Practice no.]:[12]],35,FALSE),List!$A$2:$B$5,2,FALSE)),"",VLOOKUP(VLOOKUP(C491,Table1[[Practice no.]:[12]],35,FALSE),List!$A$2:$B$5,2,FALSE)))</f>
        <v/>
      </c>
      <c r="V491" s="55" t="str">
        <f>IF(C491="","",IF(ISERROR(VLOOKUP(VLOOKUP(C491,Table1[[Practice no.]:[12]],36,FALSE),List!$A$2:$B$5,2,FALSE)),"",VLOOKUP(VLOOKUP(C491,Table1[[Practice no.]:[12]],36,FALSE),List!$A$2:$B$5,2,FALSE)))</f>
        <v/>
      </c>
      <c r="W491" s="55" t="str">
        <f>IF(C491="","",IF(ISERROR(VLOOKUP(VLOOKUP(C491,Table1[[Practice no.]:[12]],37,FALSE),List!$A$2:$B$5,2,FALSE)),"",VLOOKUP(VLOOKUP(C491,Table1[[Practice no.]:[12]],37,FALSE),List!$A$2:$B$5,2,FALSE)))</f>
        <v/>
      </c>
      <c r="X491" s="55" t="str">
        <f>IF(C491="","",IF(ISERROR(VLOOKUP(VLOOKUP(C491,Table1[[Practice no.]:[12]],38,FALSE),List!$A$2:$B$5,2,FALSE)),"",VLOOKUP(VLOOKUP(C491,Table1[[Practice no.]:[12]],38,FALSE),List!$A$2:$B$5,2,FALSE)))</f>
        <v/>
      </c>
      <c r="Y491" s="55" t="str">
        <f>IF(C491="","",IF(ISERROR(VLOOKUP(VLOOKUP(C491,Table1[[Practice no.]:[12]],39,FALSE),List!$A$2:$B$5,2,FALSE)),"",VLOOKUP(VLOOKUP(C491,Table1[[Practice no.]:[12]],39,FALSE),List!$A$2:$B$5,2,FALSE)))</f>
        <v/>
      </c>
      <c r="Z491" s="55" t="str">
        <f>IF(C491="","",IF(ISERROR(VLOOKUP(VLOOKUP(C491,Table1[[Practice no.]:[12]],40,FALSE),List!$A$2:$B$5,2,FALSE)),"",VLOOKUP(VLOOKUP(C491,Table1[[Practice no.]:[12]],40,FALSE),List!$A$2:$B$5,2,FALSE)))</f>
        <v/>
      </c>
      <c r="AA491" s="55" t="str">
        <f>IF(C491="","",IF(ISERROR(VLOOKUP(VLOOKUP(C491,Table1[[Practice no.]:[12]],41,FALSE),List!$A$2:$B$5,2,FALSE)),"",VLOOKUP(VLOOKUP(C491,Table1[[Practice no.]:[12]],41,FALSE),List!$A$2:$B$5,2,FALSE)))</f>
        <v/>
      </c>
      <c r="AB491" s="55" t="str">
        <f>IF(C491="","",IF(ISERROR(VLOOKUP(VLOOKUP(C491,Table1[[Practice no.]:[12]],42,FALSE),List!$A$2:$B$5,2,FALSE)),"",VLOOKUP(VLOOKUP(C491,Table1[[Practice no.]:[12]],42,FALSE),List!$A$2:$B$5,2,FALSE)))</f>
        <v/>
      </c>
    </row>
    <row r="492" spans="1:28" ht="40.35" customHeight="1">
      <c r="A492" s="222"/>
      <c r="B492" s="219"/>
      <c r="C492" s="217"/>
      <c r="D492" s="219" t="str">
        <f>IF(C492="","",HYPERLINK("#'" &amp; C492 &amp; "'!A1",VLOOKUP(C492,Table1[[Practice no.]:[Pracitce Name]],2,FALSE)))</f>
        <v/>
      </c>
      <c r="E492" s="65" t="str">
        <f>IF(C492="","",IF(ISERROR(VLOOKUP(VLOOKUP(C492,Table1[[Practice no.]:[12]],19,FALSE),List!$A$2:$B$5,2,FALSE)),"",VLOOKUP(VLOOKUP(C492,Table1[[Practice no.]:[12]],19,FALSE),List!$A$2:$B$5,2,FALSE)))</f>
        <v/>
      </c>
      <c r="F492" s="66" t="str">
        <f>IF(C492="","",IF(ISERROR(VLOOKUP(VLOOKUP(C492,Table1[[Practice no.]:[12]],20,FALSE),List!$A$2:$B$5,2,FALSE)),"",VLOOKUP(VLOOKUP(C492,Table1[[Practice no.]:[12]],20,FALSE),List!$A$2:$B$5,2,FALSE)))</f>
        <v/>
      </c>
      <c r="G492" s="66" t="str">
        <f>IF(C492="","",IF(ISERROR(VLOOKUP(VLOOKUP(C492,Table1[[Practice no.]:[12]],21,FALSE),List!$A$2:$B$5,2,FALSE)),"",VLOOKUP(VLOOKUP(C492,Table1[[Practice no.]:[12]],21,FALSE),List!$A$2:$B$5,2,FALSE)))</f>
        <v/>
      </c>
      <c r="H492" s="67" t="str">
        <f>IF(C492="","",IF(ISERROR(VLOOKUP(VLOOKUP(C492,Table1[[Practice no.]:[12]],22,FALSE),List!$A$2:$B$5,2,FALSE)),"",VLOOKUP(VLOOKUP(C492,Table1[[Practice no.]:[12]],22,FALSE),List!$A$2:$B$5,2,FALSE)))</f>
        <v/>
      </c>
      <c r="I492" s="67" t="str">
        <f>IF(C492="","",IF(ISERROR(VLOOKUP(VLOOKUP(C492,Table1[[Practice no.]:[12]],23,FALSE),List!$A$2:$B$5,2,FALSE)),"",VLOOKUP(VLOOKUP(C492,Table1[[Practice no.]:[12]],23,FALSE),List!$A$2:$B$5,2,FALSE)))</f>
        <v/>
      </c>
      <c r="J492" s="67" t="str">
        <f>IF(C492="","",IF(ISERROR(VLOOKUP(VLOOKUP(C492,Table1[[Practice no.]:[12]],24,FALSE),List!$A$2:$B$5,2,FALSE)),"",VLOOKUP(VLOOKUP(C492,Table1[[Practice no.]:[12]],24,FALSE),List!$A$2:$B$5,2,FALSE)))</f>
        <v/>
      </c>
      <c r="K492" s="68" t="str">
        <f>IF(C492="","",IF(ISERROR(VLOOKUP(VLOOKUP(C492,Table1[[Practice no.]:[12]],25,FALSE),List!$A$2:$B$5,2,FALSE)),"",VLOOKUP(VLOOKUP(C492,Table1[[Practice no.]:[12]],25,FALSE),List!$A$2:$B$5,2,FALSE)))</f>
        <v/>
      </c>
      <c r="L492" s="68" t="str">
        <f>IF(C492="","",IF(ISERROR(VLOOKUP(VLOOKUP(C492,Table1[[Practice no.]:[12]],26,FALSE),List!$A$2:$B$5,2,FALSE)),"",VLOOKUP(VLOOKUP(C492,Table1[[Practice no.]:[12]],26,FALSE),List!$A$2:$B$5,2,FALSE)))</f>
        <v/>
      </c>
      <c r="M492" s="68" t="str">
        <f>IF(C492="","",IF(ISERROR(VLOOKUP(VLOOKUP(C492,Table1[[Practice no.]:[12]],27,FALSE),List!$A$2:$B$5,2,FALSE)),"",VLOOKUP(VLOOKUP(C492,Table1[[Practice no.]:[12]],27,FALSE),List!$A$2:$B$5,2,FALSE)))</f>
        <v/>
      </c>
      <c r="N492" s="69" t="str">
        <f>IF(C492="","",IF(ISERROR(VLOOKUP(VLOOKUP(C492,Table1[[Practice no.]:[12]],28,FALSE),List!$A$2:$B$5,2,FALSE)),"",VLOOKUP(VLOOKUP(C492,Table1[[Practice no.]:[12]],28,FALSE),List!$A$2:$B$5,2,FALSE)))</f>
        <v/>
      </c>
      <c r="O492" s="69" t="str">
        <f>IF(C492="","",IF(ISERROR(VLOOKUP(VLOOKUP(C492,Table1[[Practice no.]:[12]],29,FALSE),List!$A$2:$B$5,2,FALSE)),"",VLOOKUP(VLOOKUP(C492,Table1[[Practice no.]:[12]],29,FALSE),List!$A$2:$B$5,2,FALSE)))</f>
        <v/>
      </c>
      <c r="P492" s="69" t="str">
        <f>IF(C492="","",IF(ISERROR(VLOOKUP(VLOOKUP(C492,Table1[[Practice no.]:[12]],30,FALSE),List!$A$2:$B$5,2,FALSE)),"",VLOOKUP(VLOOKUP(C492,Table1[[Practice no.]:[12]],30,FALSE),List!$A$2:$B$5,2,FALSE)))</f>
        <v/>
      </c>
      <c r="Q492" s="77" t="str">
        <f>IF(C492="","",IF(ISERROR(VLOOKUP(VLOOKUP(C492,Table1[[Practice no.]:[12]],31,FALSE),List!$A$2:$B$5,2,FALSE)),"",VLOOKUP(VLOOKUP(C492,Table1[[Practice no.]:[12]],31,FALSE),List!$A$2:$B$5,2,FALSE)))</f>
        <v/>
      </c>
      <c r="R492" s="55" t="str">
        <f>IF(C492="","",IF(ISERROR(VLOOKUP(VLOOKUP(C492,Table1[[Practice no.]:[12]],32,FALSE),List!$A$2:$B$5,2,FALSE)),"",VLOOKUP(VLOOKUP(C492,Table1[[Practice no.]:[12]],32,FALSE),List!$A$2:$B$5,2,FALSE)))</f>
        <v/>
      </c>
      <c r="S492" s="55" t="str">
        <f>IF(C492="","",IF(ISERROR(VLOOKUP(VLOOKUP(C492,Table1[[Practice no.]:[12]],33,FALSE),List!$A$2:$B$5,2,FALSE)),"",VLOOKUP(VLOOKUP(C492,Table1[[Practice no.]:[12]],33,FALSE),List!$A$2:$B$5,2,FALSE)))</f>
        <v/>
      </c>
      <c r="T492" s="55" t="str">
        <f>IF(C492="","",IF(ISERROR(VLOOKUP(VLOOKUP(C492,Table1[[Practice no.]:[12]],34,FALSE),List!$A$2:$B$5,2,FALSE)),"",VLOOKUP(VLOOKUP(C492,Table1[[Practice no.]:[12]],34,FALSE),List!$A$2:$B$5,2,FALSE)))</f>
        <v/>
      </c>
      <c r="U492" s="55" t="str">
        <f>IF(C492="","",IF(ISERROR(VLOOKUP(VLOOKUP(C492,Table1[[Practice no.]:[12]],35,FALSE),List!$A$2:$B$5,2,FALSE)),"",VLOOKUP(VLOOKUP(C492,Table1[[Practice no.]:[12]],35,FALSE),List!$A$2:$B$5,2,FALSE)))</f>
        <v/>
      </c>
      <c r="V492" s="55" t="str">
        <f>IF(C492="","",IF(ISERROR(VLOOKUP(VLOOKUP(C492,Table1[[Practice no.]:[12]],36,FALSE),List!$A$2:$B$5,2,FALSE)),"",VLOOKUP(VLOOKUP(C492,Table1[[Practice no.]:[12]],36,FALSE),List!$A$2:$B$5,2,FALSE)))</f>
        <v/>
      </c>
      <c r="W492" s="55" t="str">
        <f>IF(C492="","",IF(ISERROR(VLOOKUP(VLOOKUP(C492,Table1[[Practice no.]:[12]],37,FALSE),List!$A$2:$B$5,2,FALSE)),"",VLOOKUP(VLOOKUP(C492,Table1[[Practice no.]:[12]],37,FALSE),List!$A$2:$B$5,2,FALSE)))</f>
        <v/>
      </c>
      <c r="X492" s="55" t="str">
        <f>IF(C492="","",IF(ISERROR(VLOOKUP(VLOOKUP(C492,Table1[[Practice no.]:[12]],38,FALSE),List!$A$2:$B$5,2,FALSE)),"",VLOOKUP(VLOOKUP(C492,Table1[[Practice no.]:[12]],38,FALSE),List!$A$2:$B$5,2,FALSE)))</f>
        <v/>
      </c>
      <c r="Y492" s="55" t="str">
        <f>IF(C492="","",IF(ISERROR(VLOOKUP(VLOOKUP(C492,Table1[[Practice no.]:[12]],39,FALSE),List!$A$2:$B$5,2,FALSE)),"",VLOOKUP(VLOOKUP(C492,Table1[[Practice no.]:[12]],39,FALSE),List!$A$2:$B$5,2,FALSE)))</f>
        <v/>
      </c>
      <c r="Z492" s="55" t="str">
        <f>IF(C492="","",IF(ISERROR(VLOOKUP(VLOOKUP(C492,Table1[[Practice no.]:[12]],40,FALSE),List!$A$2:$B$5,2,FALSE)),"",VLOOKUP(VLOOKUP(C492,Table1[[Practice no.]:[12]],40,FALSE),List!$A$2:$B$5,2,FALSE)))</f>
        <v/>
      </c>
      <c r="AA492" s="55" t="str">
        <f>IF(C492="","",IF(ISERROR(VLOOKUP(VLOOKUP(C492,Table1[[Practice no.]:[12]],41,FALSE),List!$A$2:$B$5,2,FALSE)),"",VLOOKUP(VLOOKUP(C492,Table1[[Practice no.]:[12]],41,FALSE),List!$A$2:$B$5,2,FALSE)))</f>
        <v/>
      </c>
      <c r="AB492" s="55" t="str">
        <f>IF(C492="","",IF(ISERROR(VLOOKUP(VLOOKUP(C492,Table1[[Practice no.]:[12]],42,FALSE),List!$A$2:$B$5,2,FALSE)),"",VLOOKUP(VLOOKUP(C492,Table1[[Practice no.]:[12]],42,FALSE),List!$A$2:$B$5,2,FALSE)))</f>
        <v/>
      </c>
    </row>
    <row r="493" spans="1:28" ht="40.35" customHeight="1">
      <c r="A493" s="222"/>
      <c r="B493" s="219"/>
      <c r="C493" s="217"/>
      <c r="D493" s="219" t="str">
        <f>IF(C493="","",HYPERLINK("#'" &amp; C493 &amp; "'!A1",VLOOKUP(C493,Table1[[Practice no.]:[Pracitce Name]],2,FALSE)))</f>
        <v/>
      </c>
      <c r="E493" s="65" t="str">
        <f>IF(C493="","",IF(ISERROR(VLOOKUP(VLOOKUP(C493,Table1[[Practice no.]:[12]],19,FALSE),List!$A$2:$B$5,2,FALSE)),"",VLOOKUP(VLOOKUP(C493,Table1[[Practice no.]:[12]],19,FALSE),List!$A$2:$B$5,2,FALSE)))</f>
        <v/>
      </c>
      <c r="F493" s="66" t="str">
        <f>IF(C493="","",IF(ISERROR(VLOOKUP(VLOOKUP(C493,Table1[[Practice no.]:[12]],20,FALSE),List!$A$2:$B$5,2,FALSE)),"",VLOOKUP(VLOOKUP(C493,Table1[[Practice no.]:[12]],20,FALSE),List!$A$2:$B$5,2,FALSE)))</f>
        <v/>
      </c>
      <c r="G493" s="66" t="str">
        <f>IF(C493="","",IF(ISERROR(VLOOKUP(VLOOKUP(C493,Table1[[Practice no.]:[12]],21,FALSE),List!$A$2:$B$5,2,FALSE)),"",VLOOKUP(VLOOKUP(C493,Table1[[Practice no.]:[12]],21,FALSE),List!$A$2:$B$5,2,FALSE)))</f>
        <v/>
      </c>
      <c r="H493" s="67" t="str">
        <f>IF(C493="","",IF(ISERROR(VLOOKUP(VLOOKUP(C493,Table1[[Practice no.]:[12]],22,FALSE),List!$A$2:$B$5,2,FALSE)),"",VLOOKUP(VLOOKUP(C493,Table1[[Practice no.]:[12]],22,FALSE),List!$A$2:$B$5,2,FALSE)))</f>
        <v/>
      </c>
      <c r="I493" s="67" t="str">
        <f>IF(C493="","",IF(ISERROR(VLOOKUP(VLOOKUP(C493,Table1[[Practice no.]:[12]],23,FALSE),List!$A$2:$B$5,2,FALSE)),"",VLOOKUP(VLOOKUP(C493,Table1[[Practice no.]:[12]],23,FALSE),List!$A$2:$B$5,2,FALSE)))</f>
        <v/>
      </c>
      <c r="J493" s="67" t="str">
        <f>IF(C493="","",IF(ISERROR(VLOOKUP(VLOOKUP(C493,Table1[[Practice no.]:[12]],24,FALSE),List!$A$2:$B$5,2,FALSE)),"",VLOOKUP(VLOOKUP(C493,Table1[[Practice no.]:[12]],24,FALSE),List!$A$2:$B$5,2,FALSE)))</f>
        <v/>
      </c>
      <c r="K493" s="68" t="str">
        <f>IF(C493="","",IF(ISERROR(VLOOKUP(VLOOKUP(C493,Table1[[Practice no.]:[12]],25,FALSE),List!$A$2:$B$5,2,FALSE)),"",VLOOKUP(VLOOKUP(C493,Table1[[Practice no.]:[12]],25,FALSE),List!$A$2:$B$5,2,FALSE)))</f>
        <v/>
      </c>
      <c r="L493" s="68" t="str">
        <f>IF(C493="","",IF(ISERROR(VLOOKUP(VLOOKUP(C493,Table1[[Practice no.]:[12]],26,FALSE),List!$A$2:$B$5,2,FALSE)),"",VLOOKUP(VLOOKUP(C493,Table1[[Practice no.]:[12]],26,FALSE),List!$A$2:$B$5,2,FALSE)))</f>
        <v/>
      </c>
      <c r="M493" s="68" t="str">
        <f>IF(C493="","",IF(ISERROR(VLOOKUP(VLOOKUP(C493,Table1[[Practice no.]:[12]],27,FALSE),List!$A$2:$B$5,2,FALSE)),"",VLOOKUP(VLOOKUP(C493,Table1[[Practice no.]:[12]],27,FALSE),List!$A$2:$B$5,2,FALSE)))</f>
        <v/>
      </c>
      <c r="N493" s="69" t="str">
        <f>IF(C493="","",IF(ISERROR(VLOOKUP(VLOOKUP(C493,Table1[[Practice no.]:[12]],28,FALSE),List!$A$2:$B$5,2,FALSE)),"",VLOOKUP(VLOOKUP(C493,Table1[[Practice no.]:[12]],28,FALSE),List!$A$2:$B$5,2,FALSE)))</f>
        <v/>
      </c>
      <c r="O493" s="69" t="str">
        <f>IF(C493="","",IF(ISERROR(VLOOKUP(VLOOKUP(C493,Table1[[Practice no.]:[12]],29,FALSE),List!$A$2:$B$5,2,FALSE)),"",VLOOKUP(VLOOKUP(C493,Table1[[Practice no.]:[12]],29,FALSE),List!$A$2:$B$5,2,FALSE)))</f>
        <v/>
      </c>
      <c r="P493" s="69" t="str">
        <f>IF(C493="","",IF(ISERROR(VLOOKUP(VLOOKUP(C493,Table1[[Practice no.]:[12]],30,FALSE),List!$A$2:$B$5,2,FALSE)),"",VLOOKUP(VLOOKUP(C493,Table1[[Practice no.]:[12]],30,FALSE),List!$A$2:$B$5,2,FALSE)))</f>
        <v/>
      </c>
      <c r="Q493" s="77" t="str">
        <f>IF(C493="","",IF(ISERROR(VLOOKUP(VLOOKUP(C493,Table1[[Practice no.]:[12]],31,FALSE),List!$A$2:$B$5,2,FALSE)),"",VLOOKUP(VLOOKUP(C493,Table1[[Practice no.]:[12]],31,FALSE),List!$A$2:$B$5,2,FALSE)))</f>
        <v/>
      </c>
      <c r="R493" s="55" t="str">
        <f>IF(C493="","",IF(ISERROR(VLOOKUP(VLOOKUP(C493,Table1[[Practice no.]:[12]],32,FALSE),List!$A$2:$B$5,2,FALSE)),"",VLOOKUP(VLOOKUP(C493,Table1[[Practice no.]:[12]],32,FALSE),List!$A$2:$B$5,2,FALSE)))</f>
        <v/>
      </c>
      <c r="S493" s="55" t="str">
        <f>IF(C493="","",IF(ISERROR(VLOOKUP(VLOOKUP(C493,Table1[[Practice no.]:[12]],33,FALSE),List!$A$2:$B$5,2,FALSE)),"",VLOOKUP(VLOOKUP(C493,Table1[[Practice no.]:[12]],33,FALSE),List!$A$2:$B$5,2,FALSE)))</f>
        <v/>
      </c>
      <c r="T493" s="55" t="str">
        <f>IF(C493="","",IF(ISERROR(VLOOKUP(VLOOKUP(C493,Table1[[Practice no.]:[12]],34,FALSE),List!$A$2:$B$5,2,FALSE)),"",VLOOKUP(VLOOKUP(C493,Table1[[Practice no.]:[12]],34,FALSE),List!$A$2:$B$5,2,FALSE)))</f>
        <v/>
      </c>
      <c r="U493" s="55" t="str">
        <f>IF(C493="","",IF(ISERROR(VLOOKUP(VLOOKUP(C493,Table1[[Practice no.]:[12]],35,FALSE),List!$A$2:$B$5,2,FALSE)),"",VLOOKUP(VLOOKUP(C493,Table1[[Practice no.]:[12]],35,FALSE),List!$A$2:$B$5,2,FALSE)))</f>
        <v/>
      </c>
      <c r="V493" s="55" t="str">
        <f>IF(C493="","",IF(ISERROR(VLOOKUP(VLOOKUP(C493,Table1[[Practice no.]:[12]],36,FALSE),List!$A$2:$B$5,2,FALSE)),"",VLOOKUP(VLOOKUP(C493,Table1[[Practice no.]:[12]],36,FALSE),List!$A$2:$B$5,2,FALSE)))</f>
        <v/>
      </c>
      <c r="W493" s="55" t="str">
        <f>IF(C493="","",IF(ISERROR(VLOOKUP(VLOOKUP(C493,Table1[[Practice no.]:[12]],37,FALSE),List!$A$2:$B$5,2,FALSE)),"",VLOOKUP(VLOOKUP(C493,Table1[[Practice no.]:[12]],37,FALSE),List!$A$2:$B$5,2,FALSE)))</f>
        <v/>
      </c>
      <c r="X493" s="55" t="str">
        <f>IF(C493="","",IF(ISERROR(VLOOKUP(VLOOKUP(C493,Table1[[Practice no.]:[12]],38,FALSE),List!$A$2:$B$5,2,FALSE)),"",VLOOKUP(VLOOKUP(C493,Table1[[Practice no.]:[12]],38,FALSE),List!$A$2:$B$5,2,FALSE)))</f>
        <v/>
      </c>
      <c r="Y493" s="55" t="str">
        <f>IF(C493="","",IF(ISERROR(VLOOKUP(VLOOKUP(C493,Table1[[Practice no.]:[12]],39,FALSE),List!$A$2:$B$5,2,FALSE)),"",VLOOKUP(VLOOKUP(C493,Table1[[Practice no.]:[12]],39,FALSE),List!$A$2:$B$5,2,FALSE)))</f>
        <v/>
      </c>
      <c r="Z493" s="55" t="str">
        <f>IF(C493="","",IF(ISERROR(VLOOKUP(VLOOKUP(C493,Table1[[Practice no.]:[12]],40,FALSE),List!$A$2:$B$5,2,FALSE)),"",VLOOKUP(VLOOKUP(C493,Table1[[Practice no.]:[12]],40,FALSE),List!$A$2:$B$5,2,FALSE)))</f>
        <v/>
      </c>
      <c r="AA493" s="55" t="str">
        <f>IF(C493="","",IF(ISERROR(VLOOKUP(VLOOKUP(C493,Table1[[Practice no.]:[12]],41,FALSE),List!$A$2:$B$5,2,FALSE)),"",VLOOKUP(VLOOKUP(C493,Table1[[Practice no.]:[12]],41,FALSE),List!$A$2:$B$5,2,FALSE)))</f>
        <v/>
      </c>
      <c r="AB493" s="55" t="str">
        <f>IF(C493="","",IF(ISERROR(VLOOKUP(VLOOKUP(C493,Table1[[Practice no.]:[12]],42,FALSE),List!$A$2:$B$5,2,FALSE)),"",VLOOKUP(VLOOKUP(C493,Table1[[Practice no.]:[12]],42,FALSE),List!$A$2:$B$5,2,FALSE)))</f>
        <v/>
      </c>
    </row>
    <row r="494" spans="1:28" ht="40.35" customHeight="1">
      <c r="A494" s="222"/>
      <c r="B494" s="219"/>
      <c r="C494" s="217"/>
      <c r="D494" s="219" t="str">
        <f>IF(C494="","",HYPERLINK("#'" &amp; C494 &amp; "'!A1",VLOOKUP(C494,Table1[[Practice no.]:[Pracitce Name]],2,FALSE)))</f>
        <v/>
      </c>
      <c r="E494" s="65" t="str">
        <f>IF(C494="","",IF(ISERROR(VLOOKUP(VLOOKUP(C494,Table1[[Practice no.]:[12]],19,FALSE),List!$A$2:$B$5,2,FALSE)),"",VLOOKUP(VLOOKUP(C494,Table1[[Practice no.]:[12]],19,FALSE),List!$A$2:$B$5,2,FALSE)))</f>
        <v/>
      </c>
      <c r="F494" s="66" t="str">
        <f>IF(C494="","",IF(ISERROR(VLOOKUP(VLOOKUP(C494,Table1[[Practice no.]:[12]],20,FALSE),List!$A$2:$B$5,2,FALSE)),"",VLOOKUP(VLOOKUP(C494,Table1[[Practice no.]:[12]],20,FALSE),List!$A$2:$B$5,2,FALSE)))</f>
        <v/>
      </c>
      <c r="G494" s="66" t="str">
        <f>IF(C494="","",IF(ISERROR(VLOOKUP(VLOOKUP(C494,Table1[[Practice no.]:[12]],21,FALSE),List!$A$2:$B$5,2,FALSE)),"",VLOOKUP(VLOOKUP(C494,Table1[[Practice no.]:[12]],21,FALSE),List!$A$2:$B$5,2,FALSE)))</f>
        <v/>
      </c>
      <c r="H494" s="67" t="str">
        <f>IF(C494="","",IF(ISERROR(VLOOKUP(VLOOKUP(C494,Table1[[Practice no.]:[12]],22,FALSE),List!$A$2:$B$5,2,FALSE)),"",VLOOKUP(VLOOKUP(C494,Table1[[Practice no.]:[12]],22,FALSE),List!$A$2:$B$5,2,FALSE)))</f>
        <v/>
      </c>
      <c r="I494" s="67" t="str">
        <f>IF(C494="","",IF(ISERROR(VLOOKUP(VLOOKUP(C494,Table1[[Practice no.]:[12]],23,FALSE),List!$A$2:$B$5,2,FALSE)),"",VLOOKUP(VLOOKUP(C494,Table1[[Practice no.]:[12]],23,FALSE),List!$A$2:$B$5,2,FALSE)))</f>
        <v/>
      </c>
      <c r="J494" s="67" t="str">
        <f>IF(C494="","",IF(ISERROR(VLOOKUP(VLOOKUP(C494,Table1[[Practice no.]:[12]],24,FALSE),List!$A$2:$B$5,2,FALSE)),"",VLOOKUP(VLOOKUP(C494,Table1[[Practice no.]:[12]],24,FALSE),List!$A$2:$B$5,2,FALSE)))</f>
        <v/>
      </c>
      <c r="K494" s="68" t="str">
        <f>IF(C494="","",IF(ISERROR(VLOOKUP(VLOOKUP(C494,Table1[[Practice no.]:[12]],25,FALSE),List!$A$2:$B$5,2,FALSE)),"",VLOOKUP(VLOOKUP(C494,Table1[[Practice no.]:[12]],25,FALSE),List!$A$2:$B$5,2,FALSE)))</f>
        <v/>
      </c>
      <c r="L494" s="68" t="str">
        <f>IF(C494="","",IF(ISERROR(VLOOKUP(VLOOKUP(C494,Table1[[Practice no.]:[12]],26,FALSE),List!$A$2:$B$5,2,FALSE)),"",VLOOKUP(VLOOKUP(C494,Table1[[Practice no.]:[12]],26,FALSE),List!$A$2:$B$5,2,FALSE)))</f>
        <v/>
      </c>
      <c r="M494" s="68" t="str">
        <f>IF(C494="","",IF(ISERROR(VLOOKUP(VLOOKUP(C494,Table1[[Practice no.]:[12]],27,FALSE),List!$A$2:$B$5,2,FALSE)),"",VLOOKUP(VLOOKUP(C494,Table1[[Practice no.]:[12]],27,FALSE),List!$A$2:$B$5,2,FALSE)))</f>
        <v/>
      </c>
      <c r="N494" s="69" t="str">
        <f>IF(C494="","",IF(ISERROR(VLOOKUP(VLOOKUP(C494,Table1[[Practice no.]:[12]],28,FALSE),List!$A$2:$B$5,2,FALSE)),"",VLOOKUP(VLOOKUP(C494,Table1[[Practice no.]:[12]],28,FALSE),List!$A$2:$B$5,2,FALSE)))</f>
        <v/>
      </c>
      <c r="O494" s="69" t="str">
        <f>IF(C494="","",IF(ISERROR(VLOOKUP(VLOOKUP(C494,Table1[[Practice no.]:[12]],29,FALSE),List!$A$2:$B$5,2,FALSE)),"",VLOOKUP(VLOOKUP(C494,Table1[[Practice no.]:[12]],29,FALSE),List!$A$2:$B$5,2,FALSE)))</f>
        <v/>
      </c>
      <c r="P494" s="69" t="str">
        <f>IF(C494="","",IF(ISERROR(VLOOKUP(VLOOKUP(C494,Table1[[Practice no.]:[12]],30,FALSE),List!$A$2:$B$5,2,FALSE)),"",VLOOKUP(VLOOKUP(C494,Table1[[Practice no.]:[12]],30,FALSE),List!$A$2:$B$5,2,FALSE)))</f>
        <v/>
      </c>
      <c r="Q494" s="77" t="str">
        <f>IF(C494="","",IF(ISERROR(VLOOKUP(VLOOKUP(C494,Table1[[Practice no.]:[12]],31,FALSE),List!$A$2:$B$5,2,FALSE)),"",VLOOKUP(VLOOKUP(C494,Table1[[Practice no.]:[12]],31,FALSE),List!$A$2:$B$5,2,FALSE)))</f>
        <v/>
      </c>
      <c r="R494" s="55" t="str">
        <f>IF(C494="","",IF(ISERROR(VLOOKUP(VLOOKUP(C494,Table1[[Practice no.]:[12]],32,FALSE),List!$A$2:$B$5,2,FALSE)),"",VLOOKUP(VLOOKUP(C494,Table1[[Practice no.]:[12]],32,FALSE),List!$A$2:$B$5,2,FALSE)))</f>
        <v/>
      </c>
      <c r="S494" s="55" t="str">
        <f>IF(C494="","",IF(ISERROR(VLOOKUP(VLOOKUP(C494,Table1[[Practice no.]:[12]],33,FALSE),List!$A$2:$B$5,2,FALSE)),"",VLOOKUP(VLOOKUP(C494,Table1[[Practice no.]:[12]],33,FALSE),List!$A$2:$B$5,2,FALSE)))</f>
        <v/>
      </c>
      <c r="T494" s="55" t="str">
        <f>IF(C494="","",IF(ISERROR(VLOOKUP(VLOOKUP(C494,Table1[[Practice no.]:[12]],34,FALSE),List!$A$2:$B$5,2,FALSE)),"",VLOOKUP(VLOOKUP(C494,Table1[[Practice no.]:[12]],34,FALSE),List!$A$2:$B$5,2,FALSE)))</f>
        <v/>
      </c>
      <c r="U494" s="55" t="str">
        <f>IF(C494="","",IF(ISERROR(VLOOKUP(VLOOKUP(C494,Table1[[Practice no.]:[12]],35,FALSE),List!$A$2:$B$5,2,FALSE)),"",VLOOKUP(VLOOKUP(C494,Table1[[Practice no.]:[12]],35,FALSE),List!$A$2:$B$5,2,FALSE)))</f>
        <v/>
      </c>
      <c r="V494" s="55" t="str">
        <f>IF(C494="","",IF(ISERROR(VLOOKUP(VLOOKUP(C494,Table1[[Practice no.]:[12]],36,FALSE),List!$A$2:$B$5,2,FALSE)),"",VLOOKUP(VLOOKUP(C494,Table1[[Practice no.]:[12]],36,FALSE),List!$A$2:$B$5,2,FALSE)))</f>
        <v/>
      </c>
      <c r="W494" s="55" t="str">
        <f>IF(C494="","",IF(ISERROR(VLOOKUP(VLOOKUP(C494,Table1[[Practice no.]:[12]],37,FALSE),List!$A$2:$B$5,2,FALSE)),"",VLOOKUP(VLOOKUP(C494,Table1[[Practice no.]:[12]],37,FALSE),List!$A$2:$B$5,2,FALSE)))</f>
        <v/>
      </c>
      <c r="X494" s="55" t="str">
        <f>IF(C494="","",IF(ISERROR(VLOOKUP(VLOOKUP(C494,Table1[[Practice no.]:[12]],38,FALSE),List!$A$2:$B$5,2,FALSE)),"",VLOOKUP(VLOOKUP(C494,Table1[[Practice no.]:[12]],38,FALSE),List!$A$2:$B$5,2,FALSE)))</f>
        <v/>
      </c>
      <c r="Y494" s="55" t="str">
        <f>IF(C494="","",IF(ISERROR(VLOOKUP(VLOOKUP(C494,Table1[[Practice no.]:[12]],39,FALSE),List!$A$2:$B$5,2,FALSE)),"",VLOOKUP(VLOOKUP(C494,Table1[[Practice no.]:[12]],39,FALSE),List!$A$2:$B$5,2,FALSE)))</f>
        <v/>
      </c>
      <c r="Z494" s="55" t="str">
        <f>IF(C494="","",IF(ISERROR(VLOOKUP(VLOOKUP(C494,Table1[[Practice no.]:[12]],40,FALSE),List!$A$2:$B$5,2,FALSE)),"",VLOOKUP(VLOOKUP(C494,Table1[[Practice no.]:[12]],40,FALSE),List!$A$2:$B$5,2,FALSE)))</f>
        <v/>
      </c>
      <c r="AA494" s="55" t="str">
        <f>IF(C494="","",IF(ISERROR(VLOOKUP(VLOOKUP(C494,Table1[[Practice no.]:[12]],41,FALSE),List!$A$2:$B$5,2,FALSE)),"",VLOOKUP(VLOOKUP(C494,Table1[[Practice no.]:[12]],41,FALSE),List!$A$2:$B$5,2,FALSE)))</f>
        <v/>
      </c>
      <c r="AB494" s="55" t="str">
        <f>IF(C494="","",IF(ISERROR(VLOOKUP(VLOOKUP(C494,Table1[[Practice no.]:[12]],42,FALSE),List!$A$2:$B$5,2,FALSE)),"",VLOOKUP(VLOOKUP(C494,Table1[[Practice no.]:[12]],42,FALSE),List!$A$2:$B$5,2,FALSE)))</f>
        <v/>
      </c>
    </row>
    <row r="495" spans="1:28" ht="40.35" customHeight="1">
      <c r="A495" s="222"/>
      <c r="B495" s="219"/>
      <c r="C495" s="217"/>
      <c r="D495" s="219" t="str">
        <f>IF(C495="","",HYPERLINK("#'" &amp; C495 &amp; "'!A1",VLOOKUP(C495,Table1[[Practice no.]:[Pracitce Name]],2,FALSE)))</f>
        <v/>
      </c>
      <c r="E495" s="65" t="str">
        <f>IF(C495="","",IF(ISERROR(VLOOKUP(VLOOKUP(C495,Table1[[Practice no.]:[12]],19,FALSE),List!$A$2:$B$5,2,FALSE)),"",VLOOKUP(VLOOKUP(C495,Table1[[Practice no.]:[12]],19,FALSE),List!$A$2:$B$5,2,FALSE)))</f>
        <v/>
      </c>
      <c r="F495" s="66" t="str">
        <f>IF(C495="","",IF(ISERROR(VLOOKUP(VLOOKUP(C495,Table1[[Practice no.]:[12]],20,FALSE),List!$A$2:$B$5,2,FALSE)),"",VLOOKUP(VLOOKUP(C495,Table1[[Practice no.]:[12]],20,FALSE),List!$A$2:$B$5,2,FALSE)))</f>
        <v/>
      </c>
      <c r="G495" s="66" t="str">
        <f>IF(C495="","",IF(ISERROR(VLOOKUP(VLOOKUP(C495,Table1[[Practice no.]:[12]],21,FALSE),List!$A$2:$B$5,2,FALSE)),"",VLOOKUP(VLOOKUP(C495,Table1[[Practice no.]:[12]],21,FALSE),List!$A$2:$B$5,2,FALSE)))</f>
        <v/>
      </c>
      <c r="H495" s="67" t="str">
        <f>IF(C495="","",IF(ISERROR(VLOOKUP(VLOOKUP(C495,Table1[[Practice no.]:[12]],22,FALSE),List!$A$2:$B$5,2,FALSE)),"",VLOOKUP(VLOOKUP(C495,Table1[[Practice no.]:[12]],22,FALSE),List!$A$2:$B$5,2,FALSE)))</f>
        <v/>
      </c>
      <c r="I495" s="67" t="str">
        <f>IF(C495="","",IF(ISERROR(VLOOKUP(VLOOKUP(C495,Table1[[Practice no.]:[12]],23,FALSE),List!$A$2:$B$5,2,FALSE)),"",VLOOKUP(VLOOKUP(C495,Table1[[Practice no.]:[12]],23,FALSE),List!$A$2:$B$5,2,FALSE)))</f>
        <v/>
      </c>
      <c r="J495" s="67" t="str">
        <f>IF(C495="","",IF(ISERROR(VLOOKUP(VLOOKUP(C495,Table1[[Practice no.]:[12]],24,FALSE),List!$A$2:$B$5,2,FALSE)),"",VLOOKUP(VLOOKUP(C495,Table1[[Practice no.]:[12]],24,FALSE),List!$A$2:$B$5,2,FALSE)))</f>
        <v/>
      </c>
      <c r="K495" s="68" t="str">
        <f>IF(C495="","",IF(ISERROR(VLOOKUP(VLOOKUP(C495,Table1[[Practice no.]:[12]],25,FALSE),List!$A$2:$B$5,2,FALSE)),"",VLOOKUP(VLOOKUP(C495,Table1[[Practice no.]:[12]],25,FALSE),List!$A$2:$B$5,2,FALSE)))</f>
        <v/>
      </c>
      <c r="L495" s="68" t="str">
        <f>IF(C495="","",IF(ISERROR(VLOOKUP(VLOOKUP(C495,Table1[[Practice no.]:[12]],26,FALSE),List!$A$2:$B$5,2,FALSE)),"",VLOOKUP(VLOOKUP(C495,Table1[[Practice no.]:[12]],26,FALSE),List!$A$2:$B$5,2,FALSE)))</f>
        <v/>
      </c>
      <c r="M495" s="68" t="str">
        <f>IF(C495="","",IF(ISERROR(VLOOKUP(VLOOKUP(C495,Table1[[Practice no.]:[12]],27,FALSE),List!$A$2:$B$5,2,FALSE)),"",VLOOKUP(VLOOKUP(C495,Table1[[Practice no.]:[12]],27,FALSE),List!$A$2:$B$5,2,FALSE)))</f>
        <v/>
      </c>
      <c r="N495" s="69" t="str">
        <f>IF(C495="","",IF(ISERROR(VLOOKUP(VLOOKUP(C495,Table1[[Practice no.]:[12]],28,FALSE),List!$A$2:$B$5,2,FALSE)),"",VLOOKUP(VLOOKUP(C495,Table1[[Practice no.]:[12]],28,FALSE),List!$A$2:$B$5,2,FALSE)))</f>
        <v/>
      </c>
      <c r="O495" s="69" t="str">
        <f>IF(C495="","",IF(ISERROR(VLOOKUP(VLOOKUP(C495,Table1[[Practice no.]:[12]],29,FALSE),List!$A$2:$B$5,2,FALSE)),"",VLOOKUP(VLOOKUP(C495,Table1[[Practice no.]:[12]],29,FALSE),List!$A$2:$B$5,2,FALSE)))</f>
        <v/>
      </c>
      <c r="P495" s="69" t="str">
        <f>IF(C495="","",IF(ISERROR(VLOOKUP(VLOOKUP(C495,Table1[[Practice no.]:[12]],30,FALSE),List!$A$2:$B$5,2,FALSE)),"",VLOOKUP(VLOOKUP(C495,Table1[[Practice no.]:[12]],30,FALSE),List!$A$2:$B$5,2,FALSE)))</f>
        <v/>
      </c>
      <c r="Q495" s="77" t="str">
        <f>IF(C495="","",IF(ISERROR(VLOOKUP(VLOOKUP(C495,Table1[[Practice no.]:[12]],31,FALSE),List!$A$2:$B$5,2,FALSE)),"",VLOOKUP(VLOOKUP(C495,Table1[[Practice no.]:[12]],31,FALSE),List!$A$2:$B$5,2,FALSE)))</f>
        <v/>
      </c>
      <c r="R495" s="55" t="str">
        <f>IF(C495="","",IF(ISERROR(VLOOKUP(VLOOKUP(C495,Table1[[Practice no.]:[12]],32,FALSE),List!$A$2:$B$5,2,FALSE)),"",VLOOKUP(VLOOKUP(C495,Table1[[Practice no.]:[12]],32,FALSE),List!$A$2:$B$5,2,FALSE)))</f>
        <v/>
      </c>
      <c r="S495" s="55" t="str">
        <f>IF(C495="","",IF(ISERROR(VLOOKUP(VLOOKUP(C495,Table1[[Practice no.]:[12]],33,FALSE),List!$A$2:$B$5,2,FALSE)),"",VLOOKUP(VLOOKUP(C495,Table1[[Practice no.]:[12]],33,FALSE),List!$A$2:$B$5,2,FALSE)))</f>
        <v/>
      </c>
      <c r="T495" s="55" t="str">
        <f>IF(C495="","",IF(ISERROR(VLOOKUP(VLOOKUP(C495,Table1[[Practice no.]:[12]],34,FALSE),List!$A$2:$B$5,2,FALSE)),"",VLOOKUP(VLOOKUP(C495,Table1[[Practice no.]:[12]],34,FALSE),List!$A$2:$B$5,2,FALSE)))</f>
        <v/>
      </c>
      <c r="U495" s="55" t="str">
        <f>IF(C495="","",IF(ISERROR(VLOOKUP(VLOOKUP(C495,Table1[[Practice no.]:[12]],35,FALSE),List!$A$2:$B$5,2,FALSE)),"",VLOOKUP(VLOOKUP(C495,Table1[[Practice no.]:[12]],35,FALSE),List!$A$2:$B$5,2,FALSE)))</f>
        <v/>
      </c>
      <c r="V495" s="55" t="str">
        <f>IF(C495="","",IF(ISERROR(VLOOKUP(VLOOKUP(C495,Table1[[Practice no.]:[12]],36,FALSE),List!$A$2:$B$5,2,FALSE)),"",VLOOKUP(VLOOKUP(C495,Table1[[Practice no.]:[12]],36,FALSE),List!$A$2:$B$5,2,FALSE)))</f>
        <v/>
      </c>
      <c r="W495" s="55" t="str">
        <f>IF(C495="","",IF(ISERROR(VLOOKUP(VLOOKUP(C495,Table1[[Practice no.]:[12]],37,FALSE),List!$A$2:$B$5,2,FALSE)),"",VLOOKUP(VLOOKUP(C495,Table1[[Practice no.]:[12]],37,FALSE),List!$A$2:$B$5,2,FALSE)))</f>
        <v/>
      </c>
      <c r="X495" s="55" t="str">
        <f>IF(C495="","",IF(ISERROR(VLOOKUP(VLOOKUP(C495,Table1[[Practice no.]:[12]],38,FALSE),List!$A$2:$B$5,2,FALSE)),"",VLOOKUP(VLOOKUP(C495,Table1[[Practice no.]:[12]],38,FALSE),List!$A$2:$B$5,2,FALSE)))</f>
        <v/>
      </c>
      <c r="Y495" s="55" t="str">
        <f>IF(C495="","",IF(ISERROR(VLOOKUP(VLOOKUP(C495,Table1[[Practice no.]:[12]],39,FALSE),List!$A$2:$B$5,2,FALSE)),"",VLOOKUP(VLOOKUP(C495,Table1[[Practice no.]:[12]],39,FALSE),List!$A$2:$B$5,2,FALSE)))</f>
        <v/>
      </c>
      <c r="Z495" s="55" t="str">
        <f>IF(C495="","",IF(ISERROR(VLOOKUP(VLOOKUP(C495,Table1[[Practice no.]:[12]],40,FALSE),List!$A$2:$B$5,2,FALSE)),"",VLOOKUP(VLOOKUP(C495,Table1[[Practice no.]:[12]],40,FALSE),List!$A$2:$B$5,2,FALSE)))</f>
        <v/>
      </c>
      <c r="AA495" s="55" t="str">
        <f>IF(C495="","",IF(ISERROR(VLOOKUP(VLOOKUP(C495,Table1[[Practice no.]:[12]],41,FALSE),List!$A$2:$B$5,2,FALSE)),"",VLOOKUP(VLOOKUP(C495,Table1[[Practice no.]:[12]],41,FALSE),List!$A$2:$B$5,2,FALSE)))</f>
        <v/>
      </c>
      <c r="AB495" s="55" t="str">
        <f>IF(C495="","",IF(ISERROR(VLOOKUP(VLOOKUP(C495,Table1[[Practice no.]:[12]],42,FALSE),List!$A$2:$B$5,2,FALSE)),"",VLOOKUP(VLOOKUP(C495,Table1[[Practice no.]:[12]],42,FALSE),List!$A$2:$B$5,2,FALSE)))</f>
        <v/>
      </c>
    </row>
    <row r="496" spans="1:28" ht="40.35" customHeight="1">
      <c r="A496" s="222"/>
      <c r="B496" s="219"/>
      <c r="C496" s="217"/>
      <c r="D496" s="219" t="str">
        <f>IF(C496="","",HYPERLINK("#'" &amp; C496 &amp; "'!A1",VLOOKUP(C496,Table1[[Practice no.]:[Pracitce Name]],2,FALSE)))</f>
        <v/>
      </c>
      <c r="E496" s="65" t="str">
        <f>IF(C496="","",IF(ISERROR(VLOOKUP(VLOOKUP(C496,Table1[[Practice no.]:[12]],19,FALSE),List!$A$2:$B$5,2,FALSE)),"",VLOOKUP(VLOOKUP(C496,Table1[[Practice no.]:[12]],19,FALSE),List!$A$2:$B$5,2,FALSE)))</f>
        <v/>
      </c>
      <c r="F496" s="66" t="str">
        <f>IF(C496="","",IF(ISERROR(VLOOKUP(VLOOKUP(C496,Table1[[Practice no.]:[12]],20,FALSE),List!$A$2:$B$5,2,FALSE)),"",VLOOKUP(VLOOKUP(C496,Table1[[Practice no.]:[12]],20,FALSE),List!$A$2:$B$5,2,FALSE)))</f>
        <v/>
      </c>
      <c r="G496" s="66" t="str">
        <f>IF(C496="","",IF(ISERROR(VLOOKUP(VLOOKUP(C496,Table1[[Practice no.]:[12]],21,FALSE),List!$A$2:$B$5,2,FALSE)),"",VLOOKUP(VLOOKUP(C496,Table1[[Practice no.]:[12]],21,FALSE),List!$A$2:$B$5,2,FALSE)))</f>
        <v/>
      </c>
      <c r="H496" s="67" t="str">
        <f>IF(C496="","",IF(ISERROR(VLOOKUP(VLOOKUP(C496,Table1[[Practice no.]:[12]],22,FALSE),List!$A$2:$B$5,2,FALSE)),"",VLOOKUP(VLOOKUP(C496,Table1[[Practice no.]:[12]],22,FALSE),List!$A$2:$B$5,2,FALSE)))</f>
        <v/>
      </c>
      <c r="I496" s="67" t="str">
        <f>IF(C496="","",IF(ISERROR(VLOOKUP(VLOOKUP(C496,Table1[[Practice no.]:[12]],23,FALSE),List!$A$2:$B$5,2,FALSE)),"",VLOOKUP(VLOOKUP(C496,Table1[[Practice no.]:[12]],23,FALSE),List!$A$2:$B$5,2,FALSE)))</f>
        <v/>
      </c>
      <c r="J496" s="67" t="str">
        <f>IF(C496="","",IF(ISERROR(VLOOKUP(VLOOKUP(C496,Table1[[Practice no.]:[12]],24,FALSE),List!$A$2:$B$5,2,FALSE)),"",VLOOKUP(VLOOKUP(C496,Table1[[Practice no.]:[12]],24,FALSE),List!$A$2:$B$5,2,FALSE)))</f>
        <v/>
      </c>
      <c r="K496" s="68" t="str">
        <f>IF(C496="","",IF(ISERROR(VLOOKUP(VLOOKUP(C496,Table1[[Practice no.]:[12]],25,FALSE),List!$A$2:$B$5,2,FALSE)),"",VLOOKUP(VLOOKUP(C496,Table1[[Practice no.]:[12]],25,FALSE),List!$A$2:$B$5,2,FALSE)))</f>
        <v/>
      </c>
      <c r="L496" s="68" t="str">
        <f>IF(C496="","",IF(ISERROR(VLOOKUP(VLOOKUP(C496,Table1[[Practice no.]:[12]],26,FALSE),List!$A$2:$B$5,2,FALSE)),"",VLOOKUP(VLOOKUP(C496,Table1[[Practice no.]:[12]],26,FALSE),List!$A$2:$B$5,2,FALSE)))</f>
        <v/>
      </c>
      <c r="M496" s="68" t="str">
        <f>IF(C496="","",IF(ISERROR(VLOOKUP(VLOOKUP(C496,Table1[[Practice no.]:[12]],27,FALSE),List!$A$2:$B$5,2,FALSE)),"",VLOOKUP(VLOOKUP(C496,Table1[[Practice no.]:[12]],27,FALSE),List!$A$2:$B$5,2,FALSE)))</f>
        <v/>
      </c>
      <c r="N496" s="69" t="str">
        <f>IF(C496="","",IF(ISERROR(VLOOKUP(VLOOKUP(C496,Table1[[Practice no.]:[12]],28,FALSE),List!$A$2:$B$5,2,FALSE)),"",VLOOKUP(VLOOKUP(C496,Table1[[Practice no.]:[12]],28,FALSE),List!$A$2:$B$5,2,FALSE)))</f>
        <v/>
      </c>
      <c r="O496" s="69" t="str">
        <f>IF(C496="","",IF(ISERROR(VLOOKUP(VLOOKUP(C496,Table1[[Practice no.]:[12]],29,FALSE),List!$A$2:$B$5,2,FALSE)),"",VLOOKUP(VLOOKUP(C496,Table1[[Practice no.]:[12]],29,FALSE),List!$A$2:$B$5,2,FALSE)))</f>
        <v/>
      </c>
      <c r="P496" s="69" t="str">
        <f>IF(C496="","",IF(ISERROR(VLOOKUP(VLOOKUP(C496,Table1[[Practice no.]:[12]],30,FALSE),List!$A$2:$B$5,2,FALSE)),"",VLOOKUP(VLOOKUP(C496,Table1[[Practice no.]:[12]],30,FALSE),List!$A$2:$B$5,2,FALSE)))</f>
        <v/>
      </c>
      <c r="Q496" s="77" t="str">
        <f>IF(C496="","",IF(ISERROR(VLOOKUP(VLOOKUP(C496,Table1[[Practice no.]:[12]],31,FALSE),List!$A$2:$B$5,2,FALSE)),"",VLOOKUP(VLOOKUP(C496,Table1[[Practice no.]:[12]],31,FALSE),List!$A$2:$B$5,2,FALSE)))</f>
        <v/>
      </c>
      <c r="R496" s="55" t="str">
        <f>IF(C496="","",IF(ISERROR(VLOOKUP(VLOOKUP(C496,Table1[[Practice no.]:[12]],32,FALSE),List!$A$2:$B$5,2,FALSE)),"",VLOOKUP(VLOOKUP(C496,Table1[[Practice no.]:[12]],32,FALSE),List!$A$2:$B$5,2,FALSE)))</f>
        <v/>
      </c>
      <c r="S496" s="55" t="str">
        <f>IF(C496="","",IF(ISERROR(VLOOKUP(VLOOKUP(C496,Table1[[Practice no.]:[12]],33,FALSE),List!$A$2:$B$5,2,FALSE)),"",VLOOKUP(VLOOKUP(C496,Table1[[Practice no.]:[12]],33,FALSE),List!$A$2:$B$5,2,FALSE)))</f>
        <v/>
      </c>
      <c r="T496" s="55" t="str">
        <f>IF(C496="","",IF(ISERROR(VLOOKUP(VLOOKUP(C496,Table1[[Practice no.]:[12]],34,FALSE),List!$A$2:$B$5,2,FALSE)),"",VLOOKUP(VLOOKUP(C496,Table1[[Practice no.]:[12]],34,FALSE),List!$A$2:$B$5,2,FALSE)))</f>
        <v/>
      </c>
      <c r="U496" s="55" t="str">
        <f>IF(C496="","",IF(ISERROR(VLOOKUP(VLOOKUP(C496,Table1[[Practice no.]:[12]],35,FALSE),List!$A$2:$B$5,2,FALSE)),"",VLOOKUP(VLOOKUP(C496,Table1[[Practice no.]:[12]],35,FALSE),List!$A$2:$B$5,2,FALSE)))</f>
        <v/>
      </c>
      <c r="V496" s="55" t="str">
        <f>IF(C496="","",IF(ISERROR(VLOOKUP(VLOOKUP(C496,Table1[[Practice no.]:[12]],36,FALSE),List!$A$2:$B$5,2,FALSE)),"",VLOOKUP(VLOOKUP(C496,Table1[[Practice no.]:[12]],36,FALSE),List!$A$2:$B$5,2,FALSE)))</f>
        <v/>
      </c>
      <c r="W496" s="55" t="str">
        <f>IF(C496="","",IF(ISERROR(VLOOKUP(VLOOKUP(C496,Table1[[Practice no.]:[12]],37,FALSE),List!$A$2:$B$5,2,FALSE)),"",VLOOKUP(VLOOKUP(C496,Table1[[Practice no.]:[12]],37,FALSE),List!$A$2:$B$5,2,FALSE)))</f>
        <v/>
      </c>
      <c r="X496" s="55" t="str">
        <f>IF(C496="","",IF(ISERROR(VLOOKUP(VLOOKUP(C496,Table1[[Practice no.]:[12]],38,FALSE),List!$A$2:$B$5,2,FALSE)),"",VLOOKUP(VLOOKUP(C496,Table1[[Practice no.]:[12]],38,FALSE),List!$A$2:$B$5,2,FALSE)))</f>
        <v/>
      </c>
      <c r="Y496" s="55" t="str">
        <f>IF(C496="","",IF(ISERROR(VLOOKUP(VLOOKUP(C496,Table1[[Practice no.]:[12]],39,FALSE),List!$A$2:$B$5,2,FALSE)),"",VLOOKUP(VLOOKUP(C496,Table1[[Practice no.]:[12]],39,FALSE),List!$A$2:$B$5,2,FALSE)))</f>
        <v/>
      </c>
      <c r="Z496" s="55" t="str">
        <f>IF(C496="","",IF(ISERROR(VLOOKUP(VLOOKUP(C496,Table1[[Practice no.]:[12]],40,FALSE),List!$A$2:$B$5,2,FALSE)),"",VLOOKUP(VLOOKUP(C496,Table1[[Practice no.]:[12]],40,FALSE),List!$A$2:$B$5,2,FALSE)))</f>
        <v/>
      </c>
      <c r="AA496" s="55" t="str">
        <f>IF(C496="","",IF(ISERROR(VLOOKUP(VLOOKUP(C496,Table1[[Practice no.]:[12]],41,FALSE),List!$A$2:$B$5,2,FALSE)),"",VLOOKUP(VLOOKUP(C496,Table1[[Practice no.]:[12]],41,FALSE),List!$A$2:$B$5,2,FALSE)))</f>
        <v/>
      </c>
      <c r="AB496" s="55" t="str">
        <f>IF(C496="","",IF(ISERROR(VLOOKUP(VLOOKUP(C496,Table1[[Practice no.]:[12]],42,FALSE),List!$A$2:$B$5,2,FALSE)),"",VLOOKUP(VLOOKUP(C496,Table1[[Practice no.]:[12]],42,FALSE),List!$A$2:$B$5,2,FALSE)))</f>
        <v/>
      </c>
    </row>
    <row r="497" spans="1:28" ht="40.35" customHeight="1">
      <c r="A497" s="222"/>
      <c r="B497" s="219"/>
      <c r="C497" s="217"/>
      <c r="D497" s="219" t="str">
        <f>IF(C497="","",HYPERLINK("#'" &amp; C497 &amp; "'!A1",VLOOKUP(C497,Table1[[Practice no.]:[Pracitce Name]],2,FALSE)))</f>
        <v/>
      </c>
      <c r="E497" s="65" t="str">
        <f>IF(C497="","",IF(ISERROR(VLOOKUP(VLOOKUP(C497,Table1[[Practice no.]:[12]],19,FALSE),List!$A$2:$B$5,2,FALSE)),"",VLOOKUP(VLOOKUP(C497,Table1[[Practice no.]:[12]],19,FALSE),List!$A$2:$B$5,2,FALSE)))</f>
        <v/>
      </c>
      <c r="F497" s="66" t="str">
        <f>IF(C497="","",IF(ISERROR(VLOOKUP(VLOOKUP(C497,Table1[[Practice no.]:[12]],20,FALSE),List!$A$2:$B$5,2,FALSE)),"",VLOOKUP(VLOOKUP(C497,Table1[[Practice no.]:[12]],20,FALSE),List!$A$2:$B$5,2,FALSE)))</f>
        <v/>
      </c>
      <c r="G497" s="66" t="str">
        <f>IF(C497="","",IF(ISERROR(VLOOKUP(VLOOKUP(C497,Table1[[Practice no.]:[12]],21,FALSE),List!$A$2:$B$5,2,FALSE)),"",VLOOKUP(VLOOKUP(C497,Table1[[Practice no.]:[12]],21,FALSE),List!$A$2:$B$5,2,FALSE)))</f>
        <v/>
      </c>
      <c r="H497" s="67" t="str">
        <f>IF(C497="","",IF(ISERROR(VLOOKUP(VLOOKUP(C497,Table1[[Practice no.]:[12]],22,FALSE),List!$A$2:$B$5,2,FALSE)),"",VLOOKUP(VLOOKUP(C497,Table1[[Practice no.]:[12]],22,FALSE),List!$A$2:$B$5,2,FALSE)))</f>
        <v/>
      </c>
      <c r="I497" s="67" t="str">
        <f>IF(C497="","",IF(ISERROR(VLOOKUP(VLOOKUP(C497,Table1[[Practice no.]:[12]],23,FALSE),List!$A$2:$B$5,2,FALSE)),"",VLOOKUP(VLOOKUP(C497,Table1[[Practice no.]:[12]],23,FALSE),List!$A$2:$B$5,2,FALSE)))</f>
        <v/>
      </c>
      <c r="J497" s="67" t="str">
        <f>IF(C497="","",IF(ISERROR(VLOOKUP(VLOOKUP(C497,Table1[[Practice no.]:[12]],24,FALSE),List!$A$2:$B$5,2,FALSE)),"",VLOOKUP(VLOOKUP(C497,Table1[[Practice no.]:[12]],24,FALSE),List!$A$2:$B$5,2,FALSE)))</f>
        <v/>
      </c>
      <c r="K497" s="68" t="str">
        <f>IF(C497="","",IF(ISERROR(VLOOKUP(VLOOKUP(C497,Table1[[Practice no.]:[12]],25,FALSE),List!$A$2:$B$5,2,FALSE)),"",VLOOKUP(VLOOKUP(C497,Table1[[Practice no.]:[12]],25,FALSE),List!$A$2:$B$5,2,FALSE)))</f>
        <v/>
      </c>
      <c r="L497" s="68" t="str">
        <f>IF(C497="","",IF(ISERROR(VLOOKUP(VLOOKUP(C497,Table1[[Practice no.]:[12]],26,FALSE),List!$A$2:$B$5,2,FALSE)),"",VLOOKUP(VLOOKUP(C497,Table1[[Practice no.]:[12]],26,FALSE),List!$A$2:$B$5,2,FALSE)))</f>
        <v/>
      </c>
      <c r="M497" s="68" t="str">
        <f>IF(C497="","",IF(ISERROR(VLOOKUP(VLOOKUP(C497,Table1[[Practice no.]:[12]],27,FALSE),List!$A$2:$B$5,2,FALSE)),"",VLOOKUP(VLOOKUP(C497,Table1[[Practice no.]:[12]],27,FALSE),List!$A$2:$B$5,2,FALSE)))</f>
        <v/>
      </c>
      <c r="N497" s="69" t="str">
        <f>IF(C497="","",IF(ISERROR(VLOOKUP(VLOOKUP(C497,Table1[[Practice no.]:[12]],28,FALSE),List!$A$2:$B$5,2,FALSE)),"",VLOOKUP(VLOOKUP(C497,Table1[[Practice no.]:[12]],28,FALSE),List!$A$2:$B$5,2,FALSE)))</f>
        <v/>
      </c>
      <c r="O497" s="69" t="str">
        <f>IF(C497="","",IF(ISERROR(VLOOKUP(VLOOKUP(C497,Table1[[Practice no.]:[12]],29,FALSE),List!$A$2:$B$5,2,FALSE)),"",VLOOKUP(VLOOKUP(C497,Table1[[Practice no.]:[12]],29,FALSE),List!$A$2:$B$5,2,FALSE)))</f>
        <v/>
      </c>
      <c r="P497" s="69" t="str">
        <f>IF(C497="","",IF(ISERROR(VLOOKUP(VLOOKUP(C497,Table1[[Practice no.]:[12]],30,FALSE),List!$A$2:$B$5,2,FALSE)),"",VLOOKUP(VLOOKUP(C497,Table1[[Practice no.]:[12]],30,FALSE),List!$A$2:$B$5,2,FALSE)))</f>
        <v/>
      </c>
      <c r="Q497" s="77" t="str">
        <f>IF(C497="","",IF(ISERROR(VLOOKUP(VLOOKUP(C497,Table1[[Practice no.]:[12]],31,FALSE),List!$A$2:$B$5,2,FALSE)),"",VLOOKUP(VLOOKUP(C497,Table1[[Practice no.]:[12]],31,FALSE),List!$A$2:$B$5,2,FALSE)))</f>
        <v/>
      </c>
      <c r="R497" s="55" t="str">
        <f>IF(C497="","",IF(ISERROR(VLOOKUP(VLOOKUP(C497,Table1[[Practice no.]:[12]],32,FALSE),List!$A$2:$B$5,2,FALSE)),"",VLOOKUP(VLOOKUP(C497,Table1[[Practice no.]:[12]],32,FALSE),List!$A$2:$B$5,2,FALSE)))</f>
        <v/>
      </c>
      <c r="S497" s="55" t="str">
        <f>IF(C497="","",IF(ISERROR(VLOOKUP(VLOOKUP(C497,Table1[[Practice no.]:[12]],33,FALSE),List!$A$2:$B$5,2,FALSE)),"",VLOOKUP(VLOOKUP(C497,Table1[[Practice no.]:[12]],33,FALSE),List!$A$2:$B$5,2,FALSE)))</f>
        <v/>
      </c>
      <c r="T497" s="55" t="str">
        <f>IF(C497="","",IF(ISERROR(VLOOKUP(VLOOKUP(C497,Table1[[Practice no.]:[12]],34,FALSE),List!$A$2:$B$5,2,FALSE)),"",VLOOKUP(VLOOKUP(C497,Table1[[Practice no.]:[12]],34,FALSE),List!$A$2:$B$5,2,FALSE)))</f>
        <v/>
      </c>
      <c r="U497" s="55" t="str">
        <f>IF(C497="","",IF(ISERROR(VLOOKUP(VLOOKUP(C497,Table1[[Practice no.]:[12]],35,FALSE),List!$A$2:$B$5,2,FALSE)),"",VLOOKUP(VLOOKUP(C497,Table1[[Practice no.]:[12]],35,FALSE),List!$A$2:$B$5,2,FALSE)))</f>
        <v/>
      </c>
      <c r="V497" s="55" t="str">
        <f>IF(C497="","",IF(ISERROR(VLOOKUP(VLOOKUP(C497,Table1[[Practice no.]:[12]],36,FALSE),List!$A$2:$B$5,2,FALSE)),"",VLOOKUP(VLOOKUP(C497,Table1[[Practice no.]:[12]],36,FALSE),List!$A$2:$B$5,2,FALSE)))</f>
        <v/>
      </c>
      <c r="W497" s="55" t="str">
        <f>IF(C497="","",IF(ISERROR(VLOOKUP(VLOOKUP(C497,Table1[[Practice no.]:[12]],37,FALSE),List!$A$2:$B$5,2,FALSE)),"",VLOOKUP(VLOOKUP(C497,Table1[[Practice no.]:[12]],37,FALSE),List!$A$2:$B$5,2,FALSE)))</f>
        <v/>
      </c>
      <c r="X497" s="55" t="str">
        <f>IF(C497="","",IF(ISERROR(VLOOKUP(VLOOKUP(C497,Table1[[Practice no.]:[12]],38,FALSE),List!$A$2:$B$5,2,FALSE)),"",VLOOKUP(VLOOKUP(C497,Table1[[Practice no.]:[12]],38,FALSE),List!$A$2:$B$5,2,FALSE)))</f>
        <v/>
      </c>
      <c r="Y497" s="55" t="str">
        <f>IF(C497="","",IF(ISERROR(VLOOKUP(VLOOKUP(C497,Table1[[Practice no.]:[12]],39,FALSE),List!$A$2:$B$5,2,FALSE)),"",VLOOKUP(VLOOKUP(C497,Table1[[Practice no.]:[12]],39,FALSE),List!$A$2:$B$5,2,FALSE)))</f>
        <v/>
      </c>
      <c r="Z497" s="55" t="str">
        <f>IF(C497="","",IF(ISERROR(VLOOKUP(VLOOKUP(C497,Table1[[Practice no.]:[12]],40,FALSE),List!$A$2:$B$5,2,FALSE)),"",VLOOKUP(VLOOKUP(C497,Table1[[Practice no.]:[12]],40,FALSE),List!$A$2:$B$5,2,FALSE)))</f>
        <v/>
      </c>
      <c r="AA497" s="55" t="str">
        <f>IF(C497="","",IF(ISERROR(VLOOKUP(VLOOKUP(C497,Table1[[Practice no.]:[12]],41,FALSE),List!$A$2:$B$5,2,FALSE)),"",VLOOKUP(VLOOKUP(C497,Table1[[Practice no.]:[12]],41,FALSE),List!$A$2:$B$5,2,FALSE)))</f>
        <v/>
      </c>
      <c r="AB497" s="55" t="str">
        <f>IF(C497="","",IF(ISERROR(VLOOKUP(VLOOKUP(C497,Table1[[Practice no.]:[12]],42,FALSE),List!$A$2:$B$5,2,FALSE)),"",VLOOKUP(VLOOKUP(C497,Table1[[Practice no.]:[12]],42,FALSE),List!$A$2:$B$5,2,FALSE)))</f>
        <v/>
      </c>
    </row>
    <row r="498" spans="1:28" ht="40.35" customHeight="1">
      <c r="A498" s="222"/>
      <c r="B498" s="219"/>
      <c r="C498" s="217"/>
      <c r="D498" s="219" t="str">
        <f>IF(C498="","",HYPERLINK("#'" &amp; C498 &amp; "'!A1",VLOOKUP(C498,Table1[[Practice no.]:[Pracitce Name]],2,FALSE)))</f>
        <v/>
      </c>
      <c r="E498" s="65" t="str">
        <f>IF(C498="","",IF(ISERROR(VLOOKUP(VLOOKUP(C498,Table1[[Practice no.]:[12]],19,FALSE),List!$A$2:$B$5,2,FALSE)),"",VLOOKUP(VLOOKUP(C498,Table1[[Practice no.]:[12]],19,FALSE),List!$A$2:$B$5,2,FALSE)))</f>
        <v/>
      </c>
      <c r="F498" s="66" t="str">
        <f>IF(C498="","",IF(ISERROR(VLOOKUP(VLOOKUP(C498,Table1[[Practice no.]:[12]],20,FALSE),List!$A$2:$B$5,2,FALSE)),"",VLOOKUP(VLOOKUP(C498,Table1[[Practice no.]:[12]],20,FALSE),List!$A$2:$B$5,2,FALSE)))</f>
        <v/>
      </c>
      <c r="G498" s="66" t="str">
        <f>IF(C498="","",IF(ISERROR(VLOOKUP(VLOOKUP(C498,Table1[[Practice no.]:[12]],21,FALSE),List!$A$2:$B$5,2,FALSE)),"",VLOOKUP(VLOOKUP(C498,Table1[[Practice no.]:[12]],21,FALSE),List!$A$2:$B$5,2,FALSE)))</f>
        <v/>
      </c>
      <c r="H498" s="67" t="str">
        <f>IF(C498="","",IF(ISERROR(VLOOKUP(VLOOKUP(C498,Table1[[Practice no.]:[12]],22,FALSE),List!$A$2:$B$5,2,FALSE)),"",VLOOKUP(VLOOKUP(C498,Table1[[Practice no.]:[12]],22,FALSE),List!$A$2:$B$5,2,FALSE)))</f>
        <v/>
      </c>
      <c r="I498" s="67" t="str">
        <f>IF(C498="","",IF(ISERROR(VLOOKUP(VLOOKUP(C498,Table1[[Practice no.]:[12]],23,FALSE),List!$A$2:$B$5,2,FALSE)),"",VLOOKUP(VLOOKUP(C498,Table1[[Practice no.]:[12]],23,FALSE),List!$A$2:$B$5,2,FALSE)))</f>
        <v/>
      </c>
      <c r="J498" s="67" t="str">
        <f>IF(C498="","",IF(ISERROR(VLOOKUP(VLOOKUP(C498,Table1[[Practice no.]:[12]],24,FALSE),List!$A$2:$B$5,2,FALSE)),"",VLOOKUP(VLOOKUP(C498,Table1[[Practice no.]:[12]],24,FALSE),List!$A$2:$B$5,2,FALSE)))</f>
        <v/>
      </c>
      <c r="K498" s="68" t="str">
        <f>IF(C498="","",IF(ISERROR(VLOOKUP(VLOOKUP(C498,Table1[[Practice no.]:[12]],25,FALSE),List!$A$2:$B$5,2,FALSE)),"",VLOOKUP(VLOOKUP(C498,Table1[[Practice no.]:[12]],25,FALSE),List!$A$2:$B$5,2,FALSE)))</f>
        <v/>
      </c>
      <c r="L498" s="68" t="str">
        <f>IF(C498="","",IF(ISERROR(VLOOKUP(VLOOKUP(C498,Table1[[Practice no.]:[12]],26,FALSE),List!$A$2:$B$5,2,FALSE)),"",VLOOKUP(VLOOKUP(C498,Table1[[Practice no.]:[12]],26,FALSE),List!$A$2:$B$5,2,FALSE)))</f>
        <v/>
      </c>
      <c r="M498" s="68" t="str">
        <f>IF(C498="","",IF(ISERROR(VLOOKUP(VLOOKUP(C498,Table1[[Practice no.]:[12]],27,FALSE),List!$A$2:$B$5,2,FALSE)),"",VLOOKUP(VLOOKUP(C498,Table1[[Practice no.]:[12]],27,FALSE),List!$A$2:$B$5,2,FALSE)))</f>
        <v/>
      </c>
      <c r="N498" s="69" t="str">
        <f>IF(C498="","",IF(ISERROR(VLOOKUP(VLOOKUP(C498,Table1[[Practice no.]:[12]],28,FALSE),List!$A$2:$B$5,2,FALSE)),"",VLOOKUP(VLOOKUP(C498,Table1[[Practice no.]:[12]],28,FALSE),List!$A$2:$B$5,2,FALSE)))</f>
        <v/>
      </c>
      <c r="O498" s="69" t="str">
        <f>IF(C498="","",IF(ISERROR(VLOOKUP(VLOOKUP(C498,Table1[[Practice no.]:[12]],29,FALSE),List!$A$2:$B$5,2,FALSE)),"",VLOOKUP(VLOOKUP(C498,Table1[[Practice no.]:[12]],29,FALSE),List!$A$2:$B$5,2,FALSE)))</f>
        <v/>
      </c>
      <c r="P498" s="69" t="str">
        <f>IF(C498="","",IF(ISERROR(VLOOKUP(VLOOKUP(C498,Table1[[Practice no.]:[12]],30,FALSE),List!$A$2:$B$5,2,FALSE)),"",VLOOKUP(VLOOKUP(C498,Table1[[Practice no.]:[12]],30,FALSE),List!$A$2:$B$5,2,FALSE)))</f>
        <v/>
      </c>
      <c r="Q498" s="77" t="str">
        <f>IF(C498="","",IF(ISERROR(VLOOKUP(VLOOKUP(C498,Table1[[Practice no.]:[12]],31,FALSE),List!$A$2:$B$5,2,FALSE)),"",VLOOKUP(VLOOKUP(C498,Table1[[Practice no.]:[12]],31,FALSE),List!$A$2:$B$5,2,FALSE)))</f>
        <v/>
      </c>
      <c r="R498" s="55" t="str">
        <f>IF(C498="","",IF(ISERROR(VLOOKUP(VLOOKUP(C498,Table1[[Practice no.]:[12]],32,FALSE),List!$A$2:$B$5,2,FALSE)),"",VLOOKUP(VLOOKUP(C498,Table1[[Practice no.]:[12]],32,FALSE),List!$A$2:$B$5,2,FALSE)))</f>
        <v/>
      </c>
      <c r="S498" s="55" t="str">
        <f>IF(C498="","",IF(ISERROR(VLOOKUP(VLOOKUP(C498,Table1[[Practice no.]:[12]],33,FALSE),List!$A$2:$B$5,2,FALSE)),"",VLOOKUP(VLOOKUP(C498,Table1[[Practice no.]:[12]],33,FALSE),List!$A$2:$B$5,2,FALSE)))</f>
        <v/>
      </c>
      <c r="T498" s="55" t="str">
        <f>IF(C498="","",IF(ISERROR(VLOOKUP(VLOOKUP(C498,Table1[[Practice no.]:[12]],34,FALSE),List!$A$2:$B$5,2,FALSE)),"",VLOOKUP(VLOOKUP(C498,Table1[[Practice no.]:[12]],34,FALSE),List!$A$2:$B$5,2,FALSE)))</f>
        <v/>
      </c>
      <c r="U498" s="55" t="str">
        <f>IF(C498="","",IF(ISERROR(VLOOKUP(VLOOKUP(C498,Table1[[Practice no.]:[12]],35,FALSE),List!$A$2:$B$5,2,FALSE)),"",VLOOKUP(VLOOKUP(C498,Table1[[Practice no.]:[12]],35,FALSE),List!$A$2:$B$5,2,FALSE)))</f>
        <v/>
      </c>
      <c r="V498" s="55" t="str">
        <f>IF(C498="","",IF(ISERROR(VLOOKUP(VLOOKUP(C498,Table1[[Practice no.]:[12]],36,FALSE),List!$A$2:$B$5,2,FALSE)),"",VLOOKUP(VLOOKUP(C498,Table1[[Practice no.]:[12]],36,FALSE),List!$A$2:$B$5,2,FALSE)))</f>
        <v/>
      </c>
      <c r="W498" s="55" t="str">
        <f>IF(C498="","",IF(ISERROR(VLOOKUP(VLOOKUP(C498,Table1[[Practice no.]:[12]],37,FALSE),List!$A$2:$B$5,2,FALSE)),"",VLOOKUP(VLOOKUP(C498,Table1[[Practice no.]:[12]],37,FALSE),List!$A$2:$B$5,2,FALSE)))</f>
        <v/>
      </c>
      <c r="X498" s="55" t="str">
        <f>IF(C498="","",IF(ISERROR(VLOOKUP(VLOOKUP(C498,Table1[[Practice no.]:[12]],38,FALSE),List!$A$2:$B$5,2,FALSE)),"",VLOOKUP(VLOOKUP(C498,Table1[[Practice no.]:[12]],38,FALSE),List!$A$2:$B$5,2,FALSE)))</f>
        <v/>
      </c>
      <c r="Y498" s="55" t="str">
        <f>IF(C498="","",IF(ISERROR(VLOOKUP(VLOOKUP(C498,Table1[[Practice no.]:[12]],39,FALSE),List!$A$2:$B$5,2,FALSE)),"",VLOOKUP(VLOOKUP(C498,Table1[[Practice no.]:[12]],39,FALSE),List!$A$2:$B$5,2,FALSE)))</f>
        <v/>
      </c>
      <c r="Z498" s="55" t="str">
        <f>IF(C498="","",IF(ISERROR(VLOOKUP(VLOOKUP(C498,Table1[[Practice no.]:[12]],40,FALSE),List!$A$2:$B$5,2,FALSE)),"",VLOOKUP(VLOOKUP(C498,Table1[[Practice no.]:[12]],40,FALSE),List!$A$2:$B$5,2,FALSE)))</f>
        <v/>
      </c>
      <c r="AA498" s="55" t="str">
        <f>IF(C498="","",IF(ISERROR(VLOOKUP(VLOOKUP(C498,Table1[[Practice no.]:[12]],41,FALSE),List!$A$2:$B$5,2,FALSE)),"",VLOOKUP(VLOOKUP(C498,Table1[[Practice no.]:[12]],41,FALSE),List!$A$2:$B$5,2,FALSE)))</f>
        <v/>
      </c>
      <c r="AB498" s="55" t="str">
        <f>IF(C498="","",IF(ISERROR(VLOOKUP(VLOOKUP(C498,Table1[[Practice no.]:[12]],42,FALSE),List!$A$2:$B$5,2,FALSE)),"",VLOOKUP(VLOOKUP(C498,Table1[[Practice no.]:[12]],42,FALSE),List!$A$2:$B$5,2,FALSE)))</f>
        <v/>
      </c>
    </row>
    <row r="499" spans="1:28" ht="40.35" customHeight="1">
      <c r="A499" s="222"/>
      <c r="B499" s="219"/>
      <c r="C499" s="217"/>
      <c r="D499" s="219" t="str">
        <f>IF(C499="","",HYPERLINK("#'" &amp; C499 &amp; "'!A1",VLOOKUP(C499,Table1[[Practice no.]:[Pracitce Name]],2,FALSE)))</f>
        <v/>
      </c>
      <c r="E499" s="65" t="str">
        <f>IF(C499="","",IF(ISERROR(VLOOKUP(VLOOKUP(C499,Table1[[Practice no.]:[12]],19,FALSE),List!$A$2:$B$5,2,FALSE)),"",VLOOKUP(VLOOKUP(C499,Table1[[Practice no.]:[12]],19,FALSE),List!$A$2:$B$5,2,FALSE)))</f>
        <v/>
      </c>
      <c r="F499" s="66" t="str">
        <f>IF(C499="","",IF(ISERROR(VLOOKUP(VLOOKUP(C499,Table1[[Practice no.]:[12]],20,FALSE),List!$A$2:$B$5,2,FALSE)),"",VLOOKUP(VLOOKUP(C499,Table1[[Practice no.]:[12]],20,FALSE),List!$A$2:$B$5,2,FALSE)))</f>
        <v/>
      </c>
      <c r="G499" s="66" t="str">
        <f>IF(C499="","",IF(ISERROR(VLOOKUP(VLOOKUP(C499,Table1[[Practice no.]:[12]],21,FALSE),List!$A$2:$B$5,2,FALSE)),"",VLOOKUP(VLOOKUP(C499,Table1[[Practice no.]:[12]],21,FALSE),List!$A$2:$B$5,2,FALSE)))</f>
        <v/>
      </c>
      <c r="H499" s="67" t="str">
        <f>IF(C499="","",IF(ISERROR(VLOOKUP(VLOOKUP(C499,Table1[[Practice no.]:[12]],22,FALSE),List!$A$2:$B$5,2,FALSE)),"",VLOOKUP(VLOOKUP(C499,Table1[[Practice no.]:[12]],22,FALSE),List!$A$2:$B$5,2,FALSE)))</f>
        <v/>
      </c>
      <c r="I499" s="67" t="str">
        <f>IF(C499="","",IF(ISERROR(VLOOKUP(VLOOKUP(C499,Table1[[Practice no.]:[12]],23,FALSE),List!$A$2:$B$5,2,FALSE)),"",VLOOKUP(VLOOKUP(C499,Table1[[Practice no.]:[12]],23,FALSE),List!$A$2:$B$5,2,FALSE)))</f>
        <v/>
      </c>
      <c r="J499" s="67" t="str">
        <f>IF(C499="","",IF(ISERROR(VLOOKUP(VLOOKUP(C499,Table1[[Practice no.]:[12]],24,FALSE),List!$A$2:$B$5,2,FALSE)),"",VLOOKUP(VLOOKUP(C499,Table1[[Practice no.]:[12]],24,FALSE),List!$A$2:$B$5,2,FALSE)))</f>
        <v/>
      </c>
      <c r="K499" s="68" t="str">
        <f>IF(C499="","",IF(ISERROR(VLOOKUP(VLOOKUP(C499,Table1[[Practice no.]:[12]],25,FALSE),List!$A$2:$B$5,2,FALSE)),"",VLOOKUP(VLOOKUP(C499,Table1[[Practice no.]:[12]],25,FALSE),List!$A$2:$B$5,2,FALSE)))</f>
        <v/>
      </c>
      <c r="L499" s="68" t="str">
        <f>IF(C499="","",IF(ISERROR(VLOOKUP(VLOOKUP(C499,Table1[[Practice no.]:[12]],26,FALSE),List!$A$2:$B$5,2,FALSE)),"",VLOOKUP(VLOOKUP(C499,Table1[[Practice no.]:[12]],26,FALSE),List!$A$2:$B$5,2,FALSE)))</f>
        <v/>
      </c>
      <c r="M499" s="68" t="str">
        <f>IF(C499="","",IF(ISERROR(VLOOKUP(VLOOKUP(C499,Table1[[Practice no.]:[12]],27,FALSE),List!$A$2:$B$5,2,FALSE)),"",VLOOKUP(VLOOKUP(C499,Table1[[Practice no.]:[12]],27,FALSE),List!$A$2:$B$5,2,FALSE)))</f>
        <v/>
      </c>
      <c r="N499" s="69" t="str">
        <f>IF(C499="","",IF(ISERROR(VLOOKUP(VLOOKUP(C499,Table1[[Practice no.]:[12]],28,FALSE),List!$A$2:$B$5,2,FALSE)),"",VLOOKUP(VLOOKUP(C499,Table1[[Practice no.]:[12]],28,FALSE),List!$A$2:$B$5,2,FALSE)))</f>
        <v/>
      </c>
      <c r="O499" s="69" t="str">
        <f>IF(C499="","",IF(ISERROR(VLOOKUP(VLOOKUP(C499,Table1[[Practice no.]:[12]],29,FALSE),List!$A$2:$B$5,2,FALSE)),"",VLOOKUP(VLOOKUP(C499,Table1[[Practice no.]:[12]],29,FALSE),List!$A$2:$B$5,2,FALSE)))</f>
        <v/>
      </c>
      <c r="P499" s="69" t="str">
        <f>IF(C499="","",IF(ISERROR(VLOOKUP(VLOOKUP(C499,Table1[[Practice no.]:[12]],30,FALSE),List!$A$2:$B$5,2,FALSE)),"",VLOOKUP(VLOOKUP(C499,Table1[[Practice no.]:[12]],30,FALSE),List!$A$2:$B$5,2,FALSE)))</f>
        <v/>
      </c>
      <c r="Q499" s="77" t="str">
        <f>IF(C499="","",IF(ISERROR(VLOOKUP(VLOOKUP(C499,Table1[[Practice no.]:[12]],31,FALSE),List!$A$2:$B$5,2,FALSE)),"",VLOOKUP(VLOOKUP(C499,Table1[[Practice no.]:[12]],31,FALSE),List!$A$2:$B$5,2,FALSE)))</f>
        <v/>
      </c>
      <c r="R499" s="55" t="str">
        <f>IF(C499="","",IF(ISERROR(VLOOKUP(VLOOKUP(C499,Table1[[Practice no.]:[12]],32,FALSE),List!$A$2:$B$5,2,FALSE)),"",VLOOKUP(VLOOKUP(C499,Table1[[Practice no.]:[12]],32,FALSE),List!$A$2:$B$5,2,FALSE)))</f>
        <v/>
      </c>
      <c r="S499" s="55" t="str">
        <f>IF(C499="","",IF(ISERROR(VLOOKUP(VLOOKUP(C499,Table1[[Practice no.]:[12]],33,FALSE),List!$A$2:$B$5,2,FALSE)),"",VLOOKUP(VLOOKUP(C499,Table1[[Practice no.]:[12]],33,FALSE),List!$A$2:$B$5,2,FALSE)))</f>
        <v/>
      </c>
      <c r="T499" s="55" t="str">
        <f>IF(C499="","",IF(ISERROR(VLOOKUP(VLOOKUP(C499,Table1[[Practice no.]:[12]],34,FALSE),List!$A$2:$B$5,2,FALSE)),"",VLOOKUP(VLOOKUP(C499,Table1[[Practice no.]:[12]],34,FALSE),List!$A$2:$B$5,2,FALSE)))</f>
        <v/>
      </c>
      <c r="U499" s="55" t="str">
        <f>IF(C499="","",IF(ISERROR(VLOOKUP(VLOOKUP(C499,Table1[[Practice no.]:[12]],35,FALSE),List!$A$2:$B$5,2,FALSE)),"",VLOOKUP(VLOOKUP(C499,Table1[[Practice no.]:[12]],35,FALSE),List!$A$2:$B$5,2,FALSE)))</f>
        <v/>
      </c>
      <c r="V499" s="55" t="str">
        <f>IF(C499="","",IF(ISERROR(VLOOKUP(VLOOKUP(C499,Table1[[Practice no.]:[12]],36,FALSE),List!$A$2:$B$5,2,FALSE)),"",VLOOKUP(VLOOKUP(C499,Table1[[Practice no.]:[12]],36,FALSE),List!$A$2:$B$5,2,FALSE)))</f>
        <v/>
      </c>
      <c r="W499" s="55" t="str">
        <f>IF(C499="","",IF(ISERROR(VLOOKUP(VLOOKUP(C499,Table1[[Practice no.]:[12]],37,FALSE),List!$A$2:$B$5,2,FALSE)),"",VLOOKUP(VLOOKUP(C499,Table1[[Practice no.]:[12]],37,FALSE),List!$A$2:$B$5,2,FALSE)))</f>
        <v/>
      </c>
      <c r="X499" s="55" t="str">
        <f>IF(C499="","",IF(ISERROR(VLOOKUP(VLOOKUP(C499,Table1[[Practice no.]:[12]],38,FALSE),List!$A$2:$B$5,2,FALSE)),"",VLOOKUP(VLOOKUP(C499,Table1[[Practice no.]:[12]],38,FALSE),List!$A$2:$B$5,2,FALSE)))</f>
        <v/>
      </c>
      <c r="Y499" s="55" t="str">
        <f>IF(C499="","",IF(ISERROR(VLOOKUP(VLOOKUP(C499,Table1[[Practice no.]:[12]],39,FALSE),List!$A$2:$B$5,2,FALSE)),"",VLOOKUP(VLOOKUP(C499,Table1[[Practice no.]:[12]],39,FALSE),List!$A$2:$B$5,2,FALSE)))</f>
        <v/>
      </c>
      <c r="Z499" s="55" t="str">
        <f>IF(C499="","",IF(ISERROR(VLOOKUP(VLOOKUP(C499,Table1[[Practice no.]:[12]],40,FALSE),List!$A$2:$B$5,2,FALSE)),"",VLOOKUP(VLOOKUP(C499,Table1[[Practice no.]:[12]],40,FALSE),List!$A$2:$B$5,2,FALSE)))</f>
        <v/>
      </c>
      <c r="AA499" s="55" t="str">
        <f>IF(C499="","",IF(ISERROR(VLOOKUP(VLOOKUP(C499,Table1[[Practice no.]:[12]],41,FALSE),List!$A$2:$B$5,2,FALSE)),"",VLOOKUP(VLOOKUP(C499,Table1[[Practice no.]:[12]],41,FALSE),List!$A$2:$B$5,2,FALSE)))</f>
        <v/>
      </c>
      <c r="AB499" s="55" t="str">
        <f>IF(C499="","",IF(ISERROR(VLOOKUP(VLOOKUP(C499,Table1[[Practice no.]:[12]],42,FALSE),List!$A$2:$B$5,2,FALSE)),"",VLOOKUP(VLOOKUP(C499,Table1[[Practice no.]:[12]],42,FALSE),List!$A$2:$B$5,2,FALSE)))</f>
        <v/>
      </c>
    </row>
    <row r="500" spans="1:28" ht="40.35" customHeight="1">
      <c r="A500" s="222"/>
      <c r="B500" s="219"/>
      <c r="C500" s="217"/>
      <c r="D500" s="219" t="str">
        <f>IF(C500="","",HYPERLINK("#'" &amp; C500 &amp; "'!A1",VLOOKUP(C500,Table1[[Practice no.]:[Pracitce Name]],2,FALSE)))</f>
        <v/>
      </c>
      <c r="E500" s="65" t="str">
        <f>IF(C500="","",IF(ISERROR(VLOOKUP(VLOOKUP(C500,Table1[[Practice no.]:[12]],19,FALSE),List!$A$2:$B$5,2,FALSE)),"",VLOOKUP(VLOOKUP(C500,Table1[[Practice no.]:[12]],19,FALSE),List!$A$2:$B$5,2,FALSE)))</f>
        <v/>
      </c>
      <c r="F500" s="66" t="str">
        <f>IF(C500="","",IF(ISERROR(VLOOKUP(VLOOKUP(C500,Table1[[Practice no.]:[12]],20,FALSE),List!$A$2:$B$5,2,FALSE)),"",VLOOKUP(VLOOKUP(C500,Table1[[Practice no.]:[12]],20,FALSE),List!$A$2:$B$5,2,FALSE)))</f>
        <v/>
      </c>
      <c r="G500" s="66" t="str">
        <f>IF(C500="","",IF(ISERROR(VLOOKUP(VLOOKUP(C500,Table1[[Practice no.]:[12]],21,FALSE),List!$A$2:$B$5,2,FALSE)),"",VLOOKUP(VLOOKUP(C500,Table1[[Practice no.]:[12]],21,FALSE),List!$A$2:$B$5,2,FALSE)))</f>
        <v/>
      </c>
      <c r="H500" s="67" t="str">
        <f>IF(C500="","",IF(ISERROR(VLOOKUP(VLOOKUP(C500,Table1[[Practice no.]:[12]],22,FALSE),List!$A$2:$B$5,2,FALSE)),"",VLOOKUP(VLOOKUP(C500,Table1[[Practice no.]:[12]],22,FALSE),List!$A$2:$B$5,2,FALSE)))</f>
        <v/>
      </c>
      <c r="I500" s="67" t="str">
        <f>IF(C500="","",IF(ISERROR(VLOOKUP(VLOOKUP(C500,Table1[[Practice no.]:[12]],23,FALSE),List!$A$2:$B$5,2,FALSE)),"",VLOOKUP(VLOOKUP(C500,Table1[[Practice no.]:[12]],23,FALSE),List!$A$2:$B$5,2,FALSE)))</f>
        <v/>
      </c>
      <c r="J500" s="67" t="str">
        <f>IF(C500="","",IF(ISERROR(VLOOKUP(VLOOKUP(C500,Table1[[Practice no.]:[12]],24,FALSE),List!$A$2:$B$5,2,FALSE)),"",VLOOKUP(VLOOKUP(C500,Table1[[Practice no.]:[12]],24,FALSE),List!$A$2:$B$5,2,FALSE)))</f>
        <v/>
      </c>
      <c r="K500" s="68" t="str">
        <f>IF(C500="","",IF(ISERROR(VLOOKUP(VLOOKUP(C500,Table1[[Practice no.]:[12]],25,FALSE),List!$A$2:$B$5,2,FALSE)),"",VLOOKUP(VLOOKUP(C500,Table1[[Practice no.]:[12]],25,FALSE),List!$A$2:$B$5,2,FALSE)))</f>
        <v/>
      </c>
      <c r="L500" s="68" t="str">
        <f>IF(C500="","",IF(ISERROR(VLOOKUP(VLOOKUP(C500,Table1[[Practice no.]:[12]],26,FALSE),List!$A$2:$B$5,2,FALSE)),"",VLOOKUP(VLOOKUP(C500,Table1[[Practice no.]:[12]],26,FALSE),List!$A$2:$B$5,2,FALSE)))</f>
        <v/>
      </c>
      <c r="M500" s="68" t="str">
        <f>IF(C500="","",IF(ISERROR(VLOOKUP(VLOOKUP(C500,Table1[[Practice no.]:[12]],27,FALSE),List!$A$2:$B$5,2,FALSE)),"",VLOOKUP(VLOOKUP(C500,Table1[[Practice no.]:[12]],27,FALSE),List!$A$2:$B$5,2,FALSE)))</f>
        <v/>
      </c>
      <c r="N500" s="69" t="str">
        <f>IF(C500="","",IF(ISERROR(VLOOKUP(VLOOKUP(C500,Table1[[Practice no.]:[12]],28,FALSE),List!$A$2:$B$5,2,FALSE)),"",VLOOKUP(VLOOKUP(C500,Table1[[Practice no.]:[12]],28,FALSE),List!$A$2:$B$5,2,FALSE)))</f>
        <v/>
      </c>
      <c r="O500" s="69" t="str">
        <f>IF(C500="","",IF(ISERROR(VLOOKUP(VLOOKUP(C500,Table1[[Practice no.]:[12]],29,FALSE),List!$A$2:$B$5,2,FALSE)),"",VLOOKUP(VLOOKUP(C500,Table1[[Practice no.]:[12]],29,FALSE),List!$A$2:$B$5,2,FALSE)))</f>
        <v/>
      </c>
      <c r="P500" s="69" t="str">
        <f>IF(C500="","",IF(ISERROR(VLOOKUP(VLOOKUP(C500,Table1[[Practice no.]:[12]],30,FALSE),List!$A$2:$B$5,2,FALSE)),"",VLOOKUP(VLOOKUP(C500,Table1[[Practice no.]:[12]],30,FALSE),List!$A$2:$B$5,2,FALSE)))</f>
        <v/>
      </c>
      <c r="Q500" s="77" t="str">
        <f>IF(C500="","",IF(ISERROR(VLOOKUP(VLOOKUP(C500,Table1[[Practice no.]:[12]],31,FALSE),List!$A$2:$B$5,2,FALSE)),"",VLOOKUP(VLOOKUP(C500,Table1[[Practice no.]:[12]],31,FALSE),List!$A$2:$B$5,2,FALSE)))</f>
        <v/>
      </c>
      <c r="R500" s="55" t="str">
        <f>IF(C500="","",IF(ISERROR(VLOOKUP(VLOOKUP(C500,Table1[[Practice no.]:[12]],32,FALSE),List!$A$2:$B$5,2,FALSE)),"",VLOOKUP(VLOOKUP(C500,Table1[[Practice no.]:[12]],32,FALSE),List!$A$2:$B$5,2,FALSE)))</f>
        <v/>
      </c>
      <c r="S500" s="55" t="str">
        <f>IF(C500="","",IF(ISERROR(VLOOKUP(VLOOKUP(C500,Table1[[Practice no.]:[12]],33,FALSE),List!$A$2:$B$5,2,FALSE)),"",VLOOKUP(VLOOKUP(C500,Table1[[Practice no.]:[12]],33,FALSE),List!$A$2:$B$5,2,FALSE)))</f>
        <v/>
      </c>
      <c r="T500" s="55" t="str">
        <f>IF(C500="","",IF(ISERROR(VLOOKUP(VLOOKUP(C500,Table1[[Practice no.]:[12]],34,FALSE),List!$A$2:$B$5,2,FALSE)),"",VLOOKUP(VLOOKUP(C500,Table1[[Practice no.]:[12]],34,FALSE),List!$A$2:$B$5,2,FALSE)))</f>
        <v/>
      </c>
      <c r="U500" s="55" t="str">
        <f>IF(C500="","",IF(ISERROR(VLOOKUP(VLOOKUP(C500,Table1[[Practice no.]:[12]],35,FALSE),List!$A$2:$B$5,2,FALSE)),"",VLOOKUP(VLOOKUP(C500,Table1[[Practice no.]:[12]],35,FALSE),List!$A$2:$B$5,2,FALSE)))</f>
        <v/>
      </c>
      <c r="V500" s="55" t="str">
        <f>IF(C500="","",IF(ISERROR(VLOOKUP(VLOOKUP(C500,Table1[[Practice no.]:[12]],36,FALSE),List!$A$2:$B$5,2,FALSE)),"",VLOOKUP(VLOOKUP(C500,Table1[[Practice no.]:[12]],36,FALSE),List!$A$2:$B$5,2,FALSE)))</f>
        <v/>
      </c>
      <c r="W500" s="55" t="str">
        <f>IF(C500="","",IF(ISERROR(VLOOKUP(VLOOKUP(C500,Table1[[Practice no.]:[12]],37,FALSE),List!$A$2:$B$5,2,FALSE)),"",VLOOKUP(VLOOKUP(C500,Table1[[Practice no.]:[12]],37,FALSE),List!$A$2:$B$5,2,FALSE)))</f>
        <v/>
      </c>
      <c r="X500" s="55" t="str">
        <f>IF(C500="","",IF(ISERROR(VLOOKUP(VLOOKUP(C500,Table1[[Practice no.]:[12]],38,FALSE),List!$A$2:$B$5,2,FALSE)),"",VLOOKUP(VLOOKUP(C500,Table1[[Practice no.]:[12]],38,FALSE),List!$A$2:$B$5,2,FALSE)))</f>
        <v/>
      </c>
      <c r="Y500" s="55" t="str">
        <f>IF(C500="","",IF(ISERROR(VLOOKUP(VLOOKUP(C500,Table1[[Practice no.]:[12]],39,FALSE),List!$A$2:$B$5,2,FALSE)),"",VLOOKUP(VLOOKUP(C500,Table1[[Practice no.]:[12]],39,FALSE),List!$A$2:$B$5,2,FALSE)))</f>
        <v/>
      </c>
      <c r="Z500" s="55" t="str">
        <f>IF(C500="","",IF(ISERROR(VLOOKUP(VLOOKUP(C500,Table1[[Practice no.]:[12]],40,FALSE),List!$A$2:$B$5,2,FALSE)),"",VLOOKUP(VLOOKUP(C500,Table1[[Practice no.]:[12]],40,FALSE),List!$A$2:$B$5,2,FALSE)))</f>
        <v/>
      </c>
      <c r="AA500" s="55" t="str">
        <f>IF(C500="","",IF(ISERROR(VLOOKUP(VLOOKUP(C500,Table1[[Practice no.]:[12]],41,FALSE),List!$A$2:$B$5,2,FALSE)),"",VLOOKUP(VLOOKUP(C500,Table1[[Practice no.]:[12]],41,FALSE),List!$A$2:$B$5,2,FALSE)))</f>
        <v/>
      </c>
      <c r="AB500" s="55" t="str">
        <f>IF(C500="","",IF(ISERROR(VLOOKUP(VLOOKUP(C500,Table1[[Practice no.]:[12]],42,FALSE),List!$A$2:$B$5,2,FALSE)),"",VLOOKUP(VLOOKUP(C500,Table1[[Practice no.]:[12]],42,FALSE),List!$A$2:$B$5,2,FALSE)))</f>
        <v/>
      </c>
    </row>
    <row r="501" spans="1:28" ht="40.35" customHeight="1">
      <c r="A501" s="222"/>
      <c r="B501" s="219"/>
      <c r="C501" s="217"/>
      <c r="D501" s="219" t="str">
        <f>IF(C501="","",HYPERLINK("#'" &amp; C501 &amp; "'!A1",VLOOKUP(C501,Table1[[Practice no.]:[Pracitce Name]],2,FALSE)))</f>
        <v/>
      </c>
      <c r="E501" s="65" t="str">
        <f>IF(C501="","",IF(ISERROR(VLOOKUP(VLOOKUP(C501,Table1[[Practice no.]:[12]],19,FALSE),List!$A$2:$B$5,2,FALSE)),"",VLOOKUP(VLOOKUP(C501,Table1[[Practice no.]:[12]],19,FALSE),List!$A$2:$B$5,2,FALSE)))</f>
        <v/>
      </c>
      <c r="F501" s="66" t="str">
        <f>IF(C501="","",IF(ISERROR(VLOOKUP(VLOOKUP(C501,Table1[[Practice no.]:[12]],20,FALSE),List!$A$2:$B$5,2,FALSE)),"",VLOOKUP(VLOOKUP(C501,Table1[[Practice no.]:[12]],20,FALSE),List!$A$2:$B$5,2,FALSE)))</f>
        <v/>
      </c>
      <c r="G501" s="66" t="str">
        <f>IF(C501="","",IF(ISERROR(VLOOKUP(VLOOKUP(C501,Table1[[Practice no.]:[12]],21,FALSE),List!$A$2:$B$5,2,FALSE)),"",VLOOKUP(VLOOKUP(C501,Table1[[Practice no.]:[12]],21,FALSE),List!$A$2:$B$5,2,FALSE)))</f>
        <v/>
      </c>
      <c r="H501" s="67" t="str">
        <f>IF(C501="","",IF(ISERROR(VLOOKUP(VLOOKUP(C501,Table1[[Practice no.]:[12]],22,FALSE),List!$A$2:$B$5,2,FALSE)),"",VLOOKUP(VLOOKUP(C501,Table1[[Practice no.]:[12]],22,FALSE),List!$A$2:$B$5,2,FALSE)))</f>
        <v/>
      </c>
      <c r="I501" s="67" t="str">
        <f>IF(C501="","",IF(ISERROR(VLOOKUP(VLOOKUP(C501,Table1[[Practice no.]:[12]],23,FALSE),List!$A$2:$B$5,2,FALSE)),"",VLOOKUP(VLOOKUP(C501,Table1[[Practice no.]:[12]],23,FALSE),List!$A$2:$B$5,2,FALSE)))</f>
        <v/>
      </c>
      <c r="J501" s="67" t="str">
        <f>IF(C501="","",IF(ISERROR(VLOOKUP(VLOOKUP(C501,Table1[[Practice no.]:[12]],24,FALSE),List!$A$2:$B$5,2,FALSE)),"",VLOOKUP(VLOOKUP(C501,Table1[[Practice no.]:[12]],24,FALSE),List!$A$2:$B$5,2,FALSE)))</f>
        <v/>
      </c>
      <c r="K501" s="68" t="str">
        <f>IF(C501="","",IF(ISERROR(VLOOKUP(VLOOKUP(C501,Table1[[Practice no.]:[12]],25,FALSE),List!$A$2:$B$5,2,FALSE)),"",VLOOKUP(VLOOKUP(C501,Table1[[Practice no.]:[12]],25,FALSE),List!$A$2:$B$5,2,FALSE)))</f>
        <v/>
      </c>
      <c r="L501" s="68" t="str">
        <f>IF(C501="","",IF(ISERROR(VLOOKUP(VLOOKUP(C501,Table1[[Practice no.]:[12]],26,FALSE),List!$A$2:$B$5,2,FALSE)),"",VLOOKUP(VLOOKUP(C501,Table1[[Practice no.]:[12]],26,FALSE),List!$A$2:$B$5,2,FALSE)))</f>
        <v/>
      </c>
      <c r="M501" s="68" t="str">
        <f>IF(C501="","",IF(ISERROR(VLOOKUP(VLOOKUP(C501,Table1[[Practice no.]:[12]],27,FALSE),List!$A$2:$B$5,2,FALSE)),"",VLOOKUP(VLOOKUP(C501,Table1[[Practice no.]:[12]],27,FALSE),List!$A$2:$B$5,2,FALSE)))</f>
        <v/>
      </c>
      <c r="N501" s="69" t="str">
        <f>IF(C501="","",IF(ISERROR(VLOOKUP(VLOOKUP(C501,Table1[[Practice no.]:[12]],28,FALSE),List!$A$2:$B$5,2,FALSE)),"",VLOOKUP(VLOOKUP(C501,Table1[[Practice no.]:[12]],28,FALSE),List!$A$2:$B$5,2,FALSE)))</f>
        <v/>
      </c>
      <c r="O501" s="69" t="str">
        <f>IF(C501="","",IF(ISERROR(VLOOKUP(VLOOKUP(C501,Table1[[Practice no.]:[12]],29,FALSE),List!$A$2:$B$5,2,FALSE)),"",VLOOKUP(VLOOKUP(C501,Table1[[Practice no.]:[12]],29,FALSE),List!$A$2:$B$5,2,FALSE)))</f>
        <v/>
      </c>
      <c r="P501" s="69" t="str">
        <f>IF(C501="","",IF(ISERROR(VLOOKUP(VLOOKUP(C501,Table1[[Practice no.]:[12]],30,FALSE),List!$A$2:$B$5,2,FALSE)),"",VLOOKUP(VLOOKUP(C501,Table1[[Practice no.]:[12]],30,FALSE),List!$A$2:$B$5,2,FALSE)))</f>
        <v/>
      </c>
      <c r="Q501" s="77" t="str">
        <f>IF(C501="","",IF(ISERROR(VLOOKUP(VLOOKUP(C501,Table1[[Practice no.]:[12]],31,FALSE),List!$A$2:$B$5,2,FALSE)),"",VLOOKUP(VLOOKUP(C501,Table1[[Practice no.]:[12]],31,FALSE),List!$A$2:$B$5,2,FALSE)))</f>
        <v/>
      </c>
      <c r="R501" s="55" t="str">
        <f>IF(C501="","",IF(ISERROR(VLOOKUP(VLOOKUP(C501,Table1[[Practice no.]:[12]],32,FALSE),List!$A$2:$B$5,2,FALSE)),"",VLOOKUP(VLOOKUP(C501,Table1[[Practice no.]:[12]],32,FALSE),List!$A$2:$B$5,2,FALSE)))</f>
        <v/>
      </c>
      <c r="S501" s="55" t="str">
        <f>IF(C501="","",IF(ISERROR(VLOOKUP(VLOOKUP(C501,Table1[[Practice no.]:[12]],33,FALSE),List!$A$2:$B$5,2,FALSE)),"",VLOOKUP(VLOOKUP(C501,Table1[[Practice no.]:[12]],33,FALSE),List!$A$2:$B$5,2,FALSE)))</f>
        <v/>
      </c>
      <c r="T501" s="55" t="str">
        <f>IF(C501="","",IF(ISERROR(VLOOKUP(VLOOKUP(C501,Table1[[Practice no.]:[12]],34,FALSE),List!$A$2:$B$5,2,FALSE)),"",VLOOKUP(VLOOKUP(C501,Table1[[Practice no.]:[12]],34,FALSE),List!$A$2:$B$5,2,FALSE)))</f>
        <v/>
      </c>
      <c r="U501" s="55" t="str">
        <f>IF(C501="","",IF(ISERROR(VLOOKUP(VLOOKUP(C501,Table1[[Practice no.]:[12]],35,FALSE),List!$A$2:$B$5,2,FALSE)),"",VLOOKUP(VLOOKUP(C501,Table1[[Practice no.]:[12]],35,FALSE),List!$A$2:$B$5,2,FALSE)))</f>
        <v/>
      </c>
      <c r="V501" s="55" t="str">
        <f>IF(C501="","",IF(ISERROR(VLOOKUP(VLOOKUP(C501,Table1[[Practice no.]:[12]],36,FALSE),List!$A$2:$B$5,2,FALSE)),"",VLOOKUP(VLOOKUP(C501,Table1[[Practice no.]:[12]],36,FALSE),List!$A$2:$B$5,2,FALSE)))</f>
        <v/>
      </c>
      <c r="W501" s="55" t="str">
        <f>IF(C501="","",IF(ISERROR(VLOOKUP(VLOOKUP(C501,Table1[[Practice no.]:[12]],37,FALSE),List!$A$2:$B$5,2,FALSE)),"",VLOOKUP(VLOOKUP(C501,Table1[[Practice no.]:[12]],37,FALSE),List!$A$2:$B$5,2,FALSE)))</f>
        <v/>
      </c>
      <c r="X501" s="55" t="str">
        <f>IF(C501="","",IF(ISERROR(VLOOKUP(VLOOKUP(C501,Table1[[Practice no.]:[12]],38,FALSE),List!$A$2:$B$5,2,FALSE)),"",VLOOKUP(VLOOKUP(C501,Table1[[Practice no.]:[12]],38,FALSE),List!$A$2:$B$5,2,FALSE)))</f>
        <v/>
      </c>
      <c r="Y501" s="55" t="str">
        <f>IF(C501="","",IF(ISERROR(VLOOKUP(VLOOKUP(C501,Table1[[Practice no.]:[12]],39,FALSE),List!$A$2:$B$5,2,FALSE)),"",VLOOKUP(VLOOKUP(C501,Table1[[Practice no.]:[12]],39,FALSE),List!$A$2:$B$5,2,FALSE)))</f>
        <v/>
      </c>
      <c r="Z501" s="55" t="str">
        <f>IF(C501="","",IF(ISERROR(VLOOKUP(VLOOKUP(C501,Table1[[Practice no.]:[12]],40,FALSE),List!$A$2:$B$5,2,FALSE)),"",VLOOKUP(VLOOKUP(C501,Table1[[Practice no.]:[12]],40,FALSE),List!$A$2:$B$5,2,FALSE)))</f>
        <v/>
      </c>
      <c r="AA501" s="55" t="str">
        <f>IF(C501="","",IF(ISERROR(VLOOKUP(VLOOKUP(C501,Table1[[Practice no.]:[12]],41,FALSE),List!$A$2:$B$5,2,FALSE)),"",VLOOKUP(VLOOKUP(C501,Table1[[Practice no.]:[12]],41,FALSE),List!$A$2:$B$5,2,FALSE)))</f>
        <v/>
      </c>
      <c r="AB501" s="55" t="str">
        <f>IF(C501="","",IF(ISERROR(VLOOKUP(VLOOKUP(C501,Table1[[Practice no.]:[12]],42,FALSE),List!$A$2:$B$5,2,FALSE)),"",VLOOKUP(VLOOKUP(C501,Table1[[Practice no.]:[12]],42,FALSE),List!$A$2:$B$5,2,FALSE)))</f>
        <v/>
      </c>
    </row>
    <row r="502" spans="1:28" ht="40.35" customHeight="1">
      <c r="A502" s="222"/>
      <c r="B502" s="219"/>
      <c r="C502" s="217"/>
      <c r="D502" s="219" t="str">
        <f>IF(C502="","",HYPERLINK("#'" &amp; C502 &amp; "'!A1",VLOOKUP(C502,Table1[[Practice no.]:[Pracitce Name]],2,FALSE)))</f>
        <v/>
      </c>
      <c r="E502" s="65" t="str">
        <f>IF(C502="","",IF(ISERROR(VLOOKUP(VLOOKUP(C502,Table1[[Practice no.]:[12]],19,FALSE),List!$A$2:$B$5,2,FALSE)),"",VLOOKUP(VLOOKUP(C502,Table1[[Practice no.]:[12]],19,FALSE),List!$A$2:$B$5,2,FALSE)))</f>
        <v/>
      </c>
      <c r="F502" s="66" t="str">
        <f>IF(C502="","",IF(ISERROR(VLOOKUP(VLOOKUP(C502,Table1[[Practice no.]:[12]],20,FALSE),List!$A$2:$B$5,2,FALSE)),"",VLOOKUP(VLOOKUP(C502,Table1[[Practice no.]:[12]],20,FALSE),List!$A$2:$B$5,2,FALSE)))</f>
        <v/>
      </c>
      <c r="G502" s="66" t="str">
        <f>IF(C502="","",IF(ISERROR(VLOOKUP(VLOOKUP(C502,Table1[[Practice no.]:[12]],21,FALSE),List!$A$2:$B$5,2,FALSE)),"",VLOOKUP(VLOOKUP(C502,Table1[[Practice no.]:[12]],21,FALSE),List!$A$2:$B$5,2,FALSE)))</f>
        <v/>
      </c>
      <c r="H502" s="67" t="str">
        <f>IF(C502="","",IF(ISERROR(VLOOKUP(VLOOKUP(C502,Table1[[Practice no.]:[12]],22,FALSE),List!$A$2:$B$5,2,FALSE)),"",VLOOKUP(VLOOKUP(C502,Table1[[Practice no.]:[12]],22,FALSE),List!$A$2:$B$5,2,FALSE)))</f>
        <v/>
      </c>
      <c r="I502" s="67" t="str">
        <f>IF(C502="","",IF(ISERROR(VLOOKUP(VLOOKUP(C502,Table1[[Practice no.]:[12]],23,FALSE),List!$A$2:$B$5,2,FALSE)),"",VLOOKUP(VLOOKUP(C502,Table1[[Practice no.]:[12]],23,FALSE),List!$A$2:$B$5,2,FALSE)))</f>
        <v/>
      </c>
      <c r="J502" s="67" t="str">
        <f>IF(C502="","",IF(ISERROR(VLOOKUP(VLOOKUP(C502,Table1[[Practice no.]:[12]],24,FALSE),List!$A$2:$B$5,2,FALSE)),"",VLOOKUP(VLOOKUP(C502,Table1[[Practice no.]:[12]],24,FALSE),List!$A$2:$B$5,2,FALSE)))</f>
        <v/>
      </c>
      <c r="K502" s="68" t="str">
        <f>IF(C502="","",IF(ISERROR(VLOOKUP(VLOOKUP(C502,Table1[[Practice no.]:[12]],25,FALSE),List!$A$2:$B$5,2,FALSE)),"",VLOOKUP(VLOOKUP(C502,Table1[[Practice no.]:[12]],25,FALSE),List!$A$2:$B$5,2,FALSE)))</f>
        <v/>
      </c>
      <c r="L502" s="68" t="str">
        <f>IF(C502="","",IF(ISERROR(VLOOKUP(VLOOKUP(C502,Table1[[Practice no.]:[12]],26,FALSE),List!$A$2:$B$5,2,FALSE)),"",VLOOKUP(VLOOKUP(C502,Table1[[Practice no.]:[12]],26,FALSE),List!$A$2:$B$5,2,FALSE)))</f>
        <v/>
      </c>
      <c r="M502" s="68" t="str">
        <f>IF(C502="","",IF(ISERROR(VLOOKUP(VLOOKUP(C502,Table1[[Practice no.]:[12]],27,FALSE),List!$A$2:$B$5,2,FALSE)),"",VLOOKUP(VLOOKUP(C502,Table1[[Practice no.]:[12]],27,FALSE),List!$A$2:$B$5,2,FALSE)))</f>
        <v/>
      </c>
      <c r="N502" s="69" t="str">
        <f>IF(C502="","",IF(ISERROR(VLOOKUP(VLOOKUP(C502,Table1[[Practice no.]:[12]],28,FALSE),List!$A$2:$B$5,2,FALSE)),"",VLOOKUP(VLOOKUP(C502,Table1[[Practice no.]:[12]],28,FALSE),List!$A$2:$B$5,2,FALSE)))</f>
        <v/>
      </c>
      <c r="O502" s="69" t="str">
        <f>IF(C502="","",IF(ISERROR(VLOOKUP(VLOOKUP(C502,Table1[[Practice no.]:[12]],29,FALSE),List!$A$2:$B$5,2,FALSE)),"",VLOOKUP(VLOOKUP(C502,Table1[[Practice no.]:[12]],29,FALSE),List!$A$2:$B$5,2,FALSE)))</f>
        <v/>
      </c>
      <c r="P502" s="69" t="str">
        <f>IF(C502="","",IF(ISERROR(VLOOKUP(VLOOKUP(C502,Table1[[Practice no.]:[12]],30,FALSE),List!$A$2:$B$5,2,FALSE)),"",VLOOKUP(VLOOKUP(C502,Table1[[Practice no.]:[12]],30,FALSE),List!$A$2:$B$5,2,FALSE)))</f>
        <v/>
      </c>
      <c r="Q502" s="77" t="str">
        <f>IF(C502="","",IF(ISERROR(VLOOKUP(VLOOKUP(C502,Table1[[Practice no.]:[12]],31,FALSE),List!$A$2:$B$5,2,FALSE)),"",VLOOKUP(VLOOKUP(C502,Table1[[Practice no.]:[12]],31,FALSE),List!$A$2:$B$5,2,FALSE)))</f>
        <v/>
      </c>
      <c r="R502" s="55" t="str">
        <f>IF(C502="","",IF(ISERROR(VLOOKUP(VLOOKUP(C502,Table1[[Practice no.]:[12]],32,FALSE),List!$A$2:$B$5,2,FALSE)),"",VLOOKUP(VLOOKUP(C502,Table1[[Practice no.]:[12]],32,FALSE),List!$A$2:$B$5,2,FALSE)))</f>
        <v/>
      </c>
      <c r="S502" s="55" t="str">
        <f>IF(C502="","",IF(ISERROR(VLOOKUP(VLOOKUP(C502,Table1[[Practice no.]:[12]],33,FALSE),List!$A$2:$B$5,2,FALSE)),"",VLOOKUP(VLOOKUP(C502,Table1[[Practice no.]:[12]],33,FALSE),List!$A$2:$B$5,2,FALSE)))</f>
        <v/>
      </c>
      <c r="T502" s="55" t="str">
        <f>IF(C502="","",IF(ISERROR(VLOOKUP(VLOOKUP(C502,Table1[[Practice no.]:[12]],34,FALSE),List!$A$2:$B$5,2,FALSE)),"",VLOOKUP(VLOOKUP(C502,Table1[[Practice no.]:[12]],34,FALSE),List!$A$2:$B$5,2,FALSE)))</f>
        <v/>
      </c>
      <c r="U502" s="55" t="str">
        <f>IF(C502="","",IF(ISERROR(VLOOKUP(VLOOKUP(C502,Table1[[Practice no.]:[12]],35,FALSE),List!$A$2:$B$5,2,FALSE)),"",VLOOKUP(VLOOKUP(C502,Table1[[Practice no.]:[12]],35,FALSE),List!$A$2:$B$5,2,FALSE)))</f>
        <v/>
      </c>
      <c r="V502" s="55" t="str">
        <f>IF(C502="","",IF(ISERROR(VLOOKUP(VLOOKUP(C502,Table1[[Practice no.]:[12]],36,FALSE),List!$A$2:$B$5,2,FALSE)),"",VLOOKUP(VLOOKUP(C502,Table1[[Practice no.]:[12]],36,FALSE),List!$A$2:$B$5,2,FALSE)))</f>
        <v/>
      </c>
      <c r="W502" s="55" t="str">
        <f>IF(C502="","",IF(ISERROR(VLOOKUP(VLOOKUP(C502,Table1[[Practice no.]:[12]],37,FALSE),List!$A$2:$B$5,2,FALSE)),"",VLOOKUP(VLOOKUP(C502,Table1[[Practice no.]:[12]],37,FALSE),List!$A$2:$B$5,2,FALSE)))</f>
        <v/>
      </c>
      <c r="X502" s="55" t="str">
        <f>IF(C502="","",IF(ISERROR(VLOOKUP(VLOOKUP(C502,Table1[[Practice no.]:[12]],38,FALSE),List!$A$2:$B$5,2,FALSE)),"",VLOOKUP(VLOOKUP(C502,Table1[[Practice no.]:[12]],38,FALSE),List!$A$2:$B$5,2,FALSE)))</f>
        <v/>
      </c>
      <c r="Y502" s="55" t="str">
        <f>IF(C502="","",IF(ISERROR(VLOOKUP(VLOOKUP(C502,Table1[[Practice no.]:[12]],39,FALSE),List!$A$2:$B$5,2,FALSE)),"",VLOOKUP(VLOOKUP(C502,Table1[[Practice no.]:[12]],39,FALSE),List!$A$2:$B$5,2,FALSE)))</f>
        <v/>
      </c>
      <c r="Z502" s="55" t="str">
        <f>IF(C502="","",IF(ISERROR(VLOOKUP(VLOOKUP(C502,Table1[[Practice no.]:[12]],40,FALSE),List!$A$2:$B$5,2,FALSE)),"",VLOOKUP(VLOOKUP(C502,Table1[[Practice no.]:[12]],40,FALSE),List!$A$2:$B$5,2,FALSE)))</f>
        <v/>
      </c>
      <c r="AA502" s="55" t="str">
        <f>IF(C502="","",IF(ISERROR(VLOOKUP(VLOOKUP(C502,Table1[[Practice no.]:[12]],41,FALSE),List!$A$2:$B$5,2,FALSE)),"",VLOOKUP(VLOOKUP(C502,Table1[[Practice no.]:[12]],41,FALSE),List!$A$2:$B$5,2,FALSE)))</f>
        <v/>
      </c>
      <c r="AB502" s="55" t="str">
        <f>IF(C502="","",IF(ISERROR(VLOOKUP(VLOOKUP(C502,Table1[[Practice no.]:[12]],42,FALSE),List!$A$2:$B$5,2,FALSE)),"",VLOOKUP(VLOOKUP(C502,Table1[[Practice no.]:[12]],42,FALSE),List!$A$2:$B$5,2,FALSE)))</f>
        <v/>
      </c>
    </row>
    <row r="503" spans="1:28" ht="40.35" customHeight="1">
      <c r="A503" s="222"/>
      <c r="B503" s="219"/>
      <c r="C503" s="217"/>
      <c r="D503" s="219" t="str">
        <f>IF(C503="","",HYPERLINK("#'" &amp; C503 &amp; "'!A1",VLOOKUP(C503,Table1[[Practice no.]:[Pracitce Name]],2,FALSE)))</f>
        <v/>
      </c>
      <c r="E503" s="65" t="str">
        <f>IF(C503="","",IF(ISERROR(VLOOKUP(VLOOKUP(C503,Table1[[Practice no.]:[12]],19,FALSE),List!$A$2:$B$5,2,FALSE)),"",VLOOKUP(VLOOKUP(C503,Table1[[Practice no.]:[12]],19,FALSE),List!$A$2:$B$5,2,FALSE)))</f>
        <v/>
      </c>
      <c r="F503" s="66" t="str">
        <f>IF(C503="","",IF(ISERROR(VLOOKUP(VLOOKUP(C503,Table1[[Practice no.]:[12]],20,FALSE),List!$A$2:$B$5,2,FALSE)),"",VLOOKUP(VLOOKUP(C503,Table1[[Practice no.]:[12]],20,FALSE),List!$A$2:$B$5,2,FALSE)))</f>
        <v/>
      </c>
      <c r="G503" s="66" t="str">
        <f>IF(C503="","",IF(ISERROR(VLOOKUP(VLOOKUP(C503,Table1[[Practice no.]:[12]],21,FALSE),List!$A$2:$B$5,2,FALSE)),"",VLOOKUP(VLOOKUP(C503,Table1[[Practice no.]:[12]],21,FALSE),List!$A$2:$B$5,2,FALSE)))</f>
        <v/>
      </c>
      <c r="H503" s="67" t="str">
        <f>IF(C503="","",IF(ISERROR(VLOOKUP(VLOOKUP(C503,Table1[[Practice no.]:[12]],22,FALSE),List!$A$2:$B$5,2,FALSE)),"",VLOOKUP(VLOOKUP(C503,Table1[[Practice no.]:[12]],22,FALSE),List!$A$2:$B$5,2,FALSE)))</f>
        <v/>
      </c>
      <c r="I503" s="67" t="str">
        <f>IF(C503="","",IF(ISERROR(VLOOKUP(VLOOKUP(C503,Table1[[Practice no.]:[12]],23,FALSE),List!$A$2:$B$5,2,FALSE)),"",VLOOKUP(VLOOKUP(C503,Table1[[Practice no.]:[12]],23,FALSE),List!$A$2:$B$5,2,FALSE)))</f>
        <v/>
      </c>
      <c r="J503" s="67" t="str">
        <f>IF(C503="","",IF(ISERROR(VLOOKUP(VLOOKUP(C503,Table1[[Practice no.]:[12]],24,FALSE),List!$A$2:$B$5,2,FALSE)),"",VLOOKUP(VLOOKUP(C503,Table1[[Practice no.]:[12]],24,FALSE),List!$A$2:$B$5,2,FALSE)))</f>
        <v/>
      </c>
      <c r="K503" s="68" t="str">
        <f>IF(C503="","",IF(ISERROR(VLOOKUP(VLOOKUP(C503,Table1[[Practice no.]:[12]],25,FALSE),List!$A$2:$B$5,2,FALSE)),"",VLOOKUP(VLOOKUP(C503,Table1[[Practice no.]:[12]],25,FALSE),List!$A$2:$B$5,2,FALSE)))</f>
        <v/>
      </c>
      <c r="L503" s="68" t="str">
        <f>IF(C503="","",IF(ISERROR(VLOOKUP(VLOOKUP(C503,Table1[[Practice no.]:[12]],26,FALSE),List!$A$2:$B$5,2,FALSE)),"",VLOOKUP(VLOOKUP(C503,Table1[[Practice no.]:[12]],26,FALSE),List!$A$2:$B$5,2,FALSE)))</f>
        <v/>
      </c>
      <c r="M503" s="68" t="str">
        <f>IF(C503="","",IF(ISERROR(VLOOKUP(VLOOKUP(C503,Table1[[Practice no.]:[12]],27,FALSE),List!$A$2:$B$5,2,FALSE)),"",VLOOKUP(VLOOKUP(C503,Table1[[Practice no.]:[12]],27,FALSE),List!$A$2:$B$5,2,FALSE)))</f>
        <v/>
      </c>
      <c r="N503" s="69" t="str">
        <f>IF(C503="","",IF(ISERROR(VLOOKUP(VLOOKUP(C503,Table1[[Practice no.]:[12]],28,FALSE),List!$A$2:$B$5,2,FALSE)),"",VLOOKUP(VLOOKUP(C503,Table1[[Practice no.]:[12]],28,FALSE),List!$A$2:$B$5,2,FALSE)))</f>
        <v/>
      </c>
      <c r="O503" s="69" t="str">
        <f>IF(C503="","",IF(ISERROR(VLOOKUP(VLOOKUP(C503,Table1[[Practice no.]:[12]],29,FALSE),List!$A$2:$B$5,2,FALSE)),"",VLOOKUP(VLOOKUP(C503,Table1[[Practice no.]:[12]],29,FALSE),List!$A$2:$B$5,2,FALSE)))</f>
        <v/>
      </c>
      <c r="P503" s="69" t="str">
        <f>IF(C503="","",IF(ISERROR(VLOOKUP(VLOOKUP(C503,Table1[[Practice no.]:[12]],30,FALSE),List!$A$2:$B$5,2,FALSE)),"",VLOOKUP(VLOOKUP(C503,Table1[[Practice no.]:[12]],30,FALSE),List!$A$2:$B$5,2,FALSE)))</f>
        <v/>
      </c>
      <c r="Q503" s="77" t="str">
        <f>IF(C503="","",IF(ISERROR(VLOOKUP(VLOOKUP(C503,Table1[[Practice no.]:[12]],31,FALSE),List!$A$2:$B$5,2,FALSE)),"",VLOOKUP(VLOOKUP(C503,Table1[[Practice no.]:[12]],31,FALSE),List!$A$2:$B$5,2,FALSE)))</f>
        <v/>
      </c>
      <c r="R503" s="55" t="str">
        <f>IF(C503="","",IF(ISERROR(VLOOKUP(VLOOKUP(C503,Table1[[Practice no.]:[12]],32,FALSE),List!$A$2:$B$5,2,FALSE)),"",VLOOKUP(VLOOKUP(C503,Table1[[Practice no.]:[12]],32,FALSE),List!$A$2:$B$5,2,FALSE)))</f>
        <v/>
      </c>
      <c r="S503" s="55" t="str">
        <f>IF(C503="","",IF(ISERROR(VLOOKUP(VLOOKUP(C503,Table1[[Practice no.]:[12]],33,FALSE),List!$A$2:$B$5,2,FALSE)),"",VLOOKUP(VLOOKUP(C503,Table1[[Practice no.]:[12]],33,FALSE),List!$A$2:$B$5,2,FALSE)))</f>
        <v/>
      </c>
      <c r="T503" s="55" t="str">
        <f>IF(C503="","",IF(ISERROR(VLOOKUP(VLOOKUP(C503,Table1[[Practice no.]:[12]],34,FALSE),List!$A$2:$B$5,2,FALSE)),"",VLOOKUP(VLOOKUP(C503,Table1[[Practice no.]:[12]],34,FALSE),List!$A$2:$B$5,2,FALSE)))</f>
        <v/>
      </c>
      <c r="U503" s="55" t="str">
        <f>IF(C503="","",IF(ISERROR(VLOOKUP(VLOOKUP(C503,Table1[[Practice no.]:[12]],35,FALSE),List!$A$2:$B$5,2,FALSE)),"",VLOOKUP(VLOOKUP(C503,Table1[[Practice no.]:[12]],35,FALSE),List!$A$2:$B$5,2,FALSE)))</f>
        <v/>
      </c>
      <c r="V503" s="55" t="str">
        <f>IF(C503="","",IF(ISERROR(VLOOKUP(VLOOKUP(C503,Table1[[Practice no.]:[12]],36,FALSE),List!$A$2:$B$5,2,FALSE)),"",VLOOKUP(VLOOKUP(C503,Table1[[Practice no.]:[12]],36,FALSE),List!$A$2:$B$5,2,FALSE)))</f>
        <v/>
      </c>
      <c r="W503" s="55" t="str">
        <f>IF(C503="","",IF(ISERROR(VLOOKUP(VLOOKUP(C503,Table1[[Practice no.]:[12]],37,FALSE),List!$A$2:$B$5,2,FALSE)),"",VLOOKUP(VLOOKUP(C503,Table1[[Practice no.]:[12]],37,FALSE),List!$A$2:$B$5,2,FALSE)))</f>
        <v/>
      </c>
      <c r="X503" s="55" t="str">
        <f>IF(C503="","",IF(ISERROR(VLOOKUP(VLOOKUP(C503,Table1[[Practice no.]:[12]],38,FALSE),List!$A$2:$B$5,2,FALSE)),"",VLOOKUP(VLOOKUP(C503,Table1[[Practice no.]:[12]],38,FALSE),List!$A$2:$B$5,2,FALSE)))</f>
        <v/>
      </c>
      <c r="Y503" s="55" t="str">
        <f>IF(C503="","",IF(ISERROR(VLOOKUP(VLOOKUP(C503,Table1[[Practice no.]:[12]],39,FALSE),List!$A$2:$B$5,2,FALSE)),"",VLOOKUP(VLOOKUP(C503,Table1[[Practice no.]:[12]],39,FALSE),List!$A$2:$B$5,2,FALSE)))</f>
        <v/>
      </c>
      <c r="Z503" s="55" t="str">
        <f>IF(C503="","",IF(ISERROR(VLOOKUP(VLOOKUP(C503,Table1[[Practice no.]:[12]],40,FALSE),List!$A$2:$B$5,2,FALSE)),"",VLOOKUP(VLOOKUP(C503,Table1[[Practice no.]:[12]],40,FALSE),List!$A$2:$B$5,2,FALSE)))</f>
        <v/>
      </c>
      <c r="AA503" s="55" t="str">
        <f>IF(C503="","",IF(ISERROR(VLOOKUP(VLOOKUP(C503,Table1[[Practice no.]:[12]],41,FALSE),List!$A$2:$B$5,2,FALSE)),"",VLOOKUP(VLOOKUP(C503,Table1[[Practice no.]:[12]],41,FALSE),List!$A$2:$B$5,2,FALSE)))</f>
        <v/>
      </c>
      <c r="AB503" s="55" t="str">
        <f>IF(C503="","",IF(ISERROR(VLOOKUP(VLOOKUP(C503,Table1[[Practice no.]:[12]],42,FALSE),List!$A$2:$B$5,2,FALSE)),"",VLOOKUP(VLOOKUP(C503,Table1[[Practice no.]:[12]],42,FALSE),List!$A$2:$B$5,2,FALSE)))</f>
        <v/>
      </c>
    </row>
    <row r="504" spans="1:28" ht="40.35" customHeight="1">
      <c r="A504" s="222"/>
      <c r="B504" s="219"/>
      <c r="C504" s="217"/>
      <c r="D504" s="219" t="str">
        <f>IF(C504="","",HYPERLINK("#'" &amp; C504 &amp; "'!A1",VLOOKUP(C504,Table1[[Practice no.]:[Pracitce Name]],2,FALSE)))</f>
        <v/>
      </c>
      <c r="E504" s="65" t="str">
        <f>IF(C504="","",IF(ISERROR(VLOOKUP(VLOOKUP(C504,Table1[[Practice no.]:[12]],19,FALSE),List!$A$2:$B$5,2,FALSE)),"",VLOOKUP(VLOOKUP(C504,Table1[[Practice no.]:[12]],19,FALSE),List!$A$2:$B$5,2,FALSE)))</f>
        <v/>
      </c>
      <c r="F504" s="66" t="str">
        <f>IF(C504="","",IF(ISERROR(VLOOKUP(VLOOKUP(C504,Table1[[Practice no.]:[12]],20,FALSE),List!$A$2:$B$5,2,FALSE)),"",VLOOKUP(VLOOKUP(C504,Table1[[Practice no.]:[12]],20,FALSE),List!$A$2:$B$5,2,FALSE)))</f>
        <v/>
      </c>
      <c r="G504" s="66" t="str">
        <f>IF(C504="","",IF(ISERROR(VLOOKUP(VLOOKUP(C504,Table1[[Practice no.]:[12]],21,FALSE),List!$A$2:$B$5,2,FALSE)),"",VLOOKUP(VLOOKUP(C504,Table1[[Practice no.]:[12]],21,FALSE),List!$A$2:$B$5,2,FALSE)))</f>
        <v/>
      </c>
      <c r="H504" s="67" t="str">
        <f>IF(C504="","",IF(ISERROR(VLOOKUP(VLOOKUP(C504,Table1[[Practice no.]:[12]],22,FALSE),List!$A$2:$B$5,2,FALSE)),"",VLOOKUP(VLOOKUP(C504,Table1[[Practice no.]:[12]],22,FALSE),List!$A$2:$B$5,2,FALSE)))</f>
        <v/>
      </c>
      <c r="I504" s="67" t="str">
        <f>IF(C504="","",IF(ISERROR(VLOOKUP(VLOOKUP(C504,Table1[[Practice no.]:[12]],23,FALSE),List!$A$2:$B$5,2,FALSE)),"",VLOOKUP(VLOOKUP(C504,Table1[[Practice no.]:[12]],23,FALSE),List!$A$2:$B$5,2,FALSE)))</f>
        <v/>
      </c>
      <c r="J504" s="67" t="str">
        <f>IF(C504="","",IF(ISERROR(VLOOKUP(VLOOKUP(C504,Table1[[Practice no.]:[12]],24,FALSE),List!$A$2:$B$5,2,FALSE)),"",VLOOKUP(VLOOKUP(C504,Table1[[Practice no.]:[12]],24,FALSE),List!$A$2:$B$5,2,FALSE)))</f>
        <v/>
      </c>
      <c r="K504" s="68" t="str">
        <f>IF(C504="","",IF(ISERROR(VLOOKUP(VLOOKUP(C504,Table1[[Practice no.]:[12]],25,FALSE),List!$A$2:$B$5,2,FALSE)),"",VLOOKUP(VLOOKUP(C504,Table1[[Practice no.]:[12]],25,FALSE),List!$A$2:$B$5,2,FALSE)))</f>
        <v/>
      </c>
      <c r="L504" s="68" t="str">
        <f>IF(C504="","",IF(ISERROR(VLOOKUP(VLOOKUP(C504,Table1[[Practice no.]:[12]],26,FALSE),List!$A$2:$B$5,2,FALSE)),"",VLOOKUP(VLOOKUP(C504,Table1[[Practice no.]:[12]],26,FALSE),List!$A$2:$B$5,2,FALSE)))</f>
        <v/>
      </c>
      <c r="M504" s="68" t="str">
        <f>IF(C504="","",IF(ISERROR(VLOOKUP(VLOOKUP(C504,Table1[[Practice no.]:[12]],27,FALSE),List!$A$2:$B$5,2,FALSE)),"",VLOOKUP(VLOOKUP(C504,Table1[[Practice no.]:[12]],27,FALSE),List!$A$2:$B$5,2,FALSE)))</f>
        <v/>
      </c>
      <c r="N504" s="69" t="str">
        <f>IF(C504="","",IF(ISERROR(VLOOKUP(VLOOKUP(C504,Table1[[Practice no.]:[12]],28,FALSE),List!$A$2:$B$5,2,FALSE)),"",VLOOKUP(VLOOKUP(C504,Table1[[Practice no.]:[12]],28,FALSE),List!$A$2:$B$5,2,FALSE)))</f>
        <v/>
      </c>
      <c r="O504" s="69" t="str">
        <f>IF(C504="","",IF(ISERROR(VLOOKUP(VLOOKUP(C504,Table1[[Practice no.]:[12]],29,FALSE),List!$A$2:$B$5,2,FALSE)),"",VLOOKUP(VLOOKUP(C504,Table1[[Practice no.]:[12]],29,FALSE),List!$A$2:$B$5,2,FALSE)))</f>
        <v/>
      </c>
      <c r="P504" s="69" t="str">
        <f>IF(C504="","",IF(ISERROR(VLOOKUP(VLOOKUP(C504,Table1[[Practice no.]:[12]],30,FALSE),List!$A$2:$B$5,2,FALSE)),"",VLOOKUP(VLOOKUP(C504,Table1[[Practice no.]:[12]],30,FALSE),List!$A$2:$B$5,2,FALSE)))</f>
        <v/>
      </c>
      <c r="Q504" s="77" t="str">
        <f>IF(C504="","",IF(ISERROR(VLOOKUP(VLOOKUP(C504,Table1[[Practice no.]:[12]],31,FALSE),List!$A$2:$B$5,2,FALSE)),"",VLOOKUP(VLOOKUP(C504,Table1[[Practice no.]:[12]],31,FALSE),List!$A$2:$B$5,2,FALSE)))</f>
        <v/>
      </c>
      <c r="R504" s="55" t="str">
        <f>IF(C504="","",IF(ISERROR(VLOOKUP(VLOOKUP(C504,Table1[[Practice no.]:[12]],32,FALSE),List!$A$2:$B$5,2,FALSE)),"",VLOOKUP(VLOOKUP(C504,Table1[[Practice no.]:[12]],32,FALSE),List!$A$2:$B$5,2,FALSE)))</f>
        <v/>
      </c>
      <c r="S504" s="55" t="str">
        <f>IF(C504="","",IF(ISERROR(VLOOKUP(VLOOKUP(C504,Table1[[Practice no.]:[12]],33,FALSE),List!$A$2:$B$5,2,FALSE)),"",VLOOKUP(VLOOKUP(C504,Table1[[Practice no.]:[12]],33,FALSE),List!$A$2:$B$5,2,FALSE)))</f>
        <v/>
      </c>
      <c r="T504" s="55" t="str">
        <f>IF(C504="","",IF(ISERROR(VLOOKUP(VLOOKUP(C504,Table1[[Practice no.]:[12]],34,FALSE),List!$A$2:$B$5,2,FALSE)),"",VLOOKUP(VLOOKUP(C504,Table1[[Practice no.]:[12]],34,FALSE),List!$A$2:$B$5,2,FALSE)))</f>
        <v/>
      </c>
      <c r="U504" s="55" t="str">
        <f>IF(C504="","",IF(ISERROR(VLOOKUP(VLOOKUP(C504,Table1[[Practice no.]:[12]],35,FALSE),List!$A$2:$B$5,2,FALSE)),"",VLOOKUP(VLOOKUP(C504,Table1[[Practice no.]:[12]],35,FALSE),List!$A$2:$B$5,2,FALSE)))</f>
        <v/>
      </c>
      <c r="V504" s="55" t="str">
        <f>IF(C504="","",IF(ISERROR(VLOOKUP(VLOOKUP(C504,Table1[[Practice no.]:[12]],36,FALSE),List!$A$2:$B$5,2,FALSE)),"",VLOOKUP(VLOOKUP(C504,Table1[[Practice no.]:[12]],36,FALSE),List!$A$2:$B$5,2,FALSE)))</f>
        <v/>
      </c>
      <c r="W504" s="55" t="str">
        <f>IF(C504="","",IF(ISERROR(VLOOKUP(VLOOKUP(C504,Table1[[Practice no.]:[12]],37,FALSE),List!$A$2:$B$5,2,FALSE)),"",VLOOKUP(VLOOKUP(C504,Table1[[Practice no.]:[12]],37,FALSE),List!$A$2:$B$5,2,FALSE)))</f>
        <v/>
      </c>
      <c r="X504" s="55" t="str">
        <f>IF(C504="","",IF(ISERROR(VLOOKUP(VLOOKUP(C504,Table1[[Practice no.]:[12]],38,FALSE),List!$A$2:$B$5,2,FALSE)),"",VLOOKUP(VLOOKUP(C504,Table1[[Practice no.]:[12]],38,FALSE),List!$A$2:$B$5,2,FALSE)))</f>
        <v/>
      </c>
      <c r="Y504" s="55" t="str">
        <f>IF(C504="","",IF(ISERROR(VLOOKUP(VLOOKUP(C504,Table1[[Practice no.]:[12]],39,FALSE),List!$A$2:$B$5,2,FALSE)),"",VLOOKUP(VLOOKUP(C504,Table1[[Practice no.]:[12]],39,FALSE),List!$A$2:$B$5,2,FALSE)))</f>
        <v/>
      </c>
      <c r="Z504" s="55" t="str">
        <f>IF(C504="","",IF(ISERROR(VLOOKUP(VLOOKUP(C504,Table1[[Practice no.]:[12]],40,FALSE),List!$A$2:$B$5,2,FALSE)),"",VLOOKUP(VLOOKUP(C504,Table1[[Practice no.]:[12]],40,FALSE),List!$A$2:$B$5,2,FALSE)))</f>
        <v/>
      </c>
      <c r="AA504" s="55" t="str">
        <f>IF(C504="","",IF(ISERROR(VLOOKUP(VLOOKUP(C504,Table1[[Practice no.]:[12]],41,FALSE),List!$A$2:$B$5,2,FALSE)),"",VLOOKUP(VLOOKUP(C504,Table1[[Practice no.]:[12]],41,FALSE),List!$A$2:$B$5,2,FALSE)))</f>
        <v/>
      </c>
      <c r="AB504" s="55" t="str">
        <f>IF(C504="","",IF(ISERROR(VLOOKUP(VLOOKUP(C504,Table1[[Practice no.]:[12]],42,FALSE),List!$A$2:$B$5,2,FALSE)),"",VLOOKUP(VLOOKUP(C504,Table1[[Practice no.]:[12]],42,FALSE),List!$A$2:$B$5,2,FALSE)))</f>
        <v/>
      </c>
    </row>
    <row r="505" spans="1:28" ht="40.35" customHeight="1">
      <c r="D505" s="39" t="str">
        <f>IF(C505="","",HYPERLINK("#'" &amp; C505 &amp; "'!A1",VLOOKUP(C505,Table1[[Practice no.]:[Pracitce Name]],2,FALSE)))</f>
        <v/>
      </c>
      <c r="E505" s="65" t="str">
        <f>IF(C505="","",IF(ISERROR(VLOOKUP(VLOOKUP(C505,Table1[[Practice no.]:[12]],19,FALSE),List!$A$2:$B$5,2,FALSE)),"",VLOOKUP(VLOOKUP(C505,Table1[[Practice no.]:[12]],19,FALSE),List!$A$2:$B$5,2,FALSE)))</f>
        <v/>
      </c>
      <c r="F505" s="66" t="str">
        <f>IF(C505="","",IF(ISERROR(VLOOKUP(VLOOKUP(C505,Table1[[Practice no.]:[12]],20,FALSE),List!$A$2:$B$5,2,FALSE)),"",VLOOKUP(VLOOKUP(C505,Table1[[Practice no.]:[12]],20,FALSE),List!$A$2:$B$5,2,FALSE)))</f>
        <v/>
      </c>
      <c r="G505" s="66" t="str">
        <f>IF(C505="","",IF(ISERROR(VLOOKUP(VLOOKUP(C505,Table1[[Practice no.]:[12]],21,FALSE),List!$A$2:$B$5,2,FALSE)),"",VLOOKUP(VLOOKUP(C505,Table1[[Practice no.]:[12]],21,FALSE),List!$A$2:$B$5,2,FALSE)))</f>
        <v/>
      </c>
      <c r="H505" s="67" t="str">
        <f>IF(C505="","",IF(ISERROR(VLOOKUP(VLOOKUP(C505,Table1[[Practice no.]:[12]],22,FALSE),List!$A$2:$B$5,2,FALSE)),"",VLOOKUP(VLOOKUP(C505,Table1[[Practice no.]:[12]],22,FALSE),List!$A$2:$B$5,2,FALSE)))</f>
        <v/>
      </c>
      <c r="I505" s="67" t="str">
        <f>IF(C505="","",IF(ISERROR(VLOOKUP(VLOOKUP(C505,Table1[[Practice no.]:[12]],23,FALSE),List!$A$2:$B$5,2,FALSE)),"",VLOOKUP(VLOOKUP(C505,Table1[[Practice no.]:[12]],23,FALSE),List!$A$2:$B$5,2,FALSE)))</f>
        <v/>
      </c>
      <c r="J505" s="67" t="str">
        <f>IF(C505="","",IF(ISERROR(VLOOKUP(VLOOKUP(C505,Table1[[Practice no.]:[12]],24,FALSE),List!$A$2:$B$5,2,FALSE)),"",VLOOKUP(VLOOKUP(C505,Table1[[Practice no.]:[12]],24,FALSE),List!$A$2:$B$5,2,FALSE)))</f>
        <v/>
      </c>
      <c r="K505" s="68" t="str">
        <f>IF(C505="","",IF(ISERROR(VLOOKUP(VLOOKUP(C505,Table1[[Practice no.]:[12]],25,FALSE),List!$A$2:$B$5,2,FALSE)),"",VLOOKUP(VLOOKUP(C505,Table1[[Practice no.]:[12]],25,FALSE),List!$A$2:$B$5,2,FALSE)))</f>
        <v/>
      </c>
      <c r="L505" s="68" t="str">
        <f>IF(C505="","",IF(ISERROR(VLOOKUP(VLOOKUP(C505,Table1[[Practice no.]:[12]],26,FALSE),List!$A$2:$B$5,2,FALSE)),"",VLOOKUP(VLOOKUP(C505,Table1[[Practice no.]:[12]],26,FALSE),List!$A$2:$B$5,2,FALSE)))</f>
        <v/>
      </c>
      <c r="M505" s="68" t="str">
        <f>IF(C505="","",IF(ISERROR(VLOOKUP(VLOOKUP(C505,Table1[[Practice no.]:[12]],27,FALSE),List!$A$2:$B$5,2,FALSE)),"",VLOOKUP(VLOOKUP(C505,Table1[[Practice no.]:[12]],27,FALSE),List!$A$2:$B$5,2,FALSE)))</f>
        <v/>
      </c>
      <c r="N505" s="69" t="str">
        <f>IF(C505="","",IF(ISERROR(VLOOKUP(VLOOKUP(C505,Table1[[Practice no.]:[12]],28,FALSE),List!$A$2:$B$5,2,FALSE)),"",VLOOKUP(VLOOKUP(C505,Table1[[Practice no.]:[12]],28,FALSE),List!$A$2:$B$5,2,FALSE)))</f>
        <v/>
      </c>
      <c r="O505" s="69" t="str">
        <f>IF(C505="","",IF(ISERROR(VLOOKUP(VLOOKUP(C505,Table1[[Practice no.]:[12]],29,FALSE),List!$A$2:$B$5,2,FALSE)),"",VLOOKUP(VLOOKUP(C505,Table1[[Practice no.]:[12]],29,FALSE),List!$A$2:$B$5,2,FALSE)))</f>
        <v/>
      </c>
      <c r="P505" s="69" t="str">
        <f>IF(C505="","",IF(ISERROR(VLOOKUP(VLOOKUP(C505,Table1[[Practice no.]:[12]],30,FALSE),List!$A$2:$B$5,2,FALSE)),"",VLOOKUP(VLOOKUP(C505,Table1[[Practice no.]:[12]],30,FALSE),List!$A$2:$B$5,2,FALSE)))</f>
        <v/>
      </c>
      <c r="Q505" s="77" t="str">
        <f>IF(C505="","",IF(ISERROR(VLOOKUP(VLOOKUP(C505,Table1[[Practice no.]:[12]],31,FALSE),List!$A$2:$B$5,2,FALSE)),"",VLOOKUP(VLOOKUP(C505,Table1[[Practice no.]:[12]],31,FALSE),List!$A$2:$B$5,2,FALSE)))</f>
        <v/>
      </c>
      <c r="R505" s="55" t="str">
        <f>IF(C505="","",IF(ISERROR(VLOOKUP(VLOOKUP(C505,Table1[[Practice no.]:[12]],32,FALSE),List!$A$2:$B$5,2,FALSE)),"",VLOOKUP(VLOOKUP(C505,Table1[[Practice no.]:[12]],32,FALSE),List!$A$2:$B$5,2,FALSE)))</f>
        <v/>
      </c>
      <c r="S505" s="55" t="str">
        <f>IF(C505="","",IF(ISERROR(VLOOKUP(VLOOKUP(C505,Table1[[Practice no.]:[12]],33,FALSE),List!$A$2:$B$5,2,FALSE)),"",VLOOKUP(VLOOKUP(C505,Table1[[Practice no.]:[12]],33,FALSE),List!$A$2:$B$5,2,FALSE)))</f>
        <v/>
      </c>
      <c r="T505" s="55" t="str">
        <f>IF(C505="","",IF(ISERROR(VLOOKUP(VLOOKUP(C505,Table1[[Practice no.]:[12]],34,FALSE),List!$A$2:$B$5,2,FALSE)),"",VLOOKUP(VLOOKUP(C505,Table1[[Practice no.]:[12]],34,FALSE),List!$A$2:$B$5,2,FALSE)))</f>
        <v/>
      </c>
      <c r="U505" s="55" t="str">
        <f>IF(C505="","",IF(ISERROR(VLOOKUP(VLOOKUP(C505,Table1[[Practice no.]:[12]],35,FALSE),List!$A$2:$B$5,2,FALSE)),"",VLOOKUP(VLOOKUP(C505,Table1[[Practice no.]:[12]],35,FALSE),List!$A$2:$B$5,2,FALSE)))</f>
        <v/>
      </c>
      <c r="V505" s="55" t="str">
        <f>IF(C505="","",IF(ISERROR(VLOOKUP(VLOOKUP(C505,Table1[[Practice no.]:[12]],36,FALSE),List!$A$2:$B$5,2,FALSE)),"",VLOOKUP(VLOOKUP(C505,Table1[[Practice no.]:[12]],36,FALSE),List!$A$2:$B$5,2,FALSE)))</f>
        <v/>
      </c>
      <c r="W505" s="55" t="str">
        <f>IF(C505="","",IF(ISERROR(VLOOKUP(VLOOKUP(C505,Table1[[Practice no.]:[12]],37,FALSE),List!$A$2:$B$5,2,FALSE)),"",VLOOKUP(VLOOKUP(C505,Table1[[Practice no.]:[12]],37,FALSE),List!$A$2:$B$5,2,FALSE)))</f>
        <v/>
      </c>
      <c r="X505" s="55" t="str">
        <f>IF(C505="","",IF(ISERROR(VLOOKUP(VLOOKUP(C505,Table1[[Practice no.]:[12]],38,FALSE),List!$A$2:$B$5,2,FALSE)),"",VLOOKUP(VLOOKUP(C505,Table1[[Practice no.]:[12]],38,FALSE),List!$A$2:$B$5,2,FALSE)))</f>
        <v/>
      </c>
      <c r="Y505" s="55" t="str">
        <f>IF(C505="","",IF(ISERROR(VLOOKUP(VLOOKUP(C505,Table1[[Practice no.]:[12]],39,FALSE),List!$A$2:$B$5,2,FALSE)),"",VLOOKUP(VLOOKUP(C505,Table1[[Practice no.]:[12]],39,FALSE),List!$A$2:$B$5,2,FALSE)))</f>
        <v/>
      </c>
      <c r="Z505" s="55" t="str">
        <f>IF(C505="","",IF(ISERROR(VLOOKUP(VLOOKUP(C505,Table1[[Practice no.]:[12]],40,FALSE),List!$A$2:$B$5,2,FALSE)),"",VLOOKUP(VLOOKUP(C505,Table1[[Practice no.]:[12]],40,FALSE),List!$A$2:$B$5,2,FALSE)))</f>
        <v/>
      </c>
      <c r="AA505" s="55" t="str">
        <f>IF(C505="","",IF(ISERROR(VLOOKUP(VLOOKUP(C505,Table1[[Practice no.]:[12]],41,FALSE),List!$A$2:$B$5,2,FALSE)),"",VLOOKUP(VLOOKUP(C505,Table1[[Practice no.]:[12]],41,FALSE),List!$A$2:$B$5,2,FALSE)))</f>
        <v/>
      </c>
      <c r="AB505" s="55" t="str">
        <f>IF(C505="","",IF(ISERROR(VLOOKUP(VLOOKUP(C505,Table1[[Practice no.]:[12]],42,FALSE),List!$A$2:$B$5,2,FALSE)),"",VLOOKUP(VLOOKUP(C505,Table1[[Practice no.]:[12]],42,FALSE),List!$A$2:$B$5,2,FALSE)))</f>
        <v/>
      </c>
    </row>
    <row r="506" spans="1:28" ht="40.35" customHeight="1">
      <c r="D506" s="39" t="str">
        <f>IF(C506="","",HYPERLINK("#'" &amp; C506 &amp; "'!A1",VLOOKUP(C506,Table1[[Practice no.]:[Pracitce Name]],2,FALSE)))</f>
        <v/>
      </c>
      <c r="E506" s="65" t="str">
        <f>IF(C506="","",IF(ISERROR(VLOOKUP(VLOOKUP(C506,Table1[[Practice no.]:[12]],19,FALSE),List!$A$2:$B$5,2,FALSE)),"",VLOOKUP(VLOOKUP(C506,Table1[[Practice no.]:[12]],19,FALSE),List!$A$2:$B$5,2,FALSE)))</f>
        <v/>
      </c>
      <c r="F506" s="66" t="str">
        <f>IF(C506="","",IF(ISERROR(VLOOKUP(VLOOKUP(C506,Table1[[Practice no.]:[12]],20,FALSE),List!$A$2:$B$5,2,FALSE)),"",VLOOKUP(VLOOKUP(C506,Table1[[Practice no.]:[12]],20,FALSE),List!$A$2:$B$5,2,FALSE)))</f>
        <v/>
      </c>
      <c r="G506" s="66" t="str">
        <f>IF(C506="","",IF(ISERROR(VLOOKUP(VLOOKUP(C506,Table1[[Practice no.]:[12]],21,FALSE),List!$A$2:$B$5,2,FALSE)),"",VLOOKUP(VLOOKUP(C506,Table1[[Practice no.]:[12]],21,FALSE),List!$A$2:$B$5,2,FALSE)))</f>
        <v/>
      </c>
      <c r="H506" s="67" t="str">
        <f>IF(C506="","",IF(ISERROR(VLOOKUP(VLOOKUP(C506,Table1[[Practice no.]:[12]],22,FALSE),List!$A$2:$B$5,2,FALSE)),"",VLOOKUP(VLOOKUP(C506,Table1[[Practice no.]:[12]],22,FALSE),List!$A$2:$B$5,2,FALSE)))</f>
        <v/>
      </c>
      <c r="I506" s="67" t="str">
        <f>IF(C506="","",IF(ISERROR(VLOOKUP(VLOOKUP(C506,Table1[[Practice no.]:[12]],23,FALSE),List!$A$2:$B$5,2,FALSE)),"",VLOOKUP(VLOOKUP(C506,Table1[[Practice no.]:[12]],23,FALSE),List!$A$2:$B$5,2,FALSE)))</f>
        <v/>
      </c>
      <c r="J506" s="67" t="str">
        <f>IF(C506="","",IF(ISERROR(VLOOKUP(VLOOKUP(C506,Table1[[Practice no.]:[12]],24,FALSE),List!$A$2:$B$5,2,FALSE)),"",VLOOKUP(VLOOKUP(C506,Table1[[Practice no.]:[12]],24,FALSE),List!$A$2:$B$5,2,FALSE)))</f>
        <v/>
      </c>
      <c r="K506" s="68" t="str">
        <f>IF(C506="","",IF(ISERROR(VLOOKUP(VLOOKUP(C506,Table1[[Practice no.]:[12]],25,FALSE),List!$A$2:$B$5,2,FALSE)),"",VLOOKUP(VLOOKUP(C506,Table1[[Practice no.]:[12]],25,FALSE),List!$A$2:$B$5,2,FALSE)))</f>
        <v/>
      </c>
      <c r="L506" s="68" t="str">
        <f>IF(C506="","",IF(ISERROR(VLOOKUP(VLOOKUP(C506,Table1[[Practice no.]:[12]],26,FALSE),List!$A$2:$B$5,2,FALSE)),"",VLOOKUP(VLOOKUP(C506,Table1[[Practice no.]:[12]],26,FALSE),List!$A$2:$B$5,2,FALSE)))</f>
        <v/>
      </c>
      <c r="M506" s="68" t="str">
        <f>IF(C506="","",IF(ISERROR(VLOOKUP(VLOOKUP(C506,Table1[[Practice no.]:[12]],27,FALSE),List!$A$2:$B$5,2,FALSE)),"",VLOOKUP(VLOOKUP(C506,Table1[[Practice no.]:[12]],27,FALSE),List!$A$2:$B$5,2,FALSE)))</f>
        <v/>
      </c>
      <c r="N506" s="69" t="str">
        <f>IF(C506="","",IF(ISERROR(VLOOKUP(VLOOKUP(C506,Table1[[Practice no.]:[12]],28,FALSE),List!$A$2:$B$5,2,FALSE)),"",VLOOKUP(VLOOKUP(C506,Table1[[Practice no.]:[12]],28,FALSE),List!$A$2:$B$5,2,FALSE)))</f>
        <v/>
      </c>
      <c r="O506" s="69" t="str">
        <f>IF(C506="","",IF(ISERROR(VLOOKUP(VLOOKUP(C506,Table1[[Practice no.]:[12]],29,FALSE),List!$A$2:$B$5,2,FALSE)),"",VLOOKUP(VLOOKUP(C506,Table1[[Practice no.]:[12]],29,FALSE),List!$A$2:$B$5,2,FALSE)))</f>
        <v/>
      </c>
      <c r="P506" s="69" t="str">
        <f>IF(C506="","",IF(ISERROR(VLOOKUP(VLOOKUP(C506,Table1[[Practice no.]:[12]],30,FALSE),List!$A$2:$B$5,2,FALSE)),"",VLOOKUP(VLOOKUP(C506,Table1[[Practice no.]:[12]],30,FALSE),List!$A$2:$B$5,2,FALSE)))</f>
        <v/>
      </c>
      <c r="Q506" s="77" t="str">
        <f>IF(C506="","",IF(ISERROR(VLOOKUP(VLOOKUP(C506,Table1[[Practice no.]:[12]],31,FALSE),List!$A$2:$B$5,2,FALSE)),"",VLOOKUP(VLOOKUP(C506,Table1[[Practice no.]:[12]],31,FALSE),List!$A$2:$B$5,2,FALSE)))</f>
        <v/>
      </c>
      <c r="R506" s="55" t="str">
        <f>IF(C506="","",IF(ISERROR(VLOOKUP(VLOOKUP(C506,Table1[[Practice no.]:[12]],32,FALSE),List!$A$2:$B$5,2,FALSE)),"",VLOOKUP(VLOOKUP(C506,Table1[[Practice no.]:[12]],32,FALSE),List!$A$2:$B$5,2,FALSE)))</f>
        <v/>
      </c>
      <c r="S506" s="55" t="str">
        <f>IF(C506="","",IF(ISERROR(VLOOKUP(VLOOKUP(C506,Table1[[Practice no.]:[12]],33,FALSE),List!$A$2:$B$5,2,FALSE)),"",VLOOKUP(VLOOKUP(C506,Table1[[Practice no.]:[12]],33,FALSE),List!$A$2:$B$5,2,FALSE)))</f>
        <v/>
      </c>
      <c r="T506" s="55" t="str">
        <f>IF(C506="","",IF(ISERROR(VLOOKUP(VLOOKUP(C506,Table1[[Practice no.]:[12]],34,FALSE),List!$A$2:$B$5,2,FALSE)),"",VLOOKUP(VLOOKUP(C506,Table1[[Practice no.]:[12]],34,FALSE),List!$A$2:$B$5,2,FALSE)))</f>
        <v/>
      </c>
      <c r="U506" s="55" t="str">
        <f>IF(C506="","",IF(ISERROR(VLOOKUP(VLOOKUP(C506,Table1[[Practice no.]:[12]],35,FALSE),List!$A$2:$B$5,2,FALSE)),"",VLOOKUP(VLOOKUP(C506,Table1[[Practice no.]:[12]],35,FALSE),List!$A$2:$B$5,2,FALSE)))</f>
        <v/>
      </c>
      <c r="V506" s="55" t="str">
        <f>IF(C506="","",IF(ISERROR(VLOOKUP(VLOOKUP(C506,Table1[[Practice no.]:[12]],36,FALSE),List!$A$2:$B$5,2,FALSE)),"",VLOOKUP(VLOOKUP(C506,Table1[[Practice no.]:[12]],36,FALSE),List!$A$2:$B$5,2,FALSE)))</f>
        <v/>
      </c>
      <c r="W506" s="55" t="str">
        <f>IF(C506="","",IF(ISERROR(VLOOKUP(VLOOKUP(C506,Table1[[Practice no.]:[12]],37,FALSE),List!$A$2:$B$5,2,FALSE)),"",VLOOKUP(VLOOKUP(C506,Table1[[Practice no.]:[12]],37,FALSE),List!$A$2:$B$5,2,FALSE)))</f>
        <v/>
      </c>
      <c r="X506" s="55" t="str">
        <f>IF(C506="","",IF(ISERROR(VLOOKUP(VLOOKUP(C506,Table1[[Practice no.]:[12]],38,FALSE),List!$A$2:$B$5,2,FALSE)),"",VLOOKUP(VLOOKUP(C506,Table1[[Practice no.]:[12]],38,FALSE),List!$A$2:$B$5,2,FALSE)))</f>
        <v/>
      </c>
      <c r="Y506" s="55" t="str">
        <f>IF(C506="","",IF(ISERROR(VLOOKUP(VLOOKUP(C506,Table1[[Practice no.]:[12]],39,FALSE),List!$A$2:$B$5,2,FALSE)),"",VLOOKUP(VLOOKUP(C506,Table1[[Practice no.]:[12]],39,FALSE),List!$A$2:$B$5,2,FALSE)))</f>
        <v/>
      </c>
      <c r="Z506" s="55" t="str">
        <f>IF(C506="","",IF(ISERROR(VLOOKUP(VLOOKUP(C506,Table1[[Practice no.]:[12]],40,FALSE),List!$A$2:$B$5,2,FALSE)),"",VLOOKUP(VLOOKUP(C506,Table1[[Practice no.]:[12]],40,FALSE),List!$A$2:$B$5,2,FALSE)))</f>
        <v/>
      </c>
      <c r="AA506" s="55" t="str">
        <f>IF(C506="","",IF(ISERROR(VLOOKUP(VLOOKUP(C506,Table1[[Practice no.]:[12]],41,FALSE),List!$A$2:$B$5,2,FALSE)),"",VLOOKUP(VLOOKUP(C506,Table1[[Practice no.]:[12]],41,FALSE),List!$A$2:$B$5,2,FALSE)))</f>
        <v/>
      </c>
      <c r="AB506" s="55" t="str">
        <f>IF(C506="","",IF(ISERROR(VLOOKUP(VLOOKUP(C506,Table1[[Practice no.]:[12]],42,FALSE),List!$A$2:$B$5,2,FALSE)),"",VLOOKUP(VLOOKUP(C506,Table1[[Practice no.]:[12]],42,FALSE),List!$A$2:$B$5,2,FALSE)))</f>
        <v/>
      </c>
    </row>
    <row r="507" spans="1:28" ht="40.35" customHeight="1">
      <c r="D507" s="39" t="str">
        <f>IF(C507="","",HYPERLINK("#'" &amp; C507 &amp; "'!A1",VLOOKUP(C507,Table1[[Practice no.]:[Pracitce Name]],2,FALSE)))</f>
        <v/>
      </c>
      <c r="E507" s="65" t="str">
        <f>IF(C507="","",IF(ISERROR(VLOOKUP(VLOOKUP(C507,Table1[[Practice no.]:[12]],19,FALSE),List!$A$2:$B$5,2,FALSE)),"",VLOOKUP(VLOOKUP(C507,Table1[[Practice no.]:[12]],19,FALSE),List!$A$2:$B$5,2,FALSE)))</f>
        <v/>
      </c>
      <c r="F507" s="66" t="str">
        <f>IF(C507="","",IF(ISERROR(VLOOKUP(VLOOKUP(C507,Table1[[Practice no.]:[12]],20,FALSE),List!$A$2:$B$5,2,FALSE)),"",VLOOKUP(VLOOKUP(C507,Table1[[Practice no.]:[12]],20,FALSE),List!$A$2:$B$5,2,FALSE)))</f>
        <v/>
      </c>
      <c r="G507" s="66" t="str">
        <f>IF(C507="","",IF(ISERROR(VLOOKUP(VLOOKUP(C507,Table1[[Practice no.]:[12]],21,FALSE),List!$A$2:$B$5,2,FALSE)),"",VLOOKUP(VLOOKUP(C507,Table1[[Practice no.]:[12]],21,FALSE),List!$A$2:$B$5,2,FALSE)))</f>
        <v/>
      </c>
      <c r="H507" s="67" t="str">
        <f>IF(C507="","",IF(ISERROR(VLOOKUP(VLOOKUP(C507,Table1[[Practice no.]:[12]],22,FALSE),List!$A$2:$B$5,2,FALSE)),"",VLOOKUP(VLOOKUP(C507,Table1[[Practice no.]:[12]],22,FALSE),List!$A$2:$B$5,2,FALSE)))</f>
        <v/>
      </c>
      <c r="I507" s="67" t="str">
        <f>IF(C507="","",IF(ISERROR(VLOOKUP(VLOOKUP(C507,Table1[[Practice no.]:[12]],23,FALSE),List!$A$2:$B$5,2,FALSE)),"",VLOOKUP(VLOOKUP(C507,Table1[[Practice no.]:[12]],23,FALSE),List!$A$2:$B$5,2,FALSE)))</f>
        <v/>
      </c>
      <c r="J507" s="67" t="str">
        <f>IF(C507="","",IF(ISERROR(VLOOKUP(VLOOKUP(C507,Table1[[Practice no.]:[12]],24,FALSE),List!$A$2:$B$5,2,FALSE)),"",VLOOKUP(VLOOKUP(C507,Table1[[Practice no.]:[12]],24,FALSE),List!$A$2:$B$5,2,FALSE)))</f>
        <v/>
      </c>
      <c r="K507" s="68" t="str">
        <f>IF(C507="","",IF(ISERROR(VLOOKUP(VLOOKUP(C507,Table1[[Practice no.]:[12]],25,FALSE),List!$A$2:$B$5,2,FALSE)),"",VLOOKUP(VLOOKUP(C507,Table1[[Practice no.]:[12]],25,FALSE),List!$A$2:$B$5,2,FALSE)))</f>
        <v/>
      </c>
      <c r="L507" s="68" t="str">
        <f>IF(C507="","",IF(ISERROR(VLOOKUP(VLOOKUP(C507,Table1[[Practice no.]:[12]],26,FALSE),List!$A$2:$B$5,2,FALSE)),"",VLOOKUP(VLOOKUP(C507,Table1[[Practice no.]:[12]],26,FALSE),List!$A$2:$B$5,2,FALSE)))</f>
        <v/>
      </c>
      <c r="M507" s="68" t="str">
        <f>IF(C507="","",IF(ISERROR(VLOOKUP(VLOOKUP(C507,Table1[[Practice no.]:[12]],27,FALSE),List!$A$2:$B$5,2,FALSE)),"",VLOOKUP(VLOOKUP(C507,Table1[[Practice no.]:[12]],27,FALSE),List!$A$2:$B$5,2,FALSE)))</f>
        <v/>
      </c>
      <c r="N507" s="69" t="str">
        <f>IF(C507="","",IF(ISERROR(VLOOKUP(VLOOKUP(C507,Table1[[Practice no.]:[12]],28,FALSE),List!$A$2:$B$5,2,FALSE)),"",VLOOKUP(VLOOKUP(C507,Table1[[Practice no.]:[12]],28,FALSE),List!$A$2:$B$5,2,FALSE)))</f>
        <v/>
      </c>
      <c r="O507" s="69" t="str">
        <f>IF(C507="","",IF(ISERROR(VLOOKUP(VLOOKUP(C507,Table1[[Practice no.]:[12]],29,FALSE),List!$A$2:$B$5,2,FALSE)),"",VLOOKUP(VLOOKUP(C507,Table1[[Practice no.]:[12]],29,FALSE),List!$A$2:$B$5,2,FALSE)))</f>
        <v/>
      </c>
      <c r="P507" s="69" t="str">
        <f>IF(C507="","",IF(ISERROR(VLOOKUP(VLOOKUP(C507,Table1[[Practice no.]:[12]],30,FALSE),List!$A$2:$B$5,2,FALSE)),"",VLOOKUP(VLOOKUP(C507,Table1[[Practice no.]:[12]],30,FALSE),List!$A$2:$B$5,2,FALSE)))</f>
        <v/>
      </c>
      <c r="Q507" s="77" t="str">
        <f>IF(C507="","",IF(ISERROR(VLOOKUP(VLOOKUP(C507,Table1[[Practice no.]:[12]],31,FALSE),List!$A$2:$B$5,2,FALSE)),"",VLOOKUP(VLOOKUP(C507,Table1[[Practice no.]:[12]],31,FALSE),List!$A$2:$B$5,2,FALSE)))</f>
        <v/>
      </c>
      <c r="R507" s="55" t="str">
        <f>IF(C507="","",IF(ISERROR(VLOOKUP(VLOOKUP(C507,Table1[[Practice no.]:[12]],32,FALSE),List!$A$2:$B$5,2,FALSE)),"",VLOOKUP(VLOOKUP(C507,Table1[[Practice no.]:[12]],32,FALSE),List!$A$2:$B$5,2,FALSE)))</f>
        <v/>
      </c>
      <c r="S507" s="55" t="str">
        <f>IF(C507="","",IF(ISERROR(VLOOKUP(VLOOKUP(C507,Table1[[Practice no.]:[12]],33,FALSE),List!$A$2:$B$5,2,FALSE)),"",VLOOKUP(VLOOKUP(C507,Table1[[Practice no.]:[12]],33,FALSE),List!$A$2:$B$5,2,FALSE)))</f>
        <v/>
      </c>
      <c r="T507" s="55" t="str">
        <f>IF(C507="","",IF(ISERROR(VLOOKUP(VLOOKUP(C507,Table1[[Practice no.]:[12]],34,FALSE),List!$A$2:$B$5,2,FALSE)),"",VLOOKUP(VLOOKUP(C507,Table1[[Practice no.]:[12]],34,FALSE),List!$A$2:$B$5,2,FALSE)))</f>
        <v/>
      </c>
      <c r="U507" s="55" t="str">
        <f>IF(C507="","",IF(ISERROR(VLOOKUP(VLOOKUP(C507,Table1[[Practice no.]:[12]],35,FALSE),List!$A$2:$B$5,2,FALSE)),"",VLOOKUP(VLOOKUP(C507,Table1[[Practice no.]:[12]],35,FALSE),List!$A$2:$B$5,2,FALSE)))</f>
        <v/>
      </c>
      <c r="V507" s="55" t="str">
        <f>IF(C507="","",IF(ISERROR(VLOOKUP(VLOOKUP(C507,Table1[[Practice no.]:[12]],36,FALSE),List!$A$2:$B$5,2,FALSE)),"",VLOOKUP(VLOOKUP(C507,Table1[[Practice no.]:[12]],36,FALSE),List!$A$2:$B$5,2,FALSE)))</f>
        <v/>
      </c>
      <c r="W507" s="55" t="str">
        <f>IF(C507="","",IF(ISERROR(VLOOKUP(VLOOKUP(C507,Table1[[Practice no.]:[12]],37,FALSE),List!$A$2:$B$5,2,FALSE)),"",VLOOKUP(VLOOKUP(C507,Table1[[Practice no.]:[12]],37,FALSE),List!$A$2:$B$5,2,FALSE)))</f>
        <v/>
      </c>
      <c r="X507" s="55" t="str">
        <f>IF(C507="","",IF(ISERROR(VLOOKUP(VLOOKUP(C507,Table1[[Practice no.]:[12]],38,FALSE),List!$A$2:$B$5,2,FALSE)),"",VLOOKUP(VLOOKUP(C507,Table1[[Practice no.]:[12]],38,FALSE),List!$A$2:$B$5,2,FALSE)))</f>
        <v/>
      </c>
      <c r="Y507" s="55" t="str">
        <f>IF(C507="","",IF(ISERROR(VLOOKUP(VLOOKUP(C507,Table1[[Practice no.]:[12]],39,FALSE),List!$A$2:$B$5,2,FALSE)),"",VLOOKUP(VLOOKUP(C507,Table1[[Practice no.]:[12]],39,FALSE),List!$A$2:$B$5,2,FALSE)))</f>
        <v/>
      </c>
      <c r="Z507" s="55" t="str">
        <f>IF(C507="","",IF(ISERROR(VLOOKUP(VLOOKUP(C507,Table1[[Practice no.]:[12]],40,FALSE),List!$A$2:$B$5,2,FALSE)),"",VLOOKUP(VLOOKUP(C507,Table1[[Practice no.]:[12]],40,FALSE),List!$A$2:$B$5,2,FALSE)))</f>
        <v/>
      </c>
      <c r="AA507" s="55" t="str">
        <f>IF(C507="","",IF(ISERROR(VLOOKUP(VLOOKUP(C507,Table1[[Practice no.]:[12]],41,FALSE),List!$A$2:$B$5,2,FALSE)),"",VLOOKUP(VLOOKUP(C507,Table1[[Practice no.]:[12]],41,FALSE),List!$A$2:$B$5,2,FALSE)))</f>
        <v/>
      </c>
      <c r="AB507" s="55" t="str">
        <f>IF(C507="","",IF(ISERROR(VLOOKUP(VLOOKUP(C507,Table1[[Practice no.]:[12]],42,FALSE),List!$A$2:$B$5,2,FALSE)),"",VLOOKUP(VLOOKUP(C507,Table1[[Practice no.]:[12]],42,FALSE),List!$A$2:$B$5,2,FALSE)))</f>
        <v/>
      </c>
    </row>
    <row r="508" spans="1:28" ht="40.35" customHeight="1">
      <c r="D508" s="39" t="str">
        <f>IF(C508="","",HYPERLINK("#'" &amp; C508 &amp; "'!A1",VLOOKUP(C508,Table1[[Practice no.]:[Pracitce Name]],2,FALSE)))</f>
        <v/>
      </c>
      <c r="E508" s="65" t="str">
        <f>IF(C508="","",IF(ISERROR(VLOOKUP(VLOOKUP(C508,Table1[[Practice no.]:[12]],19,FALSE),List!$A$2:$B$5,2,FALSE)),"",VLOOKUP(VLOOKUP(C508,Table1[[Practice no.]:[12]],19,FALSE),List!$A$2:$B$5,2,FALSE)))</f>
        <v/>
      </c>
      <c r="F508" s="66" t="str">
        <f>IF(C508="","",IF(ISERROR(VLOOKUP(VLOOKUP(C508,Table1[[Practice no.]:[12]],20,FALSE),List!$A$2:$B$5,2,FALSE)),"",VLOOKUP(VLOOKUP(C508,Table1[[Practice no.]:[12]],20,FALSE),List!$A$2:$B$5,2,FALSE)))</f>
        <v/>
      </c>
      <c r="G508" s="66" t="str">
        <f>IF(C508="","",IF(ISERROR(VLOOKUP(VLOOKUP(C508,Table1[[Practice no.]:[12]],21,FALSE),List!$A$2:$B$5,2,FALSE)),"",VLOOKUP(VLOOKUP(C508,Table1[[Practice no.]:[12]],21,FALSE),List!$A$2:$B$5,2,FALSE)))</f>
        <v/>
      </c>
      <c r="H508" s="67" t="str">
        <f>IF(C508="","",IF(ISERROR(VLOOKUP(VLOOKUP(C508,Table1[[Practice no.]:[12]],22,FALSE),List!$A$2:$B$5,2,FALSE)),"",VLOOKUP(VLOOKUP(C508,Table1[[Practice no.]:[12]],22,FALSE),List!$A$2:$B$5,2,FALSE)))</f>
        <v/>
      </c>
      <c r="I508" s="67" t="str">
        <f>IF(C508="","",IF(ISERROR(VLOOKUP(VLOOKUP(C508,Table1[[Practice no.]:[12]],23,FALSE),List!$A$2:$B$5,2,FALSE)),"",VLOOKUP(VLOOKUP(C508,Table1[[Practice no.]:[12]],23,FALSE),List!$A$2:$B$5,2,FALSE)))</f>
        <v/>
      </c>
      <c r="J508" s="67" t="str">
        <f>IF(C508="","",IF(ISERROR(VLOOKUP(VLOOKUP(C508,Table1[[Practice no.]:[12]],24,FALSE),List!$A$2:$B$5,2,FALSE)),"",VLOOKUP(VLOOKUP(C508,Table1[[Practice no.]:[12]],24,FALSE),List!$A$2:$B$5,2,FALSE)))</f>
        <v/>
      </c>
      <c r="K508" s="68" t="str">
        <f>IF(C508="","",IF(ISERROR(VLOOKUP(VLOOKUP(C508,Table1[[Practice no.]:[12]],25,FALSE),List!$A$2:$B$5,2,FALSE)),"",VLOOKUP(VLOOKUP(C508,Table1[[Practice no.]:[12]],25,FALSE),List!$A$2:$B$5,2,FALSE)))</f>
        <v/>
      </c>
      <c r="L508" s="68" t="str">
        <f>IF(C508="","",IF(ISERROR(VLOOKUP(VLOOKUP(C508,Table1[[Practice no.]:[12]],26,FALSE),List!$A$2:$B$5,2,FALSE)),"",VLOOKUP(VLOOKUP(C508,Table1[[Practice no.]:[12]],26,FALSE),List!$A$2:$B$5,2,FALSE)))</f>
        <v/>
      </c>
      <c r="M508" s="68" t="str">
        <f>IF(C508="","",IF(ISERROR(VLOOKUP(VLOOKUP(C508,Table1[[Practice no.]:[12]],27,FALSE),List!$A$2:$B$5,2,FALSE)),"",VLOOKUP(VLOOKUP(C508,Table1[[Practice no.]:[12]],27,FALSE),List!$A$2:$B$5,2,FALSE)))</f>
        <v/>
      </c>
      <c r="N508" s="69" t="str">
        <f>IF(C508="","",IF(ISERROR(VLOOKUP(VLOOKUP(C508,Table1[[Practice no.]:[12]],28,FALSE),List!$A$2:$B$5,2,FALSE)),"",VLOOKUP(VLOOKUP(C508,Table1[[Practice no.]:[12]],28,FALSE),List!$A$2:$B$5,2,FALSE)))</f>
        <v/>
      </c>
      <c r="O508" s="69" t="str">
        <f>IF(C508="","",IF(ISERROR(VLOOKUP(VLOOKUP(C508,Table1[[Practice no.]:[12]],29,FALSE),List!$A$2:$B$5,2,FALSE)),"",VLOOKUP(VLOOKUP(C508,Table1[[Practice no.]:[12]],29,FALSE),List!$A$2:$B$5,2,FALSE)))</f>
        <v/>
      </c>
      <c r="P508" s="69" t="str">
        <f>IF(C508="","",IF(ISERROR(VLOOKUP(VLOOKUP(C508,Table1[[Practice no.]:[12]],30,FALSE),List!$A$2:$B$5,2,FALSE)),"",VLOOKUP(VLOOKUP(C508,Table1[[Practice no.]:[12]],30,FALSE),List!$A$2:$B$5,2,FALSE)))</f>
        <v/>
      </c>
      <c r="Q508" s="77" t="str">
        <f>IF(C508="","",IF(ISERROR(VLOOKUP(VLOOKUP(C508,Table1[[Practice no.]:[12]],31,FALSE),List!$A$2:$B$5,2,FALSE)),"",VLOOKUP(VLOOKUP(C508,Table1[[Practice no.]:[12]],31,FALSE),List!$A$2:$B$5,2,FALSE)))</f>
        <v/>
      </c>
      <c r="R508" s="55" t="str">
        <f>IF(C508="","",IF(ISERROR(VLOOKUP(VLOOKUP(C508,Table1[[Practice no.]:[12]],32,FALSE),List!$A$2:$B$5,2,FALSE)),"",VLOOKUP(VLOOKUP(C508,Table1[[Practice no.]:[12]],32,FALSE),List!$A$2:$B$5,2,FALSE)))</f>
        <v/>
      </c>
      <c r="S508" s="55" t="str">
        <f>IF(C508="","",IF(ISERROR(VLOOKUP(VLOOKUP(C508,Table1[[Practice no.]:[12]],33,FALSE),List!$A$2:$B$5,2,FALSE)),"",VLOOKUP(VLOOKUP(C508,Table1[[Practice no.]:[12]],33,FALSE),List!$A$2:$B$5,2,FALSE)))</f>
        <v/>
      </c>
      <c r="T508" s="55" t="str">
        <f>IF(C508="","",IF(ISERROR(VLOOKUP(VLOOKUP(C508,Table1[[Practice no.]:[12]],34,FALSE),List!$A$2:$B$5,2,FALSE)),"",VLOOKUP(VLOOKUP(C508,Table1[[Practice no.]:[12]],34,FALSE),List!$A$2:$B$5,2,FALSE)))</f>
        <v/>
      </c>
      <c r="U508" s="55" t="str">
        <f>IF(C508="","",IF(ISERROR(VLOOKUP(VLOOKUP(C508,Table1[[Practice no.]:[12]],35,FALSE),List!$A$2:$B$5,2,FALSE)),"",VLOOKUP(VLOOKUP(C508,Table1[[Practice no.]:[12]],35,FALSE),List!$A$2:$B$5,2,FALSE)))</f>
        <v/>
      </c>
      <c r="V508" s="55" t="str">
        <f>IF(C508="","",IF(ISERROR(VLOOKUP(VLOOKUP(C508,Table1[[Practice no.]:[12]],36,FALSE),List!$A$2:$B$5,2,FALSE)),"",VLOOKUP(VLOOKUP(C508,Table1[[Practice no.]:[12]],36,FALSE),List!$A$2:$B$5,2,FALSE)))</f>
        <v/>
      </c>
      <c r="W508" s="55" t="str">
        <f>IF(C508="","",IF(ISERROR(VLOOKUP(VLOOKUP(C508,Table1[[Practice no.]:[12]],37,FALSE),List!$A$2:$B$5,2,FALSE)),"",VLOOKUP(VLOOKUP(C508,Table1[[Practice no.]:[12]],37,FALSE),List!$A$2:$B$5,2,FALSE)))</f>
        <v/>
      </c>
      <c r="X508" s="55" t="str">
        <f>IF(C508="","",IF(ISERROR(VLOOKUP(VLOOKUP(C508,Table1[[Practice no.]:[12]],38,FALSE),List!$A$2:$B$5,2,FALSE)),"",VLOOKUP(VLOOKUP(C508,Table1[[Practice no.]:[12]],38,FALSE),List!$A$2:$B$5,2,FALSE)))</f>
        <v/>
      </c>
      <c r="Y508" s="55" t="str">
        <f>IF(C508="","",IF(ISERROR(VLOOKUP(VLOOKUP(C508,Table1[[Practice no.]:[12]],39,FALSE),List!$A$2:$B$5,2,FALSE)),"",VLOOKUP(VLOOKUP(C508,Table1[[Practice no.]:[12]],39,FALSE),List!$A$2:$B$5,2,FALSE)))</f>
        <v/>
      </c>
      <c r="Z508" s="55" t="str">
        <f>IF(C508="","",IF(ISERROR(VLOOKUP(VLOOKUP(C508,Table1[[Practice no.]:[12]],40,FALSE),List!$A$2:$B$5,2,FALSE)),"",VLOOKUP(VLOOKUP(C508,Table1[[Practice no.]:[12]],40,FALSE),List!$A$2:$B$5,2,FALSE)))</f>
        <v/>
      </c>
      <c r="AA508" s="55" t="str">
        <f>IF(C508="","",IF(ISERROR(VLOOKUP(VLOOKUP(C508,Table1[[Practice no.]:[12]],41,FALSE),List!$A$2:$B$5,2,FALSE)),"",VLOOKUP(VLOOKUP(C508,Table1[[Practice no.]:[12]],41,FALSE),List!$A$2:$B$5,2,FALSE)))</f>
        <v/>
      </c>
      <c r="AB508" s="55" t="str">
        <f>IF(C508="","",IF(ISERROR(VLOOKUP(VLOOKUP(C508,Table1[[Practice no.]:[12]],42,FALSE),List!$A$2:$B$5,2,FALSE)),"",VLOOKUP(VLOOKUP(C508,Table1[[Practice no.]:[12]],42,FALSE),List!$A$2:$B$5,2,FALSE)))</f>
        <v/>
      </c>
    </row>
  </sheetData>
  <sheetProtection sheet="1" objects="1" scenarios="1"/>
  <mergeCells count="64">
    <mergeCell ref="R7:AC9"/>
    <mergeCell ref="S12:W12"/>
    <mergeCell ref="K17:P17"/>
    <mergeCell ref="K16:P16"/>
    <mergeCell ref="H17:J17"/>
    <mergeCell ref="H16:J16"/>
    <mergeCell ref="O15:P15"/>
    <mergeCell ref="O12:P12"/>
    <mergeCell ref="S14:W14"/>
    <mergeCell ref="S15:W15"/>
    <mergeCell ref="Z10:AC10"/>
    <mergeCell ref="Z15:AC15"/>
    <mergeCell ref="Z14:AC14"/>
    <mergeCell ref="Z13:AC13"/>
    <mergeCell ref="S13:W13"/>
    <mergeCell ref="Z12:AC12"/>
    <mergeCell ref="Z11:AC11"/>
    <mergeCell ref="S10:W10"/>
    <mergeCell ref="S11:W11"/>
    <mergeCell ref="A20:C20"/>
    <mergeCell ref="K11:L11"/>
    <mergeCell ref="K10:L10"/>
    <mergeCell ref="M11:N11"/>
    <mergeCell ref="M10:N10"/>
    <mergeCell ref="E17:G17"/>
    <mergeCell ref="K12:N12"/>
    <mergeCell ref="K13:N13"/>
    <mergeCell ref="E16:G16"/>
    <mergeCell ref="E15:G15"/>
    <mergeCell ref="D16:D17"/>
    <mergeCell ref="D14:D15"/>
    <mergeCell ref="D12:D13"/>
    <mergeCell ref="K15:N15"/>
    <mergeCell ref="H15:J15"/>
    <mergeCell ref="A4:B6"/>
    <mergeCell ref="O14:P14"/>
    <mergeCell ref="E10:G10"/>
    <mergeCell ref="E11:G11"/>
    <mergeCell ref="E12:G12"/>
    <mergeCell ref="E13:G13"/>
    <mergeCell ref="E14:G14"/>
    <mergeCell ref="H14:J14"/>
    <mergeCell ref="H13:J13"/>
    <mergeCell ref="H12:J12"/>
    <mergeCell ref="H11:J11"/>
    <mergeCell ref="H10:J10"/>
    <mergeCell ref="K14:N14"/>
    <mergeCell ref="D5:D7"/>
    <mergeCell ref="D10:D11"/>
    <mergeCell ref="O11:P11"/>
    <mergeCell ref="O10:P10"/>
    <mergeCell ref="O13:P13"/>
    <mergeCell ref="E5:E6"/>
    <mergeCell ref="F5:F6"/>
    <mergeCell ref="P5:P6"/>
    <mergeCell ref="O5:O6"/>
    <mergeCell ref="N5:N6"/>
    <mergeCell ref="M5:M6"/>
    <mergeCell ref="L5:L6"/>
    <mergeCell ref="K5:K6"/>
    <mergeCell ref="J5:J6"/>
    <mergeCell ref="I5:I6"/>
    <mergeCell ref="H5:H6"/>
    <mergeCell ref="G5:G6"/>
  </mergeCells>
  <conditionalFormatting sqref="D22:P508">
    <cfRule type="expression" dxfId="73" priority="3">
      <formula>ISEVEN(ROW())</formula>
    </cfRule>
  </conditionalFormatting>
  <conditionalFormatting sqref="E7:P7 R10:R15 Y10:Y15 E11:P11 E13:P13 E15:P15 E17:P17">
    <cfRule type="containsText" dxfId="72" priority="2" operator="containsText" text="TRUE">
      <formula>NOT(ISERROR(SEARCH("TRUE",E7)))</formula>
    </cfRule>
  </conditionalFormatting>
  <conditionalFormatting sqref="E22:P508">
    <cfRule type="cellIs" dxfId="71" priority="5" operator="equal">
      <formula>"N/A"</formula>
    </cfRule>
    <cfRule type="containsErrors" dxfId="70" priority="6">
      <formula>ISERROR(E22)</formula>
    </cfRule>
  </conditionalFormatting>
  <conditionalFormatting sqref="Q22:Q508">
    <cfRule type="expression" dxfId="69" priority="28">
      <formula>AND(ISNUMBER(SEARCH("○",Q22)), $R$10=FALSE)</formula>
    </cfRule>
  </conditionalFormatting>
  <conditionalFormatting sqref="Q22:AB508 A22:C508">
    <cfRule type="expression" dxfId="68" priority="32">
      <formula>ISEVEN(ROW())</formula>
    </cfRule>
  </conditionalFormatting>
  <conditionalFormatting sqref="Q22:AB508">
    <cfRule type="cellIs" dxfId="67" priority="36" operator="equal">
      <formula>"N/A"</formula>
    </cfRule>
    <cfRule type="cellIs" dxfId="66" priority="31" operator="equal">
      <formula>"○"</formula>
    </cfRule>
    <cfRule type="containsErrors" dxfId="65" priority="41">
      <formula>ISERROR(Q22)</formula>
    </cfRule>
  </conditionalFormatting>
  <conditionalFormatting sqref="R22:R508">
    <cfRule type="expression" dxfId="64" priority="27">
      <formula>AND(ISNUMBER(SEARCH("○",R22)), $R$11=FALSE)</formula>
    </cfRule>
  </conditionalFormatting>
  <conditionalFormatting sqref="S22:S508">
    <cfRule type="expression" dxfId="63" priority="25">
      <formula>AND(ISNUMBER(SEARCH("○",S22)), $R$12=FALSE)</formula>
    </cfRule>
  </conditionalFormatting>
  <conditionalFormatting sqref="S10:W15 Z10:AC15">
    <cfRule type="expression" dxfId="62" priority="1">
      <formula>R10=TRUE</formula>
    </cfRule>
  </conditionalFormatting>
  <conditionalFormatting sqref="T22:T508">
    <cfRule type="expression" dxfId="61" priority="24">
      <formula>AND(ISNUMBER(SEARCH("○",T22)), $R$13=FALSE)</formula>
    </cfRule>
  </conditionalFormatting>
  <conditionalFormatting sqref="U22:U508">
    <cfRule type="expression" dxfId="60" priority="23">
      <formula>AND(ISNUMBER(SEARCH("○",U22)), $R$14=FALSE)</formula>
    </cfRule>
  </conditionalFormatting>
  <conditionalFormatting sqref="V22:V508">
    <cfRule type="expression" dxfId="59" priority="22">
      <formula>AND(ISNUMBER(SEARCH("○",V22)), $R$15=FALSE)</formula>
    </cfRule>
  </conditionalFormatting>
  <conditionalFormatting sqref="W22:W508">
    <cfRule type="expression" dxfId="58" priority="21">
      <formula>AND(ISNUMBER(SEARCH("○",W22)), $Y$10=FALSE)</formula>
    </cfRule>
  </conditionalFormatting>
  <conditionalFormatting sqref="X22:X508">
    <cfRule type="expression" dxfId="57" priority="20">
      <formula>AND(ISNUMBER(SEARCH("○",X22)), $Y$11=FALSE)</formula>
    </cfRule>
  </conditionalFormatting>
  <conditionalFormatting sqref="Y22:Y508">
    <cfRule type="expression" dxfId="56" priority="19">
      <formula>AND(ISNUMBER(SEARCH("○",Y22)), $Y$12=FALSE)</formula>
    </cfRule>
  </conditionalFormatting>
  <conditionalFormatting sqref="Z22:Z508">
    <cfRule type="expression" dxfId="55" priority="18">
      <formula>AND(ISNUMBER(SEARCH("○",Z22)), $Y$13=FALSE)</formula>
    </cfRule>
  </conditionalFormatting>
  <conditionalFormatting sqref="AA22:AA508">
    <cfRule type="expression" dxfId="54" priority="17">
      <formula>AND(ISNUMBER(SEARCH("○",AA22)), $Y$14=FALSE)</formula>
    </cfRule>
  </conditionalFormatting>
  <conditionalFormatting sqref="AB22:AB508">
    <cfRule type="expression" dxfId="53" priority="16">
      <formula>AND(ISNUMBER(SEARCH("○",AB22)), $Y$15=FALSE)</formula>
    </cfRule>
  </conditionalFormatting>
  <pageMargins left="0.7" right="0.7" top="0.75" bottom="0.75" header="0.3" footer="0.3"/>
  <headerFooter>
    <oddFooter>&amp;C_x000D_&amp;1#&amp;"Calibri"&amp;8&amp;K000000 INTERNAL. This information is accessible to ADB Management and staff. It may be shared outside ADB with appropriate permission.</oddFooter>
  </headerFooter>
  <drawing r:id="rId1"/>
  <legacyDrawing r:id="rId2"/>
  <mc:AlternateContent xmlns:mc="http://schemas.openxmlformats.org/markup-compatibility/2006">
    <mc:Choice Requires="x14">
      <controls>
        <mc:AlternateContent xmlns:mc="http://schemas.openxmlformats.org/markup-compatibility/2006">
          <mc:Choice Requires="x14">
            <control shapeId="2095" r:id="rId3" name="Check Box 47">
              <controlPr defaultSize="0" autoFill="0" autoLine="0" autoPict="0">
                <anchor moveWithCells="1">
                  <from>
                    <xdr:col>4</xdr:col>
                    <xdr:colOff>76200</xdr:colOff>
                    <xdr:row>5</xdr:row>
                    <xdr:rowOff>127000</xdr:rowOff>
                  </from>
                  <to>
                    <xdr:col>4</xdr:col>
                    <xdr:colOff>355600</xdr:colOff>
                    <xdr:row>6</xdr:row>
                    <xdr:rowOff>190500</xdr:rowOff>
                  </to>
                </anchor>
              </controlPr>
            </control>
          </mc:Choice>
        </mc:AlternateContent>
        <mc:AlternateContent xmlns:mc="http://schemas.openxmlformats.org/markup-compatibility/2006">
          <mc:Choice Requires="x14">
            <control shapeId="2096" r:id="rId4" name="Check Box 48">
              <controlPr defaultSize="0" autoFill="0" autoLine="0" autoPict="0">
                <anchor moveWithCells="1">
                  <from>
                    <xdr:col>5</xdr:col>
                    <xdr:colOff>76200</xdr:colOff>
                    <xdr:row>5</xdr:row>
                    <xdr:rowOff>127000</xdr:rowOff>
                  </from>
                  <to>
                    <xdr:col>5</xdr:col>
                    <xdr:colOff>355600</xdr:colOff>
                    <xdr:row>6</xdr:row>
                    <xdr:rowOff>177800</xdr:rowOff>
                  </to>
                </anchor>
              </controlPr>
            </control>
          </mc:Choice>
        </mc:AlternateContent>
        <mc:AlternateContent xmlns:mc="http://schemas.openxmlformats.org/markup-compatibility/2006">
          <mc:Choice Requires="x14">
            <control shapeId="2097" r:id="rId5" name="Check Box 49">
              <controlPr defaultSize="0" autoFill="0" autoLine="0" autoPict="0">
                <anchor moveWithCells="1">
                  <from>
                    <xdr:col>6</xdr:col>
                    <xdr:colOff>76200</xdr:colOff>
                    <xdr:row>5</xdr:row>
                    <xdr:rowOff>127000</xdr:rowOff>
                  </from>
                  <to>
                    <xdr:col>6</xdr:col>
                    <xdr:colOff>355600</xdr:colOff>
                    <xdr:row>6</xdr:row>
                    <xdr:rowOff>177800</xdr:rowOff>
                  </to>
                </anchor>
              </controlPr>
            </control>
          </mc:Choice>
        </mc:AlternateContent>
        <mc:AlternateContent xmlns:mc="http://schemas.openxmlformats.org/markup-compatibility/2006">
          <mc:Choice Requires="x14">
            <control shapeId="2098" r:id="rId6" name="Check Box 50">
              <controlPr defaultSize="0" autoFill="0" autoLine="0" autoPict="0">
                <anchor moveWithCells="1">
                  <from>
                    <xdr:col>7</xdr:col>
                    <xdr:colOff>76200</xdr:colOff>
                    <xdr:row>5</xdr:row>
                    <xdr:rowOff>127000</xdr:rowOff>
                  </from>
                  <to>
                    <xdr:col>7</xdr:col>
                    <xdr:colOff>355600</xdr:colOff>
                    <xdr:row>6</xdr:row>
                    <xdr:rowOff>177800</xdr:rowOff>
                  </to>
                </anchor>
              </controlPr>
            </control>
          </mc:Choice>
        </mc:AlternateContent>
        <mc:AlternateContent xmlns:mc="http://schemas.openxmlformats.org/markup-compatibility/2006">
          <mc:Choice Requires="x14">
            <control shapeId="2099" r:id="rId7" name="Check Box 51">
              <controlPr defaultSize="0" autoFill="0" autoLine="0" autoPict="0">
                <anchor moveWithCells="1">
                  <from>
                    <xdr:col>8</xdr:col>
                    <xdr:colOff>76200</xdr:colOff>
                    <xdr:row>5</xdr:row>
                    <xdr:rowOff>127000</xdr:rowOff>
                  </from>
                  <to>
                    <xdr:col>8</xdr:col>
                    <xdr:colOff>355600</xdr:colOff>
                    <xdr:row>6</xdr:row>
                    <xdr:rowOff>177800</xdr:rowOff>
                  </to>
                </anchor>
              </controlPr>
            </control>
          </mc:Choice>
        </mc:AlternateContent>
        <mc:AlternateContent xmlns:mc="http://schemas.openxmlformats.org/markup-compatibility/2006">
          <mc:Choice Requires="x14">
            <control shapeId="2100" r:id="rId8" name="Check Box 52">
              <controlPr defaultSize="0" autoFill="0" autoLine="0" autoPict="0">
                <anchor moveWithCells="1">
                  <from>
                    <xdr:col>9</xdr:col>
                    <xdr:colOff>76200</xdr:colOff>
                    <xdr:row>5</xdr:row>
                    <xdr:rowOff>127000</xdr:rowOff>
                  </from>
                  <to>
                    <xdr:col>9</xdr:col>
                    <xdr:colOff>355600</xdr:colOff>
                    <xdr:row>6</xdr:row>
                    <xdr:rowOff>177800</xdr:rowOff>
                  </to>
                </anchor>
              </controlPr>
            </control>
          </mc:Choice>
        </mc:AlternateContent>
        <mc:AlternateContent xmlns:mc="http://schemas.openxmlformats.org/markup-compatibility/2006">
          <mc:Choice Requires="x14">
            <control shapeId="2101" r:id="rId9" name="Check Box 53">
              <controlPr defaultSize="0" autoFill="0" autoLine="0" autoPict="0">
                <anchor moveWithCells="1">
                  <from>
                    <xdr:col>10</xdr:col>
                    <xdr:colOff>76200</xdr:colOff>
                    <xdr:row>5</xdr:row>
                    <xdr:rowOff>127000</xdr:rowOff>
                  </from>
                  <to>
                    <xdr:col>10</xdr:col>
                    <xdr:colOff>355600</xdr:colOff>
                    <xdr:row>6</xdr:row>
                    <xdr:rowOff>177800</xdr:rowOff>
                  </to>
                </anchor>
              </controlPr>
            </control>
          </mc:Choice>
        </mc:AlternateContent>
        <mc:AlternateContent xmlns:mc="http://schemas.openxmlformats.org/markup-compatibility/2006">
          <mc:Choice Requires="x14">
            <control shapeId="2102" r:id="rId10" name="Check Box 54">
              <controlPr defaultSize="0" autoFill="0" autoLine="0" autoPict="0">
                <anchor moveWithCells="1">
                  <from>
                    <xdr:col>11</xdr:col>
                    <xdr:colOff>76200</xdr:colOff>
                    <xdr:row>5</xdr:row>
                    <xdr:rowOff>127000</xdr:rowOff>
                  </from>
                  <to>
                    <xdr:col>11</xdr:col>
                    <xdr:colOff>355600</xdr:colOff>
                    <xdr:row>6</xdr:row>
                    <xdr:rowOff>177800</xdr:rowOff>
                  </to>
                </anchor>
              </controlPr>
            </control>
          </mc:Choice>
        </mc:AlternateContent>
        <mc:AlternateContent xmlns:mc="http://schemas.openxmlformats.org/markup-compatibility/2006">
          <mc:Choice Requires="x14">
            <control shapeId="2103" r:id="rId11" name="Check Box 55">
              <controlPr defaultSize="0" autoFill="0" autoLine="0" autoPict="0">
                <anchor moveWithCells="1">
                  <from>
                    <xdr:col>12</xdr:col>
                    <xdr:colOff>63500</xdr:colOff>
                    <xdr:row>5</xdr:row>
                    <xdr:rowOff>127000</xdr:rowOff>
                  </from>
                  <to>
                    <xdr:col>12</xdr:col>
                    <xdr:colOff>342900</xdr:colOff>
                    <xdr:row>6</xdr:row>
                    <xdr:rowOff>190500</xdr:rowOff>
                  </to>
                </anchor>
              </controlPr>
            </control>
          </mc:Choice>
        </mc:AlternateContent>
        <mc:AlternateContent xmlns:mc="http://schemas.openxmlformats.org/markup-compatibility/2006">
          <mc:Choice Requires="x14">
            <control shapeId="2104" r:id="rId12" name="Check Box 56">
              <controlPr defaultSize="0" autoFill="0" autoLine="0" autoPict="0">
                <anchor moveWithCells="1">
                  <from>
                    <xdr:col>13</xdr:col>
                    <xdr:colOff>165100</xdr:colOff>
                    <xdr:row>5</xdr:row>
                    <xdr:rowOff>127000</xdr:rowOff>
                  </from>
                  <to>
                    <xdr:col>13</xdr:col>
                    <xdr:colOff>444500</xdr:colOff>
                    <xdr:row>6</xdr:row>
                    <xdr:rowOff>177800</xdr:rowOff>
                  </to>
                </anchor>
              </controlPr>
            </control>
          </mc:Choice>
        </mc:AlternateContent>
        <mc:AlternateContent xmlns:mc="http://schemas.openxmlformats.org/markup-compatibility/2006">
          <mc:Choice Requires="x14">
            <control shapeId="2105" r:id="rId13" name="Check Box 57">
              <controlPr defaultSize="0" autoFill="0" autoLine="0" autoPict="0">
                <anchor moveWithCells="1">
                  <from>
                    <xdr:col>14</xdr:col>
                    <xdr:colOff>76200</xdr:colOff>
                    <xdr:row>5</xdr:row>
                    <xdr:rowOff>127000</xdr:rowOff>
                  </from>
                  <to>
                    <xdr:col>14</xdr:col>
                    <xdr:colOff>355600</xdr:colOff>
                    <xdr:row>6</xdr:row>
                    <xdr:rowOff>177800</xdr:rowOff>
                  </to>
                </anchor>
              </controlPr>
            </control>
          </mc:Choice>
        </mc:AlternateContent>
        <mc:AlternateContent xmlns:mc="http://schemas.openxmlformats.org/markup-compatibility/2006">
          <mc:Choice Requires="x14">
            <control shapeId="2106" r:id="rId14" name="Check Box 58">
              <controlPr defaultSize="0" autoFill="0" autoLine="0" autoPict="0">
                <anchor moveWithCells="1">
                  <from>
                    <xdr:col>15</xdr:col>
                    <xdr:colOff>127000</xdr:colOff>
                    <xdr:row>5</xdr:row>
                    <xdr:rowOff>127000</xdr:rowOff>
                  </from>
                  <to>
                    <xdr:col>15</xdr:col>
                    <xdr:colOff>406400</xdr:colOff>
                    <xdr:row>6</xdr:row>
                    <xdr:rowOff>177800</xdr:rowOff>
                  </to>
                </anchor>
              </controlPr>
            </control>
          </mc:Choice>
        </mc:AlternateContent>
        <mc:AlternateContent xmlns:mc="http://schemas.openxmlformats.org/markup-compatibility/2006">
          <mc:Choice Requires="x14">
            <control shapeId="2107" r:id="rId15" name="Check Box 59">
              <controlPr defaultSize="0" autoFill="0" autoLine="0" autoPict="0">
                <anchor moveWithCells="1">
                  <from>
                    <xdr:col>5</xdr:col>
                    <xdr:colOff>88900</xdr:colOff>
                    <xdr:row>9</xdr:row>
                    <xdr:rowOff>165100</xdr:rowOff>
                  </from>
                  <to>
                    <xdr:col>5</xdr:col>
                    <xdr:colOff>317500</xdr:colOff>
                    <xdr:row>11</xdr:row>
                    <xdr:rowOff>12700</xdr:rowOff>
                  </to>
                </anchor>
              </controlPr>
            </control>
          </mc:Choice>
        </mc:AlternateContent>
        <mc:AlternateContent xmlns:mc="http://schemas.openxmlformats.org/markup-compatibility/2006">
          <mc:Choice Requires="x14">
            <control shapeId="2108" r:id="rId16" name="Check Box 60">
              <controlPr defaultSize="0" autoFill="0" autoLine="0" autoPict="0">
                <anchor moveWithCells="1">
                  <from>
                    <xdr:col>8</xdr:col>
                    <xdr:colOff>63500</xdr:colOff>
                    <xdr:row>9</xdr:row>
                    <xdr:rowOff>165100</xdr:rowOff>
                  </from>
                  <to>
                    <xdr:col>8</xdr:col>
                    <xdr:colOff>330200</xdr:colOff>
                    <xdr:row>11</xdr:row>
                    <xdr:rowOff>12700</xdr:rowOff>
                  </to>
                </anchor>
              </controlPr>
            </control>
          </mc:Choice>
        </mc:AlternateContent>
        <mc:AlternateContent xmlns:mc="http://schemas.openxmlformats.org/markup-compatibility/2006">
          <mc:Choice Requires="x14">
            <control shapeId="2109" r:id="rId17" name="Check Box 61">
              <controlPr defaultSize="0" autoFill="0" autoLine="0" autoPict="0">
                <anchor moveWithCells="1">
                  <from>
                    <xdr:col>10</xdr:col>
                    <xdr:colOff>292100</xdr:colOff>
                    <xdr:row>9</xdr:row>
                    <xdr:rowOff>165100</xdr:rowOff>
                  </from>
                  <to>
                    <xdr:col>11</xdr:col>
                    <xdr:colOff>215900</xdr:colOff>
                    <xdr:row>11</xdr:row>
                    <xdr:rowOff>12700</xdr:rowOff>
                  </to>
                </anchor>
              </controlPr>
            </control>
          </mc:Choice>
        </mc:AlternateContent>
        <mc:AlternateContent xmlns:mc="http://schemas.openxmlformats.org/markup-compatibility/2006">
          <mc:Choice Requires="x14">
            <control shapeId="2110" r:id="rId18" name="Check Box 62">
              <controlPr defaultSize="0" autoFill="0" autoLine="0" autoPict="0">
                <anchor moveWithCells="1">
                  <from>
                    <xdr:col>12</xdr:col>
                    <xdr:colOff>330200</xdr:colOff>
                    <xdr:row>9</xdr:row>
                    <xdr:rowOff>165100</xdr:rowOff>
                  </from>
                  <to>
                    <xdr:col>13</xdr:col>
                    <xdr:colOff>241300</xdr:colOff>
                    <xdr:row>11</xdr:row>
                    <xdr:rowOff>12700</xdr:rowOff>
                  </to>
                </anchor>
              </controlPr>
            </control>
          </mc:Choice>
        </mc:AlternateContent>
        <mc:AlternateContent xmlns:mc="http://schemas.openxmlformats.org/markup-compatibility/2006">
          <mc:Choice Requires="x14">
            <control shapeId="2111" r:id="rId19" name="Check Box 63">
              <controlPr defaultSize="0" autoFill="0" autoLine="0" autoPict="0">
                <anchor moveWithCells="1">
                  <from>
                    <xdr:col>14</xdr:col>
                    <xdr:colOff>368300</xdr:colOff>
                    <xdr:row>9</xdr:row>
                    <xdr:rowOff>165100</xdr:rowOff>
                  </from>
                  <to>
                    <xdr:col>15</xdr:col>
                    <xdr:colOff>241300</xdr:colOff>
                    <xdr:row>11</xdr:row>
                    <xdr:rowOff>0</xdr:rowOff>
                  </to>
                </anchor>
              </controlPr>
            </control>
          </mc:Choice>
        </mc:AlternateContent>
        <mc:AlternateContent xmlns:mc="http://schemas.openxmlformats.org/markup-compatibility/2006">
          <mc:Choice Requires="x14">
            <control shapeId="2112" r:id="rId20" name="Check Box 64">
              <controlPr defaultSize="0" autoFill="0" autoLine="0" autoPict="0">
                <anchor moveWithCells="1">
                  <from>
                    <xdr:col>14</xdr:col>
                    <xdr:colOff>342900</xdr:colOff>
                    <xdr:row>12</xdr:row>
                    <xdr:rowOff>12700</xdr:rowOff>
                  </from>
                  <to>
                    <xdr:col>15</xdr:col>
                    <xdr:colOff>241300</xdr:colOff>
                    <xdr:row>12</xdr:row>
                    <xdr:rowOff>241300</xdr:rowOff>
                  </to>
                </anchor>
              </controlPr>
            </control>
          </mc:Choice>
        </mc:AlternateContent>
        <mc:AlternateContent xmlns:mc="http://schemas.openxmlformats.org/markup-compatibility/2006">
          <mc:Choice Requires="x14">
            <control shapeId="2113" r:id="rId21" name="Check Box 65">
              <controlPr defaultSize="0" autoFill="0" autoLine="0" autoPict="0">
                <anchor moveWithCells="1">
                  <from>
                    <xdr:col>11</xdr:col>
                    <xdr:colOff>304800</xdr:colOff>
                    <xdr:row>12</xdr:row>
                    <xdr:rowOff>12700</xdr:rowOff>
                  </from>
                  <to>
                    <xdr:col>12</xdr:col>
                    <xdr:colOff>203200</xdr:colOff>
                    <xdr:row>12</xdr:row>
                    <xdr:rowOff>241300</xdr:rowOff>
                  </to>
                </anchor>
              </controlPr>
            </control>
          </mc:Choice>
        </mc:AlternateContent>
        <mc:AlternateContent xmlns:mc="http://schemas.openxmlformats.org/markup-compatibility/2006">
          <mc:Choice Requires="x14">
            <control shapeId="2114" r:id="rId22" name="Check Box 66">
              <controlPr defaultSize="0" autoFill="0" autoLine="0" autoPict="0">
                <anchor moveWithCells="1">
                  <from>
                    <xdr:col>8</xdr:col>
                    <xdr:colOff>63500</xdr:colOff>
                    <xdr:row>12</xdr:row>
                    <xdr:rowOff>12700</xdr:rowOff>
                  </from>
                  <to>
                    <xdr:col>8</xdr:col>
                    <xdr:colOff>330200</xdr:colOff>
                    <xdr:row>12</xdr:row>
                    <xdr:rowOff>241300</xdr:rowOff>
                  </to>
                </anchor>
              </controlPr>
            </control>
          </mc:Choice>
        </mc:AlternateContent>
        <mc:AlternateContent xmlns:mc="http://schemas.openxmlformats.org/markup-compatibility/2006">
          <mc:Choice Requires="x14">
            <control shapeId="2115" r:id="rId23" name="Check Box 67">
              <controlPr defaultSize="0" autoFill="0" autoLine="0" autoPict="0">
                <anchor moveWithCells="1">
                  <from>
                    <xdr:col>5</xdr:col>
                    <xdr:colOff>88900</xdr:colOff>
                    <xdr:row>12</xdr:row>
                    <xdr:rowOff>12700</xdr:rowOff>
                  </from>
                  <to>
                    <xdr:col>5</xdr:col>
                    <xdr:colOff>355600</xdr:colOff>
                    <xdr:row>12</xdr:row>
                    <xdr:rowOff>241300</xdr:rowOff>
                  </to>
                </anchor>
              </controlPr>
            </control>
          </mc:Choice>
        </mc:AlternateContent>
        <mc:AlternateContent xmlns:mc="http://schemas.openxmlformats.org/markup-compatibility/2006">
          <mc:Choice Requires="x14">
            <control shapeId="2116" r:id="rId24" name="Check Box 68">
              <controlPr defaultSize="0" autoFill="0" autoLine="0" autoPict="0">
                <anchor moveWithCells="1">
                  <from>
                    <xdr:col>14</xdr:col>
                    <xdr:colOff>342900</xdr:colOff>
                    <xdr:row>13</xdr:row>
                    <xdr:rowOff>203200</xdr:rowOff>
                  </from>
                  <to>
                    <xdr:col>15</xdr:col>
                    <xdr:colOff>228600</xdr:colOff>
                    <xdr:row>15</xdr:row>
                    <xdr:rowOff>12700</xdr:rowOff>
                  </to>
                </anchor>
              </controlPr>
            </control>
          </mc:Choice>
        </mc:AlternateContent>
        <mc:AlternateContent xmlns:mc="http://schemas.openxmlformats.org/markup-compatibility/2006">
          <mc:Choice Requires="x14">
            <control shapeId="2117" r:id="rId25" name="Check Box 69">
              <controlPr defaultSize="0" autoFill="0" autoLine="0" autoPict="0">
                <anchor moveWithCells="1">
                  <from>
                    <xdr:col>11</xdr:col>
                    <xdr:colOff>304800</xdr:colOff>
                    <xdr:row>13</xdr:row>
                    <xdr:rowOff>165100</xdr:rowOff>
                  </from>
                  <to>
                    <xdr:col>12</xdr:col>
                    <xdr:colOff>190500</xdr:colOff>
                    <xdr:row>15</xdr:row>
                    <xdr:rowOff>12700</xdr:rowOff>
                  </to>
                </anchor>
              </controlPr>
            </control>
          </mc:Choice>
        </mc:AlternateContent>
        <mc:AlternateContent xmlns:mc="http://schemas.openxmlformats.org/markup-compatibility/2006">
          <mc:Choice Requires="x14">
            <control shapeId="2118" r:id="rId26" name="Check Box 70">
              <controlPr defaultSize="0" autoFill="0" autoLine="0" autoPict="0">
                <anchor moveWithCells="1">
                  <from>
                    <xdr:col>8</xdr:col>
                    <xdr:colOff>63500</xdr:colOff>
                    <xdr:row>13</xdr:row>
                    <xdr:rowOff>203200</xdr:rowOff>
                  </from>
                  <to>
                    <xdr:col>8</xdr:col>
                    <xdr:colOff>330200</xdr:colOff>
                    <xdr:row>15</xdr:row>
                    <xdr:rowOff>12700</xdr:rowOff>
                  </to>
                </anchor>
              </controlPr>
            </control>
          </mc:Choice>
        </mc:AlternateContent>
        <mc:AlternateContent xmlns:mc="http://schemas.openxmlformats.org/markup-compatibility/2006">
          <mc:Choice Requires="x14">
            <control shapeId="2119" r:id="rId27" name="Check Box 71">
              <controlPr defaultSize="0" autoFill="0" autoLine="0" autoPict="0">
                <anchor moveWithCells="1">
                  <from>
                    <xdr:col>5</xdr:col>
                    <xdr:colOff>88900</xdr:colOff>
                    <xdr:row>13</xdr:row>
                    <xdr:rowOff>165100</xdr:rowOff>
                  </from>
                  <to>
                    <xdr:col>5</xdr:col>
                    <xdr:colOff>355600</xdr:colOff>
                    <xdr:row>15</xdr:row>
                    <xdr:rowOff>12700</xdr:rowOff>
                  </to>
                </anchor>
              </controlPr>
            </control>
          </mc:Choice>
        </mc:AlternateContent>
        <mc:AlternateContent xmlns:mc="http://schemas.openxmlformats.org/markup-compatibility/2006">
          <mc:Choice Requires="x14">
            <control shapeId="2120" r:id="rId28" name="Check Box 72">
              <controlPr defaultSize="0" autoFill="0" autoLine="0" autoPict="0">
                <anchor moveWithCells="1">
                  <from>
                    <xdr:col>12</xdr:col>
                    <xdr:colOff>330200</xdr:colOff>
                    <xdr:row>15</xdr:row>
                    <xdr:rowOff>165100</xdr:rowOff>
                  </from>
                  <to>
                    <xdr:col>13</xdr:col>
                    <xdr:colOff>215900</xdr:colOff>
                    <xdr:row>17</xdr:row>
                    <xdr:rowOff>12700</xdr:rowOff>
                  </to>
                </anchor>
              </controlPr>
            </control>
          </mc:Choice>
        </mc:AlternateContent>
        <mc:AlternateContent xmlns:mc="http://schemas.openxmlformats.org/markup-compatibility/2006">
          <mc:Choice Requires="x14">
            <control shapeId="2121" r:id="rId29" name="Check Box 73">
              <controlPr defaultSize="0" autoFill="0" autoLine="0" autoPict="0">
                <anchor moveWithCells="1">
                  <from>
                    <xdr:col>8</xdr:col>
                    <xdr:colOff>63500</xdr:colOff>
                    <xdr:row>15</xdr:row>
                    <xdr:rowOff>177800</xdr:rowOff>
                  </from>
                  <to>
                    <xdr:col>8</xdr:col>
                    <xdr:colOff>330200</xdr:colOff>
                    <xdr:row>17</xdr:row>
                    <xdr:rowOff>12700</xdr:rowOff>
                  </to>
                </anchor>
              </controlPr>
            </control>
          </mc:Choice>
        </mc:AlternateContent>
        <mc:AlternateContent xmlns:mc="http://schemas.openxmlformats.org/markup-compatibility/2006">
          <mc:Choice Requires="x14">
            <control shapeId="2122" r:id="rId30" name="Check Box 74">
              <controlPr defaultSize="0" autoFill="0" autoLine="0" autoPict="0">
                <anchor moveWithCells="1">
                  <from>
                    <xdr:col>5</xdr:col>
                    <xdr:colOff>88900</xdr:colOff>
                    <xdr:row>15</xdr:row>
                    <xdr:rowOff>177800</xdr:rowOff>
                  </from>
                  <to>
                    <xdr:col>5</xdr:col>
                    <xdr:colOff>355600</xdr:colOff>
                    <xdr:row>17</xdr:row>
                    <xdr:rowOff>12700</xdr:rowOff>
                  </to>
                </anchor>
              </controlPr>
            </control>
          </mc:Choice>
        </mc:AlternateContent>
        <mc:AlternateContent xmlns:mc="http://schemas.openxmlformats.org/markup-compatibility/2006">
          <mc:Choice Requires="x14">
            <control shapeId="2123" r:id="rId31" name="Check Box 75">
              <controlPr defaultSize="0" autoFill="0" autoLine="0" autoPict="0">
                <anchor moveWithCells="1">
                  <from>
                    <xdr:col>33</xdr:col>
                    <xdr:colOff>245268</xdr:colOff>
                    <xdr:row>9</xdr:row>
                    <xdr:rowOff>44085</xdr:rowOff>
                  </from>
                  <to>
                    <xdr:col>39</xdr:col>
                    <xdr:colOff>294810</xdr:colOff>
                    <xdr:row>10</xdr:row>
                    <xdr:rowOff>40012</xdr:rowOff>
                  </to>
                </anchor>
              </controlPr>
            </control>
          </mc:Choice>
        </mc:AlternateContent>
        <mc:AlternateContent xmlns:mc="http://schemas.openxmlformats.org/markup-compatibility/2006">
          <mc:Choice Requires="x14">
            <control shapeId="2124" r:id="rId32" name="Check Box 76">
              <controlPr defaultSize="0" autoFill="0" autoLine="0" autoPict="0">
                <anchor moveWithCells="1">
                  <from>
                    <xdr:col>33</xdr:col>
                    <xdr:colOff>245266</xdr:colOff>
                    <xdr:row>10</xdr:row>
                    <xdr:rowOff>56847</xdr:rowOff>
                  </from>
                  <to>
                    <xdr:col>39</xdr:col>
                    <xdr:colOff>276722</xdr:colOff>
                    <xdr:row>11</xdr:row>
                    <xdr:rowOff>53181</xdr:rowOff>
                  </to>
                </anchor>
              </controlPr>
            </control>
          </mc:Choice>
        </mc:AlternateContent>
        <mc:AlternateContent xmlns:mc="http://schemas.openxmlformats.org/markup-compatibility/2006">
          <mc:Choice Requires="x14">
            <control shapeId="2125" r:id="rId33" name="Check Box 77">
              <controlPr defaultSize="0" autoFill="0" autoLine="0" autoPict="0">
                <anchor moveWithCells="1">
                  <from>
                    <xdr:col>33</xdr:col>
                    <xdr:colOff>245266</xdr:colOff>
                    <xdr:row>11</xdr:row>
                    <xdr:rowOff>81663</xdr:rowOff>
                  </from>
                  <to>
                    <xdr:col>39</xdr:col>
                    <xdr:colOff>279745</xdr:colOff>
                    <xdr:row>12</xdr:row>
                    <xdr:rowOff>49414</xdr:rowOff>
                  </to>
                </anchor>
              </controlPr>
            </control>
          </mc:Choice>
        </mc:AlternateContent>
        <mc:AlternateContent xmlns:mc="http://schemas.openxmlformats.org/markup-compatibility/2006">
          <mc:Choice Requires="x14">
            <control shapeId="2126" r:id="rId34" name="Check Box 78">
              <controlPr defaultSize="0" autoFill="0" autoLine="0" autoPict="0">
                <anchor moveWithCells="1">
                  <from>
                    <xdr:col>33</xdr:col>
                    <xdr:colOff>245266</xdr:colOff>
                    <xdr:row>12</xdr:row>
                    <xdr:rowOff>150144</xdr:rowOff>
                  </from>
                  <to>
                    <xdr:col>39</xdr:col>
                    <xdr:colOff>291798</xdr:colOff>
                    <xdr:row>13</xdr:row>
                    <xdr:rowOff>53546</xdr:rowOff>
                  </to>
                </anchor>
              </controlPr>
            </control>
          </mc:Choice>
        </mc:AlternateContent>
        <mc:AlternateContent xmlns:mc="http://schemas.openxmlformats.org/markup-compatibility/2006">
          <mc:Choice Requires="x14">
            <control shapeId="2127" r:id="rId35" name="Check Box 79">
              <controlPr defaultSize="0" autoFill="0" autoLine="0" autoPict="0">
                <anchor moveWithCells="1">
                  <from>
                    <xdr:col>33</xdr:col>
                    <xdr:colOff>245266</xdr:colOff>
                    <xdr:row>13</xdr:row>
                    <xdr:rowOff>132710</xdr:rowOff>
                  </from>
                  <to>
                    <xdr:col>39</xdr:col>
                    <xdr:colOff>264686</xdr:colOff>
                    <xdr:row>14</xdr:row>
                    <xdr:rowOff>99056</xdr:rowOff>
                  </to>
                </anchor>
              </controlPr>
            </control>
          </mc:Choice>
        </mc:AlternateContent>
        <mc:AlternateContent xmlns:mc="http://schemas.openxmlformats.org/markup-compatibility/2006">
          <mc:Choice Requires="x14">
            <control shapeId="2128" r:id="rId36" name="Check Box 80">
              <controlPr defaultSize="0" autoFill="0" autoLine="0" autoPict="0">
                <anchor moveWithCells="1">
                  <from>
                    <xdr:col>33</xdr:col>
                    <xdr:colOff>245266</xdr:colOff>
                    <xdr:row>14</xdr:row>
                    <xdr:rowOff>154810</xdr:rowOff>
                  </from>
                  <to>
                    <xdr:col>39</xdr:col>
                    <xdr:colOff>261675</xdr:colOff>
                    <xdr:row>15</xdr:row>
                    <xdr:rowOff>147230</xdr:rowOff>
                  </to>
                </anchor>
              </controlPr>
            </control>
          </mc:Choice>
        </mc:AlternateContent>
        <mc:AlternateContent xmlns:mc="http://schemas.openxmlformats.org/markup-compatibility/2006">
          <mc:Choice Requires="x14">
            <control shapeId="2129" r:id="rId37" name="Check Box 81">
              <controlPr defaultSize="0" autoFill="0" autoLine="0" autoPict="0">
                <anchor moveWithCells="1">
                  <from>
                    <xdr:col>41</xdr:col>
                    <xdr:colOff>315140</xdr:colOff>
                    <xdr:row>9</xdr:row>
                    <xdr:rowOff>41365</xdr:rowOff>
                  </from>
                  <to>
                    <xdr:col>47</xdr:col>
                    <xdr:colOff>541882</xdr:colOff>
                    <xdr:row>10</xdr:row>
                    <xdr:rowOff>36888</xdr:rowOff>
                  </to>
                </anchor>
              </controlPr>
            </control>
          </mc:Choice>
        </mc:AlternateContent>
        <mc:AlternateContent xmlns:mc="http://schemas.openxmlformats.org/markup-compatibility/2006">
          <mc:Choice Requires="x14">
            <control shapeId="2130" r:id="rId38" name="Check Box 82">
              <controlPr defaultSize="0" autoFill="0" autoLine="0" autoPict="0">
                <anchor moveWithCells="1">
                  <from>
                    <xdr:col>41</xdr:col>
                    <xdr:colOff>315140</xdr:colOff>
                    <xdr:row>10</xdr:row>
                    <xdr:rowOff>64453</xdr:rowOff>
                  </from>
                  <to>
                    <xdr:col>47</xdr:col>
                    <xdr:colOff>541882</xdr:colOff>
                    <xdr:row>11</xdr:row>
                    <xdr:rowOff>59256</xdr:rowOff>
                  </to>
                </anchor>
              </controlPr>
            </control>
          </mc:Choice>
        </mc:AlternateContent>
        <mc:AlternateContent xmlns:mc="http://schemas.openxmlformats.org/markup-compatibility/2006">
          <mc:Choice Requires="x14">
            <control shapeId="2131" r:id="rId39" name="Check Box 83">
              <controlPr defaultSize="0" autoFill="0" autoLine="0" autoPict="0">
                <anchor moveWithCells="1">
                  <from>
                    <xdr:col>41</xdr:col>
                    <xdr:colOff>315140</xdr:colOff>
                    <xdr:row>11</xdr:row>
                    <xdr:rowOff>81189</xdr:rowOff>
                  </from>
                  <to>
                    <xdr:col>47</xdr:col>
                    <xdr:colOff>541882</xdr:colOff>
                    <xdr:row>12</xdr:row>
                    <xdr:rowOff>48266</xdr:rowOff>
                  </to>
                </anchor>
              </controlPr>
            </control>
          </mc:Choice>
        </mc:AlternateContent>
        <mc:AlternateContent xmlns:mc="http://schemas.openxmlformats.org/markup-compatibility/2006">
          <mc:Choice Requires="x14">
            <control shapeId="2133" r:id="rId40" name="Check Box 85">
              <controlPr defaultSize="0" autoFill="0" autoLine="0" autoPict="0">
                <anchor moveWithCells="1">
                  <from>
                    <xdr:col>41</xdr:col>
                    <xdr:colOff>315140</xdr:colOff>
                    <xdr:row>13</xdr:row>
                    <xdr:rowOff>129908</xdr:rowOff>
                  </from>
                  <to>
                    <xdr:col>47</xdr:col>
                    <xdr:colOff>541882</xdr:colOff>
                    <xdr:row>14</xdr:row>
                    <xdr:rowOff>129287</xdr:rowOff>
                  </to>
                </anchor>
              </controlPr>
            </control>
          </mc:Choice>
        </mc:AlternateContent>
        <mc:AlternateContent xmlns:mc="http://schemas.openxmlformats.org/markup-compatibility/2006">
          <mc:Choice Requires="x14">
            <control shapeId="2134" r:id="rId41" name="Check Box 86">
              <controlPr defaultSize="0" autoFill="0" autoLine="0" autoPict="0">
                <anchor moveWithCells="1">
                  <from>
                    <xdr:col>41</xdr:col>
                    <xdr:colOff>315140</xdr:colOff>
                    <xdr:row>14</xdr:row>
                    <xdr:rowOff>151509</xdr:rowOff>
                  </from>
                  <to>
                    <xdr:col>47</xdr:col>
                    <xdr:colOff>541882</xdr:colOff>
                    <xdr:row>15</xdr:row>
                    <xdr:rowOff>128450</xdr:rowOff>
                  </to>
                </anchor>
              </controlPr>
            </control>
          </mc:Choice>
        </mc:AlternateContent>
        <mc:AlternateContent xmlns:mc="http://schemas.openxmlformats.org/markup-compatibility/2006">
          <mc:Choice Requires="x14">
            <control shapeId="2135" r:id="rId42" name="Check Box 87">
              <controlPr defaultSize="0" autoFill="0" autoLine="0" autoPict="0">
                <anchor moveWithCells="1">
                  <from>
                    <xdr:col>41</xdr:col>
                    <xdr:colOff>315140</xdr:colOff>
                    <xdr:row>12</xdr:row>
                    <xdr:rowOff>109312</xdr:rowOff>
                  </from>
                  <to>
                    <xdr:col>47</xdr:col>
                    <xdr:colOff>541882</xdr:colOff>
                    <xdr:row>13</xdr:row>
                    <xdr:rowOff>95234</xdr:rowOff>
                  </to>
                </anchor>
              </controlPr>
            </control>
          </mc:Choice>
        </mc:AlternateContent>
      </controls>
    </mc:Choice>
  </mc:AlternateContent>
  <extLst>
    <ext xmlns:x14="http://schemas.microsoft.com/office/spreadsheetml/2009/9/main" uri="{CCE6A557-97BC-4b89-ADB6-D9C93CAAB3DF}">
      <x14:dataValidations xmlns:xm="http://schemas.microsoft.com/office/excel/2006/main" count="2">
        <x14:dataValidation type="list" allowBlank="1" showDropDown="1" showInputMessage="1" showErrorMessage="1" xr:uid="{7EA6F07A-687E-4967-9898-65FFDB603EEF}">
          <x14:formula1>
            <xm:f>List!#REF!</xm:f>
          </x14:formula1>
          <xm:sqref>K17 E17 H17 E13 H13 E15 H15 E11 H11 K15 O15 M11 O11 O13 K13 K11 E7:P7</xm:sqref>
        </x14:dataValidation>
        <x14:dataValidation type="list" allowBlank="1" showInputMessage="1" showErrorMessage="1" xr:uid="{ADC49AED-B9E4-471B-8BE6-03310CF47DCC}">
          <x14:formula1>
            <xm:f>List!#REF!</xm:f>
          </x14:formula1>
          <xm:sqref>B18:G19</xm:sqref>
        </x14:dataValidation>
      </x14:dataValidations>
    </ext>
  </extLst>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D1EFFBA-E86C-4C5F-A2CF-1A729DAEFC04}">
  <sheetPr codeName="Sheet12">
    <tabColor theme="5"/>
  </sheetPr>
  <dimension ref="A1:AR154"/>
  <sheetViews>
    <sheetView topLeftCell="A6" zoomScaleNormal="100" workbookViewId="0">
      <selection activeCell="A6" sqref="A6"/>
    </sheetView>
  </sheetViews>
  <sheetFormatPr defaultColWidth="8.85546875" defaultRowHeight="12.95"/>
  <cols>
    <col min="1" max="1" width="38" style="2" customWidth="1"/>
    <col min="2" max="2" width="40.140625" style="3" customWidth="1"/>
    <col min="3" max="3" width="5.85546875" style="2" customWidth="1"/>
    <col min="4" max="4" width="41.85546875" style="2" customWidth="1"/>
    <col min="5" max="9" width="4.7109375" style="2" customWidth="1"/>
    <col min="10" max="10" width="5.28515625" style="2" customWidth="1"/>
    <col min="11" max="11" width="5.42578125" style="2" customWidth="1"/>
    <col min="12" max="12" width="5.28515625" style="2" customWidth="1"/>
    <col min="13" max="13" width="5.42578125" style="2" customWidth="1"/>
    <col min="14" max="17" width="3.85546875" style="2" customWidth="1"/>
    <col min="18" max="20" width="5.140625" style="2" customWidth="1"/>
    <col min="21" max="32" width="4.85546875" style="2" customWidth="1"/>
    <col min="33" max="44" width="4.42578125" style="2" customWidth="1"/>
    <col min="45" max="16384" width="8.85546875" style="1"/>
  </cols>
  <sheetData>
    <row r="1" spans="1:44" ht="25.35" customHeight="1">
      <c r="A1" s="128" t="s">
        <v>98</v>
      </c>
    </row>
    <row r="2" spans="1:44" ht="96" customHeight="1"/>
    <row r="3" spans="1:44" ht="42.75" customHeight="1">
      <c r="E3" s="276" t="s">
        <v>99</v>
      </c>
      <c r="F3" s="276"/>
      <c r="G3" s="276"/>
      <c r="H3" s="276"/>
      <c r="I3" s="276"/>
      <c r="J3" s="276"/>
      <c r="K3" s="276"/>
      <c r="L3" s="276"/>
      <c r="M3" s="276"/>
      <c r="N3" s="276"/>
      <c r="O3" s="276"/>
      <c r="P3" s="276"/>
      <c r="Q3" s="276"/>
      <c r="R3" s="276"/>
      <c r="S3" s="276"/>
      <c r="T3" s="276"/>
      <c r="U3" s="276" t="s">
        <v>100</v>
      </c>
      <c r="V3" s="276"/>
      <c r="W3" s="276"/>
      <c r="X3" s="276"/>
      <c r="Y3" s="276"/>
      <c r="Z3" s="276"/>
      <c r="AA3" s="276"/>
      <c r="AB3" s="276"/>
      <c r="AC3" s="276"/>
      <c r="AD3" s="276"/>
      <c r="AE3" s="276"/>
      <c r="AF3" s="276"/>
      <c r="AG3" s="276" t="s">
        <v>99</v>
      </c>
      <c r="AH3" s="276"/>
      <c r="AI3" s="276"/>
      <c r="AJ3" s="276"/>
      <c r="AK3" s="276"/>
      <c r="AL3" s="276"/>
      <c r="AM3" s="276"/>
      <c r="AN3" s="276"/>
      <c r="AO3" s="276"/>
      <c r="AP3" s="276"/>
      <c r="AQ3" s="276"/>
      <c r="AR3" s="276"/>
    </row>
    <row r="4" spans="1:44" ht="29.85" customHeight="1">
      <c r="E4" s="277" t="s">
        <v>77</v>
      </c>
      <c r="F4" s="277"/>
      <c r="G4" s="277"/>
      <c r="H4" s="277"/>
      <c r="I4" s="277"/>
      <c r="J4" s="277" t="s">
        <v>83</v>
      </c>
      <c r="K4" s="277"/>
      <c r="L4" s="277"/>
      <c r="M4" s="277"/>
      <c r="N4" s="277" t="s">
        <v>88</v>
      </c>
      <c r="O4" s="277"/>
      <c r="P4" s="277"/>
      <c r="Q4" s="277"/>
      <c r="R4" s="277" t="s">
        <v>93</v>
      </c>
      <c r="S4" s="277"/>
      <c r="T4" s="277"/>
      <c r="U4" s="277" t="s">
        <v>101</v>
      </c>
      <c r="V4" s="277"/>
      <c r="W4" s="277"/>
      <c r="X4" s="277"/>
      <c r="Y4" s="277"/>
      <c r="Z4" s="277"/>
      <c r="AA4" s="277"/>
      <c r="AB4" s="277"/>
      <c r="AC4" s="277"/>
      <c r="AD4" s="277"/>
      <c r="AE4" s="277"/>
      <c r="AF4" s="277"/>
      <c r="AG4" s="277" t="s">
        <v>57</v>
      </c>
      <c r="AH4" s="277"/>
      <c r="AI4" s="277"/>
      <c r="AJ4" s="277"/>
      <c r="AK4" s="277"/>
      <c r="AL4" s="277"/>
      <c r="AM4" s="277"/>
      <c r="AN4" s="277"/>
      <c r="AO4" s="277"/>
      <c r="AP4" s="277"/>
      <c r="AQ4" s="277"/>
      <c r="AR4" s="277"/>
    </row>
    <row r="5" spans="1:44" s="9" customFormat="1" ht="54.75" customHeight="1">
      <c r="A5" s="13" t="s">
        <v>58</v>
      </c>
      <c r="B5" s="13" t="s">
        <v>59</v>
      </c>
      <c r="C5" s="13" t="s">
        <v>102</v>
      </c>
      <c r="D5" s="13" t="s">
        <v>97</v>
      </c>
      <c r="E5" s="4" t="s">
        <v>103</v>
      </c>
      <c r="F5" s="4" t="s">
        <v>104</v>
      </c>
      <c r="G5" s="4" t="s">
        <v>105</v>
      </c>
      <c r="H5" s="4" t="s">
        <v>106</v>
      </c>
      <c r="I5" s="4" t="s">
        <v>107</v>
      </c>
      <c r="J5" s="5" t="s">
        <v>108</v>
      </c>
      <c r="K5" s="5" t="s">
        <v>109</v>
      </c>
      <c r="L5" s="5" t="s">
        <v>110</v>
      </c>
      <c r="M5" s="5" t="s">
        <v>111</v>
      </c>
      <c r="N5" s="12" t="s">
        <v>112</v>
      </c>
      <c r="O5" s="12" t="s">
        <v>113</v>
      </c>
      <c r="P5" s="12" t="s">
        <v>114</v>
      </c>
      <c r="Q5" s="12" t="s">
        <v>115</v>
      </c>
      <c r="R5" s="14" t="s">
        <v>116</v>
      </c>
      <c r="S5" s="11" t="s">
        <v>117</v>
      </c>
      <c r="T5" s="11" t="s">
        <v>118</v>
      </c>
      <c r="U5" s="6" t="s">
        <v>119</v>
      </c>
      <c r="V5" s="6" t="s">
        <v>120</v>
      </c>
      <c r="W5" s="6" t="s">
        <v>73</v>
      </c>
      <c r="X5" s="7" t="s">
        <v>63</v>
      </c>
      <c r="Y5" s="7" t="s">
        <v>121</v>
      </c>
      <c r="Z5" s="7" t="s">
        <v>64</v>
      </c>
      <c r="AA5" s="5" t="s">
        <v>65</v>
      </c>
      <c r="AB5" s="5" t="s">
        <v>66</v>
      </c>
      <c r="AC5" s="5" t="s">
        <v>67</v>
      </c>
      <c r="AD5" s="8" t="s">
        <v>39</v>
      </c>
      <c r="AE5" s="8" t="s">
        <v>40</v>
      </c>
      <c r="AF5" s="8" t="s">
        <v>41</v>
      </c>
      <c r="AG5" s="15" t="s">
        <v>122</v>
      </c>
      <c r="AH5" s="10" t="s">
        <v>123</v>
      </c>
      <c r="AI5" s="10" t="s">
        <v>124</v>
      </c>
      <c r="AJ5" s="10" t="s">
        <v>125</v>
      </c>
      <c r="AK5" s="10" t="s">
        <v>126</v>
      </c>
      <c r="AL5" s="10" t="s">
        <v>127</v>
      </c>
      <c r="AM5" s="10" t="s">
        <v>128</v>
      </c>
      <c r="AN5" s="10" t="s">
        <v>129</v>
      </c>
      <c r="AO5" s="10" t="s">
        <v>130</v>
      </c>
      <c r="AP5" s="10" t="s">
        <v>131</v>
      </c>
      <c r="AQ5" s="10" t="s">
        <v>132</v>
      </c>
      <c r="AR5" s="10" t="s">
        <v>133</v>
      </c>
    </row>
    <row r="6" spans="1:44" ht="27.95">
      <c r="A6" s="193" t="s">
        <v>134</v>
      </c>
      <c r="B6" s="193" t="s">
        <v>135</v>
      </c>
      <c r="C6" s="193" t="s">
        <v>136</v>
      </c>
      <c r="D6" s="193" t="s">
        <v>137</v>
      </c>
      <c r="E6" s="194" t="s">
        <v>138</v>
      </c>
      <c r="F6" s="194" t="s">
        <v>138</v>
      </c>
      <c r="G6" s="194" t="s">
        <v>138</v>
      </c>
      <c r="H6" s="194" t="s">
        <v>138</v>
      </c>
      <c r="I6" s="194" t="s">
        <v>138</v>
      </c>
      <c r="J6" s="194" t="s">
        <v>139</v>
      </c>
      <c r="K6" s="194" t="s">
        <v>138</v>
      </c>
      <c r="L6" s="194" t="s">
        <v>138</v>
      </c>
      <c r="M6" s="194" t="s">
        <v>138</v>
      </c>
      <c r="N6" s="194" t="s">
        <v>139</v>
      </c>
      <c r="O6" s="194" t="s">
        <v>138</v>
      </c>
      <c r="P6" s="194" t="s">
        <v>139</v>
      </c>
      <c r="Q6" s="194" t="s">
        <v>139</v>
      </c>
      <c r="R6" s="194" t="s">
        <v>139</v>
      </c>
      <c r="S6" s="194" t="s">
        <v>138</v>
      </c>
      <c r="T6" s="194" t="s">
        <v>139</v>
      </c>
      <c r="U6" s="194" t="s">
        <v>140</v>
      </c>
      <c r="V6" s="194" t="s">
        <v>139</v>
      </c>
      <c r="W6" s="194" t="s">
        <v>139</v>
      </c>
      <c r="X6" s="194" t="s">
        <v>141</v>
      </c>
      <c r="Y6" s="194" t="s">
        <v>139</v>
      </c>
      <c r="Z6" s="194" t="s">
        <v>139</v>
      </c>
      <c r="AA6" s="194" t="s">
        <v>139</v>
      </c>
      <c r="AB6" s="194" t="s">
        <v>139</v>
      </c>
      <c r="AC6" s="194" t="s">
        <v>139</v>
      </c>
      <c r="AD6" s="194" t="s">
        <v>139</v>
      </c>
      <c r="AE6" s="194" t="s">
        <v>139</v>
      </c>
      <c r="AF6" s="194" t="s">
        <v>139</v>
      </c>
      <c r="AG6" s="194" t="s">
        <v>139</v>
      </c>
      <c r="AH6" s="194" t="s">
        <v>139</v>
      </c>
      <c r="AI6" s="194" t="s">
        <v>139</v>
      </c>
      <c r="AJ6" s="194" t="s">
        <v>139</v>
      </c>
      <c r="AK6" s="194" t="s">
        <v>139</v>
      </c>
      <c r="AL6" s="194" t="s">
        <v>139</v>
      </c>
      <c r="AM6" s="194" t="s">
        <v>139</v>
      </c>
      <c r="AN6" s="194" t="s">
        <v>138</v>
      </c>
      <c r="AO6" s="194" t="s">
        <v>139</v>
      </c>
      <c r="AP6" s="194" t="s">
        <v>139</v>
      </c>
      <c r="AQ6" s="194" t="s">
        <v>138</v>
      </c>
      <c r="AR6" s="194" t="s">
        <v>139</v>
      </c>
    </row>
    <row r="7" spans="1:44" ht="27.95">
      <c r="A7" s="193" t="s">
        <v>134</v>
      </c>
      <c r="B7" s="193" t="s">
        <v>135</v>
      </c>
      <c r="C7" s="193" t="s">
        <v>142</v>
      </c>
      <c r="D7" s="193" t="s">
        <v>143</v>
      </c>
      <c r="E7" s="195" t="s">
        <v>138</v>
      </c>
      <c r="F7" s="195" t="s">
        <v>138</v>
      </c>
      <c r="G7" s="195" t="s">
        <v>138</v>
      </c>
      <c r="H7" s="195" t="s">
        <v>138</v>
      </c>
      <c r="I7" s="195" t="s">
        <v>138</v>
      </c>
      <c r="J7" s="194" t="s">
        <v>138</v>
      </c>
      <c r="K7" s="194" t="s">
        <v>138</v>
      </c>
      <c r="L7" s="195" t="s">
        <v>138</v>
      </c>
      <c r="M7" s="194" t="s">
        <v>138</v>
      </c>
      <c r="N7" s="194" t="s">
        <v>139</v>
      </c>
      <c r="O7" s="194" t="s">
        <v>138</v>
      </c>
      <c r="P7" s="194" t="s">
        <v>138</v>
      </c>
      <c r="Q7" s="195" t="s">
        <v>139</v>
      </c>
      <c r="R7" s="194" t="s">
        <v>138</v>
      </c>
      <c r="S7" s="194" t="s">
        <v>139</v>
      </c>
      <c r="T7" s="194" t="s">
        <v>139</v>
      </c>
      <c r="U7" s="194" t="s">
        <v>140</v>
      </c>
      <c r="V7" s="194" t="s">
        <v>139</v>
      </c>
      <c r="W7" s="194" t="s">
        <v>139</v>
      </c>
      <c r="X7" s="194" t="s">
        <v>141</v>
      </c>
      <c r="Y7" s="194" t="s">
        <v>141</v>
      </c>
      <c r="Z7" s="194" t="s">
        <v>139</v>
      </c>
      <c r="AA7" s="194" t="s">
        <v>139</v>
      </c>
      <c r="AB7" s="194" t="s">
        <v>139</v>
      </c>
      <c r="AC7" s="194" t="s">
        <v>139</v>
      </c>
      <c r="AD7" s="195" t="s">
        <v>141</v>
      </c>
      <c r="AE7" s="194" t="s">
        <v>141</v>
      </c>
      <c r="AF7" s="194" t="s">
        <v>141</v>
      </c>
      <c r="AG7" s="194" t="s">
        <v>138</v>
      </c>
      <c r="AH7" s="194" t="s">
        <v>139</v>
      </c>
      <c r="AI7" s="194" t="s">
        <v>138</v>
      </c>
      <c r="AJ7" s="194" t="s">
        <v>138</v>
      </c>
      <c r="AK7" s="194" t="s">
        <v>138</v>
      </c>
      <c r="AL7" s="194" t="s">
        <v>139</v>
      </c>
      <c r="AM7" s="194" t="s">
        <v>139</v>
      </c>
      <c r="AN7" s="195" t="s">
        <v>139</v>
      </c>
      <c r="AO7" s="195" t="s">
        <v>139</v>
      </c>
      <c r="AP7" s="194" t="s">
        <v>139</v>
      </c>
      <c r="AQ7" s="194" t="s">
        <v>138</v>
      </c>
      <c r="AR7" s="194" t="s">
        <v>139</v>
      </c>
    </row>
    <row r="8" spans="1:44" ht="27.95">
      <c r="A8" s="193" t="s">
        <v>134</v>
      </c>
      <c r="B8" s="193" t="s">
        <v>135</v>
      </c>
      <c r="C8" s="193" t="s">
        <v>144</v>
      </c>
      <c r="D8" s="193" t="s">
        <v>145</v>
      </c>
      <c r="E8" s="194" t="s">
        <v>138</v>
      </c>
      <c r="F8" s="194" t="s">
        <v>138</v>
      </c>
      <c r="G8" s="195" t="s">
        <v>138</v>
      </c>
      <c r="H8" s="194" t="s">
        <v>138</v>
      </c>
      <c r="I8" s="194" t="s">
        <v>138</v>
      </c>
      <c r="J8" s="194" t="s">
        <v>139</v>
      </c>
      <c r="K8" s="194" t="s">
        <v>139</v>
      </c>
      <c r="L8" s="194" t="s">
        <v>139</v>
      </c>
      <c r="M8" s="194" t="s">
        <v>138</v>
      </c>
      <c r="N8" s="194" t="s">
        <v>138</v>
      </c>
      <c r="O8" s="194" t="s">
        <v>139</v>
      </c>
      <c r="P8" s="194" t="s">
        <v>139</v>
      </c>
      <c r="Q8" s="194" t="s">
        <v>138</v>
      </c>
      <c r="R8" s="194" t="s">
        <v>139</v>
      </c>
      <c r="S8" s="194" t="s">
        <v>139</v>
      </c>
      <c r="T8" s="194" t="s">
        <v>138</v>
      </c>
      <c r="U8" s="194" t="s">
        <v>140</v>
      </c>
      <c r="V8" s="194" t="s">
        <v>139</v>
      </c>
      <c r="W8" s="194" t="s">
        <v>139</v>
      </c>
      <c r="X8" s="194" t="s">
        <v>141</v>
      </c>
      <c r="Y8" s="194" t="s">
        <v>141</v>
      </c>
      <c r="Z8" s="194" t="s">
        <v>139</v>
      </c>
      <c r="AA8" s="194" t="s">
        <v>139</v>
      </c>
      <c r="AB8" s="194" t="s">
        <v>139</v>
      </c>
      <c r="AC8" s="194" t="s">
        <v>139</v>
      </c>
      <c r="AD8" s="194" t="s">
        <v>139</v>
      </c>
      <c r="AE8" s="194" t="s">
        <v>139</v>
      </c>
      <c r="AF8" s="194" t="s">
        <v>139</v>
      </c>
      <c r="AG8" s="194" t="s">
        <v>139</v>
      </c>
      <c r="AH8" s="194" t="s">
        <v>139</v>
      </c>
      <c r="AI8" s="194" t="s">
        <v>138</v>
      </c>
      <c r="AJ8" s="194" t="s">
        <v>138</v>
      </c>
      <c r="AK8" s="194" t="s">
        <v>138</v>
      </c>
      <c r="AL8" s="194" t="s">
        <v>138</v>
      </c>
      <c r="AM8" s="194" t="s">
        <v>138</v>
      </c>
      <c r="AN8" s="194" t="s">
        <v>138</v>
      </c>
      <c r="AO8" s="194" t="s">
        <v>138</v>
      </c>
      <c r="AP8" s="194" t="s">
        <v>139</v>
      </c>
      <c r="AQ8" s="194" t="s">
        <v>139</v>
      </c>
      <c r="AR8" s="194" t="s">
        <v>138</v>
      </c>
    </row>
    <row r="9" spans="1:44" ht="27.95">
      <c r="A9" s="193" t="s">
        <v>134</v>
      </c>
      <c r="B9" s="193" t="s">
        <v>135</v>
      </c>
      <c r="C9" s="193" t="s">
        <v>146</v>
      </c>
      <c r="D9" s="193" t="s">
        <v>147</v>
      </c>
      <c r="E9" s="195" t="s">
        <v>138</v>
      </c>
      <c r="F9" s="195" t="s">
        <v>138</v>
      </c>
      <c r="G9" s="194" t="s">
        <v>138</v>
      </c>
      <c r="H9" s="195" t="s">
        <v>138</v>
      </c>
      <c r="I9" s="194" t="s">
        <v>138</v>
      </c>
      <c r="J9" s="194" t="s">
        <v>139</v>
      </c>
      <c r="K9" s="194" t="s">
        <v>139</v>
      </c>
      <c r="L9" s="194" t="s">
        <v>139</v>
      </c>
      <c r="M9" s="194" t="s">
        <v>138</v>
      </c>
      <c r="N9" s="194" t="s">
        <v>138</v>
      </c>
      <c r="O9" s="194" t="s">
        <v>139</v>
      </c>
      <c r="P9" s="194" t="s">
        <v>139</v>
      </c>
      <c r="Q9" s="194" t="s">
        <v>139</v>
      </c>
      <c r="R9" s="194" t="s">
        <v>139</v>
      </c>
      <c r="S9" s="194" t="s">
        <v>139</v>
      </c>
      <c r="T9" s="194" t="s">
        <v>138</v>
      </c>
      <c r="U9" s="194" t="s">
        <v>140</v>
      </c>
      <c r="V9" s="194" t="s">
        <v>139</v>
      </c>
      <c r="W9" s="194" t="s">
        <v>139</v>
      </c>
      <c r="X9" s="194" t="s">
        <v>141</v>
      </c>
      <c r="Y9" s="194" t="s">
        <v>141</v>
      </c>
      <c r="Z9" s="194" t="s">
        <v>139</v>
      </c>
      <c r="AA9" s="194" t="s">
        <v>139</v>
      </c>
      <c r="AB9" s="194" t="s">
        <v>139</v>
      </c>
      <c r="AC9" s="194" t="s">
        <v>139</v>
      </c>
      <c r="AD9" s="194" t="s">
        <v>139</v>
      </c>
      <c r="AE9" s="194" t="s">
        <v>139</v>
      </c>
      <c r="AF9" s="194" t="s">
        <v>141</v>
      </c>
      <c r="AG9" s="194" t="s">
        <v>139</v>
      </c>
      <c r="AH9" s="194" t="s">
        <v>139</v>
      </c>
      <c r="AI9" s="194" t="s">
        <v>138</v>
      </c>
      <c r="AJ9" s="194" t="s">
        <v>139</v>
      </c>
      <c r="AK9" s="194" t="s">
        <v>138</v>
      </c>
      <c r="AL9" s="194" t="s">
        <v>138</v>
      </c>
      <c r="AM9" s="194" t="s">
        <v>139</v>
      </c>
      <c r="AN9" s="194" t="s">
        <v>139</v>
      </c>
      <c r="AO9" s="194" t="s">
        <v>138</v>
      </c>
      <c r="AP9" s="194" t="s">
        <v>138</v>
      </c>
      <c r="AQ9" s="194" t="s">
        <v>138</v>
      </c>
      <c r="AR9" s="194" t="s">
        <v>139</v>
      </c>
    </row>
    <row r="10" spans="1:44" ht="27.95">
      <c r="A10" s="193" t="s">
        <v>134</v>
      </c>
      <c r="B10" s="193" t="s">
        <v>135</v>
      </c>
      <c r="C10" s="193" t="s">
        <v>148</v>
      </c>
      <c r="D10" s="193" t="s">
        <v>149</v>
      </c>
      <c r="E10" s="194" t="s">
        <v>138</v>
      </c>
      <c r="F10" s="194" t="s">
        <v>138</v>
      </c>
      <c r="G10" s="194" t="s">
        <v>138</v>
      </c>
      <c r="H10" s="194" t="s">
        <v>138</v>
      </c>
      <c r="I10" s="194" t="s">
        <v>138</v>
      </c>
      <c r="J10" s="194" t="s">
        <v>138</v>
      </c>
      <c r="K10" s="194" t="s">
        <v>138</v>
      </c>
      <c r="L10" s="194" t="s">
        <v>138</v>
      </c>
      <c r="M10" s="195" t="s">
        <v>138</v>
      </c>
      <c r="N10" s="194" t="s">
        <v>138</v>
      </c>
      <c r="O10" s="194" t="s">
        <v>138</v>
      </c>
      <c r="P10" s="194" t="s">
        <v>138</v>
      </c>
      <c r="Q10" s="194" t="s">
        <v>138</v>
      </c>
      <c r="R10" s="194" t="s">
        <v>138</v>
      </c>
      <c r="S10" s="194" t="s">
        <v>139</v>
      </c>
      <c r="T10" s="194" t="s">
        <v>139</v>
      </c>
      <c r="U10" s="194" t="s">
        <v>140</v>
      </c>
      <c r="V10" s="194" t="s">
        <v>139</v>
      </c>
      <c r="W10" s="194" t="s">
        <v>139</v>
      </c>
      <c r="X10" s="194" t="s">
        <v>139</v>
      </c>
      <c r="Y10" s="194" t="s">
        <v>139</v>
      </c>
      <c r="Z10" s="194" t="s">
        <v>139</v>
      </c>
      <c r="AA10" s="194" t="s">
        <v>139</v>
      </c>
      <c r="AB10" s="194" t="s">
        <v>139</v>
      </c>
      <c r="AC10" s="194" t="s">
        <v>139</v>
      </c>
      <c r="AD10" s="194" t="s">
        <v>139</v>
      </c>
      <c r="AE10" s="194" t="s">
        <v>141</v>
      </c>
      <c r="AF10" s="194" t="s">
        <v>139</v>
      </c>
      <c r="AG10" s="194" t="s">
        <v>139</v>
      </c>
      <c r="AH10" s="194" t="s">
        <v>139</v>
      </c>
      <c r="AI10" s="194" t="s">
        <v>138</v>
      </c>
      <c r="AJ10" s="194" t="s">
        <v>138</v>
      </c>
      <c r="AK10" s="194" t="s">
        <v>138</v>
      </c>
      <c r="AL10" s="194" t="s">
        <v>139</v>
      </c>
      <c r="AM10" s="194" t="s">
        <v>138</v>
      </c>
      <c r="AN10" s="194" t="s">
        <v>139</v>
      </c>
      <c r="AO10" s="194" t="s">
        <v>138</v>
      </c>
      <c r="AP10" s="194" t="s">
        <v>138</v>
      </c>
      <c r="AQ10" s="194" t="s">
        <v>138</v>
      </c>
      <c r="AR10" s="194" t="s">
        <v>138</v>
      </c>
    </row>
    <row r="11" spans="1:44" ht="27.95">
      <c r="A11" s="193" t="s">
        <v>134</v>
      </c>
      <c r="B11" s="193" t="s">
        <v>135</v>
      </c>
      <c r="C11" s="193" t="s">
        <v>150</v>
      </c>
      <c r="D11" s="193" t="s">
        <v>151</v>
      </c>
      <c r="E11" s="195" t="s">
        <v>138</v>
      </c>
      <c r="F11" s="195" t="s">
        <v>138</v>
      </c>
      <c r="G11" s="194" t="s">
        <v>138</v>
      </c>
      <c r="H11" s="195" t="s">
        <v>138</v>
      </c>
      <c r="I11" s="194" t="s">
        <v>138</v>
      </c>
      <c r="J11" s="194" t="s">
        <v>139</v>
      </c>
      <c r="K11" s="194" t="s">
        <v>139</v>
      </c>
      <c r="L11" s="194" t="s">
        <v>139</v>
      </c>
      <c r="M11" s="194" t="s">
        <v>138</v>
      </c>
      <c r="N11" s="194" t="s">
        <v>139</v>
      </c>
      <c r="O11" s="194" t="s">
        <v>139</v>
      </c>
      <c r="P11" s="194" t="s">
        <v>138</v>
      </c>
      <c r="Q11" s="194" t="s">
        <v>139</v>
      </c>
      <c r="R11" s="194" t="s">
        <v>138</v>
      </c>
      <c r="S11" s="194" t="s">
        <v>139</v>
      </c>
      <c r="T11" s="194" t="s">
        <v>139</v>
      </c>
      <c r="U11" s="194" t="s">
        <v>140</v>
      </c>
      <c r="V11" s="194" t="s">
        <v>139</v>
      </c>
      <c r="W11" s="194" t="s">
        <v>139</v>
      </c>
      <c r="X11" s="194" t="s">
        <v>141</v>
      </c>
      <c r="Y11" s="194" t="s">
        <v>139</v>
      </c>
      <c r="Z11" s="194" t="s">
        <v>139</v>
      </c>
      <c r="AA11" s="194" t="s">
        <v>139</v>
      </c>
      <c r="AB11" s="194" t="s">
        <v>139</v>
      </c>
      <c r="AC11" s="194" t="s">
        <v>139</v>
      </c>
      <c r="AD11" s="194" t="s">
        <v>139</v>
      </c>
      <c r="AE11" s="194" t="s">
        <v>139</v>
      </c>
      <c r="AF11" s="194" t="s">
        <v>139</v>
      </c>
      <c r="AG11" s="194" t="s">
        <v>139</v>
      </c>
      <c r="AH11" s="194" t="s">
        <v>139</v>
      </c>
      <c r="AI11" s="194" t="s">
        <v>139</v>
      </c>
      <c r="AJ11" s="194" t="s">
        <v>139</v>
      </c>
      <c r="AK11" s="194" t="s">
        <v>139</v>
      </c>
      <c r="AL11" s="194" t="s">
        <v>139</v>
      </c>
      <c r="AM11" s="194" t="s">
        <v>138</v>
      </c>
      <c r="AN11" s="194" t="s">
        <v>138</v>
      </c>
      <c r="AO11" s="194" t="s">
        <v>138</v>
      </c>
      <c r="AP11" s="194" t="s">
        <v>139</v>
      </c>
      <c r="AQ11" s="194" t="s">
        <v>139</v>
      </c>
      <c r="AR11" s="194" t="s">
        <v>139</v>
      </c>
    </row>
    <row r="12" spans="1:44" ht="27.95">
      <c r="A12" s="193" t="s">
        <v>134</v>
      </c>
      <c r="B12" s="193" t="s">
        <v>135</v>
      </c>
      <c r="C12" s="193" t="s">
        <v>152</v>
      </c>
      <c r="D12" s="193" t="s">
        <v>153</v>
      </c>
      <c r="E12" s="194" t="s">
        <v>138</v>
      </c>
      <c r="F12" s="194" t="s">
        <v>138</v>
      </c>
      <c r="G12" s="195" t="s">
        <v>138</v>
      </c>
      <c r="H12" s="194" t="s">
        <v>138</v>
      </c>
      <c r="I12" s="194" t="s">
        <v>138</v>
      </c>
      <c r="J12" s="194" t="s">
        <v>138</v>
      </c>
      <c r="K12" s="194" t="s">
        <v>138</v>
      </c>
      <c r="L12" s="195" t="s">
        <v>138</v>
      </c>
      <c r="M12" s="194" t="s">
        <v>138</v>
      </c>
      <c r="N12" s="194" t="s">
        <v>138</v>
      </c>
      <c r="O12" s="194" t="s">
        <v>139</v>
      </c>
      <c r="P12" s="194" t="s">
        <v>139</v>
      </c>
      <c r="Q12" s="195" t="s">
        <v>139</v>
      </c>
      <c r="R12" s="194" t="s">
        <v>139</v>
      </c>
      <c r="S12" s="194" t="s">
        <v>139</v>
      </c>
      <c r="T12" s="194" t="s">
        <v>138</v>
      </c>
      <c r="U12" s="194" t="s">
        <v>140</v>
      </c>
      <c r="V12" s="194" t="s">
        <v>139</v>
      </c>
      <c r="W12" s="194" t="s">
        <v>139</v>
      </c>
      <c r="X12" s="194" t="s">
        <v>141</v>
      </c>
      <c r="Y12" s="194" t="s">
        <v>139</v>
      </c>
      <c r="Z12" s="194" t="s">
        <v>139</v>
      </c>
      <c r="AA12" s="194" t="s">
        <v>139</v>
      </c>
      <c r="AB12" s="194" t="s">
        <v>139</v>
      </c>
      <c r="AC12" s="194" t="s">
        <v>139</v>
      </c>
      <c r="AD12" s="194" t="s">
        <v>139</v>
      </c>
      <c r="AE12" s="194" t="s">
        <v>139</v>
      </c>
      <c r="AF12" s="194" t="s">
        <v>139</v>
      </c>
      <c r="AG12" s="194" t="s">
        <v>139</v>
      </c>
      <c r="AH12" s="194" t="s">
        <v>139</v>
      </c>
      <c r="AI12" s="194" t="s">
        <v>138</v>
      </c>
      <c r="AJ12" s="194" t="s">
        <v>138</v>
      </c>
      <c r="AK12" s="194" t="s">
        <v>138</v>
      </c>
      <c r="AL12" s="194" t="s">
        <v>139</v>
      </c>
      <c r="AM12" s="194" t="s">
        <v>138</v>
      </c>
      <c r="AN12" s="194" t="s">
        <v>138</v>
      </c>
      <c r="AO12" s="194" t="s">
        <v>138</v>
      </c>
      <c r="AP12" s="194" t="s">
        <v>138</v>
      </c>
      <c r="AQ12" s="194" t="s">
        <v>138</v>
      </c>
      <c r="AR12" s="194" t="s">
        <v>139</v>
      </c>
    </row>
    <row r="13" spans="1:44" ht="27.95">
      <c r="A13" s="193" t="s">
        <v>134</v>
      </c>
      <c r="B13" s="193" t="s">
        <v>135</v>
      </c>
      <c r="C13" s="193" t="s">
        <v>154</v>
      </c>
      <c r="D13" s="193" t="s">
        <v>155</v>
      </c>
      <c r="E13" s="194" t="s">
        <v>138</v>
      </c>
      <c r="F13" s="194" t="s">
        <v>138</v>
      </c>
      <c r="G13" s="194" t="s">
        <v>138</v>
      </c>
      <c r="H13" s="194" t="s">
        <v>138</v>
      </c>
      <c r="I13" s="194" t="s">
        <v>138</v>
      </c>
      <c r="J13" s="194" t="s">
        <v>139</v>
      </c>
      <c r="K13" s="194" t="s">
        <v>138</v>
      </c>
      <c r="L13" s="194" t="s">
        <v>138</v>
      </c>
      <c r="M13" s="194" t="s">
        <v>138</v>
      </c>
      <c r="N13" s="194" t="s">
        <v>138</v>
      </c>
      <c r="O13" s="194" t="s">
        <v>139</v>
      </c>
      <c r="P13" s="194" t="s">
        <v>139</v>
      </c>
      <c r="Q13" s="194" t="s">
        <v>139</v>
      </c>
      <c r="R13" s="194" t="s">
        <v>139</v>
      </c>
      <c r="S13" s="194" t="s">
        <v>138</v>
      </c>
      <c r="T13" s="194" t="s">
        <v>139</v>
      </c>
      <c r="U13" s="194" t="s">
        <v>140</v>
      </c>
      <c r="V13" s="194" t="s">
        <v>139</v>
      </c>
      <c r="W13" s="194" t="s">
        <v>139</v>
      </c>
      <c r="X13" s="194" t="s">
        <v>141</v>
      </c>
      <c r="Y13" s="194" t="s">
        <v>141</v>
      </c>
      <c r="Z13" s="194" t="s">
        <v>139</v>
      </c>
      <c r="AA13" s="194" t="s">
        <v>139</v>
      </c>
      <c r="AB13" s="194" t="s">
        <v>139</v>
      </c>
      <c r="AC13" s="194" t="s">
        <v>139</v>
      </c>
      <c r="AD13" s="194" t="s">
        <v>139</v>
      </c>
      <c r="AE13" s="194" t="s">
        <v>139</v>
      </c>
      <c r="AF13" s="194" t="s">
        <v>139</v>
      </c>
      <c r="AG13" s="194" t="s">
        <v>139</v>
      </c>
      <c r="AH13" s="194" t="s">
        <v>139</v>
      </c>
      <c r="AI13" s="194" t="s">
        <v>138</v>
      </c>
      <c r="AJ13" s="194" t="s">
        <v>139</v>
      </c>
      <c r="AK13" s="194" t="s">
        <v>139</v>
      </c>
      <c r="AL13" s="194" t="s">
        <v>138</v>
      </c>
      <c r="AM13" s="194" t="s">
        <v>139</v>
      </c>
      <c r="AN13" s="194" t="s">
        <v>139</v>
      </c>
      <c r="AO13" s="194" t="s">
        <v>139</v>
      </c>
      <c r="AP13" s="194" t="s">
        <v>139</v>
      </c>
      <c r="AQ13" s="194" t="s">
        <v>139</v>
      </c>
      <c r="AR13" s="194" t="s">
        <v>139</v>
      </c>
    </row>
    <row r="14" spans="1:44" ht="27.95">
      <c r="A14" s="193" t="s">
        <v>134</v>
      </c>
      <c r="B14" s="193" t="s">
        <v>135</v>
      </c>
      <c r="C14" s="193" t="s">
        <v>156</v>
      </c>
      <c r="D14" s="193" t="s">
        <v>157</v>
      </c>
      <c r="E14" s="194" t="s">
        <v>138</v>
      </c>
      <c r="F14" s="194" t="s">
        <v>138</v>
      </c>
      <c r="G14" s="194" t="s">
        <v>139</v>
      </c>
      <c r="H14" s="194" t="s">
        <v>138</v>
      </c>
      <c r="I14" s="194" t="s">
        <v>138</v>
      </c>
      <c r="J14" s="194" t="s">
        <v>138</v>
      </c>
      <c r="K14" s="194" t="s">
        <v>138</v>
      </c>
      <c r="L14" s="194" t="s">
        <v>138</v>
      </c>
      <c r="M14" s="194" t="s">
        <v>138</v>
      </c>
      <c r="N14" s="194" t="s">
        <v>138</v>
      </c>
      <c r="O14" s="194" t="s">
        <v>139</v>
      </c>
      <c r="P14" s="194" t="s">
        <v>139</v>
      </c>
      <c r="Q14" s="194" t="s">
        <v>139</v>
      </c>
      <c r="R14" s="194" t="s">
        <v>138</v>
      </c>
      <c r="S14" s="194" t="s">
        <v>139</v>
      </c>
      <c r="T14" s="194" t="s">
        <v>139</v>
      </c>
      <c r="U14" s="194" t="s">
        <v>140</v>
      </c>
      <c r="V14" s="194" t="s">
        <v>139</v>
      </c>
      <c r="W14" s="194" t="s">
        <v>141</v>
      </c>
      <c r="X14" s="194" t="s">
        <v>139</v>
      </c>
      <c r="Y14" s="194" t="s">
        <v>139</v>
      </c>
      <c r="Z14" s="194" t="s">
        <v>139</v>
      </c>
      <c r="AA14" s="194" t="s">
        <v>139</v>
      </c>
      <c r="AB14" s="194" t="s">
        <v>139</v>
      </c>
      <c r="AC14" s="194" t="s">
        <v>139</v>
      </c>
      <c r="AD14" s="194" t="s">
        <v>139</v>
      </c>
      <c r="AE14" s="194" t="s">
        <v>139</v>
      </c>
      <c r="AF14" s="194" t="s">
        <v>139</v>
      </c>
      <c r="AG14" s="194" t="s">
        <v>138</v>
      </c>
      <c r="AH14" s="194" t="s">
        <v>139</v>
      </c>
      <c r="AI14" s="194" t="s">
        <v>138</v>
      </c>
      <c r="AJ14" s="194" t="s">
        <v>138</v>
      </c>
      <c r="AK14" s="194" t="s">
        <v>138</v>
      </c>
      <c r="AL14" s="194" t="s">
        <v>138</v>
      </c>
      <c r="AM14" s="194" t="s">
        <v>138</v>
      </c>
      <c r="AN14" s="194" t="s">
        <v>139</v>
      </c>
      <c r="AO14" s="194" t="s">
        <v>138</v>
      </c>
      <c r="AP14" s="194" t="s">
        <v>139</v>
      </c>
      <c r="AQ14" s="194" t="s">
        <v>139</v>
      </c>
      <c r="AR14" s="194" t="s">
        <v>139</v>
      </c>
    </row>
    <row r="15" spans="1:44" ht="27.95">
      <c r="A15" s="193" t="s">
        <v>134</v>
      </c>
      <c r="B15" s="193" t="s">
        <v>158</v>
      </c>
      <c r="C15" s="193" t="s">
        <v>159</v>
      </c>
      <c r="D15" s="196" t="s">
        <v>160</v>
      </c>
      <c r="E15" s="197" t="s">
        <v>138</v>
      </c>
      <c r="F15" s="197" t="s">
        <v>138</v>
      </c>
      <c r="G15" s="197" t="s">
        <v>138</v>
      </c>
      <c r="H15" s="197" t="s">
        <v>138</v>
      </c>
      <c r="I15" s="197" t="s">
        <v>138</v>
      </c>
      <c r="J15" s="197" t="s">
        <v>138</v>
      </c>
      <c r="K15" s="197" t="s">
        <v>138</v>
      </c>
      <c r="L15" s="197" t="s">
        <v>138</v>
      </c>
      <c r="M15" s="197" t="s">
        <v>138</v>
      </c>
      <c r="N15" s="197" t="s">
        <v>138</v>
      </c>
      <c r="O15" s="197" t="s">
        <v>138</v>
      </c>
      <c r="P15" s="194" t="s">
        <v>139</v>
      </c>
      <c r="Q15" s="194" t="s">
        <v>139</v>
      </c>
      <c r="R15" s="194" t="s">
        <v>139</v>
      </c>
      <c r="S15" s="197" t="s">
        <v>138</v>
      </c>
      <c r="T15" s="194" t="s">
        <v>139</v>
      </c>
      <c r="U15" s="194" t="s">
        <v>140</v>
      </c>
      <c r="V15" s="194" t="s">
        <v>139</v>
      </c>
      <c r="W15" s="194" t="s">
        <v>139</v>
      </c>
      <c r="X15" s="194" t="s">
        <v>139</v>
      </c>
      <c r="Y15" s="194" t="s">
        <v>139</v>
      </c>
      <c r="Z15" s="194" t="s">
        <v>139</v>
      </c>
      <c r="AA15" s="194" t="s">
        <v>139</v>
      </c>
      <c r="AB15" s="194" t="s">
        <v>141</v>
      </c>
      <c r="AC15" s="194" t="s">
        <v>139</v>
      </c>
      <c r="AD15" s="194" t="s">
        <v>139</v>
      </c>
      <c r="AE15" s="194" t="s">
        <v>139</v>
      </c>
      <c r="AF15" s="194" t="s">
        <v>139</v>
      </c>
      <c r="AG15" s="194" t="s">
        <v>139</v>
      </c>
      <c r="AH15" s="194" t="s">
        <v>139</v>
      </c>
      <c r="AI15" s="198" t="s">
        <v>138</v>
      </c>
      <c r="AJ15" s="198" t="s">
        <v>138</v>
      </c>
      <c r="AK15" s="198" t="s">
        <v>138</v>
      </c>
      <c r="AL15" s="198" t="s">
        <v>138</v>
      </c>
      <c r="AM15" s="198" t="s">
        <v>138</v>
      </c>
      <c r="AN15" s="194" t="s">
        <v>139</v>
      </c>
      <c r="AO15" s="194" t="s">
        <v>139</v>
      </c>
      <c r="AP15" s="198" t="s">
        <v>138</v>
      </c>
      <c r="AQ15" s="198" t="s">
        <v>138</v>
      </c>
      <c r="AR15" s="194" t="s">
        <v>139</v>
      </c>
    </row>
    <row r="16" spans="1:44" ht="27.95">
      <c r="A16" s="193" t="s">
        <v>134</v>
      </c>
      <c r="B16" s="193" t="s">
        <v>158</v>
      </c>
      <c r="C16" s="193" t="s">
        <v>161</v>
      </c>
      <c r="D16" s="193" t="s">
        <v>162</v>
      </c>
      <c r="E16" s="195" t="s">
        <v>138</v>
      </c>
      <c r="F16" s="194" t="s">
        <v>138</v>
      </c>
      <c r="G16" s="194" t="s">
        <v>138</v>
      </c>
      <c r="H16" s="194" t="s">
        <v>138</v>
      </c>
      <c r="I16" s="195" t="s">
        <v>138</v>
      </c>
      <c r="J16" s="194" t="s">
        <v>139</v>
      </c>
      <c r="K16" s="194" t="s">
        <v>138</v>
      </c>
      <c r="L16" s="194" t="s">
        <v>138</v>
      </c>
      <c r="M16" s="194" t="s">
        <v>138</v>
      </c>
      <c r="N16" s="194" t="s">
        <v>138</v>
      </c>
      <c r="O16" s="194" t="s">
        <v>138</v>
      </c>
      <c r="P16" s="194" t="s">
        <v>139</v>
      </c>
      <c r="Q16" s="194" t="s">
        <v>139</v>
      </c>
      <c r="R16" s="194" t="s">
        <v>138</v>
      </c>
      <c r="S16" s="194" t="s">
        <v>139</v>
      </c>
      <c r="T16" s="194" t="s">
        <v>139</v>
      </c>
      <c r="U16" s="194" t="s">
        <v>140</v>
      </c>
      <c r="V16" s="194" t="s">
        <v>139</v>
      </c>
      <c r="W16" s="194" t="s">
        <v>139</v>
      </c>
      <c r="X16" s="194" t="s">
        <v>141</v>
      </c>
      <c r="Y16" s="194" t="s">
        <v>139</v>
      </c>
      <c r="Z16" s="194" t="s">
        <v>139</v>
      </c>
      <c r="AA16" s="194" t="s">
        <v>139</v>
      </c>
      <c r="AB16" s="194" t="s">
        <v>139</v>
      </c>
      <c r="AC16" s="194" t="s">
        <v>139</v>
      </c>
      <c r="AD16" s="194" t="s">
        <v>139</v>
      </c>
      <c r="AE16" s="194" t="s">
        <v>139</v>
      </c>
      <c r="AF16" s="194" t="s">
        <v>139</v>
      </c>
      <c r="AG16" s="194" t="s">
        <v>139</v>
      </c>
      <c r="AH16" s="194" t="s">
        <v>139</v>
      </c>
      <c r="AI16" s="194" t="s">
        <v>138</v>
      </c>
      <c r="AJ16" s="194" t="s">
        <v>139</v>
      </c>
      <c r="AK16" s="194" t="s">
        <v>138</v>
      </c>
      <c r="AL16" s="194" t="s">
        <v>139</v>
      </c>
      <c r="AM16" s="194" t="s">
        <v>139</v>
      </c>
      <c r="AN16" s="194" t="s">
        <v>139</v>
      </c>
      <c r="AO16" s="194" t="s">
        <v>138</v>
      </c>
      <c r="AP16" s="194" t="s">
        <v>138</v>
      </c>
      <c r="AQ16" s="194" t="s">
        <v>138</v>
      </c>
      <c r="AR16" s="194" t="s">
        <v>139</v>
      </c>
    </row>
    <row r="17" spans="1:44" ht="27.95">
      <c r="A17" s="193" t="s">
        <v>134</v>
      </c>
      <c r="B17" s="193" t="s">
        <v>158</v>
      </c>
      <c r="C17" s="193" t="s">
        <v>163</v>
      </c>
      <c r="D17" s="193" t="s">
        <v>164</v>
      </c>
      <c r="E17" s="194" t="s">
        <v>138</v>
      </c>
      <c r="F17" s="194" t="s">
        <v>138</v>
      </c>
      <c r="G17" s="194" t="s">
        <v>138</v>
      </c>
      <c r="H17" s="194" t="s">
        <v>138</v>
      </c>
      <c r="I17" s="194" t="s">
        <v>138</v>
      </c>
      <c r="J17" s="194" t="s">
        <v>139</v>
      </c>
      <c r="K17" s="194" t="s">
        <v>139</v>
      </c>
      <c r="L17" s="194" t="s">
        <v>139</v>
      </c>
      <c r="M17" s="194" t="s">
        <v>138</v>
      </c>
      <c r="N17" s="194" t="s">
        <v>139</v>
      </c>
      <c r="O17" s="194" t="s">
        <v>138</v>
      </c>
      <c r="P17" s="194" t="s">
        <v>138</v>
      </c>
      <c r="Q17" s="195" t="s">
        <v>138</v>
      </c>
      <c r="R17" s="194" t="s">
        <v>138</v>
      </c>
      <c r="S17" s="194" t="s">
        <v>139</v>
      </c>
      <c r="T17" s="194" t="s">
        <v>139</v>
      </c>
      <c r="U17" s="194" t="s">
        <v>140</v>
      </c>
      <c r="V17" s="194" t="s">
        <v>139</v>
      </c>
      <c r="W17" s="194" t="s">
        <v>139</v>
      </c>
      <c r="X17" s="194" t="s">
        <v>139</v>
      </c>
      <c r="Y17" s="194" t="s">
        <v>141</v>
      </c>
      <c r="Z17" s="194" t="s">
        <v>139</v>
      </c>
      <c r="AA17" s="194" t="s">
        <v>139</v>
      </c>
      <c r="AB17" s="194" t="s">
        <v>139</v>
      </c>
      <c r="AC17" s="194" t="s">
        <v>139</v>
      </c>
      <c r="AD17" s="195" t="s">
        <v>139</v>
      </c>
      <c r="AE17" s="194" t="s">
        <v>139</v>
      </c>
      <c r="AF17" s="194" t="s">
        <v>139</v>
      </c>
      <c r="AG17" s="194" t="s">
        <v>138</v>
      </c>
      <c r="AH17" s="194" t="s">
        <v>139</v>
      </c>
      <c r="AI17" s="194" t="s">
        <v>138</v>
      </c>
      <c r="AJ17" s="194" t="s">
        <v>138</v>
      </c>
      <c r="AK17" s="194" t="s">
        <v>138</v>
      </c>
      <c r="AL17" s="194" t="s">
        <v>138</v>
      </c>
      <c r="AM17" s="194" t="s">
        <v>139</v>
      </c>
      <c r="AN17" s="194" t="s">
        <v>139</v>
      </c>
      <c r="AO17" s="195" t="s">
        <v>138</v>
      </c>
      <c r="AP17" s="194" t="s">
        <v>138</v>
      </c>
      <c r="AQ17" s="194" t="s">
        <v>138</v>
      </c>
      <c r="AR17" s="194" t="s">
        <v>139</v>
      </c>
    </row>
    <row r="18" spans="1:44" ht="27.95">
      <c r="A18" s="193" t="s">
        <v>134</v>
      </c>
      <c r="B18" s="193" t="s">
        <v>158</v>
      </c>
      <c r="C18" s="193" t="s">
        <v>165</v>
      </c>
      <c r="D18" s="193" t="s">
        <v>166</v>
      </c>
      <c r="E18" s="194" t="s">
        <v>138</v>
      </c>
      <c r="F18" s="195" t="s">
        <v>138</v>
      </c>
      <c r="G18" s="194" t="s">
        <v>138</v>
      </c>
      <c r="H18" s="194" t="s">
        <v>138</v>
      </c>
      <c r="I18" s="194" t="s">
        <v>138</v>
      </c>
      <c r="J18" s="194" t="s">
        <v>139</v>
      </c>
      <c r="K18" s="194" t="s">
        <v>139</v>
      </c>
      <c r="L18" s="194" t="s">
        <v>139</v>
      </c>
      <c r="M18" s="194" t="s">
        <v>138</v>
      </c>
      <c r="N18" s="194" t="s">
        <v>139</v>
      </c>
      <c r="O18" s="194" t="s">
        <v>138</v>
      </c>
      <c r="P18" s="194" t="s">
        <v>138</v>
      </c>
      <c r="Q18" s="194" t="s">
        <v>139</v>
      </c>
      <c r="R18" s="194" t="s">
        <v>138</v>
      </c>
      <c r="S18" s="194" t="s">
        <v>139</v>
      </c>
      <c r="T18" s="194" t="s">
        <v>139</v>
      </c>
      <c r="U18" s="194" t="s">
        <v>140</v>
      </c>
      <c r="V18" s="194" t="s">
        <v>139</v>
      </c>
      <c r="W18" s="194" t="s">
        <v>139</v>
      </c>
      <c r="X18" s="194" t="s">
        <v>139</v>
      </c>
      <c r="Y18" s="194" t="s">
        <v>139</v>
      </c>
      <c r="Z18" s="194" t="s">
        <v>139</v>
      </c>
      <c r="AA18" s="194" t="s">
        <v>139</v>
      </c>
      <c r="AB18" s="194" t="s">
        <v>139</v>
      </c>
      <c r="AC18" s="194" t="s">
        <v>139</v>
      </c>
      <c r="AD18" s="194" t="s">
        <v>139</v>
      </c>
      <c r="AE18" s="194" t="s">
        <v>139</v>
      </c>
      <c r="AF18" s="194" t="s">
        <v>139</v>
      </c>
      <c r="AG18" s="194" t="s">
        <v>138</v>
      </c>
      <c r="AH18" s="194" t="s">
        <v>139</v>
      </c>
      <c r="AI18" s="194" t="s">
        <v>138</v>
      </c>
      <c r="AJ18" s="194" t="s">
        <v>138</v>
      </c>
      <c r="AK18" s="194" t="s">
        <v>138</v>
      </c>
      <c r="AL18" s="194" t="s">
        <v>138</v>
      </c>
      <c r="AM18" s="194" t="s">
        <v>139</v>
      </c>
      <c r="AN18" s="194" t="s">
        <v>139</v>
      </c>
      <c r="AO18" s="194" t="s">
        <v>138</v>
      </c>
      <c r="AP18" s="194" t="s">
        <v>139</v>
      </c>
      <c r="AQ18" s="194" t="s">
        <v>138</v>
      </c>
      <c r="AR18" s="194" t="s">
        <v>139</v>
      </c>
    </row>
    <row r="19" spans="1:44" ht="27.95">
      <c r="A19" s="193" t="s">
        <v>134</v>
      </c>
      <c r="B19" s="193" t="s">
        <v>158</v>
      </c>
      <c r="C19" s="193" t="s">
        <v>167</v>
      </c>
      <c r="D19" s="193" t="s">
        <v>168</v>
      </c>
      <c r="E19" s="195" t="s">
        <v>138</v>
      </c>
      <c r="F19" s="195" t="s">
        <v>138</v>
      </c>
      <c r="G19" s="195" t="s">
        <v>138</v>
      </c>
      <c r="H19" s="194" t="s">
        <v>138</v>
      </c>
      <c r="I19" s="195" t="s">
        <v>138</v>
      </c>
      <c r="J19" s="194" t="s">
        <v>138</v>
      </c>
      <c r="K19" s="194" t="s">
        <v>138</v>
      </c>
      <c r="L19" s="195" t="s">
        <v>138</v>
      </c>
      <c r="M19" s="194" t="s">
        <v>138</v>
      </c>
      <c r="N19" s="194" t="s">
        <v>139</v>
      </c>
      <c r="O19" s="194" t="s">
        <v>138</v>
      </c>
      <c r="P19" s="194" t="s">
        <v>138</v>
      </c>
      <c r="Q19" s="194" t="s">
        <v>138</v>
      </c>
      <c r="R19" s="194" t="s">
        <v>138</v>
      </c>
      <c r="S19" s="194" t="s">
        <v>139</v>
      </c>
      <c r="T19" s="194" t="s">
        <v>139</v>
      </c>
      <c r="U19" s="194" t="s">
        <v>140</v>
      </c>
      <c r="V19" s="194" t="s">
        <v>139</v>
      </c>
      <c r="W19" s="194" t="s">
        <v>139</v>
      </c>
      <c r="X19" s="194" t="s">
        <v>139</v>
      </c>
      <c r="Y19" s="194" t="s">
        <v>139</v>
      </c>
      <c r="Z19" s="194" t="s">
        <v>139</v>
      </c>
      <c r="AA19" s="194" t="s">
        <v>139</v>
      </c>
      <c r="AB19" s="194" t="s">
        <v>141</v>
      </c>
      <c r="AC19" s="194" t="s">
        <v>139</v>
      </c>
      <c r="AD19" s="194" t="s">
        <v>139</v>
      </c>
      <c r="AE19" s="194" t="s">
        <v>141</v>
      </c>
      <c r="AF19" s="194" t="s">
        <v>141</v>
      </c>
      <c r="AG19" s="194" t="s">
        <v>138</v>
      </c>
      <c r="AH19" s="194" t="s">
        <v>139</v>
      </c>
      <c r="AI19" s="194" t="s">
        <v>138</v>
      </c>
      <c r="AJ19" s="194" t="s">
        <v>138</v>
      </c>
      <c r="AK19" s="194" t="s">
        <v>138</v>
      </c>
      <c r="AL19" s="194" t="s">
        <v>138</v>
      </c>
      <c r="AM19" s="194" t="s">
        <v>139</v>
      </c>
      <c r="AN19" s="194" t="s">
        <v>139</v>
      </c>
      <c r="AO19" s="194" t="s">
        <v>138</v>
      </c>
      <c r="AP19" s="194" t="s">
        <v>139</v>
      </c>
      <c r="AQ19" s="194" t="s">
        <v>138</v>
      </c>
      <c r="AR19" s="194" t="s">
        <v>139</v>
      </c>
    </row>
    <row r="20" spans="1:44" ht="27.95">
      <c r="A20" s="193" t="s">
        <v>134</v>
      </c>
      <c r="B20" s="193" t="s">
        <v>169</v>
      </c>
      <c r="C20" s="193" t="s">
        <v>170</v>
      </c>
      <c r="D20" s="193" t="s">
        <v>171</v>
      </c>
      <c r="E20" s="194" t="s">
        <v>138</v>
      </c>
      <c r="F20" s="195" t="s">
        <v>138</v>
      </c>
      <c r="G20" s="194" t="s">
        <v>138</v>
      </c>
      <c r="H20" s="194" t="s">
        <v>138</v>
      </c>
      <c r="I20" s="194" t="s">
        <v>138</v>
      </c>
      <c r="J20" s="194" t="s">
        <v>138</v>
      </c>
      <c r="K20" s="194" t="s">
        <v>138</v>
      </c>
      <c r="L20" s="194" t="s">
        <v>138</v>
      </c>
      <c r="M20" s="195" t="s">
        <v>138</v>
      </c>
      <c r="N20" s="194" t="s">
        <v>139</v>
      </c>
      <c r="O20" s="194" t="s">
        <v>139</v>
      </c>
      <c r="P20" s="194" t="s">
        <v>138</v>
      </c>
      <c r="Q20" s="194" t="s">
        <v>139</v>
      </c>
      <c r="R20" s="194" t="s">
        <v>139</v>
      </c>
      <c r="S20" s="194" t="s">
        <v>138</v>
      </c>
      <c r="T20" s="194" t="s">
        <v>139</v>
      </c>
      <c r="U20" s="194" t="s">
        <v>140</v>
      </c>
      <c r="V20" s="194" t="s">
        <v>139</v>
      </c>
      <c r="W20" s="194" t="s">
        <v>139</v>
      </c>
      <c r="X20" s="194" t="s">
        <v>139</v>
      </c>
      <c r="Y20" s="194" t="s">
        <v>139</v>
      </c>
      <c r="Z20" s="194" t="s">
        <v>139</v>
      </c>
      <c r="AA20" s="194" t="s">
        <v>139</v>
      </c>
      <c r="AB20" s="194" t="s">
        <v>141</v>
      </c>
      <c r="AC20" s="194" t="s">
        <v>139</v>
      </c>
      <c r="AD20" s="194" t="s">
        <v>139</v>
      </c>
      <c r="AE20" s="194" t="s">
        <v>139</v>
      </c>
      <c r="AF20" s="194" t="s">
        <v>139</v>
      </c>
      <c r="AG20" s="194" t="s">
        <v>138</v>
      </c>
      <c r="AH20" s="194" t="s">
        <v>138</v>
      </c>
      <c r="AI20" s="194" t="s">
        <v>139</v>
      </c>
      <c r="AJ20" s="194" t="s">
        <v>138</v>
      </c>
      <c r="AK20" s="194" t="s">
        <v>138</v>
      </c>
      <c r="AL20" s="194" t="s">
        <v>139</v>
      </c>
      <c r="AM20" s="194" t="s">
        <v>139</v>
      </c>
      <c r="AN20" s="194" t="s">
        <v>139</v>
      </c>
      <c r="AO20" s="194" t="s">
        <v>138</v>
      </c>
      <c r="AP20" s="194" t="s">
        <v>138</v>
      </c>
      <c r="AQ20" s="194" t="s">
        <v>138</v>
      </c>
      <c r="AR20" s="194" t="s">
        <v>139</v>
      </c>
    </row>
    <row r="21" spans="1:44" ht="27.95">
      <c r="A21" s="193" t="s">
        <v>134</v>
      </c>
      <c r="B21" s="193" t="s">
        <v>169</v>
      </c>
      <c r="C21" s="193" t="s">
        <v>172</v>
      </c>
      <c r="D21" s="193" t="s">
        <v>173</v>
      </c>
      <c r="E21" s="195" t="s">
        <v>138</v>
      </c>
      <c r="F21" s="195" t="s">
        <v>138</v>
      </c>
      <c r="G21" s="195" t="s">
        <v>138</v>
      </c>
      <c r="H21" s="195" t="s">
        <v>138</v>
      </c>
      <c r="I21" s="195" t="s">
        <v>138</v>
      </c>
      <c r="J21" s="194" t="s">
        <v>138</v>
      </c>
      <c r="K21" s="194" t="s">
        <v>138</v>
      </c>
      <c r="L21" s="194" t="s">
        <v>138</v>
      </c>
      <c r="M21" s="194" t="s">
        <v>138</v>
      </c>
      <c r="N21" s="194" t="s">
        <v>139</v>
      </c>
      <c r="O21" s="194" t="s">
        <v>139</v>
      </c>
      <c r="P21" s="194" t="s">
        <v>138</v>
      </c>
      <c r="Q21" s="195" t="s">
        <v>139</v>
      </c>
      <c r="R21" s="194" t="s">
        <v>139</v>
      </c>
      <c r="S21" s="194" t="s">
        <v>138</v>
      </c>
      <c r="T21" s="194" t="s">
        <v>139</v>
      </c>
      <c r="U21" s="194" t="s">
        <v>140</v>
      </c>
      <c r="V21" s="194" t="s">
        <v>139</v>
      </c>
      <c r="W21" s="194" t="s">
        <v>139</v>
      </c>
      <c r="X21" s="194" t="s">
        <v>139</v>
      </c>
      <c r="Y21" s="194" t="s">
        <v>139</v>
      </c>
      <c r="Z21" s="194" t="s">
        <v>139</v>
      </c>
      <c r="AA21" s="194" t="s">
        <v>139</v>
      </c>
      <c r="AB21" s="194" t="s">
        <v>141</v>
      </c>
      <c r="AC21" s="194" t="s">
        <v>139</v>
      </c>
      <c r="AD21" s="195" t="s">
        <v>139</v>
      </c>
      <c r="AE21" s="194" t="s">
        <v>139</v>
      </c>
      <c r="AF21" s="194" t="s">
        <v>139</v>
      </c>
      <c r="AG21" s="194" t="s">
        <v>138</v>
      </c>
      <c r="AH21" s="194" t="s">
        <v>138</v>
      </c>
      <c r="AI21" s="194" t="s">
        <v>139</v>
      </c>
      <c r="AJ21" s="194" t="s">
        <v>138</v>
      </c>
      <c r="AK21" s="194" t="s">
        <v>138</v>
      </c>
      <c r="AL21" s="194" t="s">
        <v>139</v>
      </c>
      <c r="AM21" s="194" t="s">
        <v>139</v>
      </c>
      <c r="AN21" s="195" t="s">
        <v>139</v>
      </c>
      <c r="AO21" s="195" t="s">
        <v>138</v>
      </c>
      <c r="AP21" s="194" t="s">
        <v>138</v>
      </c>
      <c r="AQ21" s="194" t="s">
        <v>138</v>
      </c>
      <c r="AR21" s="194" t="s">
        <v>139</v>
      </c>
    </row>
    <row r="22" spans="1:44" ht="27.95">
      <c r="A22" s="193" t="s">
        <v>134</v>
      </c>
      <c r="B22" s="193" t="s">
        <v>169</v>
      </c>
      <c r="C22" s="193" t="s">
        <v>174</v>
      </c>
      <c r="D22" s="193" t="s">
        <v>175</v>
      </c>
      <c r="E22" s="199" t="s">
        <v>138</v>
      </c>
      <c r="F22" s="199" t="s">
        <v>138</v>
      </c>
      <c r="G22" s="199" t="s">
        <v>138</v>
      </c>
      <c r="H22" s="199" t="s">
        <v>138</v>
      </c>
      <c r="I22" s="199" t="s">
        <v>138</v>
      </c>
      <c r="J22" s="194" t="s">
        <v>138</v>
      </c>
      <c r="K22" s="194" t="s">
        <v>138</v>
      </c>
      <c r="L22" s="194" t="s">
        <v>138</v>
      </c>
      <c r="M22" s="194" t="s">
        <v>138</v>
      </c>
      <c r="N22" s="194" t="s">
        <v>139</v>
      </c>
      <c r="O22" s="194" t="s">
        <v>139</v>
      </c>
      <c r="P22" s="194" t="s">
        <v>138</v>
      </c>
      <c r="Q22" s="199" t="s">
        <v>138</v>
      </c>
      <c r="R22" s="194" t="s">
        <v>139</v>
      </c>
      <c r="S22" s="194" t="s">
        <v>138</v>
      </c>
      <c r="T22" s="194" t="s">
        <v>139</v>
      </c>
      <c r="U22" s="194" t="s">
        <v>140</v>
      </c>
      <c r="V22" s="194" t="s">
        <v>139</v>
      </c>
      <c r="W22" s="194" t="s">
        <v>139</v>
      </c>
      <c r="X22" s="194" t="s">
        <v>139</v>
      </c>
      <c r="Y22" s="194" t="s">
        <v>141</v>
      </c>
      <c r="Z22" s="194" t="s">
        <v>139</v>
      </c>
      <c r="AA22" s="194" t="s">
        <v>139</v>
      </c>
      <c r="AB22" s="194" t="s">
        <v>141</v>
      </c>
      <c r="AC22" s="194" t="s">
        <v>139</v>
      </c>
      <c r="AD22" s="199" t="s">
        <v>139</v>
      </c>
      <c r="AE22" s="194" t="s">
        <v>139</v>
      </c>
      <c r="AF22" s="194" t="s">
        <v>139</v>
      </c>
      <c r="AG22" s="194" t="s">
        <v>139</v>
      </c>
      <c r="AH22" s="194" t="s">
        <v>139</v>
      </c>
      <c r="AI22" s="194" t="s">
        <v>138</v>
      </c>
      <c r="AJ22" s="194" t="s">
        <v>138</v>
      </c>
      <c r="AK22" s="194" t="s">
        <v>139</v>
      </c>
      <c r="AL22" s="194" t="s">
        <v>139</v>
      </c>
      <c r="AM22" s="194" t="s">
        <v>138</v>
      </c>
      <c r="AN22" s="199" t="s">
        <v>139</v>
      </c>
      <c r="AO22" s="199" t="s">
        <v>139</v>
      </c>
      <c r="AP22" s="194" t="s">
        <v>138</v>
      </c>
      <c r="AQ22" s="194" t="s">
        <v>138</v>
      </c>
      <c r="AR22" s="194" t="s">
        <v>139</v>
      </c>
    </row>
    <row r="23" spans="1:44" ht="27.95">
      <c r="A23" s="193" t="s">
        <v>134</v>
      </c>
      <c r="B23" s="193" t="s">
        <v>176</v>
      </c>
      <c r="C23" s="193" t="s">
        <v>177</v>
      </c>
      <c r="D23" s="196" t="s">
        <v>178</v>
      </c>
      <c r="E23" s="195" t="s">
        <v>138</v>
      </c>
      <c r="F23" s="194" t="s">
        <v>138</v>
      </c>
      <c r="G23" s="194" t="s">
        <v>138</v>
      </c>
      <c r="H23" s="195" t="s">
        <v>138</v>
      </c>
      <c r="I23" s="194" t="s">
        <v>138</v>
      </c>
      <c r="J23" s="194" t="s">
        <v>138</v>
      </c>
      <c r="K23" s="194" t="s">
        <v>138</v>
      </c>
      <c r="L23" s="194" t="s">
        <v>138</v>
      </c>
      <c r="M23" s="194" t="s">
        <v>138</v>
      </c>
      <c r="N23" s="194" t="s">
        <v>138</v>
      </c>
      <c r="O23" s="194" t="s">
        <v>138</v>
      </c>
      <c r="P23" s="194" t="s">
        <v>138</v>
      </c>
      <c r="Q23" s="194" t="s">
        <v>139</v>
      </c>
      <c r="R23" s="194" t="s">
        <v>139</v>
      </c>
      <c r="S23" s="194" t="s">
        <v>138</v>
      </c>
      <c r="T23" s="194" t="s">
        <v>139</v>
      </c>
      <c r="U23" s="194" t="s">
        <v>140</v>
      </c>
      <c r="V23" s="194" t="s">
        <v>141</v>
      </c>
      <c r="W23" s="194" t="s">
        <v>141</v>
      </c>
      <c r="X23" s="194" t="s">
        <v>141</v>
      </c>
      <c r="Y23" s="194" t="s">
        <v>141</v>
      </c>
      <c r="Z23" s="194" t="s">
        <v>141</v>
      </c>
      <c r="AA23" s="194" t="s">
        <v>139</v>
      </c>
      <c r="AB23" s="194" t="s">
        <v>139</v>
      </c>
      <c r="AC23" s="194" t="s">
        <v>141</v>
      </c>
      <c r="AD23" s="194" t="s">
        <v>139</v>
      </c>
      <c r="AE23" s="194" t="s">
        <v>141</v>
      </c>
      <c r="AF23" s="194" t="s">
        <v>139</v>
      </c>
      <c r="AG23" s="194" t="s">
        <v>138</v>
      </c>
      <c r="AH23" s="194" t="s">
        <v>138</v>
      </c>
      <c r="AI23" s="194" t="s">
        <v>138</v>
      </c>
      <c r="AJ23" s="194" t="s">
        <v>138</v>
      </c>
      <c r="AK23" s="194" t="s">
        <v>138</v>
      </c>
      <c r="AL23" s="194" t="s">
        <v>138</v>
      </c>
      <c r="AM23" s="194" t="s">
        <v>138</v>
      </c>
      <c r="AN23" s="194" t="s">
        <v>138</v>
      </c>
      <c r="AO23" s="194" t="s">
        <v>138</v>
      </c>
      <c r="AP23" s="194" t="s">
        <v>138</v>
      </c>
      <c r="AQ23" s="194" t="s">
        <v>138</v>
      </c>
      <c r="AR23" s="194" t="s">
        <v>138</v>
      </c>
    </row>
    <row r="24" spans="1:44" ht="27.95">
      <c r="A24" s="193" t="s">
        <v>134</v>
      </c>
      <c r="B24" s="193" t="s">
        <v>179</v>
      </c>
      <c r="C24" s="193">
        <v>1.5</v>
      </c>
      <c r="D24" s="200" t="s">
        <v>180</v>
      </c>
      <c r="E24" s="194"/>
      <c r="F24" s="194"/>
      <c r="G24" s="194"/>
      <c r="H24" s="194"/>
      <c r="I24" s="194"/>
      <c r="J24" s="194"/>
      <c r="K24" s="194"/>
      <c r="L24" s="194"/>
      <c r="M24" s="194"/>
      <c r="N24" s="194"/>
      <c r="O24" s="194"/>
      <c r="P24" s="194"/>
      <c r="Q24" s="194"/>
      <c r="R24" s="194"/>
      <c r="S24" s="194"/>
      <c r="T24" s="194"/>
      <c r="U24" s="194"/>
      <c r="V24" s="194"/>
      <c r="W24" s="194"/>
      <c r="X24" s="194"/>
      <c r="Y24" s="194"/>
      <c r="Z24" s="194"/>
      <c r="AA24" s="194"/>
      <c r="AB24" s="194"/>
      <c r="AC24" s="194"/>
      <c r="AD24" s="194"/>
      <c r="AE24" s="194"/>
      <c r="AF24" s="194"/>
      <c r="AG24" s="194"/>
      <c r="AH24" s="194"/>
      <c r="AI24" s="194"/>
      <c r="AJ24" s="194"/>
      <c r="AK24" s="194"/>
      <c r="AL24" s="194"/>
      <c r="AM24" s="194"/>
      <c r="AN24" s="194"/>
      <c r="AO24" s="194"/>
      <c r="AP24" s="194"/>
      <c r="AQ24" s="194"/>
      <c r="AR24" s="194"/>
    </row>
    <row r="25" spans="1:44" ht="14.1">
      <c r="A25" s="193" t="s">
        <v>181</v>
      </c>
      <c r="B25" s="193" t="s">
        <v>182</v>
      </c>
      <c r="C25" s="193" t="s">
        <v>183</v>
      </c>
      <c r="D25" s="193" t="s">
        <v>184</v>
      </c>
      <c r="E25" s="194" t="s">
        <v>138</v>
      </c>
      <c r="F25" s="194" t="s">
        <v>138</v>
      </c>
      <c r="G25" s="194" t="s">
        <v>139</v>
      </c>
      <c r="H25" s="194" t="s">
        <v>138</v>
      </c>
      <c r="I25" s="194" t="s">
        <v>138</v>
      </c>
      <c r="J25" s="194" t="s">
        <v>138</v>
      </c>
      <c r="K25" s="194" t="s">
        <v>138</v>
      </c>
      <c r="L25" s="194" t="s">
        <v>138</v>
      </c>
      <c r="M25" s="194" t="s">
        <v>138</v>
      </c>
      <c r="N25" s="194" t="s">
        <v>138</v>
      </c>
      <c r="O25" s="194" t="s">
        <v>138</v>
      </c>
      <c r="P25" s="194" t="s">
        <v>138</v>
      </c>
      <c r="Q25" s="194" t="s">
        <v>138</v>
      </c>
      <c r="R25" s="194" t="s">
        <v>139</v>
      </c>
      <c r="S25" s="194" t="s">
        <v>138</v>
      </c>
      <c r="T25" s="194" t="s">
        <v>139</v>
      </c>
      <c r="U25" s="194" t="s">
        <v>139</v>
      </c>
      <c r="V25" s="194" t="s">
        <v>140</v>
      </c>
      <c r="W25" s="194" t="s">
        <v>141</v>
      </c>
      <c r="X25" s="194" t="s">
        <v>139</v>
      </c>
      <c r="Y25" s="194" t="s">
        <v>139</v>
      </c>
      <c r="Z25" s="194" t="s">
        <v>139</v>
      </c>
      <c r="AA25" s="194" t="s">
        <v>139</v>
      </c>
      <c r="AB25" s="194" t="s">
        <v>139</v>
      </c>
      <c r="AC25" s="194" t="s">
        <v>139</v>
      </c>
      <c r="AD25" s="194" t="s">
        <v>139</v>
      </c>
      <c r="AE25" s="194" t="s">
        <v>139</v>
      </c>
      <c r="AF25" s="194" t="s">
        <v>139</v>
      </c>
      <c r="AG25" s="194" t="s">
        <v>138</v>
      </c>
      <c r="AH25" s="194" t="s">
        <v>139</v>
      </c>
      <c r="AI25" s="194" t="s">
        <v>139</v>
      </c>
      <c r="AJ25" s="194" t="s">
        <v>138</v>
      </c>
      <c r="AK25" s="194" t="s">
        <v>139</v>
      </c>
      <c r="AL25" s="194" t="s">
        <v>138</v>
      </c>
      <c r="AM25" s="194" t="s">
        <v>139</v>
      </c>
      <c r="AN25" s="194" t="s">
        <v>139</v>
      </c>
      <c r="AO25" s="194" t="s">
        <v>138</v>
      </c>
      <c r="AP25" s="194" t="s">
        <v>139</v>
      </c>
      <c r="AQ25" s="194" t="s">
        <v>139</v>
      </c>
      <c r="AR25" s="194" t="s">
        <v>138</v>
      </c>
    </row>
    <row r="26" spans="1:44" ht="27.95">
      <c r="A26" s="193" t="s">
        <v>181</v>
      </c>
      <c r="B26" s="193" t="s">
        <v>182</v>
      </c>
      <c r="C26" s="193" t="s">
        <v>185</v>
      </c>
      <c r="D26" s="193" t="s">
        <v>186</v>
      </c>
      <c r="E26" s="194" t="s">
        <v>138</v>
      </c>
      <c r="F26" s="194" t="s">
        <v>138</v>
      </c>
      <c r="G26" s="194" t="s">
        <v>138</v>
      </c>
      <c r="H26" s="194" t="s">
        <v>138</v>
      </c>
      <c r="I26" s="194" t="s">
        <v>138</v>
      </c>
      <c r="J26" s="194" t="s">
        <v>138</v>
      </c>
      <c r="K26" s="194" t="s">
        <v>138</v>
      </c>
      <c r="L26" s="194" t="s">
        <v>138</v>
      </c>
      <c r="M26" s="194" t="s">
        <v>138</v>
      </c>
      <c r="N26" s="194" t="s">
        <v>138</v>
      </c>
      <c r="O26" s="194" t="s">
        <v>138</v>
      </c>
      <c r="P26" s="194" t="s">
        <v>139</v>
      </c>
      <c r="Q26" s="194" t="s">
        <v>139</v>
      </c>
      <c r="R26" s="194" t="s">
        <v>139</v>
      </c>
      <c r="S26" s="194" t="s">
        <v>138</v>
      </c>
      <c r="T26" s="194" t="s">
        <v>139</v>
      </c>
      <c r="U26" s="194" t="s">
        <v>139</v>
      </c>
      <c r="V26" s="194" t="s">
        <v>140</v>
      </c>
      <c r="W26" s="194" t="s">
        <v>141</v>
      </c>
      <c r="X26" s="194" t="s">
        <v>139</v>
      </c>
      <c r="Y26" s="194" t="s">
        <v>139</v>
      </c>
      <c r="Z26" s="194" t="s">
        <v>139</v>
      </c>
      <c r="AA26" s="194" t="s">
        <v>141</v>
      </c>
      <c r="AB26" s="194" t="s">
        <v>139</v>
      </c>
      <c r="AC26" s="194" t="s">
        <v>139</v>
      </c>
      <c r="AD26" s="194" t="s">
        <v>139</v>
      </c>
      <c r="AE26" s="194" t="s">
        <v>139</v>
      </c>
      <c r="AF26" s="194" t="s">
        <v>139</v>
      </c>
      <c r="AG26" s="194" t="s">
        <v>138</v>
      </c>
      <c r="AH26" s="194" t="s">
        <v>139</v>
      </c>
      <c r="AI26" s="194" t="s">
        <v>139</v>
      </c>
      <c r="AJ26" s="194" t="s">
        <v>138</v>
      </c>
      <c r="AK26" s="194" t="s">
        <v>139</v>
      </c>
      <c r="AL26" s="194" t="s">
        <v>138</v>
      </c>
      <c r="AM26" s="194" t="s">
        <v>138</v>
      </c>
      <c r="AN26" s="194" t="s">
        <v>139</v>
      </c>
      <c r="AO26" s="194" t="s">
        <v>138</v>
      </c>
      <c r="AP26" s="194" t="s">
        <v>139</v>
      </c>
      <c r="AQ26" s="194" t="s">
        <v>138</v>
      </c>
      <c r="AR26" s="194" t="s">
        <v>138</v>
      </c>
    </row>
    <row r="27" spans="1:44" ht="27.95">
      <c r="A27" s="193" t="s">
        <v>181</v>
      </c>
      <c r="B27" s="193" t="s">
        <v>187</v>
      </c>
      <c r="C27" s="193" t="s">
        <v>188</v>
      </c>
      <c r="D27" s="193" t="s">
        <v>189</v>
      </c>
      <c r="E27" s="194" t="s">
        <v>138</v>
      </c>
      <c r="F27" s="194" t="s">
        <v>138</v>
      </c>
      <c r="G27" s="194" t="s">
        <v>139</v>
      </c>
      <c r="H27" s="194" t="s">
        <v>138</v>
      </c>
      <c r="I27" s="194" t="s">
        <v>138</v>
      </c>
      <c r="J27" s="194" t="s">
        <v>138</v>
      </c>
      <c r="K27" s="194" t="s">
        <v>138</v>
      </c>
      <c r="L27" s="194" t="s">
        <v>138</v>
      </c>
      <c r="M27" s="194" t="s">
        <v>138</v>
      </c>
      <c r="N27" s="194" t="s">
        <v>139</v>
      </c>
      <c r="O27" s="194" t="s">
        <v>138</v>
      </c>
      <c r="P27" s="194" t="s">
        <v>139</v>
      </c>
      <c r="Q27" s="194" t="s">
        <v>138</v>
      </c>
      <c r="R27" s="194" t="s">
        <v>138</v>
      </c>
      <c r="S27" s="194" t="s">
        <v>139</v>
      </c>
      <c r="T27" s="194" t="s">
        <v>139</v>
      </c>
      <c r="U27" s="194" t="s">
        <v>139</v>
      </c>
      <c r="V27" s="194" t="s">
        <v>140</v>
      </c>
      <c r="W27" s="194" t="s">
        <v>139</v>
      </c>
      <c r="X27" s="194" t="s">
        <v>141</v>
      </c>
      <c r="Y27" s="194" t="s">
        <v>139</v>
      </c>
      <c r="Z27" s="194" t="s">
        <v>139</v>
      </c>
      <c r="AA27" s="194" t="s">
        <v>141</v>
      </c>
      <c r="AB27" s="194" t="s">
        <v>139</v>
      </c>
      <c r="AC27" s="194" t="s">
        <v>139</v>
      </c>
      <c r="AD27" s="194" t="s">
        <v>139</v>
      </c>
      <c r="AE27" s="194" t="s">
        <v>141</v>
      </c>
      <c r="AF27" s="194" t="s">
        <v>139</v>
      </c>
      <c r="AG27" s="194" t="s">
        <v>138</v>
      </c>
      <c r="AH27" s="194" t="s">
        <v>139</v>
      </c>
      <c r="AI27" s="194" t="s">
        <v>139</v>
      </c>
      <c r="AJ27" s="194" t="s">
        <v>138</v>
      </c>
      <c r="AK27" s="194" t="s">
        <v>139</v>
      </c>
      <c r="AL27" s="194" t="s">
        <v>139</v>
      </c>
      <c r="AM27" s="194" t="s">
        <v>139</v>
      </c>
      <c r="AN27" s="194" t="s">
        <v>139</v>
      </c>
      <c r="AO27" s="194" t="s">
        <v>138</v>
      </c>
      <c r="AP27" s="194" t="s">
        <v>139</v>
      </c>
      <c r="AQ27" s="194" t="s">
        <v>138</v>
      </c>
      <c r="AR27" s="194" t="s">
        <v>138</v>
      </c>
    </row>
    <row r="28" spans="1:44" ht="27.95">
      <c r="A28" s="193" t="s">
        <v>181</v>
      </c>
      <c r="B28" s="193" t="s">
        <v>187</v>
      </c>
      <c r="C28" s="193" t="s">
        <v>190</v>
      </c>
      <c r="D28" s="193" t="s">
        <v>191</v>
      </c>
      <c r="E28" s="194" t="s">
        <v>138</v>
      </c>
      <c r="F28" s="194" t="s">
        <v>138</v>
      </c>
      <c r="G28" s="194" t="s">
        <v>138</v>
      </c>
      <c r="H28" s="194" t="s">
        <v>138</v>
      </c>
      <c r="I28" s="194" t="s">
        <v>138</v>
      </c>
      <c r="J28" s="194" t="s">
        <v>138</v>
      </c>
      <c r="K28" s="194" t="s">
        <v>138</v>
      </c>
      <c r="L28" s="194" t="s">
        <v>138</v>
      </c>
      <c r="M28" s="194" t="s">
        <v>138</v>
      </c>
      <c r="N28" s="194" t="s">
        <v>139</v>
      </c>
      <c r="O28" s="194" t="s">
        <v>138</v>
      </c>
      <c r="P28" s="194" t="s">
        <v>138</v>
      </c>
      <c r="Q28" s="194" t="s">
        <v>138</v>
      </c>
      <c r="R28" s="194" t="s">
        <v>138</v>
      </c>
      <c r="S28" s="194" t="s">
        <v>139</v>
      </c>
      <c r="T28" s="194" t="s">
        <v>139</v>
      </c>
      <c r="U28" s="194" t="s">
        <v>139</v>
      </c>
      <c r="V28" s="194" t="s">
        <v>140</v>
      </c>
      <c r="W28" s="194" t="s">
        <v>139</v>
      </c>
      <c r="X28" s="194" t="s">
        <v>139</v>
      </c>
      <c r="Y28" s="194" t="s">
        <v>139</v>
      </c>
      <c r="Z28" s="194" t="s">
        <v>139</v>
      </c>
      <c r="AA28" s="194" t="s">
        <v>139</v>
      </c>
      <c r="AB28" s="194" t="s">
        <v>139</v>
      </c>
      <c r="AC28" s="194" t="s">
        <v>139</v>
      </c>
      <c r="AD28" s="194" t="s">
        <v>139</v>
      </c>
      <c r="AE28" s="194" t="s">
        <v>139</v>
      </c>
      <c r="AF28" s="194" t="s">
        <v>139</v>
      </c>
      <c r="AG28" s="194" t="s">
        <v>138</v>
      </c>
      <c r="AH28" s="194" t="s">
        <v>139</v>
      </c>
      <c r="AI28" s="194" t="s">
        <v>139</v>
      </c>
      <c r="AJ28" s="194" t="s">
        <v>138</v>
      </c>
      <c r="AK28" s="194" t="s">
        <v>139</v>
      </c>
      <c r="AL28" s="194" t="s">
        <v>139</v>
      </c>
      <c r="AM28" s="194" t="s">
        <v>139</v>
      </c>
      <c r="AN28" s="194" t="s">
        <v>139</v>
      </c>
      <c r="AO28" s="194" t="s">
        <v>138</v>
      </c>
      <c r="AP28" s="194" t="s">
        <v>138</v>
      </c>
      <c r="AQ28" s="194" t="s">
        <v>138</v>
      </c>
      <c r="AR28" s="194" t="s">
        <v>138</v>
      </c>
    </row>
    <row r="29" spans="1:44" ht="27.95">
      <c r="A29" s="193" t="s">
        <v>181</v>
      </c>
      <c r="B29" s="193" t="s">
        <v>187</v>
      </c>
      <c r="C29" s="193" t="s">
        <v>192</v>
      </c>
      <c r="D29" s="193" t="s">
        <v>193</v>
      </c>
      <c r="E29" s="194" t="s">
        <v>138</v>
      </c>
      <c r="F29" s="194" t="s">
        <v>138</v>
      </c>
      <c r="G29" s="194" t="s">
        <v>138</v>
      </c>
      <c r="H29" s="194" t="s">
        <v>138</v>
      </c>
      <c r="I29" s="194" t="s">
        <v>138</v>
      </c>
      <c r="J29" s="194" t="s">
        <v>138</v>
      </c>
      <c r="K29" s="194" t="s">
        <v>138</v>
      </c>
      <c r="L29" s="194" t="s">
        <v>138</v>
      </c>
      <c r="M29" s="194" t="s">
        <v>138</v>
      </c>
      <c r="N29" s="194" t="s">
        <v>139</v>
      </c>
      <c r="O29" s="194" t="s">
        <v>138</v>
      </c>
      <c r="P29" s="194" t="s">
        <v>138</v>
      </c>
      <c r="Q29" s="194" t="s">
        <v>139</v>
      </c>
      <c r="R29" s="194" t="s">
        <v>139</v>
      </c>
      <c r="S29" s="194" t="s">
        <v>138</v>
      </c>
      <c r="T29" s="194" t="s">
        <v>139</v>
      </c>
      <c r="U29" s="194" t="s">
        <v>139</v>
      </c>
      <c r="V29" s="194" t="s">
        <v>140</v>
      </c>
      <c r="W29" s="194" t="s">
        <v>141</v>
      </c>
      <c r="X29" s="194" t="s">
        <v>139</v>
      </c>
      <c r="Y29" s="194" t="s">
        <v>139</v>
      </c>
      <c r="Z29" s="194" t="s">
        <v>139</v>
      </c>
      <c r="AA29" s="194" t="s">
        <v>141</v>
      </c>
      <c r="AB29" s="194" t="s">
        <v>139</v>
      </c>
      <c r="AC29" s="194" t="s">
        <v>139</v>
      </c>
      <c r="AD29" s="194" t="s">
        <v>139</v>
      </c>
      <c r="AE29" s="194" t="s">
        <v>139</v>
      </c>
      <c r="AF29" s="194" t="s">
        <v>139</v>
      </c>
      <c r="AG29" s="194" t="s">
        <v>138</v>
      </c>
      <c r="AH29" s="194" t="s">
        <v>139</v>
      </c>
      <c r="AI29" s="194" t="s">
        <v>138</v>
      </c>
      <c r="AJ29" s="194" t="s">
        <v>138</v>
      </c>
      <c r="AK29" s="194" t="s">
        <v>138</v>
      </c>
      <c r="AL29" s="194" t="s">
        <v>139</v>
      </c>
      <c r="AM29" s="194" t="s">
        <v>139</v>
      </c>
      <c r="AN29" s="194" t="s">
        <v>138</v>
      </c>
      <c r="AO29" s="194" t="s">
        <v>138</v>
      </c>
      <c r="AP29" s="194" t="s">
        <v>139</v>
      </c>
      <c r="AQ29" s="194" t="s">
        <v>138</v>
      </c>
      <c r="AR29" s="194" t="s">
        <v>138</v>
      </c>
    </row>
    <row r="30" spans="1:44" ht="27.95">
      <c r="A30" s="193" t="s">
        <v>181</v>
      </c>
      <c r="B30" s="193" t="s">
        <v>187</v>
      </c>
      <c r="C30" s="193" t="s">
        <v>194</v>
      </c>
      <c r="D30" s="193" t="s">
        <v>195</v>
      </c>
      <c r="E30" s="194" t="s">
        <v>138</v>
      </c>
      <c r="F30" s="194" t="s">
        <v>138</v>
      </c>
      <c r="G30" s="194" t="s">
        <v>138</v>
      </c>
      <c r="H30" s="194" t="s">
        <v>138</v>
      </c>
      <c r="I30" s="194" t="s">
        <v>138</v>
      </c>
      <c r="J30" s="194" t="s">
        <v>138</v>
      </c>
      <c r="K30" s="194" t="s">
        <v>138</v>
      </c>
      <c r="L30" s="194" t="s">
        <v>138</v>
      </c>
      <c r="M30" s="194" t="s">
        <v>138</v>
      </c>
      <c r="N30" s="194" t="s">
        <v>139</v>
      </c>
      <c r="O30" s="194" t="s">
        <v>138</v>
      </c>
      <c r="P30" s="194" t="s">
        <v>138</v>
      </c>
      <c r="Q30" s="194" t="s">
        <v>138</v>
      </c>
      <c r="R30" s="194" t="s">
        <v>138</v>
      </c>
      <c r="S30" s="194" t="s">
        <v>139</v>
      </c>
      <c r="T30" s="194" t="s">
        <v>139</v>
      </c>
      <c r="U30" s="194" t="s">
        <v>139</v>
      </c>
      <c r="V30" s="194" t="s">
        <v>140</v>
      </c>
      <c r="W30" s="194" t="s">
        <v>139</v>
      </c>
      <c r="X30" s="194" t="s">
        <v>141</v>
      </c>
      <c r="Y30" s="194" t="s">
        <v>139</v>
      </c>
      <c r="Z30" s="194" t="s">
        <v>139</v>
      </c>
      <c r="AA30" s="194" t="s">
        <v>141</v>
      </c>
      <c r="AB30" s="194" t="s">
        <v>141</v>
      </c>
      <c r="AC30" s="194" t="s">
        <v>139</v>
      </c>
      <c r="AD30" s="194" t="s">
        <v>139</v>
      </c>
      <c r="AE30" s="194" t="s">
        <v>139</v>
      </c>
      <c r="AF30" s="194" t="s">
        <v>139</v>
      </c>
      <c r="AG30" s="194" t="s">
        <v>138</v>
      </c>
      <c r="AH30" s="194" t="s">
        <v>139</v>
      </c>
      <c r="AI30" s="194" t="s">
        <v>139</v>
      </c>
      <c r="AJ30" s="194" t="s">
        <v>138</v>
      </c>
      <c r="AK30" s="194" t="s">
        <v>138</v>
      </c>
      <c r="AL30" s="194" t="s">
        <v>139</v>
      </c>
      <c r="AM30" s="194" t="s">
        <v>138</v>
      </c>
      <c r="AN30" s="194" t="s">
        <v>139</v>
      </c>
      <c r="AO30" s="194" t="s">
        <v>138</v>
      </c>
      <c r="AP30" s="194" t="s">
        <v>139</v>
      </c>
      <c r="AQ30" s="194" t="s">
        <v>138</v>
      </c>
      <c r="AR30" s="194" t="s">
        <v>138</v>
      </c>
    </row>
    <row r="31" spans="1:44" ht="14.1">
      <c r="A31" s="193" t="s">
        <v>181</v>
      </c>
      <c r="B31" s="193" t="s">
        <v>196</v>
      </c>
      <c r="C31" s="193" t="s">
        <v>197</v>
      </c>
      <c r="D31" s="193" t="s">
        <v>198</v>
      </c>
      <c r="E31" s="194" t="s">
        <v>138</v>
      </c>
      <c r="F31" s="194" t="s">
        <v>138</v>
      </c>
      <c r="G31" s="194" t="s">
        <v>138</v>
      </c>
      <c r="H31" s="194" t="s">
        <v>138</v>
      </c>
      <c r="I31" s="194" t="s">
        <v>138</v>
      </c>
      <c r="J31" s="194" t="s">
        <v>138</v>
      </c>
      <c r="K31" s="194" t="s">
        <v>138</v>
      </c>
      <c r="L31" s="194" t="s">
        <v>138</v>
      </c>
      <c r="M31" s="194" t="s">
        <v>138</v>
      </c>
      <c r="N31" s="194" t="s">
        <v>138</v>
      </c>
      <c r="O31" s="194" t="s">
        <v>138</v>
      </c>
      <c r="P31" s="194" t="s">
        <v>138</v>
      </c>
      <c r="Q31" s="194" t="s">
        <v>138</v>
      </c>
      <c r="R31" s="194" t="s">
        <v>138</v>
      </c>
      <c r="S31" s="194" t="s">
        <v>139</v>
      </c>
      <c r="T31" s="194" t="s">
        <v>139</v>
      </c>
      <c r="U31" s="194" t="s">
        <v>139</v>
      </c>
      <c r="V31" s="194" t="s">
        <v>140</v>
      </c>
      <c r="W31" s="194" t="s">
        <v>141</v>
      </c>
      <c r="X31" s="194" t="s">
        <v>139</v>
      </c>
      <c r="Y31" s="194" t="s">
        <v>139</v>
      </c>
      <c r="Z31" s="194" t="s">
        <v>139</v>
      </c>
      <c r="AA31" s="194" t="s">
        <v>139</v>
      </c>
      <c r="AB31" s="194" t="s">
        <v>139</v>
      </c>
      <c r="AC31" s="194" t="s">
        <v>139</v>
      </c>
      <c r="AD31" s="194" t="s">
        <v>139</v>
      </c>
      <c r="AE31" s="194" t="s">
        <v>139</v>
      </c>
      <c r="AF31" s="194" t="s">
        <v>139</v>
      </c>
      <c r="AG31" s="194" t="s">
        <v>138</v>
      </c>
      <c r="AH31" s="194" t="s">
        <v>139</v>
      </c>
      <c r="AI31" s="194" t="s">
        <v>139</v>
      </c>
      <c r="AJ31" s="194" t="s">
        <v>138</v>
      </c>
      <c r="AK31" s="194" t="s">
        <v>138</v>
      </c>
      <c r="AL31" s="194" t="s">
        <v>139</v>
      </c>
      <c r="AM31" s="194" t="s">
        <v>138</v>
      </c>
      <c r="AN31" s="194" t="s">
        <v>138</v>
      </c>
      <c r="AO31" s="194" t="s">
        <v>138</v>
      </c>
      <c r="AP31" s="194" t="s">
        <v>138</v>
      </c>
      <c r="AQ31" s="194" t="s">
        <v>138</v>
      </c>
      <c r="AR31" s="194" t="s">
        <v>138</v>
      </c>
    </row>
    <row r="32" spans="1:44" ht="27.95">
      <c r="A32" s="193" t="s">
        <v>181</v>
      </c>
      <c r="B32" s="193" t="s">
        <v>196</v>
      </c>
      <c r="C32" s="193" t="s">
        <v>199</v>
      </c>
      <c r="D32" s="193" t="s">
        <v>200</v>
      </c>
      <c r="E32" s="194" t="s">
        <v>138</v>
      </c>
      <c r="F32" s="194" t="s">
        <v>139</v>
      </c>
      <c r="G32" s="194" t="s">
        <v>138</v>
      </c>
      <c r="H32" s="194" t="s">
        <v>138</v>
      </c>
      <c r="I32" s="194" t="s">
        <v>138</v>
      </c>
      <c r="J32" s="194" t="s">
        <v>138</v>
      </c>
      <c r="K32" s="194" t="s">
        <v>138</v>
      </c>
      <c r="L32" s="194" t="s">
        <v>138</v>
      </c>
      <c r="M32" s="194" t="s">
        <v>138</v>
      </c>
      <c r="N32" s="194" t="s">
        <v>139</v>
      </c>
      <c r="O32" s="194" t="s">
        <v>138</v>
      </c>
      <c r="P32" s="194" t="s">
        <v>138</v>
      </c>
      <c r="Q32" s="194" t="s">
        <v>138</v>
      </c>
      <c r="R32" s="194" t="s">
        <v>138</v>
      </c>
      <c r="S32" s="194" t="s">
        <v>139</v>
      </c>
      <c r="T32" s="194" t="s">
        <v>139</v>
      </c>
      <c r="U32" s="194" t="s">
        <v>139</v>
      </c>
      <c r="V32" s="194" t="s">
        <v>140</v>
      </c>
      <c r="W32" s="194" t="s">
        <v>141</v>
      </c>
      <c r="X32" s="194" t="s">
        <v>139</v>
      </c>
      <c r="Y32" s="194" t="s">
        <v>139</v>
      </c>
      <c r="Z32" s="194" t="s">
        <v>141</v>
      </c>
      <c r="AA32" s="194" t="s">
        <v>139</v>
      </c>
      <c r="AB32" s="194" t="s">
        <v>139</v>
      </c>
      <c r="AC32" s="194" t="s">
        <v>139</v>
      </c>
      <c r="AD32" s="194" t="s">
        <v>139</v>
      </c>
      <c r="AE32" s="194" t="s">
        <v>139</v>
      </c>
      <c r="AF32" s="194" t="s">
        <v>139</v>
      </c>
      <c r="AG32" s="194" t="s">
        <v>138</v>
      </c>
      <c r="AH32" s="194" t="s">
        <v>139</v>
      </c>
      <c r="AI32" s="194" t="s">
        <v>139</v>
      </c>
      <c r="AJ32" s="194" t="s">
        <v>138</v>
      </c>
      <c r="AK32" s="194" t="s">
        <v>139</v>
      </c>
      <c r="AL32" s="194" t="s">
        <v>139</v>
      </c>
      <c r="AM32" s="194" t="s">
        <v>139</v>
      </c>
      <c r="AN32" s="194" t="s">
        <v>138</v>
      </c>
      <c r="AO32" s="194" t="s">
        <v>138</v>
      </c>
      <c r="AP32" s="194" t="s">
        <v>139</v>
      </c>
      <c r="AQ32" s="194" t="s">
        <v>138</v>
      </c>
      <c r="AR32" s="194" t="s">
        <v>138</v>
      </c>
    </row>
    <row r="33" spans="1:44" ht="27.95">
      <c r="A33" s="193" t="s">
        <v>181</v>
      </c>
      <c r="B33" s="193" t="s">
        <v>196</v>
      </c>
      <c r="C33" s="193" t="s">
        <v>201</v>
      </c>
      <c r="D33" s="193" t="s">
        <v>202</v>
      </c>
      <c r="E33" s="194" t="s">
        <v>138</v>
      </c>
      <c r="F33" s="194" t="s">
        <v>138</v>
      </c>
      <c r="G33" s="194" t="s">
        <v>139</v>
      </c>
      <c r="H33" s="194" t="s">
        <v>138</v>
      </c>
      <c r="I33" s="194" t="s">
        <v>138</v>
      </c>
      <c r="J33" s="194" t="s">
        <v>138</v>
      </c>
      <c r="K33" s="194" t="s">
        <v>138</v>
      </c>
      <c r="L33" s="194" t="s">
        <v>138</v>
      </c>
      <c r="M33" s="194" t="s">
        <v>138</v>
      </c>
      <c r="N33" s="194" t="s">
        <v>139</v>
      </c>
      <c r="O33" s="194" t="s">
        <v>138</v>
      </c>
      <c r="P33" s="194" t="s">
        <v>138</v>
      </c>
      <c r="Q33" s="194" t="s">
        <v>138</v>
      </c>
      <c r="R33" s="194" t="s">
        <v>138</v>
      </c>
      <c r="S33" s="194" t="s">
        <v>139</v>
      </c>
      <c r="T33" s="194" t="s">
        <v>139</v>
      </c>
      <c r="U33" s="194" t="s">
        <v>139</v>
      </c>
      <c r="V33" s="194" t="s">
        <v>140</v>
      </c>
      <c r="W33" s="194" t="s">
        <v>139</v>
      </c>
      <c r="X33" s="194" t="s">
        <v>139</v>
      </c>
      <c r="Y33" s="194" t="s">
        <v>139</v>
      </c>
      <c r="Z33" s="194" t="s">
        <v>139</v>
      </c>
      <c r="AA33" s="194" t="s">
        <v>139</v>
      </c>
      <c r="AB33" s="194" t="s">
        <v>139</v>
      </c>
      <c r="AC33" s="194" t="s">
        <v>139</v>
      </c>
      <c r="AD33" s="194" t="s">
        <v>139</v>
      </c>
      <c r="AE33" s="194" t="s">
        <v>139</v>
      </c>
      <c r="AF33" s="194" t="s">
        <v>139</v>
      </c>
      <c r="AG33" s="194" t="s">
        <v>138</v>
      </c>
      <c r="AH33" s="194" t="s">
        <v>139</v>
      </c>
      <c r="AI33" s="194" t="s">
        <v>139</v>
      </c>
      <c r="AJ33" s="194" t="s">
        <v>138</v>
      </c>
      <c r="AK33" s="194" t="s">
        <v>139</v>
      </c>
      <c r="AL33" s="194" t="s">
        <v>138</v>
      </c>
      <c r="AM33" s="194" t="s">
        <v>139</v>
      </c>
      <c r="AN33" s="194" t="s">
        <v>138</v>
      </c>
      <c r="AO33" s="194" t="s">
        <v>138</v>
      </c>
      <c r="AP33" s="194" t="s">
        <v>138</v>
      </c>
      <c r="AQ33" s="194" t="s">
        <v>138</v>
      </c>
      <c r="AR33" s="194" t="s">
        <v>139</v>
      </c>
    </row>
    <row r="34" spans="1:44" ht="27.95">
      <c r="A34" s="193" t="s">
        <v>181</v>
      </c>
      <c r="B34" s="193" t="s">
        <v>196</v>
      </c>
      <c r="C34" s="193" t="s">
        <v>203</v>
      </c>
      <c r="D34" s="193" t="s">
        <v>204</v>
      </c>
      <c r="E34" s="194" t="s">
        <v>138</v>
      </c>
      <c r="F34" s="194" t="s">
        <v>138</v>
      </c>
      <c r="G34" s="194" t="s">
        <v>138</v>
      </c>
      <c r="H34" s="194" t="s">
        <v>138</v>
      </c>
      <c r="I34" s="194" t="s">
        <v>138</v>
      </c>
      <c r="J34" s="194" t="s">
        <v>138</v>
      </c>
      <c r="K34" s="194" t="s">
        <v>138</v>
      </c>
      <c r="L34" s="194" t="s">
        <v>138</v>
      </c>
      <c r="M34" s="194" t="s">
        <v>138</v>
      </c>
      <c r="N34" s="194" t="s">
        <v>139</v>
      </c>
      <c r="O34" s="194" t="s">
        <v>138</v>
      </c>
      <c r="P34" s="194" t="s">
        <v>138</v>
      </c>
      <c r="Q34" s="194" t="s">
        <v>138</v>
      </c>
      <c r="R34" s="194" t="s">
        <v>138</v>
      </c>
      <c r="S34" s="194" t="s">
        <v>139</v>
      </c>
      <c r="T34" s="194" t="s">
        <v>139</v>
      </c>
      <c r="U34" s="194" t="s">
        <v>139</v>
      </c>
      <c r="V34" s="194" t="s">
        <v>140</v>
      </c>
      <c r="W34" s="194" t="s">
        <v>141</v>
      </c>
      <c r="X34" s="194" t="s">
        <v>139</v>
      </c>
      <c r="Y34" s="194" t="s">
        <v>139</v>
      </c>
      <c r="Z34" s="194" t="s">
        <v>139</v>
      </c>
      <c r="AA34" s="194" t="s">
        <v>139</v>
      </c>
      <c r="AB34" s="194" t="s">
        <v>139</v>
      </c>
      <c r="AC34" s="194" t="s">
        <v>139</v>
      </c>
      <c r="AD34" s="194" t="s">
        <v>139</v>
      </c>
      <c r="AE34" s="194" t="s">
        <v>139</v>
      </c>
      <c r="AF34" s="194" t="s">
        <v>139</v>
      </c>
      <c r="AG34" s="194" t="s">
        <v>138</v>
      </c>
      <c r="AH34" s="194" t="s">
        <v>139</v>
      </c>
      <c r="AI34" s="194" t="s">
        <v>139</v>
      </c>
      <c r="AJ34" s="194" t="s">
        <v>138</v>
      </c>
      <c r="AK34" s="194" t="s">
        <v>139</v>
      </c>
      <c r="AL34" s="194" t="s">
        <v>139</v>
      </c>
      <c r="AM34" s="194" t="s">
        <v>139</v>
      </c>
      <c r="AN34" s="194" t="s">
        <v>139</v>
      </c>
      <c r="AO34" s="194" t="s">
        <v>138</v>
      </c>
      <c r="AP34" s="194" t="s">
        <v>138</v>
      </c>
      <c r="AQ34" s="194" t="s">
        <v>138</v>
      </c>
      <c r="AR34" s="194" t="s">
        <v>138</v>
      </c>
    </row>
    <row r="35" spans="1:44" ht="31.35" customHeight="1">
      <c r="A35" s="193" t="s">
        <v>181</v>
      </c>
      <c r="B35" s="193" t="s">
        <v>196</v>
      </c>
      <c r="C35" s="193" t="s">
        <v>205</v>
      </c>
      <c r="D35" s="193" t="s">
        <v>206</v>
      </c>
      <c r="E35" s="194" t="s">
        <v>138</v>
      </c>
      <c r="F35" s="194" t="s">
        <v>138</v>
      </c>
      <c r="G35" s="194" t="s">
        <v>138</v>
      </c>
      <c r="H35" s="194" t="s">
        <v>138</v>
      </c>
      <c r="I35" s="194" t="s">
        <v>138</v>
      </c>
      <c r="J35" s="194" t="s">
        <v>138</v>
      </c>
      <c r="K35" s="194" t="s">
        <v>138</v>
      </c>
      <c r="L35" s="194" t="s">
        <v>138</v>
      </c>
      <c r="M35" s="194" t="s">
        <v>138</v>
      </c>
      <c r="N35" s="194" t="s">
        <v>138</v>
      </c>
      <c r="O35" s="194" t="s">
        <v>138</v>
      </c>
      <c r="P35" s="194" t="s">
        <v>138</v>
      </c>
      <c r="Q35" s="194" t="s">
        <v>139</v>
      </c>
      <c r="R35" s="194" t="s">
        <v>138</v>
      </c>
      <c r="S35" s="194" t="s">
        <v>139</v>
      </c>
      <c r="T35" s="194" t="s">
        <v>139</v>
      </c>
      <c r="U35" s="194" t="s">
        <v>139</v>
      </c>
      <c r="V35" s="194" t="s">
        <v>140</v>
      </c>
      <c r="W35" s="194" t="s">
        <v>141</v>
      </c>
      <c r="X35" s="194" t="s">
        <v>139</v>
      </c>
      <c r="Y35" s="194" t="s">
        <v>139</v>
      </c>
      <c r="Z35" s="194" t="s">
        <v>139</v>
      </c>
      <c r="AA35" s="194" t="s">
        <v>139</v>
      </c>
      <c r="AB35" s="194" t="s">
        <v>141</v>
      </c>
      <c r="AC35" s="194" t="s">
        <v>139</v>
      </c>
      <c r="AD35" s="194" t="s">
        <v>139</v>
      </c>
      <c r="AE35" s="194" t="s">
        <v>139</v>
      </c>
      <c r="AF35" s="194" t="s">
        <v>139</v>
      </c>
      <c r="AG35" s="194" t="s">
        <v>138</v>
      </c>
      <c r="AH35" s="194" t="s">
        <v>138</v>
      </c>
      <c r="AI35" s="194" t="s">
        <v>138</v>
      </c>
      <c r="AJ35" s="194" t="s">
        <v>138</v>
      </c>
      <c r="AK35" s="194" t="s">
        <v>138</v>
      </c>
      <c r="AL35" s="194" t="s">
        <v>138</v>
      </c>
      <c r="AM35" s="194" t="s">
        <v>138</v>
      </c>
      <c r="AN35" s="194" t="s">
        <v>138</v>
      </c>
      <c r="AO35" s="194" t="s">
        <v>138</v>
      </c>
      <c r="AP35" s="194" t="s">
        <v>138</v>
      </c>
      <c r="AQ35" s="194" t="s">
        <v>138</v>
      </c>
      <c r="AR35" s="194" t="s">
        <v>138</v>
      </c>
    </row>
    <row r="36" spans="1:44" ht="14.1">
      <c r="A36" s="193" t="s">
        <v>181</v>
      </c>
      <c r="B36" s="193" t="s">
        <v>196</v>
      </c>
      <c r="C36" s="193" t="s">
        <v>207</v>
      </c>
      <c r="D36" s="193" t="s">
        <v>208</v>
      </c>
      <c r="E36" s="194" t="s">
        <v>138</v>
      </c>
      <c r="F36" s="194" t="s">
        <v>138</v>
      </c>
      <c r="G36" s="194" t="s">
        <v>138</v>
      </c>
      <c r="H36" s="194" t="s">
        <v>138</v>
      </c>
      <c r="I36" s="194" t="s">
        <v>138</v>
      </c>
      <c r="J36" s="194" t="s">
        <v>138</v>
      </c>
      <c r="K36" s="194" t="s">
        <v>138</v>
      </c>
      <c r="L36" s="194" t="s">
        <v>138</v>
      </c>
      <c r="M36" s="194" t="s">
        <v>138</v>
      </c>
      <c r="N36" s="194" t="s">
        <v>138</v>
      </c>
      <c r="O36" s="194" t="s">
        <v>138</v>
      </c>
      <c r="P36" s="194" t="s">
        <v>138</v>
      </c>
      <c r="Q36" s="194" t="s">
        <v>138</v>
      </c>
      <c r="R36" s="194" t="s">
        <v>139</v>
      </c>
      <c r="S36" s="194" t="s">
        <v>138</v>
      </c>
      <c r="T36" s="194" t="s">
        <v>139</v>
      </c>
      <c r="U36" s="194" t="s">
        <v>139</v>
      </c>
      <c r="V36" s="194" t="s">
        <v>140</v>
      </c>
      <c r="W36" s="194" t="s">
        <v>141</v>
      </c>
      <c r="X36" s="194" t="s">
        <v>139</v>
      </c>
      <c r="Y36" s="194" t="s">
        <v>139</v>
      </c>
      <c r="Z36" s="194" t="s">
        <v>139</v>
      </c>
      <c r="AA36" s="194" t="s">
        <v>139</v>
      </c>
      <c r="AB36" s="194" t="s">
        <v>139</v>
      </c>
      <c r="AC36" s="194" t="s">
        <v>139</v>
      </c>
      <c r="AD36" s="194" t="s">
        <v>139</v>
      </c>
      <c r="AE36" s="194" t="s">
        <v>139</v>
      </c>
      <c r="AF36" s="194" t="s">
        <v>139</v>
      </c>
      <c r="AG36" s="194" t="s">
        <v>138</v>
      </c>
      <c r="AH36" s="194" t="s">
        <v>139</v>
      </c>
      <c r="AI36" s="194" t="s">
        <v>139</v>
      </c>
      <c r="AJ36" s="194" t="s">
        <v>138</v>
      </c>
      <c r="AK36" s="194" t="s">
        <v>139</v>
      </c>
      <c r="AL36" s="194" t="s">
        <v>139</v>
      </c>
      <c r="AM36" s="194" t="s">
        <v>138</v>
      </c>
      <c r="AN36" s="194" t="s">
        <v>138</v>
      </c>
      <c r="AO36" s="194" t="s">
        <v>138</v>
      </c>
      <c r="AP36" s="194" t="s">
        <v>138</v>
      </c>
      <c r="AQ36" s="194" t="s">
        <v>138</v>
      </c>
      <c r="AR36" s="194" t="s">
        <v>138</v>
      </c>
    </row>
    <row r="37" spans="1:44" ht="27.95">
      <c r="A37" s="193" t="s">
        <v>181</v>
      </c>
      <c r="B37" s="193" t="s">
        <v>209</v>
      </c>
      <c r="C37" s="193" t="s">
        <v>210</v>
      </c>
      <c r="D37" s="193" t="s">
        <v>211</v>
      </c>
      <c r="E37" s="194" t="s">
        <v>138</v>
      </c>
      <c r="F37" s="194" t="s">
        <v>138</v>
      </c>
      <c r="G37" s="194" t="s">
        <v>138</v>
      </c>
      <c r="H37" s="194" t="s">
        <v>138</v>
      </c>
      <c r="I37" s="194" t="s">
        <v>138</v>
      </c>
      <c r="J37" s="194" t="s">
        <v>138</v>
      </c>
      <c r="K37" s="194" t="s">
        <v>138</v>
      </c>
      <c r="L37" s="194" t="s">
        <v>138</v>
      </c>
      <c r="M37" s="194" t="s">
        <v>138</v>
      </c>
      <c r="N37" s="194" t="s">
        <v>138</v>
      </c>
      <c r="O37" s="194" t="s">
        <v>138</v>
      </c>
      <c r="P37" s="194" t="s">
        <v>138</v>
      </c>
      <c r="Q37" s="194" t="s">
        <v>138</v>
      </c>
      <c r="R37" s="194" t="s">
        <v>139</v>
      </c>
      <c r="S37" s="194" t="s">
        <v>138</v>
      </c>
      <c r="T37" s="194" t="s">
        <v>139</v>
      </c>
      <c r="U37" s="194" t="s">
        <v>141</v>
      </c>
      <c r="V37" s="194" t="s">
        <v>140</v>
      </c>
      <c r="W37" s="194" t="s">
        <v>139</v>
      </c>
      <c r="X37" s="194" t="s">
        <v>139</v>
      </c>
      <c r="Y37" s="194" t="s">
        <v>139</v>
      </c>
      <c r="Z37" s="194" t="s">
        <v>139</v>
      </c>
      <c r="AA37" s="194" t="s">
        <v>139</v>
      </c>
      <c r="AB37" s="194" t="s">
        <v>141</v>
      </c>
      <c r="AC37" s="194" t="s">
        <v>139</v>
      </c>
      <c r="AD37" s="194" t="s">
        <v>139</v>
      </c>
      <c r="AE37" s="194" t="s">
        <v>139</v>
      </c>
      <c r="AF37" s="194" t="s">
        <v>139</v>
      </c>
      <c r="AG37" s="194" t="s">
        <v>138</v>
      </c>
      <c r="AH37" s="194" t="s">
        <v>139</v>
      </c>
      <c r="AI37" s="194" t="s">
        <v>139</v>
      </c>
      <c r="AJ37" s="194" t="s">
        <v>138</v>
      </c>
      <c r="AK37" s="194" t="s">
        <v>139</v>
      </c>
      <c r="AL37" s="194" t="s">
        <v>138</v>
      </c>
      <c r="AM37" s="194" t="s">
        <v>139</v>
      </c>
      <c r="AN37" s="194" t="s">
        <v>138</v>
      </c>
      <c r="AO37" s="194" t="s">
        <v>138</v>
      </c>
      <c r="AP37" s="194" t="s">
        <v>138</v>
      </c>
      <c r="AQ37" s="194" t="s">
        <v>138</v>
      </c>
      <c r="AR37" s="194" t="s">
        <v>139</v>
      </c>
    </row>
    <row r="38" spans="1:44" ht="27.95">
      <c r="A38" s="193" t="s">
        <v>181</v>
      </c>
      <c r="B38" s="193" t="s">
        <v>209</v>
      </c>
      <c r="C38" s="193" t="s">
        <v>212</v>
      </c>
      <c r="D38" s="193" t="s">
        <v>213</v>
      </c>
      <c r="E38" s="194" t="s">
        <v>138</v>
      </c>
      <c r="F38" s="194" t="s">
        <v>138</v>
      </c>
      <c r="G38" s="194" t="s">
        <v>138</v>
      </c>
      <c r="H38" s="194" t="s">
        <v>138</v>
      </c>
      <c r="I38" s="194" t="s">
        <v>138</v>
      </c>
      <c r="J38" s="194" t="s">
        <v>138</v>
      </c>
      <c r="K38" s="194" t="s">
        <v>138</v>
      </c>
      <c r="L38" s="194" t="s">
        <v>138</v>
      </c>
      <c r="M38" s="194" t="s">
        <v>138</v>
      </c>
      <c r="N38" s="194" t="s">
        <v>138</v>
      </c>
      <c r="O38" s="194" t="s">
        <v>138</v>
      </c>
      <c r="P38" s="194" t="s">
        <v>138</v>
      </c>
      <c r="Q38" s="194" t="s">
        <v>138</v>
      </c>
      <c r="R38" s="194" t="s">
        <v>139</v>
      </c>
      <c r="S38" s="194" t="s">
        <v>138</v>
      </c>
      <c r="T38" s="194" t="s">
        <v>139</v>
      </c>
      <c r="U38" s="194" t="s">
        <v>139</v>
      </c>
      <c r="V38" s="194" t="s">
        <v>140</v>
      </c>
      <c r="W38" s="194" t="s">
        <v>139</v>
      </c>
      <c r="X38" s="194" t="s">
        <v>139</v>
      </c>
      <c r="Y38" s="194" t="s">
        <v>139</v>
      </c>
      <c r="Z38" s="194" t="s">
        <v>139</v>
      </c>
      <c r="AA38" s="194" t="s">
        <v>139</v>
      </c>
      <c r="AB38" s="194" t="s">
        <v>139</v>
      </c>
      <c r="AC38" s="194" t="s">
        <v>139</v>
      </c>
      <c r="AD38" s="194" t="s">
        <v>139</v>
      </c>
      <c r="AE38" s="194" t="s">
        <v>139</v>
      </c>
      <c r="AF38" s="194" t="s">
        <v>139</v>
      </c>
      <c r="AG38" s="194" t="s">
        <v>138</v>
      </c>
      <c r="AH38" s="194" t="s">
        <v>139</v>
      </c>
      <c r="AI38" s="194" t="s">
        <v>138</v>
      </c>
      <c r="AJ38" s="194" t="s">
        <v>138</v>
      </c>
      <c r="AK38" s="194" t="s">
        <v>138</v>
      </c>
      <c r="AL38" s="194" t="s">
        <v>139</v>
      </c>
      <c r="AM38" s="194" t="s">
        <v>139</v>
      </c>
      <c r="AN38" s="194" t="s">
        <v>138</v>
      </c>
      <c r="AO38" s="194" t="s">
        <v>139</v>
      </c>
      <c r="AP38" s="194" t="s">
        <v>138</v>
      </c>
      <c r="AQ38" s="194" t="s">
        <v>138</v>
      </c>
      <c r="AR38" s="194" t="s">
        <v>139</v>
      </c>
    </row>
    <row r="39" spans="1:44" ht="27.95">
      <c r="A39" s="193" t="s">
        <v>181</v>
      </c>
      <c r="B39" s="193" t="s">
        <v>209</v>
      </c>
      <c r="C39" s="193" t="s">
        <v>214</v>
      </c>
      <c r="D39" s="193" t="s">
        <v>215</v>
      </c>
      <c r="E39" s="194" t="s">
        <v>138</v>
      </c>
      <c r="F39" s="194" t="s">
        <v>138</v>
      </c>
      <c r="G39" s="194" t="s">
        <v>138</v>
      </c>
      <c r="H39" s="194" t="s">
        <v>138</v>
      </c>
      <c r="I39" s="194" t="s">
        <v>138</v>
      </c>
      <c r="J39" s="194" t="s">
        <v>138</v>
      </c>
      <c r="K39" s="194" t="s">
        <v>138</v>
      </c>
      <c r="L39" s="194" t="s">
        <v>138</v>
      </c>
      <c r="M39" s="194" t="s">
        <v>138</v>
      </c>
      <c r="N39" s="194" t="s">
        <v>139</v>
      </c>
      <c r="O39" s="194" t="s">
        <v>138</v>
      </c>
      <c r="P39" s="194" t="s">
        <v>139</v>
      </c>
      <c r="Q39" s="194" t="s">
        <v>138</v>
      </c>
      <c r="R39" s="194" t="s">
        <v>139</v>
      </c>
      <c r="S39" s="194" t="s">
        <v>138</v>
      </c>
      <c r="T39" s="194" t="s">
        <v>139</v>
      </c>
      <c r="U39" s="194" t="s">
        <v>139</v>
      </c>
      <c r="V39" s="194" t="s">
        <v>140</v>
      </c>
      <c r="W39" s="194" t="s">
        <v>139</v>
      </c>
      <c r="X39" s="194" t="s">
        <v>139</v>
      </c>
      <c r="Y39" s="194" t="s">
        <v>139</v>
      </c>
      <c r="Z39" s="194" t="s">
        <v>139</v>
      </c>
      <c r="AA39" s="194" t="s">
        <v>139</v>
      </c>
      <c r="AB39" s="194" t="s">
        <v>139</v>
      </c>
      <c r="AC39" s="194" t="s">
        <v>139</v>
      </c>
      <c r="AD39" s="194" t="s">
        <v>141</v>
      </c>
      <c r="AE39" s="194" t="s">
        <v>139</v>
      </c>
      <c r="AF39" s="194" t="s">
        <v>139</v>
      </c>
      <c r="AG39" s="194" t="s">
        <v>138</v>
      </c>
      <c r="AH39" s="194" t="s">
        <v>138</v>
      </c>
      <c r="AI39" s="194" t="s">
        <v>139</v>
      </c>
      <c r="AJ39" s="194" t="s">
        <v>138</v>
      </c>
      <c r="AK39" s="194" t="s">
        <v>139</v>
      </c>
      <c r="AL39" s="194" t="s">
        <v>139</v>
      </c>
      <c r="AM39" s="194" t="s">
        <v>139</v>
      </c>
      <c r="AN39" s="194" t="s">
        <v>139</v>
      </c>
      <c r="AO39" s="194" t="s">
        <v>139</v>
      </c>
      <c r="AP39" s="194" t="s">
        <v>138</v>
      </c>
      <c r="AQ39" s="194" t="s">
        <v>138</v>
      </c>
      <c r="AR39" s="194" t="s">
        <v>139</v>
      </c>
    </row>
    <row r="40" spans="1:44" ht="27.95">
      <c r="A40" s="193" t="s">
        <v>181</v>
      </c>
      <c r="B40" s="193" t="s">
        <v>209</v>
      </c>
      <c r="C40" s="193" t="s">
        <v>216</v>
      </c>
      <c r="D40" s="193" t="s">
        <v>217</v>
      </c>
      <c r="E40" s="194" t="s">
        <v>138</v>
      </c>
      <c r="F40" s="194" t="s">
        <v>138</v>
      </c>
      <c r="G40" s="194" t="s">
        <v>138</v>
      </c>
      <c r="H40" s="194" t="s">
        <v>138</v>
      </c>
      <c r="I40" s="194" t="s">
        <v>138</v>
      </c>
      <c r="J40" s="194" t="s">
        <v>138</v>
      </c>
      <c r="K40" s="194" t="s">
        <v>138</v>
      </c>
      <c r="L40" s="194" t="s">
        <v>138</v>
      </c>
      <c r="M40" s="194" t="s">
        <v>138</v>
      </c>
      <c r="N40" s="194" t="s">
        <v>139</v>
      </c>
      <c r="O40" s="194" t="s">
        <v>139</v>
      </c>
      <c r="P40" s="194" t="s">
        <v>138</v>
      </c>
      <c r="Q40" s="194" t="s">
        <v>138</v>
      </c>
      <c r="R40" s="194" t="s">
        <v>139</v>
      </c>
      <c r="S40" s="194" t="s">
        <v>138</v>
      </c>
      <c r="T40" s="194" t="s">
        <v>139</v>
      </c>
      <c r="U40" s="194" t="s">
        <v>139</v>
      </c>
      <c r="V40" s="194" t="s">
        <v>140</v>
      </c>
      <c r="W40" s="194" t="s">
        <v>139</v>
      </c>
      <c r="X40" s="194" t="s">
        <v>139</v>
      </c>
      <c r="Y40" s="194" t="s">
        <v>139</v>
      </c>
      <c r="Z40" s="194" t="s">
        <v>139</v>
      </c>
      <c r="AA40" s="194" t="s">
        <v>141</v>
      </c>
      <c r="AB40" s="194" t="s">
        <v>139</v>
      </c>
      <c r="AC40" s="194" t="s">
        <v>139</v>
      </c>
      <c r="AD40" s="194" t="s">
        <v>139</v>
      </c>
      <c r="AE40" s="194" t="s">
        <v>139</v>
      </c>
      <c r="AF40" s="194" t="s">
        <v>139</v>
      </c>
      <c r="AG40" s="194" t="s">
        <v>139</v>
      </c>
      <c r="AH40" s="194" t="s">
        <v>139</v>
      </c>
      <c r="AI40" s="194" t="s">
        <v>138</v>
      </c>
      <c r="AJ40" s="194" t="s">
        <v>139</v>
      </c>
      <c r="AK40" s="194" t="s">
        <v>139</v>
      </c>
      <c r="AL40" s="194" t="s">
        <v>138</v>
      </c>
      <c r="AM40" s="194" t="s">
        <v>138</v>
      </c>
      <c r="AN40" s="194" t="s">
        <v>139</v>
      </c>
      <c r="AO40" s="194" t="s">
        <v>139</v>
      </c>
      <c r="AP40" s="194" t="s">
        <v>139</v>
      </c>
      <c r="AQ40" s="194" t="s">
        <v>139</v>
      </c>
      <c r="AR40" s="194" t="s">
        <v>138</v>
      </c>
    </row>
    <row r="41" spans="1:44" ht="27.95">
      <c r="A41" s="193" t="s">
        <v>181</v>
      </c>
      <c r="B41" s="193" t="s">
        <v>218</v>
      </c>
      <c r="C41" s="193" t="s">
        <v>219</v>
      </c>
      <c r="D41" s="193" t="s">
        <v>220</v>
      </c>
      <c r="E41" s="194" t="s">
        <v>138</v>
      </c>
      <c r="F41" s="194" t="s">
        <v>139</v>
      </c>
      <c r="G41" s="194" t="s">
        <v>138</v>
      </c>
      <c r="H41" s="194" t="s">
        <v>138</v>
      </c>
      <c r="I41" s="194" t="s">
        <v>138</v>
      </c>
      <c r="J41" s="194" t="s">
        <v>138</v>
      </c>
      <c r="K41" s="194" t="s">
        <v>138</v>
      </c>
      <c r="L41" s="194" t="s">
        <v>138</v>
      </c>
      <c r="M41" s="194" t="s">
        <v>138</v>
      </c>
      <c r="N41" s="194" t="s">
        <v>138</v>
      </c>
      <c r="O41" s="194" t="s">
        <v>138</v>
      </c>
      <c r="P41" s="194" t="s">
        <v>139</v>
      </c>
      <c r="Q41" s="194" t="s">
        <v>139</v>
      </c>
      <c r="R41" s="194" t="s">
        <v>138</v>
      </c>
      <c r="S41" s="194" t="s">
        <v>139</v>
      </c>
      <c r="T41" s="194" t="s">
        <v>139</v>
      </c>
      <c r="U41" s="194" t="s">
        <v>139</v>
      </c>
      <c r="V41" s="194" t="s">
        <v>140</v>
      </c>
      <c r="W41" s="194" t="s">
        <v>139</v>
      </c>
      <c r="X41" s="194" t="s">
        <v>141</v>
      </c>
      <c r="Y41" s="194" t="s">
        <v>139</v>
      </c>
      <c r="Z41" s="194" t="s">
        <v>139</v>
      </c>
      <c r="AA41" s="194" t="s">
        <v>141</v>
      </c>
      <c r="AB41" s="194" t="s">
        <v>139</v>
      </c>
      <c r="AC41" s="194" t="s">
        <v>139</v>
      </c>
      <c r="AD41" s="194" t="s">
        <v>139</v>
      </c>
      <c r="AE41" s="194" t="s">
        <v>139</v>
      </c>
      <c r="AF41" s="194" t="s">
        <v>139</v>
      </c>
      <c r="AG41" s="194" t="s">
        <v>138</v>
      </c>
      <c r="AH41" s="194" t="s">
        <v>139</v>
      </c>
      <c r="AI41" s="194" t="s">
        <v>139</v>
      </c>
      <c r="AJ41" s="194" t="s">
        <v>139</v>
      </c>
      <c r="AK41" s="194" t="s">
        <v>139</v>
      </c>
      <c r="AL41" s="194" t="s">
        <v>139</v>
      </c>
      <c r="AM41" s="194" t="s">
        <v>139</v>
      </c>
      <c r="AN41" s="194" t="s">
        <v>139</v>
      </c>
      <c r="AO41" s="194" t="s">
        <v>139</v>
      </c>
      <c r="AP41" s="194" t="s">
        <v>138</v>
      </c>
      <c r="AQ41" s="194" t="s">
        <v>138</v>
      </c>
      <c r="AR41" s="194" t="s">
        <v>139</v>
      </c>
    </row>
    <row r="42" spans="1:44" ht="27.95">
      <c r="A42" s="193" t="s">
        <v>181</v>
      </c>
      <c r="B42" s="193" t="s">
        <v>218</v>
      </c>
      <c r="C42" s="193" t="s">
        <v>221</v>
      </c>
      <c r="D42" s="193" t="s">
        <v>222</v>
      </c>
      <c r="E42" s="194" t="s">
        <v>138</v>
      </c>
      <c r="F42" s="194" t="s">
        <v>138</v>
      </c>
      <c r="G42" s="194" t="s">
        <v>138</v>
      </c>
      <c r="H42" s="194" t="s">
        <v>139</v>
      </c>
      <c r="I42" s="194" t="s">
        <v>139</v>
      </c>
      <c r="J42" s="194" t="s">
        <v>139</v>
      </c>
      <c r="K42" s="194" t="s">
        <v>138</v>
      </c>
      <c r="L42" s="194" t="s">
        <v>138</v>
      </c>
      <c r="M42" s="194" t="s">
        <v>138</v>
      </c>
      <c r="N42" s="194" t="s">
        <v>138</v>
      </c>
      <c r="O42" s="194" t="s">
        <v>138</v>
      </c>
      <c r="P42" s="194" t="s">
        <v>139</v>
      </c>
      <c r="Q42" s="194" t="s">
        <v>139</v>
      </c>
      <c r="R42" s="194" t="s">
        <v>138</v>
      </c>
      <c r="S42" s="194" t="s">
        <v>139</v>
      </c>
      <c r="T42" s="194" t="s">
        <v>139</v>
      </c>
      <c r="U42" s="194" t="s">
        <v>139</v>
      </c>
      <c r="V42" s="194" t="s">
        <v>140</v>
      </c>
      <c r="W42" s="194" t="s">
        <v>139</v>
      </c>
      <c r="X42" s="194" t="s">
        <v>139</v>
      </c>
      <c r="Y42" s="194" t="s">
        <v>139</v>
      </c>
      <c r="Z42" s="194" t="s">
        <v>139</v>
      </c>
      <c r="AA42" s="194" t="s">
        <v>139</v>
      </c>
      <c r="AB42" s="194" t="s">
        <v>141</v>
      </c>
      <c r="AC42" s="194" t="s">
        <v>139</v>
      </c>
      <c r="AD42" s="194" t="s">
        <v>139</v>
      </c>
      <c r="AE42" s="194" t="s">
        <v>139</v>
      </c>
      <c r="AF42" s="194" t="s">
        <v>139</v>
      </c>
      <c r="AG42" s="194" t="s">
        <v>138</v>
      </c>
      <c r="AH42" s="194" t="s">
        <v>139</v>
      </c>
      <c r="AI42" s="194" t="s">
        <v>138</v>
      </c>
      <c r="AJ42" s="194" t="s">
        <v>138</v>
      </c>
      <c r="AK42" s="194" t="s">
        <v>138</v>
      </c>
      <c r="AL42" s="194" t="s">
        <v>138</v>
      </c>
      <c r="AM42" s="194" t="s">
        <v>139</v>
      </c>
      <c r="AN42" s="194" t="s">
        <v>139</v>
      </c>
      <c r="AO42" s="194" t="s">
        <v>138</v>
      </c>
      <c r="AP42" s="194" t="s">
        <v>139</v>
      </c>
      <c r="AQ42" s="194" t="s">
        <v>138</v>
      </c>
      <c r="AR42" s="194" t="s">
        <v>139</v>
      </c>
    </row>
    <row r="43" spans="1:44" ht="27.95">
      <c r="A43" s="193" t="s">
        <v>181</v>
      </c>
      <c r="B43" s="193" t="s">
        <v>223</v>
      </c>
      <c r="C43" s="193" t="s">
        <v>224</v>
      </c>
      <c r="D43" s="193" t="s">
        <v>225</v>
      </c>
      <c r="E43" s="194" t="s">
        <v>138</v>
      </c>
      <c r="F43" s="194" t="s">
        <v>138</v>
      </c>
      <c r="G43" s="194" t="s">
        <v>138</v>
      </c>
      <c r="H43" s="194" t="s">
        <v>138</v>
      </c>
      <c r="I43" s="194" t="s">
        <v>138</v>
      </c>
      <c r="J43" s="194" t="s">
        <v>138</v>
      </c>
      <c r="K43" s="194" t="s">
        <v>138</v>
      </c>
      <c r="L43" s="194" t="s">
        <v>138</v>
      </c>
      <c r="M43" s="194" t="s">
        <v>138</v>
      </c>
      <c r="N43" s="194" t="s">
        <v>138</v>
      </c>
      <c r="O43" s="194" t="s">
        <v>138</v>
      </c>
      <c r="P43" s="194" t="s">
        <v>138</v>
      </c>
      <c r="Q43" s="194" t="s">
        <v>139</v>
      </c>
      <c r="R43" s="194" t="s">
        <v>139</v>
      </c>
      <c r="S43" s="194" t="s">
        <v>138</v>
      </c>
      <c r="T43" s="194" t="s">
        <v>139</v>
      </c>
      <c r="U43" s="194" t="s">
        <v>139</v>
      </c>
      <c r="V43" s="194" t="s">
        <v>140</v>
      </c>
      <c r="W43" s="194" t="s">
        <v>141</v>
      </c>
      <c r="X43" s="194" t="s">
        <v>139</v>
      </c>
      <c r="Y43" s="194" t="s">
        <v>141</v>
      </c>
      <c r="Z43" s="194" t="s">
        <v>141</v>
      </c>
      <c r="AA43" s="194" t="s">
        <v>139</v>
      </c>
      <c r="AB43" s="194" t="s">
        <v>139</v>
      </c>
      <c r="AC43" s="194" t="s">
        <v>139</v>
      </c>
      <c r="AD43" s="194" t="s">
        <v>139</v>
      </c>
      <c r="AE43" s="194" t="s">
        <v>139</v>
      </c>
      <c r="AF43" s="194" t="s">
        <v>139</v>
      </c>
      <c r="AG43" s="194" t="s">
        <v>138</v>
      </c>
      <c r="AH43" s="194" t="s">
        <v>138</v>
      </c>
      <c r="AI43" s="194" t="s">
        <v>139</v>
      </c>
      <c r="AJ43" s="194" t="s">
        <v>138</v>
      </c>
      <c r="AK43" s="194" t="s">
        <v>139</v>
      </c>
      <c r="AL43" s="194" t="s">
        <v>139</v>
      </c>
      <c r="AM43" s="194" t="s">
        <v>138</v>
      </c>
      <c r="AN43" s="194" t="s">
        <v>138</v>
      </c>
      <c r="AO43" s="194" t="s">
        <v>138</v>
      </c>
      <c r="AP43" s="194" t="s">
        <v>138</v>
      </c>
      <c r="AQ43" s="194" t="s">
        <v>138</v>
      </c>
      <c r="AR43" s="194" t="s">
        <v>138</v>
      </c>
    </row>
    <row r="44" spans="1:44" ht="27.95">
      <c r="A44" s="193" t="s">
        <v>181</v>
      </c>
      <c r="B44" s="204" t="s">
        <v>226</v>
      </c>
      <c r="C44" s="193">
        <v>2.7</v>
      </c>
      <c r="D44" s="200" t="s">
        <v>227</v>
      </c>
      <c r="E44" s="194"/>
      <c r="F44" s="194"/>
      <c r="G44" s="194"/>
      <c r="H44" s="194"/>
      <c r="I44" s="194"/>
      <c r="J44" s="194"/>
      <c r="K44" s="194"/>
      <c r="L44" s="194"/>
      <c r="M44" s="194"/>
      <c r="N44" s="194"/>
      <c r="O44" s="194"/>
      <c r="P44" s="194"/>
      <c r="Q44" s="194"/>
      <c r="R44" s="194"/>
      <c r="S44" s="194"/>
      <c r="T44" s="194"/>
      <c r="U44" s="194"/>
      <c r="V44" s="194"/>
      <c r="W44" s="194"/>
      <c r="X44" s="194"/>
      <c r="Y44" s="194"/>
      <c r="Z44" s="194"/>
      <c r="AA44" s="194"/>
      <c r="AB44" s="194"/>
      <c r="AC44" s="194"/>
      <c r="AD44" s="194"/>
      <c r="AE44" s="194"/>
      <c r="AF44" s="194"/>
      <c r="AG44" s="194"/>
      <c r="AH44" s="194"/>
      <c r="AI44" s="194"/>
      <c r="AJ44" s="194"/>
      <c r="AK44" s="194"/>
      <c r="AL44" s="194"/>
      <c r="AM44" s="194"/>
      <c r="AN44" s="194"/>
      <c r="AO44" s="194"/>
      <c r="AP44" s="194"/>
      <c r="AQ44" s="194"/>
      <c r="AR44" s="194"/>
    </row>
    <row r="45" spans="1:44" ht="27.95">
      <c r="A45" s="193" t="s">
        <v>181</v>
      </c>
      <c r="B45" s="193" t="s">
        <v>228</v>
      </c>
      <c r="C45" s="193" t="s">
        <v>229</v>
      </c>
      <c r="D45" s="193" t="s">
        <v>230</v>
      </c>
      <c r="E45" s="194" t="s">
        <v>138</v>
      </c>
      <c r="F45" s="194" t="s">
        <v>138</v>
      </c>
      <c r="G45" s="194" t="s">
        <v>138</v>
      </c>
      <c r="H45" s="194" t="s">
        <v>138</v>
      </c>
      <c r="I45" s="194" t="s">
        <v>138</v>
      </c>
      <c r="J45" s="194" t="s">
        <v>138</v>
      </c>
      <c r="K45" s="194" t="s">
        <v>138</v>
      </c>
      <c r="L45" s="194" t="s">
        <v>138</v>
      </c>
      <c r="M45" s="194" t="s">
        <v>138</v>
      </c>
      <c r="N45" s="194" t="s">
        <v>138</v>
      </c>
      <c r="O45" s="194" t="s">
        <v>139</v>
      </c>
      <c r="P45" s="194" t="s">
        <v>139</v>
      </c>
      <c r="Q45" s="194" t="s">
        <v>138</v>
      </c>
      <c r="R45" s="194" t="s">
        <v>138</v>
      </c>
      <c r="S45" s="194" t="s">
        <v>139</v>
      </c>
      <c r="T45" s="194" t="s">
        <v>139</v>
      </c>
      <c r="U45" s="194" t="s">
        <v>139</v>
      </c>
      <c r="V45" s="194" t="s">
        <v>140</v>
      </c>
      <c r="W45" s="194" t="s">
        <v>141</v>
      </c>
      <c r="X45" s="194" t="s">
        <v>139</v>
      </c>
      <c r="Y45" s="194" t="s">
        <v>139</v>
      </c>
      <c r="Z45" s="194" t="s">
        <v>139</v>
      </c>
      <c r="AA45" s="194" t="s">
        <v>139</v>
      </c>
      <c r="AB45" s="194" t="s">
        <v>141</v>
      </c>
      <c r="AC45" s="194" t="s">
        <v>139</v>
      </c>
      <c r="AD45" s="194" t="s">
        <v>139</v>
      </c>
      <c r="AE45" s="194" t="s">
        <v>139</v>
      </c>
      <c r="AF45" s="194" t="s">
        <v>139</v>
      </c>
      <c r="AG45" s="194" t="s">
        <v>138</v>
      </c>
      <c r="AH45" s="194" t="s">
        <v>138</v>
      </c>
      <c r="AI45" s="194" t="s">
        <v>139</v>
      </c>
      <c r="AJ45" s="194" t="s">
        <v>138</v>
      </c>
      <c r="AK45" s="194" t="s">
        <v>139</v>
      </c>
      <c r="AL45" s="194" t="s">
        <v>138</v>
      </c>
      <c r="AM45" s="194" t="s">
        <v>139</v>
      </c>
      <c r="AN45" s="194" t="s">
        <v>138</v>
      </c>
      <c r="AO45" s="194" t="s">
        <v>138</v>
      </c>
      <c r="AP45" s="194" t="s">
        <v>138</v>
      </c>
      <c r="AQ45" s="194" t="s">
        <v>138</v>
      </c>
      <c r="AR45" s="194" t="s">
        <v>138</v>
      </c>
    </row>
    <row r="46" spans="1:44" ht="14.1">
      <c r="A46" s="193" t="s">
        <v>231</v>
      </c>
      <c r="B46" s="193" t="s">
        <v>232</v>
      </c>
      <c r="C46" s="193" t="s">
        <v>233</v>
      </c>
      <c r="D46" s="193" t="s">
        <v>234</v>
      </c>
      <c r="E46" s="194" t="s">
        <v>138</v>
      </c>
      <c r="F46" s="194" t="s">
        <v>138</v>
      </c>
      <c r="G46" s="194" t="s">
        <v>138</v>
      </c>
      <c r="H46" s="194" t="s">
        <v>138</v>
      </c>
      <c r="I46" s="194" t="s">
        <v>138</v>
      </c>
      <c r="J46" s="194" t="s">
        <v>138</v>
      </c>
      <c r="K46" s="194" t="s">
        <v>138</v>
      </c>
      <c r="L46" s="194" t="s">
        <v>138</v>
      </c>
      <c r="M46" s="194" t="s">
        <v>138</v>
      </c>
      <c r="N46" s="194" t="s">
        <v>138</v>
      </c>
      <c r="O46" s="194" t="s">
        <v>138</v>
      </c>
      <c r="P46" s="194" t="s">
        <v>138</v>
      </c>
      <c r="Q46" s="194" t="s">
        <v>138</v>
      </c>
      <c r="R46" s="194" t="s">
        <v>138</v>
      </c>
      <c r="S46" s="194" t="s">
        <v>139</v>
      </c>
      <c r="T46" s="194" t="s">
        <v>139</v>
      </c>
      <c r="U46" s="194" t="s">
        <v>139</v>
      </c>
      <c r="V46" s="194" t="s">
        <v>141</v>
      </c>
      <c r="W46" s="194" t="s">
        <v>140</v>
      </c>
      <c r="X46" s="201" t="s">
        <v>139</v>
      </c>
      <c r="Y46" s="194" t="s">
        <v>139</v>
      </c>
      <c r="Z46" s="194" t="s">
        <v>141</v>
      </c>
      <c r="AA46" s="194" t="s">
        <v>141</v>
      </c>
      <c r="AB46" s="194" t="s">
        <v>139</v>
      </c>
      <c r="AC46" s="194" t="s">
        <v>141</v>
      </c>
      <c r="AD46" s="194" t="s">
        <v>139</v>
      </c>
      <c r="AE46" s="194" t="s">
        <v>139</v>
      </c>
      <c r="AF46" s="194" t="s">
        <v>141</v>
      </c>
      <c r="AG46" s="194" t="s">
        <v>138</v>
      </c>
      <c r="AH46" s="194" t="s">
        <v>139</v>
      </c>
      <c r="AI46" s="194" t="s">
        <v>138</v>
      </c>
      <c r="AJ46" s="194" t="s">
        <v>138</v>
      </c>
      <c r="AK46" s="194" t="s">
        <v>138</v>
      </c>
      <c r="AL46" s="194" t="s">
        <v>138</v>
      </c>
      <c r="AM46" s="194" t="s">
        <v>138</v>
      </c>
      <c r="AN46" s="194" t="s">
        <v>138</v>
      </c>
      <c r="AO46" s="194" t="s">
        <v>138</v>
      </c>
      <c r="AP46" s="194" t="s">
        <v>139</v>
      </c>
      <c r="AQ46" s="194" t="s">
        <v>139</v>
      </c>
      <c r="AR46" s="194" t="s">
        <v>138</v>
      </c>
    </row>
    <row r="47" spans="1:44" ht="27.95">
      <c r="A47" s="193" t="s">
        <v>231</v>
      </c>
      <c r="B47" s="193" t="s">
        <v>232</v>
      </c>
      <c r="C47" s="193" t="s">
        <v>235</v>
      </c>
      <c r="D47" s="193" t="s">
        <v>236</v>
      </c>
      <c r="E47" s="194" t="s">
        <v>138</v>
      </c>
      <c r="F47" s="194" t="s">
        <v>138</v>
      </c>
      <c r="G47" s="194" t="s">
        <v>138</v>
      </c>
      <c r="H47" s="194" t="s">
        <v>138</v>
      </c>
      <c r="I47" s="194" t="s">
        <v>138</v>
      </c>
      <c r="J47" s="194" t="s">
        <v>138</v>
      </c>
      <c r="K47" s="194" t="s">
        <v>138</v>
      </c>
      <c r="L47" s="194" t="s">
        <v>138</v>
      </c>
      <c r="M47" s="194" t="s">
        <v>138</v>
      </c>
      <c r="N47" s="194" t="s">
        <v>138</v>
      </c>
      <c r="O47" s="194" t="s">
        <v>138</v>
      </c>
      <c r="P47" s="194" t="s">
        <v>138</v>
      </c>
      <c r="Q47" s="194" t="s">
        <v>138</v>
      </c>
      <c r="R47" s="194" t="s">
        <v>138</v>
      </c>
      <c r="S47" s="194" t="s">
        <v>139</v>
      </c>
      <c r="T47" s="194" t="s">
        <v>139</v>
      </c>
      <c r="U47" s="194" t="s">
        <v>139</v>
      </c>
      <c r="V47" s="194" t="s">
        <v>141</v>
      </c>
      <c r="W47" s="194" t="s">
        <v>140</v>
      </c>
      <c r="X47" s="194" t="s">
        <v>141</v>
      </c>
      <c r="Y47" s="194" t="s">
        <v>139</v>
      </c>
      <c r="Z47" s="194" t="s">
        <v>141</v>
      </c>
      <c r="AA47" s="194" t="s">
        <v>141</v>
      </c>
      <c r="AB47" s="194" t="s">
        <v>139</v>
      </c>
      <c r="AC47" s="194" t="s">
        <v>141</v>
      </c>
      <c r="AD47" s="194" t="s">
        <v>139</v>
      </c>
      <c r="AE47" s="194" t="s">
        <v>139</v>
      </c>
      <c r="AF47" s="194" t="s">
        <v>139</v>
      </c>
      <c r="AG47" s="194" t="s">
        <v>138</v>
      </c>
      <c r="AH47" s="194" t="s">
        <v>139</v>
      </c>
      <c r="AI47" s="194" t="s">
        <v>138</v>
      </c>
      <c r="AJ47" s="194" t="s">
        <v>138</v>
      </c>
      <c r="AK47" s="194" t="s">
        <v>138</v>
      </c>
      <c r="AL47" s="194" t="s">
        <v>138</v>
      </c>
      <c r="AM47" s="194" t="s">
        <v>138</v>
      </c>
      <c r="AN47" s="194" t="s">
        <v>138</v>
      </c>
      <c r="AO47" s="194" t="s">
        <v>138</v>
      </c>
      <c r="AP47" s="194" t="s">
        <v>139</v>
      </c>
      <c r="AQ47" s="194" t="s">
        <v>139</v>
      </c>
      <c r="AR47" s="194" t="s">
        <v>138</v>
      </c>
    </row>
    <row r="48" spans="1:44" ht="27.95">
      <c r="A48" s="193" t="s">
        <v>231</v>
      </c>
      <c r="B48" s="193" t="s">
        <v>232</v>
      </c>
      <c r="C48" s="193" t="s">
        <v>237</v>
      </c>
      <c r="D48" s="193" t="s">
        <v>238</v>
      </c>
      <c r="E48" s="194" t="s">
        <v>138</v>
      </c>
      <c r="F48" s="194" t="s">
        <v>138</v>
      </c>
      <c r="G48" s="194" t="s">
        <v>138</v>
      </c>
      <c r="H48" s="194" t="s">
        <v>138</v>
      </c>
      <c r="I48" s="194" t="s">
        <v>138</v>
      </c>
      <c r="J48" s="194" t="s">
        <v>138</v>
      </c>
      <c r="K48" s="194" t="s">
        <v>138</v>
      </c>
      <c r="L48" s="194" t="s">
        <v>138</v>
      </c>
      <c r="M48" s="194" t="s">
        <v>138</v>
      </c>
      <c r="N48" s="194" t="s">
        <v>138</v>
      </c>
      <c r="O48" s="194" t="s">
        <v>138</v>
      </c>
      <c r="P48" s="194" t="s">
        <v>139</v>
      </c>
      <c r="Q48" s="194" t="s">
        <v>139</v>
      </c>
      <c r="R48" s="194" t="s">
        <v>139</v>
      </c>
      <c r="S48" s="194" t="s">
        <v>138</v>
      </c>
      <c r="T48" s="194" t="s">
        <v>139</v>
      </c>
      <c r="U48" s="194" t="s">
        <v>139</v>
      </c>
      <c r="V48" s="194" t="s">
        <v>141</v>
      </c>
      <c r="W48" s="194" t="s">
        <v>140</v>
      </c>
      <c r="X48" s="194" t="s">
        <v>141</v>
      </c>
      <c r="Y48" s="194" t="s">
        <v>139</v>
      </c>
      <c r="Z48" s="194" t="s">
        <v>141</v>
      </c>
      <c r="AA48" s="194" t="s">
        <v>141</v>
      </c>
      <c r="AB48" s="194" t="s">
        <v>139</v>
      </c>
      <c r="AC48" s="194" t="s">
        <v>141</v>
      </c>
      <c r="AD48" s="194" t="s">
        <v>139</v>
      </c>
      <c r="AE48" s="194" t="s">
        <v>139</v>
      </c>
      <c r="AF48" s="194" t="s">
        <v>139</v>
      </c>
      <c r="AG48" s="194" t="s">
        <v>138</v>
      </c>
      <c r="AH48" s="194" t="s">
        <v>139</v>
      </c>
      <c r="AI48" s="194" t="s">
        <v>138</v>
      </c>
      <c r="AJ48" s="194" t="s">
        <v>138</v>
      </c>
      <c r="AK48" s="194" t="s">
        <v>138</v>
      </c>
      <c r="AL48" s="194" t="s">
        <v>138</v>
      </c>
      <c r="AM48" s="194" t="s">
        <v>139</v>
      </c>
      <c r="AN48" s="194" t="s">
        <v>138</v>
      </c>
      <c r="AO48" s="194" t="s">
        <v>138</v>
      </c>
      <c r="AP48" s="194" t="s">
        <v>139</v>
      </c>
      <c r="AQ48" s="194" t="s">
        <v>139</v>
      </c>
      <c r="AR48" s="194" t="s">
        <v>138</v>
      </c>
    </row>
    <row r="49" spans="1:44" ht="27.95">
      <c r="A49" s="193" t="s">
        <v>231</v>
      </c>
      <c r="B49" s="193" t="s">
        <v>232</v>
      </c>
      <c r="C49" s="193" t="s">
        <v>239</v>
      </c>
      <c r="D49" s="193" t="s">
        <v>240</v>
      </c>
      <c r="E49" s="194" t="s">
        <v>138</v>
      </c>
      <c r="F49" s="194" t="s">
        <v>138</v>
      </c>
      <c r="G49" s="194" t="s">
        <v>138</v>
      </c>
      <c r="H49" s="194" t="s">
        <v>138</v>
      </c>
      <c r="I49" s="194" t="s">
        <v>138</v>
      </c>
      <c r="J49" s="194" t="s">
        <v>138</v>
      </c>
      <c r="K49" s="194" t="s">
        <v>138</v>
      </c>
      <c r="L49" s="194" t="s">
        <v>138</v>
      </c>
      <c r="M49" s="194" t="s">
        <v>139</v>
      </c>
      <c r="N49" s="194" t="s">
        <v>138</v>
      </c>
      <c r="O49" s="194" t="s">
        <v>138</v>
      </c>
      <c r="P49" s="194" t="s">
        <v>138</v>
      </c>
      <c r="Q49" s="194" t="s">
        <v>139</v>
      </c>
      <c r="R49" s="194" t="s">
        <v>138</v>
      </c>
      <c r="S49" s="194" t="s">
        <v>139</v>
      </c>
      <c r="T49" s="194" t="s">
        <v>139</v>
      </c>
      <c r="U49" s="194" t="s">
        <v>139</v>
      </c>
      <c r="V49" s="194" t="s">
        <v>141</v>
      </c>
      <c r="W49" s="194" t="s">
        <v>140</v>
      </c>
      <c r="X49" s="194" t="s">
        <v>141</v>
      </c>
      <c r="Y49" s="194" t="s">
        <v>141</v>
      </c>
      <c r="Z49" s="194" t="s">
        <v>141</v>
      </c>
      <c r="AA49" s="194" t="s">
        <v>141</v>
      </c>
      <c r="AB49" s="194" t="s">
        <v>139</v>
      </c>
      <c r="AC49" s="194" t="s">
        <v>141</v>
      </c>
      <c r="AD49" s="194" t="s">
        <v>139</v>
      </c>
      <c r="AE49" s="194" t="s">
        <v>139</v>
      </c>
      <c r="AF49" s="194" t="s">
        <v>139</v>
      </c>
      <c r="AG49" s="194" t="s">
        <v>138</v>
      </c>
      <c r="AH49" s="194" t="s">
        <v>139</v>
      </c>
      <c r="AI49" s="194" t="s">
        <v>138</v>
      </c>
      <c r="AJ49" s="194" t="s">
        <v>138</v>
      </c>
      <c r="AK49" s="194" t="s">
        <v>138</v>
      </c>
      <c r="AL49" s="194" t="s">
        <v>138</v>
      </c>
      <c r="AM49" s="194" t="s">
        <v>139</v>
      </c>
      <c r="AN49" s="194" t="s">
        <v>138</v>
      </c>
      <c r="AO49" s="194" t="s">
        <v>138</v>
      </c>
      <c r="AP49" s="194" t="s">
        <v>139</v>
      </c>
      <c r="AQ49" s="194" t="s">
        <v>139</v>
      </c>
      <c r="AR49" s="194" t="s">
        <v>138</v>
      </c>
    </row>
    <row r="50" spans="1:44" ht="27.95">
      <c r="A50" s="193" t="s">
        <v>231</v>
      </c>
      <c r="B50" s="193" t="s">
        <v>232</v>
      </c>
      <c r="C50" s="193" t="s">
        <v>241</v>
      </c>
      <c r="D50" s="193" t="s">
        <v>242</v>
      </c>
      <c r="E50" s="194" t="s">
        <v>138</v>
      </c>
      <c r="F50" s="194" t="s">
        <v>138</v>
      </c>
      <c r="G50" s="194" t="s">
        <v>138</v>
      </c>
      <c r="H50" s="194" t="s">
        <v>138</v>
      </c>
      <c r="I50" s="194" t="s">
        <v>138</v>
      </c>
      <c r="J50" s="194" t="s">
        <v>138</v>
      </c>
      <c r="K50" s="194" t="s">
        <v>138</v>
      </c>
      <c r="L50" s="194" t="s">
        <v>138</v>
      </c>
      <c r="M50" s="194" t="s">
        <v>139</v>
      </c>
      <c r="N50" s="194" t="s">
        <v>138</v>
      </c>
      <c r="O50" s="194" t="s">
        <v>138</v>
      </c>
      <c r="P50" s="194" t="s">
        <v>138</v>
      </c>
      <c r="Q50" s="194" t="s">
        <v>138</v>
      </c>
      <c r="R50" s="194" t="s">
        <v>138</v>
      </c>
      <c r="S50" s="194" t="s">
        <v>139</v>
      </c>
      <c r="T50" s="194" t="s">
        <v>139</v>
      </c>
      <c r="U50" s="194" t="s">
        <v>139</v>
      </c>
      <c r="V50" s="194" t="s">
        <v>141</v>
      </c>
      <c r="W50" s="194" t="s">
        <v>140</v>
      </c>
      <c r="X50" s="194" t="s">
        <v>141</v>
      </c>
      <c r="Y50" s="194" t="s">
        <v>139</v>
      </c>
      <c r="Z50" s="194" t="s">
        <v>141</v>
      </c>
      <c r="AA50" s="194" t="s">
        <v>139</v>
      </c>
      <c r="AB50" s="194" t="s">
        <v>141</v>
      </c>
      <c r="AC50" s="194" t="s">
        <v>139</v>
      </c>
      <c r="AD50" s="194" t="s">
        <v>139</v>
      </c>
      <c r="AE50" s="194" t="s">
        <v>139</v>
      </c>
      <c r="AF50" s="194" t="s">
        <v>139</v>
      </c>
      <c r="AG50" s="194" t="s">
        <v>138</v>
      </c>
      <c r="AH50" s="194" t="s">
        <v>139</v>
      </c>
      <c r="AI50" s="194" t="s">
        <v>138</v>
      </c>
      <c r="AJ50" s="194" t="s">
        <v>138</v>
      </c>
      <c r="AK50" s="194" t="s">
        <v>138</v>
      </c>
      <c r="AL50" s="194" t="s">
        <v>138</v>
      </c>
      <c r="AM50" s="194" t="s">
        <v>139</v>
      </c>
      <c r="AN50" s="194" t="s">
        <v>138</v>
      </c>
      <c r="AO50" s="194" t="s">
        <v>138</v>
      </c>
      <c r="AP50" s="194" t="s">
        <v>139</v>
      </c>
      <c r="AQ50" s="194" t="s">
        <v>139</v>
      </c>
      <c r="AR50" s="194" t="s">
        <v>138</v>
      </c>
    </row>
    <row r="51" spans="1:44" ht="14.1">
      <c r="A51" s="193" t="s">
        <v>231</v>
      </c>
      <c r="B51" s="193" t="s">
        <v>232</v>
      </c>
      <c r="C51" s="193" t="s">
        <v>243</v>
      </c>
      <c r="D51" s="193" t="s">
        <v>244</v>
      </c>
      <c r="E51" s="194" t="s">
        <v>138</v>
      </c>
      <c r="F51" s="194" t="s">
        <v>138</v>
      </c>
      <c r="G51" s="194" t="s">
        <v>138</v>
      </c>
      <c r="H51" s="194" t="s">
        <v>138</v>
      </c>
      <c r="I51" s="194" t="s">
        <v>138</v>
      </c>
      <c r="J51" s="194" t="s">
        <v>138</v>
      </c>
      <c r="K51" s="194" t="s">
        <v>138</v>
      </c>
      <c r="L51" s="194" t="s">
        <v>138</v>
      </c>
      <c r="M51" s="194" t="s">
        <v>138</v>
      </c>
      <c r="N51" s="194" t="s">
        <v>138</v>
      </c>
      <c r="O51" s="194" t="s">
        <v>138</v>
      </c>
      <c r="P51" s="194" t="s">
        <v>138</v>
      </c>
      <c r="Q51" s="194" t="s">
        <v>138</v>
      </c>
      <c r="R51" s="194" t="s">
        <v>138</v>
      </c>
      <c r="S51" s="194" t="s">
        <v>139</v>
      </c>
      <c r="T51" s="194" t="s">
        <v>139</v>
      </c>
      <c r="U51" s="194" t="s">
        <v>139</v>
      </c>
      <c r="V51" s="194" t="s">
        <v>141</v>
      </c>
      <c r="W51" s="194" t="s">
        <v>140</v>
      </c>
      <c r="X51" s="194" t="s">
        <v>141</v>
      </c>
      <c r="Y51" s="194" t="s">
        <v>139</v>
      </c>
      <c r="Z51" s="194" t="s">
        <v>141</v>
      </c>
      <c r="AA51" s="194" t="s">
        <v>141</v>
      </c>
      <c r="AB51" s="194" t="s">
        <v>139</v>
      </c>
      <c r="AC51" s="194" t="s">
        <v>141</v>
      </c>
      <c r="AD51" s="194" t="s">
        <v>139</v>
      </c>
      <c r="AE51" s="194" t="s">
        <v>139</v>
      </c>
      <c r="AF51" s="194" t="s">
        <v>139</v>
      </c>
      <c r="AG51" s="194" t="s">
        <v>138</v>
      </c>
      <c r="AH51" s="194" t="s">
        <v>139</v>
      </c>
      <c r="AI51" s="194" t="s">
        <v>138</v>
      </c>
      <c r="AJ51" s="194" t="s">
        <v>138</v>
      </c>
      <c r="AK51" s="194" t="s">
        <v>138</v>
      </c>
      <c r="AL51" s="194" t="s">
        <v>138</v>
      </c>
      <c r="AM51" s="194" t="s">
        <v>138</v>
      </c>
      <c r="AN51" s="194" t="s">
        <v>138</v>
      </c>
      <c r="AO51" s="194" t="s">
        <v>138</v>
      </c>
      <c r="AP51" s="194" t="s">
        <v>139</v>
      </c>
      <c r="AQ51" s="194" t="s">
        <v>139</v>
      </c>
      <c r="AR51" s="194" t="s">
        <v>138</v>
      </c>
    </row>
    <row r="52" spans="1:44" ht="14.1">
      <c r="A52" s="193" t="s">
        <v>231</v>
      </c>
      <c r="B52" s="193" t="s">
        <v>245</v>
      </c>
      <c r="C52" s="193" t="s">
        <v>246</v>
      </c>
      <c r="D52" s="193" t="s">
        <v>247</v>
      </c>
      <c r="E52" s="194" t="s">
        <v>138</v>
      </c>
      <c r="F52" s="194" t="s">
        <v>138</v>
      </c>
      <c r="G52" s="194" t="s">
        <v>138</v>
      </c>
      <c r="H52" s="194" t="s">
        <v>138</v>
      </c>
      <c r="I52" s="194" t="s">
        <v>138</v>
      </c>
      <c r="J52" s="194" t="s">
        <v>138</v>
      </c>
      <c r="K52" s="194" t="s">
        <v>138</v>
      </c>
      <c r="L52" s="194" t="s">
        <v>138</v>
      </c>
      <c r="M52" s="194" t="s">
        <v>139</v>
      </c>
      <c r="N52" s="194" t="s">
        <v>138</v>
      </c>
      <c r="O52" s="194" t="s">
        <v>138</v>
      </c>
      <c r="P52" s="194" t="s">
        <v>138</v>
      </c>
      <c r="Q52" s="194" t="s">
        <v>138</v>
      </c>
      <c r="R52" s="194" t="s">
        <v>138</v>
      </c>
      <c r="S52" s="194" t="s">
        <v>139</v>
      </c>
      <c r="T52" s="194" t="s">
        <v>139</v>
      </c>
      <c r="U52" s="194" t="s">
        <v>139</v>
      </c>
      <c r="V52" s="194" t="s">
        <v>141</v>
      </c>
      <c r="W52" s="194" t="s">
        <v>140</v>
      </c>
      <c r="X52" s="194" t="s">
        <v>141</v>
      </c>
      <c r="Y52" s="194" t="s">
        <v>139</v>
      </c>
      <c r="Z52" s="194" t="s">
        <v>141</v>
      </c>
      <c r="AA52" s="194" t="s">
        <v>141</v>
      </c>
      <c r="AB52" s="194" t="s">
        <v>139</v>
      </c>
      <c r="AC52" s="194" t="s">
        <v>141</v>
      </c>
      <c r="AD52" s="194" t="s">
        <v>139</v>
      </c>
      <c r="AE52" s="194" t="s">
        <v>139</v>
      </c>
      <c r="AF52" s="194" t="s">
        <v>139</v>
      </c>
      <c r="AG52" s="194" t="s">
        <v>138</v>
      </c>
      <c r="AH52" s="194" t="s">
        <v>139</v>
      </c>
      <c r="AI52" s="194" t="s">
        <v>138</v>
      </c>
      <c r="AJ52" s="194" t="s">
        <v>138</v>
      </c>
      <c r="AK52" s="194" t="s">
        <v>138</v>
      </c>
      <c r="AL52" s="194" t="s">
        <v>138</v>
      </c>
      <c r="AM52" s="194" t="s">
        <v>138</v>
      </c>
      <c r="AN52" s="194" t="s">
        <v>138</v>
      </c>
      <c r="AO52" s="194" t="s">
        <v>138</v>
      </c>
      <c r="AP52" s="194" t="s">
        <v>139</v>
      </c>
      <c r="AQ52" s="194" t="s">
        <v>139</v>
      </c>
      <c r="AR52" s="194" t="s">
        <v>138</v>
      </c>
    </row>
    <row r="53" spans="1:44" ht="14.1">
      <c r="A53" s="193" t="s">
        <v>231</v>
      </c>
      <c r="B53" s="193" t="s">
        <v>245</v>
      </c>
      <c r="C53" s="193" t="s">
        <v>248</v>
      </c>
      <c r="D53" s="193" t="s">
        <v>249</v>
      </c>
      <c r="E53" s="194" t="s">
        <v>138</v>
      </c>
      <c r="F53" s="194" t="s">
        <v>138</v>
      </c>
      <c r="G53" s="194" t="s">
        <v>138</v>
      </c>
      <c r="H53" s="194" t="s">
        <v>138</v>
      </c>
      <c r="I53" s="194" t="s">
        <v>138</v>
      </c>
      <c r="J53" s="194" t="s">
        <v>138</v>
      </c>
      <c r="K53" s="194" t="s">
        <v>138</v>
      </c>
      <c r="L53" s="194" t="s">
        <v>138</v>
      </c>
      <c r="M53" s="194" t="s">
        <v>139</v>
      </c>
      <c r="N53" s="194" t="s">
        <v>138</v>
      </c>
      <c r="O53" s="194" t="s">
        <v>138</v>
      </c>
      <c r="P53" s="194" t="s">
        <v>138</v>
      </c>
      <c r="Q53" s="194" t="s">
        <v>138</v>
      </c>
      <c r="R53" s="194" t="s">
        <v>138</v>
      </c>
      <c r="S53" s="194" t="s">
        <v>139</v>
      </c>
      <c r="T53" s="194" t="s">
        <v>139</v>
      </c>
      <c r="U53" s="194" t="s">
        <v>139</v>
      </c>
      <c r="V53" s="194" t="s">
        <v>141</v>
      </c>
      <c r="W53" s="194" t="s">
        <v>140</v>
      </c>
      <c r="X53" s="194" t="s">
        <v>141</v>
      </c>
      <c r="Y53" s="194" t="s">
        <v>139</v>
      </c>
      <c r="Z53" s="194" t="s">
        <v>141</v>
      </c>
      <c r="AA53" s="194" t="s">
        <v>141</v>
      </c>
      <c r="AB53" s="194" t="s">
        <v>139</v>
      </c>
      <c r="AC53" s="194" t="s">
        <v>141</v>
      </c>
      <c r="AD53" s="194" t="s">
        <v>139</v>
      </c>
      <c r="AE53" s="194" t="s">
        <v>139</v>
      </c>
      <c r="AF53" s="194" t="s">
        <v>139</v>
      </c>
      <c r="AG53" s="194" t="s">
        <v>138</v>
      </c>
      <c r="AH53" s="194" t="s">
        <v>139</v>
      </c>
      <c r="AI53" s="194" t="s">
        <v>138</v>
      </c>
      <c r="AJ53" s="194" t="s">
        <v>139</v>
      </c>
      <c r="AK53" s="194" t="s">
        <v>138</v>
      </c>
      <c r="AL53" s="194" t="s">
        <v>138</v>
      </c>
      <c r="AM53" s="194" t="s">
        <v>138</v>
      </c>
      <c r="AN53" s="194" t="s">
        <v>138</v>
      </c>
      <c r="AO53" s="194" t="s">
        <v>138</v>
      </c>
      <c r="AP53" s="194" t="s">
        <v>139</v>
      </c>
      <c r="AQ53" s="194" t="s">
        <v>139</v>
      </c>
      <c r="AR53" s="194" t="s">
        <v>138</v>
      </c>
    </row>
    <row r="54" spans="1:44" ht="27.95">
      <c r="A54" s="193" t="s">
        <v>231</v>
      </c>
      <c r="B54" s="193" t="s">
        <v>245</v>
      </c>
      <c r="C54" s="193" t="s">
        <v>250</v>
      </c>
      <c r="D54" s="193" t="s">
        <v>251</v>
      </c>
      <c r="E54" s="194" t="s">
        <v>138</v>
      </c>
      <c r="F54" s="194" t="s">
        <v>138</v>
      </c>
      <c r="G54" s="194" t="s">
        <v>138</v>
      </c>
      <c r="H54" s="194" t="s">
        <v>138</v>
      </c>
      <c r="I54" s="194" t="s">
        <v>138</v>
      </c>
      <c r="J54" s="194" t="s">
        <v>138</v>
      </c>
      <c r="K54" s="194" t="s">
        <v>138</v>
      </c>
      <c r="L54" s="194" t="s">
        <v>138</v>
      </c>
      <c r="M54" s="194" t="s">
        <v>138</v>
      </c>
      <c r="N54" s="194" t="s">
        <v>138</v>
      </c>
      <c r="O54" s="194" t="s">
        <v>138</v>
      </c>
      <c r="P54" s="194" t="s">
        <v>138</v>
      </c>
      <c r="Q54" s="194" t="s">
        <v>139</v>
      </c>
      <c r="R54" s="194" t="s">
        <v>139</v>
      </c>
      <c r="S54" s="194" t="s">
        <v>138</v>
      </c>
      <c r="T54" s="194" t="s">
        <v>139</v>
      </c>
      <c r="U54" s="194" t="s">
        <v>139</v>
      </c>
      <c r="V54" s="194" t="s">
        <v>141</v>
      </c>
      <c r="W54" s="194" t="s">
        <v>140</v>
      </c>
      <c r="X54" s="194" t="s">
        <v>139</v>
      </c>
      <c r="Y54" s="194" t="s">
        <v>139</v>
      </c>
      <c r="Z54" s="194" t="s">
        <v>139</v>
      </c>
      <c r="AA54" s="194" t="s">
        <v>141</v>
      </c>
      <c r="AB54" s="194" t="s">
        <v>139</v>
      </c>
      <c r="AC54" s="194" t="s">
        <v>141</v>
      </c>
      <c r="AD54" s="194" t="s">
        <v>139</v>
      </c>
      <c r="AE54" s="194" t="s">
        <v>139</v>
      </c>
      <c r="AF54" s="194" t="s">
        <v>139</v>
      </c>
      <c r="AG54" s="194" t="s">
        <v>138</v>
      </c>
      <c r="AH54" s="194" t="s">
        <v>139</v>
      </c>
      <c r="AI54" s="194" t="s">
        <v>138</v>
      </c>
      <c r="AJ54" s="194" t="s">
        <v>139</v>
      </c>
      <c r="AK54" s="194" t="s">
        <v>138</v>
      </c>
      <c r="AL54" s="194" t="s">
        <v>138</v>
      </c>
      <c r="AM54" s="194" t="s">
        <v>138</v>
      </c>
      <c r="AN54" s="194" t="s">
        <v>138</v>
      </c>
      <c r="AO54" s="194" t="s">
        <v>138</v>
      </c>
      <c r="AP54" s="194" t="s">
        <v>139</v>
      </c>
      <c r="AQ54" s="194" t="s">
        <v>138</v>
      </c>
      <c r="AR54" s="194" t="s">
        <v>138</v>
      </c>
    </row>
    <row r="55" spans="1:44" ht="14.1">
      <c r="A55" s="193" t="s">
        <v>231</v>
      </c>
      <c r="B55" s="193" t="s">
        <v>245</v>
      </c>
      <c r="C55" s="193" t="s">
        <v>252</v>
      </c>
      <c r="D55" s="193" t="s">
        <v>253</v>
      </c>
      <c r="E55" s="194" t="s">
        <v>139</v>
      </c>
      <c r="F55" s="194" t="s">
        <v>139</v>
      </c>
      <c r="G55" s="194" t="s">
        <v>138</v>
      </c>
      <c r="H55" s="194" t="s">
        <v>139</v>
      </c>
      <c r="I55" s="194" t="s">
        <v>138</v>
      </c>
      <c r="J55" s="194" t="s">
        <v>138</v>
      </c>
      <c r="K55" s="194" t="s">
        <v>138</v>
      </c>
      <c r="L55" s="194" t="s">
        <v>138</v>
      </c>
      <c r="M55" s="194" t="s">
        <v>138</v>
      </c>
      <c r="N55" s="194" t="s">
        <v>138</v>
      </c>
      <c r="O55" s="194" t="s">
        <v>138</v>
      </c>
      <c r="P55" s="194" t="s">
        <v>138</v>
      </c>
      <c r="Q55" s="194" t="s">
        <v>138</v>
      </c>
      <c r="R55" s="194" t="s">
        <v>138</v>
      </c>
      <c r="S55" s="194" t="s">
        <v>139</v>
      </c>
      <c r="T55" s="194" t="s">
        <v>139</v>
      </c>
      <c r="U55" s="194" t="s">
        <v>141</v>
      </c>
      <c r="V55" s="194" t="s">
        <v>139</v>
      </c>
      <c r="W55" s="194" t="s">
        <v>140</v>
      </c>
      <c r="X55" s="194" t="s">
        <v>139</v>
      </c>
      <c r="Y55" s="194" t="s">
        <v>139</v>
      </c>
      <c r="Z55" s="194" t="s">
        <v>141</v>
      </c>
      <c r="AA55" s="194" t="s">
        <v>139</v>
      </c>
      <c r="AB55" s="194" t="s">
        <v>139</v>
      </c>
      <c r="AC55" s="194" t="s">
        <v>141</v>
      </c>
      <c r="AD55" s="194" t="s">
        <v>139</v>
      </c>
      <c r="AE55" s="194" t="s">
        <v>139</v>
      </c>
      <c r="AF55" s="194" t="s">
        <v>139</v>
      </c>
      <c r="AG55" s="194" t="s">
        <v>138</v>
      </c>
      <c r="AH55" s="194" t="s">
        <v>139</v>
      </c>
      <c r="AI55" s="194" t="s">
        <v>138</v>
      </c>
      <c r="AJ55" s="194" t="s">
        <v>139</v>
      </c>
      <c r="AK55" s="194" t="s">
        <v>138</v>
      </c>
      <c r="AL55" s="194" t="s">
        <v>138</v>
      </c>
      <c r="AM55" s="194" t="s">
        <v>138</v>
      </c>
      <c r="AN55" s="194" t="s">
        <v>138</v>
      </c>
      <c r="AO55" s="194" t="s">
        <v>138</v>
      </c>
      <c r="AP55" s="194" t="s">
        <v>139</v>
      </c>
      <c r="AQ55" s="194" t="s">
        <v>139</v>
      </c>
      <c r="AR55" s="194" t="s">
        <v>138</v>
      </c>
    </row>
    <row r="56" spans="1:44" ht="27.95">
      <c r="A56" s="193" t="s">
        <v>231</v>
      </c>
      <c r="B56" s="193" t="s">
        <v>245</v>
      </c>
      <c r="C56" s="193" t="s">
        <v>254</v>
      </c>
      <c r="D56" s="193" t="s">
        <v>255</v>
      </c>
      <c r="E56" s="194" t="s">
        <v>138</v>
      </c>
      <c r="F56" s="194" t="s">
        <v>138</v>
      </c>
      <c r="G56" s="194" t="s">
        <v>138</v>
      </c>
      <c r="H56" s="194" t="s">
        <v>138</v>
      </c>
      <c r="I56" s="194" t="s">
        <v>138</v>
      </c>
      <c r="J56" s="194" t="s">
        <v>139</v>
      </c>
      <c r="K56" s="194" t="s">
        <v>139</v>
      </c>
      <c r="L56" s="194" t="s">
        <v>139</v>
      </c>
      <c r="M56" s="194" t="s">
        <v>138</v>
      </c>
      <c r="N56" s="194" t="s">
        <v>138</v>
      </c>
      <c r="O56" s="194" t="s">
        <v>138</v>
      </c>
      <c r="P56" s="194" t="s">
        <v>139</v>
      </c>
      <c r="Q56" s="194" t="s">
        <v>139</v>
      </c>
      <c r="R56" s="194" t="s">
        <v>138</v>
      </c>
      <c r="S56" s="194" t="s">
        <v>139</v>
      </c>
      <c r="T56" s="194" t="s">
        <v>139</v>
      </c>
      <c r="U56" s="194" t="s">
        <v>139</v>
      </c>
      <c r="V56" s="194" t="s">
        <v>139</v>
      </c>
      <c r="W56" s="194" t="s">
        <v>140</v>
      </c>
      <c r="X56" s="194" t="s">
        <v>139</v>
      </c>
      <c r="Y56" s="194" t="s">
        <v>139</v>
      </c>
      <c r="Z56" s="194" t="s">
        <v>139</v>
      </c>
      <c r="AA56" s="194" t="s">
        <v>139</v>
      </c>
      <c r="AB56" s="194" t="s">
        <v>139</v>
      </c>
      <c r="AC56" s="194" t="s">
        <v>139</v>
      </c>
      <c r="AD56" s="194" t="s">
        <v>139</v>
      </c>
      <c r="AE56" s="194" t="s">
        <v>139</v>
      </c>
      <c r="AF56" s="194" t="s">
        <v>139</v>
      </c>
      <c r="AG56" s="194" t="s">
        <v>138</v>
      </c>
      <c r="AH56" s="194" t="s">
        <v>139</v>
      </c>
      <c r="AI56" s="194" t="s">
        <v>138</v>
      </c>
      <c r="AJ56" s="194" t="s">
        <v>138</v>
      </c>
      <c r="AK56" s="194" t="s">
        <v>138</v>
      </c>
      <c r="AL56" s="194" t="s">
        <v>138</v>
      </c>
      <c r="AM56" s="194" t="s">
        <v>138</v>
      </c>
      <c r="AN56" s="194" t="s">
        <v>139</v>
      </c>
      <c r="AO56" s="194" t="s">
        <v>138</v>
      </c>
      <c r="AP56" s="194" t="s">
        <v>139</v>
      </c>
      <c r="AQ56" s="194" t="s">
        <v>138</v>
      </c>
      <c r="AR56" s="194" t="s">
        <v>139</v>
      </c>
    </row>
    <row r="57" spans="1:44" ht="27.95">
      <c r="A57" s="193" t="s">
        <v>231</v>
      </c>
      <c r="B57" s="193" t="s">
        <v>256</v>
      </c>
      <c r="C57" s="193" t="s">
        <v>257</v>
      </c>
      <c r="D57" s="193" t="s">
        <v>258</v>
      </c>
      <c r="E57" s="194" t="s">
        <v>138</v>
      </c>
      <c r="F57" s="194" t="s">
        <v>138</v>
      </c>
      <c r="G57" s="194" t="s">
        <v>138</v>
      </c>
      <c r="H57" s="194" t="s">
        <v>138</v>
      </c>
      <c r="I57" s="194" t="s">
        <v>138</v>
      </c>
      <c r="J57" s="194" t="s">
        <v>138</v>
      </c>
      <c r="K57" s="194" t="s">
        <v>138</v>
      </c>
      <c r="L57" s="194" t="s">
        <v>138</v>
      </c>
      <c r="M57" s="194" t="s">
        <v>139</v>
      </c>
      <c r="N57" s="194" t="s">
        <v>138</v>
      </c>
      <c r="O57" s="194" t="s">
        <v>138</v>
      </c>
      <c r="P57" s="194" t="s">
        <v>138</v>
      </c>
      <c r="Q57" s="194" t="s">
        <v>138</v>
      </c>
      <c r="R57" s="194" t="s">
        <v>138</v>
      </c>
      <c r="S57" s="194" t="s">
        <v>139</v>
      </c>
      <c r="T57" s="194" t="s">
        <v>139</v>
      </c>
      <c r="U57" s="194" t="s">
        <v>139</v>
      </c>
      <c r="V57" s="194" t="s">
        <v>141</v>
      </c>
      <c r="W57" s="194" t="s">
        <v>140</v>
      </c>
      <c r="X57" s="194" t="s">
        <v>141</v>
      </c>
      <c r="Y57" s="194" t="s">
        <v>139</v>
      </c>
      <c r="Z57" s="194" t="s">
        <v>141</v>
      </c>
      <c r="AA57" s="194" t="s">
        <v>141</v>
      </c>
      <c r="AB57" s="194" t="s">
        <v>139</v>
      </c>
      <c r="AC57" s="194" t="s">
        <v>141</v>
      </c>
      <c r="AD57" s="194" t="s">
        <v>139</v>
      </c>
      <c r="AE57" s="194" t="s">
        <v>139</v>
      </c>
      <c r="AF57" s="194" t="s">
        <v>139</v>
      </c>
      <c r="AG57" s="194" t="s">
        <v>138</v>
      </c>
      <c r="AH57" s="194" t="s">
        <v>139</v>
      </c>
      <c r="AI57" s="194" t="s">
        <v>138</v>
      </c>
      <c r="AJ57" s="194" t="s">
        <v>138</v>
      </c>
      <c r="AK57" s="194" t="s">
        <v>138</v>
      </c>
      <c r="AL57" s="194" t="s">
        <v>138</v>
      </c>
      <c r="AM57" s="194" t="s">
        <v>138</v>
      </c>
      <c r="AN57" s="194" t="s">
        <v>138</v>
      </c>
      <c r="AO57" s="194" t="s">
        <v>139</v>
      </c>
      <c r="AP57" s="194" t="s">
        <v>139</v>
      </c>
      <c r="AQ57" s="194" t="s">
        <v>139</v>
      </c>
      <c r="AR57" s="194" t="s">
        <v>138</v>
      </c>
    </row>
    <row r="58" spans="1:44" ht="14.1">
      <c r="A58" s="193" t="s">
        <v>231</v>
      </c>
      <c r="B58" s="193" t="s">
        <v>256</v>
      </c>
      <c r="C58" s="193" t="s">
        <v>259</v>
      </c>
      <c r="D58" s="193" t="s">
        <v>260</v>
      </c>
      <c r="E58" s="194" t="s">
        <v>138</v>
      </c>
      <c r="F58" s="194" t="s">
        <v>138</v>
      </c>
      <c r="G58" s="194" t="s">
        <v>139</v>
      </c>
      <c r="H58" s="194" t="s">
        <v>138</v>
      </c>
      <c r="I58" s="194" t="s">
        <v>138</v>
      </c>
      <c r="J58" s="194" t="s">
        <v>138</v>
      </c>
      <c r="K58" s="194" t="s">
        <v>138</v>
      </c>
      <c r="L58" s="194" t="s">
        <v>138</v>
      </c>
      <c r="M58" s="194" t="s">
        <v>138</v>
      </c>
      <c r="N58" s="194" t="s">
        <v>138</v>
      </c>
      <c r="O58" s="194" t="s">
        <v>138</v>
      </c>
      <c r="P58" s="194" t="s">
        <v>138</v>
      </c>
      <c r="Q58" s="194" t="s">
        <v>138</v>
      </c>
      <c r="R58" s="194" t="s">
        <v>138</v>
      </c>
      <c r="S58" s="194" t="s">
        <v>139</v>
      </c>
      <c r="T58" s="194" t="s">
        <v>139</v>
      </c>
      <c r="U58" s="194" t="s">
        <v>139</v>
      </c>
      <c r="V58" s="194" t="s">
        <v>141</v>
      </c>
      <c r="W58" s="194" t="s">
        <v>140</v>
      </c>
      <c r="X58" s="194" t="s">
        <v>139</v>
      </c>
      <c r="Y58" s="194" t="s">
        <v>139</v>
      </c>
      <c r="Z58" s="194" t="s">
        <v>141</v>
      </c>
      <c r="AA58" s="194" t="s">
        <v>139</v>
      </c>
      <c r="AB58" s="194" t="s">
        <v>139</v>
      </c>
      <c r="AC58" s="194" t="s">
        <v>141</v>
      </c>
      <c r="AD58" s="194" t="s">
        <v>139</v>
      </c>
      <c r="AE58" s="194" t="s">
        <v>139</v>
      </c>
      <c r="AF58" s="194" t="s">
        <v>139</v>
      </c>
      <c r="AG58" s="194" t="s">
        <v>138</v>
      </c>
      <c r="AH58" s="194" t="s">
        <v>139</v>
      </c>
      <c r="AI58" s="194" t="s">
        <v>138</v>
      </c>
      <c r="AJ58" s="194" t="s">
        <v>138</v>
      </c>
      <c r="AK58" s="194" t="s">
        <v>138</v>
      </c>
      <c r="AL58" s="194" t="s">
        <v>138</v>
      </c>
      <c r="AM58" s="194" t="s">
        <v>138</v>
      </c>
      <c r="AN58" s="194" t="s">
        <v>138</v>
      </c>
      <c r="AO58" s="194" t="s">
        <v>138</v>
      </c>
      <c r="AP58" s="194" t="s">
        <v>139</v>
      </c>
      <c r="AQ58" s="194" t="s">
        <v>138</v>
      </c>
      <c r="AR58" s="194" t="s">
        <v>138</v>
      </c>
    </row>
    <row r="59" spans="1:44" ht="27.95">
      <c r="A59" s="193" t="s">
        <v>231</v>
      </c>
      <c r="B59" s="193" t="s">
        <v>256</v>
      </c>
      <c r="C59" s="193" t="s">
        <v>261</v>
      </c>
      <c r="D59" s="193" t="s">
        <v>262</v>
      </c>
      <c r="E59" s="194" t="s">
        <v>138</v>
      </c>
      <c r="F59" s="194" t="s">
        <v>139</v>
      </c>
      <c r="G59" s="194" t="s">
        <v>138</v>
      </c>
      <c r="H59" s="194" t="s">
        <v>138</v>
      </c>
      <c r="I59" s="194" t="s">
        <v>138</v>
      </c>
      <c r="J59" s="194" t="s">
        <v>138</v>
      </c>
      <c r="K59" s="194" t="s">
        <v>139</v>
      </c>
      <c r="L59" s="194" t="s">
        <v>139</v>
      </c>
      <c r="M59" s="194" t="s">
        <v>139</v>
      </c>
      <c r="N59" s="194" t="s">
        <v>138</v>
      </c>
      <c r="O59" s="194" t="s">
        <v>138</v>
      </c>
      <c r="P59" s="194" t="s">
        <v>138</v>
      </c>
      <c r="Q59" s="194" t="s">
        <v>139</v>
      </c>
      <c r="R59" s="194" t="s">
        <v>138</v>
      </c>
      <c r="S59" s="194" t="s">
        <v>139</v>
      </c>
      <c r="T59" s="194" t="s">
        <v>139</v>
      </c>
      <c r="U59" s="194" t="s">
        <v>139</v>
      </c>
      <c r="V59" s="194" t="s">
        <v>141</v>
      </c>
      <c r="W59" s="194" t="s">
        <v>140</v>
      </c>
      <c r="X59" s="194" t="s">
        <v>139</v>
      </c>
      <c r="Y59" s="194" t="s">
        <v>139</v>
      </c>
      <c r="Z59" s="194" t="s">
        <v>139</v>
      </c>
      <c r="AA59" s="194" t="s">
        <v>141</v>
      </c>
      <c r="AB59" s="194" t="s">
        <v>139</v>
      </c>
      <c r="AC59" s="194" t="s">
        <v>139</v>
      </c>
      <c r="AD59" s="194" t="s">
        <v>139</v>
      </c>
      <c r="AE59" s="194" t="s">
        <v>139</v>
      </c>
      <c r="AF59" s="194" t="s">
        <v>139</v>
      </c>
      <c r="AG59" s="194" t="s">
        <v>138</v>
      </c>
      <c r="AH59" s="194" t="s">
        <v>139</v>
      </c>
      <c r="AI59" s="194" t="s">
        <v>138</v>
      </c>
      <c r="AJ59" s="194" t="s">
        <v>138</v>
      </c>
      <c r="AK59" s="194" t="s">
        <v>138</v>
      </c>
      <c r="AL59" s="194" t="s">
        <v>138</v>
      </c>
      <c r="AM59" s="194" t="s">
        <v>139</v>
      </c>
      <c r="AN59" s="194" t="s">
        <v>138</v>
      </c>
      <c r="AO59" s="194" t="s">
        <v>138</v>
      </c>
      <c r="AP59" s="194" t="s">
        <v>139</v>
      </c>
      <c r="AQ59" s="194" t="s">
        <v>139</v>
      </c>
      <c r="AR59" s="194" t="s">
        <v>138</v>
      </c>
    </row>
    <row r="60" spans="1:44" ht="27.95">
      <c r="A60" s="193" t="s">
        <v>231</v>
      </c>
      <c r="B60" s="193" t="s">
        <v>256</v>
      </c>
      <c r="C60" s="193" t="s">
        <v>263</v>
      </c>
      <c r="D60" s="193" t="s">
        <v>264</v>
      </c>
      <c r="E60" s="194" t="s">
        <v>138</v>
      </c>
      <c r="F60" s="194" t="s">
        <v>138</v>
      </c>
      <c r="G60" s="194" t="s">
        <v>138</v>
      </c>
      <c r="H60" s="194" t="s">
        <v>138</v>
      </c>
      <c r="I60" s="194" t="s">
        <v>138</v>
      </c>
      <c r="J60" s="194" t="s">
        <v>138</v>
      </c>
      <c r="K60" s="194" t="s">
        <v>138</v>
      </c>
      <c r="L60" s="194" t="s">
        <v>138</v>
      </c>
      <c r="M60" s="194" t="s">
        <v>139</v>
      </c>
      <c r="N60" s="194" t="s">
        <v>138</v>
      </c>
      <c r="O60" s="194" t="s">
        <v>138</v>
      </c>
      <c r="P60" s="194" t="s">
        <v>138</v>
      </c>
      <c r="Q60" s="194" t="s">
        <v>138</v>
      </c>
      <c r="R60" s="194" t="s">
        <v>139</v>
      </c>
      <c r="S60" s="194" t="s">
        <v>138</v>
      </c>
      <c r="T60" s="194" t="s">
        <v>139</v>
      </c>
      <c r="U60" s="194" t="s">
        <v>139</v>
      </c>
      <c r="V60" s="194" t="s">
        <v>141</v>
      </c>
      <c r="W60" s="194" t="s">
        <v>140</v>
      </c>
      <c r="X60" s="194" t="s">
        <v>141</v>
      </c>
      <c r="Y60" s="194" t="s">
        <v>139</v>
      </c>
      <c r="Z60" s="194" t="s">
        <v>141</v>
      </c>
      <c r="AA60" s="194" t="s">
        <v>141</v>
      </c>
      <c r="AB60" s="194" t="s">
        <v>139</v>
      </c>
      <c r="AC60" s="194" t="s">
        <v>141</v>
      </c>
      <c r="AD60" s="194" t="s">
        <v>139</v>
      </c>
      <c r="AE60" s="194" t="s">
        <v>139</v>
      </c>
      <c r="AF60" s="194" t="s">
        <v>139</v>
      </c>
      <c r="AG60" s="194" t="s">
        <v>138</v>
      </c>
      <c r="AH60" s="194" t="s">
        <v>139</v>
      </c>
      <c r="AI60" s="194" t="s">
        <v>138</v>
      </c>
      <c r="AJ60" s="194" t="s">
        <v>138</v>
      </c>
      <c r="AK60" s="194" t="s">
        <v>138</v>
      </c>
      <c r="AL60" s="194" t="s">
        <v>138</v>
      </c>
      <c r="AM60" s="194" t="s">
        <v>138</v>
      </c>
      <c r="AN60" s="194" t="s">
        <v>138</v>
      </c>
      <c r="AO60" s="194" t="s">
        <v>138</v>
      </c>
      <c r="AP60" s="194" t="s">
        <v>138</v>
      </c>
      <c r="AQ60" s="194" t="s">
        <v>139</v>
      </c>
      <c r="AR60" s="194" t="s">
        <v>138</v>
      </c>
    </row>
    <row r="61" spans="1:44" ht="27.95">
      <c r="A61" s="193" t="s">
        <v>231</v>
      </c>
      <c r="B61" s="193" t="s">
        <v>265</v>
      </c>
      <c r="C61" s="193" t="s">
        <v>266</v>
      </c>
      <c r="D61" s="193" t="s">
        <v>267</v>
      </c>
      <c r="E61" s="194" t="s">
        <v>138</v>
      </c>
      <c r="F61" s="194" t="s">
        <v>138</v>
      </c>
      <c r="G61" s="194" t="s">
        <v>138</v>
      </c>
      <c r="H61" s="194" t="s">
        <v>138</v>
      </c>
      <c r="I61" s="194" t="s">
        <v>138</v>
      </c>
      <c r="J61" s="194" t="s">
        <v>138</v>
      </c>
      <c r="K61" s="194" t="s">
        <v>138</v>
      </c>
      <c r="L61" s="194" t="s">
        <v>138</v>
      </c>
      <c r="M61" s="194" t="s">
        <v>138</v>
      </c>
      <c r="N61" s="194" t="s">
        <v>138</v>
      </c>
      <c r="O61" s="194" t="s">
        <v>138</v>
      </c>
      <c r="P61" s="194" t="s">
        <v>139</v>
      </c>
      <c r="Q61" s="194" t="s">
        <v>139</v>
      </c>
      <c r="R61" s="194" t="s">
        <v>138</v>
      </c>
      <c r="S61" s="194" t="s">
        <v>139</v>
      </c>
      <c r="T61" s="194" t="s">
        <v>139</v>
      </c>
      <c r="U61" s="194" t="s">
        <v>139</v>
      </c>
      <c r="V61" s="194" t="s">
        <v>141</v>
      </c>
      <c r="W61" s="194" t="s">
        <v>140</v>
      </c>
      <c r="X61" s="194" t="s">
        <v>139</v>
      </c>
      <c r="Y61" s="194" t="s">
        <v>139</v>
      </c>
      <c r="Z61" s="194" t="s">
        <v>139</v>
      </c>
      <c r="AA61" s="194" t="s">
        <v>141</v>
      </c>
      <c r="AB61" s="194" t="s">
        <v>139</v>
      </c>
      <c r="AC61" s="194" t="s">
        <v>139</v>
      </c>
      <c r="AD61" s="194" t="s">
        <v>139</v>
      </c>
      <c r="AE61" s="194" t="s">
        <v>139</v>
      </c>
      <c r="AF61" s="194" t="s">
        <v>139</v>
      </c>
      <c r="AG61" s="194" t="s">
        <v>138</v>
      </c>
      <c r="AH61" s="194" t="s">
        <v>139</v>
      </c>
      <c r="AI61" s="194" t="s">
        <v>138</v>
      </c>
      <c r="AJ61" s="194" t="s">
        <v>138</v>
      </c>
      <c r="AK61" s="194" t="s">
        <v>138</v>
      </c>
      <c r="AL61" s="194" t="s">
        <v>138</v>
      </c>
      <c r="AM61" s="194" t="s">
        <v>139</v>
      </c>
      <c r="AN61" s="194" t="s">
        <v>138</v>
      </c>
      <c r="AO61" s="194" t="s">
        <v>138</v>
      </c>
      <c r="AP61" s="194" t="s">
        <v>139</v>
      </c>
      <c r="AQ61" s="194" t="s">
        <v>139</v>
      </c>
      <c r="AR61" s="194" t="s">
        <v>139</v>
      </c>
    </row>
    <row r="62" spans="1:44" ht="27.95">
      <c r="A62" s="193" t="s">
        <v>231</v>
      </c>
      <c r="B62" s="193" t="s">
        <v>268</v>
      </c>
      <c r="C62" s="193" t="s">
        <v>269</v>
      </c>
      <c r="D62" s="193" t="s">
        <v>270</v>
      </c>
      <c r="E62" s="194" t="s">
        <v>138</v>
      </c>
      <c r="F62" s="194" t="s">
        <v>138</v>
      </c>
      <c r="G62" s="194" t="s">
        <v>138</v>
      </c>
      <c r="H62" s="194" t="s">
        <v>138</v>
      </c>
      <c r="I62" s="194" t="s">
        <v>138</v>
      </c>
      <c r="J62" s="194" t="s">
        <v>138</v>
      </c>
      <c r="K62" s="194" t="s">
        <v>138</v>
      </c>
      <c r="L62" s="194" t="s">
        <v>138</v>
      </c>
      <c r="M62" s="194" t="s">
        <v>138</v>
      </c>
      <c r="N62" s="194" t="s">
        <v>138</v>
      </c>
      <c r="O62" s="194" t="s">
        <v>138</v>
      </c>
      <c r="P62" s="194" t="s">
        <v>138</v>
      </c>
      <c r="Q62" s="194" t="s">
        <v>138</v>
      </c>
      <c r="R62" s="194" t="s">
        <v>139</v>
      </c>
      <c r="S62" s="194" t="s">
        <v>138</v>
      </c>
      <c r="T62" s="194" t="s">
        <v>139</v>
      </c>
      <c r="U62" s="194" t="s">
        <v>139</v>
      </c>
      <c r="V62" s="194" t="s">
        <v>141</v>
      </c>
      <c r="W62" s="194" t="s">
        <v>140</v>
      </c>
      <c r="X62" s="194" t="s">
        <v>139</v>
      </c>
      <c r="Y62" s="194" t="s">
        <v>139</v>
      </c>
      <c r="Z62" s="194" t="s">
        <v>139</v>
      </c>
      <c r="AA62" s="194" t="s">
        <v>139</v>
      </c>
      <c r="AB62" s="194" t="s">
        <v>139</v>
      </c>
      <c r="AC62" s="194" t="s">
        <v>139</v>
      </c>
      <c r="AD62" s="194" t="s">
        <v>141</v>
      </c>
      <c r="AE62" s="194" t="s">
        <v>141</v>
      </c>
      <c r="AF62" s="194" t="s">
        <v>141</v>
      </c>
      <c r="AG62" s="194" t="s">
        <v>138</v>
      </c>
      <c r="AH62" s="194" t="s">
        <v>139</v>
      </c>
      <c r="AI62" s="194" t="s">
        <v>138</v>
      </c>
      <c r="AJ62" s="194" t="s">
        <v>138</v>
      </c>
      <c r="AK62" s="194" t="s">
        <v>138</v>
      </c>
      <c r="AL62" s="194" t="s">
        <v>138</v>
      </c>
      <c r="AM62" s="194" t="s">
        <v>138</v>
      </c>
      <c r="AN62" s="194" t="s">
        <v>138</v>
      </c>
      <c r="AO62" s="194" t="s">
        <v>138</v>
      </c>
      <c r="AP62" s="194" t="s">
        <v>139</v>
      </c>
      <c r="AQ62" s="194" t="s">
        <v>139</v>
      </c>
      <c r="AR62" s="194" t="s">
        <v>138</v>
      </c>
    </row>
    <row r="63" spans="1:44" ht="27.95">
      <c r="A63" s="193" t="s">
        <v>231</v>
      </c>
      <c r="B63" s="193" t="s">
        <v>268</v>
      </c>
      <c r="C63" s="193" t="s">
        <v>271</v>
      </c>
      <c r="D63" s="193" t="s">
        <v>272</v>
      </c>
      <c r="E63" s="194" t="s">
        <v>138</v>
      </c>
      <c r="F63" s="194" t="s">
        <v>138</v>
      </c>
      <c r="G63" s="194" t="s">
        <v>139</v>
      </c>
      <c r="H63" s="194" t="s">
        <v>138</v>
      </c>
      <c r="I63" s="194" t="s">
        <v>138</v>
      </c>
      <c r="J63" s="194" t="s">
        <v>138</v>
      </c>
      <c r="K63" s="194" t="s">
        <v>138</v>
      </c>
      <c r="L63" s="194" t="s">
        <v>138</v>
      </c>
      <c r="M63" s="194" t="s">
        <v>139</v>
      </c>
      <c r="N63" s="194" t="s">
        <v>139</v>
      </c>
      <c r="O63" s="194" t="s">
        <v>138</v>
      </c>
      <c r="P63" s="194" t="s">
        <v>138</v>
      </c>
      <c r="Q63" s="194" t="s">
        <v>138</v>
      </c>
      <c r="R63" s="194" t="s">
        <v>138</v>
      </c>
      <c r="S63" s="194" t="s">
        <v>139</v>
      </c>
      <c r="T63" s="194" t="s">
        <v>139</v>
      </c>
      <c r="U63" s="194" t="s">
        <v>139</v>
      </c>
      <c r="V63" s="194" t="s">
        <v>141</v>
      </c>
      <c r="W63" s="194" t="s">
        <v>140</v>
      </c>
      <c r="X63" s="194" t="s">
        <v>139</v>
      </c>
      <c r="Y63" s="194" t="s">
        <v>139</v>
      </c>
      <c r="Z63" s="194" t="s">
        <v>141</v>
      </c>
      <c r="AA63" s="194" t="s">
        <v>141</v>
      </c>
      <c r="AB63" s="194" t="s">
        <v>139</v>
      </c>
      <c r="AC63" s="194" t="s">
        <v>139</v>
      </c>
      <c r="AD63" s="194" t="s">
        <v>139</v>
      </c>
      <c r="AE63" s="194" t="s">
        <v>139</v>
      </c>
      <c r="AF63" s="194" t="s">
        <v>139</v>
      </c>
      <c r="AG63" s="194" t="s">
        <v>138</v>
      </c>
      <c r="AH63" s="194" t="s">
        <v>138</v>
      </c>
      <c r="AI63" s="194" t="s">
        <v>139</v>
      </c>
      <c r="AJ63" s="194" t="s">
        <v>138</v>
      </c>
      <c r="AK63" s="194" t="s">
        <v>139</v>
      </c>
      <c r="AL63" s="194" t="s">
        <v>139</v>
      </c>
      <c r="AM63" s="194" t="s">
        <v>139</v>
      </c>
      <c r="AN63" s="194" t="s">
        <v>138</v>
      </c>
      <c r="AO63" s="194" t="s">
        <v>138</v>
      </c>
      <c r="AP63" s="194" t="s">
        <v>138</v>
      </c>
      <c r="AQ63" s="194" t="s">
        <v>138</v>
      </c>
      <c r="AR63" s="194" t="s">
        <v>138</v>
      </c>
    </row>
    <row r="64" spans="1:44" ht="27.95">
      <c r="A64" s="193" t="s">
        <v>231</v>
      </c>
      <c r="B64" s="193" t="s">
        <v>273</v>
      </c>
      <c r="C64" s="193" t="s">
        <v>274</v>
      </c>
      <c r="D64" s="193" t="s">
        <v>275</v>
      </c>
      <c r="E64" s="194" t="s">
        <v>138</v>
      </c>
      <c r="F64" s="194" t="s">
        <v>139</v>
      </c>
      <c r="G64" s="194" t="s">
        <v>139</v>
      </c>
      <c r="H64" s="194" t="s">
        <v>138</v>
      </c>
      <c r="I64" s="194" t="s">
        <v>138</v>
      </c>
      <c r="J64" s="194" t="s">
        <v>138</v>
      </c>
      <c r="K64" s="194" t="s">
        <v>138</v>
      </c>
      <c r="L64" s="194" t="s">
        <v>138</v>
      </c>
      <c r="M64" s="194" t="s">
        <v>139</v>
      </c>
      <c r="N64" s="194" t="s">
        <v>138</v>
      </c>
      <c r="O64" s="194" t="s">
        <v>138</v>
      </c>
      <c r="P64" s="194" t="s">
        <v>139</v>
      </c>
      <c r="Q64" s="194" t="s">
        <v>138</v>
      </c>
      <c r="R64" s="194" t="s">
        <v>138</v>
      </c>
      <c r="S64" s="194" t="s">
        <v>139</v>
      </c>
      <c r="T64" s="194" t="s">
        <v>139</v>
      </c>
      <c r="U64" s="194" t="s">
        <v>139</v>
      </c>
      <c r="V64" s="194" t="s">
        <v>141</v>
      </c>
      <c r="W64" s="194" t="s">
        <v>140</v>
      </c>
      <c r="X64" s="194" t="s">
        <v>139</v>
      </c>
      <c r="Y64" s="194" t="s">
        <v>139</v>
      </c>
      <c r="Z64" s="194" t="s">
        <v>139</v>
      </c>
      <c r="AA64" s="194" t="s">
        <v>141</v>
      </c>
      <c r="AB64" s="194" t="s">
        <v>139</v>
      </c>
      <c r="AC64" s="194" t="s">
        <v>139</v>
      </c>
      <c r="AD64" s="194" t="s">
        <v>139</v>
      </c>
      <c r="AE64" s="194" t="s">
        <v>139</v>
      </c>
      <c r="AF64" s="194" t="s">
        <v>139</v>
      </c>
      <c r="AG64" s="194" t="s">
        <v>138</v>
      </c>
      <c r="AH64" s="194" t="s">
        <v>139</v>
      </c>
      <c r="AI64" s="194" t="s">
        <v>139</v>
      </c>
      <c r="AJ64" s="194" t="s">
        <v>138</v>
      </c>
      <c r="AK64" s="194" t="s">
        <v>139</v>
      </c>
      <c r="AL64" s="194" t="s">
        <v>139</v>
      </c>
      <c r="AM64" s="194" t="s">
        <v>139</v>
      </c>
      <c r="AN64" s="194" t="s">
        <v>138</v>
      </c>
      <c r="AO64" s="194" t="s">
        <v>138</v>
      </c>
      <c r="AP64" s="194" t="s">
        <v>139</v>
      </c>
      <c r="AQ64" s="194" t="s">
        <v>138</v>
      </c>
      <c r="AR64" s="194" t="s">
        <v>138</v>
      </c>
    </row>
    <row r="65" spans="1:44" ht="14.1">
      <c r="A65" s="193" t="s">
        <v>231</v>
      </c>
      <c r="B65" s="193" t="s">
        <v>273</v>
      </c>
      <c r="C65" s="193" t="s">
        <v>276</v>
      </c>
      <c r="D65" s="193" t="s">
        <v>277</v>
      </c>
      <c r="E65" s="194" t="s">
        <v>138</v>
      </c>
      <c r="F65" s="194" t="s">
        <v>138</v>
      </c>
      <c r="G65" s="194" t="s">
        <v>138</v>
      </c>
      <c r="H65" s="194" t="s">
        <v>138</v>
      </c>
      <c r="I65" s="194" t="s">
        <v>138</v>
      </c>
      <c r="J65" s="194" t="s">
        <v>138</v>
      </c>
      <c r="K65" s="194" t="s">
        <v>138</v>
      </c>
      <c r="L65" s="194" t="s">
        <v>138</v>
      </c>
      <c r="M65" s="194" t="s">
        <v>138</v>
      </c>
      <c r="N65" s="194" t="s">
        <v>138</v>
      </c>
      <c r="O65" s="194" t="s">
        <v>138</v>
      </c>
      <c r="P65" s="194" t="s">
        <v>138</v>
      </c>
      <c r="Q65" s="194" t="s">
        <v>138</v>
      </c>
      <c r="R65" s="194" t="s">
        <v>138</v>
      </c>
      <c r="S65" s="194" t="s">
        <v>139</v>
      </c>
      <c r="T65" s="194" t="s">
        <v>139</v>
      </c>
      <c r="U65" s="194" t="s">
        <v>139</v>
      </c>
      <c r="V65" s="194" t="s">
        <v>141</v>
      </c>
      <c r="W65" s="194" t="s">
        <v>140</v>
      </c>
      <c r="X65" s="194" t="s">
        <v>139</v>
      </c>
      <c r="Y65" s="194" t="s">
        <v>139</v>
      </c>
      <c r="Z65" s="194" t="s">
        <v>141</v>
      </c>
      <c r="AA65" s="194" t="s">
        <v>139</v>
      </c>
      <c r="AB65" s="194" t="s">
        <v>139</v>
      </c>
      <c r="AC65" s="194" t="s">
        <v>139</v>
      </c>
      <c r="AD65" s="194" t="s">
        <v>139</v>
      </c>
      <c r="AE65" s="194" t="s">
        <v>139</v>
      </c>
      <c r="AF65" s="194" t="s">
        <v>139</v>
      </c>
      <c r="AG65" s="194" t="s">
        <v>138</v>
      </c>
      <c r="AH65" s="194" t="s">
        <v>139</v>
      </c>
      <c r="AI65" s="194" t="s">
        <v>139</v>
      </c>
      <c r="AJ65" s="194" t="s">
        <v>138</v>
      </c>
      <c r="AK65" s="194" t="s">
        <v>139</v>
      </c>
      <c r="AL65" s="194" t="s">
        <v>139</v>
      </c>
      <c r="AM65" s="194" t="s">
        <v>138</v>
      </c>
      <c r="AN65" s="194" t="s">
        <v>139</v>
      </c>
      <c r="AO65" s="194" t="s">
        <v>138</v>
      </c>
      <c r="AP65" s="194" t="s">
        <v>138</v>
      </c>
      <c r="AQ65" s="194" t="s">
        <v>138</v>
      </c>
      <c r="AR65" s="194" t="s">
        <v>139</v>
      </c>
    </row>
    <row r="66" spans="1:44" ht="27.95">
      <c r="A66" s="193" t="s">
        <v>231</v>
      </c>
      <c r="B66" s="193" t="s">
        <v>278</v>
      </c>
      <c r="C66" s="193" t="s">
        <v>279</v>
      </c>
      <c r="D66" s="193" t="s">
        <v>280</v>
      </c>
      <c r="E66" s="194" t="s">
        <v>139</v>
      </c>
      <c r="F66" s="194" t="s">
        <v>138</v>
      </c>
      <c r="G66" s="194" t="s">
        <v>138</v>
      </c>
      <c r="H66" s="194" t="s">
        <v>139</v>
      </c>
      <c r="I66" s="194" t="s">
        <v>139</v>
      </c>
      <c r="J66" s="194" t="s">
        <v>139</v>
      </c>
      <c r="K66" s="194" t="s">
        <v>138</v>
      </c>
      <c r="L66" s="194" t="s">
        <v>138</v>
      </c>
      <c r="M66" s="194" t="s">
        <v>139</v>
      </c>
      <c r="N66" s="194" t="s">
        <v>138</v>
      </c>
      <c r="O66" s="194" t="s">
        <v>138</v>
      </c>
      <c r="P66" s="194" t="s">
        <v>139</v>
      </c>
      <c r="Q66" s="194" t="s">
        <v>139</v>
      </c>
      <c r="R66" s="194" t="s">
        <v>138</v>
      </c>
      <c r="S66" s="194" t="s">
        <v>139</v>
      </c>
      <c r="T66" s="194" t="s">
        <v>139</v>
      </c>
      <c r="U66" s="194" t="s">
        <v>139</v>
      </c>
      <c r="V66" s="194" t="s">
        <v>139</v>
      </c>
      <c r="W66" s="194" t="s">
        <v>140</v>
      </c>
      <c r="X66" s="194" t="s">
        <v>139</v>
      </c>
      <c r="Y66" s="194" t="s">
        <v>139</v>
      </c>
      <c r="Z66" s="194" t="s">
        <v>139</v>
      </c>
      <c r="AA66" s="194" t="s">
        <v>139</v>
      </c>
      <c r="AB66" s="194" t="s">
        <v>139</v>
      </c>
      <c r="AC66" s="194" t="s">
        <v>139</v>
      </c>
      <c r="AD66" s="194" t="s">
        <v>141</v>
      </c>
      <c r="AE66" s="194" t="s">
        <v>141</v>
      </c>
      <c r="AF66" s="194" t="s">
        <v>139</v>
      </c>
      <c r="AG66" s="194" t="s">
        <v>138</v>
      </c>
      <c r="AH66" s="194" t="s">
        <v>139</v>
      </c>
      <c r="AI66" s="194" t="s">
        <v>139</v>
      </c>
      <c r="AJ66" s="194" t="s">
        <v>139</v>
      </c>
      <c r="AK66" s="194" t="s">
        <v>139</v>
      </c>
      <c r="AL66" s="194" t="s">
        <v>138</v>
      </c>
      <c r="AM66" s="194" t="s">
        <v>139</v>
      </c>
      <c r="AN66" s="194" t="s">
        <v>139</v>
      </c>
      <c r="AO66" s="194" t="s">
        <v>139</v>
      </c>
      <c r="AP66" s="194" t="s">
        <v>139</v>
      </c>
      <c r="AQ66" s="194" t="s">
        <v>138</v>
      </c>
      <c r="AR66" s="194" t="s">
        <v>139</v>
      </c>
    </row>
    <row r="67" spans="1:44" ht="27.95">
      <c r="A67" s="193" t="s">
        <v>231</v>
      </c>
      <c r="B67" s="193" t="s">
        <v>278</v>
      </c>
      <c r="C67" s="193" t="s">
        <v>281</v>
      </c>
      <c r="D67" s="193" t="s">
        <v>282</v>
      </c>
      <c r="E67" s="194" t="s">
        <v>138</v>
      </c>
      <c r="F67" s="194" t="s">
        <v>138</v>
      </c>
      <c r="G67" s="194" t="s">
        <v>138</v>
      </c>
      <c r="H67" s="194" t="s">
        <v>138</v>
      </c>
      <c r="I67" s="194" t="s">
        <v>138</v>
      </c>
      <c r="J67" s="194" t="s">
        <v>138</v>
      </c>
      <c r="K67" s="194" t="s">
        <v>138</v>
      </c>
      <c r="L67" s="194" t="s">
        <v>138</v>
      </c>
      <c r="M67" s="194" t="s">
        <v>139</v>
      </c>
      <c r="N67" s="194" t="s">
        <v>138</v>
      </c>
      <c r="O67" s="194" t="s">
        <v>138</v>
      </c>
      <c r="P67" s="194" t="s">
        <v>139</v>
      </c>
      <c r="Q67" s="194" t="s">
        <v>139</v>
      </c>
      <c r="R67" s="194" t="s">
        <v>138</v>
      </c>
      <c r="S67" s="194" t="s">
        <v>139</v>
      </c>
      <c r="T67" s="194" t="s">
        <v>139</v>
      </c>
      <c r="U67" s="194" t="s">
        <v>139</v>
      </c>
      <c r="V67" s="194" t="s">
        <v>141</v>
      </c>
      <c r="W67" s="194" t="s">
        <v>140</v>
      </c>
      <c r="X67" s="194" t="s">
        <v>141</v>
      </c>
      <c r="Y67" s="194" t="s">
        <v>141</v>
      </c>
      <c r="Z67" s="194" t="s">
        <v>141</v>
      </c>
      <c r="AA67" s="194" t="s">
        <v>139</v>
      </c>
      <c r="AB67" s="194" t="s">
        <v>139</v>
      </c>
      <c r="AC67" s="194" t="s">
        <v>139</v>
      </c>
      <c r="AD67" s="194" t="s">
        <v>139</v>
      </c>
      <c r="AE67" s="194" t="s">
        <v>139</v>
      </c>
      <c r="AF67" s="194" t="s">
        <v>139</v>
      </c>
      <c r="AG67" s="194" t="s">
        <v>138</v>
      </c>
      <c r="AH67" s="194" t="s">
        <v>139</v>
      </c>
      <c r="AI67" s="194" t="s">
        <v>139</v>
      </c>
      <c r="AJ67" s="194" t="s">
        <v>139</v>
      </c>
      <c r="AK67" s="194" t="s">
        <v>138</v>
      </c>
      <c r="AL67" s="194" t="s">
        <v>138</v>
      </c>
      <c r="AM67" s="194" t="s">
        <v>139</v>
      </c>
      <c r="AN67" s="194" t="s">
        <v>139</v>
      </c>
      <c r="AO67" s="194" t="s">
        <v>139</v>
      </c>
      <c r="AP67" s="194" t="s">
        <v>139</v>
      </c>
      <c r="AQ67" s="194" t="s">
        <v>138</v>
      </c>
      <c r="AR67" s="194" t="s">
        <v>139</v>
      </c>
    </row>
    <row r="68" spans="1:44" ht="27.95">
      <c r="A68" s="193" t="s">
        <v>283</v>
      </c>
      <c r="B68" s="193" t="s">
        <v>284</v>
      </c>
      <c r="C68" s="193" t="s">
        <v>285</v>
      </c>
      <c r="D68" s="193" t="s">
        <v>286</v>
      </c>
      <c r="E68" s="194" t="s">
        <v>138</v>
      </c>
      <c r="F68" s="194" t="s">
        <v>138</v>
      </c>
      <c r="G68" s="194" t="s">
        <v>138</v>
      </c>
      <c r="H68" s="194" t="s">
        <v>138</v>
      </c>
      <c r="I68" s="194" t="s">
        <v>138</v>
      </c>
      <c r="J68" s="194" t="s">
        <v>139</v>
      </c>
      <c r="K68" s="194" t="s">
        <v>138</v>
      </c>
      <c r="L68" s="194" t="s">
        <v>138</v>
      </c>
      <c r="M68" s="194" t="s">
        <v>138</v>
      </c>
      <c r="N68" s="194" t="s">
        <v>139</v>
      </c>
      <c r="O68" s="194" t="s">
        <v>138</v>
      </c>
      <c r="P68" s="194" t="s">
        <v>139</v>
      </c>
      <c r="Q68" s="194" t="s">
        <v>139</v>
      </c>
      <c r="R68" s="194" t="s">
        <v>138</v>
      </c>
      <c r="S68" s="194" t="s">
        <v>139</v>
      </c>
      <c r="T68" s="194" t="s">
        <v>139</v>
      </c>
      <c r="U68" s="194" t="s">
        <v>139</v>
      </c>
      <c r="V68" s="194" t="s">
        <v>139</v>
      </c>
      <c r="W68" s="194" t="s">
        <v>139</v>
      </c>
      <c r="X68" s="194" t="s">
        <v>140</v>
      </c>
      <c r="Y68" s="194" t="s">
        <v>139</v>
      </c>
      <c r="Z68" s="194" t="s">
        <v>139</v>
      </c>
      <c r="AA68" s="194" t="s">
        <v>139</v>
      </c>
      <c r="AB68" s="194" t="s">
        <v>139</v>
      </c>
      <c r="AC68" s="194" t="s">
        <v>139</v>
      </c>
      <c r="AD68" s="194" t="s">
        <v>139</v>
      </c>
      <c r="AE68" s="194" t="s">
        <v>139</v>
      </c>
      <c r="AF68" s="194" t="s">
        <v>139</v>
      </c>
      <c r="AG68" s="194" t="s">
        <v>138</v>
      </c>
      <c r="AH68" s="194" t="s">
        <v>138</v>
      </c>
      <c r="AI68" s="194" t="s">
        <v>138</v>
      </c>
      <c r="AJ68" s="194" t="s">
        <v>138</v>
      </c>
      <c r="AK68" s="194" t="s">
        <v>138</v>
      </c>
      <c r="AL68" s="194" t="s">
        <v>139</v>
      </c>
      <c r="AM68" s="194" t="s">
        <v>138</v>
      </c>
      <c r="AN68" s="194" t="s">
        <v>139</v>
      </c>
      <c r="AO68" s="194" t="s">
        <v>138</v>
      </c>
      <c r="AP68" s="194" t="s">
        <v>138</v>
      </c>
      <c r="AQ68" s="194" t="s">
        <v>138</v>
      </c>
      <c r="AR68" s="194" t="s">
        <v>139</v>
      </c>
    </row>
    <row r="69" spans="1:44" ht="14.1">
      <c r="A69" s="193" t="s">
        <v>283</v>
      </c>
      <c r="B69" s="193" t="s">
        <v>284</v>
      </c>
      <c r="C69" s="193" t="s">
        <v>287</v>
      </c>
      <c r="D69" s="193" t="s">
        <v>288</v>
      </c>
      <c r="E69" s="194" t="s">
        <v>138</v>
      </c>
      <c r="F69" s="194" t="s">
        <v>138</v>
      </c>
      <c r="G69" s="194" t="s">
        <v>138</v>
      </c>
      <c r="H69" s="194" t="s">
        <v>138</v>
      </c>
      <c r="I69" s="194" t="s">
        <v>138</v>
      </c>
      <c r="J69" s="194" t="s">
        <v>138</v>
      </c>
      <c r="K69" s="194" t="s">
        <v>138</v>
      </c>
      <c r="L69" s="194" t="s">
        <v>138</v>
      </c>
      <c r="M69" s="194" t="s">
        <v>138</v>
      </c>
      <c r="N69" s="194" t="s">
        <v>138</v>
      </c>
      <c r="O69" s="194" t="s">
        <v>138</v>
      </c>
      <c r="P69" s="194" t="s">
        <v>138</v>
      </c>
      <c r="Q69" s="194" t="s">
        <v>138</v>
      </c>
      <c r="R69" s="194" t="s">
        <v>139</v>
      </c>
      <c r="S69" s="194" t="s">
        <v>138</v>
      </c>
      <c r="T69" s="194" t="s">
        <v>139</v>
      </c>
      <c r="U69" s="194" t="s">
        <v>141</v>
      </c>
      <c r="V69" s="194" t="s">
        <v>139</v>
      </c>
      <c r="W69" s="194" t="s">
        <v>139</v>
      </c>
      <c r="X69" s="194" t="s">
        <v>140</v>
      </c>
      <c r="Y69" s="194" t="s">
        <v>139</v>
      </c>
      <c r="Z69" s="194" t="s">
        <v>139</v>
      </c>
      <c r="AA69" s="194" t="s">
        <v>139</v>
      </c>
      <c r="AB69" s="194" t="s">
        <v>141</v>
      </c>
      <c r="AC69" s="194" t="s">
        <v>139</v>
      </c>
      <c r="AD69" s="194" t="s">
        <v>139</v>
      </c>
      <c r="AE69" s="194" t="s">
        <v>139</v>
      </c>
      <c r="AF69" s="194" t="s">
        <v>139</v>
      </c>
      <c r="AG69" s="194" t="s">
        <v>138</v>
      </c>
      <c r="AH69" s="194" t="s">
        <v>139</v>
      </c>
      <c r="AI69" s="194" t="s">
        <v>138</v>
      </c>
      <c r="AJ69" s="194" t="s">
        <v>138</v>
      </c>
      <c r="AK69" s="194" t="s">
        <v>139</v>
      </c>
      <c r="AL69" s="194" t="s">
        <v>139</v>
      </c>
      <c r="AM69" s="194" t="s">
        <v>138</v>
      </c>
      <c r="AN69" s="194" t="s">
        <v>139</v>
      </c>
      <c r="AO69" s="194" t="s">
        <v>138</v>
      </c>
      <c r="AP69" s="194" t="s">
        <v>138</v>
      </c>
      <c r="AQ69" s="194" t="s">
        <v>138</v>
      </c>
      <c r="AR69" s="194" t="s">
        <v>138</v>
      </c>
    </row>
    <row r="70" spans="1:44" ht="27.95">
      <c r="A70" s="193" t="s">
        <v>283</v>
      </c>
      <c r="B70" s="193" t="s">
        <v>289</v>
      </c>
      <c r="C70" s="193" t="s">
        <v>290</v>
      </c>
      <c r="D70" s="193" t="s">
        <v>291</v>
      </c>
      <c r="E70" s="194" t="s">
        <v>138</v>
      </c>
      <c r="F70" s="194" t="s">
        <v>138</v>
      </c>
      <c r="G70" s="194" t="s">
        <v>138</v>
      </c>
      <c r="H70" s="194" t="s">
        <v>138</v>
      </c>
      <c r="I70" s="194" t="s">
        <v>138</v>
      </c>
      <c r="J70" s="194" t="s">
        <v>138</v>
      </c>
      <c r="K70" s="194" t="s">
        <v>138</v>
      </c>
      <c r="L70" s="194" t="s">
        <v>138</v>
      </c>
      <c r="M70" s="194" t="s">
        <v>138</v>
      </c>
      <c r="N70" s="194" t="s">
        <v>139</v>
      </c>
      <c r="O70" s="194" t="s">
        <v>138</v>
      </c>
      <c r="P70" s="194" t="s">
        <v>139</v>
      </c>
      <c r="Q70" s="194" t="s">
        <v>139</v>
      </c>
      <c r="R70" s="194" t="s">
        <v>139</v>
      </c>
      <c r="S70" s="194" t="s">
        <v>138</v>
      </c>
      <c r="T70" s="194" t="s">
        <v>139</v>
      </c>
      <c r="U70" s="194" t="s">
        <v>139</v>
      </c>
      <c r="V70" s="194" t="s">
        <v>139</v>
      </c>
      <c r="W70" s="194" t="s">
        <v>139</v>
      </c>
      <c r="X70" s="194" t="s">
        <v>140</v>
      </c>
      <c r="Y70" s="194" t="s">
        <v>139</v>
      </c>
      <c r="Z70" s="194" t="s">
        <v>139</v>
      </c>
      <c r="AA70" s="194" t="s">
        <v>139</v>
      </c>
      <c r="AB70" s="194" t="s">
        <v>139</v>
      </c>
      <c r="AC70" s="194" t="s">
        <v>139</v>
      </c>
      <c r="AD70" s="194" t="s">
        <v>139</v>
      </c>
      <c r="AE70" s="194" t="s">
        <v>139</v>
      </c>
      <c r="AF70" s="194" t="s">
        <v>139</v>
      </c>
      <c r="AG70" s="194" t="s">
        <v>138</v>
      </c>
      <c r="AH70" s="194" t="s">
        <v>139</v>
      </c>
      <c r="AI70" s="194" t="s">
        <v>138</v>
      </c>
      <c r="AJ70" s="194" t="s">
        <v>138</v>
      </c>
      <c r="AK70" s="194" t="s">
        <v>138</v>
      </c>
      <c r="AL70" s="194" t="s">
        <v>139</v>
      </c>
      <c r="AM70" s="194" t="s">
        <v>139</v>
      </c>
      <c r="AN70" s="194" t="s">
        <v>138</v>
      </c>
      <c r="AO70" s="194" t="s">
        <v>138</v>
      </c>
      <c r="AP70" s="194" t="s">
        <v>138</v>
      </c>
      <c r="AQ70" s="194" t="s">
        <v>138</v>
      </c>
      <c r="AR70" s="194" t="s">
        <v>139</v>
      </c>
    </row>
    <row r="71" spans="1:44" ht="27.95">
      <c r="A71" s="193" t="s">
        <v>283</v>
      </c>
      <c r="B71" s="193" t="s">
        <v>289</v>
      </c>
      <c r="C71" s="193" t="s">
        <v>292</v>
      </c>
      <c r="D71" s="193" t="s">
        <v>293</v>
      </c>
      <c r="E71" s="194" t="s">
        <v>138</v>
      </c>
      <c r="F71" s="194" t="s">
        <v>138</v>
      </c>
      <c r="G71" s="194" t="s">
        <v>138</v>
      </c>
      <c r="H71" s="194" t="s">
        <v>138</v>
      </c>
      <c r="I71" s="194" t="s">
        <v>138</v>
      </c>
      <c r="J71" s="194" t="s">
        <v>138</v>
      </c>
      <c r="K71" s="194" t="s">
        <v>138</v>
      </c>
      <c r="L71" s="194" t="s">
        <v>138</v>
      </c>
      <c r="M71" s="194" t="s">
        <v>138</v>
      </c>
      <c r="N71" s="194" t="s">
        <v>139</v>
      </c>
      <c r="O71" s="194" t="s">
        <v>139</v>
      </c>
      <c r="P71" s="194" t="s">
        <v>139</v>
      </c>
      <c r="Q71" s="194" t="s">
        <v>138</v>
      </c>
      <c r="R71" s="194" t="s">
        <v>139</v>
      </c>
      <c r="S71" s="194" t="s">
        <v>138</v>
      </c>
      <c r="T71" s="194" t="s">
        <v>139</v>
      </c>
      <c r="U71" s="194" t="s">
        <v>139</v>
      </c>
      <c r="V71" s="194" t="s">
        <v>139</v>
      </c>
      <c r="W71" s="194" t="s">
        <v>139</v>
      </c>
      <c r="X71" s="194" t="s">
        <v>140</v>
      </c>
      <c r="Y71" s="194" t="s">
        <v>139</v>
      </c>
      <c r="Z71" s="194" t="s">
        <v>139</v>
      </c>
      <c r="AA71" s="194" t="s">
        <v>139</v>
      </c>
      <c r="AB71" s="194" t="s">
        <v>139</v>
      </c>
      <c r="AC71" s="194" t="s">
        <v>139</v>
      </c>
      <c r="AD71" s="194" t="s">
        <v>139</v>
      </c>
      <c r="AE71" s="194" t="s">
        <v>139</v>
      </c>
      <c r="AF71" s="194" t="s">
        <v>139</v>
      </c>
      <c r="AG71" s="194" t="s">
        <v>139</v>
      </c>
      <c r="AH71" s="194" t="s">
        <v>139</v>
      </c>
      <c r="AI71" s="194" t="s">
        <v>139</v>
      </c>
      <c r="AJ71" s="194" t="s">
        <v>139</v>
      </c>
      <c r="AK71" s="194" t="s">
        <v>139</v>
      </c>
      <c r="AL71" s="194" t="s">
        <v>139</v>
      </c>
      <c r="AM71" s="194" t="s">
        <v>139</v>
      </c>
      <c r="AN71" s="194" t="s">
        <v>138</v>
      </c>
      <c r="AO71" s="194" t="s">
        <v>139</v>
      </c>
      <c r="AP71" s="194" t="s">
        <v>139</v>
      </c>
      <c r="AQ71" s="194" t="s">
        <v>138</v>
      </c>
      <c r="AR71" s="194" t="s">
        <v>139</v>
      </c>
    </row>
    <row r="72" spans="1:44" ht="27.95">
      <c r="A72" s="193" t="s">
        <v>283</v>
      </c>
      <c r="B72" s="193" t="s">
        <v>294</v>
      </c>
      <c r="C72" s="193" t="s">
        <v>295</v>
      </c>
      <c r="D72" s="193" t="s">
        <v>296</v>
      </c>
      <c r="E72" s="194" t="s">
        <v>138</v>
      </c>
      <c r="F72" s="194" t="s">
        <v>138</v>
      </c>
      <c r="G72" s="194" t="s">
        <v>138</v>
      </c>
      <c r="H72" s="194" t="s">
        <v>138</v>
      </c>
      <c r="I72" s="194" t="s">
        <v>138</v>
      </c>
      <c r="J72" s="194" t="s">
        <v>138</v>
      </c>
      <c r="K72" s="194" t="s">
        <v>138</v>
      </c>
      <c r="L72" s="194" t="s">
        <v>138</v>
      </c>
      <c r="M72" s="194" t="s">
        <v>138</v>
      </c>
      <c r="N72" s="194" t="s">
        <v>138</v>
      </c>
      <c r="O72" s="194" t="s">
        <v>138</v>
      </c>
      <c r="P72" s="194" t="s">
        <v>139</v>
      </c>
      <c r="Q72" s="194" t="s">
        <v>139</v>
      </c>
      <c r="R72" s="194" t="s">
        <v>139</v>
      </c>
      <c r="S72" s="194" t="s">
        <v>138</v>
      </c>
      <c r="T72" s="194" t="s">
        <v>139</v>
      </c>
      <c r="U72" s="194" t="s">
        <v>139</v>
      </c>
      <c r="V72" s="194" t="s">
        <v>139</v>
      </c>
      <c r="W72" s="194" t="s">
        <v>139</v>
      </c>
      <c r="X72" s="194" t="s">
        <v>140</v>
      </c>
      <c r="Y72" s="194" t="s">
        <v>139</v>
      </c>
      <c r="Z72" s="194" t="s">
        <v>139</v>
      </c>
      <c r="AA72" s="194" t="s">
        <v>139</v>
      </c>
      <c r="AB72" s="194" t="s">
        <v>139</v>
      </c>
      <c r="AC72" s="194" t="s">
        <v>139</v>
      </c>
      <c r="AD72" s="194" t="s">
        <v>139</v>
      </c>
      <c r="AE72" s="194" t="s">
        <v>139</v>
      </c>
      <c r="AF72" s="194" t="s">
        <v>139</v>
      </c>
      <c r="AG72" s="194" t="s">
        <v>139</v>
      </c>
      <c r="AH72" s="194" t="s">
        <v>139</v>
      </c>
      <c r="AI72" s="194" t="s">
        <v>138</v>
      </c>
      <c r="AJ72" s="194" t="s">
        <v>139</v>
      </c>
      <c r="AK72" s="194" t="s">
        <v>138</v>
      </c>
      <c r="AL72" s="194" t="s">
        <v>139</v>
      </c>
      <c r="AM72" s="194" t="s">
        <v>139</v>
      </c>
      <c r="AN72" s="194" t="s">
        <v>138</v>
      </c>
      <c r="AO72" s="194" t="s">
        <v>139</v>
      </c>
      <c r="AP72" s="194" t="s">
        <v>139</v>
      </c>
      <c r="AQ72" s="194" t="s">
        <v>138</v>
      </c>
      <c r="AR72" s="194" t="s">
        <v>139</v>
      </c>
    </row>
    <row r="73" spans="1:44" ht="27.95">
      <c r="A73" s="193" t="s">
        <v>283</v>
      </c>
      <c r="B73" s="193" t="s">
        <v>297</v>
      </c>
      <c r="C73" s="193" t="s">
        <v>298</v>
      </c>
      <c r="D73" s="193" t="s">
        <v>299</v>
      </c>
      <c r="E73" s="194" t="s">
        <v>138</v>
      </c>
      <c r="F73" s="194" t="s">
        <v>138</v>
      </c>
      <c r="G73" s="194" t="s">
        <v>138</v>
      </c>
      <c r="H73" s="194" t="s">
        <v>138</v>
      </c>
      <c r="I73" s="194" t="s">
        <v>138</v>
      </c>
      <c r="J73" s="194" t="s">
        <v>138</v>
      </c>
      <c r="K73" s="194" t="s">
        <v>138</v>
      </c>
      <c r="L73" s="194" t="s">
        <v>138</v>
      </c>
      <c r="M73" s="194" t="s">
        <v>138</v>
      </c>
      <c r="N73" s="194" t="s">
        <v>138</v>
      </c>
      <c r="O73" s="194" t="s">
        <v>139</v>
      </c>
      <c r="P73" s="194" t="s">
        <v>139</v>
      </c>
      <c r="Q73" s="194" t="s">
        <v>139</v>
      </c>
      <c r="R73" s="194" t="s">
        <v>139</v>
      </c>
      <c r="S73" s="194" t="s">
        <v>138</v>
      </c>
      <c r="T73" s="194" t="s">
        <v>139</v>
      </c>
      <c r="U73" s="194" t="s">
        <v>139</v>
      </c>
      <c r="V73" s="194" t="s">
        <v>139</v>
      </c>
      <c r="W73" s="194" t="s">
        <v>139</v>
      </c>
      <c r="X73" s="194" t="s">
        <v>140</v>
      </c>
      <c r="Y73" s="194" t="s">
        <v>139</v>
      </c>
      <c r="Z73" s="194" t="s">
        <v>139</v>
      </c>
      <c r="AA73" s="194" t="s">
        <v>139</v>
      </c>
      <c r="AB73" s="194" t="s">
        <v>139</v>
      </c>
      <c r="AC73" s="194" t="s">
        <v>139</v>
      </c>
      <c r="AD73" s="194" t="s">
        <v>139</v>
      </c>
      <c r="AE73" s="194" t="s">
        <v>139</v>
      </c>
      <c r="AF73" s="194" t="s">
        <v>139</v>
      </c>
      <c r="AG73" s="194" t="s">
        <v>139</v>
      </c>
      <c r="AH73" s="194" t="s">
        <v>139</v>
      </c>
      <c r="AI73" s="194" t="s">
        <v>138</v>
      </c>
      <c r="AJ73" s="194" t="s">
        <v>138</v>
      </c>
      <c r="AK73" s="194" t="s">
        <v>138</v>
      </c>
      <c r="AL73" s="194" t="s">
        <v>138</v>
      </c>
      <c r="AM73" s="194" t="s">
        <v>139</v>
      </c>
      <c r="AN73" s="194" t="s">
        <v>139</v>
      </c>
      <c r="AO73" s="194" t="s">
        <v>139</v>
      </c>
      <c r="AP73" s="194" t="s">
        <v>139</v>
      </c>
      <c r="AQ73" s="194" t="s">
        <v>139</v>
      </c>
      <c r="AR73" s="194" t="s">
        <v>139</v>
      </c>
    </row>
    <row r="74" spans="1:44" ht="27.95">
      <c r="A74" s="193" t="s">
        <v>283</v>
      </c>
      <c r="B74" s="193" t="s">
        <v>297</v>
      </c>
      <c r="C74" s="193" t="s">
        <v>300</v>
      </c>
      <c r="D74" s="193" t="s">
        <v>301</v>
      </c>
      <c r="E74" s="194" t="s">
        <v>138</v>
      </c>
      <c r="F74" s="194" t="s">
        <v>138</v>
      </c>
      <c r="G74" s="194" t="s">
        <v>139</v>
      </c>
      <c r="H74" s="194" t="s">
        <v>138</v>
      </c>
      <c r="I74" s="194" t="s">
        <v>138</v>
      </c>
      <c r="J74" s="194" t="s">
        <v>138</v>
      </c>
      <c r="K74" s="194" t="s">
        <v>138</v>
      </c>
      <c r="L74" s="194" t="s">
        <v>138</v>
      </c>
      <c r="M74" s="194" t="s">
        <v>138</v>
      </c>
      <c r="N74" s="194" t="s">
        <v>139</v>
      </c>
      <c r="O74" s="194" t="s">
        <v>138</v>
      </c>
      <c r="P74" s="194" t="s">
        <v>139</v>
      </c>
      <c r="Q74" s="194" t="s">
        <v>139</v>
      </c>
      <c r="R74" s="194" t="s">
        <v>139</v>
      </c>
      <c r="S74" s="194" t="s">
        <v>138</v>
      </c>
      <c r="T74" s="194" t="s">
        <v>139</v>
      </c>
      <c r="U74" s="194" t="s">
        <v>141</v>
      </c>
      <c r="V74" s="194" t="s">
        <v>139</v>
      </c>
      <c r="W74" s="194" t="s">
        <v>139</v>
      </c>
      <c r="X74" s="194" t="s">
        <v>140</v>
      </c>
      <c r="Y74" s="194" t="s">
        <v>141</v>
      </c>
      <c r="Z74" s="194" t="s">
        <v>139</v>
      </c>
      <c r="AA74" s="194" t="s">
        <v>139</v>
      </c>
      <c r="AB74" s="194" t="s">
        <v>139</v>
      </c>
      <c r="AC74" s="194" t="s">
        <v>139</v>
      </c>
      <c r="AD74" s="194" t="s">
        <v>139</v>
      </c>
      <c r="AE74" s="194" t="s">
        <v>139</v>
      </c>
      <c r="AF74" s="194" t="s">
        <v>139</v>
      </c>
      <c r="AG74" s="194" t="s">
        <v>139</v>
      </c>
      <c r="AH74" s="194" t="s">
        <v>139</v>
      </c>
      <c r="AI74" s="194" t="s">
        <v>139</v>
      </c>
      <c r="AJ74" s="194" t="s">
        <v>138</v>
      </c>
      <c r="AK74" s="194" t="s">
        <v>139</v>
      </c>
      <c r="AL74" s="194" t="s">
        <v>139</v>
      </c>
      <c r="AM74" s="194" t="s">
        <v>139</v>
      </c>
      <c r="AN74" s="194" t="s">
        <v>138</v>
      </c>
      <c r="AO74" s="194" t="s">
        <v>139</v>
      </c>
      <c r="AP74" s="194" t="s">
        <v>138</v>
      </c>
      <c r="AQ74" s="194" t="s">
        <v>138</v>
      </c>
      <c r="AR74" s="194" t="s">
        <v>139</v>
      </c>
    </row>
    <row r="75" spans="1:44" ht="56.1">
      <c r="A75" s="193" t="s">
        <v>283</v>
      </c>
      <c r="B75" s="193" t="s">
        <v>297</v>
      </c>
      <c r="C75" s="193" t="s">
        <v>302</v>
      </c>
      <c r="D75" s="193" t="s">
        <v>303</v>
      </c>
      <c r="E75" s="194" t="s">
        <v>138</v>
      </c>
      <c r="F75" s="194" t="s">
        <v>138</v>
      </c>
      <c r="G75" s="194" t="s">
        <v>139</v>
      </c>
      <c r="H75" s="194" t="s">
        <v>138</v>
      </c>
      <c r="I75" s="194" t="s">
        <v>138</v>
      </c>
      <c r="J75" s="194" t="s">
        <v>138</v>
      </c>
      <c r="K75" s="194" t="s">
        <v>138</v>
      </c>
      <c r="L75" s="194" t="s">
        <v>138</v>
      </c>
      <c r="M75" s="194" t="s">
        <v>138</v>
      </c>
      <c r="N75" s="194" t="s">
        <v>138</v>
      </c>
      <c r="O75" s="194" t="s">
        <v>138</v>
      </c>
      <c r="P75" s="194" t="s">
        <v>139</v>
      </c>
      <c r="Q75" s="194" t="s">
        <v>139</v>
      </c>
      <c r="R75" s="194" t="s">
        <v>139</v>
      </c>
      <c r="S75" s="194" t="s">
        <v>138</v>
      </c>
      <c r="T75" s="194" t="s">
        <v>139</v>
      </c>
      <c r="U75" s="194" t="s">
        <v>139</v>
      </c>
      <c r="V75" s="194" t="s">
        <v>139</v>
      </c>
      <c r="W75" s="194" t="s">
        <v>139</v>
      </c>
      <c r="X75" s="194" t="s">
        <v>140</v>
      </c>
      <c r="Y75" s="194" t="s">
        <v>139</v>
      </c>
      <c r="Z75" s="194" t="s">
        <v>141</v>
      </c>
      <c r="AA75" s="194" t="s">
        <v>139</v>
      </c>
      <c r="AB75" s="194" t="s">
        <v>139</v>
      </c>
      <c r="AC75" s="194" t="s">
        <v>139</v>
      </c>
      <c r="AD75" s="194" t="s">
        <v>139</v>
      </c>
      <c r="AE75" s="194" t="s">
        <v>139</v>
      </c>
      <c r="AF75" s="194" t="s">
        <v>139</v>
      </c>
      <c r="AG75" s="194" t="s">
        <v>138</v>
      </c>
      <c r="AH75" s="194" t="s">
        <v>139</v>
      </c>
      <c r="AI75" s="194" t="s">
        <v>138</v>
      </c>
      <c r="AJ75" s="194" t="s">
        <v>138</v>
      </c>
      <c r="AK75" s="194" t="s">
        <v>138</v>
      </c>
      <c r="AL75" s="194" t="s">
        <v>138</v>
      </c>
      <c r="AM75" s="194" t="s">
        <v>139</v>
      </c>
      <c r="AN75" s="194" t="s">
        <v>138</v>
      </c>
      <c r="AO75" s="194" t="s">
        <v>139</v>
      </c>
      <c r="AP75" s="194" t="s">
        <v>138</v>
      </c>
      <c r="AQ75" s="194" t="s">
        <v>138</v>
      </c>
      <c r="AR75" s="194" t="s">
        <v>139</v>
      </c>
    </row>
    <row r="76" spans="1:44" ht="27.95">
      <c r="A76" s="193" t="s">
        <v>283</v>
      </c>
      <c r="B76" s="193" t="s">
        <v>297</v>
      </c>
      <c r="C76" s="193" t="s">
        <v>304</v>
      </c>
      <c r="D76" s="193" t="s">
        <v>305</v>
      </c>
      <c r="E76" s="194" t="s">
        <v>138</v>
      </c>
      <c r="F76" s="194" t="s">
        <v>138</v>
      </c>
      <c r="G76" s="194" t="s">
        <v>138</v>
      </c>
      <c r="H76" s="194" t="s">
        <v>138</v>
      </c>
      <c r="I76" s="194" t="s">
        <v>138</v>
      </c>
      <c r="J76" s="194" t="s">
        <v>138</v>
      </c>
      <c r="K76" s="194" t="s">
        <v>138</v>
      </c>
      <c r="L76" s="194" t="s">
        <v>138</v>
      </c>
      <c r="M76" s="194" t="s">
        <v>138</v>
      </c>
      <c r="N76" s="194" t="s">
        <v>139</v>
      </c>
      <c r="O76" s="194" t="s">
        <v>138</v>
      </c>
      <c r="P76" s="194" t="s">
        <v>139</v>
      </c>
      <c r="Q76" s="194" t="s">
        <v>139</v>
      </c>
      <c r="R76" s="194" t="s">
        <v>139</v>
      </c>
      <c r="S76" s="194" t="s">
        <v>138</v>
      </c>
      <c r="T76" s="194" t="s">
        <v>139</v>
      </c>
      <c r="U76" s="194" t="s">
        <v>139</v>
      </c>
      <c r="V76" s="194" t="s">
        <v>139</v>
      </c>
      <c r="W76" s="194" t="s">
        <v>139</v>
      </c>
      <c r="X76" s="194" t="s">
        <v>140</v>
      </c>
      <c r="Y76" s="194" t="s">
        <v>139</v>
      </c>
      <c r="Z76" s="194" t="s">
        <v>139</v>
      </c>
      <c r="AA76" s="194" t="s">
        <v>139</v>
      </c>
      <c r="AB76" s="194" t="s">
        <v>139</v>
      </c>
      <c r="AC76" s="194" t="s">
        <v>139</v>
      </c>
      <c r="AD76" s="194" t="s">
        <v>139</v>
      </c>
      <c r="AE76" s="194" t="s">
        <v>139</v>
      </c>
      <c r="AF76" s="194" t="s">
        <v>139</v>
      </c>
      <c r="AG76" s="194" t="s">
        <v>138</v>
      </c>
      <c r="AH76" s="194" t="s">
        <v>139</v>
      </c>
      <c r="AI76" s="194" t="s">
        <v>139</v>
      </c>
      <c r="AJ76" s="194" t="s">
        <v>138</v>
      </c>
      <c r="AK76" s="194" t="s">
        <v>139</v>
      </c>
      <c r="AL76" s="194" t="s">
        <v>139</v>
      </c>
      <c r="AM76" s="194" t="s">
        <v>139</v>
      </c>
      <c r="AN76" s="194" t="s">
        <v>139</v>
      </c>
      <c r="AO76" s="194" t="s">
        <v>139</v>
      </c>
      <c r="AP76" s="194" t="s">
        <v>139</v>
      </c>
      <c r="AQ76" s="194" t="s">
        <v>139</v>
      </c>
      <c r="AR76" s="194" t="s">
        <v>139</v>
      </c>
    </row>
    <row r="77" spans="1:44" ht="27.95">
      <c r="A77" s="193" t="s">
        <v>283</v>
      </c>
      <c r="B77" s="193" t="s">
        <v>306</v>
      </c>
      <c r="C77" s="193" t="s">
        <v>307</v>
      </c>
      <c r="D77" s="193" t="s">
        <v>308</v>
      </c>
      <c r="E77" s="194" t="s">
        <v>138</v>
      </c>
      <c r="F77" s="194" t="s">
        <v>138</v>
      </c>
      <c r="G77" s="194" t="s">
        <v>138</v>
      </c>
      <c r="H77" s="194" t="s">
        <v>139</v>
      </c>
      <c r="I77" s="194" t="s">
        <v>139</v>
      </c>
      <c r="J77" s="194" t="s">
        <v>138</v>
      </c>
      <c r="K77" s="194" t="s">
        <v>138</v>
      </c>
      <c r="L77" s="194" t="s">
        <v>138</v>
      </c>
      <c r="M77" s="194" t="s">
        <v>138</v>
      </c>
      <c r="N77" s="194" t="s">
        <v>139</v>
      </c>
      <c r="O77" s="194" t="s">
        <v>139</v>
      </c>
      <c r="P77" s="194" t="s">
        <v>139</v>
      </c>
      <c r="Q77" s="194" t="s">
        <v>138</v>
      </c>
      <c r="R77" s="194" t="s">
        <v>138</v>
      </c>
      <c r="S77" s="194" t="s">
        <v>139</v>
      </c>
      <c r="T77" s="194" t="s">
        <v>139</v>
      </c>
      <c r="U77" s="194" t="s">
        <v>139</v>
      </c>
      <c r="V77" s="194" t="s">
        <v>139</v>
      </c>
      <c r="W77" s="194" t="s">
        <v>139</v>
      </c>
      <c r="X77" s="194" t="s">
        <v>140</v>
      </c>
      <c r="Y77" s="194" t="s">
        <v>141</v>
      </c>
      <c r="Z77" s="194" t="s">
        <v>139</v>
      </c>
      <c r="AA77" s="194" t="s">
        <v>139</v>
      </c>
      <c r="AB77" s="194" t="s">
        <v>139</v>
      </c>
      <c r="AC77" s="194" t="s">
        <v>139</v>
      </c>
      <c r="AD77" s="194" t="s">
        <v>139</v>
      </c>
      <c r="AE77" s="194" t="s">
        <v>139</v>
      </c>
      <c r="AF77" s="194" t="s">
        <v>139</v>
      </c>
      <c r="AG77" s="194" t="s">
        <v>139</v>
      </c>
      <c r="AH77" s="194" t="s">
        <v>139</v>
      </c>
      <c r="AI77" s="194" t="s">
        <v>138</v>
      </c>
      <c r="AJ77" s="194" t="s">
        <v>138</v>
      </c>
      <c r="AK77" s="194" t="s">
        <v>138</v>
      </c>
      <c r="AL77" s="194" t="s">
        <v>139</v>
      </c>
      <c r="AM77" s="194" t="s">
        <v>138</v>
      </c>
      <c r="AN77" s="194" t="s">
        <v>139</v>
      </c>
      <c r="AO77" s="194" t="s">
        <v>138</v>
      </c>
      <c r="AP77" s="194" t="s">
        <v>139</v>
      </c>
      <c r="AQ77" s="194" t="s">
        <v>138</v>
      </c>
      <c r="AR77" s="194" t="s">
        <v>139</v>
      </c>
    </row>
    <row r="78" spans="1:44" ht="27.95">
      <c r="A78" s="193" t="s">
        <v>283</v>
      </c>
      <c r="B78" s="193" t="s">
        <v>309</v>
      </c>
      <c r="C78" s="193" t="s">
        <v>310</v>
      </c>
      <c r="D78" s="193" t="s">
        <v>311</v>
      </c>
      <c r="E78" s="194" t="s">
        <v>138</v>
      </c>
      <c r="F78" s="194" t="s">
        <v>138</v>
      </c>
      <c r="G78" s="194" t="s">
        <v>138</v>
      </c>
      <c r="H78" s="194" t="s">
        <v>138</v>
      </c>
      <c r="I78" s="194" t="s">
        <v>138</v>
      </c>
      <c r="J78" s="194" t="s">
        <v>138</v>
      </c>
      <c r="K78" s="194" t="s">
        <v>138</v>
      </c>
      <c r="L78" s="194" t="s">
        <v>138</v>
      </c>
      <c r="M78" s="194" t="s">
        <v>138</v>
      </c>
      <c r="N78" s="194" t="s">
        <v>138</v>
      </c>
      <c r="O78" s="194" t="s">
        <v>138</v>
      </c>
      <c r="P78" s="194" t="s">
        <v>138</v>
      </c>
      <c r="Q78" s="194" t="s">
        <v>139</v>
      </c>
      <c r="R78" s="194" t="s">
        <v>139</v>
      </c>
      <c r="S78" s="194" t="s">
        <v>138</v>
      </c>
      <c r="T78" s="194" t="s">
        <v>139</v>
      </c>
      <c r="U78" s="194" t="s">
        <v>139</v>
      </c>
      <c r="V78" s="194" t="s">
        <v>139</v>
      </c>
      <c r="W78" s="194" t="s">
        <v>139</v>
      </c>
      <c r="X78" s="194" t="s">
        <v>140</v>
      </c>
      <c r="Y78" s="194" t="s">
        <v>139</v>
      </c>
      <c r="Z78" s="194" t="s">
        <v>141</v>
      </c>
      <c r="AA78" s="194" t="s">
        <v>139</v>
      </c>
      <c r="AB78" s="194" t="s">
        <v>139</v>
      </c>
      <c r="AC78" s="194" t="s">
        <v>139</v>
      </c>
      <c r="AD78" s="194" t="s">
        <v>139</v>
      </c>
      <c r="AE78" s="194" t="s">
        <v>139</v>
      </c>
      <c r="AF78" s="194" t="s">
        <v>139</v>
      </c>
      <c r="AG78" s="194" t="s">
        <v>138</v>
      </c>
      <c r="AH78" s="194" t="s">
        <v>139</v>
      </c>
      <c r="AI78" s="194" t="s">
        <v>138</v>
      </c>
      <c r="AJ78" s="194" t="s">
        <v>138</v>
      </c>
      <c r="AK78" s="194" t="s">
        <v>138</v>
      </c>
      <c r="AL78" s="194" t="s">
        <v>138</v>
      </c>
      <c r="AM78" s="194" t="s">
        <v>139</v>
      </c>
      <c r="AN78" s="194" t="s">
        <v>139</v>
      </c>
      <c r="AO78" s="194" t="s">
        <v>139</v>
      </c>
      <c r="AP78" s="194" t="s">
        <v>139</v>
      </c>
      <c r="AQ78" s="194" t="s">
        <v>139</v>
      </c>
      <c r="AR78" s="194" t="s">
        <v>139</v>
      </c>
    </row>
    <row r="79" spans="1:44" ht="42">
      <c r="A79" s="193" t="s">
        <v>283</v>
      </c>
      <c r="B79" s="193" t="s">
        <v>309</v>
      </c>
      <c r="C79" s="193" t="s">
        <v>312</v>
      </c>
      <c r="D79" s="193" t="s">
        <v>313</v>
      </c>
      <c r="E79" s="194" t="s">
        <v>138</v>
      </c>
      <c r="F79" s="194" t="s">
        <v>138</v>
      </c>
      <c r="G79" s="194" t="s">
        <v>138</v>
      </c>
      <c r="H79" s="194" t="s">
        <v>138</v>
      </c>
      <c r="I79" s="194" t="s">
        <v>138</v>
      </c>
      <c r="J79" s="194" t="s">
        <v>138</v>
      </c>
      <c r="K79" s="194" t="s">
        <v>138</v>
      </c>
      <c r="L79" s="194" t="s">
        <v>138</v>
      </c>
      <c r="M79" s="194" t="s">
        <v>138</v>
      </c>
      <c r="N79" s="194" t="s">
        <v>138</v>
      </c>
      <c r="O79" s="194" t="s">
        <v>138</v>
      </c>
      <c r="P79" s="194" t="s">
        <v>138</v>
      </c>
      <c r="Q79" s="194" t="s">
        <v>139</v>
      </c>
      <c r="R79" s="194" t="s">
        <v>139</v>
      </c>
      <c r="S79" s="194" t="s">
        <v>138</v>
      </c>
      <c r="T79" s="194" t="s">
        <v>139</v>
      </c>
      <c r="U79" s="194" t="s">
        <v>141</v>
      </c>
      <c r="V79" s="194" t="s">
        <v>139</v>
      </c>
      <c r="W79" s="194" t="s">
        <v>139</v>
      </c>
      <c r="X79" s="194" t="s">
        <v>140</v>
      </c>
      <c r="Y79" s="194" t="s">
        <v>139</v>
      </c>
      <c r="Z79" s="194" t="s">
        <v>141</v>
      </c>
      <c r="AA79" s="194" t="s">
        <v>139</v>
      </c>
      <c r="AB79" s="194" t="s">
        <v>139</v>
      </c>
      <c r="AC79" s="194" t="s">
        <v>139</v>
      </c>
      <c r="AD79" s="194" t="s">
        <v>139</v>
      </c>
      <c r="AE79" s="194" t="s">
        <v>139</v>
      </c>
      <c r="AF79" s="194" t="s">
        <v>139</v>
      </c>
      <c r="AG79" s="194" t="s">
        <v>138</v>
      </c>
      <c r="AH79" s="194" t="s">
        <v>139</v>
      </c>
      <c r="AI79" s="194" t="s">
        <v>138</v>
      </c>
      <c r="AJ79" s="194" t="s">
        <v>138</v>
      </c>
      <c r="AK79" s="194" t="s">
        <v>138</v>
      </c>
      <c r="AL79" s="194" t="s">
        <v>138</v>
      </c>
      <c r="AM79" s="194" t="s">
        <v>139</v>
      </c>
      <c r="AN79" s="194" t="s">
        <v>138</v>
      </c>
      <c r="AO79" s="194" t="s">
        <v>139</v>
      </c>
      <c r="AP79" s="194" t="s">
        <v>139</v>
      </c>
      <c r="AQ79" s="194" t="s">
        <v>139</v>
      </c>
      <c r="AR79" s="194" t="s">
        <v>139</v>
      </c>
    </row>
    <row r="80" spans="1:44" ht="27.95">
      <c r="A80" s="193" t="s">
        <v>283</v>
      </c>
      <c r="B80" s="193" t="s">
        <v>309</v>
      </c>
      <c r="C80" s="193" t="s">
        <v>314</v>
      </c>
      <c r="D80" s="193" t="s">
        <v>315</v>
      </c>
      <c r="E80" s="194" t="s">
        <v>138</v>
      </c>
      <c r="F80" s="194" t="s">
        <v>138</v>
      </c>
      <c r="G80" s="194" t="s">
        <v>138</v>
      </c>
      <c r="H80" s="194" t="s">
        <v>138</v>
      </c>
      <c r="I80" s="194" t="s">
        <v>138</v>
      </c>
      <c r="J80" s="194" t="s">
        <v>138</v>
      </c>
      <c r="K80" s="194" t="s">
        <v>138</v>
      </c>
      <c r="L80" s="194" t="s">
        <v>138</v>
      </c>
      <c r="M80" s="194" t="s">
        <v>138</v>
      </c>
      <c r="N80" s="194" t="s">
        <v>138</v>
      </c>
      <c r="O80" s="194" t="s">
        <v>138</v>
      </c>
      <c r="P80" s="194" t="s">
        <v>138</v>
      </c>
      <c r="Q80" s="194" t="s">
        <v>139</v>
      </c>
      <c r="R80" s="194" t="s">
        <v>139</v>
      </c>
      <c r="S80" s="194" t="s">
        <v>138</v>
      </c>
      <c r="T80" s="194" t="s">
        <v>139</v>
      </c>
      <c r="U80" s="194" t="s">
        <v>141</v>
      </c>
      <c r="V80" s="194" t="s">
        <v>139</v>
      </c>
      <c r="W80" s="194" t="s">
        <v>139</v>
      </c>
      <c r="X80" s="194" t="s">
        <v>140</v>
      </c>
      <c r="Y80" s="194" t="s">
        <v>139</v>
      </c>
      <c r="Z80" s="194" t="s">
        <v>139</v>
      </c>
      <c r="AA80" s="194" t="s">
        <v>139</v>
      </c>
      <c r="AB80" s="194" t="s">
        <v>139</v>
      </c>
      <c r="AC80" s="194" t="s">
        <v>139</v>
      </c>
      <c r="AD80" s="194" t="s">
        <v>139</v>
      </c>
      <c r="AE80" s="194" t="s">
        <v>139</v>
      </c>
      <c r="AF80" s="194" t="s">
        <v>139</v>
      </c>
      <c r="AG80" s="194" t="s">
        <v>138</v>
      </c>
      <c r="AH80" s="194" t="s">
        <v>139</v>
      </c>
      <c r="AI80" s="194" t="s">
        <v>138</v>
      </c>
      <c r="AJ80" s="194" t="s">
        <v>138</v>
      </c>
      <c r="AK80" s="194" t="s">
        <v>138</v>
      </c>
      <c r="AL80" s="194" t="s">
        <v>138</v>
      </c>
      <c r="AM80" s="194" t="s">
        <v>139</v>
      </c>
      <c r="AN80" s="194" t="s">
        <v>138</v>
      </c>
      <c r="AO80" s="194" t="s">
        <v>139</v>
      </c>
      <c r="AP80" s="194" t="s">
        <v>138</v>
      </c>
      <c r="AQ80" s="194" t="s">
        <v>138</v>
      </c>
      <c r="AR80" s="194" t="s">
        <v>139</v>
      </c>
    </row>
    <row r="81" spans="1:44" ht="27.95">
      <c r="A81" s="193" t="s">
        <v>316</v>
      </c>
      <c r="B81" s="193" t="s">
        <v>317</v>
      </c>
      <c r="C81" s="193" t="s">
        <v>318</v>
      </c>
      <c r="D81" s="193" t="s">
        <v>319</v>
      </c>
      <c r="E81" s="194" t="s">
        <v>138</v>
      </c>
      <c r="F81" s="194" t="s">
        <v>138</v>
      </c>
      <c r="G81" s="194" t="s">
        <v>138</v>
      </c>
      <c r="H81" s="194" t="s">
        <v>138</v>
      </c>
      <c r="I81" s="194" t="s">
        <v>138</v>
      </c>
      <c r="J81" s="194" t="s">
        <v>138</v>
      </c>
      <c r="K81" s="194" t="s">
        <v>139</v>
      </c>
      <c r="L81" s="194" t="s">
        <v>139</v>
      </c>
      <c r="M81" s="194" t="s">
        <v>139</v>
      </c>
      <c r="N81" s="194" t="s">
        <v>138</v>
      </c>
      <c r="O81" s="194" t="s">
        <v>138</v>
      </c>
      <c r="P81" s="194" t="s">
        <v>138</v>
      </c>
      <c r="Q81" s="194" t="s">
        <v>139</v>
      </c>
      <c r="R81" s="194" t="s">
        <v>139</v>
      </c>
      <c r="S81" s="194" t="s">
        <v>138</v>
      </c>
      <c r="T81" s="194" t="s">
        <v>139</v>
      </c>
      <c r="U81" s="194" t="s">
        <v>139</v>
      </c>
      <c r="V81" s="194" t="s">
        <v>139</v>
      </c>
      <c r="W81" s="194" t="s">
        <v>141</v>
      </c>
      <c r="X81" s="194" t="s">
        <v>141</v>
      </c>
      <c r="Y81" s="194" t="s">
        <v>140</v>
      </c>
      <c r="Z81" s="194" t="s">
        <v>139</v>
      </c>
      <c r="AA81" s="194" t="s">
        <v>139</v>
      </c>
      <c r="AB81" s="194" t="s">
        <v>139</v>
      </c>
      <c r="AC81" s="194" t="s">
        <v>139</v>
      </c>
      <c r="AD81" s="194" t="s">
        <v>139</v>
      </c>
      <c r="AE81" s="194" t="s">
        <v>139</v>
      </c>
      <c r="AF81" s="194" t="s">
        <v>139</v>
      </c>
      <c r="AG81" s="194" t="s">
        <v>138</v>
      </c>
      <c r="AH81" s="194" t="s">
        <v>139</v>
      </c>
      <c r="AI81" s="194" t="s">
        <v>139</v>
      </c>
      <c r="AJ81" s="194" t="s">
        <v>138</v>
      </c>
      <c r="AK81" s="194" t="s">
        <v>139</v>
      </c>
      <c r="AL81" s="194" t="s">
        <v>138</v>
      </c>
      <c r="AM81" s="194" t="s">
        <v>138</v>
      </c>
      <c r="AN81" s="194" t="s">
        <v>138</v>
      </c>
      <c r="AO81" s="194" t="s">
        <v>138</v>
      </c>
      <c r="AP81" s="194" t="s">
        <v>138</v>
      </c>
      <c r="AQ81" s="194" t="s">
        <v>138</v>
      </c>
      <c r="AR81" s="194" t="s">
        <v>138</v>
      </c>
    </row>
    <row r="82" spans="1:44" ht="27.95">
      <c r="A82" s="193" t="s">
        <v>316</v>
      </c>
      <c r="B82" s="193" t="s">
        <v>317</v>
      </c>
      <c r="C82" s="193" t="s">
        <v>320</v>
      </c>
      <c r="D82" s="193" t="s">
        <v>321</v>
      </c>
      <c r="E82" s="194" t="s">
        <v>138</v>
      </c>
      <c r="F82" s="194" t="s">
        <v>138</v>
      </c>
      <c r="G82" s="194" t="s">
        <v>138</v>
      </c>
      <c r="H82" s="194" t="s">
        <v>138</v>
      </c>
      <c r="I82" s="194" t="s">
        <v>138</v>
      </c>
      <c r="J82" s="194" t="s">
        <v>138</v>
      </c>
      <c r="K82" s="194" t="s">
        <v>139</v>
      </c>
      <c r="L82" s="194" t="s">
        <v>139</v>
      </c>
      <c r="M82" s="194" t="s">
        <v>138</v>
      </c>
      <c r="N82" s="194" t="s">
        <v>138</v>
      </c>
      <c r="O82" s="194" t="s">
        <v>138</v>
      </c>
      <c r="P82" s="194" t="s">
        <v>138</v>
      </c>
      <c r="Q82" s="194" t="s">
        <v>138</v>
      </c>
      <c r="R82" s="194" t="s">
        <v>138</v>
      </c>
      <c r="S82" s="194" t="s">
        <v>139</v>
      </c>
      <c r="T82" s="194" t="s">
        <v>139</v>
      </c>
      <c r="U82" s="194" t="s">
        <v>139</v>
      </c>
      <c r="V82" s="194" t="s">
        <v>139</v>
      </c>
      <c r="W82" s="194" t="s">
        <v>139</v>
      </c>
      <c r="X82" s="194" t="s">
        <v>139</v>
      </c>
      <c r="Y82" s="194" t="s">
        <v>140</v>
      </c>
      <c r="Z82" s="194" t="s">
        <v>139</v>
      </c>
      <c r="AA82" s="194" t="s">
        <v>139</v>
      </c>
      <c r="AB82" s="194" t="s">
        <v>139</v>
      </c>
      <c r="AC82" s="194" t="s">
        <v>139</v>
      </c>
      <c r="AD82" s="194" t="s">
        <v>139</v>
      </c>
      <c r="AE82" s="194" t="s">
        <v>139</v>
      </c>
      <c r="AF82" s="194" t="s">
        <v>139</v>
      </c>
      <c r="AG82" s="194" t="s">
        <v>138</v>
      </c>
      <c r="AH82" s="194" t="s">
        <v>139</v>
      </c>
      <c r="AI82" s="194" t="s">
        <v>139</v>
      </c>
      <c r="AJ82" s="194" t="s">
        <v>138</v>
      </c>
      <c r="AK82" s="194" t="s">
        <v>139</v>
      </c>
      <c r="AL82" s="194" t="s">
        <v>139</v>
      </c>
      <c r="AM82" s="194" t="s">
        <v>138</v>
      </c>
      <c r="AN82" s="194" t="s">
        <v>138</v>
      </c>
      <c r="AO82" s="194" t="s">
        <v>138</v>
      </c>
      <c r="AP82" s="194" t="s">
        <v>138</v>
      </c>
      <c r="AQ82" s="194" t="s">
        <v>138</v>
      </c>
      <c r="AR82" s="194" t="s">
        <v>139</v>
      </c>
    </row>
    <row r="83" spans="1:44" ht="27.95">
      <c r="A83" s="193" t="s">
        <v>316</v>
      </c>
      <c r="B83" s="193" t="s">
        <v>322</v>
      </c>
      <c r="C83" s="193" t="s">
        <v>323</v>
      </c>
      <c r="D83" s="193" t="s">
        <v>324</v>
      </c>
      <c r="E83" s="194" t="s">
        <v>138</v>
      </c>
      <c r="F83" s="194" t="s">
        <v>138</v>
      </c>
      <c r="G83" s="194" t="s">
        <v>138</v>
      </c>
      <c r="H83" s="194" t="s">
        <v>138</v>
      </c>
      <c r="I83" s="194" t="s">
        <v>138</v>
      </c>
      <c r="J83" s="194" t="s">
        <v>138</v>
      </c>
      <c r="K83" s="194" t="s">
        <v>138</v>
      </c>
      <c r="L83" s="194" t="s">
        <v>138</v>
      </c>
      <c r="M83" s="194" t="s">
        <v>138</v>
      </c>
      <c r="N83" s="194" t="s">
        <v>138</v>
      </c>
      <c r="O83" s="194" t="s">
        <v>139</v>
      </c>
      <c r="P83" s="194" t="s">
        <v>138</v>
      </c>
      <c r="Q83" s="194" t="s">
        <v>138</v>
      </c>
      <c r="R83" s="194" t="s">
        <v>139</v>
      </c>
      <c r="S83" s="194" t="s">
        <v>138</v>
      </c>
      <c r="T83" s="194" t="s">
        <v>139</v>
      </c>
      <c r="U83" s="194" t="s">
        <v>139</v>
      </c>
      <c r="V83" s="194" t="s">
        <v>139</v>
      </c>
      <c r="W83" s="194" t="s">
        <v>139</v>
      </c>
      <c r="X83" s="194" t="s">
        <v>139</v>
      </c>
      <c r="Y83" s="194" t="s">
        <v>140</v>
      </c>
      <c r="Z83" s="194" t="s">
        <v>139</v>
      </c>
      <c r="AA83" s="194" t="s">
        <v>139</v>
      </c>
      <c r="AB83" s="194" t="s">
        <v>139</v>
      </c>
      <c r="AC83" s="194" t="s">
        <v>139</v>
      </c>
      <c r="AD83" s="194" t="s">
        <v>139</v>
      </c>
      <c r="AE83" s="194" t="s">
        <v>139</v>
      </c>
      <c r="AF83" s="194" t="s">
        <v>139</v>
      </c>
      <c r="AG83" s="194" t="s">
        <v>138</v>
      </c>
      <c r="AH83" s="194" t="s">
        <v>139</v>
      </c>
      <c r="AI83" s="194" t="s">
        <v>139</v>
      </c>
      <c r="AJ83" s="194" t="s">
        <v>138</v>
      </c>
      <c r="AK83" s="194" t="s">
        <v>139</v>
      </c>
      <c r="AL83" s="194" t="s">
        <v>139</v>
      </c>
      <c r="AM83" s="194" t="s">
        <v>138</v>
      </c>
      <c r="AN83" s="194" t="s">
        <v>139</v>
      </c>
      <c r="AO83" s="194" t="s">
        <v>138</v>
      </c>
      <c r="AP83" s="194" t="s">
        <v>138</v>
      </c>
      <c r="AQ83" s="194" t="s">
        <v>139</v>
      </c>
      <c r="AR83" s="194" t="s">
        <v>138</v>
      </c>
    </row>
    <row r="84" spans="1:44" ht="27.95">
      <c r="A84" s="193" t="s">
        <v>316</v>
      </c>
      <c r="B84" s="193" t="s">
        <v>322</v>
      </c>
      <c r="C84" s="193" t="s">
        <v>325</v>
      </c>
      <c r="D84" s="193" t="s">
        <v>326</v>
      </c>
      <c r="E84" s="194" t="s">
        <v>138</v>
      </c>
      <c r="F84" s="194" t="s">
        <v>138</v>
      </c>
      <c r="G84" s="194" t="s">
        <v>138</v>
      </c>
      <c r="H84" s="194" t="s">
        <v>138</v>
      </c>
      <c r="I84" s="194" t="s">
        <v>138</v>
      </c>
      <c r="J84" s="194" t="s">
        <v>139</v>
      </c>
      <c r="K84" s="194" t="s">
        <v>139</v>
      </c>
      <c r="L84" s="194" t="s">
        <v>138</v>
      </c>
      <c r="M84" s="194" t="s">
        <v>138</v>
      </c>
      <c r="N84" s="194" t="s">
        <v>138</v>
      </c>
      <c r="O84" s="194" t="s">
        <v>139</v>
      </c>
      <c r="P84" s="194" t="s">
        <v>139</v>
      </c>
      <c r="Q84" s="194" t="s">
        <v>138</v>
      </c>
      <c r="R84" s="194" t="s">
        <v>138</v>
      </c>
      <c r="S84" s="194" t="s">
        <v>139</v>
      </c>
      <c r="T84" s="194" t="s">
        <v>139</v>
      </c>
      <c r="U84" s="194" t="s">
        <v>139</v>
      </c>
      <c r="V84" s="194" t="s">
        <v>139</v>
      </c>
      <c r="W84" s="194" t="s">
        <v>139</v>
      </c>
      <c r="X84" s="194" t="s">
        <v>141</v>
      </c>
      <c r="Y84" s="194" t="s">
        <v>140</v>
      </c>
      <c r="Z84" s="194" t="s">
        <v>139</v>
      </c>
      <c r="AA84" s="194" t="s">
        <v>139</v>
      </c>
      <c r="AB84" s="194" t="s">
        <v>139</v>
      </c>
      <c r="AC84" s="194" t="s">
        <v>139</v>
      </c>
      <c r="AD84" s="194" t="s">
        <v>139</v>
      </c>
      <c r="AE84" s="194" t="s">
        <v>139</v>
      </c>
      <c r="AF84" s="194" t="s">
        <v>139</v>
      </c>
      <c r="AG84" s="194" t="s">
        <v>139</v>
      </c>
      <c r="AH84" s="194" t="s">
        <v>139</v>
      </c>
      <c r="AI84" s="194" t="s">
        <v>139</v>
      </c>
      <c r="AJ84" s="194" t="s">
        <v>139</v>
      </c>
      <c r="AK84" s="194" t="s">
        <v>138</v>
      </c>
      <c r="AL84" s="194" t="s">
        <v>138</v>
      </c>
      <c r="AM84" s="194" t="s">
        <v>138</v>
      </c>
      <c r="AN84" s="194" t="s">
        <v>138</v>
      </c>
      <c r="AO84" s="194" t="s">
        <v>139</v>
      </c>
      <c r="AP84" s="194" t="s">
        <v>139</v>
      </c>
      <c r="AQ84" s="194" t="s">
        <v>139</v>
      </c>
      <c r="AR84" s="194" t="s">
        <v>139</v>
      </c>
    </row>
    <row r="85" spans="1:44" ht="14.1">
      <c r="A85" s="193" t="s">
        <v>316</v>
      </c>
      <c r="B85" s="193" t="s">
        <v>327</v>
      </c>
      <c r="C85" s="193" t="s">
        <v>328</v>
      </c>
      <c r="D85" s="193" t="s">
        <v>329</v>
      </c>
      <c r="E85" s="194" t="s">
        <v>138</v>
      </c>
      <c r="F85" s="194" t="s">
        <v>138</v>
      </c>
      <c r="G85" s="194" t="s">
        <v>138</v>
      </c>
      <c r="H85" s="194" t="s">
        <v>138</v>
      </c>
      <c r="I85" s="194" t="s">
        <v>138</v>
      </c>
      <c r="J85" s="194" t="s">
        <v>138</v>
      </c>
      <c r="K85" s="194" t="s">
        <v>138</v>
      </c>
      <c r="L85" s="194" t="s">
        <v>138</v>
      </c>
      <c r="M85" s="194" t="s">
        <v>138</v>
      </c>
      <c r="N85" s="194" t="s">
        <v>138</v>
      </c>
      <c r="O85" s="194" t="s">
        <v>138</v>
      </c>
      <c r="P85" s="194" t="s">
        <v>138</v>
      </c>
      <c r="Q85" s="194" t="s">
        <v>138</v>
      </c>
      <c r="R85" s="194" t="s">
        <v>138</v>
      </c>
      <c r="S85" s="194" t="s">
        <v>139</v>
      </c>
      <c r="T85" s="194" t="s">
        <v>139</v>
      </c>
      <c r="U85" s="194" t="s">
        <v>139</v>
      </c>
      <c r="V85" s="194" t="s">
        <v>139</v>
      </c>
      <c r="W85" s="194" t="s">
        <v>139</v>
      </c>
      <c r="X85" s="194" t="s">
        <v>139</v>
      </c>
      <c r="Y85" s="194" t="s">
        <v>140</v>
      </c>
      <c r="Z85" s="194" t="s">
        <v>139</v>
      </c>
      <c r="AA85" s="194" t="s">
        <v>139</v>
      </c>
      <c r="AB85" s="194" t="s">
        <v>139</v>
      </c>
      <c r="AC85" s="194" t="s">
        <v>139</v>
      </c>
      <c r="AD85" s="194" t="s">
        <v>139</v>
      </c>
      <c r="AE85" s="194" t="s">
        <v>139</v>
      </c>
      <c r="AF85" s="194" t="s">
        <v>139</v>
      </c>
      <c r="AG85" s="194" t="s">
        <v>138</v>
      </c>
      <c r="AH85" s="194" t="s">
        <v>139</v>
      </c>
      <c r="AI85" s="194" t="s">
        <v>138</v>
      </c>
      <c r="AJ85" s="194" t="s">
        <v>138</v>
      </c>
      <c r="AK85" s="194" t="s">
        <v>138</v>
      </c>
      <c r="AL85" s="194" t="s">
        <v>138</v>
      </c>
      <c r="AM85" s="194" t="s">
        <v>138</v>
      </c>
      <c r="AN85" s="194" t="s">
        <v>138</v>
      </c>
      <c r="AO85" s="194" t="s">
        <v>138</v>
      </c>
      <c r="AP85" s="194" t="s">
        <v>139</v>
      </c>
      <c r="AQ85" s="194" t="s">
        <v>139</v>
      </c>
      <c r="AR85" s="194" t="s">
        <v>139</v>
      </c>
    </row>
    <row r="86" spans="1:44" ht="27.95">
      <c r="A86" s="193" t="s">
        <v>316</v>
      </c>
      <c r="B86" s="193" t="s">
        <v>330</v>
      </c>
      <c r="C86" s="193" t="s">
        <v>331</v>
      </c>
      <c r="D86" s="193" t="s">
        <v>332</v>
      </c>
      <c r="E86" s="194" t="s">
        <v>138</v>
      </c>
      <c r="F86" s="194" t="s">
        <v>138</v>
      </c>
      <c r="G86" s="194" t="s">
        <v>138</v>
      </c>
      <c r="H86" s="194" t="s">
        <v>138</v>
      </c>
      <c r="I86" s="194" t="s">
        <v>138</v>
      </c>
      <c r="J86" s="194" t="s">
        <v>139</v>
      </c>
      <c r="K86" s="194" t="s">
        <v>139</v>
      </c>
      <c r="L86" s="194" t="s">
        <v>139</v>
      </c>
      <c r="M86" s="194" t="s">
        <v>138</v>
      </c>
      <c r="N86" s="194" t="s">
        <v>138</v>
      </c>
      <c r="O86" s="194" t="s">
        <v>139</v>
      </c>
      <c r="P86" s="194" t="s">
        <v>138</v>
      </c>
      <c r="Q86" s="194" t="s">
        <v>139</v>
      </c>
      <c r="R86" s="194" t="s">
        <v>139</v>
      </c>
      <c r="S86" s="194" t="s">
        <v>138</v>
      </c>
      <c r="T86" s="194" t="s">
        <v>139</v>
      </c>
      <c r="U86" s="194" t="s">
        <v>141</v>
      </c>
      <c r="V86" s="194" t="s">
        <v>139</v>
      </c>
      <c r="W86" s="194" t="s">
        <v>139</v>
      </c>
      <c r="X86" s="194" t="s">
        <v>139</v>
      </c>
      <c r="Y86" s="194" t="s">
        <v>140</v>
      </c>
      <c r="Z86" s="194" t="s">
        <v>139</v>
      </c>
      <c r="AA86" s="194" t="s">
        <v>139</v>
      </c>
      <c r="AB86" s="194" t="s">
        <v>139</v>
      </c>
      <c r="AC86" s="194" t="s">
        <v>139</v>
      </c>
      <c r="AD86" s="194" t="s">
        <v>139</v>
      </c>
      <c r="AE86" s="194" t="s">
        <v>139</v>
      </c>
      <c r="AF86" s="194" t="s">
        <v>139</v>
      </c>
      <c r="AG86" s="194" t="s">
        <v>138</v>
      </c>
      <c r="AH86" s="194" t="s">
        <v>139</v>
      </c>
      <c r="AI86" s="194" t="s">
        <v>139</v>
      </c>
      <c r="AJ86" s="194" t="s">
        <v>138</v>
      </c>
      <c r="AK86" s="194" t="s">
        <v>139</v>
      </c>
      <c r="AL86" s="194" t="s">
        <v>138</v>
      </c>
      <c r="AM86" s="194" t="s">
        <v>138</v>
      </c>
      <c r="AN86" s="194" t="s">
        <v>139</v>
      </c>
      <c r="AO86" s="194" t="s">
        <v>138</v>
      </c>
      <c r="AP86" s="194" t="s">
        <v>139</v>
      </c>
      <c r="AQ86" s="194" t="s">
        <v>138</v>
      </c>
      <c r="AR86" s="194" t="s">
        <v>139</v>
      </c>
    </row>
    <row r="87" spans="1:44" ht="27.95">
      <c r="A87" s="193" t="s">
        <v>316</v>
      </c>
      <c r="B87" s="193" t="s">
        <v>330</v>
      </c>
      <c r="C87" s="193" t="s">
        <v>333</v>
      </c>
      <c r="D87" s="193" t="s">
        <v>334</v>
      </c>
      <c r="E87" s="194" t="s">
        <v>138</v>
      </c>
      <c r="F87" s="194" t="s">
        <v>138</v>
      </c>
      <c r="G87" s="194" t="s">
        <v>138</v>
      </c>
      <c r="H87" s="194" t="s">
        <v>138</v>
      </c>
      <c r="I87" s="194" t="s">
        <v>138</v>
      </c>
      <c r="J87" s="194" t="s">
        <v>138</v>
      </c>
      <c r="K87" s="194" t="s">
        <v>138</v>
      </c>
      <c r="L87" s="194" t="s">
        <v>139</v>
      </c>
      <c r="M87" s="194" t="s">
        <v>138</v>
      </c>
      <c r="N87" s="194" t="s">
        <v>138</v>
      </c>
      <c r="O87" s="194" t="s">
        <v>138</v>
      </c>
      <c r="P87" s="194" t="s">
        <v>138</v>
      </c>
      <c r="Q87" s="194" t="s">
        <v>139</v>
      </c>
      <c r="R87" s="194" t="s">
        <v>139</v>
      </c>
      <c r="S87" s="194" t="s">
        <v>138</v>
      </c>
      <c r="T87" s="194" t="s">
        <v>139</v>
      </c>
      <c r="U87" s="194" t="s">
        <v>139</v>
      </c>
      <c r="V87" s="194" t="s">
        <v>139</v>
      </c>
      <c r="W87" s="194" t="s">
        <v>139</v>
      </c>
      <c r="X87" s="194" t="s">
        <v>139</v>
      </c>
      <c r="Y87" s="194" t="s">
        <v>140</v>
      </c>
      <c r="Z87" s="194" t="s">
        <v>139</v>
      </c>
      <c r="AA87" s="194" t="s">
        <v>139</v>
      </c>
      <c r="AB87" s="194" t="s">
        <v>139</v>
      </c>
      <c r="AC87" s="194" t="s">
        <v>141</v>
      </c>
      <c r="AD87" s="194" t="s">
        <v>139</v>
      </c>
      <c r="AE87" s="194" t="s">
        <v>139</v>
      </c>
      <c r="AF87" s="194" t="s">
        <v>139</v>
      </c>
      <c r="AG87" s="194" t="s">
        <v>138</v>
      </c>
      <c r="AH87" s="194" t="s">
        <v>139</v>
      </c>
      <c r="AI87" s="194" t="s">
        <v>139</v>
      </c>
      <c r="AJ87" s="194" t="s">
        <v>138</v>
      </c>
      <c r="AK87" s="194" t="s">
        <v>139</v>
      </c>
      <c r="AL87" s="194" t="s">
        <v>139</v>
      </c>
      <c r="AM87" s="194" t="s">
        <v>138</v>
      </c>
      <c r="AN87" s="194" t="s">
        <v>139</v>
      </c>
      <c r="AO87" s="194" t="s">
        <v>138</v>
      </c>
      <c r="AP87" s="194" t="s">
        <v>138</v>
      </c>
      <c r="AQ87" s="194" t="s">
        <v>139</v>
      </c>
      <c r="AR87" s="194" t="s">
        <v>139</v>
      </c>
    </row>
    <row r="88" spans="1:44" ht="27.95">
      <c r="A88" s="193" t="s">
        <v>316</v>
      </c>
      <c r="B88" s="193" t="s">
        <v>330</v>
      </c>
      <c r="C88" s="193" t="s">
        <v>335</v>
      </c>
      <c r="D88" s="193" t="s">
        <v>336</v>
      </c>
      <c r="E88" s="194" t="s">
        <v>138</v>
      </c>
      <c r="F88" s="194" t="s">
        <v>138</v>
      </c>
      <c r="G88" s="194" t="s">
        <v>138</v>
      </c>
      <c r="H88" s="194" t="s">
        <v>138</v>
      </c>
      <c r="I88" s="194" t="s">
        <v>138</v>
      </c>
      <c r="J88" s="194" t="s">
        <v>138</v>
      </c>
      <c r="K88" s="194" t="s">
        <v>138</v>
      </c>
      <c r="L88" s="194" t="s">
        <v>139</v>
      </c>
      <c r="M88" s="194" t="s">
        <v>138</v>
      </c>
      <c r="N88" s="194" t="s">
        <v>139</v>
      </c>
      <c r="O88" s="194" t="s">
        <v>139</v>
      </c>
      <c r="P88" s="194" t="s">
        <v>139</v>
      </c>
      <c r="Q88" s="194" t="s">
        <v>138</v>
      </c>
      <c r="R88" s="194" t="s">
        <v>138</v>
      </c>
      <c r="S88" s="194" t="s">
        <v>139</v>
      </c>
      <c r="T88" s="194" t="s">
        <v>139</v>
      </c>
      <c r="U88" s="194" t="s">
        <v>139</v>
      </c>
      <c r="V88" s="194" t="s">
        <v>139</v>
      </c>
      <c r="W88" s="194" t="s">
        <v>139</v>
      </c>
      <c r="X88" s="194" t="s">
        <v>141</v>
      </c>
      <c r="Y88" s="194" t="s">
        <v>140</v>
      </c>
      <c r="Z88" s="194" t="s">
        <v>139</v>
      </c>
      <c r="AA88" s="194" t="s">
        <v>139</v>
      </c>
      <c r="AB88" s="194" t="s">
        <v>139</v>
      </c>
      <c r="AC88" s="194" t="s">
        <v>139</v>
      </c>
      <c r="AD88" s="194" t="s">
        <v>139</v>
      </c>
      <c r="AE88" s="194" t="s">
        <v>139</v>
      </c>
      <c r="AF88" s="194" t="s">
        <v>139</v>
      </c>
      <c r="AG88" s="194" t="s">
        <v>139</v>
      </c>
      <c r="AH88" s="194" t="s">
        <v>139</v>
      </c>
      <c r="AI88" s="194" t="s">
        <v>139</v>
      </c>
      <c r="AJ88" s="194" t="s">
        <v>139</v>
      </c>
      <c r="AK88" s="194" t="s">
        <v>139</v>
      </c>
      <c r="AL88" s="194" t="s">
        <v>139</v>
      </c>
      <c r="AM88" s="194" t="s">
        <v>138</v>
      </c>
      <c r="AN88" s="194" t="s">
        <v>138</v>
      </c>
      <c r="AO88" s="194" t="s">
        <v>139</v>
      </c>
      <c r="AP88" s="194" t="s">
        <v>139</v>
      </c>
      <c r="AQ88" s="194" t="s">
        <v>139</v>
      </c>
      <c r="AR88" s="194" t="s">
        <v>139</v>
      </c>
    </row>
    <row r="89" spans="1:44" ht="27.95">
      <c r="A89" s="193" t="s">
        <v>316</v>
      </c>
      <c r="B89" s="193" t="s">
        <v>337</v>
      </c>
      <c r="C89" s="193" t="s">
        <v>338</v>
      </c>
      <c r="D89" s="193" t="s">
        <v>339</v>
      </c>
      <c r="E89" s="194" t="s">
        <v>138</v>
      </c>
      <c r="F89" s="194" t="s">
        <v>138</v>
      </c>
      <c r="G89" s="194" t="s">
        <v>138</v>
      </c>
      <c r="H89" s="194" t="s">
        <v>138</v>
      </c>
      <c r="I89" s="194" t="s">
        <v>138</v>
      </c>
      <c r="J89" s="194" t="s">
        <v>138</v>
      </c>
      <c r="K89" s="194" t="s">
        <v>138</v>
      </c>
      <c r="L89" s="194" t="s">
        <v>139</v>
      </c>
      <c r="M89" s="194" t="s">
        <v>138</v>
      </c>
      <c r="N89" s="194" t="s">
        <v>138</v>
      </c>
      <c r="O89" s="194" t="s">
        <v>138</v>
      </c>
      <c r="P89" s="194" t="s">
        <v>138</v>
      </c>
      <c r="Q89" s="194" t="s">
        <v>139</v>
      </c>
      <c r="R89" s="194" t="s">
        <v>139</v>
      </c>
      <c r="S89" s="194" t="s">
        <v>138</v>
      </c>
      <c r="T89" s="194" t="s">
        <v>139</v>
      </c>
      <c r="U89" s="194" t="s">
        <v>139</v>
      </c>
      <c r="V89" s="194" t="s">
        <v>139</v>
      </c>
      <c r="W89" s="194" t="s">
        <v>139</v>
      </c>
      <c r="X89" s="194" t="s">
        <v>139</v>
      </c>
      <c r="Y89" s="194" t="s">
        <v>140</v>
      </c>
      <c r="Z89" s="194" t="s">
        <v>139</v>
      </c>
      <c r="AA89" s="194" t="s">
        <v>139</v>
      </c>
      <c r="AB89" s="194" t="s">
        <v>139</v>
      </c>
      <c r="AC89" s="194" t="s">
        <v>139</v>
      </c>
      <c r="AD89" s="194" t="s">
        <v>139</v>
      </c>
      <c r="AE89" s="194" t="s">
        <v>139</v>
      </c>
      <c r="AF89" s="194" t="s">
        <v>139</v>
      </c>
      <c r="AG89" s="194" t="s">
        <v>138</v>
      </c>
      <c r="AH89" s="194" t="s">
        <v>139</v>
      </c>
      <c r="AI89" s="194" t="s">
        <v>138</v>
      </c>
      <c r="AJ89" s="194" t="s">
        <v>138</v>
      </c>
      <c r="AK89" s="194" t="s">
        <v>139</v>
      </c>
      <c r="AL89" s="194" t="s">
        <v>139</v>
      </c>
      <c r="AM89" s="194" t="s">
        <v>138</v>
      </c>
      <c r="AN89" s="194" t="s">
        <v>138</v>
      </c>
      <c r="AO89" s="194" t="s">
        <v>138</v>
      </c>
      <c r="AP89" s="194" t="s">
        <v>139</v>
      </c>
      <c r="AQ89" s="194" t="s">
        <v>139</v>
      </c>
      <c r="AR89" s="194" t="s">
        <v>138</v>
      </c>
    </row>
    <row r="90" spans="1:44" ht="27.95">
      <c r="A90" s="193" t="s">
        <v>340</v>
      </c>
      <c r="B90" s="193" t="s">
        <v>341</v>
      </c>
      <c r="C90" s="193" t="s">
        <v>342</v>
      </c>
      <c r="D90" s="193" t="s">
        <v>343</v>
      </c>
      <c r="E90" s="194" t="s">
        <v>138</v>
      </c>
      <c r="F90" s="194" t="s">
        <v>138</v>
      </c>
      <c r="G90" s="194" t="s">
        <v>138</v>
      </c>
      <c r="H90" s="194" t="s">
        <v>138</v>
      </c>
      <c r="I90" s="194" t="s">
        <v>138</v>
      </c>
      <c r="J90" s="194" t="s">
        <v>138</v>
      </c>
      <c r="K90" s="194" t="s">
        <v>138</v>
      </c>
      <c r="L90" s="194" t="s">
        <v>138</v>
      </c>
      <c r="M90" s="194" t="s">
        <v>138</v>
      </c>
      <c r="N90" s="194" t="s">
        <v>138</v>
      </c>
      <c r="O90" s="194" t="s">
        <v>138</v>
      </c>
      <c r="P90" s="194" t="s">
        <v>138</v>
      </c>
      <c r="Q90" s="194" t="s">
        <v>139</v>
      </c>
      <c r="R90" s="194" t="s">
        <v>139</v>
      </c>
      <c r="S90" s="194" t="s">
        <v>138</v>
      </c>
      <c r="T90" s="194" t="s">
        <v>139</v>
      </c>
      <c r="U90" s="194" t="s">
        <v>139</v>
      </c>
      <c r="V90" s="194" t="s">
        <v>139</v>
      </c>
      <c r="W90" s="194" t="s">
        <v>139</v>
      </c>
      <c r="X90" s="194" t="s">
        <v>139</v>
      </c>
      <c r="Y90" s="194" t="s">
        <v>139</v>
      </c>
      <c r="Z90" s="194" t="s">
        <v>140</v>
      </c>
      <c r="AA90" s="194" t="s">
        <v>139</v>
      </c>
      <c r="AB90" s="194" t="s">
        <v>139</v>
      </c>
      <c r="AC90" s="194" t="s">
        <v>139</v>
      </c>
      <c r="AD90" s="194" t="s">
        <v>141</v>
      </c>
      <c r="AE90" s="194" t="s">
        <v>141</v>
      </c>
      <c r="AF90" s="194" t="s">
        <v>141</v>
      </c>
      <c r="AG90" s="194" t="s">
        <v>138</v>
      </c>
      <c r="AH90" s="194" t="s">
        <v>138</v>
      </c>
      <c r="AI90" s="194" t="s">
        <v>138</v>
      </c>
      <c r="AJ90" s="194" t="s">
        <v>138</v>
      </c>
      <c r="AK90" s="194" t="s">
        <v>138</v>
      </c>
      <c r="AL90" s="194" t="s">
        <v>139</v>
      </c>
      <c r="AM90" s="194" t="s">
        <v>139</v>
      </c>
      <c r="AN90" s="194" t="s">
        <v>139</v>
      </c>
      <c r="AO90" s="194" t="s">
        <v>138</v>
      </c>
      <c r="AP90" s="194" t="s">
        <v>139</v>
      </c>
      <c r="AQ90" s="194" t="s">
        <v>139</v>
      </c>
      <c r="AR90" s="194" t="s">
        <v>139</v>
      </c>
    </row>
    <row r="91" spans="1:44" ht="27.95">
      <c r="A91" s="193" t="s">
        <v>340</v>
      </c>
      <c r="B91" s="193" t="s">
        <v>341</v>
      </c>
      <c r="C91" s="193" t="s">
        <v>344</v>
      </c>
      <c r="D91" s="193" t="s">
        <v>345</v>
      </c>
      <c r="E91" s="194" t="s">
        <v>138</v>
      </c>
      <c r="F91" s="194" t="s">
        <v>138</v>
      </c>
      <c r="G91" s="194" t="s">
        <v>138</v>
      </c>
      <c r="H91" s="194" t="s">
        <v>138</v>
      </c>
      <c r="I91" s="194" t="s">
        <v>138</v>
      </c>
      <c r="J91" s="194" t="s">
        <v>138</v>
      </c>
      <c r="K91" s="194" t="s">
        <v>138</v>
      </c>
      <c r="L91" s="194" t="s">
        <v>138</v>
      </c>
      <c r="M91" s="194" t="s">
        <v>138</v>
      </c>
      <c r="N91" s="194" t="s">
        <v>138</v>
      </c>
      <c r="O91" s="194" t="s">
        <v>138</v>
      </c>
      <c r="P91" s="194" t="s">
        <v>138</v>
      </c>
      <c r="Q91" s="194" t="s">
        <v>139</v>
      </c>
      <c r="R91" s="194" t="s">
        <v>139</v>
      </c>
      <c r="S91" s="194" t="s">
        <v>139</v>
      </c>
      <c r="T91" s="194" t="s">
        <v>138</v>
      </c>
      <c r="U91" s="194" t="s">
        <v>139</v>
      </c>
      <c r="V91" s="194" t="s">
        <v>141</v>
      </c>
      <c r="W91" s="194" t="s">
        <v>141</v>
      </c>
      <c r="X91" s="194" t="s">
        <v>139</v>
      </c>
      <c r="Y91" s="194" t="s">
        <v>139</v>
      </c>
      <c r="Z91" s="194" t="s">
        <v>140</v>
      </c>
      <c r="AA91" s="194" t="s">
        <v>139</v>
      </c>
      <c r="AB91" s="194" t="s">
        <v>139</v>
      </c>
      <c r="AC91" s="194" t="s">
        <v>139</v>
      </c>
      <c r="AD91" s="194" t="s">
        <v>139</v>
      </c>
      <c r="AE91" s="194" t="s">
        <v>139</v>
      </c>
      <c r="AF91" s="194" t="s">
        <v>141</v>
      </c>
      <c r="AG91" s="194" t="s">
        <v>138</v>
      </c>
      <c r="AH91" s="194" t="s">
        <v>138</v>
      </c>
      <c r="AI91" s="194" t="s">
        <v>139</v>
      </c>
      <c r="AJ91" s="194" t="s">
        <v>138</v>
      </c>
      <c r="AK91" s="194" t="s">
        <v>138</v>
      </c>
      <c r="AL91" s="194" t="s">
        <v>139</v>
      </c>
      <c r="AM91" s="194" t="s">
        <v>139</v>
      </c>
      <c r="AN91" s="194" t="s">
        <v>139</v>
      </c>
      <c r="AO91" s="194" t="s">
        <v>139</v>
      </c>
      <c r="AP91" s="194" t="s">
        <v>139</v>
      </c>
      <c r="AQ91" s="194" t="s">
        <v>139</v>
      </c>
      <c r="AR91" s="194" t="s">
        <v>139</v>
      </c>
    </row>
    <row r="92" spans="1:44" ht="27.95">
      <c r="A92" s="193" t="s">
        <v>340</v>
      </c>
      <c r="B92" s="193" t="s">
        <v>341</v>
      </c>
      <c r="C92" s="193" t="s">
        <v>346</v>
      </c>
      <c r="D92" s="193" t="s">
        <v>347</v>
      </c>
      <c r="E92" s="194" t="s">
        <v>138</v>
      </c>
      <c r="F92" s="194" t="s">
        <v>138</v>
      </c>
      <c r="G92" s="194" t="s">
        <v>138</v>
      </c>
      <c r="H92" s="194" t="s">
        <v>138</v>
      </c>
      <c r="I92" s="194" t="s">
        <v>138</v>
      </c>
      <c r="J92" s="194" t="s">
        <v>138</v>
      </c>
      <c r="K92" s="194" t="s">
        <v>138</v>
      </c>
      <c r="L92" s="194" t="s">
        <v>138</v>
      </c>
      <c r="M92" s="194" t="s">
        <v>138</v>
      </c>
      <c r="N92" s="194" t="s">
        <v>138</v>
      </c>
      <c r="O92" s="194" t="s">
        <v>138</v>
      </c>
      <c r="P92" s="194" t="s">
        <v>139</v>
      </c>
      <c r="Q92" s="194" t="s">
        <v>139</v>
      </c>
      <c r="R92" s="194" t="s">
        <v>139</v>
      </c>
      <c r="S92" s="194" t="s">
        <v>138</v>
      </c>
      <c r="T92" s="194" t="s">
        <v>139</v>
      </c>
      <c r="U92" s="194" t="s">
        <v>141</v>
      </c>
      <c r="V92" s="194" t="s">
        <v>139</v>
      </c>
      <c r="W92" s="194" t="s">
        <v>141</v>
      </c>
      <c r="X92" s="194" t="s">
        <v>139</v>
      </c>
      <c r="Y92" s="194" t="s">
        <v>141</v>
      </c>
      <c r="Z92" s="194" t="s">
        <v>140</v>
      </c>
      <c r="AA92" s="194" t="s">
        <v>139</v>
      </c>
      <c r="AB92" s="194" t="s">
        <v>139</v>
      </c>
      <c r="AC92" s="194" t="s">
        <v>139</v>
      </c>
      <c r="AD92" s="194" t="s">
        <v>139</v>
      </c>
      <c r="AE92" s="194" t="s">
        <v>139</v>
      </c>
      <c r="AF92" s="194" t="s">
        <v>141</v>
      </c>
      <c r="AG92" s="194" t="s">
        <v>139</v>
      </c>
      <c r="AH92" s="194" t="s">
        <v>138</v>
      </c>
      <c r="AI92" s="194" t="s">
        <v>138</v>
      </c>
      <c r="AJ92" s="194" t="s">
        <v>138</v>
      </c>
      <c r="AK92" s="194" t="s">
        <v>138</v>
      </c>
      <c r="AL92" s="194" t="s">
        <v>138</v>
      </c>
      <c r="AM92" s="194" t="s">
        <v>139</v>
      </c>
      <c r="AN92" s="194" t="s">
        <v>139</v>
      </c>
      <c r="AO92" s="194" t="s">
        <v>139</v>
      </c>
      <c r="AP92" s="194" t="s">
        <v>139</v>
      </c>
      <c r="AQ92" s="194" t="s">
        <v>138</v>
      </c>
      <c r="AR92" s="194" t="s">
        <v>139</v>
      </c>
    </row>
    <row r="93" spans="1:44" ht="27.95">
      <c r="A93" s="193" t="s">
        <v>340</v>
      </c>
      <c r="B93" s="193" t="s">
        <v>341</v>
      </c>
      <c r="C93" s="193" t="s">
        <v>348</v>
      </c>
      <c r="D93" s="193" t="s">
        <v>349</v>
      </c>
      <c r="E93" s="194" t="s">
        <v>138</v>
      </c>
      <c r="F93" s="194" t="s">
        <v>138</v>
      </c>
      <c r="G93" s="194" t="s">
        <v>138</v>
      </c>
      <c r="H93" s="194" t="s">
        <v>138</v>
      </c>
      <c r="I93" s="194" t="s">
        <v>138</v>
      </c>
      <c r="J93" s="194" t="s">
        <v>138</v>
      </c>
      <c r="K93" s="194" t="s">
        <v>138</v>
      </c>
      <c r="L93" s="194" t="s">
        <v>138</v>
      </c>
      <c r="M93" s="194" t="s">
        <v>138</v>
      </c>
      <c r="N93" s="194" t="s">
        <v>138</v>
      </c>
      <c r="O93" s="194" t="s">
        <v>138</v>
      </c>
      <c r="P93" s="194" t="s">
        <v>139</v>
      </c>
      <c r="Q93" s="194" t="s">
        <v>139</v>
      </c>
      <c r="R93" s="194" t="s">
        <v>139</v>
      </c>
      <c r="S93" s="194" t="s">
        <v>138</v>
      </c>
      <c r="T93" s="194" t="s">
        <v>139</v>
      </c>
      <c r="U93" s="194" t="s">
        <v>141</v>
      </c>
      <c r="V93" s="194" t="s">
        <v>141</v>
      </c>
      <c r="W93" s="194" t="s">
        <v>141</v>
      </c>
      <c r="X93" s="194" t="s">
        <v>141</v>
      </c>
      <c r="Y93" s="194" t="s">
        <v>141</v>
      </c>
      <c r="Z93" s="194" t="s">
        <v>140</v>
      </c>
      <c r="AA93" s="194" t="s">
        <v>139</v>
      </c>
      <c r="AB93" s="194" t="s">
        <v>139</v>
      </c>
      <c r="AC93" s="194" t="s">
        <v>139</v>
      </c>
      <c r="AD93" s="194" t="s">
        <v>139</v>
      </c>
      <c r="AE93" s="194" t="s">
        <v>141</v>
      </c>
      <c r="AF93" s="194" t="s">
        <v>139</v>
      </c>
      <c r="AG93" s="194" t="s">
        <v>138</v>
      </c>
      <c r="AH93" s="194" t="s">
        <v>138</v>
      </c>
      <c r="AI93" s="194" t="s">
        <v>139</v>
      </c>
      <c r="AJ93" s="194" t="s">
        <v>139</v>
      </c>
      <c r="AK93" s="194" t="s">
        <v>139</v>
      </c>
      <c r="AL93" s="194" t="s">
        <v>139</v>
      </c>
      <c r="AM93" s="194" t="s">
        <v>139</v>
      </c>
      <c r="AN93" s="194" t="s">
        <v>139</v>
      </c>
      <c r="AO93" s="194" t="s">
        <v>139</v>
      </c>
      <c r="AP93" s="194" t="s">
        <v>138</v>
      </c>
      <c r="AQ93" s="194" t="s">
        <v>138</v>
      </c>
      <c r="AR93" s="194" t="s">
        <v>139</v>
      </c>
    </row>
    <row r="94" spans="1:44" ht="27.95">
      <c r="A94" s="193" t="s">
        <v>340</v>
      </c>
      <c r="B94" s="193" t="s">
        <v>341</v>
      </c>
      <c r="C94" s="193" t="s">
        <v>350</v>
      </c>
      <c r="D94" s="193" t="s">
        <v>351</v>
      </c>
      <c r="E94" s="194" t="s">
        <v>138</v>
      </c>
      <c r="F94" s="194" t="s">
        <v>138</v>
      </c>
      <c r="G94" s="194" t="s">
        <v>138</v>
      </c>
      <c r="H94" s="194" t="s">
        <v>138</v>
      </c>
      <c r="I94" s="194" t="s">
        <v>138</v>
      </c>
      <c r="J94" s="194" t="s">
        <v>138</v>
      </c>
      <c r="K94" s="194" t="s">
        <v>138</v>
      </c>
      <c r="L94" s="194" t="s">
        <v>138</v>
      </c>
      <c r="M94" s="194" t="s">
        <v>139</v>
      </c>
      <c r="N94" s="194" t="s">
        <v>139</v>
      </c>
      <c r="O94" s="194" t="s">
        <v>138</v>
      </c>
      <c r="P94" s="194" t="s">
        <v>139</v>
      </c>
      <c r="Q94" s="194" t="s">
        <v>138</v>
      </c>
      <c r="R94" s="194" t="s">
        <v>138</v>
      </c>
      <c r="S94" s="194" t="s">
        <v>139</v>
      </c>
      <c r="T94" s="194" t="s">
        <v>139</v>
      </c>
      <c r="U94" s="194" t="s">
        <v>141</v>
      </c>
      <c r="V94" s="194" t="s">
        <v>139</v>
      </c>
      <c r="W94" s="194" t="s">
        <v>139</v>
      </c>
      <c r="X94" s="194" t="s">
        <v>139</v>
      </c>
      <c r="Y94" s="194" t="s">
        <v>139</v>
      </c>
      <c r="Z94" s="194" t="s">
        <v>140</v>
      </c>
      <c r="AA94" s="194" t="s">
        <v>139</v>
      </c>
      <c r="AB94" s="194" t="s">
        <v>139</v>
      </c>
      <c r="AC94" s="194" t="s">
        <v>139</v>
      </c>
      <c r="AD94" s="194" t="s">
        <v>139</v>
      </c>
      <c r="AE94" s="194" t="s">
        <v>141</v>
      </c>
      <c r="AF94" s="194" t="s">
        <v>141</v>
      </c>
      <c r="AG94" s="194" t="s">
        <v>139</v>
      </c>
      <c r="AH94" s="194" t="s">
        <v>138</v>
      </c>
      <c r="AI94" s="194" t="s">
        <v>138</v>
      </c>
      <c r="AJ94" s="194" t="s">
        <v>138</v>
      </c>
      <c r="AK94" s="194" t="s">
        <v>138</v>
      </c>
      <c r="AL94" s="194" t="s">
        <v>138</v>
      </c>
      <c r="AM94" s="194" t="s">
        <v>139</v>
      </c>
      <c r="AN94" s="194" t="s">
        <v>139</v>
      </c>
      <c r="AO94" s="194" t="s">
        <v>139</v>
      </c>
      <c r="AP94" s="194" t="s">
        <v>138</v>
      </c>
      <c r="AQ94" s="194" t="s">
        <v>138</v>
      </c>
      <c r="AR94" s="194" t="s">
        <v>139</v>
      </c>
    </row>
    <row r="95" spans="1:44" ht="27.95">
      <c r="A95" s="193" t="s">
        <v>340</v>
      </c>
      <c r="B95" s="193" t="s">
        <v>341</v>
      </c>
      <c r="C95" s="193" t="s">
        <v>352</v>
      </c>
      <c r="D95" s="193" t="s">
        <v>353</v>
      </c>
      <c r="E95" s="194" t="s">
        <v>138</v>
      </c>
      <c r="F95" s="194" t="s">
        <v>138</v>
      </c>
      <c r="G95" s="194" t="s">
        <v>138</v>
      </c>
      <c r="H95" s="194" t="s">
        <v>138</v>
      </c>
      <c r="I95" s="194" t="s">
        <v>138</v>
      </c>
      <c r="J95" s="194" t="s">
        <v>138</v>
      </c>
      <c r="K95" s="194" t="s">
        <v>138</v>
      </c>
      <c r="L95" s="194" t="s">
        <v>138</v>
      </c>
      <c r="M95" s="194" t="s">
        <v>138</v>
      </c>
      <c r="N95" s="194" t="s">
        <v>138</v>
      </c>
      <c r="O95" s="194" t="s">
        <v>139</v>
      </c>
      <c r="P95" s="194" t="s">
        <v>139</v>
      </c>
      <c r="Q95" s="194" t="s">
        <v>139</v>
      </c>
      <c r="R95" s="194" t="s">
        <v>139</v>
      </c>
      <c r="S95" s="194" t="s">
        <v>138</v>
      </c>
      <c r="T95" s="194" t="s">
        <v>139</v>
      </c>
      <c r="U95" s="194" t="s">
        <v>139</v>
      </c>
      <c r="V95" s="194" t="s">
        <v>141</v>
      </c>
      <c r="W95" s="194" t="s">
        <v>139</v>
      </c>
      <c r="X95" s="194" t="s">
        <v>139</v>
      </c>
      <c r="Y95" s="194" t="s">
        <v>139</v>
      </c>
      <c r="Z95" s="194" t="s">
        <v>140</v>
      </c>
      <c r="AA95" s="194" t="s">
        <v>139</v>
      </c>
      <c r="AB95" s="194" t="s">
        <v>139</v>
      </c>
      <c r="AC95" s="194" t="s">
        <v>139</v>
      </c>
      <c r="AD95" s="194" t="s">
        <v>141</v>
      </c>
      <c r="AE95" s="194" t="s">
        <v>139</v>
      </c>
      <c r="AF95" s="194" t="s">
        <v>141</v>
      </c>
      <c r="AG95" s="194" t="s">
        <v>138</v>
      </c>
      <c r="AH95" s="194" t="s">
        <v>138</v>
      </c>
      <c r="AI95" s="194" t="s">
        <v>138</v>
      </c>
      <c r="AJ95" s="194" t="s">
        <v>138</v>
      </c>
      <c r="AK95" s="194" t="s">
        <v>138</v>
      </c>
      <c r="AL95" s="194" t="s">
        <v>139</v>
      </c>
      <c r="AM95" s="194" t="s">
        <v>139</v>
      </c>
      <c r="AN95" s="194" t="s">
        <v>139</v>
      </c>
      <c r="AO95" s="194" t="s">
        <v>139</v>
      </c>
      <c r="AP95" s="194" t="s">
        <v>139</v>
      </c>
      <c r="AQ95" s="194" t="s">
        <v>139</v>
      </c>
      <c r="AR95" s="194" t="s">
        <v>139</v>
      </c>
    </row>
    <row r="96" spans="1:44" ht="27.95">
      <c r="A96" s="193" t="s">
        <v>340</v>
      </c>
      <c r="B96" s="193" t="s">
        <v>341</v>
      </c>
      <c r="C96" s="193" t="s">
        <v>354</v>
      </c>
      <c r="D96" s="193" t="s">
        <v>355</v>
      </c>
      <c r="E96" s="194" t="s">
        <v>138</v>
      </c>
      <c r="F96" s="194" t="s">
        <v>138</v>
      </c>
      <c r="G96" s="194" t="s">
        <v>138</v>
      </c>
      <c r="H96" s="194" t="s">
        <v>138</v>
      </c>
      <c r="I96" s="194" t="s">
        <v>138</v>
      </c>
      <c r="J96" s="194" t="s">
        <v>138</v>
      </c>
      <c r="K96" s="194" t="s">
        <v>138</v>
      </c>
      <c r="L96" s="194" t="s">
        <v>138</v>
      </c>
      <c r="M96" s="194" t="s">
        <v>138</v>
      </c>
      <c r="N96" s="194" t="s">
        <v>139</v>
      </c>
      <c r="O96" s="194" t="s">
        <v>139</v>
      </c>
      <c r="P96" s="194" t="s">
        <v>138</v>
      </c>
      <c r="Q96" s="194" t="s">
        <v>139</v>
      </c>
      <c r="R96" s="194" t="s">
        <v>139</v>
      </c>
      <c r="S96" s="194" t="s">
        <v>138</v>
      </c>
      <c r="T96" s="194" t="s">
        <v>139</v>
      </c>
      <c r="U96" s="194" t="s">
        <v>141</v>
      </c>
      <c r="V96" s="194" t="s">
        <v>141</v>
      </c>
      <c r="W96" s="194" t="s">
        <v>139</v>
      </c>
      <c r="X96" s="194" t="s">
        <v>139</v>
      </c>
      <c r="Y96" s="194" t="s">
        <v>141</v>
      </c>
      <c r="Z96" s="194" t="s">
        <v>140</v>
      </c>
      <c r="AA96" s="194" t="s">
        <v>139</v>
      </c>
      <c r="AB96" s="194" t="s">
        <v>139</v>
      </c>
      <c r="AC96" s="194" t="s">
        <v>139</v>
      </c>
      <c r="AD96" s="194" t="s">
        <v>139</v>
      </c>
      <c r="AE96" s="194" t="s">
        <v>141</v>
      </c>
      <c r="AF96" s="194" t="s">
        <v>141</v>
      </c>
      <c r="AG96" s="194" t="s">
        <v>138</v>
      </c>
      <c r="AH96" s="194" t="s">
        <v>139</v>
      </c>
      <c r="AI96" s="194" t="s">
        <v>138</v>
      </c>
      <c r="AJ96" s="194" t="s">
        <v>138</v>
      </c>
      <c r="AK96" s="194" t="s">
        <v>139</v>
      </c>
      <c r="AL96" s="194" t="s">
        <v>139</v>
      </c>
      <c r="AM96" s="194" t="s">
        <v>139</v>
      </c>
      <c r="AN96" s="194" t="s">
        <v>138</v>
      </c>
      <c r="AO96" s="194" t="s">
        <v>139</v>
      </c>
      <c r="AP96" s="194" t="s">
        <v>138</v>
      </c>
      <c r="AQ96" s="194" t="s">
        <v>138</v>
      </c>
      <c r="AR96" s="194" t="s">
        <v>139</v>
      </c>
    </row>
    <row r="97" spans="1:44" ht="27.95">
      <c r="A97" s="193" t="s">
        <v>340</v>
      </c>
      <c r="B97" s="193" t="s">
        <v>341</v>
      </c>
      <c r="C97" s="193" t="s">
        <v>356</v>
      </c>
      <c r="D97" s="193" t="s">
        <v>357</v>
      </c>
      <c r="E97" s="194" t="s">
        <v>138</v>
      </c>
      <c r="F97" s="194" t="s">
        <v>138</v>
      </c>
      <c r="G97" s="194" t="s">
        <v>138</v>
      </c>
      <c r="H97" s="194" t="s">
        <v>138</v>
      </c>
      <c r="I97" s="194" t="s">
        <v>138</v>
      </c>
      <c r="J97" s="194" t="s">
        <v>138</v>
      </c>
      <c r="K97" s="194" t="s">
        <v>138</v>
      </c>
      <c r="L97" s="194" t="s">
        <v>138</v>
      </c>
      <c r="M97" s="194" t="s">
        <v>139</v>
      </c>
      <c r="N97" s="194" t="s">
        <v>138</v>
      </c>
      <c r="O97" s="194" t="s">
        <v>139</v>
      </c>
      <c r="P97" s="194" t="s">
        <v>138</v>
      </c>
      <c r="Q97" s="194" t="s">
        <v>139</v>
      </c>
      <c r="R97" s="194" t="s">
        <v>139</v>
      </c>
      <c r="S97" s="194" t="s">
        <v>138</v>
      </c>
      <c r="T97" s="194" t="s">
        <v>139</v>
      </c>
      <c r="U97" s="194" t="s">
        <v>141</v>
      </c>
      <c r="V97" s="194" t="s">
        <v>141</v>
      </c>
      <c r="W97" s="194" t="s">
        <v>139</v>
      </c>
      <c r="X97" s="194" t="s">
        <v>141</v>
      </c>
      <c r="Y97" s="194" t="s">
        <v>139</v>
      </c>
      <c r="Z97" s="194" t="s">
        <v>140</v>
      </c>
      <c r="AA97" s="194" t="s">
        <v>139</v>
      </c>
      <c r="AB97" s="194" t="s">
        <v>139</v>
      </c>
      <c r="AC97" s="194" t="s">
        <v>139</v>
      </c>
      <c r="AD97" s="194" t="s">
        <v>139</v>
      </c>
      <c r="AE97" s="194" t="s">
        <v>139</v>
      </c>
      <c r="AF97" s="194" t="s">
        <v>139</v>
      </c>
      <c r="AG97" s="194" t="s">
        <v>139</v>
      </c>
      <c r="AH97" s="194" t="s">
        <v>138</v>
      </c>
      <c r="AI97" s="194" t="s">
        <v>138</v>
      </c>
      <c r="AJ97" s="194" t="s">
        <v>138</v>
      </c>
      <c r="AK97" s="194" t="s">
        <v>138</v>
      </c>
      <c r="AL97" s="194" t="s">
        <v>139</v>
      </c>
      <c r="AM97" s="194" t="s">
        <v>139</v>
      </c>
      <c r="AN97" s="194" t="s">
        <v>139</v>
      </c>
      <c r="AO97" s="194" t="s">
        <v>139</v>
      </c>
      <c r="AP97" s="194" t="s">
        <v>139</v>
      </c>
      <c r="AQ97" s="194" t="s">
        <v>138</v>
      </c>
      <c r="AR97" s="194" t="s">
        <v>139</v>
      </c>
    </row>
    <row r="98" spans="1:44" ht="27.95">
      <c r="A98" s="193" t="s">
        <v>340</v>
      </c>
      <c r="B98" s="193" t="s">
        <v>358</v>
      </c>
      <c r="C98" s="193" t="s">
        <v>359</v>
      </c>
      <c r="D98" s="193" t="s">
        <v>360</v>
      </c>
      <c r="E98" s="194" t="s">
        <v>138</v>
      </c>
      <c r="F98" s="194" t="s">
        <v>138</v>
      </c>
      <c r="G98" s="194" t="s">
        <v>138</v>
      </c>
      <c r="H98" s="194" t="s">
        <v>138</v>
      </c>
      <c r="I98" s="194" t="s">
        <v>138</v>
      </c>
      <c r="J98" s="194" t="s">
        <v>138</v>
      </c>
      <c r="K98" s="194" t="s">
        <v>138</v>
      </c>
      <c r="L98" s="194" t="s">
        <v>138</v>
      </c>
      <c r="M98" s="194" t="s">
        <v>138</v>
      </c>
      <c r="N98" s="194" t="s">
        <v>138</v>
      </c>
      <c r="O98" s="194" t="s">
        <v>139</v>
      </c>
      <c r="P98" s="194" t="s">
        <v>138</v>
      </c>
      <c r="Q98" s="194" t="s">
        <v>139</v>
      </c>
      <c r="R98" s="194" t="s">
        <v>139</v>
      </c>
      <c r="S98" s="194" t="s">
        <v>138</v>
      </c>
      <c r="T98" s="194" t="s">
        <v>139</v>
      </c>
      <c r="U98" s="194" t="s">
        <v>139</v>
      </c>
      <c r="V98" s="194" t="s">
        <v>139</v>
      </c>
      <c r="W98" s="194" t="s">
        <v>139</v>
      </c>
      <c r="X98" s="194" t="s">
        <v>139</v>
      </c>
      <c r="Y98" s="194" t="s">
        <v>139</v>
      </c>
      <c r="Z98" s="194" t="s">
        <v>140</v>
      </c>
      <c r="AA98" s="194" t="s">
        <v>139</v>
      </c>
      <c r="AB98" s="194" t="s">
        <v>139</v>
      </c>
      <c r="AC98" s="194" t="s">
        <v>139</v>
      </c>
      <c r="AD98" s="194" t="s">
        <v>139</v>
      </c>
      <c r="AE98" s="194" t="s">
        <v>141</v>
      </c>
      <c r="AF98" s="194" t="s">
        <v>141</v>
      </c>
      <c r="AG98" s="194" t="s">
        <v>138</v>
      </c>
      <c r="AH98" s="194" t="s">
        <v>138</v>
      </c>
      <c r="AI98" s="194" t="s">
        <v>138</v>
      </c>
      <c r="AJ98" s="194" t="s">
        <v>138</v>
      </c>
      <c r="AK98" s="194" t="s">
        <v>138</v>
      </c>
      <c r="AL98" s="194" t="s">
        <v>139</v>
      </c>
      <c r="AM98" s="194" t="s">
        <v>138</v>
      </c>
      <c r="AN98" s="194" t="s">
        <v>139</v>
      </c>
      <c r="AO98" s="194" t="s">
        <v>139</v>
      </c>
      <c r="AP98" s="194" t="s">
        <v>139</v>
      </c>
      <c r="AQ98" s="194" t="s">
        <v>139</v>
      </c>
      <c r="AR98" s="194" t="s">
        <v>139</v>
      </c>
    </row>
    <row r="99" spans="1:44" ht="27.95">
      <c r="A99" s="193" t="s">
        <v>340</v>
      </c>
      <c r="B99" s="193" t="s">
        <v>358</v>
      </c>
      <c r="C99" s="193" t="s">
        <v>361</v>
      </c>
      <c r="D99" s="193" t="s">
        <v>362</v>
      </c>
      <c r="E99" s="194" t="s">
        <v>138</v>
      </c>
      <c r="F99" s="194" t="s">
        <v>138</v>
      </c>
      <c r="G99" s="194" t="s">
        <v>138</v>
      </c>
      <c r="H99" s="194" t="s">
        <v>138</v>
      </c>
      <c r="I99" s="194" t="s">
        <v>138</v>
      </c>
      <c r="J99" s="194" t="s">
        <v>138</v>
      </c>
      <c r="K99" s="194" t="s">
        <v>138</v>
      </c>
      <c r="L99" s="194" t="s">
        <v>138</v>
      </c>
      <c r="M99" s="194" t="s">
        <v>138</v>
      </c>
      <c r="N99" s="194" t="s">
        <v>138</v>
      </c>
      <c r="O99" s="194" t="s">
        <v>138</v>
      </c>
      <c r="P99" s="194" t="s">
        <v>138</v>
      </c>
      <c r="Q99" s="194" t="s">
        <v>138</v>
      </c>
      <c r="R99" s="194" t="s">
        <v>139</v>
      </c>
      <c r="S99" s="194" t="s">
        <v>138</v>
      </c>
      <c r="T99" s="194" t="s">
        <v>139</v>
      </c>
      <c r="U99" s="194" t="s">
        <v>139</v>
      </c>
      <c r="V99" s="194" t="s">
        <v>139</v>
      </c>
      <c r="W99" s="194" t="s">
        <v>139</v>
      </c>
      <c r="X99" s="194" t="s">
        <v>139</v>
      </c>
      <c r="Y99" s="194" t="s">
        <v>139</v>
      </c>
      <c r="Z99" s="194" t="s">
        <v>140</v>
      </c>
      <c r="AA99" s="194" t="s">
        <v>139</v>
      </c>
      <c r="AB99" s="194" t="s">
        <v>139</v>
      </c>
      <c r="AC99" s="194" t="s">
        <v>139</v>
      </c>
      <c r="AD99" s="194" t="s">
        <v>139</v>
      </c>
      <c r="AE99" s="194" t="s">
        <v>139</v>
      </c>
      <c r="AF99" s="194" t="s">
        <v>141</v>
      </c>
      <c r="AG99" s="194" t="s">
        <v>138</v>
      </c>
      <c r="AH99" s="194" t="s">
        <v>138</v>
      </c>
      <c r="AI99" s="194" t="s">
        <v>138</v>
      </c>
      <c r="AJ99" s="194" t="s">
        <v>138</v>
      </c>
      <c r="AK99" s="194" t="s">
        <v>139</v>
      </c>
      <c r="AL99" s="194" t="s">
        <v>139</v>
      </c>
      <c r="AM99" s="194" t="s">
        <v>138</v>
      </c>
      <c r="AN99" s="194" t="s">
        <v>138</v>
      </c>
      <c r="AO99" s="194" t="s">
        <v>138</v>
      </c>
      <c r="AP99" s="194" t="s">
        <v>139</v>
      </c>
      <c r="AQ99" s="194" t="s">
        <v>138</v>
      </c>
      <c r="AR99" s="194" t="s">
        <v>139</v>
      </c>
    </row>
    <row r="100" spans="1:44" ht="27.95">
      <c r="A100" s="193" t="s">
        <v>340</v>
      </c>
      <c r="B100" s="193" t="s">
        <v>358</v>
      </c>
      <c r="C100" s="193" t="s">
        <v>363</v>
      </c>
      <c r="D100" s="193" t="s">
        <v>364</v>
      </c>
      <c r="E100" s="194" t="s">
        <v>138</v>
      </c>
      <c r="F100" s="194" t="s">
        <v>138</v>
      </c>
      <c r="G100" s="194" t="s">
        <v>138</v>
      </c>
      <c r="H100" s="194" t="s">
        <v>138</v>
      </c>
      <c r="I100" s="194" t="s">
        <v>138</v>
      </c>
      <c r="J100" s="194" t="s">
        <v>138</v>
      </c>
      <c r="K100" s="194" t="s">
        <v>138</v>
      </c>
      <c r="L100" s="194" t="s">
        <v>138</v>
      </c>
      <c r="M100" s="194" t="s">
        <v>138</v>
      </c>
      <c r="N100" s="194" t="s">
        <v>139</v>
      </c>
      <c r="O100" s="194" t="s">
        <v>139</v>
      </c>
      <c r="P100" s="194" t="s">
        <v>138</v>
      </c>
      <c r="Q100" s="194" t="s">
        <v>139</v>
      </c>
      <c r="R100" s="194" t="s">
        <v>139</v>
      </c>
      <c r="S100" s="194" t="s">
        <v>138</v>
      </c>
      <c r="T100" s="194" t="s">
        <v>139</v>
      </c>
      <c r="U100" s="194" t="s">
        <v>141</v>
      </c>
      <c r="V100" s="194" t="s">
        <v>141</v>
      </c>
      <c r="W100" s="194" t="s">
        <v>141</v>
      </c>
      <c r="X100" s="194" t="s">
        <v>139</v>
      </c>
      <c r="Y100" s="194" t="s">
        <v>139</v>
      </c>
      <c r="Z100" s="194" t="s">
        <v>140</v>
      </c>
      <c r="AA100" s="194" t="s">
        <v>139</v>
      </c>
      <c r="AB100" s="194" t="s">
        <v>139</v>
      </c>
      <c r="AC100" s="194" t="s">
        <v>139</v>
      </c>
      <c r="AD100" s="194" t="s">
        <v>139</v>
      </c>
      <c r="AE100" s="194" t="s">
        <v>139</v>
      </c>
      <c r="AF100" s="194" t="s">
        <v>139</v>
      </c>
      <c r="AG100" s="194" t="s">
        <v>139</v>
      </c>
      <c r="AH100" s="194" t="s">
        <v>138</v>
      </c>
      <c r="AI100" s="194" t="s">
        <v>138</v>
      </c>
      <c r="AJ100" s="194" t="s">
        <v>138</v>
      </c>
      <c r="AK100" s="194" t="s">
        <v>138</v>
      </c>
      <c r="AL100" s="194" t="s">
        <v>139</v>
      </c>
      <c r="AM100" s="194" t="s">
        <v>138</v>
      </c>
      <c r="AN100" s="194" t="s">
        <v>138</v>
      </c>
      <c r="AO100" s="194" t="s">
        <v>139</v>
      </c>
      <c r="AP100" s="194" t="s">
        <v>138</v>
      </c>
      <c r="AQ100" s="194" t="s">
        <v>139</v>
      </c>
      <c r="AR100" s="194" t="s">
        <v>139</v>
      </c>
    </row>
    <row r="101" spans="1:44" ht="27.95">
      <c r="A101" s="193" t="s">
        <v>340</v>
      </c>
      <c r="B101" s="193" t="s">
        <v>358</v>
      </c>
      <c r="C101" s="193" t="s">
        <v>365</v>
      </c>
      <c r="D101" s="193" t="s">
        <v>366</v>
      </c>
      <c r="E101" s="194" t="s">
        <v>138</v>
      </c>
      <c r="F101" s="194" t="s">
        <v>138</v>
      </c>
      <c r="G101" s="194" t="s">
        <v>138</v>
      </c>
      <c r="H101" s="194" t="s">
        <v>138</v>
      </c>
      <c r="I101" s="194" t="s">
        <v>138</v>
      </c>
      <c r="J101" s="194" t="s">
        <v>138</v>
      </c>
      <c r="K101" s="194" t="s">
        <v>138</v>
      </c>
      <c r="L101" s="194" t="s">
        <v>138</v>
      </c>
      <c r="M101" s="194" t="s">
        <v>138</v>
      </c>
      <c r="N101" s="194" t="s">
        <v>139</v>
      </c>
      <c r="O101" s="194" t="s">
        <v>139</v>
      </c>
      <c r="P101" s="194" t="s">
        <v>139</v>
      </c>
      <c r="Q101" s="194" t="s">
        <v>138</v>
      </c>
      <c r="R101" s="194" t="s">
        <v>139</v>
      </c>
      <c r="S101" s="194" t="s">
        <v>138</v>
      </c>
      <c r="T101" s="194" t="s">
        <v>139</v>
      </c>
      <c r="U101" s="194" t="s">
        <v>139</v>
      </c>
      <c r="V101" s="194" t="s">
        <v>139</v>
      </c>
      <c r="W101" s="194" t="s">
        <v>139</v>
      </c>
      <c r="X101" s="194" t="s">
        <v>139</v>
      </c>
      <c r="Y101" s="194" t="s">
        <v>139</v>
      </c>
      <c r="Z101" s="194" t="s">
        <v>140</v>
      </c>
      <c r="AA101" s="194" t="s">
        <v>139</v>
      </c>
      <c r="AB101" s="194" t="s">
        <v>139</v>
      </c>
      <c r="AC101" s="194" t="s">
        <v>139</v>
      </c>
      <c r="AD101" s="194" t="s">
        <v>139</v>
      </c>
      <c r="AE101" s="194" t="s">
        <v>139</v>
      </c>
      <c r="AF101" s="194" t="s">
        <v>139</v>
      </c>
      <c r="AG101" s="194" t="s">
        <v>138</v>
      </c>
      <c r="AH101" s="194" t="s">
        <v>139</v>
      </c>
      <c r="AI101" s="194" t="s">
        <v>139</v>
      </c>
      <c r="AJ101" s="194" t="s">
        <v>138</v>
      </c>
      <c r="AK101" s="194" t="s">
        <v>139</v>
      </c>
      <c r="AL101" s="194" t="s">
        <v>139</v>
      </c>
      <c r="AM101" s="194" t="s">
        <v>138</v>
      </c>
      <c r="AN101" s="194" t="s">
        <v>138</v>
      </c>
      <c r="AO101" s="194" t="s">
        <v>138</v>
      </c>
      <c r="AP101" s="194" t="s">
        <v>139</v>
      </c>
      <c r="AQ101" s="194" t="s">
        <v>138</v>
      </c>
      <c r="AR101" s="194" t="s">
        <v>138</v>
      </c>
    </row>
    <row r="102" spans="1:44" ht="27.95">
      <c r="A102" s="193" t="s">
        <v>340</v>
      </c>
      <c r="B102" s="193" t="s">
        <v>358</v>
      </c>
      <c r="C102" s="193" t="s">
        <v>367</v>
      </c>
      <c r="D102" s="193" t="s">
        <v>368</v>
      </c>
      <c r="E102" s="194" t="s">
        <v>138</v>
      </c>
      <c r="F102" s="194" t="s">
        <v>138</v>
      </c>
      <c r="G102" s="194" t="s">
        <v>138</v>
      </c>
      <c r="H102" s="194" t="s">
        <v>138</v>
      </c>
      <c r="I102" s="194" t="s">
        <v>138</v>
      </c>
      <c r="J102" s="194" t="s">
        <v>138</v>
      </c>
      <c r="K102" s="194" t="s">
        <v>138</v>
      </c>
      <c r="L102" s="194" t="s">
        <v>138</v>
      </c>
      <c r="M102" s="194" t="s">
        <v>138</v>
      </c>
      <c r="N102" s="194" t="s">
        <v>139</v>
      </c>
      <c r="O102" s="194" t="s">
        <v>139</v>
      </c>
      <c r="P102" s="194" t="s">
        <v>138</v>
      </c>
      <c r="Q102" s="194" t="s">
        <v>139</v>
      </c>
      <c r="R102" s="194" t="s">
        <v>138</v>
      </c>
      <c r="S102" s="194" t="s">
        <v>139</v>
      </c>
      <c r="T102" s="194" t="s">
        <v>139</v>
      </c>
      <c r="U102" s="194" t="s">
        <v>139</v>
      </c>
      <c r="V102" s="194" t="s">
        <v>139</v>
      </c>
      <c r="W102" s="194" t="s">
        <v>139</v>
      </c>
      <c r="X102" s="194" t="s">
        <v>139</v>
      </c>
      <c r="Y102" s="194" t="s">
        <v>139</v>
      </c>
      <c r="Z102" s="194" t="s">
        <v>140</v>
      </c>
      <c r="AA102" s="194" t="s">
        <v>139</v>
      </c>
      <c r="AB102" s="194" t="s">
        <v>139</v>
      </c>
      <c r="AC102" s="194" t="s">
        <v>139</v>
      </c>
      <c r="AD102" s="194" t="s">
        <v>139</v>
      </c>
      <c r="AE102" s="194" t="s">
        <v>141</v>
      </c>
      <c r="AF102" s="194" t="s">
        <v>141</v>
      </c>
      <c r="AG102" s="194" t="s">
        <v>139</v>
      </c>
      <c r="AH102" s="194" t="s">
        <v>138</v>
      </c>
      <c r="AI102" s="194" t="s">
        <v>138</v>
      </c>
      <c r="AJ102" s="194" t="s">
        <v>138</v>
      </c>
      <c r="AK102" s="194" t="s">
        <v>138</v>
      </c>
      <c r="AL102" s="194" t="s">
        <v>139</v>
      </c>
      <c r="AM102" s="194" t="s">
        <v>139</v>
      </c>
      <c r="AN102" s="194" t="s">
        <v>139</v>
      </c>
      <c r="AO102" s="194" t="s">
        <v>138</v>
      </c>
      <c r="AP102" s="194" t="s">
        <v>138</v>
      </c>
      <c r="AQ102" s="194" t="s">
        <v>138</v>
      </c>
      <c r="AR102" s="194" t="s">
        <v>139</v>
      </c>
    </row>
    <row r="103" spans="1:44" ht="27.95">
      <c r="A103" s="193" t="s">
        <v>340</v>
      </c>
      <c r="B103" s="193" t="s">
        <v>358</v>
      </c>
      <c r="C103" s="193" t="s">
        <v>369</v>
      </c>
      <c r="D103" s="193" t="s">
        <v>370</v>
      </c>
      <c r="E103" s="194" t="s">
        <v>138</v>
      </c>
      <c r="F103" s="194" t="s">
        <v>138</v>
      </c>
      <c r="G103" s="194" t="s">
        <v>138</v>
      </c>
      <c r="H103" s="194" t="s">
        <v>138</v>
      </c>
      <c r="I103" s="194" t="s">
        <v>138</v>
      </c>
      <c r="J103" s="194" t="s">
        <v>138</v>
      </c>
      <c r="K103" s="194" t="s">
        <v>138</v>
      </c>
      <c r="L103" s="194" t="s">
        <v>138</v>
      </c>
      <c r="M103" s="194" t="s">
        <v>138</v>
      </c>
      <c r="N103" s="194" t="s">
        <v>139</v>
      </c>
      <c r="O103" s="194" t="s">
        <v>139</v>
      </c>
      <c r="P103" s="194" t="s">
        <v>138</v>
      </c>
      <c r="Q103" s="194" t="s">
        <v>139</v>
      </c>
      <c r="R103" s="194" t="s">
        <v>139</v>
      </c>
      <c r="S103" s="194" t="s">
        <v>138</v>
      </c>
      <c r="T103" s="194" t="s">
        <v>139</v>
      </c>
      <c r="U103" s="194" t="s">
        <v>139</v>
      </c>
      <c r="V103" s="194" t="s">
        <v>141</v>
      </c>
      <c r="W103" s="194" t="s">
        <v>139</v>
      </c>
      <c r="X103" s="194" t="s">
        <v>139</v>
      </c>
      <c r="Y103" s="194" t="s">
        <v>141</v>
      </c>
      <c r="Z103" s="194" t="s">
        <v>140</v>
      </c>
      <c r="AA103" s="194" t="s">
        <v>139</v>
      </c>
      <c r="AB103" s="194" t="s">
        <v>139</v>
      </c>
      <c r="AC103" s="194" t="s">
        <v>139</v>
      </c>
      <c r="AD103" s="194" t="s">
        <v>139</v>
      </c>
      <c r="AE103" s="194" t="s">
        <v>139</v>
      </c>
      <c r="AF103" s="194" t="s">
        <v>139</v>
      </c>
      <c r="AG103" s="194" t="s">
        <v>139</v>
      </c>
      <c r="AH103" s="194" t="s">
        <v>138</v>
      </c>
      <c r="AI103" s="194" t="s">
        <v>138</v>
      </c>
      <c r="AJ103" s="194" t="s">
        <v>138</v>
      </c>
      <c r="AK103" s="194" t="s">
        <v>138</v>
      </c>
      <c r="AL103" s="194" t="s">
        <v>139</v>
      </c>
      <c r="AM103" s="194" t="s">
        <v>139</v>
      </c>
      <c r="AN103" s="194" t="s">
        <v>139</v>
      </c>
      <c r="AO103" s="194" t="s">
        <v>138</v>
      </c>
      <c r="AP103" s="194" t="s">
        <v>138</v>
      </c>
      <c r="AQ103" s="194" t="s">
        <v>138</v>
      </c>
      <c r="AR103" s="194" t="s">
        <v>139</v>
      </c>
    </row>
    <row r="104" spans="1:44" ht="27.95">
      <c r="A104" s="193" t="s">
        <v>340</v>
      </c>
      <c r="B104" s="193" t="s">
        <v>358</v>
      </c>
      <c r="C104" s="193" t="s">
        <v>371</v>
      </c>
      <c r="D104" s="193" t="s">
        <v>372</v>
      </c>
      <c r="E104" s="194" t="s">
        <v>138</v>
      </c>
      <c r="F104" s="194" t="s">
        <v>138</v>
      </c>
      <c r="G104" s="194" t="s">
        <v>138</v>
      </c>
      <c r="H104" s="194" t="s">
        <v>138</v>
      </c>
      <c r="I104" s="194" t="s">
        <v>138</v>
      </c>
      <c r="J104" s="194" t="s">
        <v>139</v>
      </c>
      <c r="K104" s="194" t="s">
        <v>138</v>
      </c>
      <c r="L104" s="194" t="s">
        <v>138</v>
      </c>
      <c r="M104" s="194" t="s">
        <v>138</v>
      </c>
      <c r="N104" s="194" t="s">
        <v>138</v>
      </c>
      <c r="O104" s="194" t="s">
        <v>138</v>
      </c>
      <c r="P104" s="194" t="s">
        <v>138</v>
      </c>
      <c r="Q104" s="194" t="s">
        <v>139</v>
      </c>
      <c r="R104" s="194" t="s">
        <v>139</v>
      </c>
      <c r="S104" s="194" t="s">
        <v>138</v>
      </c>
      <c r="T104" s="194" t="s">
        <v>139</v>
      </c>
      <c r="U104" s="194" t="s">
        <v>139</v>
      </c>
      <c r="V104" s="194" t="s">
        <v>139</v>
      </c>
      <c r="W104" s="194" t="s">
        <v>141</v>
      </c>
      <c r="X104" s="194" t="s">
        <v>139</v>
      </c>
      <c r="Y104" s="194" t="s">
        <v>139</v>
      </c>
      <c r="Z104" s="194" t="s">
        <v>140</v>
      </c>
      <c r="AA104" s="194" t="s">
        <v>139</v>
      </c>
      <c r="AB104" s="194" t="s">
        <v>139</v>
      </c>
      <c r="AC104" s="194" t="s">
        <v>139</v>
      </c>
      <c r="AD104" s="194" t="s">
        <v>139</v>
      </c>
      <c r="AE104" s="194" t="s">
        <v>139</v>
      </c>
      <c r="AF104" s="194" t="s">
        <v>139</v>
      </c>
      <c r="AG104" s="194" t="s">
        <v>138</v>
      </c>
      <c r="AH104" s="194" t="s">
        <v>138</v>
      </c>
      <c r="AI104" s="194" t="s">
        <v>139</v>
      </c>
      <c r="AJ104" s="194" t="s">
        <v>138</v>
      </c>
      <c r="AK104" s="194" t="s">
        <v>139</v>
      </c>
      <c r="AL104" s="194" t="s">
        <v>139</v>
      </c>
      <c r="AM104" s="194" t="s">
        <v>138</v>
      </c>
      <c r="AN104" s="194" t="s">
        <v>138</v>
      </c>
      <c r="AO104" s="194" t="s">
        <v>138</v>
      </c>
      <c r="AP104" s="194" t="s">
        <v>138</v>
      </c>
      <c r="AQ104" s="194" t="s">
        <v>138</v>
      </c>
      <c r="AR104" s="194" t="s">
        <v>138</v>
      </c>
    </row>
    <row r="105" spans="1:44" ht="27.95">
      <c r="A105" s="193" t="s">
        <v>340</v>
      </c>
      <c r="B105" s="193" t="s">
        <v>358</v>
      </c>
      <c r="C105" s="193" t="s">
        <v>373</v>
      </c>
      <c r="D105" s="193" t="s">
        <v>374</v>
      </c>
      <c r="E105" s="194" t="s">
        <v>138</v>
      </c>
      <c r="F105" s="194" t="s">
        <v>138</v>
      </c>
      <c r="G105" s="194" t="s">
        <v>138</v>
      </c>
      <c r="H105" s="194" t="s">
        <v>138</v>
      </c>
      <c r="I105" s="194" t="s">
        <v>138</v>
      </c>
      <c r="J105" s="194" t="s">
        <v>138</v>
      </c>
      <c r="K105" s="194" t="s">
        <v>138</v>
      </c>
      <c r="L105" s="194" t="s">
        <v>138</v>
      </c>
      <c r="M105" s="194" t="s">
        <v>138</v>
      </c>
      <c r="N105" s="194" t="s">
        <v>138</v>
      </c>
      <c r="O105" s="194" t="s">
        <v>139</v>
      </c>
      <c r="P105" s="194" t="s">
        <v>138</v>
      </c>
      <c r="Q105" s="194" t="s">
        <v>139</v>
      </c>
      <c r="R105" s="194" t="s">
        <v>139</v>
      </c>
      <c r="S105" s="194" t="s">
        <v>139</v>
      </c>
      <c r="T105" s="194" t="s">
        <v>138</v>
      </c>
      <c r="U105" s="194" t="s">
        <v>139</v>
      </c>
      <c r="V105" s="194" t="s">
        <v>139</v>
      </c>
      <c r="W105" s="194" t="s">
        <v>141</v>
      </c>
      <c r="X105" s="194" t="s">
        <v>139</v>
      </c>
      <c r="Y105" s="194" t="s">
        <v>139</v>
      </c>
      <c r="Z105" s="194" t="s">
        <v>140</v>
      </c>
      <c r="AA105" s="194" t="s">
        <v>139</v>
      </c>
      <c r="AB105" s="194" t="s">
        <v>139</v>
      </c>
      <c r="AC105" s="194" t="s">
        <v>139</v>
      </c>
      <c r="AD105" s="194" t="s">
        <v>139</v>
      </c>
      <c r="AE105" s="194" t="s">
        <v>139</v>
      </c>
      <c r="AF105" s="194" t="s">
        <v>139</v>
      </c>
      <c r="AG105" s="194" t="s">
        <v>138</v>
      </c>
      <c r="AH105" s="194" t="s">
        <v>138</v>
      </c>
      <c r="AI105" s="194" t="s">
        <v>138</v>
      </c>
      <c r="AJ105" s="194" t="s">
        <v>138</v>
      </c>
      <c r="AK105" s="194" t="s">
        <v>139</v>
      </c>
      <c r="AL105" s="194" t="s">
        <v>139</v>
      </c>
      <c r="AM105" s="194" t="s">
        <v>138</v>
      </c>
      <c r="AN105" s="194" t="s">
        <v>138</v>
      </c>
      <c r="AO105" s="194" t="s">
        <v>138</v>
      </c>
      <c r="AP105" s="194" t="s">
        <v>139</v>
      </c>
      <c r="AQ105" s="194" t="s">
        <v>139</v>
      </c>
      <c r="AR105" s="194" t="s">
        <v>138</v>
      </c>
    </row>
    <row r="106" spans="1:44" ht="27.95">
      <c r="A106" s="193" t="s">
        <v>340</v>
      </c>
      <c r="B106" s="193" t="s">
        <v>375</v>
      </c>
      <c r="C106" s="193" t="s">
        <v>376</v>
      </c>
      <c r="D106" s="193" t="s">
        <v>377</v>
      </c>
      <c r="E106" s="194" t="s">
        <v>138</v>
      </c>
      <c r="F106" s="194" t="s">
        <v>138</v>
      </c>
      <c r="G106" s="194" t="s">
        <v>139</v>
      </c>
      <c r="H106" s="194" t="s">
        <v>138</v>
      </c>
      <c r="I106" s="194" t="s">
        <v>138</v>
      </c>
      <c r="J106" s="194" t="s">
        <v>138</v>
      </c>
      <c r="K106" s="194" t="s">
        <v>138</v>
      </c>
      <c r="L106" s="194" t="s">
        <v>138</v>
      </c>
      <c r="M106" s="194" t="s">
        <v>138</v>
      </c>
      <c r="N106" s="194" t="s">
        <v>138</v>
      </c>
      <c r="O106" s="194" t="s">
        <v>138</v>
      </c>
      <c r="P106" s="194" t="s">
        <v>139</v>
      </c>
      <c r="Q106" s="194" t="s">
        <v>139</v>
      </c>
      <c r="R106" s="194" t="s">
        <v>139</v>
      </c>
      <c r="S106" s="194" t="s">
        <v>138</v>
      </c>
      <c r="T106" s="194" t="s">
        <v>139</v>
      </c>
      <c r="U106" s="194" t="s">
        <v>139</v>
      </c>
      <c r="V106" s="194" t="s">
        <v>139</v>
      </c>
      <c r="W106" s="194" t="s">
        <v>141</v>
      </c>
      <c r="X106" s="194" t="s">
        <v>139</v>
      </c>
      <c r="Y106" s="194" t="s">
        <v>139</v>
      </c>
      <c r="Z106" s="194" t="s">
        <v>140</v>
      </c>
      <c r="AA106" s="194" t="s">
        <v>139</v>
      </c>
      <c r="AB106" s="194" t="s">
        <v>139</v>
      </c>
      <c r="AC106" s="194" t="s">
        <v>139</v>
      </c>
      <c r="AD106" s="194" t="s">
        <v>139</v>
      </c>
      <c r="AE106" s="194" t="s">
        <v>139</v>
      </c>
      <c r="AF106" s="194" t="s">
        <v>139</v>
      </c>
      <c r="AG106" s="194" t="s">
        <v>138</v>
      </c>
      <c r="AH106" s="194" t="s">
        <v>138</v>
      </c>
      <c r="AI106" s="194" t="s">
        <v>138</v>
      </c>
      <c r="AJ106" s="194" t="s">
        <v>138</v>
      </c>
      <c r="AK106" s="194" t="s">
        <v>139</v>
      </c>
      <c r="AL106" s="194" t="s">
        <v>139</v>
      </c>
      <c r="AM106" s="194" t="s">
        <v>139</v>
      </c>
      <c r="AN106" s="194" t="s">
        <v>138</v>
      </c>
      <c r="AO106" s="194" t="s">
        <v>138</v>
      </c>
      <c r="AP106" s="194" t="s">
        <v>138</v>
      </c>
      <c r="AQ106" s="194" t="s">
        <v>138</v>
      </c>
      <c r="AR106" s="194" t="s">
        <v>138</v>
      </c>
    </row>
    <row r="107" spans="1:44" ht="27.95">
      <c r="A107" s="193" t="s">
        <v>340</v>
      </c>
      <c r="B107" s="193" t="s">
        <v>375</v>
      </c>
      <c r="C107" s="193" t="s">
        <v>378</v>
      </c>
      <c r="D107" s="193" t="s">
        <v>379</v>
      </c>
      <c r="E107" s="194" t="s">
        <v>138</v>
      </c>
      <c r="F107" s="194" t="s">
        <v>138</v>
      </c>
      <c r="G107" s="194" t="s">
        <v>139</v>
      </c>
      <c r="H107" s="194" t="s">
        <v>138</v>
      </c>
      <c r="I107" s="194" t="s">
        <v>138</v>
      </c>
      <c r="J107" s="194" t="s">
        <v>138</v>
      </c>
      <c r="K107" s="194" t="s">
        <v>138</v>
      </c>
      <c r="L107" s="194" t="s">
        <v>138</v>
      </c>
      <c r="M107" s="194" t="s">
        <v>138</v>
      </c>
      <c r="N107" s="194" t="s">
        <v>138</v>
      </c>
      <c r="O107" s="194" t="s">
        <v>138</v>
      </c>
      <c r="P107" s="194" t="s">
        <v>138</v>
      </c>
      <c r="Q107" s="194" t="s">
        <v>138</v>
      </c>
      <c r="R107" s="194" t="s">
        <v>139</v>
      </c>
      <c r="S107" s="194" t="s">
        <v>138</v>
      </c>
      <c r="T107" s="194" t="s">
        <v>139</v>
      </c>
      <c r="U107" s="194" t="s">
        <v>141</v>
      </c>
      <c r="V107" s="194" t="s">
        <v>141</v>
      </c>
      <c r="W107" s="194" t="s">
        <v>139</v>
      </c>
      <c r="X107" s="194" t="s">
        <v>141</v>
      </c>
      <c r="Y107" s="194" t="s">
        <v>139</v>
      </c>
      <c r="Z107" s="194" t="s">
        <v>140</v>
      </c>
      <c r="AA107" s="194" t="s">
        <v>139</v>
      </c>
      <c r="AB107" s="194" t="s">
        <v>139</v>
      </c>
      <c r="AC107" s="194" t="s">
        <v>139</v>
      </c>
      <c r="AD107" s="194" t="s">
        <v>139</v>
      </c>
      <c r="AE107" s="194" t="s">
        <v>139</v>
      </c>
      <c r="AF107" s="194" t="s">
        <v>139</v>
      </c>
      <c r="AG107" s="194" t="s">
        <v>138</v>
      </c>
      <c r="AH107" s="194" t="s">
        <v>139</v>
      </c>
      <c r="AI107" s="194" t="s">
        <v>138</v>
      </c>
      <c r="AJ107" s="194" t="s">
        <v>138</v>
      </c>
      <c r="AK107" s="194" t="s">
        <v>138</v>
      </c>
      <c r="AL107" s="194" t="s">
        <v>139</v>
      </c>
      <c r="AM107" s="194" t="s">
        <v>138</v>
      </c>
      <c r="AN107" s="194" t="s">
        <v>138</v>
      </c>
      <c r="AO107" s="194" t="s">
        <v>138</v>
      </c>
      <c r="AP107" s="194" t="s">
        <v>139</v>
      </c>
      <c r="AQ107" s="194" t="s">
        <v>139</v>
      </c>
      <c r="AR107" s="194" t="s">
        <v>138</v>
      </c>
    </row>
    <row r="108" spans="1:44" ht="27.95">
      <c r="A108" s="193" t="s">
        <v>340</v>
      </c>
      <c r="B108" s="193" t="s">
        <v>380</v>
      </c>
      <c r="C108" s="193" t="s">
        <v>381</v>
      </c>
      <c r="D108" s="193" t="s">
        <v>382</v>
      </c>
      <c r="E108" s="194" t="s">
        <v>138</v>
      </c>
      <c r="F108" s="194" t="s">
        <v>138</v>
      </c>
      <c r="G108" s="194" t="s">
        <v>138</v>
      </c>
      <c r="H108" s="194" t="s">
        <v>138</v>
      </c>
      <c r="I108" s="194" t="s">
        <v>138</v>
      </c>
      <c r="J108" s="194" t="s">
        <v>139</v>
      </c>
      <c r="K108" s="194" t="s">
        <v>138</v>
      </c>
      <c r="L108" s="194" t="s">
        <v>138</v>
      </c>
      <c r="M108" s="194" t="s">
        <v>139</v>
      </c>
      <c r="N108" s="194" t="s">
        <v>139</v>
      </c>
      <c r="O108" s="194" t="s">
        <v>139</v>
      </c>
      <c r="P108" s="194" t="s">
        <v>138</v>
      </c>
      <c r="Q108" s="194" t="s">
        <v>139</v>
      </c>
      <c r="R108" s="194" t="s">
        <v>138</v>
      </c>
      <c r="S108" s="194" t="s">
        <v>139</v>
      </c>
      <c r="T108" s="194" t="s">
        <v>139</v>
      </c>
      <c r="U108" s="194" t="s">
        <v>141</v>
      </c>
      <c r="V108" s="194" t="s">
        <v>139</v>
      </c>
      <c r="W108" s="194" t="s">
        <v>139</v>
      </c>
      <c r="X108" s="194" t="s">
        <v>139</v>
      </c>
      <c r="Y108" s="194" t="s">
        <v>141</v>
      </c>
      <c r="Z108" s="194" t="s">
        <v>140</v>
      </c>
      <c r="AA108" s="194" t="s">
        <v>139</v>
      </c>
      <c r="AB108" s="194" t="s">
        <v>139</v>
      </c>
      <c r="AC108" s="194" t="s">
        <v>139</v>
      </c>
      <c r="AD108" s="194" t="s">
        <v>139</v>
      </c>
      <c r="AE108" s="194" t="s">
        <v>139</v>
      </c>
      <c r="AF108" s="194" t="s">
        <v>139</v>
      </c>
      <c r="AG108" s="194" t="s">
        <v>138</v>
      </c>
      <c r="AH108" s="194" t="s">
        <v>138</v>
      </c>
      <c r="AI108" s="194" t="s">
        <v>138</v>
      </c>
      <c r="AJ108" s="194" t="s">
        <v>138</v>
      </c>
      <c r="AK108" s="194" t="s">
        <v>138</v>
      </c>
      <c r="AL108" s="194" t="s">
        <v>139</v>
      </c>
      <c r="AM108" s="194" t="s">
        <v>139</v>
      </c>
      <c r="AN108" s="194" t="s">
        <v>139</v>
      </c>
      <c r="AO108" s="194" t="s">
        <v>139</v>
      </c>
      <c r="AP108" s="194" t="s">
        <v>139</v>
      </c>
      <c r="AQ108" s="194" t="s">
        <v>139</v>
      </c>
      <c r="AR108" s="194" t="s">
        <v>138</v>
      </c>
    </row>
    <row r="109" spans="1:44" ht="27.95">
      <c r="A109" s="193" t="s">
        <v>340</v>
      </c>
      <c r="B109" s="193" t="s">
        <v>380</v>
      </c>
      <c r="C109" s="193" t="s">
        <v>383</v>
      </c>
      <c r="D109" s="193" t="s">
        <v>384</v>
      </c>
      <c r="E109" s="194" t="s">
        <v>138</v>
      </c>
      <c r="F109" s="194" t="s">
        <v>138</v>
      </c>
      <c r="G109" s="194" t="s">
        <v>138</v>
      </c>
      <c r="H109" s="194" t="s">
        <v>138</v>
      </c>
      <c r="I109" s="194" t="s">
        <v>138</v>
      </c>
      <c r="J109" s="194" t="s">
        <v>138</v>
      </c>
      <c r="K109" s="194" t="s">
        <v>138</v>
      </c>
      <c r="L109" s="194" t="s">
        <v>138</v>
      </c>
      <c r="M109" s="194" t="s">
        <v>138</v>
      </c>
      <c r="N109" s="194" t="s">
        <v>139</v>
      </c>
      <c r="O109" s="194" t="s">
        <v>139</v>
      </c>
      <c r="P109" s="194" t="s">
        <v>138</v>
      </c>
      <c r="Q109" s="194" t="s">
        <v>139</v>
      </c>
      <c r="R109" s="194" t="s">
        <v>138</v>
      </c>
      <c r="S109" s="194" t="s">
        <v>139</v>
      </c>
      <c r="T109" s="194" t="s">
        <v>139</v>
      </c>
      <c r="U109" s="194" t="s">
        <v>141</v>
      </c>
      <c r="V109" s="194" t="s">
        <v>139</v>
      </c>
      <c r="W109" s="194" t="s">
        <v>141</v>
      </c>
      <c r="X109" s="194" t="s">
        <v>139</v>
      </c>
      <c r="Y109" s="194" t="s">
        <v>141</v>
      </c>
      <c r="Z109" s="194" t="s">
        <v>140</v>
      </c>
      <c r="AA109" s="194" t="s">
        <v>139</v>
      </c>
      <c r="AB109" s="194" t="s">
        <v>139</v>
      </c>
      <c r="AC109" s="194" t="s">
        <v>139</v>
      </c>
      <c r="AD109" s="194" t="s">
        <v>139</v>
      </c>
      <c r="AE109" s="194" t="s">
        <v>139</v>
      </c>
      <c r="AF109" s="194" t="s">
        <v>139</v>
      </c>
      <c r="AG109" s="194" t="s">
        <v>138</v>
      </c>
      <c r="AH109" s="194" t="s">
        <v>138</v>
      </c>
      <c r="AI109" s="194" t="s">
        <v>138</v>
      </c>
      <c r="AJ109" s="194" t="s">
        <v>138</v>
      </c>
      <c r="AK109" s="194" t="s">
        <v>138</v>
      </c>
      <c r="AL109" s="194" t="s">
        <v>139</v>
      </c>
      <c r="AM109" s="194" t="s">
        <v>139</v>
      </c>
      <c r="AN109" s="194" t="s">
        <v>139</v>
      </c>
      <c r="AO109" s="194" t="s">
        <v>139</v>
      </c>
      <c r="AP109" s="194" t="s">
        <v>138</v>
      </c>
      <c r="AQ109" s="194" t="s">
        <v>139</v>
      </c>
      <c r="AR109" s="194" t="s">
        <v>138</v>
      </c>
    </row>
    <row r="110" spans="1:44" ht="27.95">
      <c r="A110" s="193" t="s">
        <v>340</v>
      </c>
      <c r="B110" s="193" t="s">
        <v>385</v>
      </c>
      <c r="C110" s="193" t="s">
        <v>386</v>
      </c>
      <c r="D110" s="193" t="s">
        <v>387</v>
      </c>
      <c r="E110" s="194" t="s">
        <v>138</v>
      </c>
      <c r="F110" s="194" t="s">
        <v>138</v>
      </c>
      <c r="G110" s="194" t="s">
        <v>138</v>
      </c>
      <c r="H110" s="194" t="s">
        <v>138</v>
      </c>
      <c r="I110" s="194" t="s">
        <v>138</v>
      </c>
      <c r="J110" s="194" t="s">
        <v>138</v>
      </c>
      <c r="K110" s="194" t="s">
        <v>138</v>
      </c>
      <c r="L110" s="194" t="s">
        <v>138</v>
      </c>
      <c r="M110" s="194" t="s">
        <v>138</v>
      </c>
      <c r="N110" s="194" t="s">
        <v>138</v>
      </c>
      <c r="O110" s="194" t="s">
        <v>138</v>
      </c>
      <c r="P110" s="194" t="s">
        <v>139</v>
      </c>
      <c r="Q110" s="194" t="s">
        <v>139</v>
      </c>
      <c r="R110" s="194" t="s">
        <v>139</v>
      </c>
      <c r="S110" s="194" t="s">
        <v>138</v>
      </c>
      <c r="T110" s="194" t="s">
        <v>139</v>
      </c>
      <c r="U110" s="194" t="s">
        <v>141</v>
      </c>
      <c r="V110" s="194" t="s">
        <v>139</v>
      </c>
      <c r="W110" s="194" t="s">
        <v>139</v>
      </c>
      <c r="X110" s="194" t="s">
        <v>139</v>
      </c>
      <c r="Y110" s="194" t="s">
        <v>141</v>
      </c>
      <c r="Z110" s="194" t="s">
        <v>140</v>
      </c>
      <c r="AA110" s="194" t="s">
        <v>139</v>
      </c>
      <c r="AB110" s="194" t="s">
        <v>139</v>
      </c>
      <c r="AC110" s="194" t="s">
        <v>139</v>
      </c>
      <c r="AD110" s="194" t="s">
        <v>139</v>
      </c>
      <c r="AE110" s="194" t="s">
        <v>139</v>
      </c>
      <c r="AF110" s="194" t="s">
        <v>139</v>
      </c>
      <c r="AG110" s="194" t="s">
        <v>138</v>
      </c>
      <c r="AH110" s="194" t="s">
        <v>138</v>
      </c>
      <c r="AI110" s="194" t="s">
        <v>138</v>
      </c>
      <c r="AJ110" s="194" t="s">
        <v>138</v>
      </c>
      <c r="AK110" s="194" t="s">
        <v>138</v>
      </c>
      <c r="AL110" s="194" t="s">
        <v>139</v>
      </c>
      <c r="AM110" s="194" t="s">
        <v>138</v>
      </c>
      <c r="AN110" s="194" t="s">
        <v>138</v>
      </c>
      <c r="AO110" s="194" t="s">
        <v>138</v>
      </c>
      <c r="AP110" s="194" t="s">
        <v>138</v>
      </c>
      <c r="AQ110" s="194" t="s">
        <v>138</v>
      </c>
      <c r="AR110" s="194" t="s">
        <v>138</v>
      </c>
    </row>
    <row r="111" spans="1:44" ht="14.1">
      <c r="A111" s="193" t="s">
        <v>388</v>
      </c>
      <c r="B111" s="193" t="s">
        <v>389</v>
      </c>
      <c r="C111" s="193" t="s">
        <v>390</v>
      </c>
      <c r="D111" s="193" t="s">
        <v>391</v>
      </c>
      <c r="E111" s="194" t="s">
        <v>138</v>
      </c>
      <c r="F111" s="194" t="s">
        <v>138</v>
      </c>
      <c r="G111" s="194" t="s">
        <v>138</v>
      </c>
      <c r="H111" s="194" t="s">
        <v>138</v>
      </c>
      <c r="I111" s="194" t="s">
        <v>138</v>
      </c>
      <c r="J111" s="194" t="s">
        <v>138</v>
      </c>
      <c r="K111" s="194" t="s">
        <v>138</v>
      </c>
      <c r="L111" s="194" t="s">
        <v>138</v>
      </c>
      <c r="M111" s="194" t="s">
        <v>138</v>
      </c>
      <c r="N111" s="194" t="s">
        <v>138</v>
      </c>
      <c r="O111" s="194" t="s">
        <v>138</v>
      </c>
      <c r="P111" s="194" t="s">
        <v>138</v>
      </c>
      <c r="Q111" s="194" t="s">
        <v>138</v>
      </c>
      <c r="R111" s="194" t="s">
        <v>138</v>
      </c>
      <c r="S111" s="194" t="s">
        <v>139</v>
      </c>
      <c r="T111" s="194" t="s">
        <v>139</v>
      </c>
      <c r="U111" s="194" t="s">
        <v>139</v>
      </c>
      <c r="V111" s="194" t="s">
        <v>141</v>
      </c>
      <c r="W111" s="194" t="s">
        <v>141</v>
      </c>
      <c r="X111" s="194" t="s">
        <v>139</v>
      </c>
      <c r="Y111" s="194" t="s">
        <v>139</v>
      </c>
      <c r="Z111" s="194" t="s">
        <v>139</v>
      </c>
      <c r="AA111" s="194" t="s">
        <v>140</v>
      </c>
      <c r="AB111" s="194" t="s">
        <v>139</v>
      </c>
      <c r="AC111" s="194" t="s">
        <v>139</v>
      </c>
      <c r="AD111" s="194" t="s">
        <v>139</v>
      </c>
      <c r="AE111" s="194" t="s">
        <v>139</v>
      </c>
      <c r="AF111" s="194" t="s">
        <v>139</v>
      </c>
      <c r="AG111" s="194" t="s">
        <v>138</v>
      </c>
      <c r="AH111" s="194" t="s">
        <v>139</v>
      </c>
      <c r="AI111" s="194" t="s">
        <v>138</v>
      </c>
      <c r="AJ111" s="194" t="s">
        <v>138</v>
      </c>
      <c r="AK111" s="194" t="s">
        <v>138</v>
      </c>
      <c r="AL111" s="194" t="s">
        <v>138</v>
      </c>
      <c r="AM111" s="194" t="s">
        <v>138</v>
      </c>
      <c r="AN111" s="194" t="s">
        <v>138</v>
      </c>
      <c r="AO111" s="194" t="s">
        <v>138</v>
      </c>
      <c r="AP111" s="194" t="s">
        <v>139</v>
      </c>
      <c r="AQ111" s="194" t="s">
        <v>139</v>
      </c>
      <c r="AR111" s="194" t="s">
        <v>138</v>
      </c>
    </row>
    <row r="112" spans="1:44" ht="14.1">
      <c r="A112" s="193" t="s">
        <v>388</v>
      </c>
      <c r="B112" s="193" t="s">
        <v>389</v>
      </c>
      <c r="C112" s="193" t="s">
        <v>392</v>
      </c>
      <c r="D112" s="193" t="s">
        <v>393</v>
      </c>
      <c r="E112" s="194" t="s">
        <v>138</v>
      </c>
      <c r="F112" s="194" t="s">
        <v>138</v>
      </c>
      <c r="G112" s="194" t="s">
        <v>138</v>
      </c>
      <c r="H112" s="194" t="s">
        <v>138</v>
      </c>
      <c r="I112" s="194" t="s">
        <v>138</v>
      </c>
      <c r="J112" s="194" t="s">
        <v>138</v>
      </c>
      <c r="K112" s="194" t="s">
        <v>138</v>
      </c>
      <c r="L112" s="194" t="s">
        <v>138</v>
      </c>
      <c r="M112" s="194" t="s">
        <v>138</v>
      </c>
      <c r="N112" s="194" t="s">
        <v>138</v>
      </c>
      <c r="O112" s="194" t="s">
        <v>138</v>
      </c>
      <c r="P112" s="194" t="s">
        <v>138</v>
      </c>
      <c r="Q112" s="194" t="s">
        <v>138</v>
      </c>
      <c r="R112" s="194" t="s">
        <v>139</v>
      </c>
      <c r="S112" s="194" t="s">
        <v>138</v>
      </c>
      <c r="T112" s="194" t="s">
        <v>139</v>
      </c>
      <c r="U112" s="194" t="s">
        <v>139</v>
      </c>
      <c r="V112" s="194" t="s">
        <v>141</v>
      </c>
      <c r="W112" s="194" t="s">
        <v>139</v>
      </c>
      <c r="X112" s="194" t="s">
        <v>139</v>
      </c>
      <c r="Y112" s="194" t="s">
        <v>139</v>
      </c>
      <c r="Z112" s="194" t="s">
        <v>139</v>
      </c>
      <c r="AA112" s="194" t="s">
        <v>140</v>
      </c>
      <c r="AB112" s="194" t="s">
        <v>139</v>
      </c>
      <c r="AC112" s="194" t="s">
        <v>139</v>
      </c>
      <c r="AD112" s="194" t="s">
        <v>139</v>
      </c>
      <c r="AE112" s="194" t="s">
        <v>139</v>
      </c>
      <c r="AF112" s="194" t="s">
        <v>139</v>
      </c>
      <c r="AG112" s="194" t="s">
        <v>138</v>
      </c>
      <c r="AH112" s="194" t="s">
        <v>138</v>
      </c>
      <c r="AI112" s="194" t="s">
        <v>138</v>
      </c>
      <c r="AJ112" s="194" t="s">
        <v>138</v>
      </c>
      <c r="AK112" s="194" t="s">
        <v>138</v>
      </c>
      <c r="AL112" s="194" t="s">
        <v>138</v>
      </c>
      <c r="AM112" s="194" t="s">
        <v>139</v>
      </c>
      <c r="AN112" s="194" t="s">
        <v>138</v>
      </c>
      <c r="AO112" s="194" t="s">
        <v>139</v>
      </c>
      <c r="AP112" s="194" t="s">
        <v>138</v>
      </c>
      <c r="AQ112" s="194" t="s">
        <v>138</v>
      </c>
      <c r="AR112" s="194" t="s">
        <v>139</v>
      </c>
    </row>
    <row r="113" spans="1:44" ht="14.1">
      <c r="A113" s="193" t="s">
        <v>388</v>
      </c>
      <c r="B113" s="193" t="s">
        <v>389</v>
      </c>
      <c r="C113" s="193" t="s">
        <v>394</v>
      </c>
      <c r="D113" s="193" t="s">
        <v>395</v>
      </c>
      <c r="E113" s="194" t="s">
        <v>138</v>
      </c>
      <c r="F113" s="194" t="s">
        <v>138</v>
      </c>
      <c r="G113" s="194" t="s">
        <v>139</v>
      </c>
      <c r="H113" s="194" t="s">
        <v>138</v>
      </c>
      <c r="I113" s="194" t="s">
        <v>138</v>
      </c>
      <c r="J113" s="194" t="s">
        <v>139</v>
      </c>
      <c r="K113" s="194" t="s">
        <v>139</v>
      </c>
      <c r="L113" s="194" t="s">
        <v>139</v>
      </c>
      <c r="M113" s="194" t="s">
        <v>138</v>
      </c>
      <c r="N113" s="194" t="s">
        <v>138</v>
      </c>
      <c r="O113" s="194" t="s">
        <v>138</v>
      </c>
      <c r="P113" s="194" t="s">
        <v>138</v>
      </c>
      <c r="Q113" s="194" t="s">
        <v>138</v>
      </c>
      <c r="R113" s="194" t="s">
        <v>139</v>
      </c>
      <c r="S113" s="194" t="s">
        <v>138</v>
      </c>
      <c r="T113" s="194" t="s">
        <v>139</v>
      </c>
      <c r="U113" s="194" t="s">
        <v>139</v>
      </c>
      <c r="V113" s="194" t="s">
        <v>141</v>
      </c>
      <c r="W113" s="194" t="s">
        <v>139</v>
      </c>
      <c r="X113" s="194" t="s">
        <v>141</v>
      </c>
      <c r="Y113" s="194" t="s">
        <v>139</v>
      </c>
      <c r="Z113" s="194" t="s">
        <v>139</v>
      </c>
      <c r="AA113" s="194" t="s">
        <v>140</v>
      </c>
      <c r="AB113" s="194" t="s">
        <v>139</v>
      </c>
      <c r="AC113" s="194" t="s">
        <v>139</v>
      </c>
      <c r="AD113" s="194" t="s">
        <v>139</v>
      </c>
      <c r="AE113" s="194" t="s">
        <v>139</v>
      </c>
      <c r="AF113" s="194" t="s">
        <v>139</v>
      </c>
      <c r="AG113" s="194" t="s">
        <v>138</v>
      </c>
      <c r="AH113" s="194" t="s">
        <v>138</v>
      </c>
      <c r="AI113" s="194" t="s">
        <v>138</v>
      </c>
      <c r="AJ113" s="194" t="s">
        <v>138</v>
      </c>
      <c r="AK113" s="194" t="s">
        <v>138</v>
      </c>
      <c r="AL113" s="194" t="s">
        <v>138</v>
      </c>
      <c r="AM113" s="194" t="s">
        <v>139</v>
      </c>
      <c r="AN113" s="194" t="s">
        <v>139</v>
      </c>
      <c r="AO113" s="194" t="s">
        <v>139</v>
      </c>
      <c r="AP113" s="194" t="s">
        <v>138</v>
      </c>
      <c r="AQ113" s="194" t="s">
        <v>138</v>
      </c>
      <c r="AR113" s="194" t="s">
        <v>139</v>
      </c>
    </row>
    <row r="114" spans="1:44" ht="42">
      <c r="A114" s="193" t="s">
        <v>388</v>
      </c>
      <c r="B114" s="193" t="s">
        <v>389</v>
      </c>
      <c r="C114" s="193" t="s">
        <v>396</v>
      </c>
      <c r="D114" s="200" t="s">
        <v>397</v>
      </c>
      <c r="E114" s="194"/>
      <c r="F114" s="194"/>
      <c r="G114" s="194"/>
      <c r="H114" s="194"/>
      <c r="I114" s="194"/>
      <c r="J114" s="194"/>
      <c r="K114" s="194"/>
      <c r="L114" s="194"/>
      <c r="M114" s="194"/>
      <c r="N114" s="194"/>
      <c r="O114" s="194"/>
      <c r="P114" s="194"/>
      <c r="Q114" s="194"/>
      <c r="R114" s="194"/>
      <c r="S114" s="194"/>
      <c r="T114" s="194"/>
      <c r="U114" s="194"/>
      <c r="V114" s="194"/>
      <c r="W114" s="194"/>
      <c r="X114" s="194"/>
      <c r="Y114" s="194"/>
      <c r="Z114" s="194"/>
      <c r="AA114" s="194"/>
      <c r="AB114" s="194"/>
      <c r="AC114" s="194"/>
      <c r="AD114" s="194"/>
      <c r="AE114" s="194"/>
      <c r="AF114" s="194"/>
      <c r="AG114" s="194"/>
      <c r="AH114" s="194"/>
      <c r="AI114" s="194"/>
      <c r="AJ114" s="194"/>
      <c r="AK114" s="194"/>
      <c r="AL114" s="194"/>
      <c r="AM114" s="194"/>
      <c r="AN114" s="194"/>
      <c r="AO114" s="194"/>
      <c r="AP114" s="194"/>
      <c r="AQ114" s="194"/>
      <c r="AR114" s="194"/>
    </row>
    <row r="115" spans="1:44" ht="27.95">
      <c r="A115" s="193" t="s">
        <v>388</v>
      </c>
      <c r="B115" s="193" t="s">
        <v>398</v>
      </c>
      <c r="C115" s="193" t="s">
        <v>399</v>
      </c>
      <c r="D115" s="193" t="s">
        <v>400</v>
      </c>
      <c r="E115" s="194" t="s">
        <v>138</v>
      </c>
      <c r="F115" s="194" t="s">
        <v>138</v>
      </c>
      <c r="G115" s="194" t="s">
        <v>138</v>
      </c>
      <c r="H115" s="194" t="s">
        <v>138</v>
      </c>
      <c r="I115" s="194" t="s">
        <v>138</v>
      </c>
      <c r="J115" s="194" t="s">
        <v>138</v>
      </c>
      <c r="K115" s="194" t="s">
        <v>138</v>
      </c>
      <c r="L115" s="194" t="s">
        <v>138</v>
      </c>
      <c r="M115" s="194" t="s">
        <v>138</v>
      </c>
      <c r="N115" s="194" t="s">
        <v>138</v>
      </c>
      <c r="O115" s="194" t="s">
        <v>138</v>
      </c>
      <c r="P115" s="194" t="s">
        <v>139</v>
      </c>
      <c r="Q115" s="194" t="s">
        <v>139</v>
      </c>
      <c r="R115" s="194" t="s">
        <v>139</v>
      </c>
      <c r="S115" s="194" t="s">
        <v>138</v>
      </c>
      <c r="T115" s="194" t="s">
        <v>139</v>
      </c>
      <c r="U115" s="194" t="s">
        <v>139</v>
      </c>
      <c r="V115" s="194" t="s">
        <v>141</v>
      </c>
      <c r="W115" s="194" t="s">
        <v>139</v>
      </c>
      <c r="X115" s="194" t="s">
        <v>139</v>
      </c>
      <c r="Y115" s="194" t="s">
        <v>139</v>
      </c>
      <c r="Z115" s="194" t="s">
        <v>139</v>
      </c>
      <c r="AA115" s="194" t="s">
        <v>140</v>
      </c>
      <c r="AB115" s="194" t="s">
        <v>139</v>
      </c>
      <c r="AC115" s="194" t="s">
        <v>139</v>
      </c>
      <c r="AD115" s="194" t="s">
        <v>139</v>
      </c>
      <c r="AE115" s="194" t="s">
        <v>139</v>
      </c>
      <c r="AF115" s="194" t="s">
        <v>139</v>
      </c>
      <c r="AG115" s="194" t="s">
        <v>138</v>
      </c>
      <c r="AH115" s="194" t="s">
        <v>139</v>
      </c>
      <c r="AI115" s="194" t="s">
        <v>138</v>
      </c>
      <c r="AJ115" s="194" t="s">
        <v>138</v>
      </c>
      <c r="AK115" s="194" t="s">
        <v>138</v>
      </c>
      <c r="AL115" s="194" t="s">
        <v>138</v>
      </c>
      <c r="AM115" s="194" t="s">
        <v>139</v>
      </c>
      <c r="AN115" s="194" t="s">
        <v>139</v>
      </c>
      <c r="AO115" s="194" t="s">
        <v>138</v>
      </c>
      <c r="AP115" s="194" t="s">
        <v>139</v>
      </c>
      <c r="AQ115" s="194" t="s">
        <v>139</v>
      </c>
      <c r="AR115" s="194" t="s">
        <v>139</v>
      </c>
    </row>
    <row r="116" spans="1:44" ht="27.95">
      <c r="A116" s="193" t="s">
        <v>388</v>
      </c>
      <c r="B116" s="193" t="s">
        <v>398</v>
      </c>
      <c r="C116" s="193" t="s">
        <v>401</v>
      </c>
      <c r="D116" s="193" t="s">
        <v>402</v>
      </c>
      <c r="E116" s="194" t="s">
        <v>138</v>
      </c>
      <c r="F116" s="194" t="s">
        <v>138</v>
      </c>
      <c r="G116" s="194" t="s">
        <v>138</v>
      </c>
      <c r="H116" s="194" t="s">
        <v>138</v>
      </c>
      <c r="I116" s="194" t="s">
        <v>138</v>
      </c>
      <c r="J116" s="194" t="s">
        <v>138</v>
      </c>
      <c r="K116" s="194" t="s">
        <v>138</v>
      </c>
      <c r="L116" s="194" t="s">
        <v>138</v>
      </c>
      <c r="M116" s="194" t="s">
        <v>138</v>
      </c>
      <c r="N116" s="194" t="s">
        <v>138</v>
      </c>
      <c r="O116" s="194" t="s">
        <v>138</v>
      </c>
      <c r="P116" s="194" t="s">
        <v>139</v>
      </c>
      <c r="Q116" s="194" t="s">
        <v>139</v>
      </c>
      <c r="R116" s="194" t="s">
        <v>139</v>
      </c>
      <c r="S116" s="194" t="s">
        <v>138</v>
      </c>
      <c r="T116" s="194" t="s">
        <v>139</v>
      </c>
      <c r="U116" s="194" t="s">
        <v>139</v>
      </c>
      <c r="V116" s="194" t="s">
        <v>139</v>
      </c>
      <c r="W116" s="194" t="s">
        <v>139</v>
      </c>
      <c r="X116" s="194" t="s">
        <v>139</v>
      </c>
      <c r="Y116" s="194" t="s">
        <v>139</v>
      </c>
      <c r="Z116" s="194" t="s">
        <v>139</v>
      </c>
      <c r="AA116" s="194" t="s">
        <v>140</v>
      </c>
      <c r="AB116" s="194" t="s">
        <v>139</v>
      </c>
      <c r="AC116" s="194" t="s">
        <v>139</v>
      </c>
      <c r="AD116" s="194" t="s">
        <v>139</v>
      </c>
      <c r="AE116" s="194" t="s">
        <v>139</v>
      </c>
      <c r="AF116" s="194" t="s">
        <v>139</v>
      </c>
      <c r="AG116" s="194" t="s">
        <v>138</v>
      </c>
      <c r="AH116" s="194" t="s">
        <v>139</v>
      </c>
      <c r="AI116" s="194" t="s">
        <v>139</v>
      </c>
      <c r="AJ116" s="194" t="s">
        <v>139</v>
      </c>
      <c r="AK116" s="194" t="s">
        <v>139</v>
      </c>
      <c r="AL116" s="194" t="s">
        <v>138</v>
      </c>
      <c r="AM116" s="194" t="s">
        <v>138</v>
      </c>
      <c r="AN116" s="194" t="s">
        <v>139</v>
      </c>
      <c r="AO116" s="194" t="s">
        <v>139</v>
      </c>
      <c r="AP116" s="194" t="s">
        <v>139</v>
      </c>
      <c r="AQ116" s="194" t="s">
        <v>139</v>
      </c>
      <c r="AR116" s="194" t="s">
        <v>139</v>
      </c>
    </row>
    <row r="117" spans="1:44" ht="27.95">
      <c r="A117" s="193" t="s">
        <v>388</v>
      </c>
      <c r="B117" s="193" t="s">
        <v>403</v>
      </c>
      <c r="C117" s="193" t="s">
        <v>404</v>
      </c>
      <c r="D117" s="193" t="s">
        <v>405</v>
      </c>
      <c r="E117" s="194" t="s">
        <v>138</v>
      </c>
      <c r="F117" s="194" t="s">
        <v>138</v>
      </c>
      <c r="G117" s="194" t="s">
        <v>138</v>
      </c>
      <c r="H117" s="194" t="s">
        <v>138</v>
      </c>
      <c r="I117" s="194" t="s">
        <v>138</v>
      </c>
      <c r="J117" s="194" t="s">
        <v>138</v>
      </c>
      <c r="K117" s="194" t="s">
        <v>138</v>
      </c>
      <c r="L117" s="194" t="s">
        <v>138</v>
      </c>
      <c r="M117" s="194" t="s">
        <v>138</v>
      </c>
      <c r="N117" s="194" t="s">
        <v>138</v>
      </c>
      <c r="O117" s="194" t="s">
        <v>138</v>
      </c>
      <c r="P117" s="194" t="s">
        <v>138</v>
      </c>
      <c r="Q117" s="194" t="s">
        <v>138</v>
      </c>
      <c r="R117" s="194" t="s">
        <v>139</v>
      </c>
      <c r="S117" s="194" t="s">
        <v>138</v>
      </c>
      <c r="T117" s="194" t="s">
        <v>139</v>
      </c>
      <c r="U117" s="194" t="s">
        <v>139</v>
      </c>
      <c r="V117" s="194" t="s">
        <v>139</v>
      </c>
      <c r="W117" s="194" t="s">
        <v>139</v>
      </c>
      <c r="X117" s="194" t="s">
        <v>139</v>
      </c>
      <c r="Y117" s="194" t="s">
        <v>139</v>
      </c>
      <c r="Z117" s="194" t="s">
        <v>139</v>
      </c>
      <c r="AA117" s="194" t="s">
        <v>140</v>
      </c>
      <c r="AB117" s="194" t="s">
        <v>139</v>
      </c>
      <c r="AC117" s="194" t="s">
        <v>139</v>
      </c>
      <c r="AD117" s="194" t="s">
        <v>139</v>
      </c>
      <c r="AE117" s="194" t="s">
        <v>139</v>
      </c>
      <c r="AF117" s="194" t="s">
        <v>139</v>
      </c>
      <c r="AG117" s="194" t="s">
        <v>139</v>
      </c>
      <c r="AH117" s="194" t="s">
        <v>139</v>
      </c>
      <c r="AI117" s="194" t="s">
        <v>138</v>
      </c>
      <c r="AJ117" s="194" t="s">
        <v>139</v>
      </c>
      <c r="AK117" s="194" t="s">
        <v>139</v>
      </c>
      <c r="AL117" s="194" t="s">
        <v>138</v>
      </c>
      <c r="AM117" s="194" t="s">
        <v>138</v>
      </c>
      <c r="AN117" s="194" t="s">
        <v>138</v>
      </c>
      <c r="AO117" s="194" t="s">
        <v>138</v>
      </c>
      <c r="AP117" s="194" t="s">
        <v>139</v>
      </c>
      <c r="AQ117" s="194" t="s">
        <v>139</v>
      </c>
      <c r="AR117" s="194" t="s">
        <v>138</v>
      </c>
    </row>
    <row r="118" spans="1:44" ht="27.95">
      <c r="A118" s="193" t="s">
        <v>388</v>
      </c>
      <c r="B118" s="193" t="s">
        <v>403</v>
      </c>
      <c r="C118" s="193" t="s">
        <v>406</v>
      </c>
      <c r="D118" s="193" t="s">
        <v>407</v>
      </c>
      <c r="E118" s="194" t="s">
        <v>138</v>
      </c>
      <c r="F118" s="194" t="s">
        <v>138</v>
      </c>
      <c r="G118" s="194" t="s">
        <v>138</v>
      </c>
      <c r="H118" s="194" t="s">
        <v>138</v>
      </c>
      <c r="I118" s="194" t="s">
        <v>138</v>
      </c>
      <c r="J118" s="194" t="s">
        <v>138</v>
      </c>
      <c r="K118" s="194" t="s">
        <v>138</v>
      </c>
      <c r="L118" s="194" t="s">
        <v>138</v>
      </c>
      <c r="M118" s="194" t="s">
        <v>138</v>
      </c>
      <c r="N118" s="194" t="s">
        <v>138</v>
      </c>
      <c r="O118" s="194" t="s">
        <v>138</v>
      </c>
      <c r="P118" s="194" t="s">
        <v>138</v>
      </c>
      <c r="Q118" s="194" t="s">
        <v>138</v>
      </c>
      <c r="R118" s="194" t="s">
        <v>139</v>
      </c>
      <c r="S118" s="194" t="s">
        <v>139</v>
      </c>
      <c r="T118" s="194" t="s">
        <v>138</v>
      </c>
      <c r="U118" s="194" t="s">
        <v>139</v>
      </c>
      <c r="V118" s="194" t="s">
        <v>141</v>
      </c>
      <c r="W118" s="194" t="s">
        <v>139</v>
      </c>
      <c r="X118" s="194" t="s">
        <v>139</v>
      </c>
      <c r="Y118" s="194" t="s">
        <v>139</v>
      </c>
      <c r="Z118" s="194" t="s">
        <v>139</v>
      </c>
      <c r="AA118" s="194" t="s">
        <v>140</v>
      </c>
      <c r="AB118" s="194" t="s">
        <v>139</v>
      </c>
      <c r="AC118" s="194" t="s">
        <v>141</v>
      </c>
      <c r="AD118" s="194" t="s">
        <v>139</v>
      </c>
      <c r="AE118" s="194" t="s">
        <v>139</v>
      </c>
      <c r="AF118" s="194" t="s">
        <v>139</v>
      </c>
      <c r="AG118" s="194" t="s">
        <v>138</v>
      </c>
      <c r="AH118" s="194" t="s">
        <v>138</v>
      </c>
      <c r="AI118" s="194" t="s">
        <v>138</v>
      </c>
      <c r="AJ118" s="194" t="s">
        <v>138</v>
      </c>
      <c r="AK118" s="194" t="s">
        <v>139</v>
      </c>
      <c r="AL118" s="194" t="s">
        <v>138</v>
      </c>
      <c r="AM118" s="194" t="s">
        <v>139</v>
      </c>
      <c r="AN118" s="194" t="s">
        <v>138</v>
      </c>
      <c r="AO118" s="194" t="s">
        <v>138</v>
      </c>
      <c r="AP118" s="194" t="s">
        <v>139</v>
      </c>
      <c r="AQ118" s="194" t="s">
        <v>138</v>
      </c>
      <c r="AR118" s="194" t="s">
        <v>138</v>
      </c>
    </row>
    <row r="119" spans="1:44" ht="27.95">
      <c r="A119" s="193" t="s">
        <v>388</v>
      </c>
      <c r="B119" s="193" t="s">
        <v>408</v>
      </c>
      <c r="C119" s="193" t="s">
        <v>409</v>
      </c>
      <c r="D119" s="193" t="s">
        <v>410</v>
      </c>
      <c r="E119" s="194" t="s">
        <v>138</v>
      </c>
      <c r="F119" s="194" t="s">
        <v>138</v>
      </c>
      <c r="G119" s="194" t="s">
        <v>138</v>
      </c>
      <c r="H119" s="194" t="s">
        <v>138</v>
      </c>
      <c r="I119" s="194" t="s">
        <v>138</v>
      </c>
      <c r="J119" s="194" t="s">
        <v>138</v>
      </c>
      <c r="K119" s="194" t="s">
        <v>138</v>
      </c>
      <c r="L119" s="194" t="s">
        <v>138</v>
      </c>
      <c r="M119" s="194" t="s">
        <v>138</v>
      </c>
      <c r="N119" s="194" t="s">
        <v>138</v>
      </c>
      <c r="O119" s="194" t="s">
        <v>138</v>
      </c>
      <c r="P119" s="194" t="s">
        <v>138</v>
      </c>
      <c r="Q119" s="194" t="s">
        <v>138</v>
      </c>
      <c r="R119" s="194" t="s">
        <v>139</v>
      </c>
      <c r="S119" s="194" t="s">
        <v>139</v>
      </c>
      <c r="T119" s="194" t="s">
        <v>138</v>
      </c>
      <c r="U119" s="194" t="s">
        <v>139</v>
      </c>
      <c r="V119" s="194" t="s">
        <v>139</v>
      </c>
      <c r="W119" s="194" t="s">
        <v>139</v>
      </c>
      <c r="X119" s="194" t="s">
        <v>139</v>
      </c>
      <c r="Y119" s="194" t="s">
        <v>139</v>
      </c>
      <c r="Z119" s="194" t="s">
        <v>139</v>
      </c>
      <c r="AA119" s="194" t="s">
        <v>140</v>
      </c>
      <c r="AB119" s="194" t="s">
        <v>139</v>
      </c>
      <c r="AC119" s="194" t="s">
        <v>139</v>
      </c>
      <c r="AD119" s="194" t="s">
        <v>139</v>
      </c>
      <c r="AE119" s="194" t="s">
        <v>139</v>
      </c>
      <c r="AF119" s="194" t="s">
        <v>139</v>
      </c>
      <c r="AG119" s="194" t="s">
        <v>138</v>
      </c>
      <c r="AH119" s="194" t="s">
        <v>139</v>
      </c>
      <c r="AI119" s="194" t="s">
        <v>138</v>
      </c>
      <c r="AJ119" s="194" t="s">
        <v>139</v>
      </c>
      <c r="AK119" s="194" t="s">
        <v>138</v>
      </c>
      <c r="AL119" s="194" t="s">
        <v>138</v>
      </c>
      <c r="AM119" s="194" t="s">
        <v>138</v>
      </c>
      <c r="AN119" s="194" t="s">
        <v>138</v>
      </c>
      <c r="AO119" s="194" t="s">
        <v>138</v>
      </c>
      <c r="AP119" s="194" t="s">
        <v>139</v>
      </c>
      <c r="AQ119" s="194" t="s">
        <v>138</v>
      </c>
      <c r="AR119" s="194" t="s">
        <v>139</v>
      </c>
    </row>
    <row r="120" spans="1:44" ht="14.1">
      <c r="A120" s="193" t="s">
        <v>388</v>
      </c>
      <c r="B120" s="193" t="s">
        <v>408</v>
      </c>
      <c r="C120" s="193" t="s">
        <v>411</v>
      </c>
      <c r="D120" s="193" t="s">
        <v>412</v>
      </c>
      <c r="E120" s="194" t="s">
        <v>138</v>
      </c>
      <c r="F120" s="194" t="s">
        <v>138</v>
      </c>
      <c r="G120" s="194" t="s">
        <v>138</v>
      </c>
      <c r="H120" s="194" t="s">
        <v>138</v>
      </c>
      <c r="I120" s="194" t="s">
        <v>138</v>
      </c>
      <c r="J120" s="194" t="s">
        <v>138</v>
      </c>
      <c r="K120" s="194" t="s">
        <v>138</v>
      </c>
      <c r="L120" s="194" t="s">
        <v>138</v>
      </c>
      <c r="M120" s="194" t="s">
        <v>138</v>
      </c>
      <c r="N120" s="194" t="s">
        <v>138</v>
      </c>
      <c r="O120" s="194" t="s">
        <v>138</v>
      </c>
      <c r="P120" s="194" t="s">
        <v>138</v>
      </c>
      <c r="Q120" s="194" t="s">
        <v>138</v>
      </c>
      <c r="R120" s="194" t="s">
        <v>139</v>
      </c>
      <c r="S120" s="194" t="s">
        <v>139</v>
      </c>
      <c r="T120" s="194" t="s">
        <v>138</v>
      </c>
      <c r="U120" s="194" t="s">
        <v>139</v>
      </c>
      <c r="V120" s="194" t="s">
        <v>139</v>
      </c>
      <c r="W120" s="194" t="s">
        <v>139</v>
      </c>
      <c r="X120" s="194" t="s">
        <v>139</v>
      </c>
      <c r="Y120" s="194" t="s">
        <v>139</v>
      </c>
      <c r="Z120" s="194" t="s">
        <v>139</v>
      </c>
      <c r="AA120" s="194" t="s">
        <v>140</v>
      </c>
      <c r="AB120" s="194" t="s">
        <v>139</v>
      </c>
      <c r="AC120" s="194" t="s">
        <v>139</v>
      </c>
      <c r="AD120" s="194" t="s">
        <v>139</v>
      </c>
      <c r="AE120" s="194" t="s">
        <v>139</v>
      </c>
      <c r="AF120" s="194" t="s">
        <v>139</v>
      </c>
      <c r="AG120" s="194" t="s">
        <v>138</v>
      </c>
      <c r="AH120" s="194" t="s">
        <v>139</v>
      </c>
      <c r="AI120" s="194" t="s">
        <v>138</v>
      </c>
      <c r="AJ120" s="194" t="s">
        <v>139</v>
      </c>
      <c r="AK120" s="194" t="s">
        <v>138</v>
      </c>
      <c r="AL120" s="194" t="s">
        <v>138</v>
      </c>
      <c r="AM120" s="194" t="s">
        <v>138</v>
      </c>
      <c r="AN120" s="194" t="s">
        <v>138</v>
      </c>
      <c r="AO120" s="194" t="s">
        <v>138</v>
      </c>
      <c r="AP120" s="194" t="s">
        <v>139</v>
      </c>
      <c r="AQ120" s="194" t="s">
        <v>138</v>
      </c>
      <c r="AR120" s="194" t="s">
        <v>139</v>
      </c>
    </row>
    <row r="121" spans="1:44" ht="27.95">
      <c r="A121" s="193" t="s">
        <v>388</v>
      </c>
      <c r="B121" s="193" t="s">
        <v>408</v>
      </c>
      <c r="C121" s="193" t="s">
        <v>413</v>
      </c>
      <c r="D121" s="193" t="s">
        <v>414</v>
      </c>
      <c r="E121" s="194" t="s">
        <v>138</v>
      </c>
      <c r="F121" s="194" t="s">
        <v>138</v>
      </c>
      <c r="G121" s="194" t="s">
        <v>138</v>
      </c>
      <c r="H121" s="194" t="s">
        <v>138</v>
      </c>
      <c r="I121" s="194" t="s">
        <v>138</v>
      </c>
      <c r="J121" s="194" t="s">
        <v>138</v>
      </c>
      <c r="K121" s="194" t="s">
        <v>138</v>
      </c>
      <c r="L121" s="194" t="s">
        <v>138</v>
      </c>
      <c r="M121" s="194" t="s">
        <v>138</v>
      </c>
      <c r="N121" s="194" t="s">
        <v>138</v>
      </c>
      <c r="O121" s="194" t="s">
        <v>139</v>
      </c>
      <c r="P121" s="194" t="s">
        <v>139</v>
      </c>
      <c r="Q121" s="194" t="s">
        <v>139</v>
      </c>
      <c r="R121" s="194" t="s">
        <v>139</v>
      </c>
      <c r="S121" s="194" t="s">
        <v>138</v>
      </c>
      <c r="T121" s="194" t="s">
        <v>139</v>
      </c>
      <c r="U121" s="194" t="s">
        <v>139</v>
      </c>
      <c r="V121" s="194" t="s">
        <v>141</v>
      </c>
      <c r="W121" s="194" t="s">
        <v>139</v>
      </c>
      <c r="X121" s="194" t="s">
        <v>139</v>
      </c>
      <c r="Y121" s="194" t="s">
        <v>139</v>
      </c>
      <c r="Z121" s="194" t="s">
        <v>139</v>
      </c>
      <c r="AA121" s="194" t="s">
        <v>140</v>
      </c>
      <c r="AB121" s="194" t="s">
        <v>139</v>
      </c>
      <c r="AC121" s="194" t="s">
        <v>139</v>
      </c>
      <c r="AD121" s="194" t="s">
        <v>139</v>
      </c>
      <c r="AE121" s="194" t="s">
        <v>139</v>
      </c>
      <c r="AF121" s="194" t="s">
        <v>139</v>
      </c>
      <c r="AG121" s="194" t="s">
        <v>139</v>
      </c>
      <c r="AH121" s="194" t="s">
        <v>139</v>
      </c>
      <c r="AI121" s="194" t="s">
        <v>138</v>
      </c>
      <c r="AJ121" s="194" t="s">
        <v>139</v>
      </c>
      <c r="AK121" s="194" t="s">
        <v>138</v>
      </c>
      <c r="AL121" s="194" t="s">
        <v>138</v>
      </c>
      <c r="AM121" s="194" t="s">
        <v>138</v>
      </c>
      <c r="AN121" s="194" t="s">
        <v>138</v>
      </c>
      <c r="AO121" s="194" t="s">
        <v>139</v>
      </c>
      <c r="AP121" s="194" t="s">
        <v>138</v>
      </c>
      <c r="AQ121" s="194" t="s">
        <v>139</v>
      </c>
      <c r="AR121" s="194" t="s">
        <v>138</v>
      </c>
    </row>
    <row r="122" spans="1:44" ht="27.95">
      <c r="A122" s="193" t="s">
        <v>388</v>
      </c>
      <c r="B122" s="193" t="s">
        <v>415</v>
      </c>
      <c r="C122" s="193" t="s">
        <v>416</v>
      </c>
      <c r="D122" s="193" t="s">
        <v>417</v>
      </c>
      <c r="E122" s="194" t="s">
        <v>138</v>
      </c>
      <c r="F122" s="194" t="s">
        <v>138</v>
      </c>
      <c r="G122" s="194" t="s">
        <v>138</v>
      </c>
      <c r="H122" s="194" t="s">
        <v>138</v>
      </c>
      <c r="I122" s="194" t="s">
        <v>138</v>
      </c>
      <c r="J122" s="194" t="s">
        <v>138</v>
      </c>
      <c r="K122" s="194" t="s">
        <v>138</v>
      </c>
      <c r="L122" s="194" t="s">
        <v>139</v>
      </c>
      <c r="M122" s="194" t="s">
        <v>139</v>
      </c>
      <c r="N122" s="194" t="s">
        <v>138</v>
      </c>
      <c r="O122" s="194" t="s">
        <v>139</v>
      </c>
      <c r="P122" s="194" t="s">
        <v>138</v>
      </c>
      <c r="Q122" s="194" t="s">
        <v>139</v>
      </c>
      <c r="R122" s="194" t="s">
        <v>138</v>
      </c>
      <c r="S122" s="194" t="s">
        <v>139</v>
      </c>
      <c r="T122" s="194" t="s">
        <v>139</v>
      </c>
      <c r="U122" s="194" t="s">
        <v>139</v>
      </c>
      <c r="V122" s="194" t="s">
        <v>139</v>
      </c>
      <c r="W122" s="194" t="s">
        <v>139</v>
      </c>
      <c r="X122" s="194" t="s">
        <v>139</v>
      </c>
      <c r="Y122" s="194" t="s">
        <v>139</v>
      </c>
      <c r="Z122" s="194" t="s">
        <v>139</v>
      </c>
      <c r="AA122" s="194" t="s">
        <v>140</v>
      </c>
      <c r="AB122" s="194" t="s">
        <v>139</v>
      </c>
      <c r="AC122" s="194" t="s">
        <v>139</v>
      </c>
      <c r="AD122" s="194" t="s">
        <v>139</v>
      </c>
      <c r="AE122" s="194" t="s">
        <v>139</v>
      </c>
      <c r="AF122" s="194" t="s">
        <v>139</v>
      </c>
      <c r="AG122" s="194" t="s">
        <v>138</v>
      </c>
      <c r="AH122" s="194" t="s">
        <v>139</v>
      </c>
      <c r="AI122" s="194" t="s">
        <v>138</v>
      </c>
      <c r="AJ122" s="194" t="s">
        <v>138</v>
      </c>
      <c r="AK122" s="194" t="s">
        <v>139</v>
      </c>
      <c r="AL122" s="194" t="s">
        <v>138</v>
      </c>
      <c r="AM122" s="194" t="s">
        <v>138</v>
      </c>
      <c r="AN122" s="194" t="s">
        <v>139</v>
      </c>
      <c r="AO122" s="194" t="s">
        <v>139</v>
      </c>
      <c r="AP122" s="194" t="s">
        <v>139</v>
      </c>
      <c r="AQ122" s="194" t="s">
        <v>139</v>
      </c>
      <c r="AR122" s="194" t="s">
        <v>138</v>
      </c>
    </row>
    <row r="123" spans="1:44" ht="14.1">
      <c r="A123" s="193" t="s">
        <v>388</v>
      </c>
      <c r="B123" s="193" t="s">
        <v>415</v>
      </c>
      <c r="C123" s="193" t="s">
        <v>418</v>
      </c>
      <c r="D123" s="193" t="s">
        <v>419</v>
      </c>
      <c r="E123" s="194" t="s">
        <v>138</v>
      </c>
      <c r="F123" s="194" t="s">
        <v>138</v>
      </c>
      <c r="G123" s="194" t="s">
        <v>138</v>
      </c>
      <c r="H123" s="194" t="s">
        <v>138</v>
      </c>
      <c r="I123" s="194" t="s">
        <v>138</v>
      </c>
      <c r="J123" s="194" t="s">
        <v>138</v>
      </c>
      <c r="K123" s="194" t="s">
        <v>138</v>
      </c>
      <c r="L123" s="194" t="s">
        <v>138</v>
      </c>
      <c r="M123" s="194" t="s">
        <v>139</v>
      </c>
      <c r="N123" s="194" t="s">
        <v>138</v>
      </c>
      <c r="O123" s="194" t="s">
        <v>138</v>
      </c>
      <c r="P123" s="194" t="s">
        <v>138</v>
      </c>
      <c r="Q123" s="194" t="s">
        <v>138</v>
      </c>
      <c r="R123" s="194" t="s">
        <v>138</v>
      </c>
      <c r="S123" s="194" t="s">
        <v>139</v>
      </c>
      <c r="T123" s="194" t="s">
        <v>139</v>
      </c>
      <c r="U123" s="194" t="s">
        <v>141</v>
      </c>
      <c r="V123" s="194" t="s">
        <v>141</v>
      </c>
      <c r="W123" s="194" t="s">
        <v>141</v>
      </c>
      <c r="X123" s="194" t="s">
        <v>141</v>
      </c>
      <c r="Y123" s="194" t="s">
        <v>141</v>
      </c>
      <c r="Z123" s="194" t="s">
        <v>141</v>
      </c>
      <c r="AA123" s="194" t="s">
        <v>140</v>
      </c>
      <c r="AB123" s="194" t="s">
        <v>139</v>
      </c>
      <c r="AC123" s="194" t="s">
        <v>139</v>
      </c>
      <c r="AD123" s="194" t="s">
        <v>139</v>
      </c>
      <c r="AE123" s="194" t="s">
        <v>141</v>
      </c>
      <c r="AF123" s="194" t="s">
        <v>139</v>
      </c>
      <c r="AG123" s="194" t="s">
        <v>138</v>
      </c>
      <c r="AH123" s="194" t="s">
        <v>139</v>
      </c>
      <c r="AI123" s="194" t="s">
        <v>138</v>
      </c>
      <c r="AJ123" s="194" t="s">
        <v>138</v>
      </c>
      <c r="AK123" s="194" t="s">
        <v>138</v>
      </c>
      <c r="AL123" s="194" t="s">
        <v>138</v>
      </c>
      <c r="AM123" s="194" t="s">
        <v>138</v>
      </c>
      <c r="AN123" s="194" t="s">
        <v>138</v>
      </c>
      <c r="AO123" s="194" t="s">
        <v>138</v>
      </c>
      <c r="AP123" s="194" t="s">
        <v>139</v>
      </c>
      <c r="AQ123" s="194" t="s">
        <v>139</v>
      </c>
      <c r="AR123" s="194" t="s">
        <v>138</v>
      </c>
    </row>
    <row r="124" spans="1:44" ht="27.95">
      <c r="A124" s="193" t="s">
        <v>388</v>
      </c>
      <c r="B124" s="193" t="s">
        <v>415</v>
      </c>
      <c r="C124" s="193" t="s">
        <v>420</v>
      </c>
      <c r="D124" s="193" t="s">
        <v>421</v>
      </c>
      <c r="E124" s="194" t="s">
        <v>138</v>
      </c>
      <c r="F124" s="194" t="s">
        <v>138</v>
      </c>
      <c r="G124" s="194" t="s">
        <v>138</v>
      </c>
      <c r="H124" s="194" t="s">
        <v>138</v>
      </c>
      <c r="I124" s="194" t="s">
        <v>138</v>
      </c>
      <c r="J124" s="194" t="s">
        <v>138</v>
      </c>
      <c r="K124" s="194" t="s">
        <v>138</v>
      </c>
      <c r="L124" s="194" t="s">
        <v>138</v>
      </c>
      <c r="M124" s="194" t="s">
        <v>138</v>
      </c>
      <c r="N124" s="194" t="s">
        <v>138</v>
      </c>
      <c r="O124" s="194" t="s">
        <v>138</v>
      </c>
      <c r="P124" s="194" t="s">
        <v>138</v>
      </c>
      <c r="Q124" s="194" t="s">
        <v>139</v>
      </c>
      <c r="R124" s="194" t="s">
        <v>138</v>
      </c>
      <c r="S124" s="194" t="s">
        <v>139</v>
      </c>
      <c r="T124" s="194" t="s">
        <v>139</v>
      </c>
      <c r="U124" s="194" t="s">
        <v>139</v>
      </c>
      <c r="V124" s="194" t="s">
        <v>139</v>
      </c>
      <c r="W124" s="194" t="s">
        <v>141</v>
      </c>
      <c r="X124" s="194" t="s">
        <v>141</v>
      </c>
      <c r="Y124" s="194" t="s">
        <v>139</v>
      </c>
      <c r="Z124" s="194" t="s">
        <v>139</v>
      </c>
      <c r="AA124" s="194" t="s">
        <v>140</v>
      </c>
      <c r="AB124" s="194" t="s">
        <v>139</v>
      </c>
      <c r="AC124" s="194" t="s">
        <v>139</v>
      </c>
      <c r="AD124" s="194" t="s">
        <v>139</v>
      </c>
      <c r="AE124" s="194" t="s">
        <v>141</v>
      </c>
      <c r="AF124" s="194" t="s">
        <v>139</v>
      </c>
      <c r="AG124" s="194" t="s">
        <v>138</v>
      </c>
      <c r="AH124" s="194" t="s">
        <v>139</v>
      </c>
      <c r="AI124" s="194" t="s">
        <v>138</v>
      </c>
      <c r="AJ124" s="194" t="s">
        <v>138</v>
      </c>
      <c r="AK124" s="194" t="s">
        <v>138</v>
      </c>
      <c r="AL124" s="194" t="s">
        <v>138</v>
      </c>
      <c r="AM124" s="194" t="s">
        <v>138</v>
      </c>
      <c r="AN124" s="194" t="s">
        <v>138</v>
      </c>
      <c r="AO124" s="194" t="s">
        <v>138</v>
      </c>
      <c r="AP124" s="194" t="s">
        <v>138</v>
      </c>
      <c r="AQ124" s="194" t="s">
        <v>138</v>
      </c>
      <c r="AR124" s="194" t="s">
        <v>138</v>
      </c>
    </row>
    <row r="125" spans="1:44" ht="27.95">
      <c r="A125" s="193" t="s">
        <v>422</v>
      </c>
      <c r="B125" s="193" t="s">
        <v>423</v>
      </c>
      <c r="C125" s="193" t="s">
        <v>424</v>
      </c>
      <c r="D125" s="193" t="s">
        <v>425</v>
      </c>
      <c r="E125" s="194" t="s">
        <v>138</v>
      </c>
      <c r="F125" s="194" t="s">
        <v>138</v>
      </c>
      <c r="G125" s="194" t="s">
        <v>138</v>
      </c>
      <c r="H125" s="194" t="s">
        <v>138</v>
      </c>
      <c r="I125" s="194" t="s">
        <v>138</v>
      </c>
      <c r="J125" s="194" t="s">
        <v>138</v>
      </c>
      <c r="K125" s="194" t="s">
        <v>138</v>
      </c>
      <c r="L125" s="194" t="s">
        <v>138</v>
      </c>
      <c r="M125" s="194" t="s">
        <v>138</v>
      </c>
      <c r="N125" s="194" t="s">
        <v>138</v>
      </c>
      <c r="O125" s="194" t="s">
        <v>138</v>
      </c>
      <c r="P125" s="194" t="s">
        <v>139</v>
      </c>
      <c r="Q125" s="194" t="s">
        <v>139</v>
      </c>
      <c r="R125" s="194" t="s">
        <v>139</v>
      </c>
      <c r="S125" s="194" t="s">
        <v>138</v>
      </c>
      <c r="T125" s="194" t="s">
        <v>139</v>
      </c>
      <c r="U125" s="194" t="s">
        <v>139</v>
      </c>
      <c r="V125" s="194" t="s">
        <v>139</v>
      </c>
      <c r="W125" s="194" t="s">
        <v>139</v>
      </c>
      <c r="X125" s="194" t="s">
        <v>139</v>
      </c>
      <c r="Y125" s="194" t="s">
        <v>139</v>
      </c>
      <c r="Z125" s="194" t="s">
        <v>139</v>
      </c>
      <c r="AA125" s="194" t="s">
        <v>139</v>
      </c>
      <c r="AB125" s="194" t="s">
        <v>140</v>
      </c>
      <c r="AC125" s="194" t="s">
        <v>139</v>
      </c>
      <c r="AD125" s="194" t="s">
        <v>139</v>
      </c>
      <c r="AE125" s="194" t="s">
        <v>139</v>
      </c>
      <c r="AF125" s="194" t="s">
        <v>139</v>
      </c>
      <c r="AG125" s="194" t="s">
        <v>138</v>
      </c>
      <c r="AH125" s="194" t="s">
        <v>138</v>
      </c>
      <c r="AI125" s="194" t="s">
        <v>138</v>
      </c>
      <c r="AJ125" s="194" t="s">
        <v>138</v>
      </c>
      <c r="AK125" s="194" t="s">
        <v>138</v>
      </c>
      <c r="AL125" s="194" t="s">
        <v>138</v>
      </c>
      <c r="AM125" s="194" t="s">
        <v>139</v>
      </c>
      <c r="AN125" s="194" t="s">
        <v>138</v>
      </c>
      <c r="AO125" s="194" t="s">
        <v>139</v>
      </c>
      <c r="AP125" s="194" t="s">
        <v>138</v>
      </c>
      <c r="AQ125" s="194" t="s">
        <v>139</v>
      </c>
      <c r="AR125" s="194" t="s">
        <v>139</v>
      </c>
    </row>
    <row r="126" spans="1:44" ht="27.95">
      <c r="A126" s="193" t="s">
        <v>422</v>
      </c>
      <c r="B126" s="193" t="s">
        <v>423</v>
      </c>
      <c r="C126" s="193" t="s">
        <v>426</v>
      </c>
      <c r="D126" s="193" t="s">
        <v>427</v>
      </c>
      <c r="E126" s="194" t="s">
        <v>138</v>
      </c>
      <c r="F126" s="194" t="s">
        <v>138</v>
      </c>
      <c r="G126" s="194" t="s">
        <v>138</v>
      </c>
      <c r="H126" s="194" t="s">
        <v>138</v>
      </c>
      <c r="I126" s="194" t="s">
        <v>138</v>
      </c>
      <c r="J126" s="194" t="s">
        <v>138</v>
      </c>
      <c r="K126" s="194" t="s">
        <v>138</v>
      </c>
      <c r="L126" s="194" t="s">
        <v>138</v>
      </c>
      <c r="M126" s="194" t="s">
        <v>138</v>
      </c>
      <c r="N126" s="194" t="s">
        <v>139</v>
      </c>
      <c r="O126" s="194" t="s">
        <v>138</v>
      </c>
      <c r="P126" s="194" t="s">
        <v>139</v>
      </c>
      <c r="Q126" s="194" t="s">
        <v>139</v>
      </c>
      <c r="R126" s="194" t="s">
        <v>139</v>
      </c>
      <c r="S126" s="194" t="s">
        <v>139</v>
      </c>
      <c r="T126" s="194" t="s">
        <v>138</v>
      </c>
      <c r="U126" s="194" t="s">
        <v>141</v>
      </c>
      <c r="V126" s="194" t="s">
        <v>141</v>
      </c>
      <c r="W126" s="194" t="s">
        <v>139</v>
      </c>
      <c r="X126" s="194" t="s">
        <v>141</v>
      </c>
      <c r="Y126" s="194" t="s">
        <v>141</v>
      </c>
      <c r="Z126" s="194" t="s">
        <v>139</v>
      </c>
      <c r="AA126" s="194" t="s">
        <v>141</v>
      </c>
      <c r="AB126" s="194" t="s">
        <v>140</v>
      </c>
      <c r="AC126" s="194" t="s">
        <v>139</v>
      </c>
      <c r="AD126" s="194" t="s">
        <v>139</v>
      </c>
      <c r="AE126" s="194" t="s">
        <v>139</v>
      </c>
      <c r="AF126" s="194" t="s">
        <v>139</v>
      </c>
      <c r="AG126" s="194" t="s">
        <v>138</v>
      </c>
      <c r="AH126" s="194" t="s">
        <v>139</v>
      </c>
      <c r="AI126" s="194" t="s">
        <v>139</v>
      </c>
      <c r="AJ126" s="194" t="s">
        <v>139</v>
      </c>
      <c r="AK126" s="194" t="s">
        <v>138</v>
      </c>
      <c r="AL126" s="194" t="s">
        <v>138</v>
      </c>
      <c r="AM126" s="194" t="s">
        <v>138</v>
      </c>
      <c r="AN126" s="194" t="s">
        <v>138</v>
      </c>
      <c r="AO126" s="194" t="s">
        <v>138</v>
      </c>
      <c r="AP126" s="194" t="s">
        <v>138</v>
      </c>
      <c r="AQ126" s="194" t="s">
        <v>138</v>
      </c>
      <c r="AR126" s="194" t="s">
        <v>139</v>
      </c>
    </row>
    <row r="127" spans="1:44" ht="27.95">
      <c r="A127" s="193" t="s">
        <v>422</v>
      </c>
      <c r="B127" s="193" t="s">
        <v>423</v>
      </c>
      <c r="C127" s="193" t="s">
        <v>428</v>
      </c>
      <c r="D127" s="193" t="s">
        <v>429</v>
      </c>
      <c r="E127" s="194" t="s">
        <v>138</v>
      </c>
      <c r="F127" s="194" t="s">
        <v>138</v>
      </c>
      <c r="G127" s="194" t="s">
        <v>138</v>
      </c>
      <c r="H127" s="194" t="s">
        <v>138</v>
      </c>
      <c r="I127" s="194" t="s">
        <v>138</v>
      </c>
      <c r="J127" s="194" t="s">
        <v>138</v>
      </c>
      <c r="K127" s="194" t="s">
        <v>138</v>
      </c>
      <c r="L127" s="194" t="s">
        <v>138</v>
      </c>
      <c r="M127" s="194" t="s">
        <v>138</v>
      </c>
      <c r="N127" s="194" t="s">
        <v>139</v>
      </c>
      <c r="O127" s="194" t="s">
        <v>138</v>
      </c>
      <c r="P127" s="194" t="s">
        <v>138</v>
      </c>
      <c r="Q127" s="194" t="s">
        <v>139</v>
      </c>
      <c r="R127" s="194" t="s">
        <v>139</v>
      </c>
      <c r="S127" s="194" t="s">
        <v>138</v>
      </c>
      <c r="T127" s="194" t="s">
        <v>139</v>
      </c>
      <c r="U127" s="194" t="s">
        <v>141</v>
      </c>
      <c r="V127" s="194" t="s">
        <v>139</v>
      </c>
      <c r="W127" s="194" t="s">
        <v>139</v>
      </c>
      <c r="X127" s="194" t="s">
        <v>139</v>
      </c>
      <c r="Y127" s="194" t="s">
        <v>139</v>
      </c>
      <c r="Z127" s="194" t="s">
        <v>139</v>
      </c>
      <c r="AA127" s="194" t="s">
        <v>139</v>
      </c>
      <c r="AB127" s="194" t="s">
        <v>140</v>
      </c>
      <c r="AC127" s="194" t="s">
        <v>139</v>
      </c>
      <c r="AD127" s="194" t="s">
        <v>139</v>
      </c>
      <c r="AE127" s="194" t="s">
        <v>139</v>
      </c>
      <c r="AF127" s="194" t="s">
        <v>139</v>
      </c>
      <c r="AG127" s="194" t="s">
        <v>138</v>
      </c>
      <c r="AH127" s="194" t="s">
        <v>138</v>
      </c>
      <c r="AI127" s="194" t="s">
        <v>138</v>
      </c>
      <c r="AJ127" s="194" t="s">
        <v>138</v>
      </c>
      <c r="AK127" s="194" t="s">
        <v>139</v>
      </c>
      <c r="AL127" s="194" t="s">
        <v>139</v>
      </c>
      <c r="AM127" s="194" t="s">
        <v>139</v>
      </c>
      <c r="AN127" s="194" t="s">
        <v>138</v>
      </c>
      <c r="AO127" s="194" t="s">
        <v>138</v>
      </c>
      <c r="AP127" s="194" t="s">
        <v>138</v>
      </c>
      <c r="AQ127" s="194" t="s">
        <v>138</v>
      </c>
      <c r="AR127" s="194" t="s">
        <v>139</v>
      </c>
    </row>
    <row r="128" spans="1:44" ht="27.95">
      <c r="A128" s="193" t="s">
        <v>422</v>
      </c>
      <c r="B128" s="193" t="s">
        <v>423</v>
      </c>
      <c r="C128" s="193" t="s">
        <v>430</v>
      </c>
      <c r="D128" s="193" t="s">
        <v>431</v>
      </c>
      <c r="E128" s="194" t="s">
        <v>138</v>
      </c>
      <c r="F128" s="194" t="s">
        <v>138</v>
      </c>
      <c r="G128" s="194" t="s">
        <v>138</v>
      </c>
      <c r="H128" s="194" t="s">
        <v>138</v>
      </c>
      <c r="I128" s="194" t="s">
        <v>138</v>
      </c>
      <c r="J128" s="194" t="s">
        <v>138</v>
      </c>
      <c r="K128" s="194" t="s">
        <v>138</v>
      </c>
      <c r="L128" s="194" t="s">
        <v>138</v>
      </c>
      <c r="M128" s="194" t="s">
        <v>138</v>
      </c>
      <c r="N128" s="194" t="s">
        <v>139</v>
      </c>
      <c r="O128" s="194" t="s">
        <v>138</v>
      </c>
      <c r="P128" s="194" t="s">
        <v>138</v>
      </c>
      <c r="Q128" s="194" t="s">
        <v>138</v>
      </c>
      <c r="R128" s="194" t="s">
        <v>138</v>
      </c>
      <c r="S128" s="194" t="s">
        <v>139</v>
      </c>
      <c r="T128" s="194" t="s">
        <v>139</v>
      </c>
      <c r="U128" s="194" t="s">
        <v>141</v>
      </c>
      <c r="V128" s="194" t="s">
        <v>139</v>
      </c>
      <c r="W128" s="194" t="s">
        <v>139</v>
      </c>
      <c r="X128" s="194" t="s">
        <v>141</v>
      </c>
      <c r="Y128" s="194" t="s">
        <v>141</v>
      </c>
      <c r="Z128" s="194" t="s">
        <v>139</v>
      </c>
      <c r="AA128" s="194" t="s">
        <v>139</v>
      </c>
      <c r="AB128" s="194" t="s">
        <v>140</v>
      </c>
      <c r="AC128" s="194" t="s">
        <v>139</v>
      </c>
      <c r="AD128" s="194" t="s">
        <v>139</v>
      </c>
      <c r="AE128" s="194" t="s">
        <v>139</v>
      </c>
      <c r="AF128" s="194" t="s">
        <v>139</v>
      </c>
      <c r="AG128" s="194" t="s">
        <v>138</v>
      </c>
      <c r="AH128" s="194" t="s">
        <v>139</v>
      </c>
      <c r="AI128" s="194" t="s">
        <v>138</v>
      </c>
      <c r="AJ128" s="194" t="s">
        <v>138</v>
      </c>
      <c r="AK128" s="194" t="s">
        <v>139</v>
      </c>
      <c r="AL128" s="194" t="s">
        <v>139</v>
      </c>
      <c r="AM128" s="194" t="s">
        <v>139</v>
      </c>
      <c r="AN128" s="194" t="s">
        <v>139</v>
      </c>
      <c r="AO128" s="194" t="s">
        <v>139</v>
      </c>
      <c r="AP128" s="194" t="s">
        <v>138</v>
      </c>
      <c r="AQ128" s="194" t="s">
        <v>138</v>
      </c>
      <c r="AR128" s="194" t="s">
        <v>139</v>
      </c>
    </row>
    <row r="129" spans="1:44" ht="27.95">
      <c r="A129" s="193" t="s">
        <v>422</v>
      </c>
      <c r="B129" s="193" t="s">
        <v>423</v>
      </c>
      <c r="C129" s="193" t="s">
        <v>432</v>
      </c>
      <c r="D129" s="193" t="s">
        <v>433</v>
      </c>
      <c r="E129" s="194" t="s">
        <v>138</v>
      </c>
      <c r="F129" s="194" t="s">
        <v>138</v>
      </c>
      <c r="G129" s="194" t="s">
        <v>138</v>
      </c>
      <c r="H129" s="194" t="s">
        <v>138</v>
      </c>
      <c r="I129" s="194" t="s">
        <v>138</v>
      </c>
      <c r="J129" s="194" t="s">
        <v>139</v>
      </c>
      <c r="K129" s="194" t="s">
        <v>138</v>
      </c>
      <c r="L129" s="194" t="s">
        <v>138</v>
      </c>
      <c r="M129" s="194" t="s">
        <v>138</v>
      </c>
      <c r="N129" s="194" t="s">
        <v>138</v>
      </c>
      <c r="O129" s="194" t="s">
        <v>138</v>
      </c>
      <c r="P129" s="194" t="s">
        <v>138</v>
      </c>
      <c r="Q129" s="194" t="s">
        <v>139</v>
      </c>
      <c r="R129" s="194" t="s">
        <v>139</v>
      </c>
      <c r="S129" s="194" t="s">
        <v>138</v>
      </c>
      <c r="T129" s="194" t="s">
        <v>139</v>
      </c>
      <c r="U129" s="194" t="s">
        <v>140</v>
      </c>
      <c r="V129" s="194" t="s">
        <v>139</v>
      </c>
      <c r="W129" s="194" t="s">
        <v>139</v>
      </c>
      <c r="X129" s="194" t="s">
        <v>141</v>
      </c>
      <c r="Y129" s="194" t="s">
        <v>139</v>
      </c>
      <c r="Z129" s="194" t="s">
        <v>139</v>
      </c>
      <c r="AA129" s="194" t="s">
        <v>139</v>
      </c>
      <c r="AB129" s="194" t="s">
        <v>139</v>
      </c>
      <c r="AC129" s="194" t="s">
        <v>139</v>
      </c>
      <c r="AD129" s="194" t="s">
        <v>141</v>
      </c>
      <c r="AE129" s="194" t="s">
        <v>139</v>
      </c>
      <c r="AF129" s="194" t="s">
        <v>141</v>
      </c>
      <c r="AG129" s="194" t="s">
        <v>138</v>
      </c>
      <c r="AH129" s="194" t="s">
        <v>138</v>
      </c>
      <c r="AI129" s="194" t="s">
        <v>138</v>
      </c>
      <c r="AJ129" s="194" t="s">
        <v>139</v>
      </c>
      <c r="AK129" s="194" t="s">
        <v>138</v>
      </c>
      <c r="AL129" s="194" t="s">
        <v>138</v>
      </c>
      <c r="AM129" s="194" t="s">
        <v>139</v>
      </c>
      <c r="AN129" s="194" t="s">
        <v>138</v>
      </c>
      <c r="AO129" s="194" t="s">
        <v>138</v>
      </c>
      <c r="AP129" s="194" t="s">
        <v>139</v>
      </c>
      <c r="AQ129" s="194" t="s">
        <v>139</v>
      </c>
      <c r="AR129" s="194" t="s">
        <v>138</v>
      </c>
    </row>
    <row r="130" spans="1:44" ht="27.95">
      <c r="A130" s="193" t="s">
        <v>422</v>
      </c>
      <c r="B130" s="193" t="s">
        <v>434</v>
      </c>
      <c r="C130" s="193" t="s">
        <v>435</v>
      </c>
      <c r="D130" s="193" t="s">
        <v>436</v>
      </c>
      <c r="E130" s="194" t="s">
        <v>138</v>
      </c>
      <c r="F130" s="194" t="s">
        <v>138</v>
      </c>
      <c r="G130" s="194" t="s">
        <v>138</v>
      </c>
      <c r="H130" s="194" t="s">
        <v>138</v>
      </c>
      <c r="I130" s="194" t="s">
        <v>138</v>
      </c>
      <c r="J130" s="194" t="s">
        <v>138</v>
      </c>
      <c r="K130" s="194" t="s">
        <v>138</v>
      </c>
      <c r="L130" s="194" t="s">
        <v>138</v>
      </c>
      <c r="M130" s="194" t="s">
        <v>138</v>
      </c>
      <c r="N130" s="194" t="s">
        <v>138</v>
      </c>
      <c r="O130" s="194" t="s">
        <v>138</v>
      </c>
      <c r="P130" s="194" t="s">
        <v>138</v>
      </c>
      <c r="Q130" s="194" t="s">
        <v>138</v>
      </c>
      <c r="R130" s="194" t="s">
        <v>139</v>
      </c>
      <c r="S130" s="194" t="s">
        <v>138</v>
      </c>
      <c r="T130" s="194" t="s">
        <v>139</v>
      </c>
      <c r="U130" s="194" t="s">
        <v>141</v>
      </c>
      <c r="V130" s="194" t="s">
        <v>139</v>
      </c>
      <c r="W130" s="194" t="s">
        <v>139</v>
      </c>
      <c r="X130" s="194" t="s">
        <v>141</v>
      </c>
      <c r="Y130" s="194" t="s">
        <v>141</v>
      </c>
      <c r="Z130" s="194" t="s">
        <v>141</v>
      </c>
      <c r="AA130" s="194" t="s">
        <v>139</v>
      </c>
      <c r="AB130" s="194" t="s">
        <v>140</v>
      </c>
      <c r="AC130" s="194" t="s">
        <v>139</v>
      </c>
      <c r="AD130" s="194" t="s">
        <v>139</v>
      </c>
      <c r="AE130" s="194" t="s">
        <v>139</v>
      </c>
      <c r="AF130" s="194" t="s">
        <v>139</v>
      </c>
      <c r="AG130" s="194" t="s">
        <v>139</v>
      </c>
      <c r="AH130" s="194" t="s">
        <v>138</v>
      </c>
      <c r="AI130" s="194" t="s">
        <v>139</v>
      </c>
      <c r="AJ130" s="194" t="s">
        <v>139</v>
      </c>
      <c r="AK130" s="194" t="s">
        <v>138</v>
      </c>
      <c r="AL130" s="194" t="s">
        <v>139</v>
      </c>
      <c r="AM130" s="194" t="s">
        <v>138</v>
      </c>
      <c r="AN130" s="194" t="s">
        <v>139</v>
      </c>
      <c r="AO130" s="194" t="s">
        <v>139</v>
      </c>
      <c r="AP130" s="194" t="s">
        <v>139</v>
      </c>
      <c r="AQ130" s="194" t="s">
        <v>138</v>
      </c>
      <c r="AR130" s="194" t="s">
        <v>139</v>
      </c>
    </row>
    <row r="131" spans="1:44" ht="27.95">
      <c r="A131" s="193" t="s">
        <v>422</v>
      </c>
      <c r="B131" s="193" t="s">
        <v>434</v>
      </c>
      <c r="C131" s="193" t="s">
        <v>437</v>
      </c>
      <c r="D131" s="193" t="s">
        <v>438</v>
      </c>
      <c r="E131" s="194" t="s">
        <v>138</v>
      </c>
      <c r="F131" s="194" t="s">
        <v>138</v>
      </c>
      <c r="G131" s="194" t="s">
        <v>138</v>
      </c>
      <c r="H131" s="194" t="s">
        <v>138</v>
      </c>
      <c r="I131" s="194" t="s">
        <v>138</v>
      </c>
      <c r="J131" s="194" t="s">
        <v>138</v>
      </c>
      <c r="K131" s="194" t="s">
        <v>138</v>
      </c>
      <c r="L131" s="194" t="s">
        <v>138</v>
      </c>
      <c r="M131" s="194" t="s">
        <v>138</v>
      </c>
      <c r="N131" s="194" t="s">
        <v>138</v>
      </c>
      <c r="O131" s="194" t="s">
        <v>139</v>
      </c>
      <c r="P131" s="194" t="s">
        <v>139</v>
      </c>
      <c r="Q131" s="194" t="s">
        <v>139</v>
      </c>
      <c r="R131" s="194" t="s">
        <v>139</v>
      </c>
      <c r="S131" s="194" t="s">
        <v>138</v>
      </c>
      <c r="T131" s="194" t="s">
        <v>139</v>
      </c>
      <c r="U131" s="194" t="s">
        <v>141</v>
      </c>
      <c r="V131" s="194" t="s">
        <v>139</v>
      </c>
      <c r="W131" s="194" t="s">
        <v>139</v>
      </c>
      <c r="X131" s="194" t="s">
        <v>141</v>
      </c>
      <c r="Y131" s="194" t="s">
        <v>139</v>
      </c>
      <c r="Z131" s="194" t="s">
        <v>139</v>
      </c>
      <c r="AA131" s="194" t="s">
        <v>139</v>
      </c>
      <c r="AB131" s="194" t="s">
        <v>140</v>
      </c>
      <c r="AC131" s="194" t="s">
        <v>139</v>
      </c>
      <c r="AD131" s="194" t="s">
        <v>139</v>
      </c>
      <c r="AE131" s="194" t="s">
        <v>139</v>
      </c>
      <c r="AF131" s="194" t="s">
        <v>139</v>
      </c>
      <c r="AG131" s="194" t="s">
        <v>138</v>
      </c>
      <c r="AH131" s="194" t="s">
        <v>139</v>
      </c>
      <c r="AI131" s="194" t="s">
        <v>138</v>
      </c>
      <c r="AJ131" s="194" t="s">
        <v>138</v>
      </c>
      <c r="AK131" s="194" t="s">
        <v>138</v>
      </c>
      <c r="AL131" s="194" t="s">
        <v>138</v>
      </c>
      <c r="AM131" s="194" t="s">
        <v>139</v>
      </c>
      <c r="AN131" s="194" t="s">
        <v>139</v>
      </c>
      <c r="AO131" s="194" t="s">
        <v>139</v>
      </c>
      <c r="AP131" s="194" t="s">
        <v>139</v>
      </c>
      <c r="AQ131" s="194" t="s">
        <v>139</v>
      </c>
      <c r="AR131" s="194" t="s">
        <v>139</v>
      </c>
    </row>
    <row r="132" spans="1:44" ht="27.95">
      <c r="A132" s="193" t="s">
        <v>422</v>
      </c>
      <c r="B132" s="193" t="s">
        <v>434</v>
      </c>
      <c r="C132" s="193" t="s">
        <v>439</v>
      </c>
      <c r="D132" s="193" t="s">
        <v>440</v>
      </c>
      <c r="E132" s="194" t="s">
        <v>138</v>
      </c>
      <c r="F132" s="194" t="s">
        <v>138</v>
      </c>
      <c r="G132" s="194" t="s">
        <v>138</v>
      </c>
      <c r="H132" s="194" t="s">
        <v>138</v>
      </c>
      <c r="I132" s="194" t="s">
        <v>138</v>
      </c>
      <c r="J132" s="194" t="s">
        <v>138</v>
      </c>
      <c r="K132" s="194" t="s">
        <v>138</v>
      </c>
      <c r="L132" s="194" t="s">
        <v>138</v>
      </c>
      <c r="M132" s="194" t="s">
        <v>138</v>
      </c>
      <c r="N132" s="194" t="s">
        <v>139</v>
      </c>
      <c r="O132" s="194" t="s">
        <v>138</v>
      </c>
      <c r="P132" s="194" t="s">
        <v>138</v>
      </c>
      <c r="Q132" s="194" t="s">
        <v>138</v>
      </c>
      <c r="R132" s="194" t="s">
        <v>138</v>
      </c>
      <c r="S132" s="194" t="s">
        <v>139</v>
      </c>
      <c r="T132" s="194" t="s">
        <v>139</v>
      </c>
      <c r="U132" s="194" t="s">
        <v>141</v>
      </c>
      <c r="V132" s="194" t="s">
        <v>139</v>
      </c>
      <c r="W132" s="194" t="s">
        <v>139</v>
      </c>
      <c r="X132" s="194" t="s">
        <v>141</v>
      </c>
      <c r="Y132" s="194" t="s">
        <v>139</v>
      </c>
      <c r="Z132" s="194" t="s">
        <v>139</v>
      </c>
      <c r="AA132" s="194" t="s">
        <v>139</v>
      </c>
      <c r="AB132" s="194" t="s">
        <v>140</v>
      </c>
      <c r="AC132" s="194" t="s">
        <v>139</v>
      </c>
      <c r="AD132" s="194" t="s">
        <v>139</v>
      </c>
      <c r="AE132" s="194" t="s">
        <v>139</v>
      </c>
      <c r="AF132" s="194" t="s">
        <v>139</v>
      </c>
      <c r="AG132" s="194" t="s">
        <v>138</v>
      </c>
      <c r="AH132" s="194" t="s">
        <v>139</v>
      </c>
      <c r="AI132" s="194" t="s">
        <v>138</v>
      </c>
      <c r="AJ132" s="194" t="s">
        <v>138</v>
      </c>
      <c r="AK132" s="194" t="s">
        <v>138</v>
      </c>
      <c r="AL132" s="194" t="s">
        <v>138</v>
      </c>
      <c r="AM132" s="194" t="s">
        <v>139</v>
      </c>
      <c r="AN132" s="194" t="s">
        <v>138</v>
      </c>
      <c r="AO132" s="194" t="s">
        <v>138</v>
      </c>
      <c r="AP132" s="194" t="s">
        <v>138</v>
      </c>
      <c r="AQ132" s="194" t="s">
        <v>138</v>
      </c>
      <c r="AR132" s="194" t="s">
        <v>139</v>
      </c>
    </row>
    <row r="133" spans="1:44" ht="27.95">
      <c r="A133" s="193" t="s">
        <v>422</v>
      </c>
      <c r="B133" s="193" t="s">
        <v>434</v>
      </c>
      <c r="C133" s="193" t="s">
        <v>441</v>
      </c>
      <c r="D133" s="193" t="s">
        <v>442</v>
      </c>
      <c r="E133" s="194" t="s">
        <v>138</v>
      </c>
      <c r="F133" s="194" t="s">
        <v>138</v>
      </c>
      <c r="G133" s="194" t="s">
        <v>138</v>
      </c>
      <c r="H133" s="194" t="s">
        <v>138</v>
      </c>
      <c r="I133" s="194" t="s">
        <v>138</v>
      </c>
      <c r="J133" s="194" t="s">
        <v>138</v>
      </c>
      <c r="K133" s="194" t="s">
        <v>138</v>
      </c>
      <c r="L133" s="194" t="s">
        <v>138</v>
      </c>
      <c r="M133" s="194" t="s">
        <v>138</v>
      </c>
      <c r="N133" s="194" t="s">
        <v>139</v>
      </c>
      <c r="O133" s="194" t="s">
        <v>138</v>
      </c>
      <c r="P133" s="194" t="s">
        <v>139</v>
      </c>
      <c r="Q133" s="194" t="s">
        <v>139</v>
      </c>
      <c r="R133" s="194" t="s">
        <v>138</v>
      </c>
      <c r="S133" s="194" t="s">
        <v>139</v>
      </c>
      <c r="T133" s="194" t="s">
        <v>139</v>
      </c>
      <c r="U133" s="194" t="s">
        <v>139</v>
      </c>
      <c r="V133" s="194" t="s">
        <v>140</v>
      </c>
      <c r="W133" s="194" t="s">
        <v>139</v>
      </c>
      <c r="X133" s="194" t="s">
        <v>139</v>
      </c>
      <c r="Y133" s="194" t="s">
        <v>139</v>
      </c>
      <c r="Z133" s="194" t="s">
        <v>139</v>
      </c>
      <c r="AA133" s="194" t="s">
        <v>139</v>
      </c>
      <c r="AB133" s="194" t="s">
        <v>141</v>
      </c>
      <c r="AC133" s="194" t="s">
        <v>139</v>
      </c>
      <c r="AD133" s="194" t="s">
        <v>139</v>
      </c>
      <c r="AE133" s="194" t="s">
        <v>139</v>
      </c>
      <c r="AF133" s="194" t="s">
        <v>139</v>
      </c>
      <c r="AG133" s="194" t="s">
        <v>138</v>
      </c>
      <c r="AH133" s="194" t="s">
        <v>139</v>
      </c>
      <c r="AI133" s="194" t="s">
        <v>139</v>
      </c>
      <c r="AJ133" s="194" t="s">
        <v>139</v>
      </c>
      <c r="AK133" s="194" t="s">
        <v>139</v>
      </c>
      <c r="AL133" s="194" t="s">
        <v>139</v>
      </c>
      <c r="AM133" s="194" t="s">
        <v>139</v>
      </c>
      <c r="AN133" s="194" t="s">
        <v>139</v>
      </c>
      <c r="AO133" s="194" t="s">
        <v>139</v>
      </c>
      <c r="AP133" s="194" t="s">
        <v>138</v>
      </c>
      <c r="AQ133" s="194" t="s">
        <v>138</v>
      </c>
      <c r="AR133" s="194" t="s">
        <v>139</v>
      </c>
    </row>
    <row r="134" spans="1:44" ht="27.95">
      <c r="A134" s="193" t="s">
        <v>422</v>
      </c>
      <c r="B134" s="193" t="s">
        <v>434</v>
      </c>
      <c r="C134" s="193" t="s">
        <v>443</v>
      </c>
      <c r="D134" s="193" t="s">
        <v>444</v>
      </c>
      <c r="E134" s="194" t="s">
        <v>138</v>
      </c>
      <c r="F134" s="194" t="s">
        <v>138</v>
      </c>
      <c r="G134" s="194" t="s">
        <v>138</v>
      </c>
      <c r="H134" s="194" t="s">
        <v>138</v>
      </c>
      <c r="I134" s="194" t="s">
        <v>138</v>
      </c>
      <c r="J134" s="194" t="s">
        <v>138</v>
      </c>
      <c r="K134" s="194" t="s">
        <v>139</v>
      </c>
      <c r="L134" s="194" t="s">
        <v>139</v>
      </c>
      <c r="M134" s="194" t="s">
        <v>138</v>
      </c>
      <c r="N134" s="194" t="s">
        <v>139</v>
      </c>
      <c r="O134" s="194" t="s">
        <v>139</v>
      </c>
      <c r="P134" s="194" t="s">
        <v>138</v>
      </c>
      <c r="Q134" s="194" t="s">
        <v>139</v>
      </c>
      <c r="R134" s="194" t="s">
        <v>139</v>
      </c>
      <c r="S134" s="194" t="s">
        <v>138</v>
      </c>
      <c r="T134" s="194" t="s">
        <v>139</v>
      </c>
      <c r="U134" s="194" t="s">
        <v>141</v>
      </c>
      <c r="V134" s="194" t="s">
        <v>139</v>
      </c>
      <c r="W134" s="194" t="s">
        <v>139</v>
      </c>
      <c r="X134" s="194" t="s">
        <v>139</v>
      </c>
      <c r="Y134" s="194" t="s">
        <v>139</v>
      </c>
      <c r="Z134" s="194" t="s">
        <v>139</v>
      </c>
      <c r="AA134" s="194" t="s">
        <v>139</v>
      </c>
      <c r="AB134" s="194" t="s">
        <v>140</v>
      </c>
      <c r="AC134" s="194" t="s">
        <v>139</v>
      </c>
      <c r="AD134" s="194" t="s">
        <v>139</v>
      </c>
      <c r="AE134" s="194" t="s">
        <v>139</v>
      </c>
      <c r="AF134" s="194" t="s">
        <v>139</v>
      </c>
      <c r="AG134" s="194" t="s">
        <v>138</v>
      </c>
      <c r="AH134" s="194" t="s">
        <v>139</v>
      </c>
      <c r="AI134" s="194" t="s">
        <v>139</v>
      </c>
      <c r="AJ134" s="194" t="s">
        <v>138</v>
      </c>
      <c r="AK134" s="194" t="s">
        <v>139</v>
      </c>
      <c r="AL134" s="194" t="s">
        <v>139</v>
      </c>
      <c r="AM134" s="194" t="s">
        <v>139</v>
      </c>
      <c r="AN134" s="194" t="s">
        <v>139</v>
      </c>
      <c r="AO134" s="194" t="s">
        <v>138</v>
      </c>
      <c r="AP134" s="194" t="s">
        <v>138</v>
      </c>
      <c r="AQ134" s="194" t="s">
        <v>138</v>
      </c>
      <c r="AR134" s="194" t="s">
        <v>139</v>
      </c>
    </row>
    <row r="135" spans="1:44" ht="27.95">
      <c r="A135" s="193" t="s">
        <v>422</v>
      </c>
      <c r="B135" s="193" t="s">
        <v>445</v>
      </c>
      <c r="C135" s="193" t="s">
        <v>446</v>
      </c>
      <c r="D135" s="193" t="s">
        <v>447</v>
      </c>
      <c r="E135" s="194" t="s">
        <v>138</v>
      </c>
      <c r="F135" s="194" t="s">
        <v>138</v>
      </c>
      <c r="G135" s="194" t="s">
        <v>138</v>
      </c>
      <c r="H135" s="194" t="s">
        <v>138</v>
      </c>
      <c r="I135" s="194" t="s">
        <v>138</v>
      </c>
      <c r="J135" s="194" t="s">
        <v>138</v>
      </c>
      <c r="K135" s="194" t="s">
        <v>138</v>
      </c>
      <c r="L135" s="194" t="s">
        <v>138</v>
      </c>
      <c r="M135" s="194" t="s">
        <v>138</v>
      </c>
      <c r="N135" s="194" t="s">
        <v>138</v>
      </c>
      <c r="O135" s="194" t="s">
        <v>139</v>
      </c>
      <c r="P135" s="194" t="s">
        <v>139</v>
      </c>
      <c r="Q135" s="194" t="s">
        <v>139</v>
      </c>
      <c r="R135" s="194" t="s">
        <v>139</v>
      </c>
      <c r="S135" s="194" t="s">
        <v>139</v>
      </c>
      <c r="T135" s="194" t="s">
        <v>138</v>
      </c>
      <c r="U135" s="194" t="s">
        <v>139</v>
      </c>
      <c r="V135" s="194" t="s">
        <v>139</v>
      </c>
      <c r="W135" s="194" t="s">
        <v>139</v>
      </c>
      <c r="X135" s="194" t="s">
        <v>141</v>
      </c>
      <c r="Y135" s="194" t="s">
        <v>139</v>
      </c>
      <c r="Z135" s="194" t="s">
        <v>141</v>
      </c>
      <c r="AA135" s="194" t="s">
        <v>139</v>
      </c>
      <c r="AB135" s="194" t="s">
        <v>140</v>
      </c>
      <c r="AC135" s="194" t="s">
        <v>139</v>
      </c>
      <c r="AD135" s="194" t="s">
        <v>139</v>
      </c>
      <c r="AE135" s="194" t="s">
        <v>139</v>
      </c>
      <c r="AF135" s="194" t="s">
        <v>139</v>
      </c>
      <c r="AG135" s="194" t="s">
        <v>139</v>
      </c>
      <c r="AH135" s="194" t="s">
        <v>139</v>
      </c>
      <c r="AI135" s="194" t="s">
        <v>138</v>
      </c>
      <c r="AJ135" s="194" t="s">
        <v>138</v>
      </c>
      <c r="AK135" s="194" t="s">
        <v>138</v>
      </c>
      <c r="AL135" s="194" t="s">
        <v>138</v>
      </c>
      <c r="AM135" s="194" t="s">
        <v>139</v>
      </c>
      <c r="AN135" s="194" t="s">
        <v>139</v>
      </c>
      <c r="AO135" s="194" t="s">
        <v>139</v>
      </c>
      <c r="AP135" s="194" t="s">
        <v>139</v>
      </c>
      <c r="AQ135" s="194" t="s">
        <v>138</v>
      </c>
      <c r="AR135" s="194" t="s">
        <v>139</v>
      </c>
    </row>
    <row r="136" spans="1:44" ht="27.95">
      <c r="A136" s="193" t="s">
        <v>422</v>
      </c>
      <c r="B136" s="193" t="s">
        <v>445</v>
      </c>
      <c r="C136" s="193" t="s">
        <v>448</v>
      </c>
      <c r="D136" s="193" t="s">
        <v>449</v>
      </c>
      <c r="E136" s="194" t="s">
        <v>138</v>
      </c>
      <c r="F136" s="194" t="s">
        <v>138</v>
      </c>
      <c r="G136" s="194" t="s">
        <v>138</v>
      </c>
      <c r="H136" s="194" t="s">
        <v>138</v>
      </c>
      <c r="I136" s="194" t="s">
        <v>138</v>
      </c>
      <c r="J136" s="194" t="s">
        <v>138</v>
      </c>
      <c r="K136" s="194" t="s">
        <v>138</v>
      </c>
      <c r="L136" s="194" t="s">
        <v>138</v>
      </c>
      <c r="M136" s="194" t="s">
        <v>139</v>
      </c>
      <c r="N136" s="194" t="s">
        <v>138</v>
      </c>
      <c r="O136" s="194" t="s">
        <v>139</v>
      </c>
      <c r="P136" s="194" t="s">
        <v>138</v>
      </c>
      <c r="Q136" s="194" t="s">
        <v>139</v>
      </c>
      <c r="R136" s="194" t="s">
        <v>138</v>
      </c>
      <c r="S136" s="194" t="s">
        <v>139</v>
      </c>
      <c r="T136" s="194" t="s">
        <v>139</v>
      </c>
      <c r="U136" s="194" t="s">
        <v>141</v>
      </c>
      <c r="V136" s="194" t="s">
        <v>139</v>
      </c>
      <c r="W136" s="194" t="s">
        <v>139</v>
      </c>
      <c r="X136" s="194" t="s">
        <v>139</v>
      </c>
      <c r="Y136" s="194" t="s">
        <v>139</v>
      </c>
      <c r="Z136" s="194" t="s">
        <v>139</v>
      </c>
      <c r="AA136" s="194" t="s">
        <v>139</v>
      </c>
      <c r="AB136" s="194" t="s">
        <v>140</v>
      </c>
      <c r="AC136" s="194" t="s">
        <v>139</v>
      </c>
      <c r="AD136" s="194" t="s">
        <v>139</v>
      </c>
      <c r="AE136" s="194" t="s">
        <v>139</v>
      </c>
      <c r="AF136" s="194" t="s">
        <v>139</v>
      </c>
      <c r="AG136" s="194" t="s">
        <v>139</v>
      </c>
      <c r="AH136" s="194" t="s">
        <v>138</v>
      </c>
      <c r="AI136" s="194" t="s">
        <v>138</v>
      </c>
      <c r="AJ136" s="194" t="s">
        <v>138</v>
      </c>
      <c r="AK136" s="194" t="s">
        <v>138</v>
      </c>
      <c r="AL136" s="194" t="s">
        <v>139</v>
      </c>
      <c r="AM136" s="194" t="s">
        <v>139</v>
      </c>
      <c r="AN136" s="194" t="s">
        <v>139</v>
      </c>
      <c r="AO136" s="194" t="s">
        <v>138</v>
      </c>
      <c r="AP136" s="194" t="s">
        <v>138</v>
      </c>
      <c r="AQ136" s="194" t="s">
        <v>139</v>
      </c>
      <c r="AR136" s="194" t="s">
        <v>139</v>
      </c>
    </row>
    <row r="137" spans="1:44" ht="27.95">
      <c r="A137" s="193" t="s">
        <v>422</v>
      </c>
      <c r="B137" s="193" t="s">
        <v>445</v>
      </c>
      <c r="C137" s="193" t="s">
        <v>450</v>
      </c>
      <c r="D137" s="193" t="s">
        <v>451</v>
      </c>
      <c r="E137" s="194" t="s">
        <v>138</v>
      </c>
      <c r="F137" s="194" t="s">
        <v>138</v>
      </c>
      <c r="G137" s="194" t="s">
        <v>138</v>
      </c>
      <c r="H137" s="194" t="s">
        <v>138</v>
      </c>
      <c r="I137" s="194" t="s">
        <v>138</v>
      </c>
      <c r="J137" s="194" t="s">
        <v>138</v>
      </c>
      <c r="K137" s="194" t="s">
        <v>138</v>
      </c>
      <c r="L137" s="194" t="s">
        <v>138</v>
      </c>
      <c r="M137" s="194" t="s">
        <v>138</v>
      </c>
      <c r="N137" s="194" t="s">
        <v>139</v>
      </c>
      <c r="O137" s="194" t="s">
        <v>138</v>
      </c>
      <c r="P137" s="194" t="s">
        <v>138</v>
      </c>
      <c r="Q137" s="194" t="s">
        <v>139</v>
      </c>
      <c r="R137" s="194" t="s">
        <v>139</v>
      </c>
      <c r="S137" s="194" t="s">
        <v>138</v>
      </c>
      <c r="T137" s="194" t="s">
        <v>139</v>
      </c>
      <c r="U137" s="194" t="s">
        <v>139</v>
      </c>
      <c r="V137" s="194" t="s">
        <v>139</v>
      </c>
      <c r="W137" s="194" t="s">
        <v>141</v>
      </c>
      <c r="X137" s="194" t="s">
        <v>139</v>
      </c>
      <c r="Y137" s="194" t="s">
        <v>139</v>
      </c>
      <c r="Z137" s="194" t="s">
        <v>139</v>
      </c>
      <c r="AA137" s="194" t="s">
        <v>139</v>
      </c>
      <c r="AB137" s="194" t="s">
        <v>140</v>
      </c>
      <c r="AC137" s="194" t="s">
        <v>139</v>
      </c>
      <c r="AD137" s="194" t="s">
        <v>139</v>
      </c>
      <c r="AE137" s="194" t="s">
        <v>141</v>
      </c>
      <c r="AF137" s="194" t="s">
        <v>139</v>
      </c>
      <c r="AG137" s="194" t="s">
        <v>139</v>
      </c>
      <c r="AH137" s="194" t="s">
        <v>138</v>
      </c>
      <c r="AI137" s="194" t="s">
        <v>138</v>
      </c>
      <c r="AJ137" s="194" t="s">
        <v>138</v>
      </c>
      <c r="AK137" s="194" t="s">
        <v>138</v>
      </c>
      <c r="AL137" s="194" t="s">
        <v>138</v>
      </c>
      <c r="AM137" s="194" t="s">
        <v>138</v>
      </c>
      <c r="AN137" s="194" t="s">
        <v>138</v>
      </c>
      <c r="AO137" s="194" t="s">
        <v>138</v>
      </c>
      <c r="AP137" s="194" t="s">
        <v>138</v>
      </c>
      <c r="AQ137" s="194" t="s">
        <v>138</v>
      </c>
      <c r="AR137" s="194" t="s">
        <v>138</v>
      </c>
    </row>
    <row r="138" spans="1:44" ht="27.95">
      <c r="A138" s="193" t="s">
        <v>422</v>
      </c>
      <c r="B138" s="193" t="s">
        <v>445</v>
      </c>
      <c r="C138" s="193" t="s">
        <v>452</v>
      </c>
      <c r="D138" s="193" t="s">
        <v>453</v>
      </c>
      <c r="E138" s="194" t="s">
        <v>138</v>
      </c>
      <c r="F138" s="194" t="s">
        <v>138</v>
      </c>
      <c r="G138" s="194" t="s">
        <v>138</v>
      </c>
      <c r="H138" s="194" t="s">
        <v>138</v>
      </c>
      <c r="I138" s="194" t="s">
        <v>138</v>
      </c>
      <c r="J138" s="194" t="s">
        <v>138</v>
      </c>
      <c r="K138" s="194" t="s">
        <v>138</v>
      </c>
      <c r="L138" s="194" t="s">
        <v>138</v>
      </c>
      <c r="M138" s="194" t="s">
        <v>138</v>
      </c>
      <c r="N138" s="194" t="s">
        <v>138</v>
      </c>
      <c r="O138" s="194" t="s">
        <v>138</v>
      </c>
      <c r="P138" s="194" t="s">
        <v>138</v>
      </c>
      <c r="Q138" s="194" t="s">
        <v>138</v>
      </c>
      <c r="R138" s="194" t="s">
        <v>138</v>
      </c>
      <c r="S138" s="194" t="s">
        <v>139</v>
      </c>
      <c r="T138" s="194" t="s">
        <v>139</v>
      </c>
      <c r="U138" s="194" t="s">
        <v>139</v>
      </c>
      <c r="V138" s="194" t="s">
        <v>139</v>
      </c>
      <c r="W138" s="194" t="s">
        <v>141</v>
      </c>
      <c r="X138" s="194" t="s">
        <v>139</v>
      </c>
      <c r="Y138" s="194" t="s">
        <v>139</v>
      </c>
      <c r="Z138" s="194" t="s">
        <v>139</v>
      </c>
      <c r="AA138" s="194" t="s">
        <v>139</v>
      </c>
      <c r="AB138" s="194" t="s">
        <v>140</v>
      </c>
      <c r="AC138" s="194" t="s">
        <v>139</v>
      </c>
      <c r="AD138" s="194" t="s">
        <v>139</v>
      </c>
      <c r="AE138" s="194" t="s">
        <v>139</v>
      </c>
      <c r="AF138" s="194" t="s">
        <v>139</v>
      </c>
      <c r="AG138" s="194" t="s">
        <v>139</v>
      </c>
      <c r="AH138" s="194" t="s">
        <v>139</v>
      </c>
      <c r="AI138" s="194" t="s">
        <v>139</v>
      </c>
      <c r="AJ138" s="194" t="s">
        <v>138</v>
      </c>
      <c r="AK138" s="194" t="s">
        <v>138</v>
      </c>
      <c r="AL138" s="194" t="s">
        <v>139</v>
      </c>
      <c r="AM138" s="194" t="s">
        <v>139</v>
      </c>
      <c r="AN138" s="194" t="s">
        <v>138</v>
      </c>
      <c r="AO138" s="194" t="s">
        <v>138</v>
      </c>
      <c r="AP138" s="194" t="s">
        <v>138</v>
      </c>
      <c r="AQ138" s="194" t="s">
        <v>139</v>
      </c>
      <c r="AR138" s="194" t="s">
        <v>138</v>
      </c>
    </row>
    <row r="139" spans="1:44" ht="27.95">
      <c r="A139" s="193" t="s">
        <v>422</v>
      </c>
      <c r="B139" s="193" t="s">
        <v>445</v>
      </c>
      <c r="C139" s="193" t="s">
        <v>454</v>
      </c>
      <c r="D139" s="193" t="s">
        <v>455</v>
      </c>
      <c r="E139" s="194" t="s">
        <v>138</v>
      </c>
      <c r="F139" s="194" t="s">
        <v>138</v>
      </c>
      <c r="G139" s="194" t="s">
        <v>138</v>
      </c>
      <c r="H139" s="194" t="s">
        <v>138</v>
      </c>
      <c r="I139" s="194" t="s">
        <v>138</v>
      </c>
      <c r="J139" s="194" t="s">
        <v>138</v>
      </c>
      <c r="K139" s="194" t="s">
        <v>138</v>
      </c>
      <c r="L139" s="194" t="s">
        <v>138</v>
      </c>
      <c r="M139" s="194" t="s">
        <v>138</v>
      </c>
      <c r="N139" s="194" t="s">
        <v>139</v>
      </c>
      <c r="O139" s="194" t="s">
        <v>138</v>
      </c>
      <c r="P139" s="194" t="s">
        <v>138</v>
      </c>
      <c r="Q139" s="194" t="s">
        <v>138</v>
      </c>
      <c r="R139" s="194" t="s">
        <v>138</v>
      </c>
      <c r="S139" s="194" t="s">
        <v>139</v>
      </c>
      <c r="T139" s="194" t="s">
        <v>139</v>
      </c>
      <c r="U139" s="194" t="s">
        <v>139</v>
      </c>
      <c r="V139" s="194" t="s">
        <v>139</v>
      </c>
      <c r="W139" s="194" t="s">
        <v>139</v>
      </c>
      <c r="X139" s="194" t="s">
        <v>139</v>
      </c>
      <c r="Y139" s="194" t="s">
        <v>139</v>
      </c>
      <c r="Z139" s="194" t="s">
        <v>139</v>
      </c>
      <c r="AA139" s="194" t="s">
        <v>139</v>
      </c>
      <c r="AB139" s="194" t="s">
        <v>140</v>
      </c>
      <c r="AC139" s="194" t="s">
        <v>139</v>
      </c>
      <c r="AD139" s="194" t="s">
        <v>139</v>
      </c>
      <c r="AE139" s="194" t="s">
        <v>139</v>
      </c>
      <c r="AF139" s="194" t="s">
        <v>139</v>
      </c>
      <c r="AG139" s="194" t="s">
        <v>138</v>
      </c>
      <c r="AH139" s="194" t="s">
        <v>139</v>
      </c>
      <c r="AI139" s="194" t="s">
        <v>139</v>
      </c>
      <c r="AJ139" s="194" t="s">
        <v>138</v>
      </c>
      <c r="AK139" s="194" t="s">
        <v>139</v>
      </c>
      <c r="AL139" s="194" t="s">
        <v>139</v>
      </c>
      <c r="AM139" s="194" t="s">
        <v>139</v>
      </c>
      <c r="AN139" s="194" t="s">
        <v>139</v>
      </c>
      <c r="AO139" s="194" t="s">
        <v>139</v>
      </c>
      <c r="AP139" s="194" t="s">
        <v>138</v>
      </c>
      <c r="AQ139" s="194" t="s">
        <v>138</v>
      </c>
      <c r="AR139" s="194" t="s">
        <v>139</v>
      </c>
    </row>
    <row r="140" spans="1:44" ht="27.95">
      <c r="A140" s="193" t="s">
        <v>422</v>
      </c>
      <c r="B140" s="193" t="s">
        <v>456</v>
      </c>
      <c r="C140" s="193" t="s">
        <v>457</v>
      </c>
      <c r="D140" s="193" t="s">
        <v>458</v>
      </c>
      <c r="E140" s="194" t="s">
        <v>138</v>
      </c>
      <c r="F140" s="194" t="s">
        <v>138</v>
      </c>
      <c r="G140" s="194" t="s">
        <v>138</v>
      </c>
      <c r="H140" s="194" t="s">
        <v>138</v>
      </c>
      <c r="I140" s="194" t="s">
        <v>138</v>
      </c>
      <c r="J140" s="194" t="s">
        <v>138</v>
      </c>
      <c r="K140" s="194" t="s">
        <v>138</v>
      </c>
      <c r="L140" s="194" t="s">
        <v>139</v>
      </c>
      <c r="M140" s="194" t="s">
        <v>138</v>
      </c>
      <c r="N140" s="194" t="s">
        <v>138</v>
      </c>
      <c r="O140" s="194" t="s">
        <v>139</v>
      </c>
      <c r="P140" s="194" t="s">
        <v>139</v>
      </c>
      <c r="Q140" s="194" t="s">
        <v>139</v>
      </c>
      <c r="R140" s="194" t="s">
        <v>139</v>
      </c>
      <c r="S140" s="194" t="s">
        <v>138</v>
      </c>
      <c r="T140" s="194" t="s">
        <v>139</v>
      </c>
      <c r="U140" s="194" t="s">
        <v>139</v>
      </c>
      <c r="V140" s="194" t="s">
        <v>139</v>
      </c>
      <c r="W140" s="194" t="s">
        <v>139</v>
      </c>
      <c r="X140" s="194" t="s">
        <v>139</v>
      </c>
      <c r="Y140" s="194" t="s">
        <v>141</v>
      </c>
      <c r="Z140" s="194" t="s">
        <v>139</v>
      </c>
      <c r="AA140" s="194" t="s">
        <v>139</v>
      </c>
      <c r="AB140" s="194" t="s">
        <v>140</v>
      </c>
      <c r="AC140" s="194" t="s">
        <v>139</v>
      </c>
      <c r="AD140" s="194" t="s">
        <v>139</v>
      </c>
      <c r="AE140" s="194" t="s">
        <v>139</v>
      </c>
      <c r="AF140" s="194" t="s">
        <v>139</v>
      </c>
      <c r="AG140" s="194" t="s">
        <v>138</v>
      </c>
      <c r="AH140" s="194" t="s">
        <v>139</v>
      </c>
      <c r="AI140" s="194" t="s">
        <v>139</v>
      </c>
      <c r="AJ140" s="194" t="s">
        <v>138</v>
      </c>
      <c r="AK140" s="194" t="s">
        <v>139</v>
      </c>
      <c r="AL140" s="194" t="s">
        <v>139</v>
      </c>
      <c r="AM140" s="194" t="s">
        <v>138</v>
      </c>
      <c r="AN140" s="194" t="s">
        <v>138</v>
      </c>
      <c r="AO140" s="194" t="s">
        <v>138</v>
      </c>
      <c r="AP140" s="194" t="s">
        <v>138</v>
      </c>
      <c r="AQ140" s="194" t="s">
        <v>138</v>
      </c>
      <c r="AR140" s="194" t="s">
        <v>139</v>
      </c>
    </row>
    <row r="141" spans="1:44" ht="27.95">
      <c r="A141" s="193" t="s">
        <v>422</v>
      </c>
      <c r="B141" s="193" t="s">
        <v>456</v>
      </c>
      <c r="C141" s="193" t="s">
        <v>459</v>
      </c>
      <c r="D141" s="193" t="s">
        <v>460</v>
      </c>
      <c r="E141" s="194" t="s">
        <v>138</v>
      </c>
      <c r="F141" s="194" t="s">
        <v>138</v>
      </c>
      <c r="G141" s="194" t="s">
        <v>138</v>
      </c>
      <c r="H141" s="194" t="s">
        <v>138</v>
      </c>
      <c r="I141" s="194" t="s">
        <v>138</v>
      </c>
      <c r="J141" s="194" t="s">
        <v>138</v>
      </c>
      <c r="K141" s="194" t="s">
        <v>138</v>
      </c>
      <c r="L141" s="194" t="s">
        <v>138</v>
      </c>
      <c r="M141" s="194" t="s">
        <v>139</v>
      </c>
      <c r="N141" s="194" t="s">
        <v>138</v>
      </c>
      <c r="O141" s="194" t="s">
        <v>139</v>
      </c>
      <c r="P141" s="194" t="s">
        <v>138</v>
      </c>
      <c r="Q141" s="194" t="s">
        <v>139</v>
      </c>
      <c r="R141" s="194" t="s">
        <v>139</v>
      </c>
      <c r="S141" s="194" t="s">
        <v>138</v>
      </c>
      <c r="T141" s="194" t="s">
        <v>139</v>
      </c>
      <c r="U141" s="194" t="s">
        <v>139</v>
      </c>
      <c r="V141" s="194" t="s">
        <v>139</v>
      </c>
      <c r="W141" s="194" t="s">
        <v>141</v>
      </c>
      <c r="X141" s="194" t="s">
        <v>139</v>
      </c>
      <c r="Y141" s="194" t="s">
        <v>139</v>
      </c>
      <c r="Z141" s="194" t="s">
        <v>139</v>
      </c>
      <c r="AA141" s="194" t="s">
        <v>139</v>
      </c>
      <c r="AB141" s="194" t="s">
        <v>140</v>
      </c>
      <c r="AC141" s="194" t="s">
        <v>139</v>
      </c>
      <c r="AD141" s="194" t="s">
        <v>139</v>
      </c>
      <c r="AE141" s="194" t="s">
        <v>139</v>
      </c>
      <c r="AF141" s="194" t="s">
        <v>139</v>
      </c>
      <c r="AG141" s="194" t="s">
        <v>138</v>
      </c>
      <c r="AH141" s="194" t="s">
        <v>138</v>
      </c>
      <c r="AI141" s="194" t="s">
        <v>138</v>
      </c>
      <c r="AJ141" s="194" t="s">
        <v>138</v>
      </c>
      <c r="AK141" s="194" t="s">
        <v>138</v>
      </c>
      <c r="AL141" s="194" t="s">
        <v>139</v>
      </c>
      <c r="AM141" s="194" t="s">
        <v>139</v>
      </c>
      <c r="AN141" s="194" t="s">
        <v>139</v>
      </c>
      <c r="AO141" s="194" t="s">
        <v>138</v>
      </c>
      <c r="AP141" s="194" t="s">
        <v>138</v>
      </c>
      <c r="AQ141" s="194" t="s">
        <v>139</v>
      </c>
      <c r="AR141" s="194" t="s">
        <v>138</v>
      </c>
    </row>
    <row r="142" spans="1:44" ht="41.1" customHeight="1">
      <c r="A142" s="193" t="s">
        <v>422</v>
      </c>
      <c r="B142" s="193" t="s">
        <v>456</v>
      </c>
      <c r="C142" s="193" t="s">
        <v>461</v>
      </c>
      <c r="D142" s="193" t="s">
        <v>462</v>
      </c>
      <c r="E142" s="194" t="s">
        <v>138</v>
      </c>
      <c r="F142" s="194" t="s">
        <v>138</v>
      </c>
      <c r="G142" s="194" t="s">
        <v>139</v>
      </c>
      <c r="H142" s="194" t="s">
        <v>138</v>
      </c>
      <c r="I142" s="194" t="s">
        <v>138</v>
      </c>
      <c r="J142" s="194" t="s">
        <v>138</v>
      </c>
      <c r="K142" s="194" t="s">
        <v>138</v>
      </c>
      <c r="L142" s="194" t="s">
        <v>139</v>
      </c>
      <c r="M142" s="194" t="s">
        <v>138</v>
      </c>
      <c r="N142" s="194" t="s">
        <v>139</v>
      </c>
      <c r="O142" s="194" t="s">
        <v>138</v>
      </c>
      <c r="P142" s="194" t="s">
        <v>138</v>
      </c>
      <c r="Q142" s="194" t="s">
        <v>138</v>
      </c>
      <c r="R142" s="194" t="s">
        <v>138</v>
      </c>
      <c r="S142" s="194" t="s">
        <v>139</v>
      </c>
      <c r="T142" s="194" t="s">
        <v>139</v>
      </c>
      <c r="U142" s="194" t="s">
        <v>139</v>
      </c>
      <c r="V142" s="194" t="s">
        <v>141</v>
      </c>
      <c r="W142" s="194" t="s">
        <v>139</v>
      </c>
      <c r="X142" s="194" t="s">
        <v>139</v>
      </c>
      <c r="Y142" s="194" t="s">
        <v>139</v>
      </c>
      <c r="Z142" s="194" t="s">
        <v>139</v>
      </c>
      <c r="AA142" s="194" t="s">
        <v>139</v>
      </c>
      <c r="AB142" s="194" t="s">
        <v>140</v>
      </c>
      <c r="AC142" s="194" t="s">
        <v>139</v>
      </c>
      <c r="AD142" s="194" t="s">
        <v>139</v>
      </c>
      <c r="AE142" s="194" t="s">
        <v>139</v>
      </c>
      <c r="AF142" s="194" t="s">
        <v>139</v>
      </c>
      <c r="AG142" s="194" t="s">
        <v>138</v>
      </c>
      <c r="AH142" s="194" t="s">
        <v>139</v>
      </c>
      <c r="AI142" s="194" t="s">
        <v>139</v>
      </c>
      <c r="AJ142" s="194" t="s">
        <v>138</v>
      </c>
      <c r="AK142" s="194" t="s">
        <v>138</v>
      </c>
      <c r="AL142" s="194" t="s">
        <v>139</v>
      </c>
      <c r="AM142" s="194" t="s">
        <v>139</v>
      </c>
      <c r="AN142" s="194" t="s">
        <v>138</v>
      </c>
      <c r="AO142" s="194" t="s">
        <v>138</v>
      </c>
      <c r="AP142" s="194" t="s">
        <v>138</v>
      </c>
      <c r="AQ142" s="194" t="s">
        <v>138</v>
      </c>
      <c r="AR142" s="194" t="s">
        <v>139</v>
      </c>
    </row>
    <row r="143" spans="1:44" ht="27.95">
      <c r="A143" s="193" t="s">
        <v>463</v>
      </c>
      <c r="B143" s="193" t="s">
        <v>464</v>
      </c>
      <c r="C143" s="193" t="s">
        <v>465</v>
      </c>
      <c r="D143" s="193" t="s">
        <v>466</v>
      </c>
      <c r="E143" s="194" t="s">
        <v>138</v>
      </c>
      <c r="F143" s="194" t="s">
        <v>138</v>
      </c>
      <c r="G143" s="194" t="s">
        <v>138</v>
      </c>
      <c r="H143" s="194" t="s">
        <v>138</v>
      </c>
      <c r="I143" s="194" t="s">
        <v>138</v>
      </c>
      <c r="J143" s="194" t="s">
        <v>138</v>
      </c>
      <c r="K143" s="194" t="s">
        <v>138</v>
      </c>
      <c r="L143" s="194" t="s">
        <v>139</v>
      </c>
      <c r="M143" s="194" t="s">
        <v>138</v>
      </c>
      <c r="N143" s="194" t="s">
        <v>139</v>
      </c>
      <c r="O143" s="194" t="s">
        <v>138</v>
      </c>
      <c r="P143" s="194" t="s">
        <v>138</v>
      </c>
      <c r="Q143" s="194" t="s">
        <v>138</v>
      </c>
      <c r="R143" s="194" t="s">
        <v>138</v>
      </c>
      <c r="S143" s="194" t="s">
        <v>139</v>
      </c>
      <c r="T143" s="194" t="s">
        <v>139</v>
      </c>
      <c r="U143" s="194" t="s">
        <v>139</v>
      </c>
      <c r="V143" s="194" t="s">
        <v>139</v>
      </c>
      <c r="W143" s="194" t="s">
        <v>139</v>
      </c>
      <c r="X143" s="194" t="s">
        <v>139</v>
      </c>
      <c r="Y143" s="194" t="s">
        <v>139</v>
      </c>
      <c r="Z143" s="194" t="s">
        <v>139</v>
      </c>
      <c r="AA143" s="194" t="s">
        <v>139</v>
      </c>
      <c r="AB143" s="194" t="s">
        <v>141</v>
      </c>
      <c r="AC143" s="194" t="s">
        <v>140</v>
      </c>
      <c r="AD143" s="194" t="s">
        <v>139</v>
      </c>
      <c r="AE143" s="194" t="s">
        <v>139</v>
      </c>
      <c r="AF143" s="194" t="s">
        <v>139</v>
      </c>
      <c r="AG143" s="194" t="s">
        <v>138</v>
      </c>
      <c r="AH143" s="194" t="s">
        <v>138</v>
      </c>
      <c r="AI143" s="194" t="s">
        <v>138</v>
      </c>
      <c r="AJ143" s="194" t="s">
        <v>139</v>
      </c>
      <c r="AK143" s="194" t="s">
        <v>138</v>
      </c>
      <c r="AL143" s="194" t="s">
        <v>139</v>
      </c>
      <c r="AM143" s="194" t="s">
        <v>138</v>
      </c>
      <c r="AN143" s="194" t="s">
        <v>139</v>
      </c>
      <c r="AO143" s="194" t="s">
        <v>139</v>
      </c>
      <c r="AP143" s="194" t="s">
        <v>138</v>
      </c>
      <c r="AQ143" s="194" t="s">
        <v>139</v>
      </c>
      <c r="AR143" s="194" t="s">
        <v>138</v>
      </c>
    </row>
    <row r="144" spans="1:44" ht="56.1">
      <c r="A144" s="193" t="s">
        <v>463</v>
      </c>
      <c r="B144" s="193" t="s">
        <v>464</v>
      </c>
      <c r="C144" s="193" t="s">
        <v>467</v>
      </c>
      <c r="D144" s="200" t="s">
        <v>468</v>
      </c>
      <c r="E144" s="194"/>
      <c r="F144" s="194"/>
      <c r="G144" s="194"/>
      <c r="H144" s="194"/>
      <c r="I144" s="194"/>
      <c r="J144" s="194"/>
      <c r="K144" s="194"/>
      <c r="L144" s="194"/>
      <c r="M144" s="194"/>
      <c r="N144" s="194"/>
      <c r="O144" s="194"/>
      <c r="P144" s="194"/>
      <c r="Q144" s="194"/>
      <c r="R144" s="194"/>
      <c r="S144" s="194"/>
      <c r="T144" s="194"/>
      <c r="U144" s="194"/>
      <c r="V144" s="194"/>
      <c r="W144" s="194"/>
      <c r="X144" s="194"/>
      <c r="Y144" s="194"/>
      <c r="Z144" s="194"/>
      <c r="AA144" s="194"/>
      <c r="AB144" s="194"/>
      <c r="AC144" s="194"/>
      <c r="AD144" s="194"/>
      <c r="AE144" s="194"/>
      <c r="AF144" s="194"/>
      <c r="AG144" s="194"/>
      <c r="AH144" s="194"/>
      <c r="AI144" s="194"/>
      <c r="AJ144" s="194"/>
      <c r="AK144" s="194"/>
      <c r="AL144" s="194"/>
      <c r="AM144" s="194"/>
      <c r="AN144" s="194"/>
      <c r="AO144" s="194"/>
      <c r="AP144" s="194"/>
      <c r="AQ144" s="194"/>
      <c r="AR144" s="194"/>
    </row>
    <row r="145" spans="1:44" ht="27.95">
      <c r="A145" s="193" t="s">
        <v>463</v>
      </c>
      <c r="B145" s="193" t="s">
        <v>469</v>
      </c>
      <c r="C145" s="193" t="s">
        <v>470</v>
      </c>
      <c r="D145" s="193" t="s">
        <v>471</v>
      </c>
      <c r="E145" s="194" t="s">
        <v>138</v>
      </c>
      <c r="F145" s="194" t="s">
        <v>138</v>
      </c>
      <c r="G145" s="194" t="s">
        <v>138</v>
      </c>
      <c r="H145" s="194" t="s">
        <v>138</v>
      </c>
      <c r="I145" s="194" t="s">
        <v>138</v>
      </c>
      <c r="J145" s="194" t="s">
        <v>138</v>
      </c>
      <c r="K145" s="194" t="s">
        <v>138</v>
      </c>
      <c r="L145" s="194" t="s">
        <v>138</v>
      </c>
      <c r="M145" s="194" t="s">
        <v>138</v>
      </c>
      <c r="N145" s="194" t="s">
        <v>139</v>
      </c>
      <c r="O145" s="194" t="s">
        <v>138</v>
      </c>
      <c r="P145" s="194" t="s">
        <v>139</v>
      </c>
      <c r="Q145" s="194" t="s">
        <v>139</v>
      </c>
      <c r="R145" s="194" t="s">
        <v>139</v>
      </c>
      <c r="S145" s="194" t="s">
        <v>138</v>
      </c>
      <c r="T145" s="194" t="s">
        <v>139</v>
      </c>
      <c r="U145" s="194" t="s">
        <v>139</v>
      </c>
      <c r="V145" s="194" t="s">
        <v>139</v>
      </c>
      <c r="W145" s="194" t="s">
        <v>139</v>
      </c>
      <c r="X145" s="194" t="s">
        <v>139</v>
      </c>
      <c r="Y145" s="194" t="s">
        <v>139</v>
      </c>
      <c r="Z145" s="194" t="s">
        <v>139</v>
      </c>
      <c r="AA145" s="194" t="s">
        <v>139</v>
      </c>
      <c r="AB145" s="194" t="s">
        <v>139</v>
      </c>
      <c r="AC145" s="194" t="s">
        <v>140</v>
      </c>
      <c r="AD145" s="194" t="s">
        <v>141</v>
      </c>
      <c r="AE145" s="194" t="s">
        <v>141</v>
      </c>
      <c r="AF145" s="194" t="s">
        <v>139</v>
      </c>
      <c r="AG145" s="194" t="s">
        <v>138</v>
      </c>
      <c r="AH145" s="194" t="s">
        <v>139</v>
      </c>
      <c r="AI145" s="194" t="s">
        <v>138</v>
      </c>
      <c r="AJ145" s="194" t="s">
        <v>139</v>
      </c>
      <c r="AK145" s="194" t="s">
        <v>138</v>
      </c>
      <c r="AL145" s="194" t="s">
        <v>139</v>
      </c>
      <c r="AM145" s="194" t="s">
        <v>138</v>
      </c>
      <c r="AN145" s="194" t="s">
        <v>138</v>
      </c>
      <c r="AO145" s="194" t="s">
        <v>138</v>
      </c>
      <c r="AP145" s="194" t="s">
        <v>138</v>
      </c>
      <c r="AQ145" s="194" t="s">
        <v>139</v>
      </c>
      <c r="AR145" s="194" t="s">
        <v>138</v>
      </c>
    </row>
    <row r="146" spans="1:44" ht="27.95">
      <c r="A146" s="193" t="s">
        <v>463</v>
      </c>
      <c r="B146" s="193" t="s">
        <v>469</v>
      </c>
      <c r="C146" s="193" t="s">
        <v>472</v>
      </c>
      <c r="D146" s="193" t="s">
        <v>473</v>
      </c>
      <c r="E146" s="194" t="s">
        <v>138</v>
      </c>
      <c r="F146" s="194" t="s">
        <v>138</v>
      </c>
      <c r="G146" s="194" t="s">
        <v>138</v>
      </c>
      <c r="H146" s="194" t="s">
        <v>138</v>
      </c>
      <c r="I146" s="194" t="s">
        <v>138</v>
      </c>
      <c r="J146" s="194" t="s">
        <v>138</v>
      </c>
      <c r="K146" s="194" t="s">
        <v>138</v>
      </c>
      <c r="L146" s="194" t="s">
        <v>139</v>
      </c>
      <c r="M146" s="194" t="s">
        <v>138</v>
      </c>
      <c r="N146" s="194" t="s">
        <v>139</v>
      </c>
      <c r="O146" s="194" t="s">
        <v>139</v>
      </c>
      <c r="P146" s="194" t="s">
        <v>139</v>
      </c>
      <c r="Q146" s="194" t="s">
        <v>138</v>
      </c>
      <c r="R146" s="194" t="s">
        <v>139</v>
      </c>
      <c r="S146" s="194" t="s">
        <v>138</v>
      </c>
      <c r="T146" s="194" t="s">
        <v>139</v>
      </c>
      <c r="U146" s="194" t="s">
        <v>139</v>
      </c>
      <c r="V146" s="194" t="s">
        <v>139</v>
      </c>
      <c r="W146" s="194" t="s">
        <v>139</v>
      </c>
      <c r="X146" s="194" t="s">
        <v>139</v>
      </c>
      <c r="Y146" s="194" t="s">
        <v>139</v>
      </c>
      <c r="Z146" s="194" t="s">
        <v>139</v>
      </c>
      <c r="AA146" s="194" t="s">
        <v>141</v>
      </c>
      <c r="AB146" s="194" t="s">
        <v>139</v>
      </c>
      <c r="AC146" s="194" t="s">
        <v>140</v>
      </c>
      <c r="AD146" s="194" t="s">
        <v>139</v>
      </c>
      <c r="AE146" s="194" t="s">
        <v>139</v>
      </c>
      <c r="AF146" s="194" t="s">
        <v>139</v>
      </c>
      <c r="AG146" s="194" t="s">
        <v>138</v>
      </c>
      <c r="AH146" s="194" t="s">
        <v>138</v>
      </c>
      <c r="AI146" s="194" t="s">
        <v>138</v>
      </c>
      <c r="AJ146" s="194" t="s">
        <v>138</v>
      </c>
      <c r="AK146" s="194" t="s">
        <v>138</v>
      </c>
      <c r="AL146" s="194" t="s">
        <v>139</v>
      </c>
      <c r="AM146" s="194" t="s">
        <v>138</v>
      </c>
      <c r="AN146" s="194" t="s">
        <v>139</v>
      </c>
      <c r="AO146" s="194" t="s">
        <v>139</v>
      </c>
      <c r="AP146" s="194" t="s">
        <v>139</v>
      </c>
      <c r="AQ146" s="194" t="s">
        <v>139</v>
      </c>
      <c r="AR146" s="194" t="s">
        <v>139</v>
      </c>
    </row>
    <row r="147" spans="1:44" ht="27.95">
      <c r="A147" s="193" t="s">
        <v>463</v>
      </c>
      <c r="B147" s="193" t="s">
        <v>469</v>
      </c>
      <c r="C147" s="193" t="s">
        <v>474</v>
      </c>
      <c r="D147" s="193" t="s">
        <v>475</v>
      </c>
      <c r="E147" s="194" t="s">
        <v>138</v>
      </c>
      <c r="F147" s="194" t="s">
        <v>138</v>
      </c>
      <c r="G147" s="194" t="s">
        <v>138</v>
      </c>
      <c r="H147" s="194" t="s">
        <v>138</v>
      </c>
      <c r="I147" s="194" t="s">
        <v>138</v>
      </c>
      <c r="J147" s="194" t="s">
        <v>138</v>
      </c>
      <c r="K147" s="194" t="s">
        <v>138</v>
      </c>
      <c r="L147" s="194" t="s">
        <v>138</v>
      </c>
      <c r="M147" s="194" t="s">
        <v>138</v>
      </c>
      <c r="N147" s="194" t="s">
        <v>139</v>
      </c>
      <c r="O147" s="194" t="s">
        <v>139</v>
      </c>
      <c r="P147" s="194" t="s">
        <v>138</v>
      </c>
      <c r="Q147" s="194" t="s">
        <v>139</v>
      </c>
      <c r="R147" s="194" t="s">
        <v>139</v>
      </c>
      <c r="S147" s="194" t="s">
        <v>138</v>
      </c>
      <c r="T147" s="194" t="s">
        <v>139</v>
      </c>
      <c r="U147" s="194" t="s">
        <v>139</v>
      </c>
      <c r="V147" s="194" t="s">
        <v>139</v>
      </c>
      <c r="W147" s="194" t="s">
        <v>139</v>
      </c>
      <c r="X147" s="194" t="s">
        <v>139</v>
      </c>
      <c r="Y147" s="194" t="s">
        <v>139</v>
      </c>
      <c r="Z147" s="194" t="s">
        <v>139</v>
      </c>
      <c r="AA147" s="194" t="s">
        <v>139</v>
      </c>
      <c r="AB147" s="194" t="s">
        <v>139</v>
      </c>
      <c r="AC147" s="194" t="s">
        <v>140</v>
      </c>
      <c r="AD147" s="194" t="s">
        <v>139</v>
      </c>
      <c r="AE147" s="194" t="s">
        <v>139</v>
      </c>
      <c r="AF147" s="194" t="s">
        <v>139</v>
      </c>
      <c r="AG147" s="194" t="s">
        <v>138</v>
      </c>
      <c r="AH147" s="194" t="s">
        <v>138</v>
      </c>
      <c r="AI147" s="194" t="s">
        <v>138</v>
      </c>
      <c r="AJ147" s="194" t="s">
        <v>138</v>
      </c>
      <c r="AK147" s="194" t="s">
        <v>138</v>
      </c>
      <c r="AL147" s="194" t="s">
        <v>139</v>
      </c>
      <c r="AM147" s="194" t="s">
        <v>138</v>
      </c>
      <c r="AN147" s="194" t="s">
        <v>138</v>
      </c>
      <c r="AO147" s="194" t="s">
        <v>139</v>
      </c>
      <c r="AP147" s="194" t="s">
        <v>138</v>
      </c>
      <c r="AQ147" s="194" t="s">
        <v>139</v>
      </c>
      <c r="AR147" s="194" t="s">
        <v>139</v>
      </c>
    </row>
    <row r="148" spans="1:44" ht="27.95">
      <c r="A148" s="193" t="s">
        <v>463</v>
      </c>
      <c r="B148" s="193" t="s">
        <v>469</v>
      </c>
      <c r="C148" s="193" t="s">
        <v>476</v>
      </c>
      <c r="D148" s="193" t="s">
        <v>477</v>
      </c>
      <c r="E148" s="194" t="s">
        <v>138</v>
      </c>
      <c r="F148" s="194" t="s">
        <v>138</v>
      </c>
      <c r="G148" s="194" t="s">
        <v>138</v>
      </c>
      <c r="H148" s="194" t="s">
        <v>138</v>
      </c>
      <c r="I148" s="194" t="s">
        <v>138</v>
      </c>
      <c r="J148" s="194" t="s">
        <v>138</v>
      </c>
      <c r="K148" s="194" t="s">
        <v>138</v>
      </c>
      <c r="L148" s="194" t="s">
        <v>138</v>
      </c>
      <c r="M148" s="194" t="s">
        <v>138</v>
      </c>
      <c r="N148" s="194" t="s">
        <v>138</v>
      </c>
      <c r="O148" s="194" t="s">
        <v>138</v>
      </c>
      <c r="P148" s="194" t="s">
        <v>138</v>
      </c>
      <c r="Q148" s="194" t="s">
        <v>139</v>
      </c>
      <c r="R148" s="194" t="s">
        <v>138</v>
      </c>
      <c r="S148" s="194" t="s">
        <v>139</v>
      </c>
      <c r="T148" s="194" t="s">
        <v>139</v>
      </c>
      <c r="U148" s="194" t="s">
        <v>139</v>
      </c>
      <c r="V148" s="194" t="s">
        <v>139</v>
      </c>
      <c r="W148" s="194" t="s">
        <v>139</v>
      </c>
      <c r="X148" s="194" t="s">
        <v>139</v>
      </c>
      <c r="Y148" s="194" t="s">
        <v>139</v>
      </c>
      <c r="Z148" s="194" t="s">
        <v>139</v>
      </c>
      <c r="AA148" s="194" t="s">
        <v>139</v>
      </c>
      <c r="AB148" s="194" t="s">
        <v>139</v>
      </c>
      <c r="AC148" s="194" t="s">
        <v>140</v>
      </c>
      <c r="AD148" s="194" t="s">
        <v>139</v>
      </c>
      <c r="AE148" s="194" t="s">
        <v>139</v>
      </c>
      <c r="AF148" s="194" t="s">
        <v>139</v>
      </c>
      <c r="AG148" s="194" t="s">
        <v>138</v>
      </c>
      <c r="AH148" s="194" t="s">
        <v>139</v>
      </c>
      <c r="AI148" s="194" t="s">
        <v>138</v>
      </c>
      <c r="AJ148" s="194" t="s">
        <v>139</v>
      </c>
      <c r="AK148" s="194" t="s">
        <v>139</v>
      </c>
      <c r="AL148" s="194" t="s">
        <v>138</v>
      </c>
      <c r="AM148" s="194" t="s">
        <v>138</v>
      </c>
      <c r="AN148" s="194" t="s">
        <v>138</v>
      </c>
      <c r="AO148" s="194" t="s">
        <v>138</v>
      </c>
      <c r="AP148" s="194" t="s">
        <v>138</v>
      </c>
      <c r="AQ148" s="194" t="s">
        <v>139</v>
      </c>
      <c r="AR148" s="194" t="s">
        <v>138</v>
      </c>
    </row>
    <row r="149" spans="1:44" ht="27.95">
      <c r="A149" s="193" t="s">
        <v>463</v>
      </c>
      <c r="B149" s="193" t="s">
        <v>478</v>
      </c>
      <c r="C149" s="193" t="s">
        <v>479</v>
      </c>
      <c r="D149" s="193" t="s">
        <v>480</v>
      </c>
      <c r="E149" s="194" t="s">
        <v>138</v>
      </c>
      <c r="F149" s="194" t="s">
        <v>138</v>
      </c>
      <c r="G149" s="194" t="s">
        <v>138</v>
      </c>
      <c r="H149" s="194" t="s">
        <v>138</v>
      </c>
      <c r="I149" s="194" t="s">
        <v>138</v>
      </c>
      <c r="J149" s="194" t="s">
        <v>138</v>
      </c>
      <c r="K149" s="194" t="s">
        <v>138</v>
      </c>
      <c r="L149" s="194" t="s">
        <v>139</v>
      </c>
      <c r="M149" s="194" t="s">
        <v>138</v>
      </c>
      <c r="N149" s="194" t="s">
        <v>139</v>
      </c>
      <c r="O149" s="194" t="s">
        <v>138</v>
      </c>
      <c r="P149" s="194" t="s">
        <v>139</v>
      </c>
      <c r="Q149" s="194" t="s">
        <v>139</v>
      </c>
      <c r="R149" s="194" t="s">
        <v>139</v>
      </c>
      <c r="S149" s="194" t="s">
        <v>138</v>
      </c>
      <c r="T149" s="194" t="s">
        <v>139</v>
      </c>
      <c r="U149" s="194" t="s">
        <v>139</v>
      </c>
      <c r="V149" s="194" t="s">
        <v>139</v>
      </c>
      <c r="W149" s="194" t="s">
        <v>139</v>
      </c>
      <c r="X149" s="194" t="s">
        <v>139</v>
      </c>
      <c r="Y149" s="194" t="s">
        <v>139</v>
      </c>
      <c r="Z149" s="194" t="s">
        <v>139</v>
      </c>
      <c r="AA149" s="194" t="s">
        <v>139</v>
      </c>
      <c r="AB149" s="194" t="s">
        <v>139</v>
      </c>
      <c r="AC149" s="194" t="s">
        <v>140</v>
      </c>
      <c r="AD149" s="194" t="s">
        <v>139</v>
      </c>
      <c r="AE149" s="194" t="s">
        <v>139</v>
      </c>
      <c r="AF149" s="194" t="s">
        <v>141</v>
      </c>
      <c r="AG149" s="194" t="s">
        <v>138</v>
      </c>
      <c r="AH149" s="194" t="s">
        <v>139</v>
      </c>
      <c r="AI149" s="194" t="s">
        <v>139</v>
      </c>
      <c r="AJ149" s="194" t="s">
        <v>139</v>
      </c>
      <c r="AK149" s="194" t="s">
        <v>138</v>
      </c>
      <c r="AL149" s="194" t="s">
        <v>139</v>
      </c>
      <c r="AM149" s="194" t="s">
        <v>139</v>
      </c>
      <c r="AN149" s="194" t="s">
        <v>138</v>
      </c>
      <c r="AO149" s="194" t="s">
        <v>139</v>
      </c>
      <c r="AP149" s="194" t="s">
        <v>138</v>
      </c>
      <c r="AQ149" s="194" t="s">
        <v>139</v>
      </c>
      <c r="AR149" s="194" t="s">
        <v>139</v>
      </c>
    </row>
    <row r="150" spans="1:44" ht="27.95">
      <c r="A150" s="193" t="s">
        <v>463</v>
      </c>
      <c r="B150" s="193" t="s">
        <v>478</v>
      </c>
      <c r="C150" s="193" t="s">
        <v>481</v>
      </c>
      <c r="D150" s="193" t="s">
        <v>482</v>
      </c>
      <c r="E150" s="194" t="s">
        <v>138</v>
      </c>
      <c r="F150" s="194" t="s">
        <v>138</v>
      </c>
      <c r="G150" s="194" t="s">
        <v>138</v>
      </c>
      <c r="H150" s="194" t="s">
        <v>138</v>
      </c>
      <c r="I150" s="194" t="s">
        <v>138</v>
      </c>
      <c r="J150" s="194" t="s">
        <v>139</v>
      </c>
      <c r="K150" s="194" t="s">
        <v>138</v>
      </c>
      <c r="L150" s="194" t="s">
        <v>139</v>
      </c>
      <c r="M150" s="194" t="s">
        <v>138</v>
      </c>
      <c r="N150" s="194" t="s">
        <v>138</v>
      </c>
      <c r="O150" s="194" t="s">
        <v>138</v>
      </c>
      <c r="P150" s="194" t="s">
        <v>139</v>
      </c>
      <c r="Q150" s="194" t="s">
        <v>139</v>
      </c>
      <c r="R150" s="194" t="s">
        <v>139</v>
      </c>
      <c r="S150" s="194" t="s">
        <v>138</v>
      </c>
      <c r="T150" s="194" t="s">
        <v>139</v>
      </c>
      <c r="U150" s="194" t="s">
        <v>139</v>
      </c>
      <c r="V150" s="194" t="s">
        <v>139</v>
      </c>
      <c r="W150" s="194" t="s">
        <v>139</v>
      </c>
      <c r="X150" s="194" t="s">
        <v>139</v>
      </c>
      <c r="Y150" s="194" t="s">
        <v>141</v>
      </c>
      <c r="Z150" s="194" t="s">
        <v>139</v>
      </c>
      <c r="AA150" s="194" t="s">
        <v>139</v>
      </c>
      <c r="AB150" s="194" t="s">
        <v>139</v>
      </c>
      <c r="AC150" s="194" t="s">
        <v>140</v>
      </c>
      <c r="AD150" s="194" t="s">
        <v>139</v>
      </c>
      <c r="AE150" s="194" t="s">
        <v>141</v>
      </c>
      <c r="AF150" s="194" t="s">
        <v>139</v>
      </c>
      <c r="AG150" s="194" t="s">
        <v>138</v>
      </c>
      <c r="AH150" s="194" t="s">
        <v>139</v>
      </c>
      <c r="AI150" s="194" t="s">
        <v>138</v>
      </c>
      <c r="AJ150" s="194" t="s">
        <v>138</v>
      </c>
      <c r="AK150" s="194" t="s">
        <v>138</v>
      </c>
      <c r="AL150" s="194" t="s">
        <v>138</v>
      </c>
      <c r="AM150" s="194" t="s">
        <v>138</v>
      </c>
      <c r="AN150" s="194" t="s">
        <v>138</v>
      </c>
      <c r="AO150" s="194" t="s">
        <v>139</v>
      </c>
      <c r="AP150" s="194" t="s">
        <v>139</v>
      </c>
      <c r="AQ150" s="194" t="s">
        <v>139</v>
      </c>
      <c r="AR150" s="194" t="s">
        <v>138</v>
      </c>
    </row>
    <row r="151" spans="1:44" ht="27.95">
      <c r="A151" s="193" t="s">
        <v>463</v>
      </c>
      <c r="B151" s="193" t="s">
        <v>483</v>
      </c>
      <c r="C151" s="193" t="s">
        <v>484</v>
      </c>
      <c r="D151" s="193" t="s">
        <v>485</v>
      </c>
      <c r="E151" s="194" t="s">
        <v>138</v>
      </c>
      <c r="F151" s="194" t="s">
        <v>138</v>
      </c>
      <c r="G151" s="194" t="s">
        <v>138</v>
      </c>
      <c r="H151" s="194" t="s">
        <v>138</v>
      </c>
      <c r="I151" s="194" t="s">
        <v>138</v>
      </c>
      <c r="J151" s="194" t="s">
        <v>138</v>
      </c>
      <c r="K151" s="194" t="s">
        <v>138</v>
      </c>
      <c r="L151" s="194" t="s">
        <v>139</v>
      </c>
      <c r="M151" s="194" t="s">
        <v>138</v>
      </c>
      <c r="N151" s="194" t="s">
        <v>138</v>
      </c>
      <c r="O151" s="194" t="s">
        <v>139</v>
      </c>
      <c r="P151" s="194" t="s">
        <v>139</v>
      </c>
      <c r="Q151" s="194" t="s">
        <v>139</v>
      </c>
      <c r="R151" s="194" t="s">
        <v>138</v>
      </c>
      <c r="S151" s="194" t="s">
        <v>139</v>
      </c>
      <c r="T151" s="194" t="s">
        <v>139</v>
      </c>
      <c r="U151" s="194" t="s">
        <v>139</v>
      </c>
      <c r="V151" s="194" t="s">
        <v>139</v>
      </c>
      <c r="W151" s="194" t="s">
        <v>139</v>
      </c>
      <c r="X151" s="194" t="s">
        <v>139</v>
      </c>
      <c r="Y151" s="194" t="s">
        <v>141</v>
      </c>
      <c r="Z151" s="194" t="s">
        <v>139</v>
      </c>
      <c r="AA151" s="194" t="s">
        <v>139</v>
      </c>
      <c r="AB151" s="194" t="s">
        <v>139</v>
      </c>
      <c r="AC151" s="194" t="s">
        <v>140</v>
      </c>
      <c r="AD151" s="194" t="s">
        <v>141</v>
      </c>
      <c r="AE151" s="194" t="s">
        <v>141</v>
      </c>
      <c r="AF151" s="194" t="s">
        <v>139</v>
      </c>
      <c r="AG151" s="194" t="s">
        <v>138</v>
      </c>
      <c r="AH151" s="194" t="s">
        <v>139</v>
      </c>
      <c r="AI151" s="194" t="s">
        <v>138</v>
      </c>
      <c r="AJ151" s="194" t="s">
        <v>139</v>
      </c>
      <c r="AK151" s="194" t="s">
        <v>138</v>
      </c>
      <c r="AL151" s="194" t="s">
        <v>139</v>
      </c>
      <c r="AM151" s="194" t="s">
        <v>138</v>
      </c>
      <c r="AN151" s="194" t="s">
        <v>139</v>
      </c>
      <c r="AO151" s="194" t="s">
        <v>139</v>
      </c>
      <c r="AP151" s="194" t="s">
        <v>139</v>
      </c>
      <c r="AQ151" s="194" t="s">
        <v>139</v>
      </c>
      <c r="AR151" s="194" t="s">
        <v>138</v>
      </c>
    </row>
    <row r="152" spans="1:44" ht="27.95">
      <c r="A152" s="193" t="s">
        <v>463</v>
      </c>
      <c r="B152" s="193" t="s">
        <v>483</v>
      </c>
      <c r="C152" s="193" t="s">
        <v>486</v>
      </c>
      <c r="D152" s="193" t="s">
        <v>487</v>
      </c>
      <c r="E152" s="194" t="s">
        <v>138</v>
      </c>
      <c r="F152" s="194" t="s">
        <v>138</v>
      </c>
      <c r="G152" s="194" t="s">
        <v>138</v>
      </c>
      <c r="H152" s="194" t="s">
        <v>138</v>
      </c>
      <c r="I152" s="194" t="s">
        <v>138</v>
      </c>
      <c r="J152" s="194" t="s">
        <v>138</v>
      </c>
      <c r="K152" s="194" t="s">
        <v>138</v>
      </c>
      <c r="L152" s="194" t="s">
        <v>139</v>
      </c>
      <c r="M152" s="194" t="s">
        <v>138</v>
      </c>
      <c r="N152" s="194" t="s">
        <v>139</v>
      </c>
      <c r="O152" s="194" t="s">
        <v>138</v>
      </c>
      <c r="P152" s="194" t="s">
        <v>139</v>
      </c>
      <c r="Q152" s="194" t="s">
        <v>139</v>
      </c>
      <c r="R152" s="194" t="s">
        <v>139</v>
      </c>
      <c r="S152" s="194" t="s">
        <v>138</v>
      </c>
      <c r="T152" s="194" t="s">
        <v>139</v>
      </c>
      <c r="U152" s="194" t="s">
        <v>139</v>
      </c>
      <c r="V152" s="194" t="s">
        <v>139</v>
      </c>
      <c r="W152" s="194" t="s">
        <v>139</v>
      </c>
      <c r="X152" s="194" t="s">
        <v>139</v>
      </c>
      <c r="Y152" s="194" t="s">
        <v>141</v>
      </c>
      <c r="Z152" s="194" t="s">
        <v>139</v>
      </c>
      <c r="AA152" s="194" t="s">
        <v>139</v>
      </c>
      <c r="AB152" s="194" t="s">
        <v>139</v>
      </c>
      <c r="AC152" s="194" t="s">
        <v>140</v>
      </c>
      <c r="AD152" s="194" t="s">
        <v>141</v>
      </c>
      <c r="AE152" s="194" t="s">
        <v>139</v>
      </c>
      <c r="AF152" s="194" t="s">
        <v>139</v>
      </c>
      <c r="AG152" s="194" t="s">
        <v>138</v>
      </c>
      <c r="AH152" s="194" t="s">
        <v>138</v>
      </c>
      <c r="AI152" s="194" t="s">
        <v>138</v>
      </c>
      <c r="AJ152" s="194" t="s">
        <v>138</v>
      </c>
      <c r="AK152" s="194" t="s">
        <v>138</v>
      </c>
      <c r="AL152" s="194" t="s">
        <v>139</v>
      </c>
      <c r="AM152" s="194" t="s">
        <v>139</v>
      </c>
      <c r="AN152" s="194" t="s">
        <v>139</v>
      </c>
      <c r="AO152" s="194" t="s">
        <v>139</v>
      </c>
      <c r="AP152" s="194" t="s">
        <v>139</v>
      </c>
      <c r="AQ152" s="194" t="s">
        <v>139</v>
      </c>
      <c r="AR152" s="194" t="s">
        <v>139</v>
      </c>
    </row>
    <row r="153" spans="1:44" ht="27.95">
      <c r="A153" s="193" t="s">
        <v>463</v>
      </c>
      <c r="B153" s="193" t="s">
        <v>488</v>
      </c>
      <c r="C153" s="193" t="s">
        <v>489</v>
      </c>
      <c r="D153" s="193" t="s">
        <v>490</v>
      </c>
      <c r="E153" s="194" t="s">
        <v>138</v>
      </c>
      <c r="F153" s="194" t="s">
        <v>138</v>
      </c>
      <c r="G153" s="194" t="s">
        <v>138</v>
      </c>
      <c r="H153" s="194" t="s">
        <v>138</v>
      </c>
      <c r="I153" s="194" t="s">
        <v>138</v>
      </c>
      <c r="J153" s="194" t="s">
        <v>138</v>
      </c>
      <c r="K153" s="194" t="s">
        <v>138</v>
      </c>
      <c r="L153" s="194" t="s">
        <v>138</v>
      </c>
      <c r="M153" s="194" t="s">
        <v>138</v>
      </c>
      <c r="N153" s="194" t="s">
        <v>139</v>
      </c>
      <c r="O153" s="194" t="s">
        <v>138</v>
      </c>
      <c r="P153" s="194" t="s">
        <v>139</v>
      </c>
      <c r="Q153" s="194" t="s">
        <v>139</v>
      </c>
      <c r="R153" s="194" t="s">
        <v>138</v>
      </c>
      <c r="S153" s="194" t="s">
        <v>139</v>
      </c>
      <c r="T153" s="194" t="s">
        <v>139</v>
      </c>
      <c r="U153" s="194" t="s">
        <v>139</v>
      </c>
      <c r="V153" s="194" t="s">
        <v>141</v>
      </c>
      <c r="W153" s="194" t="s">
        <v>141</v>
      </c>
      <c r="X153" s="194" t="s">
        <v>139</v>
      </c>
      <c r="Y153" s="194" t="s">
        <v>141</v>
      </c>
      <c r="Z153" s="194" t="s">
        <v>139</v>
      </c>
      <c r="AA153" s="194" t="s">
        <v>139</v>
      </c>
      <c r="AB153" s="194" t="s">
        <v>139</v>
      </c>
      <c r="AC153" s="194" t="s">
        <v>140</v>
      </c>
      <c r="AD153" s="194" t="s">
        <v>141</v>
      </c>
      <c r="AE153" s="194" t="s">
        <v>141</v>
      </c>
      <c r="AF153" s="194" t="s">
        <v>139</v>
      </c>
      <c r="AG153" s="194" t="s">
        <v>138</v>
      </c>
      <c r="AH153" s="194" t="s">
        <v>138</v>
      </c>
      <c r="AI153" s="194" t="s">
        <v>138</v>
      </c>
      <c r="AJ153" s="194" t="s">
        <v>138</v>
      </c>
      <c r="AK153" s="194" t="s">
        <v>138</v>
      </c>
      <c r="AL153" s="194" t="s">
        <v>138</v>
      </c>
      <c r="AM153" s="194" t="s">
        <v>138</v>
      </c>
      <c r="AN153" s="194" t="s">
        <v>139</v>
      </c>
      <c r="AO153" s="194" t="s">
        <v>139</v>
      </c>
      <c r="AP153" s="194" t="s">
        <v>138</v>
      </c>
      <c r="AQ153" s="194" t="s">
        <v>139</v>
      </c>
      <c r="AR153" s="194" t="s">
        <v>138</v>
      </c>
    </row>
    <row r="154" spans="1:44" ht="27.95">
      <c r="A154" s="193" t="s">
        <v>463</v>
      </c>
      <c r="B154" s="193" t="s">
        <v>488</v>
      </c>
      <c r="C154" s="193" t="s">
        <v>491</v>
      </c>
      <c r="D154" s="193" t="s">
        <v>492</v>
      </c>
      <c r="E154" s="194" t="s">
        <v>138</v>
      </c>
      <c r="F154" s="194" t="s">
        <v>138</v>
      </c>
      <c r="G154" s="194" t="s">
        <v>138</v>
      </c>
      <c r="H154" s="194" t="s">
        <v>138</v>
      </c>
      <c r="I154" s="194" t="s">
        <v>138</v>
      </c>
      <c r="J154" s="194" t="s">
        <v>138</v>
      </c>
      <c r="K154" s="194" t="s">
        <v>138</v>
      </c>
      <c r="L154" s="194" t="s">
        <v>138</v>
      </c>
      <c r="M154" s="194" t="s">
        <v>138</v>
      </c>
      <c r="N154" s="194" t="s">
        <v>139</v>
      </c>
      <c r="O154" s="194" t="s">
        <v>138</v>
      </c>
      <c r="P154" s="194" t="s">
        <v>138</v>
      </c>
      <c r="Q154" s="194" t="s">
        <v>139</v>
      </c>
      <c r="R154" s="194" t="s">
        <v>139</v>
      </c>
      <c r="S154" s="194" t="s">
        <v>138</v>
      </c>
      <c r="T154" s="194" t="s">
        <v>139</v>
      </c>
      <c r="U154" s="194" t="s">
        <v>139</v>
      </c>
      <c r="V154" s="194" t="s">
        <v>139</v>
      </c>
      <c r="W154" s="194" t="s">
        <v>139</v>
      </c>
      <c r="X154" s="194" t="s">
        <v>139</v>
      </c>
      <c r="Y154" s="194" t="s">
        <v>141</v>
      </c>
      <c r="Z154" s="194" t="s">
        <v>139</v>
      </c>
      <c r="AA154" s="194" t="s">
        <v>139</v>
      </c>
      <c r="AB154" s="194" t="s">
        <v>139</v>
      </c>
      <c r="AC154" s="194" t="s">
        <v>140</v>
      </c>
      <c r="AD154" s="194" t="s">
        <v>141</v>
      </c>
      <c r="AE154" s="194" t="s">
        <v>141</v>
      </c>
      <c r="AF154" s="194" t="s">
        <v>139</v>
      </c>
      <c r="AG154" s="194" t="s">
        <v>138</v>
      </c>
      <c r="AH154" s="194" t="s">
        <v>138</v>
      </c>
      <c r="AI154" s="194" t="s">
        <v>138</v>
      </c>
      <c r="AJ154" s="194" t="s">
        <v>139</v>
      </c>
      <c r="AK154" s="194" t="s">
        <v>138</v>
      </c>
      <c r="AL154" s="194" t="s">
        <v>138</v>
      </c>
      <c r="AM154" s="194" t="s">
        <v>138</v>
      </c>
      <c r="AN154" s="194" t="s">
        <v>139</v>
      </c>
      <c r="AO154" s="194" t="s">
        <v>139</v>
      </c>
      <c r="AP154" s="194" t="s">
        <v>139</v>
      </c>
      <c r="AQ154" s="194" t="s">
        <v>139</v>
      </c>
      <c r="AR154" s="194" t="s">
        <v>139</v>
      </c>
    </row>
  </sheetData>
  <sheetProtection sheet="1" objects="1" scenarios="1"/>
  <mergeCells count="9">
    <mergeCell ref="E3:T3"/>
    <mergeCell ref="AG3:AR3"/>
    <mergeCell ref="U3:AF3"/>
    <mergeCell ref="U4:AF4"/>
    <mergeCell ref="J4:M4"/>
    <mergeCell ref="E4:I4"/>
    <mergeCell ref="N4:Q4"/>
    <mergeCell ref="AG4:AR4"/>
    <mergeCell ref="R4:T4"/>
  </mergeCells>
  <phoneticPr fontId="6" type="noConversion"/>
  <conditionalFormatting sqref="E6:T154">
    <cfRule type="cellIs" dxfId="52" priority="1" operator="equal">
      <formula>"N/A"</formula>
    </cfRule>
    <cfRule type="expression" dxfId="51" priority="2">
      <formula>#REF!="Yes"</formula>
    </cfRule>
  </conditionalFormatting>
  <conditionalFormatting sqref="E1:AR2 E3 U3 AG3 E4:U4 AG4:AR4 E5:AR5 U6:AR154 E155:AR1048576">
    <cfRule type="cellIs" dxfId="50" priority="9" operator="equal">
      <formula>"N/A"</formula>
    </cfRule>
  </conditionalFormatting>
  <conditionalFormatting sqref="U6:AR154 A155:AR502 A6:D154">
    <cfRule type="expression" dxfId="49" priority="33">
      <formula>#REF!="Yes"</formula>
    </cfRule>
  </conditionalFormatting>
  <dataValidations count="1">
    <dataValidation allowBlank="1" showDropDown="1" showInputMessage="1" showErrorMessage="1" sqref="E5:AF14 M17 H16 G17 R15" xr:uid="{86E862D5-4D01-4539-8FB7-9B9F4F3B0A44}"/>
  </dataValidations>
  <pageMargins left="0.7" right="0.7" top="0.75" bottom="0.75" header="0.3" footer="0.3"/>
  <headerFooter>
    <oddFooter>&amp;C_x000D_&amp;1#&amp;"Calibri"&amp;8&amp;K000000 INTERNAL. This information is accessible to ADB Management and staff. It may be shared outside ADB with appropriate permission.</oddFooter>
  </headerFooter>
  <drawing r:id="rId1"/>
  <tableParts count="1">
    <tablePart r:id="rId2"/>
  </tableParts>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E4BC228-99A6-4334-9BB8-7B2D94D95FE9}">
  <sheetPr codeName="Sheet14"/>
  <dimension ref="A1:H5"/>
  <sheetViews>
    <sheetView zoomScale="130" zoomScaleNormal="130" workbookViewId="0">
      <selection activeCell="A2" sqref="A2"/>
    </sheetView>
  </sheetViews>
  <sheetFormatPr defaultColWidth="8.85546875" defaultRowHeight="12.95"/>
  <cols>
    <col min="1" max="1" width="16" customWidth="1"/>
    <col min="2" max="2" width="24.28515625" customWidth="1"/>
    <col min="3" max="3" width="2.7109375" customWidth="1"/>
    <col min="4" max="4" width="19.7109375" customWidth="1"/>
    <col min="5" max="5" width="6.42578125" customWidth="1"/>
    <col min="6" max="6" width="2.28515625" customWidth="1"/>
    <col min="7" max="7" width="24" customWidth="1"/>
  </cols>
  <sheetData>
    <row r="1" spans="1:8" ht="78">
      <c r="A1" s="109" t="s">
        <v>493</v>
      </c>
      <c r="B1" s="109" t="s">
        <v>494</v>
      </c>
      <c r="C1" s="110"/>
      <c r="D1" s="108" t="s">
        <v>495</v>
      </c>
      <c r="E1" s="110"/>
      <c r="G1" s="108" t="s">
        <v>496</v>
      </c>
    </row>
    <row r="2" spans="1:8">
      <c r="A2" s="111" t="s">
        <v>140</v>
      </c>
      <c r="B2" s="111" t="s">
        <v>497</v>
      </c>
      <c r="D2" s="111" t="b">
        <v>0</v>
      </c>
      <c r="E2" s="111"/>
      <c r="G2" s="111" t="b">
        <v>0</v>
      </c>
      <c r="H2" s="111"/>
    </row>
    <row r="3" spans="1:8">
      <c r="A3" s="111" t="s">
        <v>141</v>
      </c>
      <c r="B3" s="111" t="s">
        <v>498</v>
      </c>
      <c r="D3" s="111" t="b">
        <v>1</v>
      </c>
      <c r="E3" s="111" t="s">
        <v>499</v>
      </c>
      <c r="G3" s="111" t="b">
        <v>1</v>
      </c>
      <c r="H3" s="111" t="s">
        <v>138</v>
      </c>
    </row>
    <row r="4" spans="1:8">
      <c r="A4" s="111" t="s">
        <v>138</v>
      </c>
      <c r="B4" s="111" t="s">
        <v>498</v>
      </c>
    </row>
    <row r="5" spans="1:8">
      <c r="A5" s="111" t="s">
        <v>139</v>
      </c>
      <c r="B5" s="111" t="s">
        <v>56</v>
      </c>
    </row>
  </sheetData>
  <sheetProtection sheet="1" objects="1" scenarios="1"/>
  <dataConsolidate/>
  <phoneticPr fontId="6" type="noConversion"/>
  <conditionalFormatting sqref="E7">
    <cfRule type="expression" dxfId="2" priority="7">
      <formula>#REF!="Yes"</formula>
    </cfRule>
  </conditionalFormatting>
  <conditionalFormatting sqref="E8">
    <cfRule type="expression" dxfId="1" priority="6">
      <formula>#REF!="Yes"</formula>
    </cfRule>
  </conditionalFormatting>
  <conditionalFormatting sqref="E9:E13">
    <cfRule type="expression" dxfId="0" priority="1">
      <formula>#REF!="Yes"</formula>
    </cfRule>
  </conditionalFormatting>
  <pageMargins left="0.7" right="0.7" top="0.75" bottom="0.75" header="0.3" footer="0.3"/>
  <headerFooter>
    <oddFooter>&amp;C_x000D_&amp;1#&amp;"Calibri"&amp;8&amp;K000000 INTERNAL. This information is accessible to ADB Management and staff. It may be shared outside ADB with appropriate permission.</oddFooter>
  </headerFooter>
  <legacy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168EC6E-1441-4DB3-AA3F-D647DF71CB22}">
  <sheetPr codeName="Sheet17"/>
  <dimension ref="A1:U34"/>
  <sheetViews>
    <sheetView zoomScale="85" zoomScaleNormal="85" workbookViewId="0">
      <pane ySplit="2" topLeftCell="A3" activePane="bottomLeft" state="frozen"/>
      <selection pane="bottomLeft" activeCell="A3" sqref="A3"/>
      <selection activeCell="A2" sqref="A2"/>
    </sheetView>
  </sheetViews>
  <sheetFormatPr defaultColWidth="8.85546875" defaultRowHeight="12.95"/>
  <cols>
    <col min="1" max="1" width="15.28515625" style="106" customWidth="1"/>
    <col min="2" max="13" width="11.85546875" style="106" customWidth="1"/>
    <col min="14" max="14" width="5.140625" style="106" customWidth="1"/>
    <col min="15" max="16" width="8.85546875" style="106"/>
    <col min="17" max="17" width="8.85546875" style="106" customWidth="1"/>
    <col min="18" max="18" width="2.28515625" style="106" customWidth="1"/>
    <col min="19" max="16384" width="8.85546875" style="106"/>
  </cols>
  <sheetData>
    <row r="1" spans="1:21" ht="14.1" thickBot="1"/>
    <row r="2" spans="1:21" ht="22.35" customHeight="1" thickBot="1">
      <c r="A2" s="89" t="e" cm="1">
        <f t="array" aca="1" ref="A2" ca="1">MID(CELL("filename",A2),FIND("]",CELL("filename",A2))+1,255)</f>
        <v>#VALUE!</v>
      </c>
      <c r="B2" s="318" t="e">
        <f ca="1">IF(VLOOKUP(A2,'Raw Data'!C6:D154,2,FALSE)="","",VLOOKUP(A2,'Raw Data'!C6:D154,2,FALSE))</f>
        <v>#VALUE!</v>
      </c>
      <c r="C2" s="319"/>
      <c r="D2" s="319"/>
      <c r="E2" s="319"/>
      <c r="F2" s="319"/>
      <c r="G2" s="319"/>
      <c r="H2" s="319"/>
      <c r="I2" s="319"/>
      <c r="J2" s="319"/>
      <c r="K2" s="319"/>
      <c r="L2" s="319"/>
      <c r="M2" s="320"/>
      <c r="N2" s="136"/>
      <c r="O2" s="321" t="str">
        <f>HYPERLINK("#'National level'!A15","Back to National level sheet")</f>
        <v>Back to National level sheet</v>
      </c>
      <c r="P2" s="321"/>
      <c r="Q2" s="321"/>
      <c r="S2" s="322" t="str">
        <f>HYPERLINK("#'Project level'!A21","Back to Project level sheet")</f>
        <v>Back to Project level sheet</v>
      </c>
      <c r="T2" s="322"/>
      <c r="U2" s="322"/>
    </row>
    <row r="3" spans="1:21" ht="118.35" customHeight="1" thickBot="1">
      <c r="A3" s="90" t="s">
        <v>500</v>
      </c>
      <c r="B3" s="323" t="s">
        <v>501</v>
      </c>
      <c r="C3" s="324"/>
      <c r="D3" s="324"/>
      <c r="E3" s="324"/>
      <c r="F3" s="324"/>
      <c r="G3" s="324"/>
      <c r="H3" s="324"/>
      <c r="I3" s="324"/>
      <c r="J3" s="324"/>
      <c r="K3" s="324"/>
      <c r="L3" s="324"/>
      <c r="M3" s="325"/>
      <c r="N3" s="122"/>
    </row>
    <row r="4" spans="1:21" ht="14.1" thickBot="1">
      <c r="A4" s="278" t="s">
        <v>502</v>
      </c>
      <c r="B4" s="295"/>
      <c r="C4" s="296"/>
      <c r="D4" s="296"/>
      <c r="E4" s="296"/>
      <c r="F4" s="296"/>
      <c r="G4" s="296"/>
      <c r="H4" s="296"/>
      <c r="I4" s="296"/>
      <c r="J4" s="296"/>
      <c r="K4" s="296"/>
      <c r="L4" s="296"/>
      <c r="M4" s="297"/>
      <c r="N4" s="125"/>
    </row>
    <row r="5" spans="1:21" ht="26.85" customHeight="1" thickBot="1">
      <c r="A5" s="294"/>
      <c r="C5" s="326" t="s">
        <v>77</v>
      </c>
      <c r="D5" s="327"/>
      <c r="E5" s="93" t="s">
        <v>78</v>
      </c>
      <c r="F5" s="93" t="s">
        <v>79</v>
      </c>
      <c r="G5" s="93" t="s">
        <v>80</v>
      </c>
      <c r="H5" s="93" t="s">
        <v>81</v>
      </c>
      <c r="I5" s="93" t="s">
        <v>82</v>
      </c>
      <c r="M5" s="107"/>
    </row>
    <row r="6" spans="1:21" ht="15" thickBot="1">
      <c r="A6" s="294"/>
      <c r="C6" s="328"/>
      <c r="D6" s="329"/>
      <c r="E6" s="94" t="e">
        <f ca="1">IF(VLOOKUP($A$2,Table1[[Practice no.]:[Mt]],3,FALSE)="N/A","",VLOOKUP($A$2,Table1[[Practice no.]:[Mt]],3,FALSE))</f>
        <v>#VALUE!</v>
      </c>
      <c r="F6" s="94" t="e">
        <f ca="1">IF(VLOOKUP($A$2,Table1[[Practice no.]:[F]],4,FALSE)="N/A","",VLOOKUP($A$2,Table1[[Practice no.]:[F]],4,FALSE))</f>
        <v>#VALUE!</v>
      </c>
      <c r="G6" s="94" t="e">
        <f ca="1">IF(VLOOKUP($A$2,Table1[[Practice no.]:[A]],5,FALSE)="N/A","",VLOOKUP($A$2,Table1[[Practice no.]:[A]],5,FALSE))</f>
        <v>#VALUE!</v>
      </c>
      <c r="H6" s="94" t="e">
        <f ca="1">IF(VLOOKUP($A$2,Table1[[Practice no.]:[T]],6,FALSE)="N/A","",VLOOKUP($A$2,Table1[[Practice no.]:[T]],6,FALSE))</f>
        <v>#VALUE!</v>
      </c>
      <c r="I6" s="94" t="e">
        <f ca="1">IF(VLOOKUP($A$2,Table1[[Practice no.]:[PI]],7,FALSE)="N/A","",VLOOKUP($A$2,Table1[[Practice no.]:[PI]],7,FALSE))</f>
        <v>#VALUE!</v>
      </c>
      <c r="M6" s="107"/>
    </row>
    <row r="7" spans="1:21" ht="26.85" customHeight="1" thickBot="1">
      <c r="A7" s="294"/>
      <c r="C7" s="326" t="s">
        <v>83</v>
      </c>
      <c r="D7" s="327"/>
      <c r="E7" s="95" t="s">
        <v>84</v>
      </c>
      <c r="F7" s="330" t="s">
        <v>85</v>
      </c>
      <c r="G7" s="331"/>
      <c r="H7" s="95" t="s">
        <v>86</v>
      </c>
      <c r="I7" s="95" t="s">
        <v>87</v>
      </c>
      <c r="M7" s="107"/>
    </row>
    <row r="8" spans="1:21" ht="15" thickBot="1">
      <c r="A8" s="294"/>
      <c r="C8" s="328"/>
      <c r="D8" s="329"/>
      <c r="E8" s="94" t="e">
        <f ca="1">IF(VLOOKUP($A$2,Table1[[Practice no.]:[LR]],8,FALSE)="N/A","",VLOOKUP(A$2,Table1[[Practice no.]:[LR]],8,FALSE))</f>
        <v>#VALUE!</v>
      </c>
      <c r="F8" s="311" t="e">
        <f ca="1">IF(VLOOKUP($A$2,Table1[[Practice no.]:[PH]],9,FALSE)="N/A","",VLOOKUP($A$2,Table1[[Practice no.]:[PH]],9,FALSE))</f>
        <v>#VALUE!</v>
      </c>
      <c r="G8" s="312"/>
      <c r="H8" s="94" t="e">
        <f ca="1">IF(VLOOKUP($A$2,Table1[[Practice no.]:[EH]],10,FALSE)="N/A","",VLOOKUP($A$2,Table1[[Practice no.]:[EH]],10,FALSE))</f>
        <v>#VALUE!</v>
      </c>
      <c r="I8" s="94" t="e">
        <f ca="1">IF(VLOOKUP($A$2,Table1[[Practice no.]:[UR]],11,FALSE)="N/A","",VLOOKUP($A$2,Table1[[Practice no.]:[UR]],11,FALSE))</f>
        <v>#VALUE!</v>
      </c>
      <c r="M8" s="107"/>
    </row>
    <row r="9" spans="1:21" ht="26.85" customHeight="1" thickBot="1">
      <c r="A9" s="294"/>
      <c r="C9" s="332" t="s">
        <v>88</v>
      </c>
      <c r="D9" s="333"/>
      <c r="E9" s="95" t="s">
        <v>89</v>
      </c>
      <c r="F9" s="95" t="s">
        <v>90</v>
      </c>
      <c r="G9" s="330" t="s">
        <v>91</v>
      </c>
      <c r="H9" s="331"/>
      <c r="I9" s="95" t="s">
        <v>92</v>
      </c>
      <c r="M9" s="107"/>
    </row>
    <row r="10" spans="1:21" ht="15" thickBot="1">
      <c r="A10" s="294"/>
      <c r="C10" s="334"/>
      <c r="D10" s="335"/>
      <c r="E10" s="94" t="e">
        <f ca="1">IF(VLOOKUP($A$2,Table1[[Practice no.]:[P]],12,FALSE)="N/A","",VLOOKUP($A$2,Table1[[Practice no.]:[P]],12,FALSE))</f>
        <v>#VALUE!</v>
      </c>
      <c r="F10" s="94" t="e">
        <f ca="1">IF(VLOOKUP($A$2,Table1[[Practice no.]:[D]],13,FALSE)="N/A","",VLOOKUP($A$2,Table1[[Practice no.]:[D]],13,FALSE))</f>
        <v>#VALUE!</v>
      </c>
      <c r="G10" s="313" t="e">
        <f ca="1">IF(VLOOKUP($A$2,Table1[[Practice no.]:[C]],14,FALSE)="N/A","",VLOOKUP($A$2,Table1[[Practice no.]:[C]],14,FALSE))</f>
        <v>#VALUE!</v>
      </c>
      <c r="H10" s="314"/>
      <c r="I10" s="96" t="e">
        <f ca="1">IF(VLOOKUP($A$2,Table1[[Practice no.]:[M]],15,FALSE)="N/A","",VLOOKUP($A$2,Table1[[Practice no.]:[M]],15,FALSE))</f>
        <v>#VALUE!</v>
      </c>
      <c r="M10" s="107"/>
    </row>
    <row r="11" spans="1:21" ht="14.1" customHeight="1" thickBot="1">
      <c r="A11" s="294"/>
      <c r="C11" s="332" t="s">
        <v>93</v>
      </c>
      <c r="D11" s="333"/>
      <c r="E11" s="95" t="s">
        <v>94</v>
      </c>
      <c r="F11" s="330" t="s">
        <v>95</v>
      </c>
      <c r="G11" s="331"/>
      <c r="H11" s="330" t="s">
        <v>96</v>
      </c>
      <c r="I11" s="331"/>
      <c r="M11" s="107"/>
    </row>
    <row r="12" spans="1:21" ht="15" thickBot="1">
      <c r="A12" s="294"/>
      <c r="C12" s="334"/>
      <c r="D12" s="335"/>
      <c r="E12" s="94" t="e">
        <f ca="1">IF(VLOOKUP($A$2,Table1[[Practice no.]:[In]],16,FALSE)="N/A","",VLOOKUP($A$2,Table1[[Practice no.]:[In]],16,FALSE))</f>
        <v>#VALUE!</v>
      </c>
      <c r="F12" s="311" t="e">
        <f ca="1">IF(VLOOKUP($A$2,Table1[[Practice no.]:[Pr]],17,FALSE)="N/A","",VLOOKUP($A$2,Table1[[Practice no.]:[Pr]],17,FALSE))</f>
        <v>#VALUE!</v>
      </c>
      <c r="G12" s="312"/>
      <c r="H12" s="313" t="e">
        <f ca="1">IF(VLOOKUP($A$2,Table1[[Practice no.]:[Tr]],18,FALSE)="N/A","",VLOOKUP($A$2,Table1[[Practice no.]:[Tr]],18,FALSE))</f>
        <v>#VALUE!</v>
      </c>
      <c r="I12" s="314"/>
      <c r="M12" s="107"/>
    </row>
    <row r="13" spans="1:21">
      <c r="A13" s="294"/>
      <c r="B13" s="315"/>
      <c r="C13" s="316"/>
      <c r="D13" s="316"/>
      <c r="E13" s="316"/>
      <c r="F13" s="316"/>
      <c r="G13" s="316"/>
      <c r="H13" s="316"/>
      <c r="I13" s="316"/>
      <c r="J13" s="316"/>
      <c r="K13" s="316"/>
      <c r="L13" s="316"/>
      <c r="M13" s="317"/>
      <c r="N13" s="125"/>
    </row>
    <row r="14" spans="1:21" ht="14.1" thickBot="1">
      <c r="A14" s="279"/>
      <c r="B14" s="288"/>
      <c r="C14" s="289"/>
      <c r="D14" s="289"/>
      <c r="E14" s="289"/>
      <c r="F14" s="289"/>
      <c r="G14" s="289"/>
      <c r="H14" s="289"/>
      <c r="I14" s="289"/>
      <c r="J14" s="289"/>
      <c r="K14" s="289"/>
      <c r="L14" s="289"/>
      <c r="M14" s="290"/>
      <c r="N14" s="125"/>
    </row>
    <row r="15" spans="1:21">
      <c r="A15" s="278" t="s">
        <v>503</v>
      </c>
      <c r="B15" s="97">
        <v>1</v>
      </c>
      <c r="C15" s="97">
        <v>2</v>
      </c>
      <c r="D15" s="97">
        <v>3</v>
      </c>
      <c r="E15" s="98">
        <v>4</v>
      </c>
      <c r="F15" s="98">
        <v>5</v>
      </c>
      <c r="G15" s="98">
        <v>6</v>
      </c>
      <c r="H15" s="99">
        <v>7</v>
      </c>
      <c r="I15" s="99">
        <v>8</v>
      </c>
      <c r="J15" s="99">
        <v>9</v>
      </c>
      <c r="K15" s="100">
        <v>10</v>
      </c>
      <c r="L15" s="100">
        <v>11</v>
      </c>
      <c r="M15" s="100">
        <v>12</v>
      </c>
      <c r="N15" s="137"/>
    </row>
    <row r="16" spans="1:21" ht="17.100000000000001" thickBot="1">
      <c r="A16" s="294"/>
      <c r="B16" s="101" t="s">
        <v>504</v>
      </c>
      <c r="C16" s="101" t="s">
        <v>505</v>
      </c>
      <c r="D16" s="101" t="s">
        <v>506</v>
      </c>
      <c r="E16" s="102" t="s">
        <v>507</v>
      </c>
      <c r="F16" s="102" t="s">
        <v>508</v>
      </c>
      <c r="G16" s="102" t="s">
        <v>509</v>
      </c>
      <c r="H16" s="103" t="s">
        <v>510</v>
      </c>
      <c r="I16" s="103" t="s">
        <v>511</v>
      </c>
      <c r="J16" s="103" t="s">
        <v>512</v>
      </c>
      <c r="K16" s="104" t="s">
        <v>513</v>
      </c>
      <c r="L16" s="104" t="s">
        <v>514</v>
      </c>
      <c r="M16" s="104" t="s">
        <v>515</v>
      </c>
      <c r="N16" s="137"/>
    </row>
    <row r="17" spans="1:14" ht="23.1" customHeight="1" thickBot="1">
      <c r="A17" s="279"/>
      <c r="B17" s="112" t="e">
        <f ca="1">IF(VLOOKUP($A$2,Table1[[Practice no.]:[ 1 C02]],19,FALSE)="N/A","",VLOOKUP(VLOOKUP($A$2,Table1[[Practice no.]:[ 1 C02]],19,FALSE),List!$A$2:$B$3,2,FALSE))</f>
        <v>#VALUE!</v>
      </c>
      <c r="C17" s="112" t="e">
        <f ca="1">IF(VLOOKUP($A$2,Table1[[Practice no.]:[2 Res]],20,FALSE)="N/A","",VLOOKUP(VLOOKUP($A$2,Table1[[Practice no.]:[2 Res]],20,FALSE),List!$A$2:$B$3,2,FALSE))</f>
        <v>#VALUE!</v>
      </c>
      <c r="D17" s="112" t="e">
        <f ca="1">IF(VLOOKUP($A$2,Table1[[Practice no.]:[3 W&amp;L]],21,FALSE)="N/A","",VLOOKUP(VLOOKUP($A$2,Table1[[Practice no.]:[3 W&amp;L]],21,FALSE),List!$A$2:$B$3,2,FALSE))</f>
        <v>#VALUE!</v>
      </c>
      <c r="E17" s="112" t="e">
        <f ca="1">IF(VLOOKUP($A$2,Table1[[Practice no.]:[4 
Pol]],22,FALSE)="N/A","",VLOOKUP(VLOOKUP($A$2,Table1[[Practice no.]:[4 
Pol]],22,FALSE),List!$A$2:$B$3,2,FALSE))</f>
        <v>#VALUE!</v>
      </c>
      <c r="F17" s="112" t="e">
        <f ca="1">IF(VLOOKUP($A$2,Table1[[Practice no.]:[5 QoL]],23,FALSE)="N/A","",VLOOKUP(VLOOKUP($A$2,Table1[[Practice no.]:[5 QoL]],23,FALSE),List!$A$2:$B$3,2,FALSE))</f>
        <v>#VALUE!</v>
      </c>
      <c r="G17" s="112" t="e">
        <f ca="1">IF(VLOOKUP($A$2,Table1[[Practice no.]:[6 
Bio]],24,FALSE)="N/A","",VLOOKUP(VLOOKUP($A$2,Table1[[Practice no.]:[6 
Bio]],24,FALSE),List!$A$2:$B$3,2,FALSE))</f>
        <v>#VALUE!</v>
      </c>
      <c r="H17" s="112" t="e">
        <f ca="1">IF(VLOOKUP($A$2,Table1[[Practice no.]:[7 
Dis]],25,FALSE)="N/A","",VLOOKUP(VLOOKUP($A$2,Table1[[Practice no.]:[7 
Dis]],25,FALSE),List!$A$2:$B$3,2,FALSE))</f>
        <v>#VALUE!</v>
      </c>
      <c r="I17" s="112" t="e">
        <f ca="1">IF(VLOOKUP($A$2,Table1[[Practice no.]:[8 
Mat]],26,FALSE)="N/A","",VLOOKUP(VLOOKUP($A$2,Table1[[Practice no.]:[8 
Mat]],26,FALSE),List!$A$2:$B$3,2,FALSE))</f>
        <v>#VALUE!</v>
      </c>
      <c r="J17" s="112" t="e">
        <f ca="1">IF(VLOOKUP($A$2,Table1[[Practice no.]:[9 
Inc]],27,FALSE)="N/A","",VLOOKUP(VLOOKUP($A$2,Table1[[Practice no.]:[9 
Inc]],27,FALSE),List!$A$2:$B$3,2,FALSE))</f>
        <v>#VALUE!</v>
      </c>
      <c r="K17" s="112" t="e">
        <f ca="1">IF(VLOOKUP($A$2,Table1[[Practice no.]:[10 Con]],28,FALSE)="N/A","",VLOOKUP(VLOOKUP($A$2,Table1[[Practice no.]:[10 Con]],28,FALSE),List!$A$2:$B$3,2,FALSE))</f>
        <v>#VALUE!</v>
      </c>
      <c r="L17" s="112" t="e">
        <f ca="1">IF(VLOOKUP($A$2,Table1[[Practice no.]:[11 Saf]],29,FALSE)="N/A","",VLOOKUP(VLOOKUP($A$2,Table1[[Practice no.]:[11 Saf]],29,FALSE),List!$A$2:$B$3,2,FALSE))</f>
        <v>#VALUE!</v>
      </c>
      <c r="M17" s="112" t="e">
        <f ca="1">IF(VLOOKUP($A$2,Table1[[Practice no.]:[12 Aff]],30,FALSE)="N/A","",VLOOKUP(VLOOKUP($A$2,Table1[[Practice no.]:[12 Aff]],30,FALSE),List!$A$2:$B$3,2,FALSE))</f>
        <v>#VALUE!</v>
      </c>
      <c r="N17" s="138"/>
    </row>
    <row r="18" spans="1:14" ht="125.85" customHeight="1">
      <c r="A18" s="278" t="s">
        <v>516</v>
      </c>
      <c r="B18" s="298" t="s">
        <v>517</v>
      </c>
      <c r="C18" s="299"/>
      <c r="D18" s="299"/>
      <c r="E18" s="299"/>
      <c r="F18" s="299"/>
      <c r="G18" s="299"/>
      <c r="H18" s="299"/>
      <c r="I18" s="299"/>
      <c r="J18" s="299"/>
      <c r="K18" s="299"/>
      <c r="L18" s="299"/>
      <c r="M18" s="300"/>
      <c r="N18" s="133"/>
    </row>
    <row r="19" spans="1:14" ht="125.85" customHeight="1" thickBot="1">
      <c r="A19" s="279"/>
      <c r="B19" s="301"/>
      <c r="C19" s="302"/>
      <c r="D19" s="302"/>
      <c r="E19" s="302"/>
      <c r="F19" s="302"/>
      <c r="G19" s="302"/>
      <c r="H19" s="302"/>
      <c r="I19" s="302"/>
      <c r="J19" s="302"/>
      <c r="K19" s="302"/>
      <c r="L19" s="302"/>
      <c r="M19" s="303"/>
      <c r="N19" s="133"/>
    </row>
    <row r="20" spans="1:14" ht="235.35" customHeight="1">
      <c r="A20" s="304" t="s">
        <v>518</v>
      </c>
      <c r="B20" s="306"/>
      <c r="C20" s="307"/>
      <c r="D20" s="307"/>
      <c r="E20" s="307"/>
      <c r="F20" s="307"/>
      <c r="G20" s="307"/>
      <c r="H20" s="307"/>
      <c r="I20" s="307"/>
      <c r="J20" s="307"/>
      <c r="K20" s="307"/>
      <c r="L20" s="307"/>
      <c r="M20" s="308"/>
      <c r="N20" s="116"/>
    </row>
    <row r="21" spans="1:14" ht="28.35" customHeight="1" thickBot="1">
      <c r="A21" s="305"/>
      <c r="B21" s="309" t="s">
        <v>519</v>
      </c>
      <c r="C21" s="310"/>
      <c r="D21" s="310"/>
      <c r="E21" s="310"/>
      <c r="F21" s="310"/>
      <c r="G21" s="310"/>
      <c r="H21" s="310"/>
      <c r="I21" s="310"/>
      <c r="J21" s="113"/>
      <c r="K21" s="113"/>
      <c r="L21" s="113"/>
      <c r="M21" s="114"/>
      <c r="N21" s="134"/>
    </row>
    <row r="22" spans="1:14" ht="14.1" thickBot="1">
      <c r="A22" s="278" t="s">
        <v>57</v>
      </c>
      <c r="B22" s="295"/>
      <c r="C22" s="296"/>
      <c r="D22" s="296"/>
      <c r="E22" s="296"/>
      <c r="F22" s="296"/>
      <c r="G22" s="296"/>
      <c r="H22" s="296"/>
      <c r="I22" s="296"/>
      <c r="J22" s="296"/>
      <c r="K22" s="296"/>
      <c r="L22" s="296"/>
      <c r="M22" s="297"/>
      <c r="N22" s="125"/>
    </row>
    <row r="23" spans="1:14" ht="32.1" customHeight="1" thickBot="1">
      <c r="A23" s="294"/>
      <c r="C23" s="286" t="s">
        <v>42</v>
      </c>
      <c r="D23" s="287"/>
      <c r="E23" s="105" t="e">
        <f ca="1">IF(VLOOKUP($A$2,Table1[[Practice no.]:[1]],31,FALSE)="N/A","",VLOOKUP($A$2,Table1[[Practice no.]:[1]],31,FALSE))</f>
        <v>#VALUE!</v>
      </c>
      <c r="F23" s="286" t="s">
        <v>520</v>
      </c>
      <c r="G23" s="287"/>
      <c r="H23" s="105" t="e">
        <f ca="1">IF(VLOOKUP($A$2,Table1[[Practice no.]:[7]],37,FALSE)="N/A","",VLOOKUP($A$2,Table1[[Practice no.]:[7]],37,FALSE))</f>
        <v>#VALUE!</v>
      </c>
      <c r="M23" s="107"/>
    </row>
    <row r="24" spans="1:14" ht="32.1" customHeight="1" thickBot="1">
      <c r="A24" s="294"/>
      <c r="C24" s="286" t="s">
        <v>44</v>
      </c>
      <c r="D24" s="287"/>
      <c r="E24" s="105" t="e">
        <f ca="1">IF(VLOOKUP($A$2,Table1[[Practice no.]:[2]],32,FALSE)="N/A","",VLOOKUP($A$2,Table1[[Practice no.]:[2]],32,FALSE))</f>
        <v>#VALUE!</v>
      </c>
      <c r="F24" s="286" t="s">
        <v>45</v>
      </c>
      <c r="G24" s="287"/>
      <c r="H24" s="105" t="e">
        <f ca="1">IF(VLOOKUP($A$2,Table1[[Practice no.]:[8]],38,FALSE)="N/A","",VLOOKUP($A$2,Table1[[Practice no.]:[8]],38,FALSE))</f>
        <v>#VALUE!</v>
      </c>
      <c r="M24" s="107"/>
    </row>
    <row r="25" spans="1:14" ht="32.1" customHeight="1" thickBot="1">
      <c r="A25" s="294"/>
      <c r="C25" s="286" t="s">
        <v>46</v>
      </c>
      <c r="D25" s="287"/>
      <c r="E25" s="105" t="e">
        <f ca="1">IF(VLOOKUP($A$2,Table1[[Practice no.]:[3]],33,FALSE)="N/A","",VLOOKUP($A$2,Table1[[Practice no.]:[3]],33,FALSE))</f>
        <v>#VALUE!</v>
      </c>
      <c r="F25" s="286" t="s">
        <v>47</v>
      </c>
      <c r="G25" s="287"/>
      <c r="H25" s="105" t="e">
        <f ca="1">IF(VLOOKUP($A$2,Table1[[Practice no.]:[9]],39,FALSE)="N/A","",VLOOKUP($A$2,Table1[[Practice no.]:[9]],39,FALSE))</f>
        <v>#VALUE!</v>
      </c>
      <c r="M25" s="107"/>
    </row>
    <row r="26" spans="1:14" ht="32.1" customHeight="1" thickBot="1">
      <c r="A26" s="294"/>
      <c r="C26" s="286" t="s">
        <v>48</v>
      </c>
      <c r="D26" s="287"/>
      <c r="E26" s="105" t="e">
        <f ca="1">IF(VLOOKUP($A$2,Table1[[Practice no.]:[4]],34,FALSE)="N/A","",VLOOKUP($A$2,Table1[[Practice no.]:[4]],34,FALSE))</f>
        <v>#VALUE!</v>
      </c>
      <c r="F26" s="286" t="s">
        <v>49</v>
      </c>
      <c r="G26" s="287"/>
      <c r="H26" s="105" t="e">
        <f ca="1">IF(VLOOKUP($A$2,Table1[[Practice no.]:[10]],40,FALSE)="N/A","",VLOOKUP($A$2,Table1[[Practice no.]:[10]],40,FALSE))</f>
        <v>#VALUE!</v>
      </c>
      <c r="M26" s="107"/>
    </row>
    <row r="27" spans="1:14" ht="32.1" customHeight="1" thickBot="1">
      <c r="A27" s="294"/>
      <c r="C27" s="286" t="s">
        <v>50</v>
      </c>
      <c r="D27" s="287"/>
      <c r="E27" s="105" t="e">
        <f ca="1">IF(VLOOKUP($A$2,Table1[[Practice no.]:[5]],35,FALSE)="N/A","",VLOOKUP($A$2,Table1[[Practice no.]:[5]],35,FALSE))</f>
        <v>#VALUE!</v>
      </c>
      <c r="F27" s="286" t="s">
        <v>51</v>
      </c>
      <c r="G27" s="287"/>
      <c r="H27" s="105" t="e">
        <f ca="1">IF(VLOOKUP($A$2,Table1[[Practice no.]:[11]],41,FALSE)="N/A","",VLOOKUP($A$2,Table1[[Practice no.]:[11]],41,FALSE))</f>
        <v>#VALUE!</v>
      </c>
      <c r="M27" s="107"/>
    </row>
    <row r="28" spans="1:14" ht="32.1" customHeight="1" thickBot="1">
      <c r="A28" s="294"/>
      <c r="C28" s="286" t="s">
        <v>52</v>
      </c>
      <c r="D28" s="287"/>
      <c r="E28" s="105" t="e">
        <f ca="1">IF(VLOOKUP($A$2,Table1[[Practice no.]:[6]],36,FALSE)="N/A","",VLOOKUP($A$2,Table1[[Practice no.]:[6]],36,FALSE))</f>
        <v>#VALUE!</v>
      </c>
      <c r="F28" s="286" t="s">
        <v>53</v>
      </c>
      <c r="G28" s="287"/>
      <c r="H28" s="105" t="e">
        <f ca="1">IF(VLOOKUP($A$2,Table1[[Practice no.]:[12]],42,FALSE)="N/A","",VLOOKUP($A$2,Table1[[Practice no.]:[12]],42,FALSE))</f>
        <v>#VALUE!</v>
      </c>
      <c r="M28" s="107"/>
    </row>
    <row r="29" spans="1:14" ht="14.1" thickBot="1">
      <c r="A29" s="279"/>
      <c r="B29" s="288"/>
      <c r="C29" s="289"/>
      <c r="D29" s="289"/>
      <c r="E29" s="289"/>
      <c r="F29" s="289"/>
      <c r="G29" s="289"/>
      <c r="H29" s="289"/>
      <c r="I29" s="289"/>
      <c r="J29" s="289"/>
      <c r="K29" s="289"/>
      <c r="L29" s="289"/>
      <c r="M29" s="290"/>
      <c r="N29" s="125"/>
    </row>
    <row r="30" spans="1:14" ht="99.75" customHeight="1" thickBot="1">
      <c r="A30" s="92" t="s">
        <v>521</v>
      </c>
      <c r="B30" s="291" t="s">
        <v>522</v>
      </c>
      <c r="C30" s="292"/>
      <c r="D30" s="292"/>
      <c r="E30" s="292"/>
      <c r="F30" s="292"/>
      <c r="G30" s="292"/>
      <c r="H30" s="292"/>
      <c r="I30" s="292"/>
      <c r="J30" s="292"/>
      <c r="K30" s="292"/>
      <c r="L30" s="292"/>
      <c r="M30" s="293"/>
      <c r="N30" s="122"/>
    </row>
    <row r="31" spans="1:14" ht="80.849999999999994" customHeight="1">
      <c r="A31" s="278" t="s">
        <v>523</v>
      </c>
      <c r="B31" s="280" t="s">
        <v>524</v>
      </c>
      <c r="C31" s="281"/>
      <c r="D31" s="281"/>
      <c r="E31" s="281"/>
      <c r="F31" s="281"/>
      <c r="G31" s="281"/>
      <c r="H31" s="281"/>
      <c r="I31" s="281"/>
      <c r="J31" s="281"/>
      <c r="K31" s="281"/>
      <c r="L31" s="281"/>
      <c r="M31" s="282"/>
      <c r="N31" s="133"/>
    </row>
    <row r="32" spans="1:14" ht="173.1" customHeight="1" thickBot="1">
      <c r="A32" s="279"/>
      <c r="B32" s="283"/>
      <c r="C32" s="284"/>
      <c r="D32" s="284"/>
      <c r="E32" s="284"/>
      <c r="F32" s="284"/>
      <c r="G32" s="284"/>
      <c r="H32" s="284"/>
      <c r="I32" s="284"/>
      <c r="J32" s="284"/>
      <c r="K32" s="284"/>
      <c r="L32" s="284"/>
      <c r="M32" s="285"/>
      <c r="N32" s="133"/>
    </row>
    <row r="33" spans="2:13">
      <c r="B33" s="169"/>
      <c r="C33" s="169"/>
      <c r="D33" s="169"/>
      <c r="E33" s="169"/>
      <c r="F33" s="169"/>
      <c r="G33" s="169"/>
      <c r="H33" s="169"/>
      <c r="I33" s="169"/>
      <c r="J33" s="169"/>
      <c r="K33" s="169"/>
      <c r="L33" s="169"/>
      <c r="M33" s="169"/>
    </row>
    <row r="34" spans="2:13">
      <c r="B34" s="169"/>
      <c r="C34" s="169"/>
      <c r="D34" s="169"/>
      <c r="E34" s="169"/>
      <c r="F34" s="169"/>
      <c r="G34" s="169"/>
      <c r="H34" s="169"/>
      <c r="I34" s="169"/>
      <c r="J34" s="169"/>
      <c r="K34" s="169"/>
      <c r="L34" s="169"/>
      <c r="M34" s="169"/>
    </row>
  </sheetData>
  <sheetProtection sheet="1" objects="1" scenarios="1"/>
  <mergeCells count="45">
    <mergeCell ref="B2:M2"/>
    <mergeCell ref="O2:Q2"/>
    <mergeCell ref="S2:U2"/>
    <mergeCell ref="B3:M3"/>
    <mergeCell ref="A4:A14"/>
    <mergeCell ref="B4:M4"/>
    <mergeCell ref="C5:D6"/>
    <mergeCell ref="C7:D8"/>
    <mergeCell ref="F7:G7"/>
    <mergeCell ref="F8:G8"/>
    <mergeCell ref="C9:D10"/>
    <mergeCell ref="G9:H9"/>
    <mergeCell ref="G10:H10"/>
    <mergeCell ref="C11:D12"/>
    <mergeCell ref="F11:G11"/>
    <mergeCell ref="H11:I11"/>
    <mergeCell ref="F12:G12"/>
    <mergeCell ref="H12:I12"/>
    <mergeCell ref="C26:D26"/>
    <mergeCell ref="F26:G26"/>
    <mergeCell ref="B13:M13"/>
    <mergeCell ref="B14:M14"/>
    <mergeCell ref="A15:A17"/>
    <mergeCell ref="A18:A19"/>
    <mergeCell ref="B18:M19"/>
    <mergeCell ref="A20:A21"/>
    <mergeCell ref="B20:F20"/>
    <mergeCell ref="G20:M20"/>
    <mergeCell ref="B21:I21"/>
    <mergeCell ref="A31:A32"/>
    <mergeCell ref="B31:M32"/>
    <mergeCell ref="C27:D27"/>
    <mergeCell ref="F27:G27"/>
    <mergeCell ref="C28:D28"/>
    <mergeCell ref="F28:G28"/>
    <mergeCell ref="B29:M29"/>
    <mergeCell ref="B30:M30"/>
    <mergeCell ref="A22:A29"/>
    <mergeCell ref="B22:M22"/>
    <mergeCell ref="C23:D23"/>
    <mergeCell ref="F23:G23"/>
    <mergeCell ref="C24:D24"/>
    <mergeCell ref="F24:G24"/>
    <mergeCell ref="C25:D25"/>
    <mergeCell ref="F25:G25"/>
  </mergeCells>
  <pageMargins left="0.7" right="0.7" top="0.75" bottom="0.75" header="0.3" footer="0.3"/>
  <headerFooter>
    <oddFooter>&amp;C_x000D_&amp;1#&amp;"Calibri"&amp;8&amp;K000000 INTERNAL. This information is accessible to ADB Management and staff. It may be shared outside ADB with appropriate permission.</oddFooter>
  </headerFooter>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78C1533-3218-4CCF-BB81-93082A585858}">
  <sheetPr codeName="Sheet18"/>
  <dimension ref="A1:U34"/>
  <sheetViews>
    <sheetView zoomScale="70" zoomScaleNormal="70" workbookViewId="0">
      <pane ySplit="2" topLeftCell="A3" activePane="bottomLeft" state="frozen"/>
      <selection pane="bottomLeft" activeCell="A2" sqref="A2"/>
      <selection activeCell="A2" sqref="A2"/>
    </sheetView>
  </sheetViews>
  <sheetFormatPr defaultColWidth="8.85546875" defaultRowHeight="12.95"/>
  <cols>
    <col min="1" max="1" width="15.28515625" style="106" customWidth="1"/>
    <col min="2" max="13" width="11.85546875" style="106" customWidth="1"/>
    <col min="14" max="14" width="5.140625" style="106" customWidth="1"/>
    <col min="15" max="16" width="8.85546875" style="106"/>
    <col min="17" max="17" width="8.85546875" style="106" customWidth="1"/>
    <col min="18" max="18" width="2.28515625" style="106" customWidth="1"/>
    <col min="19" max="16384" width="8.85546875" style="106"/>
  </cols>
  <sheetData>
    <row r="1" spans="1:21" ht="14.1" thickBot="1"/>
    <row r="2" spans="1:21" ht="22.35" customHeight="1" thickBot="1">
      <c r="A2" s="89" t="e" cm="1">
        <f t="array" aca="1" ref="A2" ca="1">MID(CELL("filename",A2),FIND("]",CELL("filename",A2))+1,255)</f>
        <v>#VALUE!</v>
      </c>
      <c r="B2" s="318" t="e">
        <f ca="1">IF(VLOOKUP(A2,'Raw Data'!C6:D154,2,FALSE)="","",VLOOKUP(A2,'Raw Data'!C6:D154,2,FALSE))</f>
        <v>#VALUE!</v>
      </c>
      <c r="C2" s="319"/>
      <c r="D2" s="319"/>
      <c r="E2" s="319"/>
      <c r="F2" s="319"/>
      <c r="G2" s="319"/>
      <c r="H2" s="319"/>
      <c r="I2" s="319"/>
      <c r="J2" s="319"/>
      <c r="K2" s="319"/>
      <c r="L2" s="319"/>
      <c r="M2" s="320"/>
      <c r="N2" s="136"/>
      <c r="O2" s="321" t="str">
        <f>HYPERLINK("#'National level'!A15","Back to National level sheet")</f>
        <v>Back to National level sheet</v>
      </c>
      <c r="P2" s="321"/>
      <c r="Q2" s="321"/>
      <c r="S2" s="322" t="str">
        <f>HYPERLINK("#'Project level'!A21","Back to Project level sheet")</f>
        <v>Back to Project level sheet</v>
      </c>
      <c r="T2" s="322"/>
      <c r="U2" s="322"/>
    </row>
    <row r="3" spans="1:21" ht="150.75" customHeight="1" thickBot="1">
      <c r="A3" s="90" t="s">
        <v>500</v>
      </c>
      <c r="B3" s="323" t="s">
        <v>525</v>
      </c>
      <c r="C3" s="324"/>
      <c r="D3" s="324"/>
      <c r="E3" s="324"/>
      <c r="F3" s="324"/>
      <c r="G3" s="324"/>
      <c r="H3" s="324"/>
      <c r="I3" s="324"/>
      <c r="J3" s="324"/>
      <c r="K3" s="324"/>
      <c r="L3" s="324"/>
      <c r="M3" s="325"/>
      <c r="N3" s="122"/>
    </row>
    <row r="4" spans="1:21" ht="14.1" thickBot="1">
      <c r="A4" s="278" t="s">
        <v>502</v>
      </c>
      <c r="B4" s="295"/>
      <c r="C4" s="296"/>
      <c r="D4" s="296"/>
      <c r="E4" s="296"/>
      <c r="F4" s="296"/>
      <c r="G4" s="296"/>
      <c r="H4" s="296"/>
      <c r="I4" s="296"/>
      <c r="J4" s="296"/>
      <c r="K4" s="296"/>
      <c r="L4" s="296"/>
      <c r="M4" s="297"/>
      <c r="N4" s="125"/>
    </row>
    <row r="5" spans="1:21" ht="26.85" customHeight="1" thickBot="1">
      <c r="A5" s="294"/>
      <c r="C5" s="326" t="s">
        <v>77</v>
      </c>
      <c r="D5" s="327"/>
      <c r="E5" s="93" t="s">
        <v>78</v>
      </c>
      <c r="F5" s="93" t="s">
        <v>79</v>
      </c>
      <c r="G5" s="93" t="s">
        <v>80</v>
      </c>
      <c r="H5" s="93" t="s">
        <v>81</v>
      </c>
      <c r="I5" s="93" t="s">
        <v>82</v>
      </c>
      <c r="M5" s="107"/>
    </row>
    <row r="6" spans="1:21" ht="15" thickBot="1">
      <c r="A6" s="294"/>
      <c r="C6" s="328"/>
      <c r="D6" s="329"/>
      <c r="E6" s="94" t="e">
        <f ca="1">IF(VLOOKUP($A$2,Table1[[Practice no.]:[Mt]],3,FALSE)="N/A","",VLOOKUP($A$2,Table1[[Practice no.]:[Mt]],3,FALSE))</f>
        <v>#VALUE!</v>
      </c>
      <c r="F6" s="94" t="e">
        <f ca="1">IF(VLOOKUP($A$2,Table1[[Practice no.]:[F]],4,FALSE)="N/A","",VLOOKUP($A$2,Table1[[Practice no.]:[F]],4,FALSE))</f>
        <v>#VALUE!</v>
      </c>
      <c r="G6" s="94" t="e">
        <f ca="1">IF(VLOOKUP($A$2,Table1[[Practice no.]:[A]],5,FALSE)="N/A","",VLOOKUP($A$2,Table1[[Practice no.]:[A]],5,FALSE))</f>
        <v>#VALUE!</v>
      </c>
      <c r="H6" s="94" t="e">
        <f ca="1">IF(VLOOKUP($A$2,Table1[[Practice no.]:[T]],6,FALSE)="N/A","",VLOOKUP($A$2,Table1[[Practice no.]:[T]],6,FALSE))</f>
        <v>#VALUE!</v>
      </c>
      <c r="I6" s="94" t="e">
        <f ca="1">IF(VLOOKUP($A$2,Table1[[Practice no.]:[PI]],7,FALSE)="N/A","",VLOOKUP($A$2,Table1[[Practice no.]:[PI]],7,FALSE))</f>
        <v>#VALUE!</v>
      </c>
      <c r="M6" s="107"/>
    </row>
    <row r="7" spans="1:21" ht="26.85" customHeight="1" thickBot="1">
      <c r="A7" s="294"/>
      <c r="C7" s="326" t="s">
        <v>83</v>
      </c>
      <c r="D7" s="327"/>
      <c r="E7" s="95" t="s">
        <v>84</v>
      </c>
      <c r="F7" s="330" t="s">
        <v>85</v>
      </c>
      <c r="G7" s="331"/>
      <c r="H7" s="95" t="s">
        <v>86</v>
      </c>
      <c r="I7" s="95" t="s">
        <v>87</v>
      </c>
      <c r="M7" s="107"/>
    </row>
    <row r="8" spans="1:21" ht="15" thickBot="1">
      <c r="A8" s="294"/>
      <c r="C8" s="328"/>
      <c r="D8" s="329"/>
      <c r="E8" s="94" t="e">
        <f ca="1">IF(VLOOKUP($A$2,Table1[[Practice no.]:[LR]],8,FALSE)="N/A","",VLOOKUP(A$2,Table1[[Practice no.]:[LR]],8,FALSE))</f>
        <v>#VALUE!</v>
      </c>
      <c r="F8" s="311" t="e">
        <f ca="1">IF(VLOOKUP($A$2,Table1[[Practice no.]:[PH]],9,FALSE)="N/A","",VLOOKUP($A$2,Table1[[Practice no.]:[PH]],9,FALSE))</f>
        <v>#VALUE!</v>
      </c>
      <c r="G8" s="312"/>
      <c r="H8" s="94" t="e">
        <f ca="1">IF(VLOOKUP($A$2,Table1[[Practice no.]:[EH]],10,FALSE)="N/A","",VLOOKUP($A$2,Table1[[Practice no.]:[EH]],10,FALSE))</f>
        <v>#VALUE!</v>
      </c>
      <c r="I8" s="94" t="e">
        <f ca="1">IF(VLOOKUP($A$2,Table1[[Practice no.]:[UR]],11,FALSE)="N/A","",VLOOKUP($A$2,Table1[[Practice no.]:[UR]],11,FALSE))</f>
        <v>#VALUE!</v>
      </c>
      <c r="M8" s="107"/>
    </row>
    <row r="9" spans="1:21" ht="26.85" customHeight="1" thickBot="1">
      <c r="A9" s="294"/>
      <c r="C9" s="332" t="s">
        <v>88</v>
      </c>
      <c r="D9" s="333"/>
      <c r="E9" s="95" t="s">
        <v>89</v>
      </c>
      <c r="F9" s="95" t="s">
        <v>90</v>
      </c>
      <c r="G9" s="330" t="s">
        <v>91</v>
      </c>
      <c r="H9" s="331"/>
      <c r="I9" s="95" t="s">
        <v>92</v>
      </c>
      <c r="M9" s="107"/>
    </row>
    <row r="10" spans="1:21" ht="15" thickBot="1">
      <c r="A10" s="294"/>
      <c r="C10" s="334"/>
      <c r="D10" s="335"/>
      <c r="E10" s="94" t="e">
        <f ca="1">IF(VLOOKUP($A$2,Table1[[Practice no.]:[P]],12,FALSE)="N/A","",VLOOKUP($A$2,Table1[[Practice no.]:[P]],12,FALSE))</f>
        <v>#VALUE!</v>
      </c>
      <c r="F10" s="94" t="e">
        <f ca="1">IF(VLOOKUP($A$2,Table1[[Practice no.]:[D]],13,FALSE)="N/A","",VLOOKUP($A$2,Table1[[Practice no.]:[D]],13,FALSE))</f>
        <v>#VALUE!</v>
      </c>
      <c r="G10" s="313" t="e">
        <f ca="1">IF(VLOOKUP($A$2,Table1[[Practice no.]:[C]],14,FALSE)="N/A","",VLOOKUP($A$2,Table1[[Practice no.]:[C]],14,FALSE))</f>
        <v>#VALUE!</v>
      </c>
      <c r="H10" s="314"/>
      <c r="I10" s="96" t="e">
        <f ca="1">IF(VLOOKUP($A$2,Table1[[Practice no.]:[M]],15,FALSE)="N/A","",VLOOKUP($A$2,Table1[[Practice no.]:[M]],15,FALSE))</f>
        <v>#VALUE!</v>
      </c>
      <c r="M10" s="107"/>
    </row>
    <row r="11" spans="1:21" ht="14.1" customHeight="1" thickBot="1">
      <c r="A11" s="294"/>
      <c r="C11" s="332" t="s">
        <v>93</v>
      </c>
      <c r="D11" s="333"/>
      <c r="E11" s="95" t="s">
        <v>94</v>
      </c>
      <c r="F11" s="330" t="s">
        <v>95</v>
      </c>
      <c r="G11" s="331"/>
      <c r="H11" s="330" t="s">
        <v>96</v>
      </c>
      <c r="I11" s="331"/>
      <c r="M11" s="107"/>
    </row>
    <row r="12" spans="1:21" ht="15" thickBot="1">
      <c r="A12" s="294"/>
      <c r="C12" s="334"/>
      <c r="D12" s="335"/>
      <c r="E12" s="94" t="e">
        <f ca="1">IF(VLOOKUP($A$2,Table1[[Practice no.]:[In]],16,FALSE)="N/A","",VLOOKUP($A$2,Table1[[Practice no.]:[In]],16,FALSE))</f>
        <v>#VALUE!</v>
      </c>
      <c r="F12" s="311" t="e">
        <f ca="1">IF(VLOOKUP($A$2,Table1[[Practice no.]:[Pr]],17,FALSE)="N/A","",VLOOKUP($A$2,Table1[[Practice no.]:[Pr]],17,FALSE))</f>
        <v>#VALUE!</v>
      </c>
      <c r="G12" s="312"/>
      <c r="H12" s="313" t="e">
        <f ca="1">IF(VLOOKUP($A$2,Table1[[Practice no.]:[Tr]],18,FALSE)="N/A","",VLOOKUP($A$2,Table1[[Practice no.]:[Tr]],18,FALSE))</f>
        <v>#VALUE!</v>
      </c>
      <c r="I12" s="314"/>
      <c r="M12" s="107"/>
    </row>
    <row r="13" spans="1:21">
      <c r="A13" s="294"/>
      <c r="B13" s="315"/>
      <c r="C13" s="316"/>
      <c r="D13" s="316"/>
      <c r="E13" s="316"/>
      <c r="F13" s="316"/>
      <c r="G13" s="316"/>
      <c r="H13" s="316"/>
      <c r="I13" s="316"/>
      <c r="J13" s="316"/>
      <c r="K13" s="316"/>
      <c r="L13" s="316"/>
      <c r="M13" s="317"/>
      <c r="N13" s="125"/>
    </row>
    <row r="14" spans="1:21" ht="14.1" thickBot="1">
      <c r="A14" s="279"/>
      <c r="B14" s="288"/>
      <c r="C14" s="289"/>
      <c r="D14" s="289"/>
      <c r="E14" s="289"/>
      <c r="F14" s="289"/>
      <c r="G14" s="289"/>
      <c r="H14" s="289"/>
      <c r="I14" s="289"/>
      <c r="J14" s="289"/>
      <c r="K14" s="289"/>
      <c r="L14" s="289"/>
      <c r="M14" s="290"/>
      <c r="N14" s="125"/>
    </row>
    <row r="15" spans="1:21">
      <c r="A15" s="278" t="s">
        <v>503</v>
      </c>
      <c r="B15" s="97">
        <v>1</v>
      </c>
      <c r="C15" s="97">
        <v>2</v>
      </c>
      <c r="D15" s="97">
        <v>3</v>
      </c>
      <c r="E15" s="98">
        <v>4</v>
      </c>
      <c r="F15" s="98">
        <v>5</v>
      </c>
      <c r="G15" s="98">
        <v>6</v>
      </c>
      <c r="H15" s="99">
        <v>7</v>
      </c>
      <c r="I15" s="99">
        <v>8</v>
      </c>
      <c r="J15" s="99">
        <v>9</v>
      </c>
      <c r="K15" s="100">
        <v>10</v>
      </c>
      <c r="L15" s="100">
        <v>11</v>
      </c>
      <c r="M15" s="100">
        <v>12</v>
      </c>
      <c r="N15" s="137"/>
    </row>
    <row r="16" spans="1:21" ht="17.100000000000001" thickBot="1">
      <c r="A16" s="294"/>
      <c r="B16" s="101" t="s">
        <v>504</v>
      </c>
      <c r="C16" s="101" t="s">
        <v>505</v>
      </c>
      <c r="D16" s="101" t="s">
        <v>506</v>
      </c>
      <c r="E16" s="102" t="s">
        <v>507</v>
      </c>
      <c r="F16" s="102" t="s">
        <v>508</v>
      </c>
      <c r="G16" s="102" t="s">
        <v>509</v>
      </c>
      <c r="H16" s="103" t="s">
        <v>510</v>
      </c>
      <c r="I16" s="103" t="s">
        <v>511</v>
      </c>
      <c r="J16" s="103" t="s">
        <v>512</v>
      </c>
      <c r="K16" s="104" t="s">
        <v>513</v>
      </c>
      <c r="L16" s="104" t="s">
        <v>514</v>
      </c>
      <c r="M16" s="104" t="s">
        <v>515</v>
      </c>
      <c r="N16" s="137"/>
    </row>
    <row r="17" spans="1:14" ht="23.1" customHeight="1" thickBot="1">
      <c r="A17" s="279"/>
      <c r="B17" s="112" t="e">
        <f ca="1">IF(VLOOKUP($A$2,Table1[[Practice no.]:[ 1 C02]],19,FALSE)="N/A","",VLOOKUP(VLOOKUP($A$2,Table1[[Practice no.]:[ 1 C02]],19,FALSE),List!$A$2:$B$3,2,FALSE))</f>
        <v>#VALUE!</v>
      </c>
      <c r="C17" s="112" t="e">
        <f ca="1">IF(VLOOKUP($A$2,Table1[[Practice no.]:[2 Res]],20,FALSE)="N/A","",VLOOKUP(VLOOKUP($A$2,Table1[[Practice no.]:[2 Res]],20,FALSE),List!$A$2:$B$3,2,FALSE))</f>
        <v>#VALUE!</v>
      </c>
      <c r="D17" s="112" t="e">
        <f ca="1">IF(VLOOKUP($A$2,Table1[[Practice no.]:[3 W&amp;L]],21,FALSE)="N/A","",VLOOKUP(VLOOKUP($A$2,Table1[[Practice no.]:[3 W&amp;L]],21,FALSE),List!$A$2:$B$3,2,FALSE))</f>
        <v>#VALUE!</v>
      </c>
      <c r="E17" s="112" t="e">
        <f ca="1">IF(VLOOKUP($A$2,Table1[[Practice no.]:[4 
Pol]],22,FALSE)="N/A","",VLOOKUP(VLOOKUP($A$2,Table1[[Practice no.]:[4 
Pol]],22,FALSE),List!$A$2:$B$3,2,FALSE))</f>
        <v>#VALUE!</v>
      </c>
      <c r="F17" s="112" t="e">
        <f ca="1">IF(VLOOKUP($A$2,Table1[[Practice no.]:[5 QoL]],23,FALSE)="N/A","",VLOOKUP(VLOOKUP($A$2,Table1[[Practice no.]:[5 QoL]],23,FALSE),List!$A$2:$B$3,2,FALSE))</f>
        <v>#VALUE!</v>
      </c>
      <c r="G17" s="112" t="e">
        <f ca="1">IF(VLOOKUP($A$2,Table1[[Practice no.]:[6 
Bio]],24,FALSE)="N/A","",VLOOKUP(VLOOKUP($A$2,Table1[[Practice no.]:[6 
Bio]],24,FALSE),List!$A$2:$B$3,2,FALSE))</f>
        <v>#VALUE!</v>
      </c>
      <c r="H17" s="112" t="e">
        <f ca="1">IF(VLOOKUP($A$2,Table1[[Practice no.]:[7 
Dis]],25,FALSE)="N/A","",VLOOKUP(VLOOKUP($A$2,Table1[[Practice no.]:[7 
Dis]],25,FALSE),List!$A$2:$B$3,2,FALSE))</f>
        <v>#VALUE!</v>
      </c>
      <c r="I17" s="112" t="e">
        <f ca="1">IF(VLOOKUP($A$2,Table1[[Practice no.]:[8 
Mat]],26,FALSE)="N/A","",VLOOKUP(VLOOKUP($A$2,Table1[[Practice no.]:[8 
Mat]],26,FALSE),List!$A$2:$B$3,2,FALSE))</f>
        <v>#VALUE!</v>
      </c>
      <c r="J17" s="112" t="e">
        <f ca="1">IF(VLOOKUP($A$2,Table1[[Practice no.]:[9 
Inc]],27,FALSE)="N/A","",VLOOKUP(VLOOKUP($A$2,Table1[[Practice no.]:[9 
Inc]],27,FALSE),List!$A$2:$B$3,2,FALSE))</f>
        <v>#VALUE!</v>
      </c>
      <c r="K17" s="112" t="e">
        <f ca="1">IF(VLOOKUP($A$2,Table1[[Practice no.]:[10 Con]],28,FALSE)="N/A","",VLOOKUP(VLOOKUP($A$2,Table1[[Practice no.]:[10 Con]],28,FALSE),List!$A$2:$B$3,2,FALSE))</f>
        <v>#VALUE!</v>
      </c>
      <c r="L17" s="112" t="e">
        <f ca="1">IF(VLOOKUP($A$2,Table1[[Practice no.]:[11 Saf]],29,FALSE)="N/A","",VLOOKUP(VLOOKUP($A$2,Table1[[Practice no.]:[11 Saf]],29,FALSE),List!$A$2:$B$3,2,FALSE))</f>
        <v>#VALUE!</v>
      </c>
      <c r="M17" s="112" t="e">
        <f ca="1">IF(VLOOKUP($A$2,Table1[[Practice no.]:[12 Aff]],30,FALSE)="N/A","",VLOOKUP(VLOOKUP($A$2,Table1[[Practice no.]:[12 Aff]],30,FALSE),List!$A$2:$B$3,2,FALSE))</f>
        <v>#VALUE!</v>
      </c>
      <c r="N17" s="138"/>
    </row>
    <row r="18" spans="1:14" ht="125.85" customHeight="1">
      <c r="A18" s="278" t="s">
        <v>516</v>
      </c>
      <c r="B18" s="298" t="s">
        <v>526</v>
      </c>
      <c r="C18" s="299"/>
      <c r="D18" s="299"/>
      <c r="E18" s="299"/>
      <c r="F18" s="299"/>
      <c r="G18" s="299"/>
      <c r="H18" s="299"/>
      <c r="I18" s="299"/>
      <c r="J18" s="299"/>
      <c r="K18" s="299"/>
      <c r="L18" s="299"/>
      <c r="M18" s="300"/>
      <c r="N18" s="133"/>
    </row>
    <row r="19" spans="1:14" ht="125.85" customHeight="1" thickBot="1">
      <c r="A19" s="279"/>
      <c r="B19" s="301"/>
      <c r="C19" s="302"/>
      <c r="D19" s="302"/>
      <c r="E19" s="302"/>
      <c r="F19" s="302"/>
      <c r="G19" s="302"/>
      <c r="H19" s="302"/>
      <c r="I19" s="302"/>
      <c r="J19" s="302"/>
      <c r="K19" s="302"/>
      <c r="L19" s="302"/>
      <c r="M19" s="303"/>
      <c r="N19" s="133"/>
    </row>
    <row r="20" spans="1:14" ht="235.35" customHeight="1">
      <c r="A20" s="304" t="s">
        <v>518</v>
      </c>
      <c r="B20" s="306"/>
      <c r="C20" s="307"/>
      <c r="D20" s="307"/>
      <c r="E20" s="307"/>
      <c r="F20" s="307"/>
      <c r="G20" s="307"/>
      <c r="H20" s="307"/>
      <c r="I20" s="307"/>
      <c r="J20" s="307"/>
      <c r="K20" s="307"/>
      <c r="L20" s="307"/>
      <c r="M20" s="308"/>
      <c r="N20" s="116"/>
    </row>
    <row r="21" spans="1:14" ht="28.35" customHeight="1" thickBot="1">
      <c r="A21" s="305"/>
      <c r="B21" s="309"/>
      <c r="C21" s="310"/>
      <c r="D21" s="310"/>
      <c r="E21" s="310"/>
      <c r="F21" s="310"/>
      <c r="G21" s="310"/>
      <c r="H21" s="310"/>
      <c r="I21" s="310"/>
      <c r="J21" s="113"/>
      <c r="K21" s="113"/>
      <c r="L21" s="113"/>
      <c r="M21" s="114"/>
      <c r="N21" s="134"/>
    </row>
    <row r="22" spans="1:14" ht="14.1" thickBot="1">
      <c r="A22" s="278" t="s">
        <v>57</v>
      </c>
      <c r="B22" s="295"/>
      <c r="C22" s="296"/>
      <c r="D22" s="296"/>
      <c r="E22" s="296"/>
      <c r="F22" s="296"/>
      <c r="G22" s="296"/>
      <c r="H22" s="296"/>
      <c r="I22" s="296"/>
      <c r="J22" s="296"/>
      <c r="K22" s="296"/>
      <c r="L22" s="296"/>
      <c r="M22" s="297"/>
      <c r="N22" s="125"/>
    </row>
    <row r="23" spans="1:14" ht="32.1" customHeight="1" thickBot="1">
      <c r="A23" s="294"/>
      <c r="C23" s="286" t="s">
        <v>42</v>
      </c>
      <c r="D23" s="287"/>
      <c r="E23" s="105" t="e">
        <f ca="1">IF(VLOOKUP($A$2,Table1[[Practice no.]:[1]],31,FALSE)="N/A","",VLOOKUP($A$2,Table1[[Practice no.]:[1]],31,FALSE))</f>
        <v>#VALUE!</v>
      </c>
      <c r="F23" s="286" t="s">
        <v>520</v>
      </c>
      <c r="G23" s="287"/>
      <c r="H23" s="105" t="e">
        <f ca="1">IF(VLOOKUP($A$2,Table1[[Practice no.]:[7]],37,FALSE)="N/A","",VLOOKUP($A$2,Table1[[Practice no.]:[7]],37,FALSE))</f>
        <v>#VALUE!</v>
      </c>
      <c r="M23" s="107"/>
    </row>
    <row r="24" spans="1:14" ht="32.1" customHeight="1" thickBot="1">
      <c r="A24" s="294"/>
      <c r="C24" s="286" t="s">
        <v>44</v>
      </c>
      <c r="D24" s="287"/>
      <c r="E24" s="105" t="e">
        <f ca="1">IF(VLOOKUP($A$2,Table1[[Practice no.]:[2]],32,FALSE)="N/A","",VLOOKUP($A$2,Table1[[Practice no.]:[2]],32,FALSE))</f>
        <v>#VALUE!</v>
      </c>
      <c r="F24" s="286" t="s">
        <v>45</v>
      </c>
      <c r="G24" s="287"/>
      <c r="H24" s="105" t="e">
        <f ca="1">IF(VLOOKUP($A$2,Table1[[Practice no.]:[8]],38,FALSE)="N/A","",VLOOKUP($A$2,Table1[[Practice no.]:[8]],38,FALSE))</f>
        <v>#VALUE!</v>
      </c>
      <c r="M24" s="107"/>
    </row>
    <row r="25" spans="1:14" ht="32.1" customHeight="1" thickBot="1">
      <c r="A25" s="294"/>
      <c r="C25" s="286" t="s">
        <v>46</v>
      </c>
      <c r="D25" s="287"/>
      <c r="E25" s="105" t="e">
        <f ca="1">IF(VLOOKUP($A$2,Table1[[Practice no.]:[3]],33,FALSE)="N/A","",VLOOKUP($A$2,Table1[[Practice no.]:[3]],33,FALSE))</f>
        <v>#VALUE!</v>
      </c>
      <c r="F25" s="286" t="s">
        <v>47</v>
      </c>
      <c r="G25" s="287"/>
      <c r="H25" s="105" t="e">
        <f ca="1">IF(VLOOKUP($A$2,Table1[[Practice no.]:[9]],39,FALSE)="N/A","",VLOOKUP($A$2,Table1[[Practice no.]:[9]],39,FALSE))</f>
        <v>#VALUE!</v>
      </c>
      <c r="M25" s="107"/>
    </row>
    <row r="26" spans="1:14" ht="32.1" customHeight="1" thickBot="1">
      <c r="A26" s="294"/>
      <c r="C26" s="286" t="s">
        <v>48</v>
      </c>
      <c r="D26" s="287"/>
      <c r="E26" s="105" t="e">
        <f ca="1">IF(VLOOKUP($A$2,Table1[[Practice no.]:[4]],34,FALSE)="N/A","",VLOOKUP($A$2,Table1[[Practice no.]:[4]],34,FALSE))</f>
        <v>#VALUE!</v>
      </c>
      <c r="F26" s="286" t="s">
        <v>49</v>
      </c>
      <c r="G26" s="287"/>
      <c r="H26" s="105" t="e">
        <f ca="1">IF(VLOOKUP($A$2,Table1[[Practice no.]:[10]],40,FALSE)="N/A","",VLOOKUP($A$2,Table1[[Practice no.]:[10]],40,FALSE))</f>
        <v>#VALUE!</v>
      </c>
      <c r="M26" s="107"/>
    </row>
    <row r="27" spans="1:14" ht="32.1" customHeight="1" thickBot="1">
      <c r="A27" s="294"/>
      <c r="C27" s="286" t="s">
        <v>50</v>
      </c>
      <c r="D27" s="287"/>
      <c r="E27" s="105" t="e">
        <f ca="1">IF(VLOOKUP($A$2,Table1[[Practice no.]:[5]],35,FALSE)="N/A","",VLOOKUP($A$2,Table1[[Practice no.]:[5]],35,FALSE))</f>
        <v>#VALUE!</v>
      </c>
      <c r="F27" s="286" t="s">
        <v>51</v>
      </c>
      <c r="G27" s="287"/>
      <c r="H27" s="105" t="e">
        <f ca="1">IF(VLOOKUP($A$2,Table1[[Practice no.]:[11]],41,FALSE)="N/A","",VLOOKUP($A$2,Table1[[Practice no.]:[11]],41,FALSE))</f>
        <v>#VALUE!</v>
      </c>
      <c r="M27" s="107"/>
    </row>
    <row r="28" spans="1:14" ht="32.1" customHeight="1" thickBot="1">
      <c r="A28" s="294"/>
      <c r="C28" s="286" t="s">
        <v>52</v>
      </c>
      <c r="D28" s="287"/>
      <c r="E28" s="105" t="e">
        <f ca="1">IF(VLOOKUP($A$2,Table1[[Practice no.]:[6]],36,FALSE)="N/A","",VLOOKUP($A$2,Table1[[Practice no.]:[6]],36,FALSE))</f>
        <v>#VALUE!</v>
      </c>
      <c r="F28" s="286" t="s">
        <v>53</v>
      </c>
      <c r="G28" s="287"/>
      <c r="H28" s="105" t="e">
        <f ca="1">IF(VLOOKUP($A$2,Table1[[Practice no.]:[12]],42,FALSE)="N/A","",VLOOKUP($A$2,Table1[[Practice no.]:[12]],42,FALSE))</f>
        <v>#VALUE!</v>
      </c>
      <c r="M28" s="107"/>
    </row>
    <row r="29" spans="1:14" ht="14.1" thickBot="1">
      <c r="A29" s="279"/>
      <c r="B29" s="288"/>
      <c r="C29" s="289"/>
      <c r="D29" s="289"/>
      <c r="E29" s="289"/>
      <c r="F29" s="289"/>
      <c r="G29" s="289"/>
      <c r="H29" s="289"/>
      <c r="I29" s="289"/>
      <c r="J29" s="289"/>
      <c r="K29" s="289"/>
      <c r="L29" s="289"/>
      <c r="M29" s="290"/>
      <c r="N29" s="125"/>
    </row>
    <row r="30" spans="1:14" ht="252" customHeight="1" thickBot="1">
      <c r="A30" s="92" t="s">
        <v>521</v>
      </c>
      <c r="B30" s="291" t="s">
        <v>527</v>
      </c>
      <c r="C30" s="292"/>
      <c r="D30" s="292"/>
      <c r="E30" s="292"/>
      <c r="F30" s="292"/>
      <c r="G30" s="292"/>
      <c r="H30" s="292"/>
      <c r="I30" s="292"/>
      <c r="J30" s="292"/>
      <c r="K30" s="292"/>
      <c r="L30" s="292"/>
      <c r="M30" s="293"/>
      <c r="N30" s="122"/>
    </row>
    <row r="31" spans="1:14" ht="80.849999999999994" customHeight="1">
      <c r="A31" s="278" t="s">
        <v>523</v>
      </c>
      <c r="B31" s="280" t="s">
        <v>528</v>
      </c>
      <c r="C31" s="281"/>
      <c r="D31" s="281"/>
      <c r="E31" s="281"/>
      <c r="F31" s="281"/>
      <c r="G31" s="281"/>
      <c r="H31" s="281"/>
      <c r="I31" s="281"/>
      <c r="J31" s="281"/>
      <c r="K31" s="281"/>
      <c r="L31" s="281"/>
      <c r="M31" s="282"/>
      <c r="N31" s="133"/>
    </row>
    <row r="32" spans="1:14" ht="107.1" customHeight="1" thickBot="1">
      <c r="A32" s="279"/>
      <c r="B32" s="283"/>
      <c r="C32" s="284"/>
      <c r="D32" s="284"/>
      <c r="E32" s="284"/>
      <c r="F32" s="284"/>
      <c r="G32" s="284"/>
      <c r="H32" s="284"/>
      <c r="I32" s="284"/>
      <c r="J32" s="284"/>
      <c r="K32" s="284"/>
      <c r="L32" s="284"/>
      <c r="M32" s="285"/>
      <c r="N32" s="133"/>
    </row>
    <row r="33" spans="2:13">
      <c r="B33" s="169"/>
      <c r="C33" s="169"/>
      <c r="D33" s="169"/>
      <c r="E33" s="169"/>
      <c r="F33" s="169"/>
      <c r="G33" s="169"/>
      <c r="H33" s="169"/>
      <c r="I33" s="169"/>
      <c r="J33" s="169"/>
      <c r="K33" s="169"/>
      <c r="L33" s="169"/>
      <c r="M33" s="169"/>
    </row>
    <row r="34" spans="2:13">
      <c r="B34" s="169"/>
      <c r="C34" s="169"/>
      <c r="D34" s="169"/>
      <c r="E34" s="169"/>
      <c r="F34" s="169"/>
      <c r="G34" s="169"/>
      <c r="H34" s="169"/>
      <c r="I34" s="169"/>
      <c r="J34" s="169"/>
      <c r="K34" s="169"/>
      <c r="L34" s="169"/>
      <c r="M34" s="169"/>
    </row>
  </sheetData>
  <sheetProtection sheet="1" objects="1" scenarios="1"/>
  <mergeCells count="45">
    <mergeCell ref="B2:M2"/>
    <mergeCell ref="O2:Q2"/>
    <mergeCell ref="S2:U2"/>
    <mergeCell ref="B3:M3"/>
    <mergeCell ref="A4:A14"/>
    <mergeCell ref="B4:M4"/>
    <mergeCell ref="C5:D6"/>
    <mergeCell ref="C7:D8"/>
    <mergeCell ref="F7:G7"/>
    <mergeCell ref="F8:G8"/>
    <mergeCell ref="C9:D10"/>
    <mergeCell ref="G9:H9"/>
    <mergeCell ref="G10:H10"/>
    <mergeCell ref="C11:D12"/>
    <mergeCell ref="F11:G11"/>
    <mergeCell ref="H11:I11"/>
    <mergeCell ref="F12:G12"/>
    <mergeCell ref="H12:I12"/>
    <mergeCell ref="C26:D26"/>
    <mergeCell ref="F26:G26"/>
    <mergeCell ref="B13:M13"/>
    <mergeCell ref="B14:M14"/>
    <mergeCell ref="A15:A17"/>
    <mergeCell ref="A18:A19"/>
    <mergeCell ref="B18:M19"/>
    <mergeCell ref="A20:A21"/>
    <mergeCell ref="B20:F20"/>
    <mergeCell ref="G20:M20"/>
    <mergeCell ref="B21:I21"/>
    <mergeCell ref="A31:A32"/>
    <mergeCell ref="B31:M32"/>
    <mergeCell ref="C27:D27"/>
    <mergeCell ref="F27:G27"/>
    <mergeCell ref="C28:D28"/>
    <mergeCell ref="F28:G28"/>
    <mergeCell ref="B29:M29"/>
    <mergeCell ref="B30:M30"/>
    <mergeCell ref="A22:A29"/>
    <mergeCell ref="B22:M22"/>
    <mergeCell ref="C23:D23"/>
    <mergeCell ref="F23:G23"/>
    <mergeCell ref="C24:D24"/>
    <mergeCell ref="F24:G24"/>
    <mergeCell ref="C25:D25"/>
    <mergeCell ref="F25:G25"/>
  </mergeCells>
  <pageMargins left="0.7" right="0.7" top="0.75" bottom="0.75" header="0.3" footer="0.3"/>
  <headerFooter>
    <oddFooter>&amp;C_x000D_&amp;1#&amp;"Calibri"&amp;8&amp;K000000 INTERNAL. This information is accessible to ADB Management and staff. It may be shared outside ADB with appropriate permission.</oddFooter>
  </headerFooter>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30DE1D4-717B-4463-9495-F39919D38703}">
  <sheetPr codeName="Sheet23"/>
  <dimension ref="A1:U34"/>
  <sheetViews>
    <sheetView zoomScale="85" zoomScaleNormal="85" workbookViewId="0">
      <pane ySplit="2" topLeftCell="A3" activePane="bottomLeft" state="frozen"/>
      <selection pane="bottomLeft" activeCell="A2" sqref="A2"/>
      <selection activeCell="A2" sqref="A2"/>
    </sheetView>
  </sheetViews>
  <sheetFormatPr defaultColWidth="8.85546875" defaultRowHeight="12.95"/>
  <cols>
    <col min="1" max="1" width="15.28515625" style="106" customWidth="1"/>
    <col min="2" max="13" width="11.85546875" style="106" customWidth="1"/>
    <col min="14" max="14" width="5.140625" style="106" customWidth="1"/>
    <col min="15" max="16" width="8.85546875" style="106"/>
    <col min="17" max="17" width="8.85546875" style="106" customWidth="1"/>
    <col min="18" max="18" width="2.28515625" style="106" customWidth="1"/>
    <col min="19" max="16384" width="8.85546875" style="106"/>
  </cols>
  <sheetData>
    <row r="1" spans="1:21" ht="14.1" thickBot="1"/>
    <row r="2" spans="1:21" ht="22.35" customHeight="1" thickBot="1">
      <c r="A2" s="89" t="e" cm="1">
        <f t="array" aca="1" ref="A2" ca="1">MID(CELL("filename",A2),FIND("]",CELL("filename",A2))+1,255)</f>
        <v>#VALUE!</v>
      </c>
      <c r="B2" s="318" t="e">
        <f ca="1">IF(VLOOKUP(A2,'Raw Data'!C6:D154,2,FALSE)="","",VLOOKUP(A2,'Raw Data'!C6:D154,2,FALSE))</f>
        <v>#VALUE!</v>
      </c>
      <c r="C2" s="319"/>
      <c r="D2" s="319"/>
      <c r="E2" s="319"/>
      <c r="F2" s="319"/>
      <c r="G2" s="319"/>
      <c r="H2" s="319"/>
      <c r="I2" s="319"/>
      <c r="J2" s="319"/>
      <c r="K2" s="319"/>
      <c r="L2" s="319"/>
      <c r="M2" s="320"/>
      <c r="N2" s="136"/>
      <c r="O2" s="321" t="str">
        <f>HYPERLINK("#'National level'!A15","Back to National level sheet")</f>
        <v>Back to National level sheet</v>
      </c>
      <c r="P2" s="321"/>
      <c r="Q2" s="321"/>
      <c r="S2" s="322" t="str">
        <f>HYPERLINK("#'Project level'!A21","Back to Project level sheet")</f>
        <v>Back to Project level sheet</v>
      </c>
      <c r="T2" s="322"/>
      <c r="U2" s="322"/>
    </row>
    <row r="3" spans="1:21" ht="150.75" customHeight="1" thickBot="1">
      <c r="A3" s="90" t="s">
        <v>500</v>
      </c>
      <c r="B3" s="323" t="s">
        <v>529</v>
      </c>
      <c r="C3" s="324"/>
      <c r="D3" s="324"/>
      <c r="E3" s="324"/>
      <c r="F3" s="324"/>
      <c r="G3" s="324"/>
      <c r="H3" s="324"/>
      <c r="I3" s="324"/>
      <c r="J3" s="324"/>
      <c r="K3" s="324"/>
      <c r="L3" s="324"/>
      <c r="M3" s="325"/>
      <c r="N3" s="122"/>
    </row>
    <row r="4" spans="1:21" ht="14.1" thickBot="1">
      <c r="A4" s="278" t="s">
        <v>502</v>
      </c>
      <c r="B4" s="295"/>
      <c r="C4" s="296"/>
      <c r="D4" s="296"/>
      <c r="E4" s="296"/>
      <c r="F4" s="296"/>
      <c r="G4" s="296"/>
      <c r="H4" s="296"/>
      <c r="I4" s="296"/>
      <c r="J4" s="296"/>
      <c r="K4" s="296"/>
      <c r="L4" s="296"/>
      <c r="M4" s="297"/>
      <c r="N4" s="125"/>
    </row>
    <row r="5" spans="1:21" ht="26.85" customHeight="1" thickBot="1">
      <c r="A5" s="294"/>
      <c r="C5" s="326" t="s">
        <v>77</v>
      </c>
      <c r="D5" s="327"/>
      <c r="E5" s="93" t="s">
        <v>78</v>
      </c>
      <c r="F5" s="93" t="s">
        <v>79</v>
      </c>
      <c r="G5" s="93" t="s">
        <v>80</v>
      </c>
      <c r="H5" s="93" t="s">
        <v>81</v>
      </c>
      <c r="I5" s="93" t="s">
        <v>82</v>
      </c>
      <c r="M5" s="107"/>
    </row>
    <row r="6" spans="1:21" ht="15" thickBot="1">
      <c r="A6" s="294"/>
      <c r="C6" s="328"/>
      <c r="D6" s="329"/>
      <c r="E6" s="94" t="e">
        <f ca="1">IF(VLOOKUP($A$2,Table1[[Practice no.]:[Mt]],3,FALSE)="N/A","",VLOOKUP($A$2,Table1[[Practice no.]:[Mt]],3,FALSE))</f>
        <v>#VALUE!</v>
      </c>
      <c r="F6" s="94" t="e">
        <f ca="1">IF(VLOOKUP($A$2,Table1[[Practice no.]:[F]],4,FALSE)="N/A","",VLOOKUP($A$2,Table1[[Practice no.]:[F]],4,FALSE))</f>
        <v>#VALUE!</v>
      </c>
      <c r="G6" s="94" t="e">
        <f ca="1">IF(VLOOKUP($A$2,Table1[[Practice no.]:[A]],5,FALSE)="N/A","",VLOOKUP($A$2,Table1[[Practice no.]:[A]],5,FALSE))</f>
        <v>#VALUE!</v>
      </c>
      <c r="H6" s="94" t="e">
        <f ca="1">IF(VLOOKUP($A$2,Table1[[Practice no.]:[T]],6,FALSE)="N/A","",VLOOKUP($A$2,Table1[[Practice no.]:[T]],6,FALSE))</f>
        <v>#VALUE!</v>
      </c>
      <c r="I6" s="94" t="e">
        <f ca="1">IF(VLOOKUP($A$2,Table1[[Practice no.]:[PI]],7,FALSE)="N/A","",VLOOKUP($A$2,Table1[[Practice no.]:[PI]],7,FALSE))</f>
        <v>#VALUE!</v>
      </c>
      <c r="M6" s="107"/>
    </row>
    <row r="7" spans="1:21" ht="26.85" customHeight="1" thickBot="1">
      <c r="A7" s="294"/>
      <c r="C7" s="326" t="s">
        <v>83</v>
      </c>
      <c r="D7" s="327"/>
      <c r="E7" s="95" t="s">
        <v>84</v>
      </c>
      <c r="F7" s="330" t="s">
        <v>85</v>
      </c>
      <c r="G7" s="331"/>
      <c r="H7" s="95" t="s">
        <v>86</v>
      </c>
      <c r="I7" s="95" t="s">
        <v>87</v>
      </c>
      <c r="M7" s="107"/>
    </row>
    <row r="8" spans="1:21" ht="15" thickBot="1">
      <c r="A8" s="294"/>
      <c r="C8" s="328"/>
      <c r="D8" s="329"/>
      <c r="E8" s="94" t="e">
        <f ca="1">IF(VLOOKUP($A$2,Table1[[Practice no.]:[LR]],8,FALSE)="N/A","",VLOOKUP(A$2,Table1[[Practice no.]:[LR]],8,FALSE))</f>
        <v>#VALUE!</v>
      </c>
      <c r="F8" s="311" t="e">
        <f ca="1">IF(VLOOKUP($A$2,Table1[[Practice no.]:[PH]],9,FALSE)="N/A","",VLOOKUP($A$2,Table1[[Practice no.]:[PH]],9,FALSE))</f>
        <v>#VALUE!</v>
      </c>
      <c r="G8" s="312"/>
      <c r="H8" s="94" t="e">
        <f ca="1">IF(VLOOKUP($A$2,Table1[[Practice no.]:[EH]],10,FALSE)="N/A","",VLOOKUP($A$2,Table1[[Practice no.]:[EH]],10,FALSE))</f>
        <v>#VALUE!</v>
      </c>
      <c r="I8" s="94" t="e">
        <f ca="1">IF(VLOOKUP($A$2,Table1[[Practice no.]:[UR]],11,FALSE)="N/A","",VLOOKUP($A$2,Table1[[Practice no.]:[UR]],11,FALSE))</f>
        <v>#VALUE!</v>
      </c>
      <c r="M8" s="107"/>
    </row>
    <row r="9" spans="1:21" ht="26.85" customHeight="1" thickBot="1">
      <c r="A9" s="294"/>
      <c r="C9" s="332" t="s">
        <v>88</v>
      </c>
      <c r="D9" s="333"/>
      <c r="E9" s="95" t="s">
        <v>89</v>
      </c>
      <c r="F9" s="95" t="s">
        <v>90</v>
      </c>
      <c r="G9" s="330" t="s">
        <v>91</v>
      </c>
      <c r="H9" s="331"/>
      <c r="I9" s="95" t="s">
        <v>92</v>
      </c>
      <c r="M9" s="107"/>
    </row>
    <row r="10" spans="1:21" ht="15" thickBot="1">
      <c r="A10" s="294"/>
      <c r="C10" s="334"/>
      <c r="D10" s="335"/>
      <c r="E10" s="94" t="e">
        <f ca="1">IF(VLOOKUP($A$2,Table1[[Practice no.]:[P]],12,FALSE)="N/A","",VLOOKUP($A$2,Table1[[Practice no.]:[P]],12,FALSE))</f>
        <v>#VALUE!</v>
      </c>
      <c r="F10" s="94" t="e">
        <f ca="1">IF(VLOOKUP($A$2,Table1[[Practice no.]:[D]],13,FALSE)="N/A","",VLOOKUP($A$2,Table1[[Practice no.]:[D]],13,FALSE))</f>
        <v>#VALUE!</v>
      </c>
      <c r="G10" s="313" t="e">
        <f ca="1">IF(VLOOKUP($A$2,Table1[[Practice no.]:[C]],14,FALSE)="N/A","",VLOOKUP($A$2,Table1[[Practice no.]:[C]],14,FALSE))</f>
        <v>#VALUE!</v>
      </c>
      <c r="H10" s="314"/>
      <c r="I10" s="96" t="e">
        <f ca="1">IF(VLOOKUP($A$2,Table1[[Practice no.]:[M]],15,FALSE)="N/A","",VLOOKUP($A$2,Table1[[Practice no.]:[M]],15,FALSE))</f>
        <v>#VALUE!</v>
      </c>
      <c r="M10" s="107"/>
    </row>
    <row r="11" spans="1:21" ht="14.1" customHeight="1" thickBot="1">
      <c r="A11" s="294"/>
      <c r="C11" s="332" t="s">
        <v>93</v>
      </c>
      <c r="D11" s="333"/>
      <c r="E11" s="95" t="s">
        <v>94</v>
      </c>
      <c r="F11" s="330" t="s">
        <v>95</v>
      </c>
      <c r="G11" s="331"/>
      <c r="H11" s="330" t="s">
        <v>96</v>
      </c>
      <c r="I11" s="331"/>
      <c r="M11" s="107"/>
    </row>
    <row r="12" spans="1:21" ht="15" thickBot="1">
      <c r="A12" s="294"/>
      <c r="C12" s="334"/>
      <c r="D12" s="335"/>
      <c r="E12" s="94" t="e">
        <f ca="1">IF(VLOOKUP($A$2,Table1[[Practice no.]:[In]],16,FALSE)="N/A","",VLOOKUP($A$2,Table1[[Practice no.]:[In]],16,FALSE))</f>
        <v>#VALUE!</v>
      </c>
      <c r="F12" s="311" t="e">
        <f ca="1">IF(VLOOKUP($A$2,Table1[[Practice no.]:[Pr]],17,FALSE)="N/A","",VLOOKUP($A$2,Table1[[Practice no.]:[Pr]],17,FALSE))</f>
        <v>#VALUE!</v>
      </c>
      <c r="G12" s="312"/>
      <c r="H12" s="313" t="e">
        <f ca="1">IF(VLOOKUP($A$2,Table1[[Practice no.]:[Tr]],18,FALSE)="N/A","",VLOOKUP($A$2,Table1[[Practice no.]:[Tr]],18,FALSE))</f>
        <v>#VALUE!</v>
      </c>
      <c r="I12" s="314"/>
      <c r="M12" s="107"/>
    </row>
    <row r="13" spans="1:21">
      <c r="A13" s="294"/>
      <c r="B13" s="315"/>
      <c r="C13" s="316"/>
      <c r="D13" s="316"/>
      <c r="E13" s="316"/>
      <c r="F13" s="316"/>
      <c r="G13" s="316"/>
      <c r="H13" s="316"/>
      <c r="I13" s="316"/>
      <c r="J13" s="316"/>
      <c r="K13" s="316"/>
      <c r="L13" s="316"/>
      <c r="M13" s="317"/>
      <c r="N13" s="125"/>
    </row>
    <row r="14" spans="1:21" ht="14.1" thickBot="1">
      <c r="A14" s="279"/>
      <c r="B14" s="288"/>
      <c r="C14" s="289"/>
      <c r="D14" s="289"/>
      <c r="E14" s="289"/>
      <c r="F14" s="289"/>
      <c r="G14" s="289"/>
      <c r="H14" s="289"/>
      <c r="I14" s="289"/>
      <c r="J14" s="289"/>
      <c r="K14" s="289"/>
      <c r="L14" s="289"/>
      <c r="M14" s="290"/>
      <c r="N14" s="125"/>
    </row>
    <row r="15" spans="1:21">
      <c r="A15" s="278" t="s">
        <v>503</v>
      </c>
      <c r="B15" s="97">
        <v>1</v>
      </c>
      <c r="C15" s="97">
        <v>2</v>
      </c>
      <c r="D15" s="97">
        <v>3</v>
      </c>
      <c r="E15" s="98">
        <v>4</v>
      </c>
      <c r="F15" s="98">
        <v>5</v>
      </c>
      <c r="G15" s="98">
        <v>6</v>
      </c>
      <c r="H15" s="99">
        <v>7</v>
      </c>
      <c r="I15" s="99">
        <v>8</v>
      </c>
      <c r="J15" s="99">
        <v>9</v>
      </c>
      <c r="K15" s="100">
        <v>10</v>
      </c>
      <c r="L15" s="100">
        <v>11</v>
      </c>
      <c r="M15" s="100">
        <v>12</v>
      </c>
      <c r="N15" s="137"/>
    </row>
    <row r="16" spans="1:21" ht="17.100000000000001" thickBot="1">
      <c r="A16" s="294"/>
      <c r="B16" s="101" t="s">
        <v>504</v>
      </c>
      <c r="C16" s="101" t="s">
        <v>505</v>
      </c>
      <c r="D16" s="101" t="s">
        <v>506</v>
      </c>
      <c r="E16" s="102" t="s">
        <v>507</v>
      </c>
      <c r="F16" s="102" t="s">
        <v>508</v>
      </c>
      <c r="G16" s="102" t="s">
        <v>509</v>
      </c>
      <c r="H16" s="103" t="s">
        <v>510</v>
      </c>
      <c r="I16" s="103" t="s">
        <v>511</v>
      </c>
      <c r="J16" s="103" t="s">
        <v>512</v>
      </c>
      <c r="K16" s="104" t="s">
        <v>513</v>
      </c>
      <c r="L16" s="104" t="s">
        <v>514</v>
      </c>
      <c r="M16" s="104" t="s">
        <v>515</v>
      </c>
      <c r="N16" s="137"/>
    </row>
    <row r="17" spans="1:14" ht="23.1" customHeight="1" thickBot="1">
      <c r="A17" s="279"/>
      <c r="B17" s="112" t="e">
        <f ca="1">IF(VLOOKUP($A$2,Table1[[Practice no.]:[ 1 C02]],19,FALSE)="N/A","",VLOOKUP(VLOOKUP($A$2,Table1[[Practice no.]:[ 1 C02]],19,FALSE),List!$A$2:$B$3,2,FALSE))</f>
        <v>#VALUE!</v>
      </c>
      <c r="C17" s="112" t="e">
        <f ca="1">IF(VLOOKUP($A$2,Table1[[Practice no.]:[2 Res]],20,FALSE)="N/A","",VLOOKUP(VLOOKUP($A$2,Table1[[Practice no.]:[2 Res]],20,FALSE),List!$A$2:$B$3,2,FALSE))</f>
        <v>#VALUE!</v>
      </c>
      <c r="D17" s="112" t="e">
        <f ca="1">IF(VLOOKUP($A$2,Table1[[Practice no.]:[3 W&amp;L]],21,FALSE)="N/A","",VLOOKUP(VLOOKUP($A$2,Table1[[Practice no.]:[3 W&amp;L]],21,FALSE),List!$A$2:$B$3,2,FALSE))</f>
        <v>#VALUE!</v>
      </c>
      <c r="E17" s="112" t="e">
        <f ca="1">IF(VLOOKUP($A$2,Table1[[Practice no.]:[4 
Pol]],22,FALSE)="N/A","",VLOOKUP(VLOOKUP($A$2,Table1[[Practice no.]:[4 
Pol]],22,FALSE),List!$A$2:$B$3,2,FALSE))</f>
        <v>#VALUE!</v>
      </c>
      <c r="F17" s="112" t="e">
        <f ca="1">IF(VLOOKUP($A$2,Table1[[Practice no.]:[5 QoL]],23,FALSE)="N/A","",VLOOKUP(VLOOKUP($A$2,Table1[[Practice no.]:[5 QoL]],23,FALSE),List!$A$2:$B$3,2,FALSE))</f>
        <v>#VALUE!</v>
      </c>
      <c r="G17" s="112" t="e">
        <f ca="1">IF(VLOOKUP($A$2,Table1[[Practice no.]:[6 
Bio]],24,FALSE)="N/A","",VLOOKUP(VLOOKUP($A$2,Table1[[Practice no.]:[6 
Bio]],24,FALSE),List!$A$2:$B$3,2,FALSE))</f>
        <v>#VALUE!</v>
      </c>
      <c r="H17" s="112" t="e">
        <f ca="1">IF(VLOOKUP($A$2,Table1[[Practice no.]:[7 
Dis]],25,FALSE)="N/A","",VLOOKUP(VLOOKUP($A$2,Table1[[Practice no.]:[7 
Dis]],25,FALSE),List!$A$2:$B$3,2,FALSE))</f>
        <v>#VALUE!</v>
      </c>
      <c r="I17" s="112" t="e">
        <f ca="1">IF(VLOOKUP($A$2,Table1[[Practice no.]:[8 
Mat]],26,FALSE)="N/A","",VLOOKUP(VLOOKUP($A$2,Table1[[Practice no.]:[8 
Mat]],26,FALSE),List!$A$2:$B$3,2,FALSE))</f>
        <v>#VALUE!</v>
      </c>
      <c r="J17" s="112" t="e">
        <f ca="1">IF(VLOOKUP($A$2,Table1[[Practice no.]:[9 
Inc]],27,FALSE)="N/A","",VLOOKUP(VLOOKUP($A$2,Table1[[Practice no.]:[9 
Inc]],27,FALSE),List!$A$2:$B$3,2,FALSE))</f>
        <v>#VALUE!</v>
      </c>
      <c r="K17" s="112" t="e">
        <f ca="1">IF(VLOOKUP($A$2,Table1[[Practice no.]:[10 Con]],28,FALSE)="N/A","",VLOOKUP(VLOOKUP($A$2,Table1[[Practice no.]:[10 Con]],28,FALSE),List!$A$2:$B$3,2,FALSE))</f>
        <v>#VALUE!</v>
      </c>
      <c r="L17" s="112" t="e">
        <f ca="1">IF(VLOOKUP($A$2,Table1[[Practice no.]:[11 Saf]],29,FALSE)="N/A","",VLOOKUP(VLOOKUP($A$2,Table1[[Practice no.]:[11 Saf]],29,FALSE),List!$A$2:$B$3,2,FALSE))</f>
        <v>#VALUE!</v>
      </c>
      <c r="M17" s="112" t="e">
        <f ca="1">IF(VLOOKUP($A$2,Table1[[Practice no.]:[12 Aff]],30,FALSE)="N/A","",VLOOKUP(VLOOKUP($A$2,Table1[[Practice no.]:[12 Aff]],30,FALSE),List!$A$2:$B$3,2,FALSE))</f>
        <v>#VALUE!</v>
      </c>
      <c r="N17" s="138"/>
    </row>
    <row r="18" spans="1:14" ht="125.85" customHeight="1">
      <c r="A18" s="278" t="s">
        <v>516</v>
      </c>
      <c r="B18" s="298" t="s">
        <v>530</v>
      </c>
      <c r="C18" s="299"/>
      <c r="D18" s="299"/>
      <c r="E18" s="299"/>
      <c r="F18" s="299"/>
      <c r="G18" s="299"/>
      <c r="H18" s="299"/>
      <c r="I18" s="299"/>
      <c r="J18" s="299"/>
      <c r="K18" s="299"/>
      <c r="L18" s="299"/>
      <c r="M18" s="300"/>
      <c r="N18" s="133"/>
    </row>
    <row r="19" spans="1:14" ht="176.85" customHeight="1" thickBot="1">
      <c r="A19" s="279"/>
      <c r="B19" s="301"/>
      <c r="C19" s="302"/>
      <c r="D19" s="302"/>
      <c r="E19" s="302"/>
      <c r="F19" s="302"/>
      <c r="G19" s="302"/>
      <c r="H19" s="302"/>
      <c r="I19" s="302"/>
      <c r="J19" s="302"/>
      <c r="K19" s="302"/>
      <c r="L19" s="302"/>
      <c r="M19" s="303"/>
      <c r="N19" s="133"/>
    </row>
    <row r="20" spans="1:14" ht="190.35" customHeight="1">
      <c r="A20" s="304" t="s">
        <v>518</v>
      </c>
      <c r="B20" s="120"/>
      <c r="C20" s="121"/>
      <c r="D20" s="121"/>
      <c r="E20" s="121"/>
      <c r="F20" s="121"/>
      <c r="G20" s="307"/>
      <c r="H20" s="307"/>
      <c r="I20" s="307"/>
      <c r="J20" s="307"/>
      <c r="K20" s="307"/>
      <c r="L20" s="307"/>
      <c r="M20" s="308"/>
      <c r="N20" s="116"/>
    </row>
    <row r="21" spans="1:14" ht="41.85" customHeight="1">
      <c r="A21" s="338"/>
      <c r="B21" s="336" t="s">
        <v>531</v>
      </c>
      <c r="C21" s="337"/>
      <c r="D21" s="337"/>
      <c r="E21" s="122"/>
      <c r="F21" s="337" t="s">
        <v>532</v>
      </c>
      <c r="G21" s="337"/>
      <c r="H21" s="122"/>
      <c r="I21" s="122"/>
      <c r="J21" s="122"/>
      <c r="K21" s="122"/>
      <c r="L21" s="122"/>
      <c r="M21" s="123"/>
      <c r="N21" s="116"/>
    </row>
    <row r="22" spans="1:14" ht="12.75" customHeight="1">
      <c r="A22" s="338"/>
      <c r="B22" s="172"/>
      <c r="C22" s="122"/>
      <c r="D22" s="122"/>
      <c r="E22" s="122"/>
      <c r="F22" s="119"/>
      <c r="G22" s="119"/>
      <c r="H22" s="119"/>
      <c r="I22" s="119"/>
      <c r="J22" s="122"/>
      <c r="K22" s="116"/>
      <c r="L22" s="116"/>
      <c r="M22" s="117"/>
      <c r="N22" s="116"/>
    </row>
    <row r="23" spans="1:14" ht="12.75" customHeight="1" thickBot="1">
      <c r="A23" s="305"/>
      <c r="B23" s="339"/>
      <c r="C23" s="340"/>
      <c r="D23" s="340"/>
      <c r="E23" s="340"/>
      <c r="F23" s="340"/>
      <c r="G23" s="115"/>
      <c r="H23" s="115"/>
      <c r="I23" s="115"/>
      <c r="J23" s="115"/>
      <c r="K23" s="115"/>
      <c r="L23" s="115"/>
      <c r="M23" s="114"/>
      <c r="N23" s="134"/>
    </row>
    <row r="24" spans="1:14" ht="14.1" thickBot="1">
      <c r="A24" s="278" t="s">
        <v>57</v>
      </c>
      <c r="B24" s="295"/>
      <c r="C24" s="296"/>
      <c r="D24" s="296"/>
      <c r="E24" s="296"/>
      <c r="F24" s="296"/>
      <c r="G24" s="296"/>
      <c r="H24" s="296"/>
      <c r="I24" s="296"/>
      <c r="J24" s="296"/>
      <c r="K24" s="296"/>
      <c r="L24" s="296"/>
      <c r="M24" s="297"/>
      <c r="N24" s="125"/>
    </row>
    <row r="25" spans="1:14" ht="32.1" customHeight="1" thickBot="1">
      <c r="A25" s="294"/>
      <c r="C25" s="286" t="s">
        <v>42</v>
      </c>
      <c r="D25" s="287"/>
      <c r="E25" s="105" t="e">
        <f ca="1">IF(VLOOKUP($A$2,Table1[[Practice no.]:[1]],31,FALSE)="N/A","",VLOOKUP($A$2,Table1[[Practice no.]:[1]],31,FALSE))</f>
        <v>#VALUE!</v>
      </c>
      <c r="F25" s="286" t="s">
        <v>520</v>
      </c>
      <c r="G25" s="287"/>
      <c r="H25" s="105" t="e">
        <f ca="1">IF(VLOOKUP($A$2,Table1[[Practice no.]:[7]],37,FALSE)="N/A","",VLOOKUP($A$2,Table1[[Practice no.]:[7]],37,FALSE))</f>
        <v>#VALUE!</v>
      </c>
      <c r="M25" s="107"/>
    </row>
    <row r="26" spans="1:14" ht="32.1" customHeight="1" thickBot="1">
      <c r="A26" s="294"/>
      <c r="C26" s="286" t="s">
        <v>44</v>
      </c>
      <c r="D26" s="287"/>
      <c r="E26" s="105" t="e">
        <f ca="1">IF(VLOOKUP($A$2,Table1[[Practice no.]:[2]],32,FALSE)="N/A","",VLOOKUP($A$2,Table1[[Practice no.]:[2]],32,FALSE))</f>
        <v>#VALUE!</v>
      </c>
      <c r="F26" s="286" t="s">
        <v>45</v>
      </c>
      <c r="G26" s="287"/>
      <c r="H26" s="105" t="e">
        <f ca="1">IF(VLOOKUP($A$2,Table1[[Practice no.]:[8]],38,FALSE)="N/A","",VLOOKUP($A$2,Table1[[Practice no.]:[8]],38,FALSE))</f>
        <v>#VALUE!</v>
      </c>
      <c r="M26" s="107"/>
    </row>
    <row r="27" spans="1:14" ht="32.1" customHeight="1" thickBot="1">
      <c r="A27" s="294"/>
      <c r="C27" s="286" t="s">
        <v>46</v>
      </c>
      <c r="D27" s="287"/>
      <c r="E27" s="105" t="e">
        <f ca="1">IF(VLOOKUP($A$2,Table1[[Practice no.]:[3]],33,FALSE)="N/A","",VLOOKUP($A$2,Table1[[Practice no.]:[3]],33,FALSE))</f>
        <v>#VALUE!</v>
      </c>
      <c r="F27" s="286" t="s">
        <v>47</v>
      </c>
      <c r="G27" s="287"/>
      <c r="H27" s="105" t="e">
        <f ca="1">IF(VLOOKUP($A$2,Table1[[Practice no.]:[9]],39,FALSE)="N/A","",VLOOKUP($A$2,Table1[[Practice no.]:[9]],39,FALSE))</f>
        <v>#VALUE!</v>
      </c>
      <c r="M27" s="107"/>
    </row>
    <row r="28" spans="1:14" ht="32.1" customHeight="1" thickBot="1">
      <c r="A28" s="294"/>
      <c r="C28" s="286" t="s">
        <v>48</v>
      </c>
      <c r="D28" s="287"/>
      <c r="E28" s="105" t="e">
        <f ca="1">IF(VLOOKUP($A$2,Table1[[Practice no.]:[4]],34,FALSE)="N/A","",VLOOKUP($A$2,Table1[[Practice no.]:[4]],34,FALSE))</f>
        <v>#VALUE!</v>
      </c>
      <c r="F28" s="286" t="s">
        <v>49</v>
      </c>
      <c r="G28" s="287"/>
      <c r="H28" s="105" t="e">
        <f ca="1">IF(VLOOKUP($A$2,Table1[[Practice no.]:[10]],40,FALSE)="N/A","",VLOOKUP($A$2,Table1[[Practice no.]:[10]],40,FALSE))</f>
        <v>#VALUE!</v>
      </c>
      <c r="M28" s="107"/>
    </row>
    <row r="29" spans="1:14" ht="32.1" customHeight="1" thickBot="1">
      <c r="A29" s="294"/>
      <c r="C29" s="286" t="s">
        <v>50</v>
      </c>
      <c r="D29" s="287"/>
      <c r="E29" s="105" t="e">
        <f ca="1">IF(VLOOKUP($A$2,Table1[[Practice no.]:[5]],35,FALSE)="N/A","",VLOOKUP($A$2,Table1[[Practice no.]:[5]],35,FALSE))</f>
        <v>#VALUE!</v>
      </c>
      <c r="F29" s="286" t="s">
        <v>51</v>
      </c>
      <c r="G29" s="287"/>
      <c r="H29" s="105" t="e">
        <f ca="1">IF(VLOOKUP($A$2,Table1[[Practice no.]:[11]],41,FALSE)="N/A","",VLOOKUP($A$2,Table1[[Practice no.]:[11]],41,FALSE))</f>
        <v>#VALUE!</v>
      </c>
      <c r="M29" s="107"/>
    </row>
    <row r="30" spans="1:14" ht="32.1" customHeight="1" thickBot="1">
      <c r="A30" s="294"/>
      <c r="C30" s="286" t="s">
        <v>52</v>
      </c>
      <c r="D30" s="287"/>
      <c r="E30" s="105" t="e">
        <f ca="1">IF(VLOOKUP($A$2,Table1[[Practice no.]:[6]],36,FALSE)="N/A","",VLOOKUP($A$2,Table1[[Practice no.]:[6]],36,FALSE))</f>
        <v>#VALUE!</v>
      </c>
      <c r="F30" s="286" t="s">
        <v>53</v>
      </c>
      <c r="G30" s="287"/>
      <c r="H30" s="105" t="e">
        <f ca="1">IF(VLOOKUP($A$2,Table1[[Practice no.]:[12]],42,FALSE)="N/A","",VLOOKUP($A$2,Table1[[Practice no.]:[12]],42,FALSE))</f>
        <v>#VALUE!</v>
      </c>
      <c r="M30" s="107"/>
    </row>
    <row r="31" spans="1:14" ht="14.1" thickBot="1">
      <c r="A31" s="279"/>
      <c r="B31" s="288"/>
      <c r="C31" s="289"/>
      <c r="D31" s="289"/>
      <c r="E31" s="289"/>
      <c r="F31" s="289"/>
      <c r="G31" s="289"/>
      <c r="H31" s="289"/>
      <c r="I31" s="289"/>
      <c r="J31" s="289"/>
      <c r="K31" s="289"/>
      <c r="L31" s="289"/>
      <c r="M31" s="290"/>
      <c r="N31" s="125"/>
    </row>
    <row r="32" spans="1:14" ht="252" customHeight="1" thickBot="1">
      <c r="A32" s="92" t="s">
        <v>521</v>
      </c>
      <c r="B32" s="291" t="s">
        <v>533</v>
      </c>
      <c r="C32" s="292"/>
      <c r="D32" s="292"/>
      <c r="E32" s="292"/>
      <c r="F32" s="292"/>
      <c r="G32" s="292"/>
      <c r="H32" s="292"/>
      <c r="I32" s="292"/>
      <c r="J32" s="292"/>
      <c r="K32" s="292"/>
      <c r="L32" s="292"/>
      <c r="M32" s="293"/>
      <c r="N32" s="122"/>
    </row>
    <row r="33" spans="1:14" ht="80.849999999999994" customHeight="1">
      <c r="A33" s="278" t="s">
        <v>523</v>
      </c>
      <c r="B33" s="280" t="s">
        <v>534</v>
      </c>
      <c r="C33" s="281"/>
      <c r="D33" s="281"/>
      <c r="E33" s="281"/>
      <c r="F33" s="281"/>
      <c r="G33" s="281"/>
      <c r="H33" s="281"/>
      <c r="I33" s="281"/>
      <c r="J33" s="281"/>
      <c r="K33" s="281"/>
      <c r="L33" s="281"/>
      <c r="M33" s="282"/>
      <c r="N33" s="133"/>
    </row>
    <row r="34" spans="1:14" ht="193.35" customHeight="1" thickBot="1">
      <c r="A34" s="279"/>
      <c r="B34" s="283"/>
      <c r="C34" s="284"/>
      <c r="D34" s="284"/>
      <c r="E34" s="284"/>
      <c r="F34" s="284"/>
      <c r="G34" s="284"/>
      <c r="H34" s="284"/>
      <c r="I34" s="284"/>
      <c r="J34" s="284"/>
      <c r="K34" s="284"/>
      <c r="L34" s="284"/>
      <c r="M34" s="285"/>
      <c r="N34" s="133"/>
    </row>
  </sheetData>
  <sheetProtection sheet="1" objects="1" scenarios="1"/>
  <mergeCells count="46">
    <mergeCell ref="B2:M2"/>
    <mergeCell ref="O2:Q2"/>
    <mergeCell ref="S2:U2"/>
    <mergeCell ref="B3:M3"/>
    <mergeCell ref="A4:A14"/>
    <mergeCell ref="B4:M4"/>
    <mergeCell ref="C5:D6"/>
    <mergeCell ref="C7:D8"/>
    <mergeCell ref="F7:G7"/>
    <mergeCell ref="F8:G8"/>
    <mergeCell ref="C9:D10"/>
    <mergeCell ref="G9:H9"/>
    <mergeCell ref="G10:H10"/>
    <mergeCell ref="C11:D12"/>
    <mergeCell ref="F11:G11"/>
    <mergeCell ref="H11:I11"/>
    <mergeCell ref="F12:G12"/>
    <mergeCell ref="H12:I12"/>
    <mergeCell ref="A15:A17"/>
    <mergeCell ref="A18:A19"/>
    <mergeCell ref="B18:M19"/>
    <mergeCell ref="A20:A23"/>
    <mergeCell ref="G20:M20"/>
    <mergeCell ref="B23:F23"/>
    <mergeCell ref="C27:D27"/>
    <mergeCell ref="F27:G27"/>
    <mergeCell ref="C25:D25"/>
    <mergeCell ref="F25:G25"/>
    <mergeCell ref="C26:D26"/>
    <mergeCell ref="F26:G26"/>
    <mergeCell ref="C28:D28"/>
    <mergeCell ref="F28:G28"/>
    <mergeCell ref="B13:M13"/>
    <mergeCell ref="B14:M14"/>
    <mergeCell ref="A33:A34"/>
    <mergeCell ref="B33:M34"/>
    <mergeCell ref="B21:D21"/>
    <mergeCell ref="F21:G21"/>
    <mergeCell ref="C29:D29"/>
    <mergeCell ref="F29:G29"/>
    <mergeCell ref="C30:D30"/>
    <mergeCell ref="F30:G30"/>
    <mergeCell ref="B31:M31"/>
    <mergeCell ref="B32:M32"/>
    <mergeCell ref="A24:A31"/>
    <mergeCell ref="B24:M24"/>
  </mergeCells>
  <pageMargins left="0.7" right="0.7" top="0.75" bottom="0.75" header="0.3" footer="0.3"/>
  <headerFooter>
    <oddFooter>&amp;C_x000D_&amp;1#&amp;"Calibri"&amp;8&amp;K000000 INTERNAL. This information is accessible to ADB Management and staff. It may be shared outside ADB with appropriate permission.</oddFooter>
  </headerFooter>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884162F-A767-4543-878E-531224EA9F2D}">
  <sheetPr codeName="Sheet19"/>
  <dimension ref="A1:U34"/>
  <sheetViews>
    <sheetView zoomScaleNormal="100" workbookViewId="0">
      <pane ySplit="2" topLeftCell="A3" activePane="bottomLeft" state="frozen"/>
      <selection pane="bottomLeft" activeCell="A2" sqref="A2"/>
      <selection activeCell="A2" sqref="A2"/>
    </sheetView>
  </sheetViews>
  <sheetFormatPr defaultColWidth="8.85546875" defaultRowHeight="12.95"/>
  <cols>
    <col min="1" max="1" width="15.28515625" style="106" customWidth="1"/>
    <col min="2" max="13" width="11.85546875" style="106" customWidth="1"/>
    <col min="14" max="14" width="5.140625" style="106" customWidth="1"/>
    <col min="15" max="16" width="8.85546875" style="106"/>
    <col min="17" max="17" width="8.85546875" style="106" customWidth="1"/>
    <col min="18" max="18" width="2.28515625" style="106" customWidth="1"/>
    <col min="19" max="16384" width="8.85546875" style="106"/>
  </cols>
  <sheetData>
    <row r="1" spans="1:21" ht="14.1" thickBot="1"/>
    <row r="2" spans="1:21" ht="22.35" customHeight="1" thickBot="1">
      <c r="A2" s="89" t="e" cm="1">
        <f t="array" aca="1" ref="A2" ca="1">MID(CELL("filename",A2),FIND("]",CELL("filename",A2))+1,255)</f>
        <v>#VALUE!</v>
      </c>
      <c r="B2" s="318" t="e">
        <f ca="1">IF(VLOOKUP(A2,'Raw Data'!C6:D154,2,FALSE)="","",VLOOKUP(A2,'Raw Data'!C6:D154,2,FALSE))</f>
        <v>#VALUE!</v>
      </c>
      <c r="C2" s="319"/>
      <c r="D2" s="319"/>
      <c r="E2" s="319"/>
      <c r="F2" s="319"/>
      <c r="G2" s="319"/>
      <c r="H2" s="319"/>
      <c r="I2" s="319"/>
      <c r="J2" s="319"/>
      <c r="K2" s="319"/>
      <c r="L2" s="319"/>
      <c r="M2" s="320"/>
      <c r="N2" s="136"/>
      <c r="O2" s="321" t="str">
        <f>HYPERLINK("#'National level'!A15","Back to National level sheet")</f>
        <v>Back to National level sheet</v>
      </c>
      <c r="P2" s="321"/>
      <c r="Q2" s="321"/>
      <c r="S2" s="322" t="str">
        <f>HYPERLINK("#'Project level'!A21","Back to Project level sheet")</f>
        <v>Back to Project level sheet</v>
      </c>
      <c r="T2" s="322"/>
      <c r="U2" s="322"/>
    </row>
    <row r="3" spans="1:21" ht="150.75" customHeight="1" thickBot="1">
      <c r="A3" s="90" t="s">
        <v>500</v>
      </c>
      <c r="B3" s="323" t="s">
        <v>535</v>
      </c>
      <c r="C3" s="324"/>
      <c r="D3" s="324"/>
      <c r="E3" s="324"/>
      <c r="F3" s="324"/>
      <c r="G3" s="324"/>
      <c r="H3" s="324"/>
      <c r="I3" s="324"/>
      <c r="J3" s="324"/>
      <c r="K3" s="324"/>
      <c r="L3" s="324"/>
      <c r="M3" s="325"/>
      <c r="N3" s="122"/>
    </row>
    <row r="4" spans="1:21" ht="14.1" thickBot="1">
      <c r="A4" s="278" t="s">
        <v>502</v>
      </c>
      <c r="B4" s="295"/>
      <c r="C4" s="296"/>
      <c r="D4" s="296"/>
      <c r="E4" s="296"/>
      <c r="F4" s="296"/>
      <c r="G4" s="296"/>
      <c r="H4" s="296"/>
      <c r="I4" s="296"/>
      <c r="J4" s="296"/>
      <c r="K4" s="296"/>
      <c r="L4" s="296"/>
      <c r="M4" s="297"/>
      <c r="N4" s="125"/>
    </row>
    <row r="5" spans="1:21" ht="26.85" customHeight="1" thickBot="1">
      <c r="A5" s="294"/>
      <c r="C5" s="326" t="s">
        <v>77</v>
      </c>
      <c r="D5" s="327"/>
      <c r="E5" s="93" t="s">
        <v>78</v>
      </c>
      <c r="F5" s="93" t="s">
        <v>79</v>
      </c>
      <c r="G5" s="93" t="s">
        <v>80</v>
      </c>
      <c r="H5" s="93" t="s">
        <v>81</v>
      </c>
      <c r="I5" s="93" t="s">
        <v>82</v>
      </c>
      <c r="M5" s="107"/>
    </row>
    <row r="6" spans="1:21" ht="15" thickBot="1">
      <c r="A6" s="294"/>
      <c r="C6" s="328"/>
      <c r="D6" s="329"/>
      <c r="E6" s="94" t="e">
        <f ca="1">IF(VLOOKUP($A$2,Table1[[Practice no.]:[Mt]],3,FALSE)="N/A","",VLOOKUP($A$2,Table1[[Practice no.]:[Mt]],3,FALSE))</f>
        <v>#VALUE!</v>
      </c>
      <c r="F6" s="94" t="e">
        <f ca="1">IF(VLOOKUP($A$2,Table1[[Practice no.]:[F]],4,FALSE)="N/A","",VLOOKUP($A$2,Table1[[Practice no.]:[F]],4,FALSE))</f>
        <v>#VALUE!</v>
      </c>
      <c r="G6" s="94" t="e">
        <f ca="1">IF(VLOOKUP($A$2,Table1[[Practice no.]:[A]],5,FALSE)="N/A","",VLOOKUP($A$2,Table1[[Practice no.]:[A]],5,FALSE))</f>
        <v>#VALUE!</v>
      </c>
      <c r="H6" s="94" t="e">
        <f ca="1">IF(VLOOKUP($A$2,Table1[[Practice no.]:[T]],6,FALSE)="N/A","",VLOOKUP($A$2,Table1[[Practice no.]:[T]],6,FALSE))</f>
        <v>#VALUE!</v>
      </c>
      <c r="I6" s="94" t="e">
        <f ca="1">IF(VLOOKUP($A$2,Table1[[Practice no.]:[PI]],7,FALSE)="N/A","",VLOOKUP($A$2,Table1[[Practice no.]:[PI]],7,FALSE))</f>
        <v>#VALUE!</v>
      </c>
      <c r="M6" s="107"/>
    </row>
    <row r="7" spans="1:21" ht="26.85" customHeight="1" thickBot="1">
      <c r="A7" s="294"/>
      <c r="C7" s="326" t="s">
        <v>83</v>
      </c>
      <c r="D7" s="327"/>
      <c r="E7" s="95" t="s">
        <v>84</v>
      </c>
      <c r="F7" s="330" t="s">
        <v>85</v>
      </c>
      <c r="G7" s="331"/>
      <c r="H7" s="95" t="s">
        <v>86</v>
      </c>
      <c r="I7" s="95" t="s">
        <v>87</v>
      </c>
      <c r="M7" s="107"/>
    </row>
    <row r="8" spans="1:21" ht="15" thickBot="1">
      <c r="A8" s="294"/>
      <c r="C8" s="328"/>
      <c r="D8" s="329"/>
      <c r="E8" s="94" t="e">
        <f ca="1">IF(VLOOKUP($A$2,Table1[[Practice no.]:[LR]],8,FALSE)="N/A","",VLOOKUP(A$2,Table1[[Practice no.]:[LR]],8,FALSE))</f>
        <v>#VALUE!</v>
      </c>
      <c r="F8" s="311" t="e">
        <f ca="1">IF(VLOOKUP($A$2,Table1[[Practice no.]:[PH]],9,FALSE)="N/A","",VLOOKUP($A$2,Table1[[Practice no.]:[PH]],9,FALSE))</f>
        <v>#VALUE!</v>
      </c>
      <c r="G8" s="312"/>
      <c r="H8" s="94" t="e">
        <f ca="1">IF(VLOOKUP($A$2,Table1[[Practice no.]:[EH]],10,FALSE)="N/A","",VLOOKUP($A$2,Table1[[Practice no.]:[EH]],10,FALSE))</f>
        <v>#VALUE!</v>
      </c>
      <c r="I8" s="94" t="e">
        <f ca="1">IF(VLOOKUP($A$2,Table1[[Practice no.]:[UR]],11,FALSE)="N/A","",VLOOKUP($A$2,Table1[[Practice no.]:[UR]],11,FALSE))</f>
        <v>#VALUE!</v>
      </c>
      <c r="M8" s="107"/>
    </row>
    <row r="9" spans="1:21" ht="26.85" customHeight="1" thickBot="1">
      <c r="A9" s="294"/>
      <c r="C9" s="332" t="s">
        <v>88</v>
      </c>
      <c r="D9" s="333"/>
      <c r="E9" s="95" t="s">
        <v>89</v>
      </c>
      <c r="F9" s="95" t="s">
        <v>90</v>
      </c>
      <c r="G9" s="330" t="s">
        <v>91</v>
      </c>
      <c r="H9" s="331"/>
      <c r="I9" s="95" t="s">
        <v>92</v>
      </c>
      <c r="M9" s="107"/>
    </row>
    <row r="10" spans="1:21" ht="15" thickBot="1">
      <c r="A10" s="294"/>
      <c r="C10" s="334"/>
      <c r="D10" s="335"/>
      <c r="E10" s="94" t="e">
        <f ca="1">IF(VLOOKUP($A$2,Table1[[Practice no.]:[P]],12,FALSE)="N/A","",VLOOKUP($A$2,Table1[[Practice no.]:[P]],12,FALSE))</f>
        <v>#VALUE!</v>
      </c>
      <c r="F10" s="94" t="e">
        <f ca="1">IF(VLOOKUP($A$2,Table1[[Practice no.]:[D]],13,FALSE)="N/A","",VLOOKUP($A$2,Table1[[Practice no.]:[D]],13,FALSE))</f>
        <v>#VALUE!</v>
      </c>
      <c r="G10" s="313" t="e">
        <f ca="1">IF(VLOOKUP($A$2,Table1[[Practice no.]:[C]],14,FALSE)="N/A","",VLOOKUP($A$2,Table1[[Practice no.]:[C]],14,FALSE))</f>
        <v>#VALUE!</v>
      </c>
      <c r="H10" s="314"/>
      <c r="I10" s="96" t="e">
        <f ca="1">IF(VLOOKUP($A$2,Table1[[Practice no.]:[M]],15,FALSE)="N/A","",VLOOKUP($A$2,Table1[[Practice no.]:[M]],15,FALSE))</f>
        <v>#VALUE!</v>
      </c>
      <c r="M10" s="107"/>
    </row>
    <row r="11" spans="1:21" ht="14.1" customHeight="1" thickBot="1">
      <c r="A11" s="294"/>
      <c r="C11" s="332" t="s">
        <v>93</v>
      </c>
      <c r="D11" s="333"/>
      <c r="E11" s="95" t="s">
        <v>94</v>
      </c>
      <c r="F11" s="330" t="s">
        <v>95</v>
      </c>
      <c r="G11" s="331"/>
      <c r="H11" s="330" t="s">
        <v>96</v>
      </c>
      <c r="I11" s="331"/>
      <c r="M11" s="107"/>
    </row>
    <row r="12" spans="1:21" ht="15" thickBot="1">
      <c r="A12" s="294"/>
      <c r="C12" s="334"/>
      <c r="D12" s="335"/>
      <c r="E12" s="94" t="e">
        <f ca="1">IF(VLOOKUP($A$2,Table1[[Practice no.]:[In]],16,FALSE)="N/A","",VLOOKUP($A$2,Table1[[Practice no.]:[In]],16,FALSE))</f>
        <v>#VALUE!</v>
      </c>
      <c r="F12" s="311" t="e">
        <f ca="1">IF(VLOOKUP($A$2,Table1[[Practice no.]:[Pr]],17,FALSE)="N/A","",VLOOKUP($A$2,Table1[[Practice no.]:[Pr]],17,FALSE))</f>
        <v>#VALUE!</v>
      </c>
      <c r="G12" s="312"/>
      <c r="H12" s="313" t="e">
        <f ca="1">IF(VLOOKUP($A$2,Table1[[Practice no.]:[Tr]],18,FALSE)="N/A","",VLOOKUP($A$2,Table1[[Practice no.]:[Tr]],18,FALSE))</f>
        <v>#VALUE!</v>
      </c>
      <c r="I12" s="314"/>
      <c r="M12" s="107"/>
    </row>
    <row r="13" spans="1:21">
      <c r="A13" s="294"/>
      <c r="B13" s="315"/>
      <c r="C13" s="316"/>
      <c r="D13" s="316"/>
      <c r="E13" s="316"/>
      <c r="F13" s="316"/>
      <c r="G13" s="316"/>
      <c r="H13" s="316"/>
      <c r="I13" s="316"/>
      <c r="J13" s="316"/>
      <c r="K13" s="316"/>
      <c r="L13" s="316"/>
      <c r="M13" s="317"/>
      <c r="N13" s="125"/>
    </row>
    <row r="14" spans="1:21" ht="14.1" thickBot="1">
      <c r="A14" s="279"/>
      <c r="B14" s="288"/>
      <c r="C14" s="289"/>
      <c r="D14" s="289"/>
      <c r="E14" s="289"/>
      <c r="F14" s="289"/>
      <c r="G14" s="289"/>
      <c r="H14" s="289"/>
      <c r="I14" s="289"/>
      <c r="J14" s="289"/>
      <c r="K14" s="289"/>
      <c r="L14" s="289"/>
      <c r="M14" s="290"/>
      <c r="N14" s="125"/>
    </row>
    <row r="15" spans="1:21">
      <c r="A15" s="278" t="s">
        <v>503</v>
      </c>
      <c r="B15" s="97">
        <v>1</v>
      </c>
      <c r="C15" s="97">
        <v>2</v>
      </c>
      <c r="D15" s="97">
        <v>3</v>
      </c>
      <c r="E15" s="98">
        <v>4</v>
      </c>
      <c r="F15" s="98">
        <v>5</v>
      </c>
      <c r="G15" s="98">
        <v>6</v>
      </c>
      <c r="H15" s="99">
        <v>7</v>
      </c>
      <c r="I15" s="99">
        <v>8</v>
      </c>
      <c r="J15" s="99">
        <v>9</v>
      </c>
      <c r="K15" s="100">
        <v>10</v>
      </c>
      <c r="L15" s="100">
        <v>11</v>
      </c>
      <c r="M15" s="100">
        <v>12</v>
      </c>
      <c r="N15" s="137"/>
    </row>
    <row r="16" spans="1:21" ht="17.100000000000001" thickBot="1">
      <c r="A16" s="294"/>
      <c r="B16" s="101" t="s">
        <v>504</v>
      </c>
      <c r="C16" s="101" t="s">
        <v>505</v>
      </c>
      <c r="D16" s="101" t="s">
        <v>506</v>
      </c>
      <c r="E16" s="102" t="s">
        <v>507</v>
      </c>
      <c r="F16" s="102" t="s">
        <v>508</v>
      </c>
      <c r="G16" s="102" t="s">
        <v>509</v>
      </c>
      <c r="H16" s="103" t="s">
        <v>510</v>
      </c>
      <c r="I16" s="103" t="s">
        <v>511</v>
      </c>
      <c r="J16" s="103" t="s">
        <v>512</v>
      </c>
      <c r="K16" s="104" t="s">
        <v>513</v>
      </c>
      <c r="L16" s="104" t="s">
        <v>514</v>
      </c>
      <c r="M16" s="104" t="s">
        <v>515</v>
      </c>
      <c r="N16" s="137"/>
    </row>
    <row r="17" spans="1:14" ht="23.1" customHeight="1" thickBot="1">
      <c r="A17" s="279"/>
      <c r="B17" s="112" t="e">
        <f ca="1">IF(VLOOKUP($A$2,Table1[[Practice no.]:[ 1 C02]],19,FALSE)="N/A","",VLOOKUP(VLOOKUP($A$2,Table1[[Practice no.]:[ 1 C02]],19,FALSE),List!$A$2:$B$3,2,FALSE))</f>
        <v>#VALUE!</v>
      </c>
      <c r="C17" s="112" t="e">
        <f ca="1">IF(VLOOKUP($A$2,Table1[[Practice no.]:[2 Res]],20,FALSE)="N/A","",VLOOKUP(VLOOKUP($A$2,Table1[[Practice no.]:[2 Res]],20,FALSE),List!$A$2:$B$3,2,FALSE))</f>
        <v>#VALUE!</v>
      </c>
      <c r="D17" s="112" t="e">
        <f ca="1">IF(VLOOKUP($A$2,Table1[[Practice no.]:[3 W&amp;L]],21,FALSE)="N/A","",VLOOKUP(VLOOKUP($A$2,Table1[[Practice no.]:[3 W&amp;L]],21,FALSE),List!$A$2:$B$3,2,FALSE))</f>
        <v>#VALUE!</v>
      </c>
      <c r="E17" s="112" t="e">
        <f ca="1">IF(VLOOKUP($A$2,Table1[[Practice no.]:[4 
Pol]],22,FALSE)="N/A","",VLOOKUP(VLOOKUP($A$2,Table1[[Practice no.]:[4 
Pol]],22,FALSE),List!$A$2:$B$3,2,FALSE))</f>
        <v>#VALUE!</v>
      </c>
      <c r="F17" s="112" t="e">
        <f ca="1">IF(VLOOKUP($A$2,Table1[[Practice no.]:[5 QoL]],23,FALSE)="N/A","",VLOOKUP(VLOOKUP($A$2,Table1[[Practice no.]:[5 QoL]],23,FALSE),List!$A$2:$B$3,2,FALSE))</f>
        <v>#VALUE!</v>
      </c>
      <c r="G17" s="112" t="e">
        <f ca="1">IF(VLOOKUP($A$2,Table1[[Practice no.]:[6 
Bio]],24,FALSE)="N/A","",VLOOKUP(VLOOKUP($A$2,Table1[[Practice no.]:[6 
Bio]],24,FALSE),List!$A$2:$B$3,2,FALSE))</f>
        <v>#VALUE!</v>
      </c>
      <c r="H17" s="112" t="e">
        <f ca="1">IF(VLOOKUP($A$2,Table1[[Practice no.]:[7 
Dis]],25,FALSE)="N/A","",VLOOKUP(VLOOKUP($A$2,Table1[[Practice no.]:[7 
Dis]],25,FALSE),List!$A$2:$B$3,2,FALSE))</f>
        <v>#VALUE!</v>
      </c>
      <c r="I17" s="112" t="e">
        <f ca="1">IF(VLOOKUP($A$2,Table1[[Practice no.]:[8 
Mat]],26,FALSE)="N/A","",VLOOKUP(VLOOKUP($A$2,Table1[[Practice no.]:[8 
Mat]],26,FALSE),List!$A$2:$B$3,2,FALSE))</f>
        <v>#VALUE!</v>
      </c>
      <c r="J17" s="112" t="e">
        <f ca="1">IF(VLOOKUP($A$2,Table1[[Practice no.]:[9 
Inc]],27,FALSE)="N/A","",VLOOKUP(VLOOKUP($A$2,Table1[[Practice no.]:[9 
Inc]],27,FALSE),List!$A$2:$B$3,2,FALSE))</f>
        <v>#VALUE!</v>
      </c>
      <c r="K17" s="112" t="e">
        <f ca="1">IF(VLOOKUP($A$2,Table1[[Practice no.]:[10 Con]],28,FALSE)="N/A","",VLOOKUP(VLOOKUP($A$2,Table1[[Practice no.]:[10 Con]],28,FALSE),List!$A$2:$B$3,2,FALSE))</f>
        <v>#VALUE!</v>
      </c>
      <c r="L17" s="112" t="e">
        <f ca="1">IF(VLOOKUP($A$2,Table1[[Practice no.]:[11 Saf]],29,FALSE)="N/A","",VLOOKUP(VLOOKUP($A$2,Table1[[Practice no.]:[11 Saf]],29,FALSE),List!$A$2:$B$3,2,FALSE))</f>
        <v>#VALUE!</v>
      </c>
      <c r="M17" s="112" t="e">
        <f ca="1">IF(VLOOKUP($A$2,Table1[[Practice no.]:[12 Aff]],30,FALSE)="N/A","",VLOOKUP(VLOOKUP($A$2,Table1[[Practice no.]:[12 Aff]],30,FALSE),List!$A$2:$B$3,2,FALSE))</f>
        <v>#VALUE!</v>
      </c>
      <c r="N17" s="138"/>
    </row>
    <row r="18" spans="1:14" ht="125.85" customHeight="1">
      <c r="A18" s="278" t="s">
        <v>516</v>
      </c>
      <c r="B18" s="298" t="s">
        <v>536</v>
      </c>
      <c r="C18" s="299"/>
      <c r="D18" s="299"/>
      <c r="E18" s="299"/>
      <c r="F18" s="299"/>
      <c r="G18" s="299"/>
      <c r="H18" s="299"/>
      <c r="I18" s="299"/>
      <c r="J18" s="299"/>
      <c r="K18" s="299"/>
      <c r="L18" s="299"/>
      <c r="M18" s="300"/>
      <c r="N18" s="133"/>
    </row>
    <row r="19" spans="1:14" ht="160.35" customHeight="1" thickBot="1">
      <c r="A19" s="279"/>
      <c r="B19" s="301"/>
      <c r="C19" s="302"/>
      <c r="D19" s="302"/>
      <c r="E19" s="302"/>
      <c r="F19" s="302"/>
      <c r="G19" s="302"/>
      <c r="H19" s="302"/>
      <c r="I19" s="302"/>
      <c r="J19" s="302"/>
      <c r="K19" s="302"/>
      <c r="L19" s="302"/>
      <c r="M19" s="303"/>
      <c r="N19" s="133"/>
    </row>
    <row r="20" spans="1:14" ht="108.75" customHeight="1">
      <c r="A20" s="304" t="s">
        <v>518</v>
      </c>
      <c r="B20" s="120"/>
      <c r="C20" s="121"/>
      <c r="D20" s="121"/>
      <c r="E20" s="121"/>
      <c r="F20" s="121"/>
      <c r="G20" s="307"/>
      <c r="H20" s="307"/>
      <c r="I20" s="307"/>
      <c r="J20" s="307"/>
      <c r="K20" s="307"/>
      <c r="L20" s="307"/>
      <c r="M20" s="308"/>
      <c r="N20" s="116"/>
    </row>
    <row r="21" spans="1:14">
      <c r="A21" s="338"/>
      <c r="B21" s="336" t="s">
        <v>537</v>
      </c>
      <c r="C21" s="337"/>
      <c r="D21" s="337"/>
      <c r="E21" s="337" t="s">
        <v>538</v>
      </c>
      <c r="F21" s="337"/>
      <c r="G21" s="337"/>
      <c r="H21" s="122"/>
      <c r="I21" s="122"/>
      <c r="J21" s="122"/>
      <c r="K21" s="116"/>
      <c r="L21" s="116"/>
      <c r="M21" s="117"/>
      <c r="N21" s="116"/>
    </row>
    <row r="22" spans="1:14" ht="12.75" customHeight="1">
      <c r="A22" s="338"/>
      <c r="B22" s="118"/>
      <c r="C22" s="119"/>
      <c r="D22" s="119"/>
      <c r="E22" s="116"/>
      <c r="F22" s="119"/>
      <c r="G22" s="119"/>
      <c r="H22" s="119"/>
      <c r="I22" s="119"/>
      <c r="J22" s="122"/>
      <c r="K22" s="116"/>
      <c r="L22" s="116"/>
      <c r="M22" s="117"/>
      <c r="N22" s="116"/>
    </row>
    <row r="23" spans="1:14" ht="12.75" customHeight="1" thickBot="1">
      <c r="A23" s="305"/>
      <c r="B23" s="339"/>
      <c r="C23" s="340"/>
      <c r="D23" s="340"/>
      <c r="E23" s="340"/>
      <c r="F23" s="340"/>
      <c r="G23" s="115"/>
      <c r="H23" s="115"/>
      <c r="I23" s="115"/>
      <c r="J23" s="115"/>
      <c r="K23" s="115"/>
      <c r="L23" s="115"/>
      <c r="M23" s="114"/>
      <c r="N23" s="134"/>
    </row>
    <row r="24" spans="1:14" ht="14.1" thickBot="1">
      <c r="A24" s="278" t="s">
        <v>57</v>
      </c>
      <c r="B24" s="295"/>
      <c r="C24" s="296"/>
      <c r="D24" s="296"/>
      <c r="E24" s="296"/>
      <c r="F24" s="296"/>
      <c r="G24" s="296"/>
      <c r="H24" s="296"/>
      <c r="I24" s="296"/>
      <c r="J24" s="296"/>
      <c r="K24" s="296"/>
      <c r="L24" s="296"/>
      <c r="M24" s="297"/>
      <c r="N24" s="125"/>
    </row>
    <row r="25" spans="1:14" ht="32.1" customHeight="1" thickBot="1">
      <c r="A25" s="294"/>
      <c r="C25" s="286" t="s">
        <v>42</v>
      </c>
      <c r="D25" s="287"/>
      <c r="E25" s="105" t="e">
        <f ca="1">IF(VLOOKUP($A$2,Table1[[Practice no.]:[1]],31,FALSE)="N/A","",VLOOKUP($A$2,Table1[[Practice no.]:[1]],31,FALSE))</f>
        <v>#VALUE!</v>
      </c>
      <c r="F25" s="286" t="s">
        <v>520</v>
      </c>
      <c r="G25" s="287"/>
      <c r="H25" s="105" t="e">
        <f ca="1">IF(VLOOKUP($A$2,Table1[[Practice no.]:[7]],37,FALSE)="N/A","",VLOOKUP($A$2,Table1[[Practice no.]:[7]],37,FALSE))</f>
        <v>#VALUE!</v>
      </c>
      <c r="M25" s="107"/>
    </row>
    <row r="26" spans="1:14" ht="32.1" customHeight="1" thickBot="1">
      <c r="A26" s="294"/>
      <c r="C26" s="286" t="s">
        <v>44</v>
      </c>
      <c r="D26" s="287"/>
      <c r="E26" s="105" t="e">
        <f ca="1">IF(VLOOKUP($A$2,Table1[[Practice no.]:[2]],32,FALSE)="N/A","",VLOOKUP($A$2,Table1[[Practice no.]:[2]],32,FALSE))</f>
        <v>#VALUE!</v>
      </c>
      <c r="F26" s="286" t="s">
        <v>45</v>
      </c>
      <c r="G26" s="287"/>
      <c r="H26" s="105" t="e">
        <f ca="1">IF(VLOOKUP($A$2,Table1[[Practice no.]:[8]],38,FALSE)="N/A","",VLOOKUP($A$2,Table1[[Practice no.]:[8]],38,FALSE))</f>
        <v>#VALUE!</v>
      </c>
      <c r="M26" s="107"/>
    </row>
    <row r="27" spans="1:14" ht="32.1" customHeight="1" thickBot="1">
      <c r="A27" s="294"/>
      <c r="C27" s="286" t="s">
        <v>46</v>
      </c>
      <c r="D27" s="287"/>
      <c r="E27" s="105" t="e">
        <f ca="1">IF(VLOOKUP($A$2,Table1[[Practice no.]:[3]],33,FALSE)="N/A","",VLOOKUP($A$2,Table1[[Practice no.]:[3]],33,FALSE))</f>
        <v>#VALUE!</v>
      </c>
      <c r="F27" s="286" t="s">
        <v>47</v>
      </c>
      <c r="G27" s="287"/>
      <c r="H27" s="105" t="e">
        <f ca="1">IF(VLOOKUP($A$2,Table1[[Practice no.]:[9]],39,FALSE)="N/A","",VLOOKUP($A$2,Table1[[Practice no.]:[9]],39,FALSE))</f>
        <v>#VALUE!</v>
      </c>
      <c r="M27" s="107"/>
    </row>
    <row r="28" spans="1:14" ht="32.1" customHeight="1" thickBot="1">
      <c r="A28" s="294"/>
      <c r="C28" s="286" t="s">
        <v>48</v>
      </c>
      <c r="D28" s="287"/>
      <c r="E28" s="105" t="e">
        <f ca="1">IF(VLOOKUP($A$2,Table1[[Practice no.]:[4]],34,FALSE)="N/A","",VLOOKUP($A$2,Table1[[Practice no.]:[4]],34,FALSE))</f>
        <v>#VALUE!</v>
      </c>
      <c r="F28" s="286" t="s">
        <v>49</v>
      </c>
      <c r="G28" s="287"/>
      <c r="H28" s="105" t="e">
        <f ca="1">IF(VLOOKUP($A$2,Table1[[Practice no.]:[10]],40,FALSE)="N/A","",VLOOKUP($A$2,Table1[[Practice no.]:[10]],40,FALSE))</f>
        <v>#VALUE!</v>
      </c>
      <c r="M28" s="107"/>
    </row>
    <row r="29" spans="1:14" ht="32.1" customHeight="1" thickBot="1">
      <c r="A29" s="294"/>
      <c r="C29" s="286" t="s">
        <v>50</v>
      </c>
      <c r="D29" s="287"/>
      <c r="E29" s="105" t="e">
        <f ca="1">IF(VLOOKUP($A$2,Table1[[Practice no.]:[5]],35,FALSE)="N/A","",VLOOKUP($A$2,Table1[[Practice no.]:[5]],35,FALSE))</f>
        <v>#VALUE!</v>
      </c>
      <c r="F29" s="286" t="s">
        <v>51</v>
      </c>
      <c r="G29" s="287"/>
      <c r="H29" s="105" t="e">
        <f ca="1">IF(VLOOKUP($A$2,Table1[[Practice no.]:[11]],41,FALSE)="N/A","",VLOOKUP($A$2,Table1[[Practice no.]:[11]],41,FALSE))</f>
        <v>#VALUE!</v>
      </c>
      <c r="M29" s="107"/>
    </row>
    <row r="30" spans="1:14" ht="32.1" customHeight="1" thickBot="1">
      <c r="A30" s="294"/>
      <c r="C30" s="286" t="s">
        <v>52</v>
      </c>
      <c r="D30" s="287"/>
      <c r="E30" s="105" t="e">
        <f ca="1">IF(VLOOKUP($A$2,Table1[[Practice no.]:[6]],36,FALSE)="N/A","",VLOOKUP($A$2,Table1[[Practice no.]:[6]],36,FALSE))</f>
        <v>#VALUE!</v>
      </c>
      <c r="F30" s="286" t="s">
        <v>53</v>
      </c>
      <c r="G30" s="287"/>
      <c r="H30" s="105" t="e">
        <f ca="1">IF(VLOOKUP($A$2,Table1[[Practice no.]:[12]],42,FALSE)="N/A","",VLOOKUP($A$2,Table1[[Practice no.]:[12]],42,FALSE))</f>
        <v>#VALUE!</v>
      </c>
      <c r="M30" s="107"/>
    </row>
    <row r="31" spans="1:14" ht="14.1" thickBot="1">
      <c r="A31" s="279"/>
      <c r="B31" s="288"/>
      <c r="C31" s="289"/>
      <c r="D31" s="289"/>
      <c r="E31" s="289"/>
      <c r="F31" s="289"/>
      <c r="G31" s="289"/>
      <c r="H31" s="289"/>
      <c r="I31" s="289"/>
      <c r="J31" s="289"/>
      <c r="K31" s="289"/>
      <c r="L31" s="289"/>
      <c r="M31" s="290"/>
      <c r="N31" s="125"/>
    </row>
    <row r="32" spans="1:14" ht="252" customHeight="1" thickBot="1">
      <c r="A32" s="92" t="s">
        <v>521</v>
      </c>
      <c r="B32" s="291" t="s">
        <v>539</v>
      </c>
      <c r="C32" s="292"/>
      <c r="D32" s="292"/>
      <c r="E32" s="292"/>
      <c r="F32" s="292"/>
      <c r="G32" s="292"/>
      <c r="H32" s="292"/>
      <c r="I32" s="292"/>
      <c r="J32" s="292"/>
      <c r="K32" s="292"/>
      <c r="L32" s="292"/>
      <c r="M32" s="293"/>
      <c r="N32" s="122"/>
    </row>
    <row r="33" spans="1:14" ht="80.849999999999994" customHeight="1">
      <c r="A33" s="278" t="s">
        <v>523</v>
      </c>
      <c r="B33" s="280" t="s">
        <v>540</v>
      </c>
      <c r="C33" s="281"/>
      <c r="D33" s="281"/>
      <c r="E33" s="281"/>
      <c r="F33" s="281"/>
      <c r="G33" s="281"/>
      <c r="H33" s="281"/>
      <c r="I33" s="281"/>
      <c r="J33" s="281"/>
      <c r="K33" s="281"/>
      <c r="L33" s="281"/>
      <c r="M33" s="282"/>
      <c r="N33" s="133"/>
    </row>
    <row r="34" spans="1:14" ht="193.35" customHeight="1" thickBot="1">
      <c r="A34" s="279"/>
      <c r="B34" s="283"/>
      <c r="C34" s="284"/>
      <c r="D34" s="284"/>
      <c r="E34" s="284"/>
      <c r="F34" s="284"/>
      <c r="G34" s="284"/>
      <c r="H34" s="284"/>
      <c r="I34" s="284"/>
      <c r="J34" s="284"/>
      <c r="K34" s="284"/>
      <c r="L34" s="284"/>
      <c r="M34" s="285"/>
      <c r="N34" s="133"/>
    </row>
  </sheetData>
  <sheetProtection sheet="1" objects="1" scenarios="1"/>
  <mergeCells count="46">
    <mergeCell ref="B2:M2"/>
    <mergeCell ref="O2:Q2"/>
    <mergeCell ref="S2:U2"/>
    <mergeCell ref="B3:M3"/>
    <mergeCell ref="A4:A14"/>
    <mergeCell ref="B4:M4"/>
    <mergeCell ref="C5:D6"/>
    <mergeCell ref="C7:D8"/>
    <mergeCell ref="F7:G7"/>
    <mergeCell ref="F8:G8"/>
    <mergeCell ref="C9:D10"/>
    <mergeCell ref="G9:H9"/>
    <mergeCell ref="G10:H10"/>
    <mergeCell ref="C11:D12"/>
    <mergeCell ref="F11:G11"/>
    <mergeCell ref="H11:I11"/>
    <mergeCell ref="F12:G12"/>
    <mergeCell ref="H12:I12"/>
    <mergeCell ref="A15:A17"/>
    <mergeCell ref="A18:A19"/>
    <mergeCell ref="B18:M19"/>
    <mergeCell ref="A20:A23"/>
    <mergeCell ref="G20:M20"/>
    <mergeCell ref="B21:D21"/>
    <mergeCell ref="B23:F23"/>
    <mergeCell ref="F27:G27"/>
    <mergeCell ref="F25:G25"/>
    <mergeCell ref="C26:D26"/>
    <mergeCell ref="F26:G26"/>
    <mergeCell ref="C27:D27"/>
    <mergeCell ref="C28:D28"/>
    <mergeCell ref="F28:G28"/>
    <mergeCell ref="B13:M13"/>
    <mergeCell ref="B14:M14"/>
    <mergeCell ref="A33:A34"/>
    <mergeCell ref="B33:M34"/>
    <mergeCell ref="E21:G21"/>
    <mergeCell ref="C29:D29"/>
    <mergeCell ref="F29:G29"/>
    <mergeCell ref="C30:D30"/>
    <mergeCell ref="F30:G30"/>
    <mergeCell ref="B31:M31"/>
    <mergeCell ref="B32:M32"/>
    <mergeCell ref="A24:A31"/>
    <mergeCell ref="B24:M24"/>
    <mergeCell ref="C25:D25"/>
  </mergeCells>
  <pageMargins left="0.7" right="0.7" top="0.75" bottom="0.75" header="0.3" footer="0.3"/>
  <headerFooter>
    <oddFooter>&amp;C_x000D_&amp;1#&amp;"Calibri"&amp;8&amp;K000000 INTERNAL. This information is accessible to ADB Management and staff. It may be shared outside ADB with appropriate permission.</oddFooter>
  </headerFooter>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677E3E1-95C3-478B-A6C8-EE4FD58DB98B}">
  <sheetPr codeName="Sheet16"/>
  <dimension ref="A1:U34"/>
  <sheetViews>
    <sheetView zoomScale="70" zoomScaleNormal="70" workbookViewId="0">
      <pane ySplit="2" topLeftCell="A3" activePane="bottomLeft" state="frozen"/>
      <selection pane="bottomLeft" activeCell="A2" sqref="A2"/>
      <selection activeCell="A2" sqref="A2"/>
    </sheetView>
  </sheetViews>
  <sheetFormatPr defaultColWidth="8.85546875" defaultRowHeight="12.95"/>
  <cols>
    <col min="1" max="1" width="15.28515625" style="106" customWidth="1"/>
    <col min="2" max="13" width="11.85546875" style="106" customWidth="1"/>
    <col min="14" max="14" width="5.140625" style="106" customWidth="1"/>
    <col min="15" max="16" width="8.85546875" style="106"/>
    <col min="17" max="17" width="8.85546875" style="106" customWidth="1"/>
    <col min="18" max="18" width="2.28515625" style="106" customWidth="1"/>
    <col min="19" max="16384" width="8.85546875" style="106"/>
  </cols>
  <sheetData>
    <row r="1" spans="1:21" ht="14.1" thickBot="1"/>
    <row r="2" spans="1:21" ht="22.35" customHeight="1" thickBot="1">
      <c r="A2" s="89" t="e" cm="1">
        <f t="array" aca="1" ref="A2" ca="1">MID(CELL("filename",A2),FIND("]",CELL("filename",A2))+1,255)</f>
        <v>#VALUE!</v>
      </c>
      <c r="B2" s="318" t="e">
        <f ca="1">IF(VLOOKUP(A2,'Raw Data'!C6:D154,2,FALSE)="","",VLOOKUP(A2,'Raw Data'!C6:D154,2,FALSE))</f>
        <v>#VALUE!</v>
      </c>
      <c r="C2" s="319"/>
      <c r="D2" s="319"/>
      <c r="E2" s="319"/>
      <c r="F2" s="319"/>
      <c r="G2" s="319"/>
      <c r="H2" s="319"/>
      <c r="I2" s="319"/>
      <c r="J2" s="319"/>
      <c r="K2" s="319"/>
      <c r="L2" s="319"/>
      <c r="M2" s="320"/>
      <c r="N2" s="136"/>
      <c r="O2" s="321" t="str">
        <f>HYPERLINK("#'National level'!A15","Back to National level sheet")</f>
        <v>Back to National level sheet</v>
      </c>
      <c r="P2" s="321"/>
      <c r="Q2" s="321"/>
      <c r="S2" s="322" t="str">
        <f>HYPERLINK("#'Project level'!A21","Back to Project level sheet")</f>
        <v>Back to Project level sheet</v>
      </c>
      <c r="T2" s="322"/>
      <c r="U2" s="322"/>
    </row>
    <row r="3" spans="1:21" ht="118.35" customHeight="1" thickBot="1">
      <c r="A3" s="90" t="s">
        <v>500</v>
      </c>
      <c r="B3" s="323" t="s">
        <v>541</v>
      </c>
      <c r="C3" s="324"/>
      <c r="D3" s="324"/>
      <c r="E3" s="324"/>
      <c r="F3" s="324"/>
      <c r="G3" s="324"/>
      <c r="H3" s="324"/>
      <c r="I3" s="324"/>
      <c r="J3" s="324"/>
      <c r="K3" s="324"/>
      <c r="L3" s="324"/>
      <c r="M3" s="325"/>
      <c r="N3" s="122"/>
    </row>
    <row r="4" spans="1:21" ht="14.1" thickBot="1">
      <c r="A4" s="278" t="s">
        <v>502</v>
      </c>
      <c r="B4" s="295"/>
      <c r="C4" s="296"/>
      <c r="D4" s="296"/>
      <c r="E4" s="296"/>
      <c r="F4" s="296"/>
      <c r="G4" s="296"/>
      <c r="H4" s="296"/>
      <c r="I4" s="296"/>
      <c r="J4" s="296"/>
      <c r="K4" s="296"/>
      <c r="L4" s="296"/>
      <c r="M4" s="297"/>
      <c r="N4" s="125"/>
    </row>
    <row r="5" spans="1:21" ht="26.85" customHeight="1" thickBot="1">
      <c r="A5" s="294"/>
      <c r="C5" s="326" t="s">
        <v>77</v>
      </c>
      <c r="D5" s="327"/>
      <c r="E5" s="93" t="s">
        <v>78</v>
      </c>
      <c r="F5" s="93" t="s">
        <v>79</v>
      </c>
      <c r="G5" s="93" t="s">
        <v>80</v>
      </c>
      <c r="H5" s="93" t="s">
        <v>81</v>
      </c>
      <c r="I5" s="93" t="s">
        <v>82</v>
      </c>
      <c r="M5" s="107"/>
    </row>
    <row r="6" spans="1:21" ht="15" thickBot="1">
      <c r="A6" s="294"/>
      <c r="C6" s="328"/>
      <c r="D6" s="329"/>
      <c r="E6" s="94" t="e">
        <f ca="1">IF(VLOOKUP($A$2,Table1[[Practice no.]:[Mt]],3,FALSE)="N/A","",VLOOKUP($A$2,Table1[[Practice no.]:[Mt]],3,FALSE))</f>
        <v>#VALUE!</v>
      </c>
      <c r="F6" s="94" t="e">
        <f ca="1">IF(VLOOKUP($A$2,Table1[[Practice no.]:[F]],4,FALSE)="N/A","",VLOOKUP($A$2,Table1[[Practice no.]:[F]],4,FALSE))</f>
        <v>#VALUE!</v>
      </c>
      <c r="G6" s="94" t="e">
        <f ca="1">IF(VLOOKUP($A$2,Table1[[Practice no.]:[A]],5,FALSE)="N/A","",VLOOKUP($A$2,Table1[[Practice no.]:[A]],5,FALSE))</f>
        <v>#VALUE!</v>
      </c>
      <c r="H6" s="94" t="e">
        <f ca="1">IF(VLOOKUP($A$2,Table1[[Practice no.]:[T]],6,FALSE)="N/A","",VLOOKUP($A$2,Table1[[Practice no.]:[T]],6,FALSE))</f>
        <v>#VALUE!</v>
      </c>
      <c r="I6" s="94" t="e">
        <f ca="1">IF(VLOOKUP($A$2,Table1[[Practice no.]:[PI]],7,FALSE)="N/A","",VLOOKUP($A$2,Table1[[Practice no.]:[PI]],7,FALSE))</f>
        <v>#VALUE!</v>
      </c>
      <c r="M6" s="107"/>
    </row>
    <row r="7" spans="1:21" ht="26.85" customHeight="1" thickBot="1">
      <c r="A7" s="294"/>
      <c r="C7" s="326" t="s">
        <v>83</v>
      </c>
      <c r="D7" s="327"/>
      <c r="E7" s="95" t="s">
        <v>84</v>
      </c>
      <c r="F7" s="330" t="s">
        <v>85</v>
      </c>
      <c r="G7" s="331"/>
      <c r="H7" s="95" t="s">
        <v>86</v>
      </c>
      <c r="I7" s="95" t="s">
        <v>87</v>
      </c>
      <c r="M7" s="107"/>
    </row>
    <row r="8" spans="1:21" ht="15" thickBot="1">
      <c r="A8" s="294"/>
      <c r="C8" s="328"/>
      <c r="D8" s="329"/>
      <c r="E8" s="94" t="e">
        <f ca="1">IF(VLOOKUP($A$2,Table1[[Practice no.]:[LR]],8,FALSE)="N/A","",VLOOKUP(A$2,Table1[[Practice no.]:[LR]],8,FALSE))</f>
        <v>#VALUE!</v>
      </c>
      <c r="F8" s="311" t="e">
        <f ca="1">IF(VLOOKUP($A$2,Table1[[Practice no.]:[PH]],9,FALSE)="N/A","",VLOOKUP($A$2,Table1[[Practice no.]:[PH]],9,FALSE))</f>
        <v>#VALUE!</v>
      </c>
      <c r="G8" s="312"/>
      <c r="H8" s="94" t="e">
        <f ca="1">IF(VLOOKUP($A$2,Table1[[Practice no.]:[EH]],10,FALSE)="N/A","",VLOOKUP($A$2,Table1[[Practice no.]:[EH]],10,FALSE))</f>
        <v>#VALUE!</v>
      </c>
      <c r="I8" s="94" t="e">
        <f ca="1">IF(VLOOKUP($A$2,Table1[[Practice no.]:[UR]],11,FALSE)="N/A","",VLOOKUP($A$2,Table1[[Practice no.]:[UR]],11,FALSE))</f>
        <v>#VALUE!</v>
      </c>
      <c r="M8" s="107"/>
    </row>
    <row r="9" spans="1:21" ht="26.85" customHeight="1" thickBot="1">
      <c r="A9" s="294"/>
      <c r="C9" s="332" t="s">
        <v>88</v>
      </c>
      <c r="D9" s="333"/>
      <c r="E9" s="95" t="s">
        <v>89</v>
      </c>
      <c r="F9" s="95" t="s">
        <v>90</v>
      </c>
      <c r="G9" s="330" t="s">
        <v>91</v>
      </c>
      <c r="H9" s="331"/>
      <c r="I9" s="95" t="s">
        <v>92</v>
      </c>
      <c r="M9" s="107"/>
    </row>
    <row r="10" spans="1:21" ht="15" thickBot="1">
      <c r="A10" s="294"/>
      <c r="C10" s="334"/>
      <c r="D10" s="335"/>
      <c r="E10" s="94" t="e">
        <f ca="1">IF(VLOOKUP($A$2,Table1[[Practice no.]:[P]],12,FALSE)="N/A","",VLOOKUP($A$2,Table1[[Practice no.]:[P]],12,FALSE))</f>
        <v>#VALUE!</v>
      </c>
      <c r="F10" s="94" t="e">
        <f ca="1">IF(VLOOKUP($A$2,Table1[[Practice no.]:[D]],13,FALSE)="N/A","",VLOOKUP($A$2,Table1[[Practice no.]:[D]],13,FALSE))</f>
        <v>#VALUE!</v>
      </c>
      <c r="G10" s="313" t="e">
        <f ca="1">IF(VLOOKUP($A$2,Table1[[Practice no.]:[C]],14,FALSE)="N/A","",VLOOKUP($A$2,Table1[[Practice no.]:[C]],14,FALSE))</f>
        <v>#VALUE!</v>
      </c>
      <c r="H10" s="314"/>
      <c r="I10" s="96" t="e">
        <f ca="1">IF(VLOOKUP($A$2,Table1[[Practice no.]:[M]],15,FALSE)="N/A","",VLOOKUP($A$2,Table1[[Practice no.]:[M]],15,FALSE))</f>
        <v>#VALUE!</v>
      </c>
      <c r="M10" s="107"/>
    </row>
    <row r="11" spans="1:21" ht="14.1" customHeight="1" thickBot="1">
      <c r="A11" s="294"/>
      <c r="C11" s="332" t="s">
        <v>93</v>
      </c>
      <c r="D11" s="333"/>
      <c r="E11" s="95" t="s">
        <v>94</v>
      </c>
      <c r="F11" s="330" t="s">
        <v>95</v>
      </c>
      <c r="G11" s="331"/>
      <c r="H11" s="330" t="s">
        <v>96</v>
      </c>
      <c r="I11" s="331"/>
      <c r="M11" s="107"/>
    </row>
    <row r="12" spans="1:21" ht="15" thickBot="1">
      <c r="A12" s="294"/>
      <c r="C12" s="334"/>
      <c r="D12" s="335"/>
      <c r="E12" s="94" t="e">
        <f ca="1">IF(VLOOKUP($A$2,Table1[[Practice no.]:[In]],16,FALSE)="N/A","",VLOOKUP($A$2,Table1[[Practice no.]:[In]],16,FALSE))</f>
        <v>#VALUE!</v>
      </c>
      <c r="F12" s="311" t="e">
        <f ca="1">IF(VLOOKUP($A$2,Table1[[Practice no.]:[Pr]],17,FALSE)="N/A","",VLOOKUP($A$2,Table1[[Practice no.]:[Pr]],17,FALSE))</f>
        <v>#VALUE!</v>
      </c>
      <c r="G12" s="312"/>
      <c r="H12" s="313" t="e">
        <f ca="1">IF(VLOOKUP($A$2,Table1[[Practice no.]:[Tr]],18,FALSE)="N/A","",VLOOKUP($A$2,Table1[[Practice no.]:[Tr]],18,FALSE))</f>
        <v>#VALUE!</v>
      </c>
      <c r="I12" s="314"/>
      <c r="M12" s="107"/>
    </row>
    <row r="13" spans="1:21">
      <c r="A13" s="294"/>
      <c r="B13" s="315"/>
      <c r="C13" s="316"/>
      <c r="D13" s="316"/>
      <c r="E13" s="316"/>
      <c r="F13" s="316"/>
      <c r="G13" s="316"/>
      <c r="H13" s="316"/>
      <c r="I13" s="316"/>
      <c r="J13" s="316"/>
      <c r="K13" s="316"/>
      <c r="L13" s="316"/>
      <c r="M13" s="317"/>
      <c r="N13" s="125"/>
    </row>
    <row r="14" spans="1:21" ht="14.1" thickBot="1">
      <c r="A14" s="279"/>
      <c r="B14" s="288"/>
      <c r="C14" s="289"/>
      <c r="D14" s="289"/>
      <c r="E14" s="289"/>
      <c r="F14" s="289"/>
      <c r="G14" s="289"/>
      <c r="H14" s="289"/>
      <c r="I14" s="289"/>
      <c r="J14" s="289"/>
      <c r="K14" s="289"/>
      <c r="L14" s="289"/>
      <c r="M14" s="290"/>
      <c r="N14" s="125"/>
    </row>
    <row r="15" spans="1:21">
      <c r="A15" s="278" t="s">
        <v>503</v>
      </c>
      <c r="B15" s="97">
        <v>1</v>
      </c>
      <c r="C15" s="97">
        <v>2</v>
      </c>
      <c r="D15" s="97">
        <v>3</v>
      </c>
      <c r="E15" s="98">
        <v>4</v>
      </c>
      <c r="F15" s="98">
        <v>5</v>
      </c>
      <c r="G15" s="98">
        <v>6</v>
      </c>
      <c r="H15" s="99">
        <v>7</v>
      </c>
      <c r="I15" s="99">
        <v>8</v>
      </c>
      <c r="J15" s="99">
        <v>9</v>
      </c>
      <c r="K15" s="100">
        <v>10</v>
      </c>
      <c r="L15" s="100">
        <v>11</v>
      </c>
      <c r="M15" s="100">
        <v>12</v>
      </c>
      <c r="N15" s="137"/>
    </row>
    <row r="16" spans="1:21" ht="17.100000000000001" thickBot="1">
      <c r="A16" s="294"/>
      <c r="B16" s="101" t="s">
        <v>504</v>
      </c>
      <c r="C16" s="101" t="s">
        <v>505</v>
      </c>
      <c r="D16" s="101" t="s">
        <v>506</v>
      </c>
      <c r="E16" s="102" t="s">
        <v>507</v>
      </c>
      <c r="F16" s="102" t="s">
        <v>508</v>
      </c>
      <c r="G16" s="102" t="s">
        <v>509</v>
      </c>
      <c r="H16" s="103" t="s">
        <v>510</v>
      </c>
      <c r="I16" s="103" t="s">
        <v>511</v>
      </c>
      <c r="J16" s="103" t="s">
        <v>512</v>
      </c>
      <c r="K16" s="104" t="s">
        <v>513</v>
      </c>
      <c r="L16" s="104" t="s">
        <v>514</v>
      </c>
      <c r="M16" s="104" t="s">
        <v>515</v>
      </c>
      <c r="N16" s="137"/>
    </row>
    <row r="17" spans="1:14" ht="23.1" customHeight="1" thickBot="1">
      <c r="A17" s="279"/>
      <c r="B17" s="112" t="e">
        <f ca="1">IF(VLOOKUP($A$2,Table1[[Practice no.]:[ 1 C02]],19,FALSE)="N/A","",VLOOKUP(VLOOKUP($A$2,Table1[[Practice no.]:[ 1 C02]],19,FALSE),List!$A$2:$B$3,2,FALSE))</f>
        <v>#VALUE!</v>
      </c>
      <c r="C17" s="112" t="e">
        <f ca="1">IF(VLOOKUP($A$2,Table1[[Practice no.]:[2 Res]],20,FALSE)="N/A","",VLOOKUP(VLOOKUP($A$2,Table1[[Practice no.]:[2 Res]],20,FALSE),List!$A$2:$B$3,2,FALSE))</f>
        <v>#VALUE!</v>
      </c>
      <c r="D17" s="112" t="e">
        <f ca="1">IF(VLOOKUP($A$2,Table1[[Practice no.]:[3 W&amp;L]],21,FALSE)="N/A","",VLOOKUP(VLOOKUP($A$2,Table1[[Practice no.]:[3 W&amp;L]],21,FALSE),List!$A$2:$B$3,2,FALSE))</f>
        <v>#VALUE!</v>
      </c>
      <c r="E17" s="112" t="e">
        <f ca="1">IF(VLOOKUP($A$2,Table1[[Practice no.]:[4 
Pol]],22,FALSE)="N/A","",VLOOKUP(VLOOKUP($A$2,Table1[[Practice no.]:[4 
Pol]],22,FALSE),List!$A$2:$B$3,2,FALSE))</f>
        <v>#VALUE!</v>
      </c>
      <c r="F17" s="112" t="e">
        <f ca="1">IF(VLOOKUP($A$2,Table1[[Practice no.]:[5 QoL]],23,FALSE)="N/A","",VLOOKUP(VLOOKUP($A$2,Table1[[Practice no.]:[5 QoL]],23,FALSE),List!$A$2:$B$3,2,FALSE))</f>
        <v>#VALUE!</v>
      </c>
      <c r="G17" s="112" t="e">
        <f ca="1">IF(VLOOKUP($A$2,Table1[[Practice no.]:[6 
Bio]],24,FALSE)="N/A","",VLOOKUP(VLOOKUP($A$2,Table1[[Practice no.]:[6 
Bio]],24,FALSE),List!$A$2:$B$3,2,FALSE))</f>
        <v>#VALUE!</v>
      </c>
      <c r="H17" s="112" t="e">
        <f ca="1">IF(VLOOKUP($A$2,Table1[[Practice no.]:[7 
Dis]],25,FALSE)="N/A","",VLOOKUP(VLOOKUP($A$2,Table1[[Practice no.]:[7 
Dis]],25,FALSE),List!$A$2:$B$3,2,FALSE))</f>
        <v>#VALUE!</v>
      </c>
      <c r="I17" s="112" t="e">
        <f ca="1">IF(VLOOKUP($A$2,Table1[[Practice no.]:[8 
Mat]],26,FALSE)="N/A","",VLOOKUP(VLOOKUP($A$2,Table1[[Practice no.]:[8 
Mat]],26,FALSE),List!$A$2:$B$3,2,FALSE))</f>
        <v>#VALUE!</v>
      </c>
      <c r="J17" s="112" t="e">
        <f ca="1">IF(VLOOKUP($A$2,Table1[[Practice no.]:[9 
Inc]],27,FALSE)="N/A","",VLOOKUP(VLOOKUP($A$2,Table1[[Practice no.]:[9 
Inc]],27,FALSE),List!$A$2:$B$3,2,FALSE))</f>
        <v>#VALUE!</v>
      </c>
      <c r="K17" s="112" t="e">
        <f ca="1">IF(VLOOKUP($A$2,Table1[[Practice no.]:[10 Con]],28,FALSE)="N/A","",VLOOKUP(VLOOKUP($A$2,Table1[[Practice no.]:[10 Con]],28,FALSE),List!$A$2:$B$3,2,FALSE))</f>
        <v>#VALUE!</v>
      </c>
      <c r="L17" s="112" t="e">
        <f ca="1">IF(VLOOKUP($A$2,Table1[[Practice no.]:[11 Saf]],29,FALSE)="N/A","",VLOOKUP(VLOOKUP($A$2,Table1[[Practice no.]:[11 Saf]],29,FALSE),List!$A$2:$B$3,2,FALSE))</f>
        <v>#VALUE!</v>
      </c>
      <c r="M17" s="112" t="e">
        <f ca="1">IF(VLOOKUP($A$2,Table1[[Practice no.]:[12 Aff]],30,FALSE)="N/A","",VLOOKUP(VLOOKUP($A$2,Table1[[Practice no.]:[12 Aff]],30,FALSE),List!$A$2:$B$3,2,FALSE))</f>
        <v>#VALUE!</v>
      </c>
      <c r="N17" s="138"/>
    </row>
    <row r="18" spans="1:14" ht="125.85" customHeight="1">
      <c r="A18" s="278" t="s">
        <v>516</v>
      </c>
      <c r="B18" s="298" t="s">
        <v>541</v>
      </c>
      <c r="C18" s="299"/>
      <c r="D18" s="299"/>
      <c r="E18" s="299"/>
      <c r="F18" s="299"/>
      <c r="G18" s="299"/>
      <c r="H18" s="299"/>
      <c r="I18" s="299"/>
      <c r="J18" s="299"/>
      <c r="K18" s="299"/>
      <c r="L18" s="299"/>
      <c r="M18" s="300"/>
      <c r="N18" s="133"/>
    </row>
    <row r="19" spans="1:14" ht="125.85" customHeight="1" thickBot="1">
      <c r="A19" s="279"/>
      <c r="B19" s="301"/>
      <c r="C19" s="302"/>
      <c r="D19" s="302"/>
      <c r="E19" s="302"/>
      <c r="F19" s="302"/>
      <c r="G19" s="302"/>
      <c r="H19" s="302"/>
      <c r="I19" s="302"/>
      <c r="J19" s="302"/>
      <c r="K19" s="302"/>
      <c r="L19" s="302"/>
      <c r="M19" s="303"/>
      <c r="N19" s="133"/>
    </row>
    <row r="20" spans="1:14" ht="266.10000000000002" customHeight="1">
      <c r="A20" s="304" t="s">
        <v>518</v>
      </c>
      <c r="B20" s="306"/>
      <c r="C20" s="307"/>
      <c r="D20" s="307"/>
      <c r="E20" s="307"/>
      <c r="F20" s="307"/>
      <c r="G20" s="307"/>
      <c r="H20" s="307"/>
      <c r="I20" s="307"/>
      <c r="J20" s="307"/>
      <c r="K20" s="307"/>
      <c r="L20" s="307"/>
      <c r="M20" s="308"/>
      <c r="N20" s="116"/>
    </row>
    <row r="21" spans="1:14" ht="21.75" customHeight="1" thickBot="1">
      <c r="A21" s="305"/>
      <c r="B21" s="341" t="s">
        <v>542</v>
      </c>
      <c r="C21" s="342"/>
      <c r="D21" s="342"/>
      <c r="E21" s="342"/>
      <c r="F21" s="342"/>
      <c r="G21" s="113"/>
      <c r="H21" s="113"/>
      <c r="I21" s="113"/>
      <c r="J21" s="113"/>
      <c r="K21" s="113"/>
      <c r="L21" s="113"/>
      <c r="M21" s="114"/>
      <c r="N21" s="134"/>
    </row>
    <row r="22" spans="1:14" ht="14.1" thickBot="1">
      <c r="A22" s="278" t="s">
        <v>57</v>
      </c>
      <c r="B22" s="295"/>
      <c r="C22" s="296"/>
      <c r="D22" s="296"/>
      <c r="E22" s="296"/>
      <c r="F22" s="296"/>
      <c r="G22" s="296"/>
      <c r="H22" s="296"/>
      <c r="I22" s="296"/>
      <c r="J22" s="296"/>
      <c r="K22" s="296"/>
      <c r="L22" s="296"/>
      <c r="M22" s="297"/>
      <c r="N22" s="125"/>
    </row>
    <row r="23" spans="1:14" ht="32.1" customHeight="1" thickBot="1">
      <c r="A23" s="294"/>
      <c r="C23" s="286" t="s">
        <v>42</v>
      </c>
      <c r="D23" s="287"/>
      <c r="E23" s="105" t="e">
        <f ca="1">IF(VLOOKUP($A$2,Table1[[Practice no.]:[1]],31,FALSE)="N/A","",VLOOKUP($A$2,Table1[[Practice no.]:[1]],31,FALSE))</f>
        <v>#VALUE!</v>
      </c>
      <c r="F23" s="286" t="s">
        <v>520</v>
      </c>
      <c r="G23" s="287"/>
      <c r="H23" s="105" t="e">
        <f ca="1">IF(VLOOKUP($A$2,Table1[[Practice no.]:[7]],37,FALSE)="N/A","",VLOOKUP($A$2,Table1[[Practice no.]:[7]],37,FALSE))</f>
        <v>#VALUE!</v>
      </c>
      <c r="M23" s="107"/>
    </row>
    <row r="24" spans="1:14" ht="32.1" customHeight="1" thickBot="1">
      <c r="A24" s="294"/>
      <c r="C24" s="286" t="s">
        <v>44</v>
      </c>
      <c r="D24" s="287"/>
      <c r="E24" s="105" t="e">
        <f ca="1">IF(VLOOKUP($A$2,Table1[[Practice no.]:[2]],32,FALSE)="N/A","",VLOOKUP($A$2,Table1[[Practice no.]:[2]],32,FALSE))</f>
        <v>#VALUE!</v>
      </c>
      <c r="F24" s="286" t="s">
        <v>45</v>
      </c>
      <c r="G24" s="287"/>
      <c r="H24" s="105" t="e">
        <f ca="1">IF(VLOOKUP($A$2,Table1[[Practice no.]:[8]],38,FALSE)="N/A","",VLOOKUP($A$2,Table1[[Practice no.]:[8]],38,FALSE))</f>
        <v>#VALUE!</v>
      </c>
      <c r="M24" s="107"/>
    </row>
    <row r="25" spans="1:14" ht="32.1" customHeight="1" thickBot="1">
      <c r="A25" s="294"/>
      <c r="C25" s="286" t="s">
        <v>46</v>
      </c>
      <c r="D25" s="287"/>
      <c r="E25" s="105" t="e">
        <f ca="1">IF(VLOOKUP($A$2,Table1[[Practice no.]:[3]],33,FALSE)="N/A","",VLOOKUP($A$2,Table1[[Practice no.]:[3]],33,FALSE))</f>
        <v>#VALUE!</v>
      </c>
      <c r="F25" s="286" t="s">
        <v>47</v>
      </c>
      <c r="G25" s="287"/>
      <c r="H25" s="105" t="e">
        <f ca="1">IF(VLOOKUP($A$2,Table1[[Practice no.]:[9]],39,FALSE)="N/A","",VLOOKUP($A$2,Table1[[Practice no.]:[9]],39,FALSE))</f>
        <v>#VALUE!</v>
      </c>
      <c r="M25" s="107"/>
    </row>
    <row r="26" spans="1:14" ht="32.1" customHeight="1" thickBot="1">
      <c r="A26" s="294"/>
      <c r="C26" s="286" t="s">
        <v>48</v>
      </c>
      <c r="D26" s="287"/>
      <c r="E26" s="105" t="e">
        <f ca="1">IF(VLOOKUP($A$2,Table1[[Practice no.]:[4]],34,FALSE)="N/A","",VLOOKUP($A$2,Table1[[Practice no.]:[4]],34,FALSE))</f>
        <v>#VALUE!</v>
      </c>
      <c r="F26" s="286" t="s">
        <v>49</v>
      </c>
      <c r="G26" s="287"/>
      <c r="H26" s="105" t="e">
        <f ca="1">IF(VLOOKUP($A$2,Table1[[Practice no.]:[10]],40,FALSE)="N/A","",VLOOKUP($A$2,Table1[[Practice no.]:[10]],40,FALSE))</f>
        <v>#VALUE!</v>
      </c>
      <c r="M26" s="107"/>
    </row>
    <row r="27" spans="1:14" ht="32.1" customHeight="1" thickBot="1">
      <c r="A27" s="294"/>
      <c r="C27" s="286" t="s">
        <v>50</v>
      </c>
      <c r="D27" s="287"/>
      <c r="E27" s="105" t="e">
        <f ca="1">IF(VLOOKUP($A$2,Table1[[Practice no.]:[5]],35,FALSE)="N/A","",VLOOKUP($A$2,Table1[[Practice no.]:[5]],35,FALSE))</f>
        <v>#VALUE!</v>
      </c>
      <c r="F27" s="286" t="s">
        <v>51</v>
      </c>
      <c r="G27" s="287"/>
      <c r="H27" s="105" t="e">
        <f ca="1">IF(VLOOKUP($A$2,Table1[[Practice no.]:[11]],41,FALSE)="N/A","",VLOOKUP($A$2,Table1[[Practice no.]:[11]],41,FALSE))</f>
        <v>#VALUE!</v>
      </c>
      <c r="M27" s="107"/>
    </row>
    <row r="28" spans="1:14" ht="32.1" customHeight="1" thickBot="1">
      <c r="A28" s="294"/>
      <c r="C28" s="286" t="s">
        <v>52</v>
      </c>
      <c r="D28" s="287"/>
      <c r="E28" s="105" t="e">
        <f ca="1">IF(VLOOKUP($A$2,Table1[[Practice no.]:[6]],36,FALSE)="N/A","",VLOOKUP($A$2,Table1[[Practice no.]:[6]],36,FALSE))</f>
        <v>#VALUE!</v>
      </c>
      <c r="F28" s="286" t="s">
        <v>53</v>
      </c>
      <c r="G28" s="287"/>
      <c r="H28" s="105" t="e">
        <f ca="1">IF(VLOOKUP($A$2,Table1[[Practice no.]:[12]],42,FALSE)="N/A","",VLOOKUP($A$2,Table1[[Practice no.]:[12]],42,FALSE))</f>
        <v>#VALUE!</v>
      </c>
      <c r="M28" s="107"/>
    </row>
    <row r="29" spans="1:14" ht="14.1" thickBot="1">
      <c r="A29" s="279"/>
      <c r="B29" s="288"/>
      <c r="C29" s="289"/>
      <c r="D29" s="289"/>
      <c r="E29" s="289"/>
      <c r="F29" s="289"/>
      <c r="G29" s="289"/>
      <c r="H29" s="289"/>
      <c r="I29" s="289"/>
      <c r="J29" s="289"/>
      <c r="K29" s="289"/>
      <c r="L29" s="289"/>
      <c r="M29" s="290"/>
      <c r="N29" s="125"/>
    </row>
    <row r="30" spans="1:14" ht="99.75" customHeight="1" thickBot="1">
      <c r="A30" s="92" t="s">
        <v>521</v>
      </c>
      <c r="B30" s="291" t="s">
        <v>543</v>
      </c>
      <c r="C30" s="292"/>
      <c r="D30" s="292"/>
      <c r="E30" s="292"/>
      <c r="F30" s="292"/>
      <c r="G30" s="292"/>
      <c r="H30" s="292"/>
      <c r="I30" s="292"/>
      <c r="J30" s="292"/>
      <c r="K30" s="292"/>
      <c r="L30" s="292"/>
      <c r="M30" s="293"/>
      <c r="N30" s="122"/>
    </row>
    <row r="31" spans="1:14" ht="80.849999999999994" customHeight="1">
      <c r="A31" s="278" t="s">
        <v>523</v>
      </c>
      <c r="B31" s="280" t="s">
        <v>544</v>
      </c>
      <c r="C31" s="281"/>
      <c r="D31" s="281"/>
      <c r="E31" s="281"/>
      <c r="F31" s="281"/>
      <c r="G31" s="281"/>
      <c r="H31" s="281"/>
      <c r="I31" s="281"/>
      <c r="J31" s="281"/>
      <c r="K31" s="281"/>
      <c r="L31" s="281"/>
      <c r="M31" s="282"/>
      <c r="N31" s="133"/>
    </row>
    <row r="32" spans="1:14" ht="80.849999999999994" customHeight="1" thickBot="1">
      <c r="A32" s="279"/>
      <c r="B32" s="283"/>
      <c r="C32" s="284"/>
      <c r="D32" s="284"/>
      <c r="E32" s="284"/>
      <c r="F32" s="284"/>
      <c r="G32" s="284"/>
      <c r="H32" s="284"/>
      <c r="I32" s="284"/>
      <c r="J32" s="284"/>
      <c r="K32" s="284"/>
      <c r="L32" s="284"/>
      <c r="M32" s="285"/>
      <c r="N32" s="133"/>
    </row>
    <row r="33" spans="2:13">
      <c r="B33" s="169"/>
      <c r="C33" s="169"/>
      <c r="D33" s="169"/>
      <c r="E33" s="169"/>
      <c r="F33" s="169"/>
      <c r="G33" s="169"/>
      <c r="H33" s="169"/>
      <c r="I33" s="169"/>
      <c r="J33" s="169"/>
      <c r="K33" s="169"/>
      <c r="L33" s="169"/>
      <c r="M33" s="169"/>
    </row>
    <row r="34" spans="2:13">
      <c r="B34" s="169"/>
      <c r="C34" s="169"/>
      <c r="D34" s="169"/>
      <c r="E34" s="169"/>
      <c r="F34" s="169"/>
      <c r="G34" s="169"/>
      <c r="H34" s="169"/>
      <c r="I34" s="169"/>
      <c r="J34" s="169"/>
      <c r="K34" s="169"/>
      <c r="L34" s="169"/>
      <c r="M34" s="169"/>
    </row>
  </sheetData>
  <sheetProtection sheet="1" objects="1" scenarios="1"/>
  <mergeCells count="45">
    <mergeCell ref="B2:M2"/>
    <mergeCell ref="O2:Q2"/>
    <mergeCell ref="S2:U2"/>
    <mergeCell ref="B3:M3"/>
    <mergeCell ref="A4:A14"/>
    <mergeCell ref="B4:M4"/>
    <mergeCell ref="C5:D6"/>
    <mergeCell ref="C7:D8"/>
    <mergeCell ref="F7:G7"/>
    <mergeCell ref="F8:G8"/>
    <mergeCell ref="C9:D10"/>
    <mergeCell ref="G9:H9"/>
    <mergeCell ref="G10:H10"/>
    <mergeCell ref="C11:D12"/>
    <mergeCell ref="F11:G11"/>
    <mergeCell ref="H11:I11"/>
    <mergeCell ref="F12:G12"/>
    <mergeCell ref="H12:I12"/>
    <mergeCell ref="C26:D26"/>
    <mergeCell ref="F26:G26"/>
    <mergeCell ref="B13:M13"/>
    <mergeCell ref="B14:M14"/>
    <mergeCell ref="A15:A17"/>
    <mergeCell ref="A18:A19"/>
    <mergeCell ref="B18:M19"/>
    <mergeCell ref="A20:A21"/>
    <mergeCell ref="B20:F20"/>
    <mergeCell ref="G20:M20"/>
    <mergeCell ref="B21:F21"/>
    <mergeCell ref="A31:A32"/>
    <mergeCell ref="B31:M32"/>
    <mergeCell ref="C27:D27"/>
    <mergeCell ref="F27:G27"/>
    <mergeCell ref="C28:D28"/>
    <mergeCell ref="F28:G28"/>
    <mergeCell ref="B29:M29"/>
    <mergeCell ref="B30:M30"/>
    <mergeCell ref="A22:A29"/>
    <mergeCell ref="B22:M22"/>
    <mergeCell ref="C23:D23"/>
    <mergeCell ref="F23:G23"/>
    <mergeCell ref="C24:D24"/>
    <mergeCell ref="F24:G24"/>
    <mergeCell ref="C25:D25"/>
    <mergeCell ref="F25:G25"/>
  </mergeCells>
  <pageMargins left="0.7" right="0.7" top="0.75" bottom="0.75" header="0.3" footer="0.3"/>
  <headerFooter>
    <oddFooter>&amp;C_x000D_&amp;1#&amp;"Calibri"&amp;8&amp;K000000 INTERNAL. This information is accessible to ADB Management and staff. It may be shared outside ADB with appropriate permission.</oddFooter>
  </headerFooter>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5355A69-F424-4799-9A5A-02DEEF95AB82}">
  <sheetPr codeName="Sheet20"/>
  <dimension ref="A1:U34"/>
  <sheetViews>
    <sheetView zoomScaleNormal="100" workbookViewId="0">
      <pane ySplit="2" topLeftCell="A3" activePane="bottomLeft" state="frozen"/>
      <selection pane="bottomLeft" activeCell="A2" sqref="A2"/>
      <selection activeCell="A2" sqref="A2"/>
    </sheetView>
  </sheetViews>
  <sheetFormatPr defaultColWidth="8.85546875" defaultRowHeight="12.95"/>
  <cols>
    <col min="1" max="1" width="15.28515625" style="106" customWidth="1"/>
    <col min="2" max="13" width="11.85546875" style="106" customWidth="1"/>
    <col min="14" max="14" width="5.140625" style="106" customWidth="1"/>
    <col min="15" max="16" width="8.85546875" style="106"/>
    <col min="17" max="17" width="8.85546875" style="106" customWidth="1"/>
    <col min="18" max="18" width="2.28515625" style="106" customWidth="1"/>
    <col min="19" max="16384" width="8.85546875" style="106"/>
  </cols>
  <sheetData>
    <row r="1" spans="1:21" ht="14.1" thickBot="1"/>
    <row r="2" spans="1:21" ht="22.35" customHeight="1" thickBot="1">
      <c r="A2" s="89" t="e" cm="1">
        <f t="array" aca="1" ref="A2" ca="1">MID(CELL("filename",A2),FIND("]",CELL("filename",A2))+1,255)</f>
        <v>#VALUE!</v>
      </c>
      <c r="B2" s="318" t="e">
        <f ca="1">IF(VLOOKUP(A2,'Raw Data'!C6:D154,2,FALSE)="","",VLOOKUP(A2,'Raw Data'!C6:D154,2,FALSE))</f>
        <v>#VALUE!</v>
      </c>
      <c r="C2" s="319"/>
      <c r="D2" s="319"/>
      <c r="E2" s="319"/>
      <c r="F2" s="319"/>
      <c r="G2" s="319"/>
      <c r="H2" s="319"/>
      <c r="I2" s="319"/>
      <c r="J2" s="319"/>
      <c r="K2" s="319"/>
      <c r="L2" s="319"/>
      <c r="M2" s="320"/>
      <c r="N2" s="136"/>
      <c r="O2" s="321" t="str">
        <f>HYPERLINK("#'National level'!A15","Back to National level sheet")</f>
        <v>Back to National level sheet</v>
      </c>
      <c r="P2" s="321"/>
      <c r="Q2" s="321"/>
      <c r="S2" s="322" t="str">
        <f>HYPERLINK("#'Project level'!A21","Back to Project level sheet")</f>
        <v>Back to Project level sheet</v>
      </c>
      <c r="T2" s="322"/>
      <c r="U2" s="322"/>
    </row>
    <row r="3" spans="1:21" ht="150.75" customHeight="1" thickBot="1">
      <c r="A3" s="90" t="s">
        <v>500</v>
      </c>
      <c r="B3" s="323" t="s">
        <v>545</v>
      </c>
      <c r="C3" s="324"/>
      <c r="D3" s="324"/>
      <c r="E3" s="324"/>
      <c r="F3" s="324"/>
      <c r="G3" s="324"/>
      <c r="H3" s="324"/>
      <c r="I3" s="324"/>
      <c r="J3" s="324"/>
      <c r="K3" s="324"/>
      <c r="L3" s="324"/>
      <c r="M3" s="325"/>
      <c r="N3" s="122"/>
    </row>
    <row r="4" spans="1:21" ht="14.1" thickBot="1">
      <c r="A4" s="278" t="s">
        <v>502</v>
      </c>
      <c r="B4" s="295"/>
      <c r="C4" s="296"/>
      <c r="D4" s="296"/>
      <c r="E4" s="296"/>
      <c r="F4" s="296"/>
      <c r="G4" s="296"/>
      <c r="H4" s="296"/>
      <c r="I4" s="296"/>
      <c r="J4" s="296"/>
      <c r="K4" s="296"/>
      <c r="L4" s="296"/>
      <c r="M4" s="297"/>
      <c r="N4" s="125"/>
    </row>
    <row r="5" spans="1:21" ht="26.85" customHeight="1" thickBot="1">
      <c r="A5" s="294"/>
      <c r="C5" s="326" t="s">
        <v>77</v>
      </c>
      <c r="D5" s="327"/>
      <c r="E5" s="93" t="s">
        <v>78</v>
      </c>
      <c r="F5" s="93" t="s">
        <v>79</v>
      </c>
      <c r="G5" s="93" t="s">
        <v>80</v>
      </c>
      <c r="H5" s="93" t="s">
        <v>81</v>
      </c>
      <c r="I5" s="93" t="s">
        <v>82</v>
      </c>
      <c r="M5" s="107"/>
    </row>
    <row r="6" spans="1:21" ht="15" thickBot="1">
      <c r="A6" s="294"/>
      <c r="C6" s="328"/>
      <c r="D6" s="329"/>
      <c r="E6" s="94" t="e">
        <f ca="1">IF(VLOOKUP($A$2,Table1[[Practice no.]:[Mt]],3,FALSE)="N/A","",VLOOKUP($A$2,Table1[[Practice no.]:[Mt]],3,FALSE))</f>
        <v>#VALUE!</v>
      </c>
      <c r="F6" s="94" t="e">
        <f ca="1">IF(VLOOKUP($A$2,Table1[[Practice no.]:[F]],4,FALSE)="N/A","",VLOOKUP($A$2,Table1[[Practice no.]:[F]],4,FALSE))</f>
        <v>#VALUE!</v>
      </c>
      <c r="G6" s="94" t="e">
        <f ca="1">IF(VLOOKUP($A$2,Table1[[Practice no.]:[A]],5,FALSE)="N/A","",VLOOKUP($A$2,Table1[[Practice no.]:[A]],5,FALSE))</f>
        <v>#VALUE!</v>
      </c>
      <c r="H6" s="94" t="e">
        <f ca="1">IF(VLOOKUP($A$2,Table1[[Practice no.]:[T]],6,FALSE)="N/A","",VLOOKUP($A$2,Table1[[Practice no.]:[T]],6,FALSE))</f>
        <v>#VALUE!</v>
      </c>
      <c r="I6" s="94" t="e">
        <f ca="1">IF(VLOOKUP($A$2,Table1[[Practice no.]:[PI]],7,FALSE)="N/A","",VLOOKUP($A$2,Table1[[Practice no.]:[PI]],7,FALSE))</f>
        <v>#VALUE!</v>
      </c>
      <c r="M6" s="107"/>
    </row>
    <row r="7" spans="1:21" ht="26.85" customHeight="1" thickBot="1">
      <c r="A7" s="294"/>
      <c r="C7" s="326" t="s">
        <v>83</v>
      </c>
      <c r="D7" s="327"/>
      <c r="E7" s="95" t="s">
        <v>84</v>
      </c>
      <c r="F7" s="330" t="s">
        <v>85</v>
      </c>
      <c r="G7" s="331"/>
      <c r="H7" s="95" t="s">
        <v>86</v>
      </c>
      <c r="I7" s="95" t="s">
        <v>87</v>
      </c>
      <c r="M7" s="107"/>
    </row>
    <row r="8" spans="1:21" ht="15" thickBot="1">
      <c r="A8" s="294"/>
      <c r="C8" s="328"/>
      <c r="D8" s="329"/>
      <c r="E8" s="94" t="e">
        <f ca="1">IF(VLOOKUP($A$2,Table1[[Practice no.]:[LR]],8,FALSE)="N/A","",VLOOKUP(A$2,Table1[[Practice no.]:[LR]],8,FALSE))</f>
        <v>#VALUE!</v>
      </c>
      <c r="F8" s="311" t="e">
        <f ca="1">IF(VLOOKUP($A$2,Table1[[Practice no.]:[PH]],9,FALSE)="N/A","",VLOOKUP($A$2,Table1[[Practice no.]:[PH]],9,FALSE))</f>
        <v>#VALUE!</v>
      </c>
      <c r="G8" s="312"/>
      <c r="H8" s="94" t="e">
        <f ca="1">IF(VLOOKUP($A$2,Table1[[Practice no.]:[EH]],10,FALSE)="N/A","",VLOOKUP($A$2,Table1[[Practice no.]:[EH]],10,FALSE))</f>
        <v>#VALUE!</v>
      </c>
      <c r="I8" s="94" t="e">
        <f ca="1">IF(VLOOKUP($A$2,Table1[[Practice no.]:[UR]],11,FALSE)="N/A","",VLOOKUP($A$2,Table1[[Practice no.]:[UR]],11,FALSE))</f>
        <v>#VALUE!</v>
      </c>
      <c r="M8" s="107"/>
    </row>
    <row r="9" spans="1:21" ht="26.85" customHeight="1" thickBot="1">
      <c r="A9" s="294"/>
      <c r="C9" s="332" t="s">
        <v>88</v>
      </c>
      <c r="D9" s="333"/>
      <c r="E9" s="95" t="s">
        <v>89</v>
      </c>
      <c r="F9" s="95" t="s">
        <v>90</v>
      </c>
      <c r="G9" s="330" t="s">
        <v>91</v>
      </c>
      <c r="H9" s="331"/>
      <c r="I9" s="95" t="s">
        <v>92</v>
      </c>
      <c r="M9" s="107"/>
    </row>
    <row r="10" spans="1:21" ht="15" thickBot="1">
      <c r="A10" s="294"/>
      <c r="C10" s="334"/>
      <c r="D10" s="335"/>
      <c r="E10" s="94" t="e">
        <f ca="1">IF(VLOOKUP($A$2,Table1[[Practice no.]:[P]],12,FALSE)="N/A","",VLOOKUP($A$2,Table1[[Practice no.]:[P]],12,FALSE))</f>
        <v>#VALUE!</v>
      </c>
      <c r="F10" s="94" t="e">
        <f ca="1">IF(VLOOKUP($A$2,Table1[[Practice no.]:[D]],13,FALSE)="N/A","",VLOOKUP($A$2,Table1[[Practice no.]:[D]],13,FALSE))</f>
        <v>#VALUE!</v>
      </c>
      <c r="G10" s="313" t="e">
        <f ca="1">IF(VLOOKUP($A$2,Table1[[Practice no.]:[C]],14,FALSE)="N/A","",VLOOKUP($A$2,Table1[[Practice no.]:[C]],14,FALSE))</f>
        <v>#VALUE!</v>
      </c>
      <c r="H10" s="314"/>
      <c r="I10" s="96" t="e">
        <f ca="1">IF(VLOOKUP($A$2,Table1[[Practice no.]:[M]],15,FALSE)="N/A","",VLOOKUP($A$2,Table1[[Practice no.]:[M]],15,FALSE))</f>
        <v>#VALUE!</v>
      </c>
      <c r="M10" s="107"/>
    </row>
    <row r="11" spans="1:21" ht="14.1" customHeight="1" thickBot="1">
      <c r="A11" s="294"/>
      <c r="C11" s="332" t="s">
        <v>93</v>
      </c>
      <c r="D11" s="333"/>
      <c r="E11" s="95" t="s">
        <v>94</v>
      </c>
      <c r="F11" s="330" t="s">
        <v>95</v>
      </c>
      <c r="G11" s="331"/>
      <c r="H11" s="330" t="s">
        <v>96</v>
      </c>
      <c r="I11" s="331"/>
      <c r="M11" s="107"/>
    </row>
    <row r="12" spans="1:21" ht="15" thickBot="1">
      <c r="A12" s="294"/>
      <c r="C12" s="334"/>
      <c r="D12" s="335"/>
      <c r="E12" s="94" t="e">
        <f ca="1">IF(VLOOKUP($A$2,Table1[[Practice no.]:[In]],16,FALSE)="N/A","",VLOOKUP($A$2,Table1[[Practice no.]:[In]],16,FALSE))</f>
        <v>#VALUE!</v>
      </c>
      <c r="F12" s="311" t="e">
        <f ca="1">IF(VLOOKUP($A$2,Table1[[Practice no.]:[Pr]],17,FALSE)="N/A","",VLOOKUP($A$2,Table1[[Practice no.]:[Pr]],17,FALSE))</f>
        <v>#VALUE!</v>
      </c>
      <c r="G12" s="312"/>
      <c r="H12" s="313" t="e">
        <f ca="1">IF(VLOOKUP($A$2,Table1[[Practice no.]:[Tr]],18,FALSE)="N/A","",VLOOKUP($A$2,Table1[[Practice no.]:[Tr]],18,FALSE))</f>
        <v>#VALUE!</v>
      </c>
      <c r="I12" s="314"/>
      <c r="M12" s="107"/>
    </row>
    <row r="13" spans="1:21">
      <c r="A13" s="294"/>
      <c r="B13" s="315"/>
      <c r="C13" s="316"/>
      <c r="D13" s="316"/>
      <c r="E13" s="316"/>
      <c r="F13" s="316"/>
      <c r="G13" s="316"/>
      <c r="H13" s="316"/>
      <c r="I13" s="316"/>
      <c r="J13" s="316"/>
      <c r="K13" s="316"/>
      <c r="L13" s="316"/>
      <c r="M13" s="317"/>
      <c r="N13" s="125"/>
    </row>
    <row r="14" spans="1:21" ht="14.1" thickBot="1">
      <c r="A14" s="279"/>
      <c r="B14" s="288"/>
      <c r="C14" s="289"/>
      <c r="D14" s="289"/>
      <c r="E14" s="289"/>
      <c r="F14" s="289"/>
      <c r="G14" s="289"/>
      <c r="H14" s="289"/>
      <c r="I14" s="289"/>
      <c r="J14" s="289"/>
      <c r="K14" s="289"/>
      <c r="L14" s="289"/>
      <c r="M14" s="290"/>
      <c r="N14" s="125"/>
    </row>
    <row r="15" spans="1:21">
      <c r="A15" s="278" t="s">
        <v>503</v>
      </c>
      <c r="B15" s="97">
        <v>1</v>
      </c>
      <c r="C15" s="97">
        <v>2</v>
      </c>
      <c r="D15" s="97">
        <v>3</v>
      </c>
      <c r="E15" s="98">
        <v>4</v>
      </c>
      <c r="F15" s="98">
        <v>5</v>
      </c>
      <c r="G15" s="98">
        <v>6</v>
      </c>
      <c r="H15" s="99">
        <v>7</v>
      </c>
      <c r="I15" s="99">
        <v>8</v>
      </c>
      <c r="J15" s="99">
        <v>9</v>
      </c>
      <c r="K15" s="100">
        <v>10</v>
      </c>
      <c r="L15" s="100">
        <v>11</v>
      </c>
      <c r="M15" s="100">
        <v>12</v>
      </c>
      <c r="N15" s="137"/>
    </row>
    <row r="16" spans="1:21" ht="17.100000000000001" thickBot="1">
      <c r="A16" s="294"/>
      <c r="B16" s="101" t="s">
        <v>504</v>
      </c>
      <c r="C16" s="101" t="s">
        <v>505</v>
      </c>
      <c r="D16" s="101" t="s">
        <v>506</v>
      </c>
      <c r="E16" s="102" t="s">
        <v>507</v>
      </c>
      <c r="F16" s="102" t="s">
        <v>508</v>
      </c>
      <c r="G16" s="102" t="s">
        <v>509</v>
      </c>
      <c r="H16" s="103" t="s">
        <v>510</v>
      </c>
      <c r="I16" s="103" t="s">
        <v>511</v>
      </c>
      <c r="J16" s="103" t="s">
        <v>512</v>
      </c>
      <c r="K16" s="104" t="s">
        <v>513</v>
      </c>
      <c r="L16" s="104" t="s">
        <v>514</v>
      </c>
      <c r="M16" s="104" t="s">
        <v>515</v>
      </c>
      <c r="N16" s="137"/>
    </row>
    <row r="17" spans="1:14" ht="23.1" customHeight="1" thickBot="1">
      <c r="A17" s="279"/>
      <c r="B17" s="112" t="e">
        <f ca="1">IF(VLOOKUP($A$2,Table1[[Practice no.]:[ 1 C02]],19,FALSE)="N/A","",VLOOKUP(VLOOKUP($A$2,Table1[[Practice no.]:[ 1 C02]],19,FALSE),List!$A$2:$B$3,2,FALSE))</f>
        <v>#VALUE!</v>
      </c>
      <c r="C17" s="112" t="e">
        <f ca="1">IF(VLOOKUP($A$2,Table1[[Practice no.]:[2 Res]],20,FALSE)="N/A","",VLOOKUP(VLOOKUP($A$2,Table1[[Practice no.]:[2 Res]],20,FALSE),List!$A$2:$B$3,2,FALSE))</f>
        <v>#VALUE!</v>
      </c>
      <c r="D17" s="112" t="e">
        <f ca="1">IF(VLOOKUP($A$2,Table1[[Practice no.]:[3 W&amp;L]],21,FALSE)="N/A","",VLOOKUP(VLOOKUP($A$2,Table1[[Practice no.]:[3 W&amp;L]],21,FALSE),List!$A$2:$B$3,2,FALSE))</f>
        <v>#VALUE!</v>
      </c>
      <c r="E17" s="112" t="e">
        <f ca="1">IF(VLOOKUP($A$2,Table1[[Practice no.]:[4 
Pol]],22,FALSE)="N/A","",VLOOKUP(VLOOKUP($A$2,Table1[[Practice no.]:[4 
Pol]],22,FALSE),List!$A$2:$B$3,2,FALSE))</f>
        <v>#VALUE!</v>
      </c>
      <c r="F17" s="112" t="e">
        <f ca="1">IF(VLOOKUP($A$2,Table1[[Practice no.]:[5 QoL]],23,FALSE)="N/A","",VLOOKUP(VLOOKUP($A$2,Table1[[Practice no.]:[5 QoL]],23,FALSE),List!$A$2:$B$3,2,FALSE))</f>
        <v>#VALUE!</v>
      </c>
      <c r="G17" s="112" t="e">
        <f ca="1">IF(VLOOKUP($A$2,Table1[[Practice no.]:[6 
Bio]],24,FALSE)="N/A","",VLOOKUP(VLOOKUP($A$2,Table1[[Practice no.]:[6 
Bio]],24,FALSE),List!$A$2:$B$3,2,FALSE))</f>
        <v>#VALUE!</v>
      </c>
      <c r="H17" s="112" t="e">
        <f ca="1">IF(VLOOKUP($A$2,Table1[[Practice no.]:[7 
Dis]],25,FALSE)="N/A","",VLOOKUP(VLOOKUP($A$2,Table1[[Practice no.]:[7 
Dis]],25,FALSE),List!$A$2:$B$3,2,FALSE))</f>
        <v>#VALUE!</v>
      </c>
      <c r="I17" s="112" t="e">
        <f ca="1">IF(VLOOKUP($A$2,Table1[[Practice no.]:[8 
Mat]],26,FALSE)="N/A","",VLOOKUP(VLOOKUP($A$2,Table1[[Practice no.]:[8 
Mat]],26,FALSE),List!$A$2:$B$3,2,FALSE))</f>
        <v>#VALUE!</v>
      </c>
      <c r="J17" s="112" t="e">
        <f ca="1">IF(VLOOKUP($A$2,Table1[[Practice no.]:[9 
Inc]],27,FALSE)="N/A","",VLOOKUP(VLOOKUP($A$2,Table1[[Practice no.]:[9 
Inc]],27,FALSE),List!$A$2:$B$3,2,FALSE))</f>
        <v>#VALUE!</v>
      </c>
      <c r="K17" s="112" t="e">
        <f ca="1">IF(VLOOKUP($A$2,Table1[[Practice no.]:[10 Con]],28,FALSE)="N/A","",VLOOKUP(VLOOKUP($A$2,Table1[[Practice no.]:[10 Con]],28,FALSE),List!$A$2:$B$3,2,FALSE))</f>
        <v>#VALUE!</v>
      </c>
      <c r="L17" s="112" t="e">
        <f ca="1">IF(VLOOKUP($A$2,Table1[[Practice no.]:[11 Saf]],29,FALSE)="N/A","",VLOOKUP(VLOOKUP($A$2,Table1[[Practice no.]:[11 Saf]],29,FALSE),List!$A$2:$B$3,2,FALSE))</f>
        <v>#VALUE!</v>
      </c>
      <c r="M17" s="112" t="e">
        <f ca="1">IF(VLOOKUP($A$2,Table1[[Practice no.]:[12 Aff]],30,FALSE)="N/A","",VLOOKUP(VLOOKUP($A$2,Table1[[Practice no.]:[12 Aff]],30,FALSE),List!$A$2:$B$3,2,FALSE))</f>
        <v>#VALUE!</v>
      </c>
      <c r="N17" s="138"/>
    </row>
    <row r="18" spans="1:14" ht="125.85" customHeight="1">
      <c r="A18" s="278" t="s">
        <v>516</v>
      </c>
      <c r="B18" s="298" t="s">
        <v>546</v>
      </c>
      <c r="C18" s="299"/>
      <c r="D18" s="299"/>
      <c r="E18" s="299"/>
      <c r="F18" s="299"/>
      <c r="G18" s="299"/>
      <c r="H18" s="299"/>
      <c r="I18" s="299"/>
      <c r="J18" s="299"/>
      <c r="K18" s="299"/>
      <c r="L18" s="299"/>
      <c r="M18" s="300"/>
      <c r="N18" s="133"/>
    </row>
    <row r="19" spans="1:14" ht="125.85" customHeight="1" thickBot="1">
      <c r="A19" s="279"/>
      <c r="B19" s="301"/>
      <c r="C19" s="302"/>
      <c r="D19" s="302"/>
      <c r="E19" s="302"/>
      <c r="F19" s="302"/>
      <c r="G19" s="302"/>
      <c r="H19" s="302"/>
      <c r="I19" s="302"/>
      <c r="J19" s="302"/>
      <c r="K19" s="302"/>
      <c r="L19" s="302"/>
      <c r="M19" s="303"/>
      <c r="N19" s="133"/>
    </row>
    <row r="20" spans="1:14" ht="184.35" customHeight="1">
      <c r="A20" s="304" t="s">
        <v>518</v>
      </c>
      <c r="B20" s="306"/>
      <c r="C20" s="307"/>
      <c r="D20" s="307"/>
      <c r="E20" s="307"/>
      <c r="F20" s="307"/>
      <c r="G20" s="307"/>
      <c r="H20" s="307"/>
      <c r="I20" s="307"/>
      <c r="J20" s="307"/>
      <c r="K20" s="307"/>
      <c r="L20" s="307"/>
      <c r="M20" s="308"/>
      <c r="N20" s="116"/>
    </row>
    <row r="21" spans="1:14" ht="15.75" customHeight="1" thickBot="1">
      <c r="A21" s="305"/>
      <c r="B21" s="309" t="s">
        <v>547</v>
      </c>
      <c r="C21" s="310"/>
      <c r="D21" s="310"/>
      <c r="E21" s="310"/>
      <c r="F21" s="310"/>
      <c r="G21" s="310"/>
      <c r="H21" s="310"/>
      <c r="I21" s="310"/>
      <c r="J21" s="113"/>
      <c r="K21" s="113"/>
      <c r="L21" s="113"/>
      <c r="M21" s="114"/>
      <c r="N21" s="134"/>
    </row>
    <row r="22" spans="1:14" ht="14.1" thickBot="1">
      <c r="A22" s="278" t="s">
        <v>57</v>
      </c>
      <c r="B22" s="295"/>
      <c r="C22" s="296"/>
      <c r="D22" s="296"/>
      <c r="E22" s="296"/>
      <c r="F22" s="296"/>
      <c r="G22" s="296"/>
      <c r="H22" s="296"/>
      <c r="I22" s="296"/>
      <c r="J22" s="296"/>
      <c r="K22" s="296"/>
      <c r="L22" s="296"/>
      <c r="M22" s="297"/>
      <c r="N22" s="125"/>
    </row>
    <row r="23" spans="1:14" ht="32.1" customHeight="1" thickBot="1">
      <c r="A23" s="294"/>
      <c r="C23" s="286" t="s">
        <v>42</v>
      </c>
      <c r="D23" s="287"/>
      <c r="E23" s="105" t="e">
        <f ca="1">IF(VLOOKUP($A$2,Table1[[Practice no.]:[1]],31,FALSE)="N/A","",VLOOKUP($A$2,Table1[[Practice no.]:[1]],31,FALSE))</f>
        <v>#VALUE!</v>
      </c>
      <c r="F23" s="286" t="s">
        <v>520</v>
      </c>
      <c r="G23" s="287"/>
      <c r="H23" s="105" t="e">
        <f ca="1">IF(VLOOKUP($A$2,Table1[[Practice no.]:[7]],37,FALSE)="N/A","",VLOOKUP($A$2,Table1[[Practice no.]:[7]],37,FALSE))</f>
        <v>#VALUE!</v>
      </c>
      <c r="M23" s="107"/>
    </row>
    <row r="24" spans="1:14" ht="32.1" customHeight="1" thickBot="1">
      <c r="A24" s="294"/>
      <c r="C24" s="286" t="s">
        <v>44</v>
      </c>
      <c r="D24" s="287"/>
      <c r="E24" s="105" t="e">
        <f ca="1">IF(VLOOKUP($A$2,Table1[[Practice no.]:[2]],32,FALSE)="N/A","",VLOOKUP($A$2,Table1[[Practice no.]:[2]],32,FALSE))</f>
        <v>#VALUE!</v>
      </c>
      <c r="F24" s="286" t="s">
        <v>45</v>
      </c>
      <c r="G24" s="287"/>
      <c r="H24" s="105" t="e">
        <f ca="1">IF(VLOOKUP($A$2,Table1[[Practice no.]:[8]],38,FALSE)="N/A","",VLOOKUP($A$2,Table1[[Practice no.]:[8]],38,FALSE))</f>
        <v>#VALUE!</v>
      </c>
      <c r="M24" s="107"/>
    </row>
    <row r="25" spans="1:14" ht="32.1" customHeight="1" thickBot="1">
      <c r="A25" s="294"/>
      <c r="C25" s="286" t="s">
        <v>46</v>
      </c>
      <c r="D25" s="287"/>
      <c r="E25" s="105" t="e">
        <f ca="1">IF(VLOOKUP($A$2,Table1[[Practice no.]:[3]],33,FALSE)="N/A","",VLOOKUP($A$2,Table1[[Practice no.]:[3]],33,FALSE))</f>
        <v>#VALUE!</v>
      </c>
      <c r="F25" s="286" t="s">
        <v>47</v>
      </c>
      <c r="G25" s="287"/>
      <c r="H25" s="105" t="e">
        <f ca="1">IF(VLOOKUP($A$2,Table1[[Practice no.]:[9]],39,FALSE)="N/A","",VLOOKUP($A$2,Table1[[Practice no.]:[9]],39,FALSE))</f>
        <v>#VALUE!</v>
      </c>
      <c r="M25" s="107"/>
    </row>
    <row r="26" spans="1:14" ht="32.1" customHeight="1" thickBot="1">
      <c r="A26" s="294"/>
      <c r="C26" s="286" t="s">
        <v>48</v>
      </c>
      <c r="D26" s="287"/>
      <c r="E26" s="105" t="e">
        <f ca="1">IF(VLOOKUP($A$2,Table1[[Practice no.]:[4]],34,FALSE)="N/A","",VLOOKUP($A$2,Table1[[Practice no.]:[4]],34,FALSE))</f>
        <v>#VALUE!</v>
      </c>
      <c r="F26" s="286" t="s">
        <v>49</v>
      </c>
      <c r="G26" s="287"/>
      <c r="H26" s="105" t="e">
        <f ca="1">IF(VLOOKUP($A$2,Table1[[Practice no.]:[10]],40,FALSE)="N/A","",VLOOKUP($A$2,Table1[[Practice no.]:[10]],40,FALSE))</f>
        <v>#VALUE!</v>
      </c>
      <c r="M26" s="107"/>
    </row>
    <row r="27" spans="1:14" ht="32.1" customHeight="1" thickBot="1">
      <c r="A27" s="294"/>
      <c r="C27" s="286" t="s">
        <v>50</v>
      </c>
      <c r="D27" s="287"/>
      <c r="E27" s="105" t="e">
        <f ca="1">IF(VLOOKUP($A$2,Table1[[Practice no.]:[5]],35,FALSE)="N/A","",VLOOKUP($A$2,Table1[[Practice no.]:[5]],35,FALSE))</f>
        <v>#VALUE!</v>
      </c>
      <c r="F27" s="286" t="s">
        <v>51</v>
      </c>
      <c r="G27" s="287"/>
      <c r="H27" s="105" t="e">
        <f ca="1">IF(VLOOKUP($A$2,Table1[[Practice no.]:[11]],41,FALSE)="N/A","",VLOOKUP($A$2,Table1[[Practice no.]:[11]],41,FALSE))</f>
        <v>#VALUE!</v>
      </c>
      <c r="M27" s="107"/>
    </row>
    <row r="28" spans="1:14" ht="32.1" customHeight="1" thickBot="1">
      <c r="A28" s="294"/>
      <c r="C28" s="286" t="s">
        <v>52</v>
      </c>
      <c r="D28" s="287"/>
      <c r="E28" s="105" t="e">
        <f ca="1">IF(VLOOKUP($A$2,Table1[[Practice no.]:[6]],36,FALSE)="N/A","",VLOOKUP($A$2,Table1[[Practice no.]:[6]],36,FALSE))</f>
        <v>#VALUE!</v>
      </c>
      <c r="F28" s="286" t="s">
        <v>53</v>
      </c>
      <c r="G28" s="287"/>
      <c r="H28" s="105" t="e">
        <f ca="1">IF(VLOOKUP($A$2,Table1[[Practice no.]:[12]],42,FALSE)="N/A","",VLOOKUP($A$2,Table1[[Practice no.]:[12]],42,FALSE))</f>
        <v>#VALUE!</v>
      </c>
      <c r="M28" s="107"/>
    </row>
    <row r="29" spans="1:14" ht="14.1" thickBot="1">
      <c r="A29" s="279"/>
      <c r="B29" s="288"/>
      <c r="C29" s="289"/>
      <c r="D29" s="289"/>
      <c r="E29" s="289"/>
      <c r="F29" s="289"/>
      <c r="G29" s="289"/>
      <c r="H29" s="289"/>
      <c r="I29" s="289"/>
      <c r="J29" s="289"/>
      <c r="K29" s="289"/>
      <c r="L29" s="289"/>
      <c r="M29" s="290"/>
      <c r="N29" s="125"/>
    </row>
    <row r="30" spans="1:14" ht="252" customHeight="1" thickBot="1">
      <c r="A30" s="92" t="s">
        <v>521</v>
      </c>
      <c r="B30" s="291" t="s">
        <v>548</v>
      </c>
      <c r="C30" s="292"/>
      <c r="D30" s="292"/>
      <c r="E30" s="292"/>
      <c r="F30" s="292"/>
      <c r="G30" s="292"/>
      <c r="H30" s="292"/>
      <c r="I30" s="292"/>
      <c r="J30" s="292"/>
      <c r="K30" s="292"/>
      <c r="L30" s="292"/>
      <c r="M30" s="293"/>
      <c r="N30" s="122"/>
    </row>
    <row r="31" spans="1:14" ht="80.849999999999994" customHeight="1">
      <c r="A31" s="278" t="s">
        <v>523</v>
      </c>
      <c r="B31" s="280" t="s">
        <v>549</v>
      </c>
      <c r="C31" s="281"/>
      <c r="D31" s="281"/>
      <c r="E31" s="281"/>
      <c r="F31" s="281"/>
      <c r="G31" s="281"/>
      <c r="H31" s="281"/>
      <c r="I31" s="281"/>
      <c r="J31" s="281"/>
      <c r="K31" s="281"/>
      <c r="L31" s="281"/>
      <c r="M31" s="282"/>
      <c r="N31" s="133"/>
    </row>
    <row r="32" spans="1:14" ht="193.35" customHeight="1" thickBot="1">
      <c r="A32" s="279"/>
      <c r="B32" s="283"/>
      <c r="C32" s="284"/>
      <c r="D32" s="284"/>
      <c r="E32" s="284"/>
      <c r="F32" s="284"/>
      <c r="G32" s="284"/>
      <c r="H32" s="284"/>
      <c r="I32" s="284"/>
      <c r="J32" s="284"/>
      <c r="K32" s="284"/>
      <c r="L32" s="284"/>
      <c r="M32" s="285"/>
      <c r="N32" s="133"/>
    </row>
    <row r="33" spans="2:13">
      <c r="B33" s="169"/>
      <c r="C33" s="169"/>
      <c r="D33" s="169"/>
      <c r="E33" s="169"/>
      <c r="F33" s="169"/>
      <c r="G33" s="169"/>
      <c r="H33" s="169"/>
      <c r="I33" s="169"/>
      <c r="J33" s="169"/>
      <c r="K33" s="169"/>
      <c r="L33" s="169"/>
      <c r="M33" s="169"/>
    </row>
    <row r="34" spans="2:13">
      <c r="B34" s="169"/>
      <c r="C34" s="169"/>
      <c r="D34" s="169"/>
      <c r="E34" s="169"/>
      <c r="F34" s="169"/>
      <c r="G34" s="169"/>
      <c r="H34" s="169"/>
      <c r="I34" s="169"/>
      <c r="J34" s="169"/>
      <c r="K34" s="169"/>
      <c r="L34" s="169"/>
      <c r="M34" s="169"/>
    </row>
  </sheetData>
  <sheetProtection sheet="1" objects="1" scenarios="1"/>
  <mergeCells count="45">
    <mergeCell ref="B2:M2"/>
    <mergeCell ref="O2:Q2"/>
    <mergeCell ref="S2:U2"/>
    <mergeCell ref="B3:M3"/>
    <mergeCell ref="A4:A14"/>
    <mergeCell ref="B4:M4"/>
    <mergeCell ref="C5:D6"/>
    <mergeCell ref="C7:D8"/>
    <mergeCell ref="F7:G7"/>
    <mergeCell ref="F8:G8"/>
    <mergeCell ref="C9:D10"/>
    <mergeCell ref="G9:H9"/>
    <mergeCell ref="G10:H10"/>
    <mergeCell ref="C11:D12"/>
    <mergeCell ref="F11:G11"/>
    <mergeCell ref="H11:I11"/>
    <mergeCell ref="F12:G12"/>
    <mergeCell ref="H12:I12"/>
    <mergeCell ref="C26:D26"/>
    <mergeCell ref="F26:G26"/>
    <mergeCell ref="B13:M13"/>
    <mergeCell ref="B14:M14"/>
    <mergeCell ref="A15:A17"/>
    <mergeCell ref="A18:A19"/>
    <mergeCell ref="B18:M19"/>
    <mergeCell ref="A20:A21"/>
    <mergeCell ref="B20:F20"/>
    <mergeCell ref="G20:M20"/>
    <mergeCell ref="B21:I21"/>
    <mergeCell ref="A31:A32"/>
    <mergeCell ref="B31:M32"/>
    <mergeCell ref="C27:D27"/>
    <mergeCell ref="F27:G27"/>
    <mergeCell ref="C28:D28"/>
    <mergeCell ref="F28:G28"/>
    <mergeCell ref="B29:M29"/>
    <mergeCell ref="B30:M30"/>
    <mergeCell ref="A22:A29"/>
    <mergeCell ref="B22:M22"/>
    <mergeCell ref="C23:D23"/>
    <mergeCell ref="F23:G23"/>
    <mergeCell ref="C24:D24"/>
    <mergeCell ref="F24:G24"/>
    <mergeCell ref="C25:D25"/>
    <mergeCell ref="F25:G25"/>
  </mergeCells>
  <pageMargins left="0.7" right="0.7" top="0.75" bottom="0.75" header="0.3" footer="0.3"/>
  <headerFooter>
    <oddFooter>&amp;C_x000D_&amp;1#&amp;"Calibri"&amp;8&amp;K000000 INTERNAL. This information is accessible to ADB Management and staff. It may be shared outside ADB with appropriate permission.</oddFooter>
  </headerFooter>
  <drawing r:id="rId1"/>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39DC023-1D90-4593-AA31-FF6953C5F07B}">
  <sheetPr codeName="Sheet22"/>
  <dimension ref="A1:U34"/>
  <sheetViews>
    <sheetView zoomScale="115" zoomScaleNormal="115" workbookViewId="0">
      <pane ySplit="2" topLeftCell="A3" activePane="bottomLeft" state="frozen"/>
      <selection pane="bottomLeft" activeCell="S2" sqref="S2:U2"/>
      <selection activeCell="A2" sqref="A2"/>
    </sheetView>
  </sheetViews>
  <sheetFormatPr defaultColWidth="8.85546875" defaultRowHeight="12.95"/>
  <cols>
    <col min="1" max="1" width="15.28515625" style="106" customWidth="1"/>
    <col min="2" max="13" width="11.85546875" style="106" customWidth="1"/>
    <col min="14" max="14" width="5.140625" style="106" customWidth="1"/>
    <col min="15" max="16" width="8.85546875" style="106"/>
    <col min="17" max="17" width="8.85546875" style="106" customWidth="1"/>
    <col min="18" max="18" width="2.28515625" style="106" customWidth="1"/>
    <col min="19" max="16384" width="8.85546875" style="106"/>
  </cols>
  <sheetData>
    <row r="1" spans="1:21" ht="14.1" thickBot="1"/>
    <row r="2" spans="1:21" ht="22.35" customHeight="1" thickBot="1">
      <c r="A2" s="89" t="e" cm="1">
        <f t="array" aca="1" ref="A2" ca="1">MID(CELL("filename",A2),FIND("]",CELL("filename",A2))+1,255)</f>
        <v>#VALUE!</v>
      </c>
      <c r="B2" s="318" t="e">
        <f ca="1">IF(VLOOKUP(A2,'Raw Data'!C6:D154,2,FALSE)="","",VLOOKUP(A2,'Raw Data'!C6:D154,2,FALSE))</f>
        <v>#VALUE!</v>
      </c>
      <c r="C2" s="319"/>
      <c r="D2" s="319"/>
      <c r="E2" s="319"/>
      <c r="F2" s="319"/>
      <c r="G2" s="319"/>
      <c r="H2" s="319"/>
      <c r="I2" s="319"/>
      <c r="J2" s="319"/>
      <c r="K2" s="319"/>
      <c r="L2" s="319"/>
      <c r="M2" s="320"/>
      <c r="N2" s="136"/>
      <c r="O2" s="321" t="str">
        <f>HYPERLINK("#'National level'!A15","Back to National level sheet")</f>
        <v>Back to National level sheet</v>
      </c>
      <c r="P2" s="321"/>
      <c r="Q2" s="321"/>
      <c r="S2" s="322" t="str">
        <f>HYPERLINK("#'Project level'!A21","Back to Project level sheet")</f>
        <v>Back to Project level sheet</v>
      </c>
      <c r="T2" s="322"/>
      <c r="U2" s="322"/>
    </row>
    <row r="3" spans="1:21" ht="150.75" customHeight="1" thickBot="1">
      <c r="A3" s="90" t="s">
        <v>500</v>
      </c>
      <c r="B3" s="323" t="s">
        <v>550</v>
      </c>
      <c r="C3" s="324"/>
      <c r="D3" s="324"/>
      <c r="E3" s="324"/>
      <c r="F3" s="324"/>
      <c r="G3" s="324"/>
      <c r="H3" s="324"/>
      <c r="I3" s="324"/>
      <c r="J3" s="324"/>
      <c r="K3" s="324"/>
      <c r="L3" s="324"/>
      <c r="M3" s="325"/>
      <c r="N3" s="122"/>
    </row>
    <row r="4" spans="1:21" ht="14.1" thickBot="1">
      <c r="A4" s="278" t="s">
        <v>502</v>
      </c>
      <c r="B4" s="295"/>
      <c r="C4" s="296"/>
      <c r="D4" s="296"/>
      <c r="E4" s="296"/>
      <c r="F4" s="296"/>
      <c r="G4" s="296"/>
      <c r="H4" s="296"/>
      <c r="I4" s="296"/>
      <c r="J4" s="296"/>
      <c r="K4" s="296"/>
      <c r="L4" s="296"/>
      <c r="M4" s="297"/>
      <c r="N4" s="125"/>
    </row>
    <row r="5" spans="1:21" ht="26.85" customHeight="1" thickBot="1">
      <c r="A5" s="294"/>
      <c r="C5" s="326" t="s">
        <v>77</v>
      </c>
      <c r="D5" s="327"/>
      <c r="E5" s="93" t="s">
        <v>78</v>
      </c>
      <c r="F5" s="93" t="s">
        <v>79</v>
      </c>
      <c r="G5" s="93" t="s">
        <v>80</v>
      </c>
      <c r="H5" s="93" t="s">
        <v>81</v>
      </c>
      <c r="I5" s="93" t="s">
        <v>82</v>
      </c>
      <c r="M5" s="107"/>
    </row>
    <row r="6" spans="1:21" ht="15" thickBot="1">
      <c r="A6" s="294"/>
      <c r="C6" s="328"/>
      <c r="D6" s="329"/>
      <c r="E6" s="94" t="e">
        <f ca="1">IF(VLOOKUP($A$2,Table1[[Practice no.]:[Mt]],3,FALSE)="N/A","",VLOOKUP($A$2,Table1[[Practice no.]:[Mt]],3,FALSE))</f>
        <v>#VALUE!</v>
      </c>
      <c r="F6" s="94" t="e">
        <f ca="1">IF(VLOOKUP($A$2,Table1[[Practice no.]:[F]],4,FALSE)="N/A","",VLOOKUP($A$2,Table1[[Practice no.]:[F]],4,FALSE))</f>
        <v>#VALUE!</v>
      </c>
      <c r="G6" s="94" t="e">
        <f ca="1">IF(VLOOKUP($A$2,Table1[[Practice no.]:[A]],5,FALSE)="N/A","",VLOOKUP($A$2,Table1[[Practice no.]:[A]],5,FALSE))</f>
        <v>#VALUE!</v>
      </c>
      <c r="H6" s="94" t="e">
        <f ca="1">IF(VLOOKUP($A$2,Table1[[Practice no.]:[T]],6,FALSE)="N/A","",VLOOKUP($A$2,Table1[[Practice no.]:[T]],6,FALSE))</f>
        <v>#VALUE!</v>
      </c>
      <c r="I6" s="94" t="e">
        <f ca="1">IF(VLOOKUP($A$2,Table1[[Practice no.]:[PI]],7,FALSE)="N/A","",VLOOKUP($A$2,Table1[[Practice no.]:[PI]],7,FALSE))</f>
        <v>#VALUE!</v>
      </c>
      <c r="M6" s="107"/>
    </row>
    <row r="7" spans="1:21" ht="26.85" customHeight="1" thickBot="1">
      <c r="A7" s="294"/>
      <c r="C7" s="326" t="s">
        <v>83</v>
      </c>
      <c r="D7" s="327"/>
      <c r="E7" s="95" t="s">
        <v>84</v>
      </c>
      <c r="F7" s="330" t="s">
        <v>85</v>
      </c>
      <c r="G7" s="331"/>
      <c r="H7" s="95" t="s">
        <v>86</v>
      </c>
      <c r="I7" s="95" t="s">
        <v>87</v>
      </c>
      <c r="M7" s="107"/>
    </row>
    <row r="8" spans="1:21" ht="15" thickBot="1">
      <c r="A8" s="294"/>
      <c r="C8" s="328"/>
      <c r="D8" s="329"/>
      <c r="E8" s="94" t="e">
        <f ca="1">IF(VLOOKUP($A$2,Table1[[Practice no.]:[LR]],8,FALSE)="N/A","",VLOOKUP(A$2,Table1[[Practice no.]:[LR]],8,FALSE))</f>
        <v>#VALUE!</v>
      </c>
      <c r="F8" s="311" t="e">
        <f ca="1">IF(VLOOKUP($A$2,Table1[[Practice no.]:[PH]],9,FALSE)="N/A","",VLOOKUP($A$2,Table1[[Practice no.]:[PH]],9,FALSE))</f>
        <v>#VALUE!</v>
      </c>
      <c r="G8" s="312"/>
      <c r="H8" s="94" t="e">
        <f ca="1">IF(VLOOKUP($A$2,Table1[[Practice no.]:[EH]],10,FALSE)="N/A","",VLOOKUP($A$2,Table1[[Practice no.]:[EH]],10,FALSE))</f>
        <v>#VALUE!</v>
      </c>
      <c r="I8" s="94" t="e">
        <f ca="1">IF(VLOOKUP($A$2,Table1[[Practice no.]:[UR]],11,FALSE)="N/A","",VLOOKUP($A$2,Table1[[Practice no.]:[UR]],11,FALSE))</f>
        <v>#VALUE!</v>
      </c>
      <c r="M8" s="107"/>
    </row>
    <row r="9" spans="1:21" ht="26.85" customHeight="1" thickBot="1">
      <c r="A9" s="294"/>
      <c r="C9" s="332" t="s">
        <v>88</v>
      </c>
      <c r="D9" s="333"/>
      <c r="E9" s="95" t="s">
        <v>89</v>
      </c>
      <c r="F9" s="95" t="s">
        <v>90</v>
      </c>
      <c r="G9" s="330" t="s">
        <v>91</v>
      </c>
      <c r="H9" s="331"/>
      <c r="I9" s="95" t="s">
        <v>92</v>
      </c>
      <c r="M9" s="107"/>
    </row>
    <row r="10" spans="1:21" ht="15" thickBot="1">
      <c r="A10" s="294"/>
      <c r="C10" s="334"/>
      <c r="D10" s="335"/>
      <c r="E10" s="94" t="e">
        <f ca="1">IF(VLOOKUP($A$2,Table1[[Practice no.]:[P]],12,FALSE)="N/A","",VLOOKUP($A$2,Table1[[Practice no.]:[P]],12,FALSE))</f>
        <v>#VALUE!</v>
      </c>
      <c r="F10" s="94" t="e">
        <f ca="1">IF(VLOOKUP($A$2,Table1[[Practice no.]:[D]],13,FALSE)="N/A","",VLOOKUP($A$2,Table1[[Practice no.]:[D]],13,FALSE))</f>
        <v>#VALUE!</v>
      </c>
      <c r="G10" s="313" t="e">
        <f ca="1">IF(VLOOKUP($A$2,Table1[[Practice no.]:[C]],14,FALSE)="N/A","",VLOOKUP($A$2,Table1[[Practice no.]:[C]],14,FALSE))</f>
        <v>#VALUE!</v>
      </c>
      <c r="H10" s="314"/>
      <c r="I10" s="96" t="e">
        <f ca="1">IF(VLOOKUP($A$2,Table1[[Practice no.]:[M]],15,FALSE)="N/A","",VLOOKUP($A$2,Table1[[Practice no.]:[M]],15,FALSE))</f>
        <v>#VALUE!</v>
      </c>
      <c r="M10" s="107"/>
    </row>
    <row r="11" spans="1:21" ht="14.1" customHeight="1" thickBot="1">
      <c r="A11" s="294"/>
      <c r="C11" s="332" t="s">
        <v>93</v>
      </c>
      <c r="D11" s="333"/>
      <c r="E11" s="95" t="s">
        <v>94</v>
      </c>
      <c r="F11" s="330" t="s">
        <v>95</v>
      </c>
      <c r="G11" s="331"/>
      <c r="H11" s="330" t="s">
        <v>96</v>
      </c>
      <c r="I11" s="331"/>
      <c r="M11" s="107"/>
    </row>
    <row r="12" spans="1:21" ht="15" thickBot="1">
      <c r="A12" s="294"/>
      <c r="C12" s="334"/>
      <c r="D12" s="335"/>
      <c r="E12" s="94" t="e">
        <f ca="1">IF(VLOOKUP($A$2,Table1[[Practice no.]:[In]],16,FALSE)="N/A","",VLOOKUP($A$2,Table1[[Practice no.]:[In]],16,FALSE))</f>
        <v>#VALUE!</v>
      </c>
      <c r="F12" s="311" t="e">
        <f ca="1">IF(VLOOKUP($A$2,Table1[[Practice no.]:[Pr]],17,FALSE)="N/A","",VLOOKUP($A$2,Table1[[Practice no.]:[Pr]],17,FALSE))</f>
        <v>#VALUE!</v>
      </c>
      <c r="G12" s="312"/>
      <c r="H12" s="313" t="e">
        <f ca="1">IF(VLOOKUP($A$2,Table1[[Practice no.]:[Tr]],18,FALSE)="N/A","",VLOOKUP($A$2,Table1[[Practice no.]:[Tr]],18,FALSE))</f>
        <v>#VALUE!</v>
      </c>
      <c r="I12" s="314"/>
      <c r="M12" s="107"/>
    </row>
    <row r="13" spans="1:21">
      <c r="A13" s="294"/>
      <c r="B13" s="315"/>
      <c r="C13" s="316"/>
      <c r="D13" s="316"/>
      <c r="E13" s="316"/>
      <c r="F13" s="316"/>
      <c r="G13" s="316"/>
      <c r="H13" s="316"/>
      <c r="I13" s="316"/>
      <c r="J13" s="316"/>
      <c r="K13" s="316"/>
      <c r="L13" s="316"/>
      <c r="M13" s="317"/>
      <c r="N13" s="125"/>
    </row>
    <row r="14" spans="1:21" ht="14.1" thickBot="1">
      <c r="A14" s="279"/>
      <c r="B14" s="288"/>
      <c r="C14" s="289"/>
      <c r="D14" s="289"/>
      <c r="E14" s="289"/>
      <c r="F14" s="289"/>
      <c r="G14" s="289"/>
      <c r="H14" s="289"/>
      <c r="I14" s="289"/>
      <c r="J14" s="289"/>
      <c r="K14" s="289"/>
      <c r="L14" s="289"/>
      <c r="M14" s="290"/>
      <c r="N14" s="125"/>
    </row>
    <row r="15" spans="1:21">
      <c r="A15" s="278" t="s">
        <v>503</v>
      </c>
      <c r="B15" s="97">
        <v>1</v>
      </c>
      <c r="C15" s="97">
        <v>2</v>
      </c>
      <c r="D15" s="97">
        <v>3</v>
      </c>
      <c r="E15" s="98">
        <v>4</v>
      </c>
      <c r="F15" s="98">
        <v>5</v>
      </c>
      <c r="G15" s="98">
        <v>6</v>
      </c>
      <c r="H15" s="99">
        <v>7</v>
      </c>
      <c r="I15" s="99">
        <v>8</v>
      </c>
      <c r="J15" s="99">
        <v>9</v>
      </c>
      <c r="K15" s="100">
        <v>10</v>
      </c>
      <c r="L15" s="100">
        <v>11</v>
      </c>
      <c r="M15" s="100">
        <v>12</v>
      </c>
      <c r="N15" s="137"/>
    </row>
    <row r="16" spans="1:21" ht="17.100000000000001" thickBot="1">
      <c r="A16" s="294"/>
      <c r="B16" s="101" t="s">
        <v>504</v>
      </c>
      <c r="C16" s="101" t="s">
        <v>505</v>
      </c>
      <c r="D16" s="101" t="s">
        <v>506</v>
      </c>
      <c r="E16" s="102" t="s">
        <v>507</v>
      </c>
      <c r="F16" s="102" t="s">
        <v>508</v>
      </c>
      <c r="G16" s="102" t="s">
        <v>509</v>
      </c>
      <c r="H16" s="103" t="s">
        <v>510</v>
      </c>
      <c r="I16" s="103" t="s">
        <v>511</v>
      </c>
      <c r="J16" s="103" t="s">
        <v>512</v>
      </c>
      <c r="K16" s="104" t="s">
        <v>513</v>
      </c>
      <c r="L16" s="104" t="s">
        <v>514</v>
      </c>
      <c r="M16" s="104" t="s">
        <v>515</v>
      </c>
      <c r="N16" s="137"/>
    </row>
    <row r="17" spans="1:14" ht="23.1" customHeight="1" thickBot="1">
      <c r="A17" s="279"/>
      <c r="B17" s="112" t="e">
        <f ca="1">IF(VLOOKUP($A$2,Table1[[Practice no.]:[ 1 C02]],19,FALSE)="N/A","",VLOOKUP(VLOOKUP($A$2,Table1[[Practice no.]:[ 1 C02]],19,FALSE),List!$A$2:$B$3,2,FALSE))</f>
        <v>#VALUE!</v>
      </c>
      <c r="C17" s="112" t="e">
        <f ca="1">IF(VLOOKUP($A$2,Table1[[Practice no.]:[2 Res]],20,FALSE)="N/A","",VLOOKUP(VLOOKUP($A$2,Table1[[Practice no.]:[2 Res]],20,FALSE),List!$A$2:$B$3,2,FALSE))</f>
        <v>#VALUE!</v>
      </c>
      <c r="D17" s="112" t="e">
        <f ca="1">IF(VLOOKUP($A$2,Table1[[Practice no.]:[3 W&amp;L]],21,FALSE)="N/A","",VLOOKUP(VLOOKUP($A$2,Table1[[Practice no.]:[3 W&amp;L]],21,FALSE),List!$A$2:$B$3,2,FALSE))</f>
        <v>#VALUE!</v>
      </c>
      <c r="E17" s="112" t="e">
        <f ca="1">IF(VLOOKUP($A$2,Table1[[Practice no.]:[4 
Pol]],22,FALSE)="N/A","",VLOOKUP(VLOOKUP($A$2,Table1[[Practice no.]:[4 
Pol]],22,FALSE),List!$A$2:$B$3,2,FALSE))</f>
        <v>#VALUE!</v>
      </c>
      <c r="F17" s="112" t="e">
        <f ca="1">IF(VLOOKUP($A$2,Table1[[Practice no.]:[5 QoL]],23,FALSE)="N/A","",VLOOKUP(VLOOKUP($A$2,Table1[[Practice no.]:[5 QoL]],23,FALSE),List!$A$2:$B$3,2,FALSE))</f>
        <v>#VALUE!</v>
      </c>
      <c r="G17" s="112" t="e">
        <f ca="1">IF(VLOOKUP($A$2,Table1[[Practice no.]:[6 
Bio]],24,FALSE)="N/A","",VLOOKUP(VLOOKUP($A$2,Table1[[Practice no.]:[6 
Bio]],24,FALSE),List!$A$2:$B$3,2,FALSE))</f>
        <v>#VALUE!</v>
      </c>
      <c r="H17" s="112" t="e">
        <f ca="1">IF(VLOOKUP($A$2,Table1[[Practice no.]:[7 
Dis]],25,FALSE)="N/A","",VLOOKUP(VLOOKUP($A$2,Table1[[Practice no.]:[7 
Dis]],25,FALSE),List!$A$2:$B$3,2,FALSE))</f>
        <v>#VALUE!</v>
      </c>
      <c r="I17" s="112" t="e">
        <f ca="1">IF(VLOOKUP($A$2,Table1[[Practice no.]:[8 
Mat]],26,FALSE)="N/A","",VLOOKUP(VLOOKUP($A$2,Table1[[Practice no.]:[8 
Mat]],26,FALSE),List!$A$2:$B$3,2,FALSE))</f>
        <v>#VALUE!</v>
      </c>
      <c r="J17" s="112" t="e">
        <f ca="1">IF(VLOOKUP($A$2,Table1[[Practice no.]:[9 
Inc]],27,FALSE)="N/A","",VLOOKUP(VLOOKUP($A$2,Table1[[Practice no.]:[9 
Inc]],27,FALSE),List!$A$2:$B$3,2,FALSE))</f>
        <v>#VALUE!</v>
      </c>
      <c r="K17" s="112" t="e">
        <f ca="1">IF(VLOOKUP($A$2,Table1[[Practice no.]:[10 Con]],28,FALSE)="N/A","",VLOOKUP(VLOOKUP($A$2,Table1[[Practice no.]:[10 Con]],28,FALSE),List!$A$2:$B$3,2,FALSE))</f>
        <v>#VALUE!</v>
      </c>
      <c r="L17" s="112" t="e">
        <f ca="1">IF(VLOOKUP($A$2,Table1[[Practice no.]:[11 Saf]],29,FALSE)="N/A","",VLOOKUP(VLOOKUP($A$2,Table1[[Practice no.]:[11 Saf]],29,FALSE),List!$A$2:$B$3,2,FALSE))</f>
        <v>#VALUE!</v>
      </c>
      <c r="M17" s="112" t="e">
        <f ca="1">IF(VLOOKUP($A$2,Table1[[Practice no.]:[12 Aff]],30,FALSE)="N/A","",VLOOKUP(VLOOKUP($A$2,Table1[[Practice no.]:[12 Aff]],30,FALSE),List!$A$2:$B$3,2,FALSE))</f>
        <v>#VALUE!</v>
      </c>
      <c r="N17" s="138"/>
    </row>
    <row r="18" spans="1:14" ht="178.35" customHeight="1">
      <c r="A18" s="278" t="s">
        <v>516</v>
      </c>
      <c r="B18" s="298" t="s">
        <v>551</v>
      </c>
      <c r="C18" s="299"/>
      <c r="D18" s="299"/>
      <c r="E18" s="299"/>
      <c r="F18" s="299"/>
      <c r="G18" s="299"/>
      <c r="H18" s="299"/>
      <c r="I18" s="299"/>
      <c r="J18" s="299"/>
      <c r="K18" s="299"/>
      <c r="L18" s="299"/>
      <c r="M18" s="300"/>
      <c r="N18" s="133"/>
    </row>
    <row r="19" spans="1:14" ht="218.85" customHeight="1" thickBot="1">
      <c r="A19" s="279"/>
      <c r="B19" s="301"/>
      <c r="C19" s="302"/>
      <c r="D19" s="302"/>
      <c r="E19" s="302"/>
      <c r="F19" s="302"/>
      <c r="G19" s="302"/>
      <c r="H19" s="302"/>
      <c r="I19" s="302"/>
      <c r="J19" s="302"/>
      <c r="K19" s="302"/>
      <c r="L19" s="302"/>
      <c r="M19" s="303"/>
      <c r="N19" s="133"/>
    </row>
    <row r="20" spans="1:14" ht="244.35" customHeight="1">
      <c r="A20" s="304" t="s">
        <v>518</v>
      </c>
      <c r="B20" s="120"/>
      <c r="C20" s="121"/>
      <c r="D20" s="121"/>
      <c r="E20" s="121"/>
      <c r="F20" s="121"/>
      <c r="G20" s="307"/>
      <c r="H20" s="307"/>
      <c r="I20" s="307"/>
      <c r="J20" s="307"/>
      <c r="K20" s="307"/>
      <c r="L20" s="307"/>
      <c r="M20" s="308"/>
      <c r="N20" s="116"/>
    </row>
    <row r="21" spans="1:14">
      <c r="A21" s="338"/>
      <c r="B21" s="336" t="s">
        <v>552</v>
      </c>
      <c r="C21" s="337"/>
      <c r="D21" s="337"/>
      <c r="E21" s="337"/>
      <c r="F21" s="337"/>
      <c r="G21" s="337"/>
      <c r="H21" s="337" t="s">
        <v>553</v>
      </c>
      <c r="I21" s="337"/>
      <c r="J21" s="337"/>
      <c r="K21" s="337"/>
      <c r="L21" s="337"/>
      <c r="M21" s="343"/>
      <c r="N21" s="116"/>
    </row>
    <row r="22" spans="1:14" ht="12.75" customHeight="1">
      <c r="A22" s="338"/>
      <c r="B22" s="118"/>
      <c r="C22" s="119"/>
      <c r="D22" s="119"/>
      <c r="E22" s="116"/>
      <c r="F22" s="119"/>
      <c r="G22" s="119"/>
      <c r="H22" s="119"/>
      <c r="I22" s="119"/>
      <c r="J22" s="122"/>
      <c r="K22" s="116"/>
      <c r="L22" s="116"/>
      <c r="M22" s="117"/>
      <c r="N22" s="116"/>
    </row>
    <row r="23" spans="1:14" ht="12.75" customHeight="1" thickBot="1">
      <c r="A23" s="305"/>
      <c r="B23" s="339"/>
      <c r="C23" s="340"/>
      <c r="D23" s="340"/>
      <c r="E23" s="340"/>
      <c r="F23" s="340"/>
      <c r="G23" s="115"/>
      <c r="H23" s="115"/>
      <c r="I23" s="115"/>
      <c r="J23" s="115"/>
      <c r="K23" s="115"/>
      <c r="L23" s="115"/>
      <c r="M23" s="114"/>
      <c r="N23" s="134"/>
    </row>
    <row r="24" spans="1:14" ht="14.1" thickBot="1">
      <c r="A24" s="278" t="s">
        <v>57</v>
      </c>
      <c r="B24" s="295"/>
      <c r="C24" s="296"/>
      <c r="D24" s="296"/>
      <c r="E24" s="296"/>
      <c r="F24" s="296"/>
      <c r="G24" s="296"/>
      <c r="H24" s="296"/>
      <c r="I24" s="296"/>
      <c r="J24" s="296"/>
      <c r="K24" s="296"/>
      <c r="L24" s="296"/>
      <c r="M24" s="297"/>
      <c r="N24" s="125"/>
    </row>
    <row r="25" spans="1:14" ht="32.1" customHeight="1" thickBot="1">
      <c r="A25" s="294"/>
      <c r="C25" s="286" t="s">
        <v>42</v>
      </c>
      <c r="D25" s="287"/>
      <c r="E25" s="105" t="e">
        <f ca="1">IF(VLOOKUP($A$2,Table1[[Practice no.]:[1]],31,FALSE)="N/A","",VLOOKUP($A$2,Table1[[Practice no.]:[1]],31,FALSE))</f>
        <v>#VALUE!</v>
      </c>
      <c r="F25" s="286" t="s">
        <v>520</v>
      </c>
      <c r="G25" s="287"/>
      <c r="H25" s="105" t="e">
        <f ca="1">IF(VLOOKUP($A$2,Table1[[Practice no.]:[7]],37,FALSE)="N/A","",VLOOKUP($A$2,Table1[[Practice no.]:[7]],37,FALSE))</f>
        <v>#VALUE!</v>
      </c>
      <c r="M25" s="107"/>
    </row>
    <row r="26" spans="1:14" ht="32.1" customHeight="1" thickBot="1">
      <c r="A26" s="294"/>
      <c r="C26" s="286" t="s">
        <v>44</v>
      </c>
      <c r="D26" s="287"/>
      <c r="E26" s="105" t="e">
        <f ca="1">IF(VLOOKUP($A$2,Table1[[Practice no.]:[2]],32,FALSE)="N/A","",VLOOKUP($A$2,Table1[[Practice no.]:[2]],32,FALSE))</f>
        <v>#VALUE!</v>
      </c>
      <c r="F26" s="286" t="s">
        <v>45</v>
      </c>
      <c r="G26" s="287"/>
      <c r="H26" s="105" t="e">
        <f ca="1">IF(VLOOKUP($A$2,Table1[[Practice no.]:[8]],38,FALSE)="N/A","",VLOOKUP($A$2,Table1[[Practice no.]:[8]],38,FALSE))</f>
        <v>#VALUE!</v>
      </c>
      <c r="M26" s="107"/>
    </row>
    <row r="27" spans="1:14" ht="32.1" customHeight="1" thickBot="1">
      <c r="A27" s="294"/>
      <c r="C27" s="286" t="s">
        <v>46</v>
      </c>
      <c r="D27" s="287"/>
      <c r="E27" s="105" t="e">
        <f ca="1">IF(VLOOKUP($A$2,Table1[[Practice no.]:[3]],33,FALSE)="N/A","",VLOOKUP($A$2,Table1[[Practice no.]:[3]],33,FALSE))</f>
        <v>#VALUE!</v>
      </c>
      <c r="F27" s="286" t="s">
        <v>47</v>
      </c>
      <c r="G27" s="287"/>
      <c r="H27" s="105" t="e">
        <f ca="1">IF(VLOOKUP($A$2,Table1[[Practice no.]:[9]],39,FALSE)="N/A","",VLOOKUP($A$2,Table1[[Practice no.]:[9]],39,FALSE))</f>
        <v>#VALUE!</v>
      </c>
      <c r="M27" s="107"/>
    </row>
    <row r="28" spans="1:14" ht="32.1" customHeight="1" thickBot="1">
      <c r="A28" s="294"/>
      <c r="C28" s="286" t="s">
        <v>48</v>
      </c>
      <c r="D28" s="287"/>
      <c r="E28" s="105" t="e">
        <f ca="1">IF(VLOOKUP($A$2,Table1[[Practice no.]:[4]],34,FALSE)="N/A","",VLOOKUP($A$2,Table1[[Practice no.]:[4]],34,FALSE))</f>
        <v>#VALUE!</v>
      </c>
      <c r="F28" s="286" t="s">
        <v>49</v>
      </c>
      <c r="G28" s="287"/>
      <c r="H28" s="105" t="e">
        <f ca="1">IF(VLOOKUP($A$2,Table1[[Practice no.]:[10]],40,FALSE)="N/A","",VLOOKUP($A$2,Table1[[Practice no.]:[10]],40,FALSE))</f>
        <v>#VALUE!</v>
      </c>
      <c r="M28" s="107"/>
    </row>
    <row r="29" spans="1:14" ht="32.1" customHeight="1" thickBot="1">
      <c r="A29" s="294"/>
      <c r="C29" s="286" t="s">
        <v>50</v>
      </c>
      <c r="D29" s="287"/>
      <c r="E29" s="105" t="e">
        <f ca="1">IF(VLOOKUP($A$2,Table1[[Practice no.]:[5]],35,FALSE)="N/A","",VLOOKUP($A$2,Table1[[Practice no.]:[5]],35,FALSE))</f>
        <v>#VALUE!</v>
      </c>
      <c r="F29" s="286" t="s">
        <v>51</v>
      </c>
      <c r="G29" s="287"/>
      <c r="H29" s="105" t="e">
        <f ca="1">IF(VLOOKUP($A$2,Table1[[Practice no.]:[11]],41,FALSE)="N/A","",VLOOKUP($A$2,Table1[[Practice no.]:[11]],41,FALSE))</f>
        <v>#VALUE!</v>
      </c>
      <c r="M29" s="107"/>
    </row>
    <row r="30" spans="1:14" ht="32.1" customHeight="1" thickBot="1">
      <c r="A30" s="294"/>
      <c r="C30" s="286" t="s">
        <v>52</v>
      </c>
      <c r="D30" s="287"/>
      <c r="E30" s="105" t="e">
        <f ca="1">IF(VLOOKUP($A$2,Table1[[Practice no.]:[6]],36,FALSE)="N/A","",VLOOKUP($A$2,Table1[[Practice no.]:[6]],36,FALSE))</f>
        <v>#VALUE!</v>
      </c>
      <c r="F30" s="286" t="s">
        <v>53</v>
      </c>
      <c r="G30" s="287"/>
      <c r="H30" s="105" t="e">
        <f ca="1">IF(VLOOKUP($A$2,Table1[[Practice no.]:[12]],42,FALSE)="N/A","",VLOOKUP($A$2,Table1[[Practice no.]:[12]],42,FALSE))</f>
        <v>#VALUE!</v>
      </c>
      <c r="M30" s="107"/>
    </row>
    <row r="31" spans="1:14" ht="14.1" thickBot="1">
      <c r="A31" s="279"/>
      <c r="B31" s="288"/>
      <c r="C31" s="289"/>
      <c r="D31" s="289"/>
      <c r="E31" s="289"/>
      <c r="F31" s="289"/>
      <c r="G31" s="289"/>
      <c r="H31" s="289"/>
      <c r="I31" s="289"/>
      <c r="J31" s="289"/>
      <c r="K31" s="289"/>
      <c r="L31" s="289"/>
      <c r="M31" s="290"/>
      <c r="N31" s="125"/>
    </row>
    <row r="32" spans="1:14" ht="252" customHeight="1" thickBot="1">
      <c r="A32" s="92" t="s">
        <v>521</v>
      </c>
      <c r="B32" s="291" t="s">
        <v>554</v>
      </c>
      <c r="C32" s="292"/>
      <c r="D32" s="292"/>
      <c r="E32" s="292"/>
      <c r="F32" s="292"/>
      <c r="G32" s="292"/>
      <c r="H32" s="292"/>
      <c r="I32" s="292"/>
      <c r="J32" s="292"/>
      <c r="K32" s="292"/>
      <c r="L32" s="292"/>
      <c r="M32" s="293"/>
      <c r="N32" s="122"/>
    </row>
    <row r="33" spans="1:14" ht="80.849999999999994" customHeight="1">
      <c r="A33" s="278" t="s">
        <v>523</v>
      </c>
      <c r="B33" s="280" t="s">
        <v>555</v>
      </c>
      <c r="C33" s="281"/>
      <c r="D33" s="281"/>
      <c r="E33" s="281"/>
      <c r="F33" s="281"/>
      <c r="G33" s="281"/>
      <c r="H33" s="281"/>
      <c r="I33" s="281"/>
      <c r="J33" s="281"/>
      <c r="K33" s="281"/>
      <c r="L33" s="281"/>
      <c r="M33" s="282"/>
      <c r="N33" s="133"/>
    </row>
    <row r="34" spans="1:14" ht="193.35" customHeight="1" thickBot="1">
      <c r="A34" s="279"/>
      <c r="B34" s="283"/>
      <c r="C34" s="284"/>
      <c r="D34" s="284"/>
      <c r="E34" s="284"/>
      <c r="F34" s="284"/>
      <c r="G34" s="284"/>
      <c r="H34" s="284"/>
      <c r="I34" s="284"/>
      <c r="J34" s="284"/>
      <c r="K34" s="284"/>
      <c r="L34" s="284"/>
      <c r="M34" s="285"/>
      <c r="N34" s="133"/>
    </row>
  </sheetData>
  <sheetProtection sheet="1" objects="1" scenarios="1"/>
  <mergeCells count="46">
    <mergeCell ref="B2:M2"/>
    <mergeCell ref="O2:Q2"/>
    <mergeCell ref="S2:U2"/>
    <mergeCell ref="B3:M3"/>
    <mergeCell ref="A4:A14"/>
    <mergeCell ref="B4:M4"/>
    <mergeCell ref="C5:D6"/>
    <mergeCell ref="C7:D8"/>
    <mergeCell ref="F7:G7"/>
    <mergeCell ref="F8:G8"/>
    <mergeCell ref="C9:D10"/>
    <mergeCell ref="G9:H9"/>
    <mergeCell ref="G10:H10"/>
    <mergeCell ref="C11:D12"/>
    <mergeCell ref="F11:G11"/>
    <mergeCell ref="H11:I11"/>
    <mergeCell ref="F12:G12"/>
    <mergeCell ref="H12:I12"/>
    <mergeCell ref="A15:A17"/>
    <mergeCell ref="A18:A19"/>
    <mergeCell ref="B18:M19"/>
    <mergeCell ref="A20:A23"/>
    <mergeCell ref="G20:M20"/>
    <mergeCell ref="B23:F23"/>
    <mergeCell ref="C27:D27"/>
    <mergeCell ref="F27:G27"/>
    <mergeCell ref="C25:D25"/>
    <mergeCell ref="F25:G25"/>
    <mergeCell ref="C26:D26"/>
    <mergeCell ref="F26:G26"/>
    <mergeCell ref="C28:D28"/>
    <mergeCell ref="F28:G28"/>
    <mergeCell ref="B13:M13"/>
    <mergeCell ref="B14:M14"/>
    <mergeCell ref="A33:A34"/>
    <mergeCell ref="B33:M34"/>
    <mergeCell ref="B21:G21"/>
    <mergeCell ref="H21:M21"/>
    <mergeCell ref="C29:D29"/>
    <mergeCell ref="F29:G29"/>
    <mergeCell ref="C30:D30"/>
    <mergeCell ref="F30:G30"/>
    <mergeCell ref="B31:M31"/>
    <mergeCell ref="B32:M32"/>
    <mergeCell ref="A24:A31"/>
    <mergeCell ref="B24:M24"/>
  </mergeCells>
  <pageMargins left="0.7" right="0.7" top="0.75" bottom="0.75" header="0.3" footer="0.3"/>
  <headerFooter>
    <oddFooter>&amp;C_x000D_&amp;1#&amp;"Calibri"&amp;8&amp;K000000 INTERNAL. This information is accessible to ADB Management and staff. It may be shared outside ADB with appropriate permission.</oddFooter>
  </headerFooter>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C5400F7-B11F-43CD-A006-9BB959A4489A}">
  <sheetPr codeName="Sheet40"/>
  <dimension ref="A1:U34"/>
  <sheetViews>
    <sheetView zoomScaleNormal="100" workbookViewId="0">
      <pane ySplit="2" topLeftCell="A3" activePane="bottomLeft" state="frozen"/>
      <selection pane="bottomLeft" activeCell="A2" sqref="A2"/>
      <selection activeCell="A2" sqref="A2"/>
    </sheetView>
  </sheetViews>
  <sheetFormatPr defaultColWidth="8.85546875" defaultRowHeight="12.95"/>
  <cols>
    <col min="1" max="1" width="15.28515625" style="106" customWidth="1"/>
    <col min="2" max="13" width="11.85546875" style="106" customWidth="1"/>
    <col min="14" max="14" width="5.140625" style="106" customWidth="1"/>
    <col min="15" max="16" width="8.85546875" style="106"/>
    <col min="17" max="17" width="8.85546875" style="106" customWidth="1"/>
    <col min="18" max="18" width="2.28515625" style="106" customWidth="1"/>
    <col min="19" max="16384" width="8.85546875" style="106"/>
  </cols>
  <sheetData>
    <row r="1" spans="1:21" ht="14.1" thickBot="1"/>
    <row r="2" spans="1:21" ht="22.35" customHeight="1" thickBot="1">
      <c r="A2" s="89" t="e" cm="1">
        <f t="array" aca="1" ref="A2" ca="1">MID(CELL("filename",A2),FIND("]",CELL("filename",A2))+1,255)</f>
        <v>#VALUE!</v>
      </c>
      <c r="B2" s="318" t="e">
        <f ca="1">IF(VLOOKUP(A2,'Raw Data'!C6:D154,2,FALSE)="","",VLOOKUP(A2,'Raw Data'!C6:D154,2,FALSE))</f>
        <v>#VALUE!</v>
      </c>
      <c r="C2" s="319"/>
      <c r="D2" s="319"/>
      <c r="E2" s="319"/>
      <c r="F2" s="319"/>
      <c r="G2" s="319"/>
      <c r="H2" s="319"/>
      <c r="I2" s="319"/>
      <c r="J2" s="319"/>
      <c r="K2" s="319"/>
      <c r="L2" s="319"/>
      <c r="M2" s="320"/>
      <c r="N2" s="136"/>
      <c r="O2" s="321" t="str">
        <f>HYPERLINK("#'National level'!A15","Back to National level sheet")</f>
        <v>Back to National level sheet</v>
      </c>
      <c r="P2" s="321"/>
      <c r="Q2" s="321"/>
      <c r="S2" s="322" t="str">
        <f>HYPERLINK("#'Project level'!A21","Back to Project level sheet")</f>
        <v>Back to Project level sheet</v>
      </c>
      <c r="T2" s="322"/>
      <c r="U2" s="322"/>
    </row>
    <row r="3" spans="1:21" ht="150.75" customHeight="1" thickBot="1">
      <c r="A3" s="90" t="s">
        <v>500</v>
      </c>
      <c r="B3" s="323" t="s">
        <v>556</v>
      </c>
      <c r="C3" s="324"/>
      <c r="D3" s="324"/>
      <c r="E3" s="324"/>
      <c r="F3" s="324"/>
      <c r="G3" s="324"/>
      <c r="H3" s="324"/>
      <c r="I3" s="324"/>
      <c r="J3" s="324"/>
      <c r="K3" s="324"/>
      <c r="L3" s="324"/>
      <c r="M3" s="325"/>
      <c r="N3" s="122"/>
    </row>
    <row r="4" spans="1:21" ht="14.1" thickBot="1">
      <c r="A4" s="278" t="s">
        <v>502</v>
      </c>
      <c r="B4" s="295"/>
      <c r="C4" s="296"/>
      <c r="D4" s="296"/>
      <c r="E4" s="296"/>
      <c r="F4" s="296"/>
      <c r="G4" s="296"/>
      <c r="H4" s="296"/>
      <c r="I4" s="296"/>
      <c r="J4" s="296"/>
      <c r="K4" s="296"/>
      <c r="L4" s="296"/>
      <c r="M4" s="297"/>
      <c r="N4" s="125"/>
    </row>
    <row r="5" spans="1:21" ht="26.85" customHeight="1" thickBot="1">
      <c r="A5" s="294"/>
      <c r="C5" s="326" t="s">
        <v>77</v>
      </c>
      <c r="D5" s="327"/>
      <c r="E5" s="93" t="s">
        <v>78</v>
      </c>
      <c r="F5" s="93" t="s">
        <v>79</v>
      </c>
      <c r="G5" s="93" t="s">
        <v>80</v>
      </c>
      <c r="H5" s="93" t="s">
        <v>81</v>
      </c>
      <c r="I5" s="93" t="s">
        <v>82</v>
      </c>
      <c r="M5" s="107"/>
    </row>
    <row r="6" spans="1:21" ht="15" thickBot="1">
      <c r="A6" s="294"/>
      <c r="C6" s="328"/>
      <c r="D6" s="329"/>
      <c r="E6" s="94" t="e">
        <f ca="1">IF(VLOOKUP($A$2,Table1[[Practice no.]:[Mt]],3,FALSE)="N/A","",VLOOKUP($A$2,Table1[[Practice no.]:[Mt]],3,FALSE))</f>
        <v>#VALUE!</v>
      </c>
      <c r="F6" s="94" t="e">
        <f ca="1">IF(VLOOKUP($A$2,Table1[[Practice no.]:[F]],4,FALSE)="N/A","",VLOOKUP($A$2,Table1[[Practice no.]:[F]],4,FALSE))</f>
        <v>#VALUE!</v>
      </c>
      <c r="G6" s="94" t="e">
        <f ca="1">IF(VLOOKUP($A$2,Table1[[Practice no.]:[A]],5,FALSE)="N/A","",VLOOKUP($A$2,Table1[[Practice no.]:[A]],5,FALSE))</f>
        <v>#VALUE!</v>
      </c>
      <c r="H6" s="94" t="e">
        <f ca="1">IF(VLOOKUP($A$2,Table1[[Practice no.]:[T]],6,FALSE)="N/A","",VLOOKUP($A$2,Table1[[Practice no.]:[T]],6,FALSE))</f>
        <v>#VALUE!</v>
      </c>
      <c r="I6" s="94" t="e">
        <f ca="1">IF(VLOOKUP($A$2,Table1[[Practice no.]:[PI]],7,FALSE)="N/A","",VLOOKUP($A$2,Table1[[Practice no.]:[PI]],7,FALSE))</f>
        <v>#VALUE!</v>
      </c>
      <c r="M6" s="107"/>
    </row>
    <row r="7" spans="1:21" ht="26.85" customHeight="1" thickBot="1">
      <c r="A7" s="294"/>
      <c r="C7" s="326" t="s">
        <v>83</v>
      </c>
      <c r="D7" s="327"/>
      <c r="E7" s="95" t="s">
        <v>84</v>
      </c>
      <c r="F7" s="330" t="s">
        <v>85</v>
      </c>
      <c r="G7" s="331"/>
      <c r="H7" s="95" t="s">
        <v>86</v>
      </c>
      <c r="I7" s="95" t="s">
        <v>87</v>
      </c>
      <c r="M7" s="107"/>
    </row>
    <row r="8" spans="1:21" ht="15" thickBot="1">
      <c r="A8" s="294"/>
      <c r="C8" s="328"/>
      <c r="D8" s="329"/>
      <c r="E8" s="94" t="e">
        <f ca="1">IF(VLOOKUP($A$2,Table1[[Practice no.]:[LR]],8,FALSE)="N/A","",VLOOKUP(A$2,Table1[[Practice no.]:[LR]],8,FALSE))</f>
        <v>#VALUE!</v>
      </c>
      <c r="F8" s="311" t="e">
        <f ca="1">IF(VLOOKUP($A$2,Table1[[Practice no.]:[PH]],9,FALSE)="N/A","",VLOOKUP($A$2,Table1[[Practice no.]:[PH]],9,FALSE))</f>
        <v>#VALUE!</v>
      </c>
      <c r="G8" s="312"/>
      <c r="H8" s="94" t="e">
        <f ca="1">IF(VLOOKUP($A$2,Table1[[Practice no.]:[EH]],10,FALSE)="N/A","",VLOOKUP($A$2,Table1[[Practice no.]:[EH]],10,FALSE))</f>
        <v>#VALUE!</v>
      </c>
      <c r="I8" s="94" t="e">
        <f ca="1">IF(VLOOKUP($A$2,Table1[[Practice no.]:[UR]],11,FALSE)="N/A","",VLOOKUP($A$2,Table1[[Practice no.]:[UR]],11,FALSE))</f>
        <v>#VALUE!</v>
      </c>
      <c r="M8" s="107"/>
    </row>
    <row r="9" spans="1:21" ht="26.85" customHeight="1" thickBot="1">
      <c r="A9" s="294"/>
      <c r="C9" s="332" t="s">
        <v>88</v>
      </c>
      <c r="D9" s="333"/>
      <c r="E9" s="95" t="s">
        <v>89</v>
      </c>
      <c r="F9" s="95" t="s">
        <v>90</v>
      </c>
      <c r="G9" s="330" t="s">
        <v>91</v>
      </c>
      <c r="H9" s="331"/>
      <c r="I9" s="95" t="s">
        <v>92</v>
      </c>
      <c r="M9" s="107"/>
    </row>
    <row r="10" spans="1:21" ht="15" thickBot="1">
      <c r="A10" s="294"/>
      <c r="C10" s="334"/>
      <c r="D10" s="335"/>
      <c r="E10" s="94" t="e">
        <f ca="1">IF(VLOOKUP($A$2,Table1[[Practice no.]:[P]],12,FALSE)="N/A","",VLOOKUP($A$2,Table1[[Practice no.]:[P]],12,FALSE))</f>
        <v>#VALUE!</v>
      </c>
      <c r="F10" s="94" t="e">
        <f ca="1">IF(VLOOKUP($A$2,Table1[[Practice no.]:[D]],13,FALSE)="N/A","",VLOOKUP($A$2,Table1[[Practice no.]:[D]],13,FALSE))</f>
        <v>#VALUE!</v>
      </c>
      <c r="G10" s="313" t="e">
        <f ca="1">IF(VLOOKUP($A$2,Table1[[Practice no.]:[C]],14,FALSE)="N/A","",VLOOKUP($A$2,Table1[[Practice no.]:[C]],14,FALSE))</f>
        <v>#VALUE!</v>
      </c>
      <c r="H10" s="314"/>
      <c r="I10" s="96" t="e">
        <f ca="1">IF(VLOOKUP($A$2,Table1[[Practice no.]:[M]],15,FALSE)="N/A","",VLOOKUP($A$2,Table1[[Practice no.]:[M]],15,FALSE))</f>
        <v>#VALUE!</v>
      </c>
      <c r="M10" s="107"/>
    </row>
    <row r="11" spans="1:21" ht="14.1" customHeight="1" thickBot="1">
      <c r="A11" s="294"/>
      <c r="C11" s="332" t="s">
        <v>93</v>
      </c>
      <c r="D11" s="333"/>
      <c r="E11" s="95" t="s">
        <v>94</v>
      </c>
      <c r="F11" s="330" t="s">
        <v>95</v>
      </c>
      <c r="G11" s="331"/>
      <c r="H11" s="330" t="s">
        <v>96</v>
      </c>
      <c r="I11" s="331"/>
      <c r="M11" s="107"/>
    </row>
    <row r="12" spans="1:21" ht="15" thickBot="1">
      <c r="A12" s="294"/>
      <c r="C12" s="334"/>
      <c r="D12" s="335"/>
      <c r="E12" s="94" t="e">
        <f ca="1">IF(VLOOKUP($A$2,Table1[[Practice no.]:[In]],16,FALSE)="N/A","",VLOOKUP($A$2,Table1[[Practice no.]:[In]],16,FALSE))</f>
        <v>#VALUE!</v>
      </c>
      <c r="F12" s="311" t="e">
        <f ca="1">IF(VLOOKUP($A$2,Table1[[Practice no.]:[Pr]],17,FALSE)="N/A","",VLOOKUP($A$2,Table1[[Practice no.]:[Pr]],17,FALSE))</f>
        <v>#VALUE!</v>
      </c>
      <c r="G12" s="312"/>
      <c r="H12" s="313" t="e">
        <f ca="1">IF(VLOOKUP($A$2,Table1[[Practice no.]:[Tr]],18,FALSE)="N/A","",VLOOKUP($A$2,Table1[[Practice no.]:[Tr]],18,FALSE))</f>
        <v>#VALUE!</v>
      </c>
      <c r="I12" s="314"/>
      <c r="M12" s="107"/>
    </row>
    <row r="13" spans="1:21">
      <c r="A13" s="294"/>
      <c r="B13" s="315"/>
      <c r="C13" s="316"/>
      <c r="D13" s="316"/>
      <c r="E13" s="316"/>
      <c r="F13" s="316"/>
      <c r="G13" s="316"/>
      <c r="H13" s="316"/>
      <c r="I13" s="316"/>
      <c r="J13" s="316"/>
      <c r="K13" s="316"/>
      <c r="L13" s="316"/>
      <c r="M13" s="317"/>
      <c r="N13" s="125"/>
    </row>
    <row r="14" spans="1:21" ht="14.1" thickBot="1">
      <c r="A14" s="279"/>
      <c r="B14" s="288"/>
      <c r="C14" s="289"/>
      <c r="D14" s="289"/>
      <c r="E14" s="289"/>
      <c r="F14" s="289"/>
      <c r="G14" s="289"/>
      <c r="H14" s="289"/>
      <c r="I14" s="289"/>
      <c r="J14" s="289"/>
      <c r="K14" s="289"/>
      <c r="L14" s="289"/>
      <c r="M14" s="290"/>
      <c r="N14" s="125"/>
    </row>
    <row r="15" spans="1:21">
      <c r="A15" s="278" t="s">
        <v>503</v>
      </c>
      <c r="B15" s="97">
        <v>1</v>
      </c>
      <c r="C15" s="97">
        <v>2</v>
      </c>
      <c r="D15" s="97">
        <v>3</v>
      </c>
      <c r="E15" s="98">
        <v>4</v>
      </c>
      <c r="F15" s="98">
        <v>5</v>
      </c>
      <c r="G15" s="98">
        <v>6</v>
      </c>
      <c r="H15" s="99">
        <v>7</v>
      </c>
      <c r="I15" s="99">
        <v>8</v>
      </c>
      <c r="J15" s="99">
        <v>9</v>
      </c>
      <c r="K15" s="100">
        <v>10</v>
      </c>
      <c r="L15" s="100">
        <v>11</v>
      </c>
      <c r="M15" s="100">
        <v>12</v>
      </c>
      <c r="N15" s="137"/>
    </row>
    <row r="16" spans="1:21" ht="17.100000000000001" thickBot="1">
      <c r="A16" s="294"/>
      <c r="B16" s="101" t="s">
        <v>504</v>
      </c>
      <c r="C16" s="101" t="s">
        <v>505</v>
      </c>
      <c r="D16" s="101" t="s">
        <v>506</v>
      </c>
      <c r="E16" s="102" t="s">
        <v>507</v>
      </c>
      <c r="F16" s="102" t="s">
        <v>508</v>
      </c>
      <c r="G16" s="102" t="s">
        <v>509</v>
      </c>
      <c r="H16" s="103" t="s">
        <v>510</v>
      </c>
      <c r="I16" s="103" t="s">
        <v>511</v>
      </c>
      <c r="J16" s="103" t="s">
        <v>512</v>
      </c>
      <c r="K16" s="104" t="s">
        <v>513</v>
      </c>
      <c r="L16" s="104" t="s">
        <v>514</v>
      </c>
      <c r="M16" s="104" t="s">
        <v>515</v>
      </c>
      <c r="N16" s="137"/>
    </row>
    <row r="17" spans="1:14" ht="23.1" customHeight="1" thickBot="1">
      <c r="A17" s="279"/>
      <c r="B17" s="112" t="e">
        <f ca="1">IF(VLOOKUP($A$2,Table1[[Practice no.]:[ 1 C02]],19,FALSE)="N/A","",VLOOKUP(VLOOKUP($A$2,Table1[[Practice no.]:[ 1 C02]],19,FALSE),List!$A$2:$B$3,2,FALSE))</f>
        <v>#VALUE!</v>
      </c>
      <c r="C17" s="112" t="e">
        <f ca="1">IF(VLOOKUP($A$2,Table1[[Practice no.]:[2 Res]],20,FALSE)="N/A","",VLOOKUP(VLOOKUP($A$2,Table1[[Practice no.]:[2 Res]],20,FALSE),List!$A$2:$B$3,2,FALSE))</f>
        <v>#VALUE!</v>
      </c>
      <c r="D17" s="112" t="e">
        <f ca="1">IF(VLOOKUP($A$2,Table1[[Practice no.]:[3 W&amp;L]],21,FALSE)="N/A","",VLOOKUP(VLOOKUP($A$2,Table1[[Practice no.]:[3 W&amp;L]],21,FALSE),List!$A$2:$B$3,2,FALSE))</f>
        <v>#VALUE!</v>
      </c>
      <c r="E17" s="112" t="e">
        <f ca="1">IF(VLOOKUP($A$2,Table1[[Practice no.]:[4 
Pol]],22,FALSE)="N/A","",VLOOKUP(VLOOKUP($A$2,Table1[[Practice no.]:[4 
Pol]],22,FALSE),List!$A$2:$B$3,2,FALSE))</f>
        <v>#VALUE!</v>
      </c>
      <c r="F17" s="112" t="e">
        <f ca="1">IF(VLOOKUP($A$2,Table1[[Practice no.]:[5 QoL]],23,FALSE)="N/A","",VLOOKUP(VLOOKUP($A$2,Table1[[Practice no.]:[5 QoL]],23,FALSE),List!$A$2:$B$3,2,FALSE))</f>
        <v>#VALUE!</v>
      </c>
      <c r="G17" s="112" t="e">
        <f ca="1">IF(VLOOKUP($A$2,Table1[[Practice no.]:[6 
Bio]],24,FALSE)="N/A","",VLOOKUP(VLOOKUP($A$2,Table1[[Practice no.]:[6 
Bio]],24,FALSE),List!$A$2:$B$3,2,FALSE))</f>
        <v>#VALUE!</v>
      </c>
      <c r="H17" s="112" t="e">
        <f ca="1">IF(VLOOKUP($A$2,Table1[[Practice no.]:[7 
Dis]],25,FALSE)="N/A","",VLOOKUP(VLOOKUP($A$2,Table1[[Practice no.]:[7 
Dis]],25,FALSE),List!$A$2:$B$3,2,FALSE))</f>
        <v>#VALUE!</v>
      </c>
      <c r="I17" s="112" t="e">
        <f ca="1">IF(VLOOKUP($A$2,Table1[[Practice no.]:[8 
Mat]],26,FALSE)="N/A","",VLOOKUP(VLOOKUP($A$2,Table1[[Practice no.]:[8 
Mat]],26,FALSE),List!$A$2:$B$3,2,FALSE))</f>
        <v>#VALUE!</v>
      </c>
      <c r="J17" s="112" t="e">
        <f ca="1">IF(VLOOKUP($A$2,Table1[[Practice no.]:[9 
Inc]],27,FALSE)="N/A","",VLOOKUP(VLOOKUP($A$2,Table1[[Practice no.]:[9 
Inc]],27,FALSE),List!$A$2:$B$3,2,FALSE))</f>
        <v>#VALUE!</v>
      </c>
      <c r="K17" s="112" t="e">
        <f ca="1">IF(VLOOKUP($A$2,Table1[[Practice no.]:[10 Con]],28,FALSE)="N/A","",VLOOKUP(VLOOKUP($A$2,Table1[[Practice no.]:[10 Con]],28,FALSE),List!$A$2:$B$3,2,FALSE))</f>
        <v>#VALUE!</v>
      </c>
      <c r="L17" s="112" t="e">
        <f ca="1">IF(VLOOKUP($A$2,Table1[[Practice no.]:[11 Saf]],29,FALSE)="N/A","",VLOOKUP(VLOOKUP($A$2,Table1[[Practice no.]:[11 Saf]],29,FALSE),List!$A$2:$B$3,2,FALSE))</f>
        <v>#VALUE!</v>
      </c>
      <c r="M17" s="112" t="e">
        <f ca="1">IF(VLOOKUP($A$2,Table1[[Practice no.]:[12 Aff]],30,FALSE)="N/A","",VLOOKUP(VLOOKUP($A$2,Table1[[Practice no.]:[12 Aff]],30,FALSE),List!$A$2:$B$3,2,FALSE))</f>
        <v>#VALUE!</v>
      </c>
      <c r="N17" s="138"/>
    </row>
    <row r="18" spans="1:14" ht="178.35" customHeight="1">
      <c r="A18" s="278" t="s">
        <v>516</v>
      </c>
      <c r="B18" s="298" t="s">
        <v>557</v>
      </c>
      <c r="C18" s="299"/>
      <c r="D18" s="299"/>
      <c r="E18" s="299"/>
      <c r="F18" s="299"/>
      <c r="G18" s="299"/>
      <c r="H18" s="299"/>
      <c r="I18" s="299"/>
      <c r="J18" s="299"/>
      <c r="K18" s="299"/>
      <c r="L18" s="299"/>
      <c r="M18" s="300"/>
      <c r="N18" s="133"/>
    </row>
    <row r="19" spans="1:14" ht="218.85" customHeight="1" thickBot="1">
      <c r="A19" s="279"/>
      <c r="B19" s="301"/>
      <c r="C19" s="302"/>
      <c r="D19" s="302"/>
      <c r="E19" s="302"/>
      <c r="F19" s="302"/>
      <c r="G19" s="302"/>
      <c r="H19" s="302"/>
      <c r="I19" s="302"/>
      <c r="J19" s="302"/>
      <c r="K19" s="302"/>
      <c r="L19" s="302"/>
      <c r="M19" s="303"/>
      <c r="N19" s="133"/>
    </row>
    <row r="20" spans="1:14" ht="36.75" customHeight="1">
      <c r="A20" s="304" t="s">
        <v>558</v>
      </c>
      <c r="B20" s="298"/>
      <c r="C20" s="299"/>
      <c r="D20" s="299"/>
      <c r="E20" s="299"/>
      <c r="F20" s="299"/>
      <c r="G20" s="299"/>
      <c r="H20" s="299"/>
      <c r="I20" s="299"/>
      <c r="J20" s="299"/>
      <c r="K20" s="299"/>
      <c r="L20" s="299"/>
      <c r="M20" s="300"/>
      <c r="N20" s="116"/>
    </row>
    <row r="21" spans="1:14" ht="143.85" customHeight="1">
      <c r="A21" s="338"/>
      <c r="B21" s="336"/>
      <c r="C21" s="337"/>
      <c r="D21" s="337"/>
      <c r="E21" s="337"/>
      <c r="F21" s="337"/>
      <c r="G21" s="337"/>
      <c r="H21" s="337"/>
      <c r="I21" s="337"/>
      <c r="J21" s="337"/>
      <c r="K21" s="337"/>
      <c r="L21" s="337"/>
      <c r="M21" s="343"/>
      <c r="N21" s="116"/>
    </row>
    <row r="22" spans="1:14" ht="20.85" customHeight="1">
      <c r="A22" s="338"/>
      <c r="B22" s="336" t="s">
        <v>559</v>
      </c>
      <c r="C22" s="337"/>
      <c r="D22" s="337"/>
      <c r="E22" s="337"/>
      <c r="F22" s="337"/>
      <c r="G22" s="344" t="s">
        <v>560</v>
      </c>
      <c r="H22" s="344"/>
      <c r="I22" s="344"/>
      <c r="J22" s="344"/>
      <c r="K22" s="344"/>
      <c r="L22" s="344"/>
      <c r="M22" s="345"/>
      <c r="N22" s="116"/>
    </row>
    <row r="23" spans="1:14" ht="12.75" customHeight="1" thickBot="1">
      <c r="A23" s="305"/>
      <c r="B23" s="339"/>
      <c r="C23" s="340"/>
      <c r="D23" s="340"/>
      <c r="E23" s="340"/>
      <c r="F23" s="340"/>
      <c r="G23" s="115"/>
      <c r="H23" s="115"/>
      <c r="I23" s="115"/>
      <c r="J23" s="115"/>
      <c r="K23" s="115"/>
      <c r="L23" s="115"/>
      <c r="M23" s="114"/>
      <c r="N23" s="134"/>
    </row>
    <row r="24" spans="1:14" ht="14.1" thickBot="1">
      <c r="A24" s="278" t="s">
        <v>57</v>
      </c>
      <c r="B24" s="295"/>
      <c r="C24" s="296"/>
      <c r="D24" s="296"/>
      <c r="E24" s="296"/>
      <c r="F24" s="296"/>
      <c r="G24" s="296"/>
      <c r="H24" s="296"/>
      <c r="I24" s="296"/>
      <c r="J24" s="296"/>
      <c r="K24" s="296"/>
      <c r="L24" s="296"/>
      <c r="M24" s="297"/>
      <c r="N24" s="125"/>
    </row>
    <row r="25" spans="1:14" ht="32.1" customHeight="1" thickBot="1">
      <c r="A25" s="294"/>
      <c r="C25" s="286" t="s">
        <v>42</v>
      </c>
      <c r="D25" s="287"/>
      <c r="E25" s="105" t="e">
        <f ca="1">IF(VLOOKUP($A$2,Table1[[Practice no.]:[1]],31,FALSE)="N/A","",VLOOKUP($A$2,Table1[[Practice no.]:[1]],31,FALSE))</f>
        <v>#VALUE!</v>
      </c>
      <c r="F25" s="286" t="s">
        <v>520</v>
      </c>
      <c r="G25" s="287"/>
      <c r="H25" s="105" t="e">
        <f ca="1">IF(VLOOKUP($A$2,Table1[[Practice no.]:[7]],37,FALSE)="N/A","",VLOOKUP($A$2,Table1[[Practice no.]:[7]],37,FALSE))</f>
        <v>#VALUE!</v>
      </c>
      <c r="M25" s="107"/>
    </row>
    <row r="26" spans="1:14" ht="32.1" customHeight="1" thickBot="1">
      <c r="A26" s="294"/>
      <c r="C26" s="286" t="s">
        <v>44</v>
      </c>
      <c r="D26" s="287"/>
      <c r="E26" s="105" t="e">
        <f ca="1">IF(VLOOKUP($A$2,Table1[[Practice no.]:[2]],32,FALSE)="N/A","",VLOOKUP($A$2,Table1[[Practice no.]:[2]],32,FALSE))</f>
        <v>#VALUE!</v>
      </c>
      <c r="F26" s="286" t="s">
        <v>45</v>
      </c>
      <c r="G26" s="287"/>
      <c r="H26" s="105" t="e">
        <f ca="1">IF(VLOOKUP($A$2,Table1[[Practice no.]:[8]],38,FALSE)="N/A","",VLOOKUP($A$2,Table1[[Practice no.]:[8]],38,FALSE))</f>
        <v>#VALUE!</v>
      </c>
      <c r="M26" s="107"/>
    </row>
    <row r="27" spans="1:14" ht="32.1" customHeight="1" thickBot="1">
      <c r="A27" s="294"/>
      <c r="C27" s="286" t="s">
        <v>46</v>
      </c>
      <c r="D27" s="287"/>
      <c r="E27" s="105" t="e">
        <f ca="1">IF(VLOOKUP($A$2,Table1[[Practice no.]:[3]],33,FALSE)="N/A","",VLOOKUP($A$2,Table1[[Practice no.]:[3]],33,FALSE))</f>
        <v>#VALUE!</v>
      </c>
      <c r="F27" s="286" t="s">
        <v>47</v>
      </c>
      <c r="G27" s="287"/>
      <c r="H27" s="105" t="e">
        <f ca="1">IF(VLOOKUP($A$2,Table1[[Practice no.]:[9]],39,FALSE)="N/A","",VLOOKUP($A$2,Table1[[Practice no.]:[9]],39,FALSE))</f>
        <v>#VALUE!</v>
      </c>
      <c r="M27" s="107"/>
    </row>
    <row r="28" spans="1:14" ht="32.1" customHeight="1" thickBot="1">
      <c r="A28" s="294"/>
      <c r="C28" s="286" t="s">
        <v>48</v>
      </c>
      <c r="D28" s="287"/>
      <c r="E28" s="105" t="e">
        <f ca="1">IF(VLOOKUP($A$2,Table1[[Practice no.]:[4]],34,FALSE)="N/A","",VLOOKUP($A$2,Table1[[Practice no.]:[4]],34,FALSE))</f>
        <v>#VALUE!</v>
      </c>
      <c r="F28" s="286" t="s">
        <v>49</v>
      </c>
      <c r="G28" s="287"/>
      <c r="H28" s="105" t="e">
        <f ca="1">IF(VLOOKUP($A$2,Table1[[Practice no.]:[10]],40,FALSE)="N/A","",VLOOKUP($A$2,Table1[[Practice no.]:[10]],40,FALSE))</f>
        <v>#VALUE!</v>
      </c>
      <c r="M28" s="107"/>
    </row>
    <row r="29" spans="1:14" ht="32.1" customHeight="1" thickBot="1">
      <c r="A29" s="294"/>
      <c r="C29" s="286" t="s">
        <v>50</v>
      </c>
      <c r="D29" s="287"/>
      <c r="E29" s="105" t="e">
        <f ca="1">IF(VLOOKUP($A$2,Table1[[Practice no.]:[5]],35,FALSE)="N/A","",VLOOKUP($A$2,Table1[[Practice no.]:[5]],35,FALSE))</f>
        <v>#VALUE!</v>
      </c>
      <c r="F29" s="286" t="s">
        <v>51</v>
      </c>
      <c r="G29" s="287"/>
      <c r="H29" s="105" t="e">
        <f ca="1">IF(VLOOKUP($A$2,Table1[[Practice no.]:[11]],41,FALSE)="N/A","",VLOOKUP($A$2,Table1[[Practice no.]:[11]],41,FALSE))</f>
        <v>#VALUE!</v>
      </c>
      <c r="M29" s="107"/>
    </row>
    <row r="30" spans="1:14" ht="32.1" customHeight="1" thickBot="1">
      <c r="A30" s="294"/>
      <c r="C30" s="286" t="s">
        <v>52</v>
      </c>
      <c r="D30" s="287"/>
      <c r="E30" s="105" t="e">
        <f ca="1">IF(VLOOKUP($A$2,Table1[[Practice no.]:[6]],36,FALSE)="N/A","",VLOOKUP($A$2,Table1[[Practice no.]:[6]],36,FALSE))</f>
        <v>#VALUE!</v>
      </c>
      <c r="F30" s="286" t="s">
        <v>53</v>
      </c>
      <c r="G30" s="287"/>
      <c r="H30" s="105" t="e">
        <f ca="1">IF(VLOOKUP($A$2,Table1[[Practice no.]:[12]],42,FALSE)="N/A","",VLOOKUP($A$2,Table1[[Practice no.]:[12]],42,FALSE))</f>
        <v>#VALUE!</v>
      </c>
      <c r="M30" s="107"/>
    </row>
    <row r="31" spans="1:14" ht="14.1" thickBot="1">
      <c r="A31" s="279"/>
      <c r="B31" s="288"/>
      <c r="C31" s="289"/>
      <c r="D31" s="289"/>
      <c r="E31" s="289"/>
      <c r="F31" s="289"/>
      <c r="G31" s="289"/>
      <c r="H31" s="289"/>
      <c r="I31" s="289"/>
      <c r="J31" s="289"/>
      <c r="K31" s="289"/>
      <c r="L31" s="289"/>
      <c r="M31" s="290"/>
      <c r="N31" s="125"/>
    </row>
    <row r="32" spans="1:14" ht="252" customHeight="1" thickBot="1">
      <c r="A32" s="92" t="s">
        <v>521</v>
      </c>
      <c r="B32" s="291" t="s">
        <v>561</v>
      </c>
      <c r="C32" s="292"/>
      <c r="D32" s="292"/>
      <c r="E32" s="292"/>
      <c r="F32" s="292"/>
      <c r="G32" s="292"/>
      <c r="H32" s="292"/>
      <c r="I32" s="292"/>
      <c r="J32" s="292"/>
      <c r="K32" s="292"/>
      <c r="L32" s="292"/>
      <c r="M32" s="293"/>
      <c r="N32" s="122"/>
    </row>
    <row r="33" spans="1:14" ht="80.849999999999994" customHeight="1">
      <c r="A33" s="278" t="s">
        <v>523</v>
      </c>
      <c r="B33" s="280" t="s">
        <v>562</v>
      </c>
      <c r="C33" s="281"/>
      <c r="D33" s="281"/>
      <c r="E33" s="281"/>
      <c r="F33" s="281"/>
      <c r="G33" s="281"/>
      <c r="H33" s="281"/>
      <c r="I33" s="281"/>
      <c r="J33" s="281"/>
      <c r="K33" s="281"/>
      <c r="L33" s="281"/>
      <c r="M33" s="282"/>
      <c r="N33" s="133"/>
    </row>
    <row r="34" spans="1:14" ht="193.35" customHeight="1" thickBot="1">
      <c r="A34" s="279"/>
      <c r="B34" s="283"/>
      <c r="C34" s="284"/>
      <c r="D34" s="284"/>
      <c r="E34" s="284"/>
      <c r="F34" s="284"/>
      <c r="G34" s="284"/>
      <c r="H34" s="284"/>
      <c r="I34" s="284"/>
      <c r="J34" s="284"/>
      <c r="K34" s="284"/>
      <c r="L34" s="284"/>
      <c r="M34" s="285"/>
      <c r="N34" s="133"/>
    </row>
  </sheetData>
  <sheetProtection sheet="1" objects="1" scenarios="1"/>
  <mergeCells count="48">
    <mergeCell ref="B2:M2"/>
    <mergeCell ref="O2:Q2"/>
    <mergeCell ref="S2:U2"/>
    <mergeCell ref="B3:M3"/>
    <mergeCell ref="A4:A14"/>
    <mergeCell ref="B4:M4"/>
    <mergeCell ref="C5:D6"/>
    <mergeCell ref="C7:D8"/>
    <mergeCell ref="F7:G7"/>
    <mergeCell ref="F8:G8"/>
    <mergeCell ref="C9:D10"/>
    <mergeCell ref="G9:H9"/>
    <mergeCell ref="G10:H10"/>
    <mergeCell ref="C11:D12"/>
    <mergeCell ref="F11:G11"/>
    <mergeCell ref="H11:I11"/>
    <mergeCell ref="F12:G12"/>
    <mergeCell ref="H12:I12"/>
    <mergeCell ref="C28:D28"/>
    <mergeCell ref="F28:G28"/>
    <mergeCell ref="B13:M13"/>
    <mergeCell ref="B14:M14"/>
    <mergeCell ref="A15:A17"/>
    <mergeCell ref="A18:A19"/>
    <mergeCell ref="B18:M19"/>
    <mergeCell ref="A20:A23"/>
    <mergeCell ref="B21:G21"/>
    <mergeCell ref="H21:M21"/>
    <mergeCell ref="B23:F23"/>
    <mergeCell ref="B20:M20"/>
    <mergeCell ref="B22:F22"/>
    <mergeCell ref="G22:M22"/>
    <mergeCell ref="A33:A34"/>
    <mergeCell ref="B33:M34"/>
    <mergeCell ref="C29:D29"/>
    <mergeCell ref="F29:G29"/>
    <mergeCell ref="C30:D30"/>
    <mergeCell ref="F30:G30"/>
    <mergeCell ref="B31:M31"/>
    <mergeCell ref="B32:M32"/>
    <mergeCell ref="A24:A31"/>
    <mergeCell ref="B24:M24"/>
    <mergeCell ref="C25:D25"/>
    <mergeCell ref="F25:G25"/>
    <mergeCell ref="C26:D26"/>
    <mergeCell ref="F26:G26"/>
    <mergeCell ref="C27:D27"/>
    <mergeCell ref="F27:G27"/>
  </mergeCells>
  <pageMargins left="0.7" right="0.7" top="0.75" bottom="0.75" header="0.3" footer="0.3"/>
  <headerFooter>
    <oddFooter>&amp;C_x000D_&amp;1#&amp;"Calibri"&amp;8&amp;K000000 INTERNAL. This information is accessible to ADB Management and staff. It may be shared outside ADB with appropriate permission.</oddFooter>
  </headerFooter>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135A89A-92C5-497A-8FA5-8528919C9831}">
  <sheetPr codeName="Sheet9"/>
  <dimension ref="A1:U34"/>
  <sheetViews>
    <sheetView zoomScale="115" zoomScaleNormal="115" workbookViewId="0">
      <pane ySplit="2" topLeftCell="A3" activePane="bottomLeft" state="frozen"/>
      <selection pane="bottomLeft" activeCell="A2" sqref="A2"/>
      <selection activeCell="A2" sqref="A2"/>
    </sheetView>
  </sheetViews>
  <sheetFormatPr defaultColWidth="8.85546875" defaultRowHeight="12.95"/>
  <cols>
    <col min="1" max="1" width="15.28515625" style="106" customWidth="1"/>
    <col min="2" max="13" width="11.85546875" style="106" customWidth="1"/>
    <col min="14" max="14" width="5.140625" style="106" customWidth="1"/>
    <col min="15" max="16" width="8.85546875" style="106"/>
    <col min="17" max="17" width="8.85546875" style="106" customWidth="1"/>
    <col min="18" max="18" width="2.28515625" style="106" customWidth="1"/>
    <col min="19" max="16384" width="8.85546875" style="106"/>
  </cols>
  <sheetData>
    <row r="1" spans="1:21" ht="14.1" thickBot="1"/>
    <row r="2" spans="1:21" ht="22.35" customHeight="1" thickBot="1">
      <c r="A2" s="89" t="e" cm="1">
        <f t="array" aca="1" ref="A2" ca="1">MID(CELL("filename",A2),FIND("]",CELL("filename",A2))+1,255)</f>
        <v>#VALUE!</v>
      </c>
      <c r="B2" s="318" t="e">
        <f ca="1">IF(VLOOKUP(A2,'Raw Data'!C6:D154,2,FALSE)="","",VLOOKUP(A2,'Raw Data'!C6:D154,2,FALSE))</f>
        <v>#VALUE!</v>
      </c>
      <c r="C2" s="319"/>
      <c r="D2" s="319"/>
      <c r="E2" s="319"/>
      <c r="F2" s="319"/>
      <c r="G2" s="319"/>
      <c r="H2" s="319"/>
      <c r="I2" s="319"/>
      <c r="J2" s="319"/>
      <c r="K2" s="319"/>
      <c r="L2" s="319"/>
      <c r="M2" s="320"/>
      <c r="N2" s="136"/>
      <c r="O2" s="321" t="str">
        <f>HYPERLINK("#'National level'!A15","Back to National level sheet")</f>
        <v>Back to National level sheet</v>
      </c>
      <c r="P2" s="321"/>
      <c r="Q2" s="321"/>
      <c r="S2" s="322" t="str">
        <f>HYPERLINK("#'Project level'!A21","Back to Project level sheet")</f>
        <v>Back to Project level sheet</v>
      </c>
      <c r="T2" s="322"/>
      <c r="U2" s="322"/>
    </row>
    <row r="3" spans="1:21" ht="59.1" customHeight="1" thickBot="1">
      <c r="A3" s="90" t="s">
        <v>500</v>
      </c>
      <c r="B3" s="323" t="s">
        <v>563</v>
      </c>
      <c r="C3" s="324"/>
      <c r="D3" s="324"/>
      <c r="E3" s="324"/>
      <c r="F3" s="324"/>
      <c r="G3" s="324"/>
      <c r="H3" s="324"/>
      <c r="I3" s="324"/>
      <c r="J3" s="324"/>
      <c r="K3" s="324"/>
      <c r="L3" s="324"/>
      <c r="M3" s="325"/>
      <c r="N3" s="122"/>
    </row>
    <row r="4" spans="1:21" ht="14.1" thickBot="1">
      <c r="A4" s="278" t="s">
        <v>502</v>
      </c>
      <c r="B4" s="295"/>
      <c r="C4" s="296"/>
      <c r="D4" s="296"/>
      <c r="E4" s="296"/>
      <c r="F4" s="296"/>
      <c r="G4" s="296"/>
      <c r="H4" s="296"/>
      <c r="I4" s="296"/>
      <c r="J4" s="296"/>
      <c r="K4" s="296"/>
      <c r="L4" s="296"/>
      <c r="M4" s="297"/>
      <c r="N4" s="125"/>
    </row>
    <row r="5" spans="1:21" ht="26.85" customHeight="1" thickBot="1">
      <c r="A5" s="294"/>
      <c r="C5" s="326" t="s">
        <v>77</v>
      </c>
      <c r="D5" s="327"/>
      <c r="E5" s="93" t="s">
        <v>78</v>
      </c>
      <c r="F5" s="93" t="s">
        <v>79</v>
      </c>
      <c r="G5" s="93" t="s">
        <v>80</v>
      </c>
      <c r="H5" s="93" t="s">
        <v>81</v>
      </c>
      <c r="I5" s="93" t="s">
        <v>82</v>
      </c>
      <c r="M5" s="107"/>
    </row>
    <row r="6" spans="1:21" ht="15" thickBot="1">
      <c r="A6" s="294"/>
      <c r="C6" s="328"/>
      <c r="D6" s="329"/>
      <c r="E6" s="94" t="e">
        <f ca="1">IF(VLOOKUP($A$2,Table1[[Practice no.]:[Mt]],3,FALSE)="N/A","",VLOOKUP($A$2,Table1[[Practice no.]:[Mt]],3,FALSE))</f>
        <v>#VALUE!</v>
      </c>
      <c r="F6" s="94" t="e">
        <f ca="1">IF(VLOOKUP($A$2,Table1[[Practice no.]:[F]],4,FALSE)="N/A","",VLOOKUP($A$2,Table1[[Practice no.]:[F]],4,FALSE))</f>
        <v>#VALUE!</v>
      </c>
      <c r="G6" s="94" t="e">
        <f ca="1">IF(VLOOKUP($A$2,Table1[[Practice no.]:[A]],5,FALSE)="N/A","",VLOOKUP($A$2,Table1[[Practice no.]:[A]],5,FALSE))</f>
        <v>#VALUE!</v>
      </c>
      <c r="H6" s="94" t="e">
        <f ca="1">IF(VLOOKUP($A$2,Table1[[Practice no.]:[T]],6,FALSE)="N/A","",VLOOKUP($A$2,Table1[[Practice no.]:[T]],6,FALSE))</f>
        <v>#VALUE!</v>
      </c>
      <c r="I6" s="94" t="e">
        <f ca="1">IF(VLOOKUP($A$2,Table1[[Practice no.]:[PI]],7,FALSE)="N/A","",VLOOKUP($A$2,Table1[[Practice no.]:[PI]],7,FALSE))</f>
        <v>#VALUE!</v>
      </c>
      <c r="M6" s="107"/>
    </row>
    <row r="7" spans="1:21" ht="26.85" customHeight="1" thickBot="1">
      <c r="A7" s="294"/>
      <c r="C7" s="326" t="s">
        <v>83</v>
      </c>
      <c r="D7" s="327"/>
      <c r="E7" s="95" t="s">
        <v>84</v>
      </c>
      <c r="F7" s="330" t="s">
        <v>85</v>
      </c>
      <c r="G7" s="331"/>
      <c r="H7" s="95" t="s">
        <v>86</v>
      </c>
      <c r="I7" s="95" t="s">
        <v>87</v>
      </c>
      <c r="M7" s="107"/>
    </row>
    <row r="8" spans="1:21" ht="15" thickBot="1">
      <c r="A8" s="294"/>
      <c r="C8" s="328"/>
      <c r="D8" s="329"/>
      <c r="E8" s="94" t="e">
        <f ca="1">IF(VLOOKUP($A$2,Table1[[Practice no.]:[LR]],8,FALSE)="N/A","",VLOOKUP(A$2,Table1[[Practice no.]:[LR]],8,FALSE))</f>
        <v>#VALUE!</v>
      </c>
      <c r="F8" s="311" t="e">
        <f ca="1">IF(VLOOKUP($A$2,Table1[[Practice no.]:[PH]],9,FALSE)="N/A","",VLOOKUP($A$2,Table1[[Practice no.]:[PH]],9,FALSE))</f>
        <v>#VALUE!</v>
      </c>
      <c r="G8" s="312"/>
      <c r="H8" s="94" t="e">
        <f ca="1">IF(VLOOKUP($A$2,Table1[[Practice no.]:[EH]],10,FALSE)="N/A","",VLOOKUP($A$2,Table1[[Practice no.]:[EH]],10,FALSE))</f>
        <v>#VALUE!</v>
      </c>
      <c r="I8" s="94" t="e">
        <f ca="1">IF(VLOOKUP($A$2,Table1[[Practice no.]:[UR]],11,FALSE)="N/A","",VLOOKUP($A$2,Table1[[Practice no.]:[UR]],11,FALSE))</f>
        <v>#VALUE!</v>
      </c>
      <c r="M8" s="107"/>
    </row>
    <row r="9" spans="1:21" ht="26.85" customHeight="1" thickBot="1">
      <c r="A9" s="294"/>
      <c r="C9" s="332" t="s">
        <v>88</v>
      </c>
      <c r="D9" s="333"/>
      <c r="E9" s="95" t="s">
        <v>89</v>
      </c>
      <c r="F9" s="95" t="s">
        <v>90</v>
      </c>
      <c r="G9" s="330" t="s">
        <v>91</v>
      </c>
      <c r="H9" s="331"/>
      <c r="I9" s="95" t="s">
        <v>92</v>
      </c>
      <c r="M9" s="107"/>
    </row>
    <row r="10" spans="1:21" ht="15" thickBot="1">
      <c r="A10" s="294"/>
      <c r="C10" s="334"/>
      <c r="D10" s="335"/>
      <c r="E10" s="94" t="e">
        <f ca="1">IF(VLOOKUP($A$2,Table1[[Practice no.]:[P]],12,FALSE)="N/A","",VLOOKUP($A$2,Table1[[Practice no.]:[P]],12,FALSE))</f>
        <v>#VALUE!</v>
      </c>
      <c r="F10" s="94" t="e">
        <f ca="1">IF(VLOOKUP($A$2,Table1[[Practice no.]:[D]],13,FALSE)="N/A","",VLOOKUP($A$2,Table1[[Practice no.]:[D]],13,FALSE))</f>
        <v>#VALUE!</v>
      </c>
      <c r="G10" s="313" t="e">
        <f ca="1">IF(VLOOKUP($A$2,Table1[[Practice no.]:[C]],14,FALSE)="N/A","",VLOOKUP($A$2,Table1[[Practice no.]:[C]],14,FALSE))</f>
        <v>#VALUE!</v>
      </c>
      <c r="H10" s="314"/>
      <c r="I10" s="96" t="e">
        <f ca="1">IF(VLOOKUP($A$2,Table1[[Practice no.]:[M]],15,FALSE)="N/A","",VLOOKUP($A$2,Table1[[Practice no.]:[M]],15,FALSE))</f>
        <v>#VALUE!</v>
      </c>
      <c r="M10" s="107"/>
    </row>
    <row r="11" spans="1:21" ht="14.1" customHeight="1" thickBot="1">
      <c r="A11" s="294"/>
      <c r="C11" s="332" t="s">
        <v>93</v>
      </c>
      <c r="D11" s="333"/>
      <c r="E11" s="95" t="s">
        <v>94</v>
      </c>
      <c r="F11" s="330" t="s">
        <v>95</v>
      </c>
      <c r="G11" s="331"/>
      <c r="H11" s="330" t="s">
        <v>96</v>
      </c>
      <c r="I11" s="331"/>
      <c r="M11" s="107"/>
    </row>
    <row r="12" spans="1:21" ht="15" thickBot="1">
      <c r="A12" s="294"/>
      <c r="C12" s="334"/>
      <c r="D12" s="335"/>
      <c r="E12" s="94" t="e">
        <f ca="1">IF(VLOOKUP($A$2,Table1[[Practice no.]:[In]],16,FALSE)="N/A","",VLOOKUP($A$2,Table1[[Practice no.]:[In]],16,FALSE))</f>
        <v>#VALUE!</v>
      </c>
      <c r="F12" s="311" t="e">
        <f ca="1">IF(VLOOKUP($A$2,Table1[[Practice no.]:[Pr]],17,FALSE)="N/A","",VLOOKUP($A$2,Table1[[Practice no.]:[Pr]],17,FALSE))</f>
        <v>#VALUE!</v>
      </c>
      <c r="G12" s="312"/>
      <c r="H12" s="313" t="e">
        <f ca="1">IF(VLOOKUP($A$2,Table1[[Practice no.]:[Tr]],18,FALSE)="N/A","",VLOOKUP($A$2,Table1[[Practice no.]:[Tr]],18,FALSE))</f>
        <v>#VALUE!</v>
      </c>
      <c r="I12" s="314"/>
      <c r="M12" s="107"/>
    </row>
    <row r="13" spans="1:21">
      <c r="A13" s="294"/>
      <c r="B13" s="315"/>
      <c r="C13" s="316"/>
      <c r="D13" s="316"/>
      <c r="E13" s="316"/>
      <c r="F13" s="316"/>
      <c r="G13" s="316"/>
      <c r="H13" s="316"/>
      <c r="I13" s="316"/>
      <c r="J13" s="316"/>
      <c r="K13" s="316"/>
      <c r="L13" s="316"/>
      <c r="M13" s="317"/>
      <c r="N13" s="125"/>
    </row>
    <row r="14" spans="1:21" ht="14.1" thickBot="1">
      <c r="A14" s="279"/>
      <c r="B14" s="288"/>
      <c r="C14" s="289"/>
      <c r="D14" s="289"/>
      <c r="E14" s="289"/>
      <c r="F14" s="289"/>
      <c r="G14" s="289"/>
      <c r="H14" s="289"/>
      <c r="I14" s="289"/>
      <c r="J14" s="289"/>
      <c r="K14" s="289"/>
      <c r="L14" s="289"/>
      <c r="M14" s="290"/>
      <c r="N14" s="125"/>
    </row>
    <row r="15" spans="1:21">
      <c r="A15" s="278" t="s">
        <v>503</v>
      </c>
      <c r="B15" s="97">
        <v>1</v>
      </c>
      <c r="C15" s="97">
        <v>2</v>
      </c>
      <c r="D15" s="97">
        <v>3</v>
      </c>
      <c r="E15" s="98">
        <v>4</v>
      </c>
      <c r="F15" s="98">
        <v>5</v>
      </c>
      <c r="G15" s="98">
        <v>6</v>
      </c>
      <c r="H15" s="99">
        <v>7</v>
      </c>
      <c r="I15" s="99">
        <v>8</v>
      </c>
      <c r="J15" s="99">
        <v>9</v>
      </c>
      <c r="K15" s="100">
        <v>10</v>
      </c>
      <c r="L15" s="100">
        <v>11</v>
      </c>
      <c r="M15" s="100">
        <v>12</v>
      </c>
      <c r="N15" s="137"/>
    </row>
    <row r="16" spans="1:21" ht="17.100000000000001" thickBot="1">
      <c r="A16" s="294"/>
      <c r="B16" s="101" t="s">
        <v>504</v>
      </c>
      <c r="C16" s="101" t="s">
        <v>505</v>
      </c>
      <c r="D16" s="101" t="s">
        <v>506</v>
      </c>
      <c r="E16" s="102" t="s">
        <v>507</v>
      </c>
      <c r="F16" s="102" t="s">
        <v>508</v>
      </c>
      <c r="G16" s="102" t="s">
        <v>509</v>
      </c>
      <c r="H16" s="103" t="s">
        <v>510</v>
      </c>
      <c r="I16" s="103" t="s">
        <v>511</v>
      </c>
      <c r="J16" s="103" t="s">
        <v>512</v>
      </c>
      <c r="K16" s="104" t="s">
        <v>513</v>
      </c>
      <c r="L16" s="104" t="s">
        <v>514</v>
      </c>
      <c r="M16" s="104" t="s">
        <v>515</v>
      </c>
      <c r="N16" s="137"/>
    </row>
    <row r="17" spans="1:14" ht="23.1" customHeight="1" thickBot="1">
      <c r="A17" s="279"/>
      <c r="B17" s="112" t="e">
        <f ca="1">IF(VLOOKUP($A$2,Table1[[Practice no.]:[ 1 C02]],19,FALSE)="N/A","",VLOOKUP(VLOOKUP($A$2,Table1[[Practice no.]:[ 1 C02]],19,FALSE),List!$A$2:$B$3,2,FALSE))</f>
        <v>#VALUE!</v>
      </c>
      <c r="C17" s="112" t="e">
        <f ca="1">IF(VLOOKUP($A$2,Table1[[Practice no.]:[2 Res]],20,FALSE)="N/A","",VLOOKUP(VLOOKUP($A$2,Table1[[Practice no.]:[2 Res]],20,FALSE),List!$A$2:$B$3,2,FALSE))</f>
        <v>#VALUE!</v>
      </c>
      <c r="D17" s="112" t="e">
        <f ca="1">IF(VLOOKUP($A$2,Table1[[Practice no.]:[3 W&amp;L]],21,FALSE)="N/A","",VLOOKUP(VLOOKUP($A$2,Table1[[Practice no.]:[3 W&amp;L]],21,FALSE),List!$A$2:$B$3,2,FALSE))</f>
        <v>#VALUE!</v>
      </c>
      <c r="E17" s="112" t="e">
        <f ca="1">IF(VLOOKUP($A$2,Table1[[Practice no.]:[4 
Pol]],22,FALSE)="N/A","",VLOOKUP(VLOOKUP($A$2,Table1[[Practice no.]:[4 
Pol]],22,FALSE),List!$A$2:$B$3,2,FALSE))</f>
        <v>#VALUE!</v>
      </c>
      <c r="F17" s="112" t="e">
        <f ca="1">IF(VLOOKUP($A$2,Table1[[Practice no.]:[5 QoL]],23,FALSE)="N/A","",VLOOKUP(VLOOKUP($A$2,Table1[[Practice no.]:[5 QoL]],23,FALSE),List!$A$2:$B$3,2,FALSE))</f>
        <v>#VALUE!</v>
      </c>
      <c r="G17" s="112" t="e">
        <f ca="1">IF(VLOOKUP($A$2,Table1[[Practice no.]:[6 
Bio]],24,FALSE)="N/A","",VLOOKUP(VLOOKUP($A$2,Table1[[Practice no.]:[6 
Bio]],24,FALSE),List!$A$2:$B$3,2,FALSE))</f>
        <v>#VALUE!</v>
      </c>
      <c r="H17" s="112" t="e">
        <f ca="1">IF(VLOOKUP($A$2,Table1[[Practice no.]:[7 
Dis]],25,FALSE)="N/A","",VLOOKUP(VLOOKUP($A$2,Table1[[Practice no.]:[7 
Dis]],25,FALSE),List!$A$2:$B$3,2,FALSE))</f>
        <v>#VALUE!</v>
      </c>
      <c r="I17" s="112" t="e">
        <f ca="1">IF(VLOOKUP($A$2,Table1[[Practice no.]:[8 
Mat]],26,FALSE)="N/A","",VLOOKUP(VLOOKUP($A$2,Table1[[Practice no.]:[8 
Mat]],26,FALSE),List!$A$2:$B$3,2,FALSE))</f>
        <v>#VALUE!</v>
      </c>
      <c r="J17" s="112" t="e">
        <f ca="1">IF(VLOOKUP($A$2,Table1[[Practice no.]:[9 
Inc]],27,FALSE)="N/A","",VLOOKUP(VLOOKUP($A$2,Table1[[Practice no.]:[9 
Inc]],27,FALSE),List!$A$2:$B$3,2,FALSE))</f>
        <v>#VALUE!</v>
      </c>
      <c r="K17" s="112" t="e">
        <f ca="1">IF(VLOOKUP($A$2,Table1[[Practice no.]:[10 Con]],28,FALSE)="N/A","",VLOOKUP(VLOOKUP($A$2,Table1[[Practice no.]:[10 Con]],28,FALSE),List!$A$2:$B$3,2,FALSE))</f>
        <v>#VALUE!</v>
      </c>
      <c r="L17" s="112" t="e">
        <f ca="1">IF(VLOOKUP($A$2,Table1[[Practice no.]:[11 Saf]],29,FALSE)="N/A","",VLOOKUP(VLOOKUP($A$2,Table1[[Practice no.]:[11 Saf]],29,FALSE),List!$A$2:$B$3,2,FALSE))</f>
        <v>#VALUE!</v>
      </c>
      <c r="M17" s="112" t="e">
        <f ca="1">IF(VLOOKUP($A$2,Table1[[Practice no.]:[12 Aff]],30,FALSE)="N/A","",VLOOKUP(VLOOKUP($A$2,Table1[[Practice no.]:[12 Aff]],30,FALSE),List!$A$2:$B$3,2,FALSE))</f>
        <v>#VALUE!</v>
      </c>
      <c r="N17" s="138"/>
    </row>
    <row r="18" spans="1:14" ht="168.75" customHeight="1">
      <c r="A18" s="278" t="s">
        <v>516</v>
      </c>
      <c r="B18" s="298" t="s">
        <v>564</v>
      </c>
      <c r="C18" s="299"/>
      <c r="D18" s="299"/>
      <c r="E18" s="299"/>
      <c r="F18" s="299"/>
      <c r="G18" s="299"/>
      <c r="H18" s="299"/>
      <c r="I18" s="299"/>
      <c r="J18" s="299"/>
      <c r="K18" s="299"/>
      <c r="L18" s="299"/>
      <c r="M18" s="300"/>
      <c r="N18" s="133"/>
    </row>
    <row r="19" spans="1:14" ht="153.75" customHeight="1" thickBot="1">
      <c r="A19" s="279"/>
      <c r="B19" s="301"/>
      <c r="C19" s="302"/>
      <c r="D19" s="302"/>
      <c r="E19" s="302"/>
      <c r="F19" s="302"/>
      <c r="G19" s="302"/>
      <c r="H19" s="302"/>
      <c r="I19" s="302"/>
      <c r="J19" s="302"/>
      <c r="K19" s="302"/>
      <c r="L19" s="302"/>
      <c r="M19" s="303"/>
      <c r="N19" s="133"/>
    </row>
    <row r="20" spans="1:14" ht="104.1" customHeight="1">
      <c r="A20" s="304" t="s">
        <v>518</v>
      </c>
      <c r="B20" s="347"/>
      <c r="C20" s="348"/>
      <c r="D20" s="348"/>
      <c r="E20" s="348"/>
      <c r="F20" s="348"/>
      <c r="G20" s="348"/>
      <c r="H20" s="348"/>
      <c r="I20" s="348"/>
      <c r="J20" s="348"/>
      <c r="K20" s="348"/>
      <c r="L20" s="348"/>
      <c r="M20" s="349"/>
      <c r="N20" s="125"/>
    </row>
    <row r="21" spans="1:14" ht="104.1" customHeight="1" thickBot="1">
      <c r="A21" s="305"/>
      <c r="B21" s="350"/>
      <c r="C21" s="351"/>
      <c r="D21" s="351"/>
      <c r="E21" s="351"/>
      <c r="F21" s="351"/>
      <c r="G21" s="351"/>
      <c r="H21" s="351"/>
      <c r="I21" s="351"/>
      <c r="J21" s="351"/>
      <c r="K21" s="351"/>
      <c r="L21" s="351"/>
      <c r="M21" s="352"/>
      <c r="N21" s="125"/>
    </row>
    <row r="22" spans="1:14" ht="14.1" thickBot="1">
      <c r="A22" s="278" t="s">
        <v>57</v>
      </c>
      <c r="B22" s="295"/>
      <c r="C22" s="296"/>
      <c r="D22" s="296"/>
      <c r="E22" s="296"/>
      <c r="F22" s="296"/>
      <c r="G22" s="296"/>
      <c r="H22" s="296"/>
      <c r="I22" s="296"/>
      <c r="J22" s="296"/>
      <c r="K22" s="296"/>
      <c r="L22" s="296"/>
      <c r="M22" s="297"/>
      <c r="N22" s="125"/>
    </row>
    <row r="23" spans="1:14" ht="32.1" customHeight="1" thickBot="1">
      <c r="A23" s="294"/>
      <c r="C23" s="286" t="s">
        <v>42</v>
      </c>
      <c r="D23" s="287"/>
      <c r="E23" s="105" t="e">
        <f ca="1">IF(VLOOKUP($A$2,Table1[[Practice no.]:[1]],31,FALSE)="N/A","",VLOOKUP($A$2,Table1[[Practice no.]:[1]],31,FALSE))</f>
        <v>#VALUE!</v>
      </c>
      <c r="F23" s="286" t="s">
        <v>520</v>
      </c>
      <c r="G23" s="287"/>
      <c r="H23" s="105" t="e">
        <f ca="1">IF(VLOOKUP($A$2,Table1[[Practice no.]:[7]],37,FALSE)="N/A","",VLOOKUP($A$2,Table1[[Practice no.]:[7]],37,FALSE))</f>
        <v>#VALUE!</v>
      </c>
      <c r="M23" s="107"/>
    </row>
    <row r="24" spans="1:14" ht="32.1" customHeight="1" thickBot="1">
      <c r="A24" s="294"/>
      <c r="C24" s="286" t="s">
        <v>44</v>
      </c>
      <c r="D24" s="287"/>
      <c r="E24" s="105" t="e">
        <f ca="1">IF(VLOOKUP($A$2,Table1[[Practice no.]:[2]],32,FALSE)="N/A","",VLOOKUP($A$2,Table1[[Practice no.]:[2]],32,FALSE))</f>
        <v>#VALUE!</v>
      </c>
      <c r="F24" s="286" t="s">
        <v>45</v>
      </c>
      <c r="G24" s="287"/>
      <c r="H24" s="105" t="e">
        <f ca="1">IF(VLOOKUP($A$2,Table1[[Practice no.]:[8]],38,FALSE)="N/A","",VLOOKUP($A$2,Table1[[Practice no.]:[8]],38,FALSE))</f>
        <v>#VALUE!</v>
      </c>
      <c r="M24" s="107"/>
    </row>
    <row r="25" spans="1:14" ht="32.1" customHeight="1" thickBot="1">
      <c r="A25" s="294"/>
      <c r="C25" s="286" t="s">
        <v>46</v>
      </c>
      <c r="D25" s="287"/>
      <c r="E25" s="105" t="e">
        <f ca="1">IF(VLOOKUP($A$2,Table1[[Practice no.]:[3]],33,FALSE)="N/A","",VLOOKUP($A$2,Table1[[Practice no.]:[3]],33,FALSE))</f>
        <v>#VALUE!</v>
      </c>
      <c r="F25" s="286" t="s">
        <v>47</v>
      </c>
      <c r="G25" s="287"/>
      <c r="H25" s="105" t="e">
        <f ca="1">IF(VLOOKUP($A$2,Table1[[Practice no.]:[9]],39,FALSE)="N/A","",VLOOKUP($A$2,Table1[[Practice no.]:[9]],39,FALSE))</f>
        <v>#VALUE!</v>
      </c>
      <c r="M25" s="107"/>
    </row>
    <row r="26" spans="1:14" ht="32.1" customHeight="1" thickBot="1">
      <c r="A26" s="294"/>
      <c r="C26" s="286" t="s">
        <v>48</v>
      </c>
      <c r="D26" s="287"/>
      <c r="E26" s="105" t="e">
        <f ca="1">IF(VLOOKUP($A$2,Table1[[Practice no.]:[4]],34,FALSE)="N/A","",VLOOKUP($A$2,Table1[[Practice no.]:[4]],34,FALSE))</f>
        <v>#VALUE!</v>
      </c>
      <c r="F26" s="286" t="s">
        <v>49</v>
      </c>
      <c r="G26" s="287"/>
      <c r="H26" s="105" t="e">
        <f ca="1">IF(VLOOKUP($A$2,Table1[[Practice no.]:[10]],40,FALSE)="N/A","",VLOOKUP($A$2,Table1[[Practice no.]:[10]],40,FALSE))</f>
        <v>#VALUE!</v>
      </c>
      <c r="M26" s="107"/>
    </row>
    <row r="27" spans="1:14" ht="32.1" customHeight="1" thickBot="1">
      <c r="A27" s="294"/>
      <c r="C27" s="286" t="s">
        <v>50</v>
      </c>
      <c r="D27" s="287"/>
      <c r="E27" s="105" t="e">
        <f ca="1">IF(VLOOKUP($A$2,Table1[[Practice no.]:[5]],35,FALSE)="N/A","",VLOOKUP($A$2,Table1[[Practice no.]:[5]],35,FALSE))</f>
        <v>#VALUE!</v>
      </c>
      <c r="F27" s="286" t="s">
        <v>51</v>
      </c>
      <c r="G27" s="287"/>
      <c r="H27" s="105" t="e">
        <f ca="1">IF(VLOOKUP($A$2,Table1[[Practice no.]:[11]],41,FALSE)="N/A","",VLOOKUP($A$2,Table1[[Practice no.]:[11]],41,FALSE))</f>
        <v>#VALUE!</v>
      </c>
      <c r="M27" s="107"/>
    </row>
    <row r="28" spans="1:14" ht="32.1" customHeight="1" thickBot="1">
      <c r="A28" s="294"/>
      <c r="C28" s="286" t="s">
        <v>52</v>
      </c>
      <c r="D28" s="287"/>
      <c r="E28" s="105" t="e">
        <f ca="1">IF(VLOOKUP($A$2,Table1[[Practice no.]:[6]],36,FALSE)="N/A","",VLOOKUP($A$2,Table1[[Practice no.]:[6]],36,FALSE))</f>
        <v>#VALUE!</v>
      </c>
      <c r="F28" s="286" t="s">
        <v>53</v>
      </c>
      <c r="G28" s="287"/>
      <c r="H28" s="105" t="e">
        <f ca="1">IF(VLOOKUP($A$2,Table1[[Practice no.]:[12]],42,FALSE)="N/A","",VLOOKUP($A$2,Table1[[Practice no.]:[12]],42,FALSE))</f>
        <v>#VALUE!</v>
      </c>
      <c r="M28" s="107"/>
    </row>
    <row r="29" spans="1:14" ht="14.1" thickBot="1">
      <c r="A29" s="279"/>
      <c r="B29" s="288"/>
      <c r="C29" s="289"/>
      <c r="D29" s="289"/>
      <c r="E29" s="289"/>
      <c r="F29" s="289"/>
      <c r="G29" s="289"/>
      <c r="H29" s="289"/>
      <c r="I29" s="289"/>
      <c r="J29" s="289"/>
      <c r="K29" s="289"/>
      <c r="L29" s="289"/>
      <c r="M29" s="290"/>
      <c r="N29" s="125"/>
    </row>
    <row r="30" spans="1:14" ht="135" customHeight="1" thickBot="1">
      <c r="A30" s="92" t="s">
        <v>521</v>
      </c>
      <c r="B30" s="291" t="s">
        <v>565</v>
      </c>
      <c r="C30" s="292"/>
      <c r="D30" s="292"/>
      <c r="E30" s="292"/>
      <c r="F30" s="292"/>
      <c r="G30" s="292"/>
      <c r="H30" s="292"/>
      <c r="I30" s="292"/>
      <c r="J30" s="292"/>
      <c r="K30" s="292"/>
      <c r="L30" s="292"/>
      <c r="M30" s="293"/>
      <c r="N30" s="122"/>
    </row>
    <row r="31" spans="1:14" ht="35.1" customHeight="1">
      <c r="A31" s="278" t="s">
        <v>523</v>
      </c>
      <c r="B31" s="346" t="s">
        <v>566</v>
      </c>
      <c r="C31" s="281"/>
      <c r="D31" s="281"/>
      <c r="E31" s="281"/>
      <c r="F31" s="281"/>
      <c r="G31" s="281"/>
      <c r="H31" s="281"/>
      <c r="I31" s="281"/>
      <c r="J31" s="281"/>
      <c r="K31" s="281"/>
      <c r="L31" s="281"/>
      <c r="M31" s="282"/>
      <c r="N31" s="133"/>
    </row>
    <row r="32" spans="1:14" ht="114" customHeight="1" thickBot="1">
      <c r="A32" s="279"/>
      <c r="B32" s="283"/>
      <c r="C32" s="284"/>
      <c r="D32" s="284"/>
      <c r="E32" s="284"/>
      <c r="F32" s="284"/>
      <c r="G32" s="284"/>
      <c r="H32" s="284"/>
      <c r="I32" s="284"/>
      <c r="J32" s="284"/>
      <c r="K32" s="284"/>
      <c r="L32" s="284"/>
      <c r="M32" s="285"/>
      <c r="N32" s="133"/>
    </row>
    <row r="33" spans="2:13">
      <c r="B33" s="169"/>
      <c r="C33" s="169"/>
      <c r="D33" s="169"/>
      <c r="E33" s="169"/>
      <c r="F33" s="169"/>
      <c r="G33" s="169"/>
      <c r="H33" s="169"/>
      <c r="I33" s="169"/>
      <c r="J33" s="169"/>
      <c r="K33" s="169"/>
      <c r="L33" s="169"/>
      <c r="M33" s="169"/>
    </row>
    <row r="34" spans="2:13">
      <c r="B34" s="169"/>
      <c r="C34" s="169"/>
      <c r="D34" s="169"/>
      <c r="E34" s="169"/>
      <c r="F34" s="169"/>
      <c r="G34" s="169"/>
      <c r="H34" s="169"/>
      <c r="I34" s="169"/>
      <c r="J34" s="169"/>
      <c r="K34" s="169"/>
      <c r="L34" s="169"/>
      <c r="M34" s="169"/>
    </row>
  </sheetData>
  <sheetProtection sheet="1" objects="1" scenarios="1"/>
  <mergeCells count="43">
    <mergeCell ref="B2:M2"/>
    <mergeCell ref="B3:M3"/>
    <mergeCell ref="A4:A14"/>
    <mergeCell ref="B4:M4"/>
    <mergeCell ref="C5:D6"/>
    <mergeCell ref="C7:D8"/>
    <mergeCell ref="F7:G7"/>
    <mergeCell ref="F8:G8"/>
    <mergeCell ref="C9:D10"/>
    <mergeCell ref="G9:H9"/>
    <mergeCell ref="G10:H10"/>
    <mergeCell ref="C11:D12"/>
    <mergeCell ref="F11:G11"/>
    <mergeCell ref="H11:I11"/>
    <mergeCell ref="F12:G12"/>
    <mergeCell ref="H12:I12"/>
    <mergeCell ref="A15:A17"/>
    <mergeCell ref="A18:A19"/>
    <mergeCell ref="B18:M19"/>
    <mergeCell ref="A20:A21"/>
    <mergeCell ref="B20:M21"/>
    <mergeCell ref="C25:D25"/>
    <mergeCell ref="F25:G25"/>
    <mergeCell ref="C26:D26"/>
    <mergeCell ref="F26:G26"/>
    <mergeCell ref="B13:M13"/>
    <mergeCell ref="B14:M14"/>
    <mergeCell ref="A31:A32"/>
    <mergeCell ref="B31:M32"/>
    <mergeCell ref="O2:Q2"/>
    <mergeCell ref="S2:U2"/>
    <mergeCell ref="C27:D27"/>
    <mergeCell ref="F27:G27"/>
    <mergeCell ref="C28:D28"/>
    <mergeCell ref="F28:G28"/>
    <mergeCell ref="B29:M29"/>
    <mergeCell ref="B30:M30"/>
    <mergeCell ref="A22:A29"/>
    <mergeCell ref="B22:M22"/>
    <mergeCell ref="C23:D23"/>
    <mergeCell ref="F23:G23"/>
    <mergeCell ref="C24:D24"/>
    <mergeCell ref="F24:G24"/>
  </mergeCells>
  <pageMargins left="0.7" right="0.7" top="0.75" bottom="0.75" header="0.3" footer="0.3"/>
  <headerFooter>
    <oddFooter>&amp;C_x000D_&amp;1#&amp;"Calibri"&amp;8&amp;K000000 INTERNAL. This information is accessible to ADB Management and staff. It may be shared outside ADB with appropriate permission.</oddFooter>
  </headerFooter>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D8FA54E-CA0D-4089-8BD1-B89573AC1C14}">
  <sheetPr codeName="Sheet4"/>
  <dimension ref="A1:U34"/>
  <sheetViews>
    <sheetView zoomScale="70" zoomScaleNormal="70" workbookViewId="0">
      <pane ySplit="2" topLeftCell="A3" activePane="bottomLeft" state="frozen"/>
      <selection pane="bottomLeft" activeCell="A2" sqref="A2"/>
      <selection activeCell="A2" sqref="A2"/>
    </sheetView>
  </sheetViews>
  <sheetFormatPr defaultColWidth="8.85546875" defaultRowHeight="12.95"/>
  <cols>
    <col min="1" max="1" width="15.28515625" style="106" customWidth="1"/>
    <col min="2" max="13" width="11.85546875" style="106" customWidth="1"/>
    <col min="14" max="14" width="5.140625" style="106" customWidth="1"/>
    <col min="15" max="17" width="8.85546875" style="106"/>
    <col min="18" max="18" width="3.85546875" style="106" customWidth="1"/>
    <col min="19" max="16384" width="8.85546875" style="106"/>
  </cols>
  <sheetData>
    <row r="1" spans="1:21" ht="14.1" thickBot="1"/>
    <row r="2" spans="1:21" ht="22.35" customHeight="1" thickBot="1">
      <c r="A2" s="89" t="e" cm="1">
        <f t="array" aca="1" ref="A2" ca="1">MID(CELL("filename",A2),FIND("]",CELL("filename",A2))+1,255)</f>
        <v>#VALUE!</v>
      </c>
      <c r="B2" s="318" t="e">
        <f ca="1">IF(VLOOKUP(A2,'Raw Data'!C6:D154,2,FALSE)="","",VLOOKUP(A2,'Raw Data'!C6:D154,2,FALSE))</f>
        <v>#VALUE!</v>
      </c>
      <c r="C2" s="319"/>
      <c r="D2" s="319"/>
      <c r="E2" s="319"/>
      <c r="F2" s="319"/>
      <c r="G2" s="319"/>
      <c r="H2" s="319"/>
      <c r="I2" s="319"/>
      <c r="J2" s="319"/>
      <c r="K2" s="319"/>
      <c r="L2" s="319"/>
      <c r="M2" s="320"/>
      <c r="N2" s="136"/>
      <c r="O2" s="321" t="str">
        <f>HYPERLINK("#'National level'!A15","Back to National level sheet")</f>
        <v>Back to National level sheet</v>
      </c>
      <c r="P2" s="321"/>
      <c r="Q2" s="321"/>
      <c r="S2" s="322" t="str">
        <f>HYPERLINK("#'Project level'!A21","Back to Project level sheet")</f>
        <v>Back to Project level sheet</v>
      </c>
      <c r="T2" s="322"/>
      <c r="U2" s="322"/>
    </row>
    <row r="3" spans="1:21" ht="144" customHeight="1" thickBot="1">
      <c r="A3" s="90" t="s">
        <v>500</v>
      </c>
      <c r="B3" s="358" t="s">
        <v>567</v>
      </c>
      <c r="C3" s="359"/>
      <c r="D3" s="359"/>
      <c r="E3" s="359"/>
      <c r="F3" s="359"/>
      <c r="G3" s="359"/>
      <c r="H3" s="359"/>
      <c r="I3" s="359"/>
      <c r="J3" s="359"/>
      <c r="K3" s="359"/>
      <c r="L3" s="359"/>
      <c r="M3" s="360"/>
      <c r="N3" s="125"/>
    </row>
    <row r="4" spans="1:21" ht="14.1" thickBot="1">
      <c r="A4" s="278" t="s">
        <v>502</v>
      </c>
      <c r="B4" s="295"/>
      <c r="C4" s="296"/>
      <c r="D4" s="296"/>
      <c r="E4" s="296"/>
      <c r="F4" s="296"/>
      <c r="G4" s="296"/>
      <c r="H4" s="296"/>
      <c r="I4" s="296"/>
      <c r="J4" s="296"/>
      <c r="K4" s="296"/>
      <c r="L4" s="296"/>
      <c r="M4" s="297"/>
      <c r="N4" s="125"/>
    </row>
    <row r="5" spans="1:21" ht="26.85" customHeight="1" thickBot="1">
      <c r="A5" s="294"/>
      <c r="C5" s="326" t="s">
        <v>77</v>
      </c>
      <c r="D5" s="327"/>
      <c r="E5" s="93" t="s">
        <v>78</v>
      </c>
      <c r="F5" s="93" t="s">
        <v>79</v>
      </c>
      <c r="G5" s="93" t="s">
        <v>80</v>
      </c>
      <c r="H5" s="93" t="s">
        <v>81</v>
      </c>
      <c r="I5" s="93" t="s">
        <v>82</v>
      </c>
      <c r="M5" s="107"/>
    </row>
    <row r="6" spans="1:21" ht="15" thickBot="1">
      <c r="A6" s="294"/>
      <c r="C6" s="328"/>
      <c r="D6" s="329"/>
      <c r="E6" s="94" t="e">
        <f ca="1">IF(VLOOKUP($A$2,Table1[[Practice no.]:[Mt]],3,FALSE)="N/A","",VLOOKUP($A$2,Table1[[Practice no.]:[Mt]],3,FALSE))</f>
        <v>#VALUE!</v>
      </c>
      <c r="F6" s="94" t="e">
        <f ca="1">IF(VLOOKUP($A$2,Table1[[Practice no.]:[F]],4,FALSE)="N/A","",VLOOKUP($A$2,Table1[[Practice no.]:[F]],4,FALSE))</f>
        <v>#VALUE!</v>
      </c>
      <c r="G6" s="94" t="e">
        <f ca="1">IF(VLOOKUP($A$2,Table1[[Practice no.]:[A]],5,FALSE)="N/A","",VLOOKUP($A$2,Table1[[Practice no.]:[A]],5,FALSE))</f>
        <v>#VALUE!</v>
      </c>
      <c r="H6" s="94" t="e">
        <f ca="1">IF(VLOOKUP($A$2,Table1[[Practice no.]:[T]],6,FALSE)="N/A","",VLOOKUP($A$2,Table1[[Practice no.]:[T]],6,FALSE))</f>
        <v>#VALUE!</v>
      </c>
      <c r="I6" s="94" t="e">
        <f ca="1">IF(VLOOKUP($A$2,Table1[[Practice no.]:[PI]],7,FALSE)="N/A","",VLOOKUP($A$2,Table1[[Practice no.]:[PI]],7,FALSE))</f>
        <v>#VALUE!</v>
      </c>
      <c r="M6" s="107"/>
    </row>
    <row r="7" spans="1:21" ht="26.85" customHeight="1" thickBot="1">
      <c r="A7" s="294"/>
      <c r="C7" s="326" t="s">
        <v>83</v>
      </c>
      <c r="D7" s="327"/>
      <c r="E7" s="95" t="s">
        <v>84</v>
      </c>
      <c r="F7" s="330" t="s">
        <v>85</v>
      </c>
      <c r="G7" s="331"/>
      <c r="H7" s="95" t="s">
        <v>86</v>
      </c>
      <c r="I7" s="95" t="s">
        <v>87</v>
      </c>
      <c r="M7" s="107"/>
    </row>
    <row r="8" spans="1:21" ht="15" thickBot="1">
      <c r="A8" s="294"/>
      <c r="C8" s="328"/>
      <c r="D8" s="329"/>
      <c r="E8" s="94" t="e">
        <f ca="1">IF(VLOOKUP($A$2,Table1[[Practice no.]:[LR]],8,FALSE)="N/A","",VLOOKUP(A$2,Table1[[Practice no.]:[LR]],8,FALSE))</f>
        <v>#VALUE!</v>
      </c>
      <c r="F8" s="311" t="e">
        <f ca="1">IF(VLOOKUP($A$2,Table1[[Practice no.]:[PH]],9,FALSE)="N/A","",VLOOKUP($A$2,Table1[[Practice no.]:[PH]],9,FALSE))</f>
        <v>#VALUE!</v>
      </c>
      <c r="G8" s="312"/>
      <c r="H8" s="94" t="e">
        <f ca="1">IF(VLOOKUP($A$2,Table1[[Practice no.]:[EH]],10,FALSE)="N/A","",VLOOKUP($A$2,Table1[[Practice no.]:[EH]],10,FALSE))</f>
        <v>#VALUE!</v>
      </c>
      <c r="I8" s="94" t="e">
        <f ca="1">IF(VLOOKUP($A$2,Table1[[Practice no.]:[UR]],11,FALSE)="N/A","",VLOOKUP($A$2,Table1[[Practice no.]:[UR]],11,FALSE))</f>
        <v>#VALUE!</v>
      </c>
      <c r="M8" s="107"/>
    </row>
    <row r="9" spans="1:21" ht="26.85" customHeight="1" thickBot="1">
      <c r="A9" s="294"/>
      <c r="C9" s="332" t="s">
        <v>88</v>
      </c>
      <c r="D9" s="333"/>
      <c r="E9" s="95" t="s">
        <v>89</v>
      </c>
      <c r="F9" s="95" t="s">
        <v>90</v>
      </c>
      <c r="G9" s="330" t="s">
        <v>91</v>
      </c>
      <c r="H9" s="331"/>
      <c r="I9" s="95" t="s">
        <v>92</v>
      </c>
      <c r="M9" s="107"/>
    </row>
    <row r="10" spans="1:21" ht="15" thickBot="1">
      <c r="A10" s="294"/>
      <c r="C10" s="334"/>
      <c r="D10" s="335"/>
      <c r="E10" s="94" t="e">
        <f ca="1">IF(VLOOKUP($A$2,Table1[[Practice no.]:[P]],12,FALSE)="N/A","",VLOOKUP($A$2,Table1[[Practice no.]:[P]],12,FALSE))</f>
        <v>#VALUE!</v>
      </c>
      <c r="F10" s="94" t="e">
        <f ca="1">IF(VLOOKUP($A$2,Table1[[Practice no.]:[D]],13,FALSE)="N/A","",VLOOKUP($A$2,Table1[[Practice no.]:[D]],13,FALSE))</f>
        <v>#VALUE!</v>
      </c>
      <c r="G10" s="313" t="e">
        <f ca="1">IF(VLOOKUP($A$2,Table1[[Practice no.]:[C]],14,FALSE)="N/A","",VLOOKUP($A$2,Table1[[Practice no.]:[C]],14,FALSE))</f>
        <v>#VALUE!</v>
      </c>
      <c r="H10" s="314"/>
      <c r="I10" s="96" t="e">
        <f ca="1">IF(VLOOKUP($A$2,Table1[[Practice no.]:[M]],15,FALSE)="N/A","",VLOOKUP($A$2,Table1[[Practice no.]:[M]],15,FALSE))</f>
        <v>#VALUE!</v>
      </c>
      <c r="M10" s="107"/>
    </row>
    <row r="11" spans="1:21" ht="14.1" customHeight="1" thickBot="1">
      <c r="A11" s="294"/>
      <c r="C11" s="332" t="s">
        <v>93</v>
      </c>
      <c r="D11" s="333"/>
      <c r="E11" s="95" t="s">
        <v>94</v>
      </c>
      <c r="F11" s="330" t="s">
        <v>95</v>
      </c>
      <c r="G11" s="331"/>
      <c r="H11" s="330" t="s">
        <v>96</v>
      </c>
      <c r="I11" s="331"/>
      <c r="M11" s="107"/>
    </row>
    <row r="12" spans="1:21" ht="15" thickBot="1">
      <c r="A12" s="294"/>
      <c r="C12" s="334"/>
      <c r="D12" s="335"/>
      <c r="E12" s="94" t="e">
        <f ca="1">IF(VLOOKUP($A$2,Table1[[Practice no.]:[In]],16,FALSE)="N/A","",VLOOKUP($A$2,Table1[[Practice no.]:[In]],16,FALSE))</f>
        <v>#VALUE!</v>
      </c>
      <c r="F12" s="311" t="e">
        <f ca="1">IF(VLOOKUP($A$2,Table1[[Practice no.]:[Pr]],17,FALSE)="N/A","",VLOOKUP($A$2,Table1[[Practice no.]:[Pr]],17,FALSE))</f>
        <v>#VALUE!</v>
      </c>
      <c r="G12" s="312"/>
      <c r="H12" s="313" t="e">
        <f ca="1">IF(VLOOKUP($A$2,Table1[[Practice no.]:[Tr]],18,FALSE)="N/A","",VLOOKUP($A$2,Table1[[Practice no.]:[Tr]],18,FALSE))</f>
        <v>#VALUE!</v>
      </c>
      <c r="I12" s="314"/>
      <c r="M12" s="107"/>
    </row>
    <row r="13" spans="1:21">
      <c r="A13" s="294"/>
      <c r="B13" s="315"/>
      <c r="C13" s="316"/>
      <c r="D13" s="316"/>
      <c r="E13" s="316"/>
      <c r="F13" s="316"/>
      <c r="G13" s="316"/>
      <c r="H13" s="316"/>
      <c r="I13" s="316"/>
      <c r="J13" s="316"/>
      <c r="K13" s="316"/>
      <c r="L13" s="316"/>
      <c r="M13" s="317"/>
      <c r="N13" s="125"/>
    </row>
    <row r="14" spans="1:21" ht="14.1" thickBot="1">
      <c r="A14" s="279"/>
      <c r="B14" s="288"/>
      <c r="C14" s="289"/>
      <c r="D14" s="289"/>
      <c r="E14" s="289"/>
      <c r="F14" s="289"/>
      <c r="G14" s="289"/>
      <c r="H14" s="289"/>
      <c r="I14" s="289"/>
      <c r="J14" s="289"/>
      <c r="K14" s="289"/>
      <c r="L14" s="289"/>
      <c r="M14" s="290"/>
      <c r="N14" s="125"/>
    </row>
    <row r="15" spans="1:21">
      <c r="A15" s="278" t="s">
        <v>503</v>
      </c>
      <c r="B15" s="97">
        <v>1</v>
      </c>
      <c r="C15" s="97">
        <v>2</v>
      </c>
      <c r="D15" s="97">
        <v>3</v>
      </c>
      <c r="E15" s="98">
        <v>4</v>
      </c>
      <c r="F15" s="98">
        <v>5</v>
      </c>
      <c r="G15" s="98">
        <v>6</v>
      </c>
      <c r="H15" s="99">
        <v>7</v>
      </c>
      <c r="I15" s="99">
        <v>8</v>
      </c>
      <c r="J15" s="99">
        <v>9</v>
      </c>
      <c r="K15" s="100">
        <v>10</v>
      </c>
      <c r="L15" s="100">
        <v>11</v>
      </c>
      <c r="M15" s="100">
        <v>12</v>
      </c>
      <c r="N15" s="137"/>
    </row>
    <row r="16" spans="1:21" ht="17.100000000000001" thickBot="1">
      <c r="A16" s="294"/>
      <c r="B16" s="101" t="s">
        <v>504</v>
      </c>
      <c r="C16" s="101" t="s">
        <v>505</v>
      </c>
      <c r="D16" s="101" t="s">
        <v>506</v>
      </c>
      <c r="E16" s="102" t="s">
        <v>507</v>
      </c>
      <c r="F16" s="102" t="s">
        <v>508</v>
      </c>
      <c r="G16" s="102" t="s">
        <v>509</v>
      </c>
      <c r="H16" s="103" t="s">
        <v>510</v>
      </c>
      <c r="I16" s="103" t="s">
        <v>511</v>
      </c>
      <c r="J16" s="103" t="s">
        <v>512</v>
      </c>
      <c r="K16" s="104" t="s">
        <v>513</v>
      </c>
      <c r="L16" s="104" t="s">
        <v>514</v>
      </c>
      <c r="M16" s="104" t="s">
        <v>515</v>
      </c>
      <c r="N16" s="137"/>
    </row>
    <row r="17" spans="1:14" ht="23.1" customHeight="1" thickBot="1">
      <c r="A17" s="279"/>
      <c r="B17" s="112" t="e">
        <f ca="1">IF(VLOOKUP($A$2,Table1[[Practice no.]:[ 1 C02]],19,FALSE)="N/A","",VLOOKUP(VLOOKUP($A$2,Table1[[Practice no.]:[ 1 C02]],19,FALSE),List!$A$2:$B$3,2,FALSE))</f>
        <v>#VALUE!</v>
      </c>
      <c r="C17" s="112" t="e">
        <f ca="1">IF(VLOOKUP($A$2,Table1[[Practice no.]:[2 Res]],20,FALSE)="N/A","",VLOOKUP(VLOOKUP($A$2,Table1[[Practice no.]:[2 Res]],20,FALSE),List!$A$2:$B$3,2,FALSE))</f>
        <v>#VALUE!</v>
      </c>
      <c r="D17" s="112" t="e">
        <f ca="1">IF(VLOOKUP($A$2,Table1[[Practice no.]:[3 W&amp;L]],21,FALSE)="N/A","",VLOOKUP(VLOOKUP($A$2,Table1[[Practice no.]:[3 W&amp;L]],21,FALSE),List!$A$2:$B$3,2,FALSE))</f>
        <v>#VALUE!</v>
      </c>
      <c r="E17" s="112" t="e">
        <f ca="1">IF(VLOOKUP($A$2,Table1[[Practice no.]:[4 
Pol]],22,FALSE)="N/A","",VLOOKUP(VLOOKUP($A$2,Table1[[Practice no.]:[4 
Pol]],22,FALSE),List!$A$2:$B$3,2,FALSE))</f>
        <v>#VALUE!</v>
      </c>
      <c r="F17" s="112" t="e">
        <f ca="1">IF(VLOOKUP($A$2,Table1[[Practice no.]:[5 QoL]],23,FALSE)="N/A","",VLOOKUP(VLOOKUP($A$2,Table1[[Practice no.]:[5 QoL]],23,FALSE),List!$A$2:$B$3,2,FALSE))</f>
        <v>#VALUE!</v>
      </c>
      <c r="G17" s="112" t="e">
        <f ca="1">IF(VLOOKUP($A$2,Table1[[Practice no.]:[6 
Bio]],24,FALSE)="N/A","",VLOOKUP(VLOOKUP($A$2,Table1[[Practice no.]:[6 
Bio]],24,FALSE),List!$A$2:$B$3,2,FALSE))</f>
        <v>#VALUE!</v>
      </c>
      <c r="H17" s="112" t="e">
        <f ca="1">IF(VLOOKUP($A$2,Table1[[Practice no.]:[7 
Dis]],25,FALSE)="N/A","",VLOOKUP(VLOOKUP($A$2,Table1[[Practice no.]:[7 
Dis]],25,FALSE),List!$A$2:$B$3,2,FALSE))</f>
        <v>#VALUE!</v>
      </c>
      <c r="I17" s="112" t="e">
        <f ca="1">IF(VLOOKUP($A$2,Table1[[Practice no.]:[8 
Mat]],26,FALSE)="N/A","",VLOOKUP(VLOOKUP($A$2,Table1[[Practice no.]:[8 
Mat]],26,FALSE),List!$A$2:$B$3,2,FALSE))</f>
        <v>#VALUE!</v>
      </c>
      <c r="J17" s="112" t="e">
        <f ca="1">IF(VLOOKUP($A$2,Table1[[Practice no.]:[9 
Inc]],27,FALSE)="N/A","",VLOOKUP(VLOOKUP($A$2,Table1[[Practice no.]:[9 
Inc]],27,FALSE),List!$A$2:$B$3,2,FALSE))</f>
        <v>#VALUE!</v>
      </c>
      <c r="K17" s="112" t="e">
        <f ca="1">IF(VLOOKUP($A$2,Table1[[Practice no.]:[10 Con]],28,FALSE)="N/A","",VLOOKUP(VLOOKUP($A$2,Table1[[Practice no.]:[10 Con]],28,FALSE),List!$A$2:$B$3,2,FALSE))</f>
        <v>#VALUE!</v>
      </c>
      <c r="L17" s="112" t="e">
        <f ca="1">IF(VLOOKUP($A$2,Table1[[Practice no.]:[11 Saf]],29,FALSE)="N/A","",VLOOKUP(VLOOKUP($A$2,Table1[[Practice no.]:[11 Saf]],29,FALSE),List!$A$2:$B$3,2,FALSE))</f>
        <v>#VALUE!</v>
      </c>
      <c r="M17" s="112" t="e">
        <f ca="1">IF(VLOOKUP($A$2,Table1[[Practice no.]:[12 Aff]],30,FALSE)="N/A","",VLOOKUP(VLOOKUP($A$2,Table1[[Practice no.]:[12 Aff]],30,FALSE),List!$A$2:$B$3,2,FALSE))</f>
        <v>#VALUE!</v>
      </c>
      <c r="N17" s="138"/>
    </row>
    <row r="18" spans="1:14" ht="117" customHeight="1">
      <c r="A18" s="278" t="s">
        <v>516</v>
      </c>
      <c r="B18" s="298" t="s">
        <v>568</v>
      </c>
      <c r="C18" s="299"/>
      <c r="D18" s="299"/>
      <c r="E18" s="299"/>
      <c r="F18" s="299"/>
      <c r="G18" s="299"/>
      <c r="H18" s="299"/>
      <c r="I18" s="299"/>
      <c r="J18" s="299"/>
      <c r="K18" s="299"/>
      <c r="L18" s="299"/>
      <c r="M18" s="300"/>
      <c r="N18" s="125"/>
    </row>
    <row r="19" spans="1:14" ht="163.35" customHeight="1" thickBot="1">
      <c r="A19" s="279"/>
      <c r="B19" s="301"/>
      <c r="C19" s="302"/>
      <c r="D19" s="302"/>
      <c r="E19" s="302"/>
      <c r="F19" s="302"/>
      <c r="G19" s="302"/>
      <c r="H19" s="302"/>
      <c r="I19" s="302"/>
      <c r="J19" s="302"/>
      <c r="K19" s="302"/>
      <c r="L19" s="302"/>
      <c r="M19" s="303"/>
      <c r="N19" s="125"/>
    </row>
    <row r="20" spans="1:14" ht="214.35" customHeight="1">
      <c r="A20" s="92" t="s">
        <v>518</v>
      </c>
      <c r="B20" s="160"/>
      <c r="C20" s="161"/>
      <c r="D20" s="161"/>
      <c r="E20" s="161"/>
      <c r="F20" s="161"/>
      <c r="G20" s="161"/>
      <c r="H20" s="161"/>
      <c r="I20" s="161"/>
      <c r="J20" s="161"/>
      <c r="K20" s="161"/>
      <c r="L20" s="161"/>
      <c r="M20" s="162"/>
      <c r="N20" s="125"/>
    </row>
    <row r="21" spans="1:14" ht="35.85" customHeight="1">
      <c r="A21" s="91"/>
      <c r="B21" s="355" t="s">
        <v>569</v>
      </c>
      <c r="C21" s="356"/>
      <c r="D21" s="356"/>
      <c r="E21" s="356"/>
      <c r="F21" s="356"/>
      <c r="H21" s="353" t="s">
        <v>570</v>
      </c>
      <c r="I21" s="353"/>
      <c r="J21" s="353"/>
      <c r="K21" s="353"/>
      <c r="L21" s="353"/>
      <c r="M21" s="354"/>
      <c r="N21" s="125"/>
    </row>
    <row r="22" spans="1:14" ht="192.75" customHeight="1">
      <c r="A22" s="91"/>
      <c r="B22" s="167"/>
      <c r="C22" s="168"/>
      <c r="D22" s="168"/>
      <c r="E22" s="168"/>
      <c r="F22" s="168"/>
      <c r="H22" s="165"/>
      <c r="I22" s="165"/>
      <c r="J22" s="165"/>
      <c r="K22" s="165"/>
      <c r="L22" s="165"/>
      <c r="M22" s="166"/>
      <c r="N22" s="125"/>
    </row>
    <row r="23" spans="1:14" ht="35.85" customHeight="1" thickBot="1">
      <c r="A23" s="91"/>
      <c r="B23" s="341" t="s">
        <v>571</v>
      </c>
      <c r="C23" s="342"/>
      <c r="D23" s="342"/>
      <c r="E23" s="342"/>
      <c r="F23" s="342"/>
      <c r="G23" s="125"/>
      <c r="H23" s="342" t="s">
        <v>572</v>
      </c>
      <c r="I23" s="342"/>
      <c r="J23" s="342"/>
      <c r="K23" s="342"/>
      <c r="L23" s="342"/>
      <c r="M23" s="357"/>
      <c r="N23" s="125"/>
    </row>
    <row r="24" spans="1:14" ht="14.1" thickBot="1">
      <c r="A24" s="278" t="s">
        <v>57</v>
      </c>
      <c r="B24" s="295"/>
      <c r="C24" s="296"/>
      <c r="D24" s="296"/>
      <c r="E24" s="296"/>
      <c r="F24" s="296"/>
      <c r="G24" s="296"/>
      <c r="H24" s="296"/>
      <c r="I24" s="296"/>
      <c r="J24" s="296"/>
      <c r="K24" s="296"/>
      <c r="L24" s="296"/>
      <c r="M24" s="297"/>
      <c r="N24" s="125"/>
    </row>
    <row r="25" spans="1:14" ht="32.1" customHeight="1" thickBot="1">
      <c r="A25" s="294"/>
      <c r="C25" s="286" t="s">
        <v>42</v>
      </c>
      <c r="D25" s="287"/>
      <c r="E25" s="105" t="e">
        <f ca="1">IF(VLOOKUP($A$2,Table1[[Practice no.]:[1]],31,FALSE)="N/A","",VLOOKUP($A$2,Table1[[Practice no.]:[1]],31,FALSE))</f>
        <v>#VALUE!</v>
      </c>
      <c r="F25" s="286" t="s">
        <v>520</v>
      </c>
      <c r="G25" s="287"/>
      <c r="H25" s="105" t="e">
        <f ca="1">IF(VLOOKUP($A$2,Table1[[Practice no.]:[7]],37,FALSE)="N/A","",VLOOKUP($A$2,Table1[[Practice no.]:[7]],37,FALSE))</f>
        <v>#VALUE!</v>
      </c>
      <c r="M25" s="107"/>
    </row>
    <row r="26" spans="1:14" ht="32.1" customHeight="1" thickBot="1">
      <c r="A26" s="294"/>
      <c r="C26" s="286" t="s">
        <v>44</v>
      </c>
      <c r="D26" s="287"/>
      <c r="E26" s="105" t="e">
        <f ca="1">IF(VLOOKUP($A$2,Table1[[Practice no.]:[2]],32,FALSE)="N/A","",VLOOKUP($A$2,Table1[[Practice no.]:[2]],32,FALSE))</f>
        <v>#VALUE!</v>
      </c>
      <c r="F26" s="286" t="s">
        <v>45</v>
      </c>
      <c r="G26" s="287"/>
      <c r="H26" s="105" t="e">
        <f ca="1">IF(VLOOKUP($A$2,Table1[[Practice no.]:[8]],38,FALSE)="N/A","",VLOOKUP($A$2,Table1[[Practice no.]:[8]],38,FALSE))</f>
        <v>#VALUE!</v>
      </c>
      <c r="M26" s="107"/>
    </row>
    <row r="27" spans="1:14" ht="32.1" customHeight="1" thickBot="1">
      <c r="A27" s="294"/>
      <c r="C27" s="286" t="s">
        <v>46</v>
      </c>
      <c r="D27" s="287"/>
      <c r="E27" s="105" t="e">
        <f ca="1">IF(VLOOKUP($A$2,Table1[[Practice no.]:[3]],33,FALSE)="N/A","",VLOOKUP($A$2,Table1[[Practice no.]:[3]],33,FALSE))</f>
        <v>#VALUE!</v>
      </c>
      <c r="F27" s="286" t="s">
        <v>47</v>
      </c>
      <c r="G27" s="287"/>
      <c r="H27" s="105" t="e">
        <f ca="1">IF(VLOOKUP($A$2,Table1[[Practice no.]:[9]],39,FALSE)="N/A","",VLOOKUP($A$2,Table1[[Practice no.]:[9]],39,FALSE))</f>
        <v>#VALUE!</v>
      </c>
      <c r="M27" s="107"/>
    </row>
    <row r="28" spans="1:14" ht="32.1" customHeight="1" thickBot="1">
      <c r="A28" s="294"/>
      <c r="C28" s="286" t="s">
        <v>48</v>
      </c>
      <c r="D28" s="287"/>
      <c r="E28" s="105" t="e">
        <f ca="1">IF(VLOOKUP($A$2,Table1[[Practice no.]:[4]],34,FALSE)="N/A","",VLOOKUP($A$2,Table1[[Practice no.]:[4]],34,FALSE))</f>
        <v>#VALUE!</v>
      </c>
      <c r="F28" s="286" t="s">
        <v>49</v>
      </c>
      <c r="G28" s="287"/>
      <c r="H28" s="105" t="e">
        <f ca="1">IF(VLOOKUP($A$2,Table1[[Practice no.]:[10]],40,FALSE)="N/A","",VLOOKUP($A$2,Table1[[Practice no.]:[10]],40,FALSE))</f>
        <v>#VALUE!</v>
      </c>
      <c r="M28" s="107"/>
    </row>
    <row r="29" spans="1:14" ht="32.1" customHeight="1" thickBot="1">
      <c r="A29" s="294"/>
      <c r="C29" s="286" t="s">
        <v>50</v>
      </c>
      <c r="D29" s="287"/>
      <c r="E29" s="105" t="e">
        <f ca="1">IF(VLOOKUP($A$2,Table1[[Practice no.]:[5]],35,FALSE)="N/A","",VLOOKUP($A$2,Table1[[Practice no.]:[5]],35,FALSE))</f>
        <v>#VALUE!</v>
      </c>
      <c r="F29" s="286" t="s">
        <v>51</v>
      </c>
      <c r="G29" s="287"/>
      <c r="H29" s="105" t="e">
        <f ca="1">IF(VLOOKUP($A$2,Table1[[Practice no.]:[11]],41,FALSE)="N/A","",VLOOKUP($A$2,Table1[[Practice no.]:[11]],41,FALSE))</f>
        <v>#VALUE!</v>
      </c>
      <c r="M29" s="107"/>
    </row>
    <row r="30" spans="1:14" ht="32.1" customHeight="1" thickBot="1">
      <c r="A30" s="294"/>
      <c r="C30" s="286" t="s">
        <v>52</v>
      </c>
      <c r="D30" s="287"/>
      <c r="E30" s="105" t="e">
        <f ca="1">IF(VLOOKUP($A$2,Table1[[Practice no.]:[6]],36,FALSE)="N/A","",VLOOKUP($A$2,Table1[[Practice no.]:[6]],36,FALSE))</f>
        <v>#VALUE!</v>
      </c>
      <c r="F30" s="286" t="s">
        <v>53</v>
      </c>
      <c r="G30" s="287"/>
      <c r="H30" s="105" t="e">
        <f ca="1">IF(VLOOKUP($A$2,Table1[[Practice no.]:[12]],42,FALSE)="N/A","",VLOOKUP($A$2,Table1[[Practice no.]:[12]],42,FALSE))</f>
        <v>#VALUE!</v>
      </c>
      <c r="M30" s="107"/>
    </row>
    <row r="31" spans="1:14" ht="14.1" thickBot="1">
      <c r="A31" s="279"/>
      <c r="B31" s="315"/>
      <c r="C31" s="316"/>
      <c r="D31" s="316"/>
      <c r="E31" s="316"/>
      <c r="F31" s="316"/>
      <c r="G31" s="316"/>
      <c r="H31" s="316"/>
      <c r="I31" s="316"/>
      <c r="J31" s="316"/>
      <c r="K31" s="316"/>
      <c r="L31" s="316"/>
      <c r="M31" s="317"/>
      <c r="N31" s="125"/>
    </row>
    <row r="32" spans="1:14" ht="162" customHeight="1" thickBot="1">
      <c r="A32" s="92" t="s">
        <v>521</v>
      </c>
      <c r="B32" s="323" t="s">
        <v>573</v>
      </c>
      <c r="C32" s="324"/>
      <c r="D32" s="324"/>
      <c r="E32" s="324"/>
      <c r="F32" s="324"/>
      <c r="G32" s="324"/>
      <c r="H32" s="324"/>
      <c r="I32" s="324"/>
      <c r="J32" s="324"/>
      <c r="K32" s="324"/>
      <c r="L32" s="324"/>
      <c r="M32" s="325"/>
      <c r="N32" s="125"/>
    </row>
    <row r="33" spans="1:14" ht="35.1" customHeight="1">
      <c r="A33" s="278" t="s">
        <v>523</v>
      </c>
      <c r="B33" s="361" t="s">
        <v>574</v>
      </c>
      <c r="C33" s="362"/>
      <c r="D33" s="362"/>
      <c r="E33" s="362"/>
      <c r="F33" s="362"/>
      <c r="G33" s="362"/>
      <c r="H33" s="362"/>
      <c r="I33" s="362"/>
      <c r="J33" s="362"/>
      <c r="K33" s="362"/>
      <c r="L33" s="362"/>
      <c r="M33" s="363"/>
      <c r="N33" s="139"/>
    </row>
    <row r="34" spans="1:14" ht="14.1" thickBot="1">
      <c r="A34" s="279"/>
      <c r="B34" s="364"/>
      <c r="C34" s="365"/>
      <c r="D34" s="365"/>
      <c r="E34" s="365"/>
      <c r="F34" s="365"/>
      <c r="G34" s="365"/>
      <c r="H34" s="365"/>
      <c r="I34" s="365"/>
      <c r="J34" s="365"/>
      <c r="K34" s="365"/>
      <c r="L34" s="365"/>
      <c r="M34" s="366"/>
      <c r="N34" s="139"/>
    </row>
  </sheetData>
  <sheetProtection sheet="1" objects="1" scenarios="1"/>
  <mergeCells count="45">
    <mergeCell ref="B2:M2"/>
    <mergeCell ref="B3:M3"/>
    <mergeCell ref="B32:M32"/>
    <mergeCell ref="A33:A34"/>
    <mergeCell ref="B33:M34"/>
    <mergeCell ref="A18:A19"/>
    <mergeCell ref="F29:G29"/>
    <mergeCell ref="C30:D30"/>
    <mergeCell ref="A4:A14"/>
    <mergeCell ref="B4:M4"/>
    <mergeCell ref="C5:D6"/>
    <mergeCell ref="C7:D8"/>
    <mergeCell ref="F7:G7"/>
    <mergeCell ref="F30:G30"/>
    <mergeCell ref="F8:G8"/>
    <mergeCell ref="C9:D10"/>
    <mergeCell ref="G9:H9"/>
    <mergeCell ref="C11:D12"/>
    <mergeCell ref="H11:I11"/>
    <mergeCell ref="C29:D29"/>
    <mergeCell ref="B13:M13"/>
    <mergeCell ref="B14:M14"/>
    <mergeCell ref="F12:G12"/>
    <mergeCell ref="F11:G11"/>
    <mergeCell ref="H21:M21"/>
    <mergeCell ref="B21:F21"/>
    <mergeCell ref="B23:F23"/>
    <mergeCell ref="H23:M23"/>
    <mergeCell ref="B18:M19"/>
    <mergeCell ref="O2:Q2"/>
    <mergeCell ref="S2:U2"/>
    <mergeCell ref="B31:M31"/>
    <mergeCell ref="A15:A17"/>
    <mergeCell ref="G10:H10"/>
    <mergeCell ref="H12:I12"/>
    <mergeCell ref="A24:A31"/>
    <mergeCell ref="B24:M24"/>
    <mergeCell ref="C25:D25"/>
    <mergeCell ref="F25:G25"/>
    <mergeCell ref="C26:D26"/>
    <mergeCell ref="F26:G26"/>
    <mergeCell ref="C27:D27"/>
    <mergeCell ref="F27:G27"/>
    <mergeCell ref="C28:D28"/>
    <mergeCell ref="F28:G28"/>
  </mergeCells>
  <pageMargins left="0.7" right="0.7" top="0.75" bottom="0.75" header="0.3" footer="0.3"/>
  <headerFooter>
    <oddFooter>&amp;C_x000D_&amp;1#&amp;"Calibri"&amp;8&amp;K000000 INTERNAL. This information is accessible to ADB Management and staff. It may be shared outside ADB with appropriate permission.</oddFooter>
  </headerFooter>
  <drawing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B7AD1E6-CE62-4F9F-87C8-31A7E0BB0382}">
  <sheetPr codeName="Sheet5"/>
  <dimension ref="A1:U34"/>
  <sheetViews>
    <sheetView zoomScaleNormal="100" workbookViewId="0">
      <pane ySplit="2" topLeftCell="A3" activePane="bottomLeft" state="frozen"/>
      <selection pane="bottomLeft" activeCell="A2" sqref="A2"/>
      <selection activeCell="A2" sqref="A2"/>
    </sheetView>
  </sheetViews>
  <sheetFormatPr defaultColWidth="8.85546875" defaultRowHeight="12.95"/>
  <cols>
    <col min="1" max="1" width="15.28515625" style="106" customWidth="1"/>
    <col min="2" max="13" width="11.85546875" style="106" customWidth="1"/>
    <col min="14" max="14" width="5.140625" style="106" customWidth="1"/>
    <col min="15" max="16" width="8.85546875" style="106"/>
    <col min="17" max="17" width="8.85546875" style="106" customWidth="1"/>
    <col min="18" max="18" width="3.140625" style="106" customWidth="1"/>
    <col min="19" max="16384" width="8.85546875" style="106"/>
  </cols>
  <sheetData>
    <row r="1" spans="1:21" ht="14.1" thickBot="1"/>
    <row r="2" spans="1:21" ht="22.35" customHeight="1" thickBot="1">
      <c r="A2" s="89" t="e" cm="1">
        <f t="array" aca="1" ref="A2" ca="1">MID(CELL("filename",A2),FIND("]",CELL("filename",A2))+1,255)</f>
        <v>#VALUE!</v>
      </c>
      <c r="B2" s="318" t="e">
        <f ca="1">IF(VLOOKUP(A2,'Raw Data'!C6:D154,2,FALSE)="","",VLOOKUP(A2,'Raw Data'!C6:D154,2,FALSE))</f>
        <v>#VALUE!</v>
      </c>
      <c r="C2" s="319"/>
      <c r="D2" s="319"/>
      <c r="E2" s="319"/>
      <c r="F2" s="319"/>
      <c r="G2" s="319"/>
      <c r="H2" s="319"/>
      <c r="I2" s="319"/>
      <c r="J2" s="319"/>
      <c r="K2" s="319"/>
      <c r="L2" s="319"/>
      <c r="M2" s="320"/>
      <c r="N2" s="136"/>
      <c r="O2" s="321" t="str">
        <f>HYPERLINK("#'National level'!A15","Back to National level sheet")</f>
        <v>Back to National level sheet</v>
      </c>
      <c r="P2" s="321"/>
      <c r="Q2" s="321"/>
      <c r="S2" s="322" t="str">
        <f>HYPERLINK("#'Project level'!A21","Back to Project level sheet")</f>
        <v>Back to Project level sheet</v>
      </c>
      <c r="T2" s="322"/>
      <c r="U2" s="322"/>
    </row>
    <row r="3" spans="1:21" ht="102.75" customHeight="1" thickBot="1">
      <c r="A3" s="90" t="s">
        <v>500</v>
      </c>
      <c r="B3" s="323" t="s">
        <v>575</v>
      </c>
      <c r="C3" s="324"/>
      <c r="D3" s="324"/>
      <c r="E3" s="324"/>
      <c r="F3" s="324"/>
      <c r="G3" s="324"/>
      <c r="H3" s="324"/>
      <c r="I3" s="324"/>
      <c r="J3" s="324"/>
      <c r="K3" s="324"/>
      <c r="L3" s="324"/>
      <c r="M3" s="325"/>
      <c r="N3" s="125"/>
    </row>
    <row r="4" spans="1:21" ht="14.1" thickBot="1">
      <c r="A4" s="278" t="s">
        <v>502</v>
      </c>
      <c r="B4" s="295"/>
      <c r="C4" s="296"/>
      <c r="D4" s="296"/>
      <c r="E4" s="296"/>
      <c r="F4" s="296"/>
      <c r="G4" s="296"/>
      <c r="H4" s="296"/>
      <c r="I4" s="296"/>
      <c r="J4" s="296"/>
      <c r="K4" s="296"/>
      <c r="L4" s="296"/>
      <c r="M4" s="297"/>
      <c r="N4" s="125"/>
    </row>
    <row r="5" spans="1:21" ht="26.85" customHeight="1" thickBot="1">
      <c r="A5" s="294"/>
      <c r="C5" s="326" t="s">
        <v>77</v>
      </c>
      <c r="D5" s="327"/>
      <c r="E5" s="93" t="s">
        <v>78</v>
      </c>
      <c r="F5" s="93" t="s">
        <v>79</v>
      </c>
      <c r="G5" s="93" t="s">
        <v>80</v>
      </c>
      <c r="H5" s="93" t="s">
        <v>81</v>
      </c>
      <c r="I5" s="93" t="s">
        <v>82</v>
      </c>
      <c r="M5" s="107"/>
    </row>
    <row r="6" spans="1:21" ht="15" thickBot="1">
      <c r="A6" s="294"/>
      <c r="C6" s="328"/>
      <c r="D6" s="329"/>
      <c r="E6" s="94" t="e">
        <f ca="1">IF(VLOOKUP($A$2,Table1[[Practice no.]:[Mt]],3,FALSE)="N/A","",VLOOKUP($A$2,Table1[[Practice no.]:[Mt]],3,FALSE))</f>
        <v>#VALUE!</v>
      </c>
      <c r="F6" s="94" t="e">
        <f ca="1">IF(VLOOKUP($A$2,Table1[[Practice no.]:[F]],4,FALSE)="N/A","",VLOOKUP($A$2,Table1[[Practice no.]:[F]],4,FALSE))</f>
        <v>#VALUE!</v>
      </c>
      <c r="G6" s="94" t="e">
        <f ca="1">IF(VLOOKUP($A$2,Table1[[Practice no.]:[A]],5,FALSE)="N/A","",VLOOKUP($A$2,Table1[[Practice no.]:[A]],5,FALSE))</f>
        <v>#VALUE!</v>
      </c>
      <c r="H6" s="94" t="e">
        <f ca="1">IF(VLOOKUP($A$2,Table1[[Practice no.]:[T]],6,FALSE)="N/A","",VLOOKUP($A$2,Table1[[Practice no.]:[T]],6,FALSE))</f>
        <v>#VALUE!</v>
      </c>
      <c r="I6" s="94" t="e">
        <f ca="1">IF(VLOOKUP($A$2,Table1[[Practice no.]:[PI]],7,FALSE)="N/A","",VLOOKUP($A$2,Table1[[Practice no.]:[PI]],7,FALSE))</f>
        <v>#VALUE!</v>
      </c>
      <c r="M6" s="107"/>
    </row>
    <row r="7" spans="1:21" ht="26.85" customHeight="1" thickBot="1">
      <c r="A7" s="294"/>
      <c r="C7" s="326" t="s">
        <v>83</v>
      </c>
      <c r="D7" s="327"/>
      <c r="E7" s="95" t="s">
        <v>84</v>
      </c>
      <c r="F7" s="330" t="s">
        <v>85</v>
      </c>
      <c r="G7" s="331"/>
      <c r="H7" s="95" t="s">
        <v>86</v>
      </c>
      <c r="I7" s="95" t="s">
        <v>87</v>
      </c>
      <c r="M7" s="107"/>
    </row>
    <row r="8" spans="1:21" ht="15" thickBot="1">
      <c r="A8" s="294"/>
      <c r="C8" s="328"/>
      <c r="D8" s="329"/>
      <c r="E8" s="94" t="e">
        <f ca="1">IF(VLOOKUP($A$2,Table1[[Practice no.]:[LR]],8,FALSE)="N/A","",VLOOKUP(A$2,Table1[[Practice no.]:[LR]],8,FALSE))</f>
        <v>#VALUE!</v>
      </c>
      <c r="F8" s="311" t="e">
        <f ca="1">IF(VLOOKUP($A$2,Table1[[Practice no.]:[PH]],9,FALSE)="N/A","",VLOOKUP($A$2,Table1[[Practice no.]:[PH]],9,FALSE))</f>
        <v>#VALUE!</v>
      </c>
      <c r="G8" s="312"/>
      <c r="H8" s="94" t="e">
        <f ca="1">IF(VLOOKUP($A$2,Table1[[Practice no.]:[EH]],10,FALSE)="N/A","",VLOOKUP($A$2,Table1[[Practice no.]:[EH]],10,FALSE))</f>
        <v>#VALUE!</v>
      </c>
      <c r="I8" s="94" t="e">
        <f ca="1">IF(VLOOKUP($A$2,Table1[[Practice no.]:[UR]],11,FALSE)="N/A","",VLOOKUP($A$2,Table1[[Practice no.]:[UR]],11,FALSE))</f>
        <v>#VALUE!</v>
      </c>
      <c r="M8" s="107"/>
    </row>
    <row r="9" spans="1:21" ht="26.85" customHeight="1" thickBot="1">
      <c r="A9" s="294"/>
      <c r="C9" s="332" t="s">
        <v>88</v>
      </c>
      <c r="D9" s="333"/>
      <c r="E9" s="95" t="s">
        <v>89</v>
      </c>
      <c r="F9" s="95" t="s">
        <v>90</v>
      </c>
      <c r="G9" s="330" t="s">
        <v>91</v>
      </c>
      <c r="H9" s="331"/>
      <c r="I9" s="95" t="s">
        <v>92</v>
      </c>
      <c r="M9" s="107"/>
    </row>
    <row r="10" spans="1:21" ht="15" thickBot="1">
      <c r="A10" s="294"/>
      <c r="C10" s="334"/>
      <c r="D10" s="335"/>
      <c r="E10" s="94" t="e">
        <f ca="1">IF(VLOOKUP($A$2,Table1[[Practice no.]:[P]],12,FALSE)="N/A","",VLOOKUP($A$2,Table1[[Practice no.]:[P]],12,FALSE))</f>
        <v>#VALUE!</v>
      </c>
      <c r="F10" s="94" t="e">
        <f ca="1">IF(VLOOKUP($A$2,Table1[[Practice no.]:[D]],13,FALSE)="N/A","",VLOOKUP($A$2,Table1[[Practice no.]:[D]],13,FALSE))</f>
        <v>#VALUE!</v>
      </c>
      <c r="G10" s="313" t="e">
        <f ca="1">IF(VLOOKUP($A$2,Table1[[Practice no.]:[C]],14,FALSE)="N/A","",VLOOKUP($A$2,Table1[[Practice no.]:[C]],14,FALSE))</f>
        <v>#VALUE!</v>
      </c>
      <c r="H10" s="314"/>
      <c r="I10" s="96" t="e">
        <f ca="1">IF(VLOOKUP($A$2,Table1[[Practice no.]:[M]],15,FALSE)="N/A","",VLOOKUP($A$2,Table1[[Practice no.]:[M]],15,FALSE))</f>
        <v>#VALUE!</v>
      </c>
      <c r="M10" s="107"/>
    </row>
    <row r="11" spans="1:21" ht="14.1" customHeight="1" thickBot="1">
      <c r="A11" s="294"/>
      <c r="C11" s="332" t="s">
        <v>93</v>
      </c>
      <c r="D11" s="333"/>
      <c r="E11" s="95" t="s">
        <v>94</v>
      </c>
      <c r="F11" s="330" t="s">
        <v>95</v>
      </c>
      <c r="G11" s="331"/>
      <c r="H11" s="330" t="s">
        <v>96</v>
      </c>
      <c r="I11" s="331"/>
      <c r="M11" s="107"/>
    </row>
    <row r="12" spans="1:21" ht="15" thickBot="1">
      <c r="A12" s="294"/>
      <c r="C12" s="334"/>
      <c r="D12" s="335"/>
      <c r="E12" s="94" t="e">
        <f ca="1">IF(VLOOKUP($A$2,Table1[[Practice no.]:[In]],16,FALSE)="N/A","",VLOOKUP($A$2,Table1[[Practice no.]:[In]],16,FALSE))</f>
        <v>#VALUE!</v>
      </c>
      <c r="F12" s="311" t="e">
        <f ca="1">IF(VLOOKUP($A$2,Table1[[Practice no.]:[Pr]],17,FALSE)="N/A","",VLOOKUP($A$2,Table1[[Practice no.]:[Pr]],17,FALSE))</f>
        <v>#VALUE!</v>
      </c>
      <c r="G12" s="312"/>
      <c r="H12" s="313" t="e">
        <f ca="1">IF(VLOOKUP($A$2,Table1[[Practice no.]:[Tr]],18,FALSE)="N/A","",VLOOKUP($A$2,Table1[[Practice no.]:[Tr]],18,FALSE))</f>
        <v>#VALUE!</v>
      </c>
      <c r="I12" s="314"/>
      <c r="M12" s="107"/>
    </row>
    <row r="13" spans="1:21">
      <c r="A13" s="294"/>
      <c r="B13" s="315"/>
      <c r="C13" s="316"/>
      <c r="D13" s="316"/>
      <c r="E13" s="316"/>
      <c r="F13" s="316"/>
      <c r="G13" s="316"/>
      <c r="H13" s="316"/>
      <c r="I13" s="316"/>
      <c r="J13" s="316"/>
      <c r="K13" s="316"/>
      <c r="L13" s="316"/>
      <c r="M13" s="317"/>
      <c r="N13" s="125"/>
    </row>
    <row r="14" spans="1:21" ht="14.1" thickBot="1">
      <c r="A14" s="279"/>
      <c r="B14" s="288"/>
      <c r="C14" s="289"/>
      <c r="D14" s="289"/>
      <c r="E14" s="289"/>
      <c r="F14" s="289"/>
      <c r="G14" s="289"/>
      <c r="H14" s="289"/>
      <c r="I14" s="289"/>
      <c r="J14" s="289"/>
      <c r="K14" s="289"/>
      <c r="L14" s="289"/>
      <c r="M14" s="290"/>
      <c r="N14" s="125"/>
    </row>
    <row r="15" spans="1:21">
      <c r="A15" s="278" t="s">
        <v>503</v>
      </c>
      <c r="B15" s="97">
        <v>1</v>
      </c>
      <c r="C15" s="97">
        <v>2</v>
      </c>
      <c r="D15" s="97">
        <v>3</v>
      </c>
      <c r="E15" s="98">
        <v>4</v>
      </c>
      <c r="F15" s="98">
        <v>5</v>
      </c>
      <c r="G15" s="98">
        <v>6</v>
      </c>
      <c r="H15" s="99">
        <v>7</v>
      </c>
      <c r="I15" s="99">
        <v>8</v>
      </c>
      <c r="J15" s="99">
        <v>9</v>
      </c>
      <c r="K15" s="100">
        <v>10</v>
      </c>
      <c r="L15" s="100">
        <v>11</v>
      </c>
      <c r="M15" s="100">
        <v>12</v>
      </c>
      <c r="N15" s="137"/>
    </row>
    <row r="16" spans="1:21" ht="17.100000000000001" thickBot="1">
      <c r="A16" s="294"/>
      <c r="B16" s="101" t="s">
        <v>504</v>
      </c>
      <c r="C16" s="101" t="s">
        <v>505</v>
      </c>
      <c r="D16" s="101" t="s">
        <v>506</v>
      </c>
      <c r="E16" s="102" t="s">
        <v>507</v>
      </c>
      <c r="F16" s="102" t="s">
        <v>508</v>
      </c>
      <c r="G16" s="102" t="s">
        <v>509</v>
      </c>
      <c r="H16" s="103" t="s">
        <v>510</v>
      </c>
      <c r="I16" s="103" t="s">
        <v>511</v>
      </c>
      <c r="J16" s="103" t="s">
        <v>512</v>
      </c>
      <c r="K16" s="104" t="s">
        <v>513</v>
      </c>
      <c r="L16" s="104" t="s">
        <v>514</v>
      </c>
      <c r="M16" s="104" t="s">
        <v>515</v>
      </c>
      <c r="N16" s="137"/>
    </row>
    <row r="17" spans="1:14" ht="23.1" customHeight="1" thickBot="1">
      <c r="A17" s="279"/>
      <c r="B17" s="112" t="e">
        <f ca="1">IF(VLOOKUP($A$2,Table1[[Practice no.]:[ 1 C02]],19,FALSE)="N/A","",VLOOKUP(VLOOKUP($A$2,Table1[[Practice no.]:[ 1 C02]],19,FALSE),List!$A$2:$B$3,2,FALSE))</f>
        <v>#VALUE!</v>
      </c>
      <c r="C17" s="112" t="e">
        <f ca="1">IF(VLOOKUP($A$2,Table1[[Practice no.]:[2 Res]],20,FALSE)="N/A","",VLOOKUP(VLOOKUP($A$2,Table1[[Practice no.]:[2 Res]],20,FALSE),List!$A$2:$B$3,2,FALSE))</f>
        <v>#VALUE!</v>
      </c>
      <c r="D17" s="112" t="e">
        <f ca="1">IF(VLOOKUP($A$2,Table1[[Practice no.]:[3 W&amp;L]],21,FALSE)="N/A","",VLOOKUP(VLOOKUP($A$2,Table1[[Practice no.]:[3 W&amp;L]],21,FALSE),List!$A$2:$B$3,2,FALSE))</f>
        <v>#VALUE!</v>
      </c>
      <c r="E17" s="112" t="e">
        <f ca="1">IF(VLOOKUP($A$2,Table1[[Practice no.]:[4 
Pol]],22,FALSE)="N/A","",VLOOKUP(VLOOKUP($A$2,Table1[[Practice no.]:[4 
Pol]],22,FALSE),List!$A$2:$B$3,2,FALSE))</f>
        <v>#VALUE!</v>
      </c>
      <c r="F17" s="112" t="e">
        <f ca="1">IF(VLOOKUP($A$2,Table1[[Practice no.]:[5 QoL]],23,FALSE)="N/A","",VLOOKUP(VLOOKUP($A$2,Table1[[Practice no.]:[5 QoL]],23,FALSE),List!$A$2:$B$3,2,FALSE))</f>
        <v>#VALUE!</v>
      </c>
      <c r="G17" s="112" t="e">
        <f ca="1">IF(VLOOKUP($A$2,Table1[[Practice no.]:[6 
Bio]],24,FALSE)="N/A","",VLOOKUP(VLOOKUP($A$2,Table1[[Practice no.]:[6 
Bio]],24,FALSE),List!$A$2:$B$3,2,FALSE))</f>
        <v>#VALUE!</v>
      </c>
      <c r="H17" s="112" t="e">
        <f ca="1">IF(VLOOKUP($A$2,Table1[[Practice no.]:[7 
Dis]],25,FALSE)="N/A","",VLOOKUP(VLOOKUP($A$2,Table1[[Practice no.]:[7 
Dis]],25,FALSE),List!$A$2:$B$3,2,FALSE))</f>
        <v>#VALUE!</v>
      </c>
      <c r="I17" s="112" t="e">
        <f ca="1">IF(VLOOKUP($A$2,Table1[[Practice no.]:[8 
Mat]],26,FALSE)="N/A","",VLOOKUP(VLOOKUP($A$2,Table1[[Practice no.]:[8 
Mat]],26,FALSE),List!$A$2:$B$3,2,FALSE))</f>
        <v>#VALUE!</v>
      </c>
      <c r="J17" s="112" t="e">
        <f ca="1">IF(VLOOKUP($A$2,Table1[[Practice no.]:[9 
Inc]],27,FALSE)="N/A","",VLOOKUP(VLOOKUP($A$2,Table1[[Practice no.]:[9 
Inc]],27,FALSE),List!$A$2:$B$3,2,FALSE))</f>
        <v>#VALUE!</v>
      </c>
      <c r="K17" s="112" t="e">
        <f ca="1">IF(VLOOKUP($A$2,Table1[[Practice no.]:[10 Con]],28,FALSE)="N/A","",VLOOKUP(VLOOKUP($A$2,Table1[[Practice no.]:[10 Con]],28,FALSE),List!$A$2:$B$3,2,FALSE))</f>
        <v>#VALUE!</v>
      </c>
      <c r="L17" s="112" t="e">
        <f ca="1">IF(VLOOKUP($A$2,Table1[[Practice no.]:[11 Saf]],29,FALSE)="N/A","",VLOOKUP(VLOOKUP($A$2,Table1[[Practice no.]:[11 Saf]],29,FALSE),List!$A$2:$B$3,2,FALSE))</f>
        <v>#VALUE!</v>
      </c>
      <c r="M17" s="112" t="e">
        <f ca="1">IF(VLOOKUP($A$2,Table1[[Practice no.]:[12 Aff]],30,FALSE)="N/A","",VLOOKUP(VLOOKUP($A$2,Table1[[Practice no.]:[12 Aff]],30,FALSE),List!$A$2:$B$3,2,FALSE))</f>
        <v>#VALUE!</v>
      </c>
      <c r="N17" s="138"/>
    </row>
    <row r="18" spans="1:14" ht="86.1" customHeight="1">
      <c r="A18" s="278" t="s">
        <v>516</v>
      </c>
      <c r="B18" s="298" t="s">
        <v>576</v>
      </c>
      <c r="C18" s="299"/>
      <c r="D18" s="299"/>
      <c r="E18" s="299"/>
      <c r="F18" s="299"/>
      <c r="G18" s="299"/>
      <c r="H18" s="299"/>
      <c r="I18" s="299"/>
      <c r="J18" s="299"/>
      <c r="K18" s="299"/>
      <c r="L18" s="299"/>
      <c r="M18" s="300"/>
      <c r="N18" s="135"/>
    </row>
    <row r="19" spans="1:14" ht="111" customHeight="1" thickBot="1">
      <c r="A19" s="279"/>
      <c r="B19" s="301"/>
      <c r="C19" s="302"/>
      <c r="D19" s="302"/>
      <c r="E19" s="302"/>
      <c r="F19" s="302"/>
      <c r="G19" s="302"/>
      <c r="H19" s="302"/>
      <c r="I19" s="302"/>
      <c r="J19" s="302"/>
      <c r="K19" s="302"/>
      <c r="L19" s="302"/>
      <c r="M19" s="303"/>
      <c r="N19" s="135"/>
    </row>
    <row r="20" spans="1:14" ht="221.1" customHeight="1">
      <c r="A20" s="92" t="s">
        <v>518</v>
      </c>
      <c r="B20" s="347"/>
      <c r="C20" s="348"/>
      <c r="D20" s="348"/>
      <c r="E20" s="348"/>
      <c r="F20" s="348"/>
      <c r="G20" s="348"/>
      <c r="H20" s="348"/>
      <c r="I20" s="348"/>
      <c r="J20" s="348"/>
      <c r="K20" s="348"/>
      <c r="L20" s="348"/>
      <c r="M20" s="349"/>
      <c r="N20" s="125"/>
    </row>
    <row r="21" spans="1:14" ht="44.1" customHeight="1" thickBot="1">
      <c r="A21" s="91"/>
      <c r="B21" s="350"/>
      <c r="C21" s="351"/>
      <c r="D21" s="351"/>
      <c r="E21" s="351"/>
      <c r="F21" s="351"/>
      <c r="G21" s="351"/>
      <c r="H21" s="351"/>
      <c r="I21" s="351"/>
      <c r="J21" s="351"/>
      <c r="K21" s="351"/>
      <c r="L21" s="351"/>
      <c r="M21" s="352"/>
      <c r="N21" s="125"/>
    </row>
    <row r="22" spans="1:14" ht="14.1" thickBot="1">
      <c r="A22" s="278" t="s">
        <v>57</v>
      </c>
      <c r="B22" s="295"/>
      <c r="C22" s="296"/>
      <c r="D22" s="296"/>
      <c r="E22" s="296"/>
      <c r="F22" s="296"/>
      <c r="G22" s="296"/>
      <c r="H22" s="296"/>
      <c r="I22" s="296"/>
      <c r="J22" s="296"/>
      <c r="K22" s="296"/>
      <c r="L22" s="296"/>
      <c r="M22" s="297"/>
      <c r="N22" s="125"/>
    </row>
    <row r="23" spans="1:14" ht="32.1" customHeight="1" thickBot="1">
      <c r="A23" s="294"/>
      <c r="C23" s="286" t="s">
        <v>42</v>
      </c>
      <c r="D23" s="287"/>
      <c r="E23" s="105" t="e">
        <f ca="1">IF(VLOOKUP($A$2,Table1[[Practice no.]:[1]],31,FALSE)="N/A","",VLOOKUP($A$2,Table1[[Practice no.]:[1]],31,FALSE))</f>
        <v>#VALUE!</v>
      </c>
      <c r="F23" s="286" t="s">
        <v>520</v>
      </c>
      <c r="G23" s="287"/>
      <c r="H23" s="105" t="e">
        <f ca="1">IF(VLOOKUP($A$2,Table1[[Practice no.]:[7]],37,FALSE)="N/A","",VLOOKUP($A$2,Table1[[Practice no.]:[7]],37,FALSE))</f>
        <v>#VALUE!</v>
      </c>
      <c r="M23" s="107"/>
    </row>
    <row r="24" spans="1:14" ht="32.1" customHeight="1" thickBot="1">
      <c r="A24" s="294"/>
      <c r="C24" s="286" t="s">
        <v>44</v>
      </c>
      <c r="D24" s="287"/>
      <c r="E24" s="105" t="e">
        <f ca="1">IF(VLOOKUP($A$2,Table1[[Practice no.]:[2]],32,FALSE)="N/A","",VLOOKUP($A$2,Table1[[Practice no.]:[2]],32,FALSE))</f>
        <v>#VALUE!</v>
      </c>
      <c r="F24" s="286" t="s">
        <v>45</v>
      </c>
      <c r="G24" s="287"/>
      <c r="H24" s="105" t="e">
        <f ca="1">IF(VLOOKUP($A$2,Table1[[Practice no.]:[8]],38,FALSE)="N/A","",VLOOKUP($A$2,Table1[[Practice no.]:[8]],38,FALSE))</f>
        <v>#VALUE!</v>
      </c>
      <c r="M24" s="107"/>
    </row>
    <row r="25" spans="1:14" ht="32.1" customHeight="1" thickBot="1">
      <c r="A25" s="294"/>
      <c r="C25" s="286" t="s">
        <v>46</v>
      </c>
      <c r="D25" s="287"/>
      <c r="E25" s="105" t="e">
        <f ca="1">IF(VLOOKUP($A$2,Table1[[Practice no.]:[3]],33,FALSE)="N/A","",VLOOKUP($A$2,Table1[[Practice no.]:[3]],33,FALSE))</f>
        <v>#VALUE!</v>
      </c>
      <c r="F25" s="286" t="s">
        <v>47</v>
      </c>
      <c r="G25" s="287"/>
      <c r="H25" s="105" t="e">
        <f ca="1">IF(VLOOKUP($A$2,Table1[[Practice no.]:[9]],39,FALSE)="N/A","",VLOOKUP($A$2,Table1[[Practice no.]:[9]],39,FALSE))</f>
        <v>#VALUE!</v>
      </c>
      <c r="M25" s="107"/>
    </row>
    <row r="26" spans="1:14" ht="32.1" customHeight="1" thickBot="1">
      <c r="A26" s="294"/>
      <c r="C26" s="286" t="s">
        <v>48</v>
      </c>
      <c r="D26" s="287"/>
      <c r="E26" s="105" t="e">
        <f ca="1">IF(VLOOKUP($A$2,Table1[[Practice no.]:[4]],34,FALSE)="N/A","",VLOOKUP($A$2,Table1[[Practice no.]:[4]],34,FALSE))</f>
        <v>#VALUE!</v>
      </c>
      <c r="F26" s="286" t="s">
        <v>49</v>
      </c>
      <c r="G26" s="287"/>
      <c r="H26" s="105" t="e">
        <f ca="1">IF(VLOOKUP($A$2,Table1[[Practice no.]:[10]],40,FALSE)="N/A","",VLOOKUP($A$2,Table1[[Practice no.]:[10]],40,FALSE))</f>
        <v>#VALUE!</v>
      </c>
      <c r="M26" s="107"/>
    </row>
    <row r="27" spans="1:14" ht="32.1" customHeight="1" thickBot="1">
      <c r="A27" s="294"/>
      <c r="C27" s="286" t="s">
        <v>50</v>
      </c>
      <c r="D27" s="287"/>
      <c r="E27" s="105" t="e">
        <f ca="1">IF(VLOOKUP($A$2,Table1[[Practice no.]:[5]],35,FALSE)="N/A","",VLOOKUP($A$2,Table1[[Practice no.]:[5]],35,FALSE))</f>
        <v>#VALUE!</v>
      </c>
      <c r="F27" s="286" t="s">
        <v>51</v>
      </c>
      <c r="G27" s="287"/>
      <c r="H27" s="105" t="e">
        <f ca="1">IF(VLOOKUP($A$2,Table1[[Practice no.]:[11]],41,FALSE)="N/A","",VLOOKUP($A$2,Table1[[Practice no.]:[11]],41,FALSE))</f>
        <v>#VALUE!</v>
      </c>
      <c r="M27" s="107"/>
    </row>
    <row r="28" spans="1:14" ht="32.1" customHeight="1" thickBot="1">
      <c r="A28" s="294"/>
      <c r="C28" s="286" t="s">
        <v>52</v>
      </c>
      <c r="D28" s="287"/>
      <c r="E28" s="105" t="e">
        <f ca="1">IF(VLOOKUP($A$2,Table1[[Practice no.]:[6]],36,FALSE)="N/A","",VLOOKUP($A$2,Table1[[Practice no.]:[6]],36,FALSE))</f>
        <v>#VALUE!</v>
      </c>
      <c r="F28" s="286" t="s">
        <v>53</v>
      </c>
      <c r="G28" s="287"/>
      <c r="H28" s="105" t="e">
        <f ca="1">IF(VLOOKUP($A$2,Table1[[Practice no.]:[12]],42,FALSE)="N/A","",VLOOKUP($A$2,Table1[[Practice no.]:[12]],42,FALSE))</f>
        <v>#VALUE!</v>
      </c>
      <c r="M28" s="107"/>
    </row>
    <row r="29" spans="1:14" ht="14.1" thickBot="1">
      <c r="A29" s="279"/>
      <c r="B29" s="288"/>
      <c r="C29" s="289"/>
      <c r="D29" s="289"/>
      <c r="E29" s="289"/>
      <c r="F29" s="289"/>
      <c r="G29" s="289"/>
      <c r="H29" s="289"/>
      <c r="I29" s="289"/>
      <c r="J29" s="289"/>
      <c r="K29" s="289"/>
      <c r="L29" s="289"/>
      <c r="M29" s="290"/>
      <c r="N29" s="125"/>
    </row>
    <row r="30" spans="1:14" ht="202.35" customHeight="1" thickBot="1">
      <c r="A30" s="92" t="s">
        <v>521</v>
      </c>
      <c r="B30" s="291" t="s">
        <v>577</v>
      </c>
      <c r="C30" s="292"/>
      <c r="D30" s="292"/>
      <c r="E30" s="292"/>
      <c r="F30" s="292"/>
      <c r="G30" s="292"/>
      <c r="H30" s="292"/>
      <c r="I30" s="292"/>
      <c r="J30" s="292"/>
      <c r="K30" s="292"/>
      <c r="L30" s="292"/>
      <c r="M30" s="293"/>
      <c r="N30" s="125"/>
    </row>
    <row r="31" spans="1:14" ht="35.1" customHeight="1">
      <c r="A31" s="278" t="s">
        <v>523</v>
      </c>
      <c r="B31" s="361" t="s">
        <v>578</v>
      </c>
      <c r="C31" s="362"/>
      <c r="D31" s="362"/>
      <c r="E31" s="362"/>
      <c r="F31" s="362"/>
      <c r="G31" s="362"/>
      <c r="H31" s="362"/>
      <c r="I31" s="362"/>
      <c r="J31" s="362"/>
      <c r="K31" s="362"/>
      <c r="L31" s="362"/>
      <c r="M31" s="363"/>
      <c r="N31" s="134"/>
    </row>
    <row r="32" spans="1:14" ht="19.350000000000001" customHeight="1" thickBot="1">
      <c r="A32" s="279"/>
      <c r="B32" s="364"/>
      <c r="C32" s="365"/>
      <c r="D32" s="365"/>
      <c r="E32" s="365"/>
      <c r="F32" s="365"/>
      <c r="G32" s="365"/>
      <c r="H32" s="365"/>
      <c r="I32" s="365"/>
      <c r="J32" s="365"/>
      <c r="K32" s="365"/>
      <c r="L32" s="365"/>
      <c r="M32" s="366"/>
      <c r="N32" s="134"/>
    </row>
    <row r="33" spans="2:13">
      <c r="B33" s="169"/>
      <c r="C33" s="169"/>
      <c r="D33" s="169"/>
      <c r="E33" s="169"/>
      <c r="F33" s="169"/>
      <c r="G33" s="169"/>
      <c r="H33" s="169"/>
      <c r="I33" s="169"/>
      <c r="J33" s="169"/>
      <c r="K33" s="169"/>
      <c r="L33" s="169"/>
      <c r="M33" s="169"/>
    </row>
    <row r="34" spans="2:13">
      <c r="B34" s="169"/>
      <c r="C34" s="169"/>
      <c r="D34" s="169"/>
      <c r="E34" s="169"/>
      <c r="F34" s="169"/>
      <c r="G34" s="169"/>
      <c r="H34" s="169"/>
      <c r="I34" s="169"/>
      <c r="J34" s="169"/>
      <c r="K34" s="169"/>
      <c r="L34" s="169"/>
      <c r="M34" s="169"/>
    </row>
  </sheetData>
  <sheetProtection sheet="1" objects="1" scenarios="1"/>
  <mergeCells count="42">
    <mergeCell ref="A18:A19"/>
    <mergeCell ref="B4:M4"/>
    <mergeCell ref="B20:M21"/>
    <mergeCell ref="G9:H9"/>
    <mergeCell ref="G10:H10"/>
    <mergeCell ref="C11:D12"/>
    <mergeCell ref="F11:G11"/>
    <mergeCell ref="A4:A14"/>
    <mergeCell ref="C5:D6"/>
    <mergeCell ref="C7:D8"/>
    <mergeCell ref="F7:G7"/>
    <mergeCell ref="F8:G8"/>
    <mergeCell ref="C9:D10"/>
    <mergeCell ref="A15:A17"/>
    <mergeCell ref="B30:M30"/>
    <mergeCell ref="A31:A32"/>
    <mergeCell ref="B31:M32"/>
    <mergeCell ref="B18:M19"/>
    <mergeCell ref="O2:Q2"/>
    <mergeCell ref="A22:A29"/>
    <mergeCell ref="B22:M22"/>
    <mergeCell ref="C23:D23"/>
    <mergeCell ref="F23:G23"/>
    <mergeCell ref="C24:D24"/>
    <mergeCell ref="F24:G24"/>
    <mergeCell ref="C25:D25"/>
    <mergeCell ref="F25:G25"/>
    <mergeCell ref="C26:D26"/>
    <mergeCell ref="F26:G26"/>
    <mergeCell ref="H11:I11"/>
    <mergeCell ref="C28:D28"/>
    <mergeCell ref="F28:G28"/>
    <mergeCell ref="B29:M29"/>
    <mergeCell ref="S2:U2"/>
    <mergeCell ref="F12:G12"/>
    <mergeCell ref="H12:I12"/>
    <mergeCell ref="B13:M13"/>
    <mergeCell ref="B14:M14"/>
    <mergeCell ref="C27:D27"/>
    <mergeCell ref="F27:G27"/>
    <mergeCell ref="B2:M2"/>
    <mergeCell ref="B3:M3"/>
  </mergeCells>
  <pageMargins left="0.7" right="0.7" top="0.75" bottom="0.75" header="0.3" footer="0.3"/>
  <headerFooter>
    <oddFooter>&amp;C_x000D_&amp;1#&amp;"Calibri"&amp;8&amp;K000000 INTERNAL. This information is accessible to ADB Management and staff. It may be shared outside ADB with appropriate permission.</oddFooter>
  </headerFooter>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9D64500-9147-4A66-8426-98029A1898B3}">
  <sheetPr codeName="Sheet6"/>
  <dimension ref="A1:U34"/>
  <sheetViews>
    <sheetView zoomScale="130" zoomScaleNormal="130" workbookViewId="0">
      <pane ySplit="2" topLeftCell="A3" activePane="bottomLeft" state="frozen"/>
      <selection pane="bottomLeft" activeCell="A2" sqref="A2"/>
      <selection activeCell="A2" sqref="A2"/>
    </sheetView>
  </sheetViews>
  <sheetFormatPr defaultColWidth="8.85546875" defaultRowHeight="12.95"/>
  <cols>
    <col min="1" max="1" width="15.28515625" style="106" customWidth="1"/>
    <col min="2" max="13" width="11.85546875" style="106" customWidth="1"/>
    <col min="14" max="14" width="5.140625" style="106" customWidth="1"/>
    <col min="15" max="16" width="8.85546875" style="106"/>
    <col min="17" max="17" width="8.85546875" style="106" customWidth="1"/>
    <col min="18" max="18" width="2.28515625" style="106" customWidth="1"/>
    <col min="19" max="16384" width="8.85546875" style="106"/>
  </cols>
  <sheetData>
    <row r="1" spans="1:21" ht="14.1" thickBot="1"/>
    <row r="2" spans="1:21" ht="22.35" customHeight="1" thickBot="1">
      <c r="A2" s="89" t="e" cm="1">
        <f t="array" aca="1" ref="A2" ca="1">MID(CELL("filename",A2),FIND("]",CELL("filename",A2))+1,255)</f>
        <v>#VALUE!</v>
      </c>
      <c r="B2" s="318" t="e">
        <f ca="1">IF(VLOOKUP(A2,'Raw Data'!C6:D154,2,FALSE)="","",VLOOKUP(A2,'Raw Data'!C6:D154,2,FALSE))</f>
        <v>#VALUE!</v>
      </c>
      <c r="C2" s="319"/>
      <c r="D2" s="319"/>
      <c r="E2" s="319"/>
      <c r="F2" s="319"/>
      <c r="G2" s="319"/>
      <c r="H2" s="319"/>
      <c r="I2" s="319"/>
      <c r="J2" s="319"/>
      <c r="K2" s="319"/>
      <c r="L2" s="319"/>
      <c r="M2" s="320"/>
      <c r="N2" s="136"/>
      <c r="O2" s="321" t="str">
        <f>HYPERLINK("#'National level'!A15","Back to National level sheet")</f>
        <v>Back to National level sheet</v>
      </c>
      <c r="P2" s="321"/>
      <c r="Q2" s="321"/>
      <c r="S2" s="322" t="str">
        <f>HYPERLINK("#'Project level'!A21","Back to Project level sheet")</f>
        <v>Back to Project level sheet</v>
      </c>
      <c r="T2" s="322"/>
      <c r="U2" s="322"/>
    </row>
    <row r="3" spans="1:21" ht="87" customHeight="1" thickBot="1">
      <c r="A3" s="90" t="s">
        <v>500</v>
      </c>
      <c r="B3" s="323" t="s">
        <v>579</v>
      </c>
      <c r="C3" s="324"/>
      <c r="D3" s="324"/>
      <c r="E3" s="324"/>
      <c r="F3" s="324"/>
      <c r="G3" s="324"/>
      <c r="H3" s="324"/>
      <c r="I3" s="324"/>
      <c r="J3" s="324"/>
      <c r="K3" s="324"/>
      <c r="L3" s="324"/>
      <c r="M3" s="325"/>
      <c r="N3" s="122"/>
    </row>
    <row r="4" spans="1:21" ht="14.1" thickBot="1">
      <c r="A4" s="278" t="s">
        <v>502</v>
      </c>
      <c r="B4" s="295"/>
      <c r="C4" s="296"/>
      <c r="D4" s="296"/>
      <c r="E4" s="296"/>
      <c r="F4" s="296"/>
      <c r="G4" s="296"/>
      <c r="H4" s="296"/>
      <c r="I4" s="296"/>
      <c r="J4" s="296"/>
      <c r="K4" s="296"/>
      <c r="L4" s="296"/>
      <c r="M4" s="297"/>
      <c r="N4" s="125"/>
    </row>
    <row r="5" spans="1:21" ht="26.85" customHeight="1" thickBot="1">
      <c r="A5" s="294"/>
      <c r="C5" s="326" t="s">
        <v>77</v>
      </c>
      <c r="D5" s="327"/>
      <c r="E5" s="93" t="s">
        <v>78</v>
      </c>
      <c r="F5" s="93" t="s">
        <v>79</v>
      </c>
      <c r="G5" s="93" t="s">
        <v>80</v>
      </c>
      <c r="H5" s="93" t="s">
        <v>81</v>
      </c>
      <c r="I5" s="93" t="s">
        <v>82</v>
      </c>
      <c r="M5" s="107"/>
    </row>
    <row r="6" spans="1:21" ht="15" thickBot="1">
      <c r="A6" s="294"/>
      <c r="C6" s="328"/>
      <c r="D6" s="329"/>
      <c r="E6" s="94" t="e">
        <f ca="1">IF(VLOOKUP($A$2,Table1[[Practice no.]:[Mt]],3,FALSE)="N/A","",VLOOKUP($A$2,Table1[[Practice no.]:[Mt]],3,FALSE))</f>
        <v>#VALUE!</v>
      </c>
      <c r="F6" s="94" t="e">
        <f ca="1">IF(VLOOKUP($A$2,Table1[[Practice no.]:[F]],4,FALSE)="N/A","",VLOOKUP($A$2,Table1[[Practice no.]:[F]],4,FALSE))</f>
        <v>#VALUE!</v>
      </c>
      <c r="G6" s="94" t="e">
        <f ca="1">IF(VLOOKUP($A$2,Table1[[Practice no.]:[A]],5,FALSE)="N/A","",VLOOKUP($A$2,Table1[[Practice no.]:[A]],5,FALSE))</f>
        <v>#VALUE!</v>
      </c>
      <c r="H6" s="94" t="e">
        <f ca="1">IF(VLOOKUP($A$2,Table1[[Practice no.]:[T]],6,FALSE)="N/A","",VLOOKUP($A$2,Table1[[Practice no.]:[T]],6,FALSE))</f>
        <v>#VALUE!</v>
      </c>
      <c r="I6" s="94" t="e">
        <f ca="1">IF(VLOOKUP($A$2,Table1[[Practice no.]:[PI]],7,FALSE)="N/A","",VLOOKUP($A$2,Table1[[Practice no.]:[PI]],7,FALSE))</f>
        <v>#VALUE!</v>
      </c>
      <c r="M6" s="107"/>
    </row>
    <row r="7" spans="1:21" ht="26.85" customHeight="1" thickBot="1">
      <c r="A7" s="294"/>
      <c r="C7" s="326" t="s">
        <v>83</v>
      </c>
      <c r="D7" s="327"/>
      <c r="E7" s="95" t="s">
        <v>84</v>
      </c>
      <c r="F7" s="330" t="s">
        <v>85</v>
      </c>
      <c r="G7" s="331"/>
      <c r="H7" s="95" t="s">
        <v>86</v>
      </c>
      <c r="I7" s="95" t="s">
        <v>87</v>
      </c>
      <c r="M7" s="107"/>
    </row>
    <row r="8" spans="1:21" ht="15" thickBot="1">
      <c r="A8" s="294"/>
      <c r="C8" s="328"/>
      <c r="D8" s="329"/>
      <c r="E8" s="94" t="e">
        <f ca="1">IF(VLOOKUP($A$2,Table1[[Practice no.]:[LR]],8,FALSE)="N/A","",VLOOKUP(A$2,Table1[[Practice no.]:[LR]],8,FALSE))</f>
        <v>#VALUE!</v>
      </c>
      <c r="F8" s="311" t="e">
        <f ca="1">IF(VLOOKUP($A$2,Table1[[Practice no.]:[PH]],9,FALSE)="N/A","",VLOOKUP($A$2,Table1[[Practice no.]:[PH]],9,FALSE))</f>
        <v>#VALUE!</v>
      </c>
      <c r="G8" s="312"/>
      <c r="H8" s="94" t="e">
        <f ca="1">IF(VLOOKUP($A$2,Table1[[Practice no.]:[EH]],10,FALSE)="N/A","",VLOOKUP($A$2,Table1[[Practice no.]:[EH]],10,FALSE))</f>
        <v>#VALUE!</v>
      </c>
      <c r="I8" s="94" t="e">
        <f ca="1">IF(VLOOKUP($A$2,Table1[[Practice no.]:[UR]],11,FALSE)="N/A","",VLOOKUP($A$2,Table1[[Practice no.]:[UR]],11,FALSE))</f>
        <v>#VALUE!</v>
      </c>
      <c r="M8" s="107"/>
    </row>
    <row r="9" spans="1:21" ht="26.85" customHeight="1" thickBot="1">
      <c r="A9" s="294"/>
      <c r="C9" s="332" t="s">
        <v>88</v>
      </c>
      <c r="D9" s="333"/>
      <c r="E9" s="95" t="s">
        <v>89</v>
      </c>
      <c r="F9" s="95" t="s">
        <v>90</v>
      </c>
      <c r="G9" s="330" t="s">
        <v>91</v>
      </c>
      <c r="H9" s="331"/>
      <c r="I9" s="95" t="s">
        <v>92</v>
      </c>
      <c r="M9" s="107"/>
    </row>
    <row r="10" spans="1:21" ht="15" thickBot="1">
      <c r="A10" s="294"/>
      <c r="C10" s="334"/>
      <c r="D10" s="335"/>
      <c r="E10" s="94" t="e">
        <f ca="1">IF(VLOOKUP($A$2,Table1[[Practice no.]:[P]],12,FALSE)="N/A","",VLOOKUP($A$2,Table1[[Practice no.]:[P]],12,FALSE))</f>
        <v>#VALUE!</v>
      </c>
      <c r="F10" s="94" t="e">
        <f ca="1">IF(VLOOKUP($A$2,Table1[[Practice no.]:[D]],13,FALSE)="N/A","",VLOOKUP($A$2,Table1[[Practice no.]:[D]],13,FALSE))</f>
        <v>#VALUE!</v>
      </c>
      <c r="G10" s="313" t="e">
        <f ca="1">IF(VLOOKUP($A$2,Table1[[Practice no.]:[C]],14,FALSE)="N/A","",VLOOKUP($A$2,Table1[[Practice no.]:[C]],14,FALSE))</f>
        <v>#VALUE!</v>
      </c>
      <c r="H10" s="314"/>
      <c r="I10" s="96" t="e">
        <f ca="1">IF(VLOOKUP($A$2,Table1[[Practice no.]:[M]],15,FALSE)="N/A","",VLOOKUP($A$2,Table1[[Practice no.]:[M]],15,FALSE))</f>
        <v>#VALUE!</v>
      </c>
      <c r="M10" s="107"/>
    </row>
    <row r="11" spans="1:21" ht="14.1" customHeight="1" thickBot="1">
      <c r="A11" s="294"/>
      <c r="C11" s="332" t="s">
        <v>93</v>
      </c>
      <c r="D11" s="333"/>
      <c r="E11" s="95" t="s">
        <v>94</v>
      </c>
      <c r="F11" s="330" t="s">
        <v>95</v>
      </c>
      <c r="G11" s="331"/>
      <c r="H11" s="330" t="s">
        <v>96</v>
      </c>
      <c r="I11" s="331"/>
      <c r="M11" s="107"/>
    </row>
    <row r="12" spans="1:21" ht="15" thickBot="1">
      <c r="A12" s="294"/>
      <c r="C12" s="334"/>
      <c r="D12" s="335"/>
      <c r="E12" s="94" t="e">
        <f ca="1">IF(VLOOKUP($A$2,Table1[[Practice no.]:[In]],16,FALSE)="N/A","",VLOOKUP($A$2,Table1[[Practice no.]:[In]],16,FALSE))</f>
        <v>#VALUE!</v>
      </c>
      <c r="F12" s="311" t="e">
        <f ca="1">IF(VLOOKUP($A$2,Table1[[Practice no.]:[Pr]],17,FALSE)="N/A","",VLOOKUP($A$2,Table1[[Practice no.]:[Pr]],17,FALSE))</f>
        <v>#VALUE!</v>
      </c>
      <c r="G12" s="312"/>
      <c r="H12" s="313" t="e">
        <f ca="1">IF(VLOOKUP($A$2,Table1[[Practice no.]:[Tr]],18,FALSE)="N/A","",VLOOKUP($A$2,Table1[[Practice no.]:[Tr]],18,FALSE))</f>
        <v>#VALUE!</v>
      </c>
      <c r="I12" s="314"/>
      <c r="M12" s="107"/>
    </row>
    <row r="13" spans="1:21">
      <c r="A13" s="294"/>
      <c r="B13" s="315"/>
      <c r="C13" s="316"/>
      <c r="D13" s="316"/>
      <c r="E13" s="316"/>
      <c r="F13" s="316"/>
      <c r="G13" s="316"/>
      <c r="H13" s="316"/>
      <c r="I13" s="316"/>
      <c r="J13" s="316"/>
      <c r="K13" s="316"/>
      <c r="L13" s="316"/>
      <c r="M13" s="317"/>
      <c r="N13" s="125"/>
    </row>
    <row r="14" spans="1:21" ht="14.1" thickBot="1">
      <c r="A14" s="279"/>
      <c r="B14" s="288"/>
      <c r="C14" s="289"/>
      <c r="D14" s="289"/>
      <c r="E14" s="289"/>
      <c r="F14" s="289"/>
      <c r="G14" s="289"/>
      <c r="H14" s="289"/>
      <c r="I14" s="289"/>
      <c r="J14" s="289"/>
      <c r="K14" s="289"/>
      <c r="L14" s="289"/>
      <c r="M14" s="290"/>
      <c r="N14" s="125"/>
    </row>
    <row r="15" spans="1:21">
      <c r="A15" s="278" t="s">
        <v>503</v>
      </c>
      <c r="B15" s="97">
        <v>1</v>
      </c>
      <c r="C15" s="97">
        <v>2</v>
      </c>
      <c r="D15" s="97">
        <v>3</v>
      </c>
      <c r="E15" s="98">
        <v>4</v>
      </c>
      <c r="F15" s="98">
        <v>5</v>
      </c>
      <c r="G15" s="98">
        <v>6</v>
      </c>
      <c r="H15" s="99">
        <v>7</v>
      </c>
      <c r="I15" s="99">
        <v>8</v>
      </c>
      <c r="J15" s="99">
        <v>9</v>
      </c>
      <c r="K15" s="100">
        <v>10</v>
      </c>
      <c r="L15" s="100">
        <v>11</v>
      </c>
      <c r="M15" s="100">
        <v>12</v>
      </c>
      <c r="N15" s="137"/>
    </row>
    <row r="16" spans="1:21" ht="17.100000000000001" thickBot="1">
      <c r="A16" s="294"/>
      <c r="B16" s="101" t="s">
        <v>504</v>
      </c>
      <c r="C16" s="101" t="s">
        <v>505</v>
      </c>
      <c r="D16" s="101" t="s">
        <v>506</v>
      </c>
      <c r="E16" s="102" t="s">
        <v>507</v>
      </c>
      <c r="F16" s="102" t="s">
        <v>508</v>
      </c>
      <c r="G16" s="102" t="s">
        <v>509</v>
      </c>
      <c r="H16" s="103" t="s">
        <v>510</v>
      </c>
      <c r="I16" s="103" t="s">
        <v>511</v>
      </c>
      <c r="J16" s="103" t="s">
        <v>512</v>
      </c>
      <c r="K16" s="104" t="s">
        <v>513</v>
      </c>
      <c r="L16" s="104" t="s">
        <v>514</v>
      </c>
      <c r="M16" s="104" t="s">
        <v>515</v>
      </c>
      <c r="N16" s="137"/>
    </row>
    <row r="17" spans="1:14" ht="23.1" customHeight="1" thickBot="1">
      <c r="A17" s="279"/>
      <c r="B17" s="112" t="e">
        <f ca="1">IF(VLOOKUP($A$2,Table1[[Practice no.]:[ 1 C02]],19,FALSE)="N/A","",VLOOKUP(VLOOKUP($A$2,Table1[[Practice no.]:[ 1 C02]],19,FALSE),List!$A$2:$B$3,2,FALSE))</f>
        <v>#VALUE!</v>
      </c>
      <c r="C17" s="112" t="e">
        <f ca="1">IF(VLOOKUP($A$2,Table1[[Practice no.]:[2 Res]],20,FALSE)="N/A","",VLOOKUP(VLOOKUP($A$2,Table1[[Practice no.]:[2 Res]],20,FALSE),List!$A$2:$B$3,2,FALSE))</f>
        <v>#VALUE!</v>
      </c>
      <c r="D17" s="112" t="e">
        <f ca="1">IF(VLOOKUP($A$2,Table1[[Practice no.]:[3 W&amp;L]],21,FALSE)="N/A","",VLOOKUP(VLOOKUP($A$2,Table1[[Practice no.]:[3 W&amp;L]],21,FALSE),List!$A$2:$B$3,2,FALSE))</f>
        <v>#VALUE!</v>
      </c>
      <c r="E17" s="112" t="e">
        <f ca="1">IF(VLOOKUP($A$2,Table1[[Practice no.]:[4 
Pol]],22,FALSE)="N/A","",VLOOKUP(VLOOKUP($A$2,Table1[[Practice no.]:[4 
Pol]],22,FALSE),List!$A$2:$B$3,2,FALSE))</f>
        <v>#VALUE!</v>
      </c>
      <c r="F17" s="112" t="e">
        <f ca="1">IF(VLOOKUP($A$2,Table1[[Practice no.]:[5 QoL]],23,FALSE)="N/A","",VLOOKUP(VLOOKUP($A$2,Table1[[Practice no.]:[5 QoL]],23,FALSE),List!$A$2:$B$3,2,FALSE))</f>
        <v>#VALUE!</v>
      </c>
      <c r="G17" s="112" t="e">
        <f ca="1">IF(VLOOKUP($A$2,Table1[[Practice no.]:[6 
Bio]],24,FALSE)="N/A","",VLOOKUP(VLOOKUP($A$2,Table1[[Practice no.]:[6 
Bio]],24,FALSE),List!$A$2:$B$3,2,FALSE))</f>
        <v>#VALUE!</v>
      </c>
      <c r="H17" s="112" t="e">
        <f ca="1">IF(VLOOKUP($A$2,Table1[[Practice no.]:[7 
Dis]],25,FALSE)="N/A","",VLOOKUP(VLOOKUP($A$2,Table1[[Practice no.]:[7 
Dis]],25,FALSE),List!$A$2:$B$3,2,FALSE))</f>
        <v>#VALUE!</v>
      </c>
      <c r="I17" s="112" t="e">
        <f ca="1">IF(VLOOKUP($A$2,Table1[[Practice no.]:[8 
Mat]],26,FALSE)="N/A","",VLOOKUP(VLOOKUP($A$2,Table1[[Practice no.]:[8 
Mat]],26,FALSE),List!$A$2:$B$3,2,FALSE))</f>
        <v>#VALUE!</v>
      </c>
      <c r="J17" s="112" t="e">
        <f ca="1">IF(VLOOKUP($A$2,Table1[[Practice no.]:[9 
Inc]],27,FALSE)="N/A","",VLOOKUP(VLOOKUP($A$2,Table1[[Practice no.]:[9 
Inc]],27,FALSE),List!$A$2:$B$3,2,FALSE))</f>
        <v>#VALUE!</v>
      </c>
      <c r="K17" s="112" t="e">
        <f ca="1">IF(VLOOKUP($A$2,Table1[[Practice no.]:[10 Con]],28,FALSE)="N/A","",VLOOKUP(VLOOKUP($A$2,Table1[[Practice no.]:[10 Con]],28,FALSE),List!$A$2:$B$3,2,FALSE))</f>
        <v>#VALUE!</v>
      </c>
      <c r="L17" s="112" t="e">
        <f ca="1">IF(VLOOKUP($A$2,Table1[[Practice no.]:[11 Saf]],29,FALSE)="N/A","",VLOOKUP(VLOOKUP($A$2,Table1[[Practice no.]:[11 Saf]],29,FALSE),List!$A$2:$B$3,2,FALSE))</f>
        <v>#VALUE!</v>
      </c>
      <c r="M17" s="112" t="e">
        <f ca="1">IF(VLOOKUP($A$2,Table1[[Practice no.]:[12 Aff]],30,FALSE)="N/A","",VLOOKUP(VLOOKUP($A$2,Table1[[Practice no.]:[12 Aff]],30,FALSE),List!$A$2:$B$3,2,FALSE))</f>
        <v>#VALUE!</v>
      </c>
      <c r="N17" s="138"/>
    </row>
    <row r="18" spans="1:14" ht="86.1" customHeight="1">
      <c r="A18" s="278" t="s">
        <v>516</v>
      </c>
      <c r="B18" s="298" t="s">
        <v>580</v>
      </c>
      <c r="C18" s="299"/>
      <c r="D18" s="299"/>
      <c r="E18" s="299"/>
      <c r="F18" s="299"/>
      <c r="G18" s="299"/>
      <c r="H18" s="299"/>
      <c r="I18" s="299"/>
      <c r="J18" s="299"/>
      <c r="K18" s="299"/>
      <c r="L18" s="299"/>
      <c r="M18" s="300"/>
      <c r="N18" s="133"/>
    </row>
    <row r="19" spans="1:14" ht="18" customHeight="1" thickBot="1">
      <c r="A19" s="279"/>
      <c r="B19" s="301"/>
      <c r="C19" s="302"/>
      <c r="D19" s="302"/>
      <c r="E19" s="302"/>
      <c r="F19" s="302"/>
      <c r="G19" s="302"/>
      <c r="H19" s="302"/>
      <c r="I19" s="302"/>
      <c r="J19" s="302"/>
      <c r="K19" s="302"/>
      <c r="L19" s="302"/>
      <c r="M19" s="303"/>
      <c r="N19" s="133"/>
    </row>
    <row r="20" spans="1:14" ht="155.85" customHeight="1">
      <c r="A20" s="304" t="s">
        <v>518</v>
      </c>
      <c r="B20" s="347"/>
      <c r="C20" s="348"/>
      <c r="D20" s="348"/>
      <c r="E20" s="348"/>
      <c r="F20" s="348"/>
      <c r="G20" s="348"/>
      <c r="H20" s="348"/>
      <c r="I20" s="348"/>
      <c r="J20" s="348"/>
      <c r="K20" s="348"/>
      <c r="L20" s="348"/>
      <c r="M20" s="349"/>
      <c r="N20" s="125"/>
    </row>
    <row r="21" spans="1:14" ht="26.85" customHeight="1" thickBot="1">
      <c r="A21" s="305"/>
      <c r="B21" s="350"/>
      <c r="C21" s="351"/>
      <c r="D21" s="351"/>
      <c r="E21" s="351"/>
      <c r="F21" s="351"/>
      <c r="G21" s="351"/>
      <c r="H21" s="351"/>
      <c r="I21" s="351"/>
      <c r="J21" s="351"/>
      <c r="K21" s="351"/>
      <c r="L21" s="351"/>
      <c r="M21" s="352"/>
      <c r="N21" s="125"/>
    </row>
    <row r="22" spans="1:14" ht="14.1" thickBot="1">
      <c r="A22" s="278" t="s">
        <v>57</v>
      </c>
      <c r="B22" s="295"/>
      <c r="C22" s="296"/>
      <c r="D22" s="296"/>
      <c r="E22" s="296"/>
      <c r="F22" s="296"/>
      <c r="G22" s="296"/>
      <c r="H22" s="296"/>
      <c r="I22" s="296"/>
      <c r="J22" s="296"/>
      <c r="K22" s="296"/>
      <c r="L22" s="296"/>
      <c r="M22" s="297"/>
      <c r="N22" s="125"/>
    </row>
    <row r="23" spans="1:14" ht="32.1" customHeight="1" thickBot="1">
      <c r="A23" s="294"/>
      <c r="C23" s="286" t="s">
        <v>42</v>
      </c>
      <c r="D23" s="287"/>
      <c r="E23" s="105" t="e">
        <f ca="1">IF(VLOOKUP($A$2,Table1[[Practice no.]:[1]],31,FALSE)="N/A","",VLOOKUP($A$2,Table1[[Practice no.]:[1]],31,FALSE))</f>
        <v>#VALUE!</v>
      </c>
      <c r="F23" s="286" t="s">
        <v>520</v>
      </c>
      <c r="G23" s="287"/>
      <c r="H23" s="105" t="e">
        <f ca="1">IF(VLOOKUP($A$2,Table1[[Practice no.]:[7]],37,FALSE)="N/A","",VLOOKUP($A$2,Table1[[Practice no.]:[7]],37,FALSE))</f>
        <v>#VALUE!</v>
      </c>
      <c r="M23" s="107"/>
    </row>
    <row r="24" spans="1:14" ht="32.1" customHeight="1" thickBot="1">
      <c r="A24" s="294"/>
      <c r="C24" s="286" t="s">
        <v>44</v>
      </c>
      <c r="D24" s="287"/>
      <c r="E24" s="105" t="e">
        <f ca="1">IF(VLOOKUP($A$2,Table1[[Practice no.]:[2]],32,FALSE)="N/A","",VLOOKUP($A$2,Table1[[Practice no.]:[2]],32,FALSE))</f>
        <v>#VALUE!</v>
      </c>
      <c r="F24" s="286" t="s">
        <v>45</v>
      </c>
      <c r="G24" s="287"/>
      <c r="H24" s="105" t="e">
        <f ca="1">IF(VLOOKUP($A$2,Table1[[Practice no.]:[8]],38,FALSE)="N/A","",VLOOKUP($A$2,Table1[[Practice no.]:[8]],38,FALSE))</f>
        <v>#VALUE!</v>
      </c>
      <c r="M24" s="107"/>
    </row>
    <row r="25" spans="1:14" ht="32.1" customHeight="1" thickBot="1">
      <c r="A25" s="294"/>
      <c r="C25" s="286" t="s">
        <v>46</v>
      </c>
      <c r="D25" s="287"/>
      <c r="E25" s="105" t="e">
        <f ca="1">IF(VLOOKUP($A$2,Table1[[Practice no.]:[3]],33,FALSE)="N/A","",VLOOKUP($A$2,Table1[[Practice no.]:[3]],33,FALSE))</f>
        <v>#VALUE!</v>
      </c>
      <c r="F25" s="286" t="s">
        <v>47</v>
      </c>
      <c r="G25" s="287"/>
      <c r="H25" s="105" t="e">
        <f ca="1">IF(VLOOKUP($A$2,Table1[[Practice no.]:[9]],39,FALSE)="N/A","",VLOOKUP($A$2,Table1[[Practice no.]:[9]],39,FALSE))</f>
        <v>#VALUE!</v>
      </c>
      <c r="M25" s="107"/>
    </row>
    <row r="26" spans="1:14" ht="32.1" customHeight="1" thickBot="1">
      <c r="A26" s="294"/>
      <c r="C26" s="286" t="s">
        <v>48</v>
      </c>
      <c r="D26" s="287"/>
      <c r="E26" s="105" t="e">
        <f ca="1">IF(VLOOKUP($A$2,Table1[[Practice no.]:[4]],34,FALSE)="N/A","",VLOOKUP($A$2,Table1[[Practice no.]:[4]],34,FALSE))</f>
        <v>#VALUE!</v>
      </c>
      <c r="F26" s="286" t="s">
        <v>49</v>
      </c>
      <c r="G26" s="287"/>
      <c r="H26" s="105" t="e">
        <f ca="1">IF(VLOOKUP($A$2,Table1[[Practice no.]:[10]],40,FALSE)="N/A","",VLOOKUP($A$2,Table1[[Practice no.]:[10]],40,FALSE))</f>
        <v>#VALUE!</v>
      </c>
      <c r="M26" s="107"/>
    </row>
    <row r="27" spans="1:14" ht="32.1" customHeight="1" thickBot="1">
      <c r="A27" s="294"/>
      <c r="C27" s="286" t="s">
        <v>50</v>
      </c>
      <c r="D27" s="287"/>
      <c r="E27" s="105" t="e">
        <f ca="1">IF(VLOOKUP($A$2,Table1[[Practice no.]:[5]],35,FALSE)="N/A","",VLOOKUP($A$2,Table1[[Practice no.]:[5]],35,FALSE))</f>
        <v>#VALUE!</v>
      </c>
      <c r="F27" s="286" t="s">
        <v>51</v>
      </c>
      <c r="G27" s="287"/>
      <c r="H27" s="105" t="e">
        <f ca="1">IF(VLOOKUP($A$2,Table1[[Practice no.]:[11]],41,FALSE)="N/A","",VLOOKUP($A$2,Table1[[Practice no.]:[11]],41,FALSE))</f>
        <v>#VALUE!</v>
      </c>
      <c r="M27" s="107"/>
    </row>
    <row r="28" spans="1:14" ht="32.1" customHeight="1" thickBot="1">
      <c r="A28" s="294"/>
      <c r="C28" s="286" t="s">
        <v>52</v>
      </c>
      <c r="D28" s="287"/>
      <c r="E28" s="105" t="e">
        <f ca="1">IF(VLOOKUP($A$2,Table1[[Practice no.]:[6]],36,FALSE)="N/A","",VLOOKUP($A$2,Table1[[Practice no.]:[6]],36,FALSE))</f>
        <v>#VALUE!</v>
      </c>
      <c r="F28" s="286" t="s">
        <v>53</v>
      </c>
      <c r="G28" s="287"/>
      <c r="H28" s="105" t="e">
        <f ca="1">IF(VLOOKUP($A$2,Table1[[Practice no.]:[12]],42,FALSE)="N/A","",VLOOKUP($A$2,Table1[[Practice no.]:[12]],42,FALSE))</f>
        <v>#VALUE!</v>
      </c>
      <c r="M28" s="107"/>
    </row>
    <row r="29" spans="1:14" ht="14.1" thickBot="1">
      <c r="A29" s="279"/>
      <c r="B29" s="288"/>
      <c r="C29" s="289"/>
      <c r="D29" s="289"/>
      <c r="E29" s="289"/>
      <c r="F29" s="289"/>
      <c r="G29" s="289"/>
      <c r="H29" s="289"/>
      <c r="I29" s="289"/>
      <c r="J29" s="289"/>
      <c r="K29" s="289"/>
      <c r="L29" s="289"/>
      <c r="M29" s="290"/>
      <c r="N29" s="125"/>
    </row>
    <row r="30" spans="1:14" ht="117" customHeight="1" thickBot="1">
      <c r="A30" s="92" t="s">
        <v>521</v>
      </c>
      <c r="B30" s="291" t="s">
        <v>581</v>
      </c>
      <c r="C30" s="292"/>
      <c r="D30" s="292"/>
      <c r="E30" s="292"/>
      <c r="F30" s="292"/>
      <c r="G30" s="292"/>
      <c r="H30" s="292"/>
      <c r="I30" s="292"/>
      <c r="J30" s="292"/>
      <c r="K30" s="292"/>
      <c r="L30" s="292"/>
      <c r="M30" s="293"/>
      <c r="N30" s="122"/>
    </row>
    <row r="31" spans="1:14" ht="35.1" customHeight="1">
      <c r="A31" s="278" t="s">
        <v>523</v>
      </c>
      <c r="B31" s="346" t="s">
        <v>582</v>
      </c>
      <c r="C31" s="281"/>
      <c r="D31" s="281"/>
      <c r="E31" s="281"/>
      <c r="F31" s="281"/>
      <c r="G31" s="281"/>
      <c r="H31" s="281"/>
      <c r="I31" s="281"/>
      <c r="J31" s="281"/>
      <c r="K31" s="281"/>
      <c r="L31" s="281"/>
      <c r="M31" s="282"/>
      <c r="N31" s="133"/>
    </row>
    <row r="32" spans="1:14" ht="56.85" customHeight="1" thickBot="1">
      <c r="A32" s="279"/>
      <c r="B32" s="283"/>
      <c r="C32" s="284"/>
      <c r="D32" s="284"/>
      <c r="E32" s="284"/>
      <c r="F32" s="284"/>
      <c r="G32" s="284"/>
      <c r="H32" s="284"/>
      <c r="I32" s="284"/>
      <c r="J32" s="284"/>
      <c r="K32" s="284"/>
      <c r="L32" s="284"/>
      <c r="M32" s="285"/>
      <c r="N32" s="133"/>
    </row>
    <row r="33" spans="2:13">
      <c r="B33" s="169"/>
      <c r="C33" s="169"/>
      <c r="D33" s="169"/>
      <c r="E33" s="169"/>
      <c r="F33" s="169"/>
      <c r="G33" s="169"/>
      <c r="H33" s="169"/>
      <c r="I33" s="169"/>
      <c r="J33" s="169"/>
      <c r="K33" s="169"/>
      <c r="L33" s="169"/>
      <c r="M33" s="169"/>
    </row>
    <row r="34" spans="2:13">
      <c r="B34" s="169"/>
      <c r="C34" s="169"/>
      <c r="D34" s="169"/>
      <c r="E34" s="169"/>
      <c r="F34" s="169"/>
      <c r="G34" s="169"/>
      <c r="H34" s="169"/>
      <c r="I34" s="169"/>
      <c r="J34" s="169"/>
      <c r="K34" s="169"/>
      <c r="L34" s="169"/>
      <c r="M34" s="169"/>
    </row>
  </sheetData>
  <sheetProtection sheet="1" objects="1" scenarios="1"/>
  <mergeCells count="43">
    <mergeCell ref="A15:A17"/>
    <mergeCell ref="A31:A32"/>
    <mergeCell ref="B31:M32"/>
    <mergeCell ref="A20:A21"/>
    <mergeCell ref="A4:A14"/>
    <mergeCell ref="B4:M4"/>
    <mergeCell ref="C5:D6"/>
    <mergeCell ref="C7:D8"/>
    <mergeCell ref="F7:G7"/>
    <mergeCell ref="F8:G8"/>
    <mergeCell ref="C9:D10"/>
    <mergeCell ref="A18:A19"/>
    <mergeCell ref="B18:M19"/>
    <mergeCell ref="B20:M21"/>
    <mergeCell ref="B30:M30"/>
    <mergeCell ref="G9:H9"/>
    <mergeCell ref="B29:M29"/>
    <mergeCell ref="O2:Q2"/>
    <mergeCell ref="A22:A29"/>
    <mergeCell ref="B22:M22"/>
    <mergeCell ref="C23:D23"/>
    <mergeCell ref="F23:G23"/>
    <mergeCell ref="C24:D24"/>
    <mergeCell ref="F24:G24"/>
    <mergeCell ref="C25:D25"/>
    <mergeCell ref="F25:G25"/>
    <mergeCell ref="C26:D26"/>
    <mergeCell ref="F26:G26"/>
    <mergeCell ref="H11:I11"/>
    <mergeCell ref="F12:G12"/>
    <mergeCell ref="H12:I12"/>
    <mergeCell ref="B13:M13"/>
    <mergeCell ref="S2:U2"/>
    <mergeCell ref="C27:D27"/>
    <mergeCell ref="F27:G27"/>
    <mergeCell ref="C28:D28"/>
    <mergeCell ref="F28:G28"/>
    <mergeCell ref="B14:M14"/>
    <mergeCell ref="B2:M2"/>
    <mergeCell ref="B3:M3"/>
    <mergeCell ref="G10:H10"/>
    <mergeCell ref="C11:D12"/>
    <mergeCell ref="F11:G11"/>
  </mergeCells>
  <pageMargins left="0.7" right="0.7" top="0.75" bottom="0.75" header="0.3" footer="0.3"/>
  <headerFooter>
    <oddFooter>&amp;C_x000D_&amp;1#&amp;"Calibri"&amp;8&amp;K000000 INTERNAL. This information is accessible to ADB Management and staff. It may be shared outside ADB with appropriate permission.</oddFooter>
  </headerFooter>
  <drawing r:id="rId1"/>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40820BD-64A9-48B1-9EDE-9287EF6AE6E3}">
  <sheetPr codeName="Sheet7"/>
  <dimension ref="A1:U36"/>
  <sheetViews>
    <sheetView zoomScaleNormal="100" workbookViewId="0">
      <pane ySplit="2" topLeftCell="A3" activePane="bottomLeft" state="frozen"/>
      <selection pane="bottomLeft" activeCell="A2" sqref="A2"/>
      <selection activeCell="A2" sqref="A2"/>
    </sheetView>
  </sheetViews>
  <sheetFormatPr defaultColWidth="8.85546875" defaultRowHeight="12.95"/>
  <cols>
    <col min="1" max="1" width="15.28515625" style="106" customWidth="1"/>
    <col min="2" max="13" width="11.85546875" style="106" customWidth="1"/>
    <col min="14" max="14" width="5.140625" style="106" customWidth="1"/>
    <col min="15" max="16" width="8.85546875" style="106"/>
    <col min="17" max="17" width="8.85546875" style="106" customWidth="1"/>
    <col min="18" max="18" width="2.28515625" style="106" customWidth="1"/>
    <col min="19" max="16384" width="8.85546875" style="106"/>
  </cols>
  <sheetData>
    <row r="1" spans="1:21" ht="14.1" thickBot="1"/>
    <row r="2" spans="1:21" ht="22.35" customHeight="1" thickBot="1">
      <c r="A2" s="89" t="e" cm="1">
        <f t="array" aca="1" ref="A2" ca="1">MID(CELL("filename",A2),FIND("]",CELL("filename",A2))+1,255)</f>
        <v>#VALUE!</v>
      </c>
      <c r="B2" s="318" t="e">
        <f ca="1">IF(VLOOKUP(A2,'Raw Data'!C6:D154,2,FALSE)="","",VLOOKUP(A2,'Raw Data'!C6:D154,2,FALSE))</f>
        <v>#VALUE!</v>
      </c>
      <c r="C2" s="319"/>
      <c r="D2" s="319"/>
      <c r="E2" s="319"/>
      <c r="F2" s="319"/>
      <c r="G2" s="319"/>
      <c r="H2" s="319"/>
      <c r="I2" s="319"/>
      <c r="J2" s="319"/>
      <c r="K2" s="319"/>
      <c r="L2" s="319"/>
      <c r="M2" s="320"/>
      <c r="N2" s="136"/>
      <c r="O2" s="321" t="str">
        <f>HYPERLINK("#'National level'!A15","Back to National level sheet")</f>
        <v>Back to National level sheet</v>
      </c>
      <c r="P2" s="321"/>
      <c r="Q2" s="321"/>
      <c r="S2" s="322" t="str">
        <f>HYPERLINK("#'Project level'!A21","Back to Project level sheet")</f>
        <v>Back to Project level sheet</v>
      </c>
      <c r="T2" s="322"/>
      <c r="U2" s="322"/>
    </row>
    <row r="3" spans="1:21" ht="87" customHeight="1" thickBot="1">
      <c r="A3" s="90" t="s">
        <v>500</v>
      </c>
      <c r="B3" s="323" t="s">
        <v>583</v>
      </c>
      <c r="C3" s="324"/>
      <c r="D3" s="324"/>
      <c r="E3" s="324"/>
      <c r="F3" s="324"/>
      <c r="G3" s="324"/>
      <c r="H3" s="324"/>
      <c r="I3" s="324"/>
      <c r="J3" s="324"/>
      <c r="K3" s="324"/>
      <c r="L3" s="324"/>
      <c r="M3" s="325"/>
      <c r="N3" s="122"/>
    </row>
    <row r="4" spans="1:21" ht="14.1" thickBot="1">
      <c r="A4" s="278" t="s">
        <v>502</v>
      </c>
      <c r="B4" s="295"/>
      <c r="C4" s="296"/>
      <c r="D4" s="296"/>
      <c r="E4" s="296"/>
      <c r="F4" s="296"/>
      <c r="G4" s="296"/>
      <c r="H4" s="296"/>
      <c r="I4" s="296"/>
      <c r="J4" s="296"/>
      <c r="K4" s="296"/>
      <c r="L4" s="296"/>
      <c r="M4" s="297"/>
      <c r="N4" s="125"/>
    </row>
    <row r="5" spans="1:21" ht="26.85" customHeight="1" thickBot="1">
      <c r="A5" s="294"/>
      <c r="C5" s="326" t="s">
        <v>77</v>
      </c>
      <c r="D5" s="327"/>
      <c r="E5" s="93" t="s">
        <v>78</v>
      </c>
      <c r="F5" s="93" t="s">
        <v>79</v>
      </c>
      <c r="G5" s="93" t="s">
        <v>80</v>
      </c>
      <c r="H5" s="93" t="s">
        <v>81</v>
      </c>
      <c r="I5" s="93" t="s">
        <v>82</v>
      </c>
      <c r="M5" s="107"/>
    </row>
    <row r="6" spans="1:21" ht="15" thickBot="1">
      <c r="A6" s="294"/>
      <c r="C6" s="328"/>
      <c r="D6" s="329"/>
      <c r="E6" s="94" t="e">
        <f ca="1">IF(VLOOKUP($A$2,Table1[[Practice no.]:[Mt]],3,FALSE)="N/A","",VLOOKUP($A$2,Table1[[Practice no.]:[Mt]],3,FALSE))</f>
        <v>#VALUE!</v>
      </c>
      <c r="F6" s="94" t="e">
        <f ca="1">IF(VLOOKUP($A$2,Table1[[Practice no.]:[F]],4,FALSE)="N/A","",VLOOKUP($A$2,Table1[[Practice no.]:[F]],4,FALSE))</f>
        <v>#VALUE!</v>
      </c>
      <c r="G6" s="94" t="e">
        <f ca="1">IF(VLOOKUP($A$2,Table1[[Practice no.]:[A]],5,FALSE)="N/A","",VLOOKUP($A$2,Table1[[Practice no.]:[A]],5,FALSE))</f>
        <v>#VALUE!</v>
      </c>
      <c r="H6" s="94" t="e">
        <f ca="1">IF(VLOOKUP($A$2,Table1[[Practice no.]:[T]],6,FALSE)="N/A","",VLOOKUP($A$2,Table1[[Practice no.]:[T]],6,FALSE))</f>
        <v>#VALUE!</v>
      </c>
      <c r="I6" s="94" t="e">
        <f ca="1">IF(VLOOKUP($A$2,Table1[[Practice no.]:[PI]],7,FALSE)="N/A","",VLOOKUP($A$2,Table1[[Practice no.]:[PI]],7,FALSE))</f>
        <v>#VALUE!</v>
      </c>
      <c r="M6" s="107"/>
    </row>
    <row r="7" spans="1:21" ht="26.85" customHeight="1" thickBot="1">
      <c r="A7" s="294"/>
      <c r="C7" s="326" t="s">
        <v>83</v>
      </c>
      <c r="D7" s="327"/>
      <c r="E7" s="95" t="s">
        <v>84</v>
      </c>
      <c r="F7" s="330" t="s">
        <v>85</v>
      </c>
      <c r="G7" s="331"/>
      <c r="H7" s="95" t="s">
        <v>86</v>
      </c>
      <c r="I7" s="95" t="s">
        <v>87</v>
      </c>
      <c r="M7" s="107"/>
    </row>
    <row r="8" spans="1:21" ht="15" thickBot="1">
      <c r="A8" s="294"/>
      <c r="C8" s="328"/>
      <c r="D8" s="329"/>
      <c r="E8" s="94" t="e">
        <f ca="1">IF(VLOOKUP($A$2,Table1[[Practice no.]:[LR]],8,FALSE)="N/A","",VLOOKUP(A$2,Table1[[Practice no.]:[LR]],8,FALSE))</f>
        <v>#VALUE!</v>
      </c>
      <c r="F8" s="311" t="e">
        <f ca="1">IF(VLOOKUP($A$2,Table1[[Practice no.]:[PH]],9,FALSE)="N/A","",VLOOKUP($A$2,Table1[[Practice no.]:[PH]],9,FALSE))</f>
        <v>#VALUE!</v>
      </c>
      <c r="G8" s="312"/>
      <c r="H8" s="94" t="e">
        <f ca="1">IF(VLOOKUP($A$2,Table1[[Practice no.]:[EH]],10,FALSE)="N/A","",VLOOKUP($A$2,Table1[[Practice no.]:[EH]],10,FALSE))</f>
        <v>#VALUE!</v>
      </c>
      <c r="I8" s="94" t="e">
        <f ca="1">IF(VLOOKUP($A$2,Table1[[Practice no.]:[UR]],11,FALSE)="N/A","",VLOOKUP($A$2,Table1[[Practice no.]:[UR]],11,FALSE))</f>
        <v>#VALUE!</v>
      </c>
      <c r="M8" s="107"/>
    </row>
    <row r="9" spans="1:21" ht="26.85" customHeight="1" thickBot="1">
      <c r="A9" s="294"/>
      <c r="C9" s="332" t="s">
        <v>88</v>
      </c>
      <c r="D9" s="333"/>
      <c r="E9" s="95" t="s">
        <v>89</v>
      </c>
      <c r="F9" s="95" t="s">
        <v>90</v>
      </c>
      <c r="G9" s="330" t="s">
        <v>91</v>
      </c>
      <c r="H9" s="331"/>
      <c r="I9" s="95" t="s">
        <v>92</v>
      </c>
      <c r="M9" s="107"/>
    </row>
    <row r="10" spans="1:21" ht="15" thickBot="1">
      <c r="A10" s="294"/>
      <c r="C10" s="334"/>
      <c r="D10" s="335"/>
      <c r="E10" s="94" t="e">
        <f ca="1">IF(VLOOKUP($A$2,Table1[[Practice no.]:[P]],12,FALSE)="N/A","",VLOOKUP($A$2,Table1[[Practice no.]:[P]],12,FALSE))</f>
        <v>#VALUE!</v>
      </c>
      <c r="F10" s="94" t="e">
        <f ca="1">IF(VLOOKUP($A$2,Table1[[Practice no.]:[D]],13,FALSE)="N/A","",VLOOKUP($A$2,Table1[[Practice no.]:[D]],13,FALSE))</f>
        <v>#VALUE!</v>
      </c>
      <c r="G10" s="313" t="e">
        <f ca="1">IF(VLOOKUP($A$2,Table1[[Practice no.]:[C]],14,FALSE)="N/A","",VLOOKUP($A$2,Table1[[Practice no.]:[C]],14,FALSE))</f>
        <v>#VALUE!</v>
      </c>
      <c r="H10" s="314"/>
      <c r="I10" s="96" t="e">
        <f ca="1">IF(VLOOKUP($A$2,Table1[[Practice no.]:[M]],15,FALSE)="N/A","",VLOOKUP($A$2,Table1[[Practice no.]:[M]],15,FALSE))</f>
        <v>#VALUE!</v>
      </c>
      <c r="M10" s="107"/>
    </row>
    <row r="11" spans="1:21" ht="14.1" customHeight="1" thickBot="1">
      <c r="A11" s="294"/>
      <c r="C11" s="332" t="s">
        <v>93</v>
      </c>
      <c r="D11" s="333"/>
      <c r="E11" s="95" t="s">
        <v>94</v>
      </c>
      <c r="F11" s="330" t="s">
        <v>95</v>
      </c>
      <c r="G11" s="331"/>
      <c r="H11" s="330" t="s">
        <v>96</v>
      </c>
      <c r="I11" s="331"/>
      <c r="M11" s="107"/>
    </row>
    <row r="12" spans="1:21" ht="15" thickBot="1">
      <c r="A12" s="294"/>
      <c r="C12" s="334"/>
      <c r="D12" s="335"/>
      <c r="E12" s="94" t="e">
        <f ca="1">IF(VLOOKUP($A$2,Table1[[Practice no.]:[In]],16,FALSE)="N/A","",VLOOKUP($A$2,Table1[[Practice no.]:[In]],16,FALSE))</f>
        <v>#VALUE!</v>
      </c>
      <c r="F12" s="311" t="e">
        <f ca="1">IF(VLOOKUP($A$2,Table1[[Practice no.]:[Pr]],17,FALSE)="N/A","",VLOOKUP($A$2,Table1[[Practice no.]:[Pr]],17,FALSE))</f>
        <v>#VALUE!</v>
      </c>
      <c r="G12" s="312"/>
      <c r="H12" s="313" t="e">
        <f ca="1">IF(VLOOKUP($A$2,Table1[[Practice no.]:[Tr]],18,FALSE)="N/A","",VLOOKUP($A$2,Table1[[Practice no.]:[Tr]],18,FALSE))</f>
        <v>#VALUE!</v>
      </c>
      <c r="I12" s="314"/>
      <c r="M12" s="107"/>
    </row>
    <row r="13" spans="1:21">
      <c r="A13" s="294"/>
      <c r="B13" s="315"/>
      <c r="C13" s="316"/>
      <c r="D13" s="316"/>
      <c r="E13" s="316"/>
      <c r="F13" s="316"/>
      <c r="G13" s="316"/>
      <c r="H13" s="316"/>
      <c r="I13" s="316"/>
      <c r="J13" s="316"/>
      <c r="K13" s="316"/>
      <c r="L13" s="316"/>
      <c r="M13" s="317"/>
      <c r="N13" s="125"/>
    </row>
    <row r="14" spans="1:21" ht="14.1" thickBot="1">
      <c r="A14" s="279"/>
      <c r="B14" s="288"/>
      <c r="C14" s="289"/>
      <c r="D14" s="289"/>
      <c r="E14" s="289"/>
      <c r="F14" s="289"/>
      <c r="G14" s="289"/>
      <c r="H14" s="289"/>
      <c r="I14" s="289"/>
      <c r="J14" s="289"/>
      <c r="K14" s="289"/>
      <c r="L14" s="289"/>
      <c r="M14" s="290"/>
      <c r="N14" s="125"/>
    </row>
    <row r="15" spans="1:21">
      <c r="A15" s="278" t="s">
        <v>503</v>
      </c>
      <c r="B15" s="97">
        <v>1</v>
      </c>
      <c r="C15" s="97">
        <v>2</v>
      </c>
      <c r="D15" s="97">
        <v>3</v>
      </c>
      <c r="E15" s="98">
        <v>4</v>
      </c>
      <c r="F15" s="98">
        <v>5</v>
      </c>
      <c r="G15" s="98">
        <v>6</v>
      </c>
      <c r="H15" s="99">
        <v>7</v>
      </c>
      <c r="I15" s="99">
        <v>8</v>
      </c>
      <c r="J15" s="99">
        <v>9</v>
      </c>
      <c r="K15" s="100">
        <v>10</v>
      </c>
      <c r="L15" s="100">
        <v>11</v>
      </c>
      <c r="M15" s="100">
        <v>12</v>
      </c>
      <c r="N15" s="137"/>
    </row>
    <row r="16" spans="1:21" ht="17.100000000000001" thickBot="1">
      <c r="A16" s="294"/>
      <c r="B16" s="101" t="s">
        <v>504</v>
      </c>
      <c r="C16" s="101" t="s">
        <v>505</v>
      </c>
      <c r="D16" s="101" t="s">
        <v>506</v>
      </c>
      <c r="E16" s="102" t="s">
        <v>507</v>
      </c>
      <c r="F16" s="102" t="s">
        <v>508</v>
      </c>
      <c r="G16" s="102" t="s">
        <v>509</v>
      </c>
      <c r="H16" s="103" t="s">
        <v>510</v>
      </c>
      <c r="I16" s="103" t="s">
        <v>511</v>
      </c>
      <c r="J16" s="103" t="s">
        <v>512</v>
      </c>
      <c r="K16" s="104" t="s">
        <v>513</v>
      </c>
      <c r="L16" s="104" t="s">
        <v>514</v>
      </c>
      <c r="M16" s="104" t="s">
        <v>515</v>
      </c>
      <c r="N16" s="137"/>
    </row>
    <row r="17" spans="1:14" ht="23.1" customHeight="1" thickBot="1">
      <c r="A17" s="279"/>
      <c r="B17" s="112" t="e">
        <f ca="1">IF(VLOOKUP($A$2,Table1[[Practice no.]:[ 1 C02]],19,FALSE)="N/A","",VLOOKUP(VLOOKUP($A$2,Table1[[Practice no.]:[ 1 C02]],19,FALSE),List!$A$2:$B$3,2,FALSE))</f>
        <v>#VALUE!</v>
      </c>
      <c r="C17" s="112" t="e">
        <f ca="1">IF(VLOOKUP($A$2,Table1[[Practice no.]:[2 Res]],20,FALSE)="N/A","",VLOOKUP(VLOOKUP($A$2,Table1[[Practice no.]:[2 Res]],20,FALSE),List!$A$2:$B$3,2,FALSE))</f>
        <v>#VALUE!</v>
      </c>
      <c r="D17" s="112" t="e">
        <f ca="1">IF(VLOOKUP($A$2,Table1[[Practice no.]:[3 W&amp;L]],21,FALSE)="N/A","",VLOOKUP(VLOOKUP($A$2,Table1[[Practice no.]:[3 W&amp;L]],21,FALSE),List!$A$2:$B$3,2,FALSE))</f>
        <v>#VALUE!</v>
      </c>
      <c r="E17" s="112" t="e">
        <f ca="1">IF(VLOOKUP($A$2,Table1[[Practice no.]:[4 
Pol]],22,FALSE)="N/A","",VLOOKUP(VLOOKUP($A$2,Table1[[Practice no.]:[4 
Pol]],22,FALSE),List!$A$2:$B$3,2,FALSE))</f>
        <v>#VALUE!</v>
      </c>
      <c r="F17" s="112" t="e">
        <f ca="1">IF(VLOOKUP($A$2,Table1[[Practice no.]:[5 QoL]],23,FALSE)="N/A","",VLOOKUP(VLOOKUP($A$2,Table1[[Practice no.]:[5 QoL]],23,FALSE),List!$A$2:$B$3,2,FALSE))</f>
        <v>#VALUE!</v>
      </c>
      <c r="G17" s="112" t="e">
        <f ca="1">IF(VLOOKUP($A$2,Table1[[Practice no.]:[6 
Bio]],24,FALSE)="N/A","",VLOOKUP(VLOOKUP($A$2,Table1[[Practice no.]:[6 
Bio]],24,FALSE),List!$A$2:$B$3,2,FALSE))</f>
        <v>#VALUE!</v>
      </c>
      <c r="H17" s="112" t="e">
        <f ca="1">IF(VLOOKUP($A$2,Table1[[Practice no.]:[7 
Dis]],25,FALSE)="N/A","",VLOOKUP(VLOOKUP($A$2,Table1[[Practice no.]:[7 
Dis]],25,FALSE),List!$A$2:$B$3,2,FALSE))</f>
        <v>#VALUE!</v>
      </c>
      <c r="I17" s="112" t="e">
        <f ca="1">IF(VLOOKUP($A$2,Table1[[Practice no.]:[8 
Mat]],26,FALSE)="N/A","",VLOOKUP(VLOOKUP($A$2,Table1[[Practice no.]:[8 
Mat]],26,FALSE),List!$A$2:$B$3,2,FALSE))</f>
        <v>#VALUE!</v>
      </c>
      <c r="J17" s="112" t="e">
        <f ca="1">IF(VLOOKUP($A$2,Table1[[Practice no.]:[9 
Inc]],27,FALSE)="N/A","",VLOOKUP(VLOOKUP($A$2,Table1[[Practice no.]:[9 
Inc]],27,FALSE),List!$A$2:$B$3,2,FALSE))</f>
        <v>#VALUE!</v>
      </c>
      <c r="K17" s="112" t="e">
        <f ca="1">IF(VLOOKUP($A$2,Table1[[Practice no.]:[10 Con]],28,FALSE)="N/A","",VLOOKUP(VLOOKUP($A$2,Table1[[Practice no.]:[10 Con]],28,FALSE),List!$A$2:$B$3,2,FALSE))</f>
        <v>#VALUE!</v>
      </c>
      <c r="L17" s="112" t="e">
        <f ca="1">IF(VLOOKUP($A$2,Table1[[Practice no.]:[11 Saf]],29,FALSE)="N/A","",VLOOKUP(VLOOKUP($A$2,Table1[[Practice no.]:[11 Saf]],29,FALSE),List!$A$2:$B$3,2,FALSE))</f>
        <v>#VALUE!</v>
      </c>
      <c r="M17" s="112" t="e">
        <f ca="1">IF(VLOOKUP($A$2,Table1[[Practice no.]:[12 Aff]],30,FALSE)="N/A","",VLOOKUP(VLOOKUP($A$2,Table1[[Practice no.]:[12 Aff]],30,FALSE),List!$A$2:$B$3,2,FALSE))</f>
        <v>#VALUE!</v>
      </c>
      <c r="N17" s="138"/>
    </row>
    <row r="18" spans="1:14" ht="128.1" customHeight="1">
      <c r="A18" s="278" t="s">
        <v>516</v>
      </c>
      <c r="B18" s="298" t="s">
        <v>584</v>
      </c>
      <c r="C18" s="299"/>
      <c r="D18" s="299"/>
      <c r="E18" s="299"/>
      <c r="F18" s="299"/>
      <c r="G18" s="299"/>
      <c r="H18" s="299"/>
      <c r="I18" s="299"/>
      <c r="J18" s="299"/>
      <c r="K18" s="299"/>
      <c r="L18" s="299"/>
      <c r="M18" s="300"/>
      <c r="N18" s="133"/>
    </row>
    <row r="19" spans="1:14" ht="128.1" customHeight="1" thickBot="1">
      <c r="A19" s="279"/>
      <c r="B19" s="301"/>
      <c r="C19" s="302"/>
      <c r="D19" s="302"/>
      <c r="E19" s="302"/>
      <c r="F19" s="302"/>
      <c r="G19" s="302"/>
      <c r="H19" s="302"/>
      <c r="I19" s="302"/>
      <c r="J19" s="302"/>
      <c r="K19" s="302"/>
      <c r="L19" s="302"/>
      <c r="M19" s="303"/>
      <c r="N19" s="133"/>
    </row>
    <row r="20" spans="1:14" ht="136.35" customHeight="1">
      <c r="A20" s="304" t="s">
        <v>518</v>
      </c>
      <c r="B20" s="160"/>
      <c r="C20" s="161"/>
      <c r="D20" s="161"/>
      <c r="E20" s="161"/>
      <c r="F20" s="161"/>
      <c r="G20" s="161"/>
      <c r="H20" s="161"/>
      <c r="I20" s="161"/>
      <c r="J20" s="161"/>
      <c r="K20" s="161"/>
      <c r="L20" s="161"/>
      <c r="M20" s="162"/>
      <c r="N20" s="125"/>
    </row>
    <row r="21" spans="1:14" ht="35.1" customHeight="1">
      <c r="A21" s="338"/>
      <c r="B21" s="367" t="s">
        <v>585</v>
      </c>
      <c r="C21" s="353"/>
      <c r="D21" s="353"/>
      <c r="E21" s="353"/>
      <c r="F21" s="353"/>
      <c r="G21" s="353"/>
      <c r="H21" s="353" t="s">
        <v>586</v>
      </c>
      <c r="I21" s="353"/>
      <c r="J21" s="353"/>
      <c r="K21" s="353"/>
      <c r="L21" s="353"/>
      <c r="M21" s="354"/>
      <c r="N21" s="125"/>
    </row>
    <row r="22" spans="1:14" ht="409.35" customHeight="1">
      <c r="A22" s="338"/>
      <c r="B22" s="163"/>
      <c r="C22" s="125"/>
      <c r="D22" s="125"/>
      <c r="E22" s="125"/>
      <c r="F22" s="125"/>
      <c r="G22" s="125"/>
      <c r="H22" s="125"/>
      <c r="I22" s="125"/>
      <c r="J22" s="125"/>
      <c r="K22" s="125"/>
      <c r="L22" s="125"/>
      <c r="M22" s="164"/>
      <c r="N22" s="125"/>
    </row>
    <row r="23" spans="1:14" ht="20.100000000000001" customHeight="1" thickBot="1">
      <c r="A23" s="305"/>
      <c r="B23" s="341" t="s">
        <v>542</v>
      </c>
      <c r="C23" s="342"/>
      <c r="D23" s="342"/>
      <c r="E23" s="342"/>
      <c r="F23" s="342"/>
      <c r="G23" s="342"/>
      <c r="H23" s="125"/>
      <c r="I23" s="125"/>
      <c r="J23" s="125"/>
      <c r="K23" s="125"/>
      <c r="L23" s="125"/>
      <c r="M23" s="164"/>
      <c r="N23" s="125"/>
    </row>
    <row r="24" spans="1:14" ht="14.1" thickBot="1">
      <c r="A24" s="278" t="s">
        <v>57</v>
      </c>
      <c r="B24" s="295"/>
      <c r="C24" s="296"/>
      <c r="D24" s="296"/>
      <c r="E24" s="296"/>
      <c r="F24" s="296"/>
      <c r="G24" s="296"/>
      <c r="H24" s="296"/>
      <c r="I24" s="296"/>
      <c r="J24" s="296"/>
      <c r="K24" s="296"/>
      <c r="L24" s="296"/>
      <c r="M24" s="297"/>
      <c r="N24" s="125"/>
    </row>
    <row r="25" spans="1:14" ht="32.1" customHeight="1" thickBot="1">
      <c r="A25" s="294"/>
      <c r="C25" s="286" t="s">
        <v>42</v>
      </c>
      <c r="D25" s="287"/>
      <c r="E25" s="105" t="e">
        <f ca="1">IF(VLOOKUP($A$2,Table1[[Practice no.]:[1]],31,FALSE)="N/A","",VLOOKUP($A$2,Table1[[Practice no.]:[1]],31,FALSE))</f>
        <v>#VALUE!</v>
      </c>
      <c r="F25" s="286" t="s">
        <v>520</v>
      </c>
      <c r="G25" s="287"/>
      <c r="H25" s="105" t="e">
        <f ca="1">IF(VLOOKUP($A$2,Table1[[Practice no.]:[7]],37,FALSE)="N/A","",VLOOKUP($A$2,Table1[[Practice no.]:[7]],37,FALSE))</f>
        <v>#VALUE!</v>
      </c>
      <c r="M25" s="107"/>
    </row>
    <row r="26" spans="1:14" ht="32.1" customHeight="1" thickBot="1">
      <c r="A26" s="294"/>
      <c r="C26" s="286" t="s">
        <v>44</v>
      </c>
      <c r="D26" s="287"/>
      <c r="E26" s="105" t="e">
        <f ca="1">IF(VLOOKUP($A$2,Table1[[Practice no.]:[2]],32,FALSE)="N/A","",VLOOKUP($A$2,Table1[[Practice no.]:[2]],32,FALSE))</f>
        <v>#VALUE!</v>
      </c>
      <c r="F26" s="286" t="s">
        <v>45</v>
      </c>
      <c r="G26" s="287"/>
      <c r="H26" s="105" t="e">
        <f ca="1">IF(VLOOKUP($A$2,Table1[[Practice no.]:[8]],38,FALSE)="N/A","",VLOOKUP($A$2,Table1[[Practice no.]:[8]],38,FALSE))</f>
        <v>#VALUE!</v>
      </c>
      <c r="M26" s="107"/>
    </row>
    <row r="27" spans="1:14" ht="32.1" customHeight="1" thickBot="1">
      <c r="A27" s="294"/>
      <c r="C27" s="286" t="s">
        <v>46</v>
      </c>
      <c r="D27" s="287"/>
      <c r="E27" s="105" t="e">
        <f ca="1">IF(VLOOKUP($A$2,Table1[[Practice no.]:[3]],33,FALSE)="N/A","",VLOOKUP($A$2,Table1[[Practice no.]:[3]],33,FALSE))</f>
        <v>#VALUE!</v>
      </c>
      <c r="F27" s="286" t="s">
        <v>47</v>
      </c>
      <c r="G27" s="287"/>
      <c r="H27" s="105" t="e">
        <f ca="1">IF(VLOOKUP($A$2,Table1[[Practice no.]:[9]],39,FALSE)="N/A","",VLOOKUP($A$2,Table1[[Practice no.]:[9]],39,FALSE))</f>
        <v>#VALUE!</v>
      </c>
      <c r="M27" s="107"/>
    </row>
    <row r="28" spans="1:14" ht="32.1" customHeight="1" thickBot="1">
      <c r="A28" s="294"/>
      <c r="C28" s="286" t="s">
        <v>48</v>
      </c>
      <c r="D28" s="287"/>
      <c r="E28" s="105" t="e">
        <f ca="1">IF(VLOOKUP($A$2,Table1[[Practice no.]:[4]],34,FALSE)="N/A","",VLOOKUP($A$2,Table1[[Practice no.]:[4]],34,FALSE))</f>
        <v>#VALUE!</v>
      </c>
      <c r="F28" s="286" t="s">
        <v>49</v>
      </c>
      <c r="G28" s="287"/>
      <c r="H28" s="105" t="e">
        <f ca="1">IF(VLOOKUP($A$2,Table1[[Practice no.]:[10]],40,FALSE)="N/A","",VLOOKUP($A$2,Table1[[Practice no.]:[10]],40,FALSE))</f>
        <v>#VALUE!</v>
      </c>
      <c r="M28" s="107"/>
    </row>
    <row r="29" spans="1:14" ht="32.1" customHeight="1" thickBot="1">
      <c r="A29" s="294"/>
      <c r="C29" s="286" t="s">
        <v>50</v>
      </c>
      <c r="D29" s="287"/>
      <c r="E29" s="105" t="e">
        <f ca="1">IF(VLOOKUP($A$2,Table1[[Practice no.]:[5]],35,FALSE)="N/A","",VLOOKUP($A$2,Table1[[Practice no.]:[5]],35,FALSE))</f>
        <v>#VALUE!</v>
      </c>
      <c r="F29" s="286" t="s">
        <v>51</v>
      </c>
      <c r="G29" s="287"/>
      <c r="H29" s="105" t="e">
        <f ca="1">IF(VLOOKUP($A$2,Table1[[Practice no.]:[11]],41,FALSE)="N/A","",VLOOKUP($A$2,Table1[[Practice no.]:[11]],41,FALSE))</f>
        <v>#VALUE!</v>
      </c>
      <c r="M29" s="107"/>
    </row>
    <row r="30" spans="1:14" ht="32.1" customHeight="1" thickBot="1">
      <c r="A30" s="294"/>
      <c r="C30" s="286" t="s">
        <v>52</v>
      </c>
      <c r="D30" s="287"/>
      <c r="E30" s="105" t="e">
        <f ca="1">IF(VLOOKUP($A$2,Table1[[Practice no.]:[6]],36,FALSE)="N/A","",VLOOKUP($A$2,Table1[[Practice no.]:[6]],36,FALSE))</f>
        <v>#VALUE!</v>
      </c>
      <c r="F30" s="286" t="s">
        <v>53</v>
      </c>
      <c r="G30" s="287"/>
      <c r="H30" s="105" t="e">
        <f ca="1">IF(VLOOKUP($A$2,Table1[[Practice no.]:[12]],42,FALSE)="N/A","",VLOOKUP($A$2,Table1[[Practice no.]:[12]],42,FALSE))</f>
        <v>#VALUE!</v>
      </c>
      <c r="M30" s="107"/>
    </row>
    <row r="31" spans="1:14" ht="14.1" thickBot="1">
      <c r="A31" s="279"/>
      <c r="B31" s="288"/>
      <c r="C31" s="289"/>
      <c r="D31" s="289"/>
      <c r="E31" s="289"/>
      <c r="F31" s="289"/>
      <c r="G31" s="289"/>
      <c r="H31" s="289"/>
      <c r="I31" s="289"/>
      <c r="J31" s="289"/>
      <c r="K31" s="289"/>
      <c r="L31" s="289"/>
      <c r="M31" s="290"/>
      <c r="N31" s="125"/>
    </row>
    <row r="32" spans="1:14" ht="62.85" customHeight="1" thickBot="1">
      <c r="A32" s="92" t="s">
        <v>521</v>
      </c>
      <c r="B32" s="291" t="s">
        <v>587</v>
      </c>
      <c r="C32" s="292"/>
      <c r="D32" s="292"/>
      <c r="E32" s="292"/>
      <c r="F32" s="292"/>
      <c r="G32" s="292"/>
      <c r="H32" s="292"/>
      <c r="I32" s="292"/>
      <c r="J32" s="292"/>
      <c r="K32" s="292"/>
      <c r="L32" s="292"/>
      <c r="M32" s="293"/>
      <c r="N32" s="122"/>
    </row>
    <row r="33" spans="1:14" ht="35.1" customHeight="1">
      <c r="A33" s="278" t="s">
        <v>523</v>
      </c>
      <c r="B33" s="346" t="s">
        <v>588</v>
      </c>
      <c r="C33" s="281"/>
      <c r="D33" s="281"/>
      <c r="E33" s="281"/>
      <c r="F33" s="281"/>
      <c r="G33" s="281"/>
      <c r="H33" s="281"/>
      <c r="I33" s="281"/>
      <c r="J33" s="281"/>
      <c r="K33" s="281"/>
      <c r="L33" s="281"/>
      <c r="M33" s="282"/>
      <c r="N33" s="133"/>
    </row>
    <row r="34" spans="1:14" ht="74.849999999999994" customHeight="1" thickBot="1">
      <c r="A34" s="279"/>
      <c r="B34" s="283"/>
      <c r="C34" s="284"/>
      <c r="D34" s="284"/>
      <c r="E34" s="284"/>
      <c r="F34" s="284"/>
      <c r="G34" s="284"/>
      <c r="H34" s="284"/>
      <c r="I34" s="284"/>
      <c r="J34" s="284"/>
      <c r="K34" s="284"/>
      <c r="L34" s="284"/>
      <c r="M34" s="285"/>
      <c r="N34" s="133"/>
    </row>
    <row r="35" spans="1:14">
      <c r="B35" s="169"/>
      <c r="C35" s="169"/>
      <c r="D35" s="169"/>
      <c r="E35" s="169"/>
      <c r="F35" s="169"/>
      <c r="G35" s="169"/>
      <c r="H35" s="169"/>
      <c r="I35" s="169"/>
      <c r="J35" s="169"/>
      <c r="K35" s="169"/>
      <c r="L35" s="169"/>
      <c r="M35" s="169"/>
    </row>
    <row r="36" spans="1:14">
      <c r="B36" s="169"/>
      <c r="C36" s="169"/>
      <c r="D36" s="169"/>
      <c r="E36" s="169"/>
      <c r="F36" s="169"/>
      <c r="G36" s="169"/>
      <c r="H36" s="169"/>
      <c r="I36" s="169"/>
      <c r="J36" s="169"/>
      <c r="K36" s="169"/>
      <c r="L36" s="169"/>
      <c r="M36" s="169"/>
    </row>
  </sheetData>
  <sheetProtection sheet="1" objects="1" scenarios="1"/>
  <mergeCells count="45">
    <mergeCell ref="A33:A34"/>
    <mergeCell ref="B33:M34"/>
    <mergeCell ref="A4:A14"/>
    <mergeCell ref="B4:M4"/>
    <mergeCell ref="C5:D6"/>
    <mergeCell ref="C7:D8"/>
    <mergeCell ref="F7:G7"/>
    <mergeCell ref="F8:G8"/>
    <mergeCell ref="C9:D10"/>
    <mergeCell ref="A18:A19"/>
    <mergeCell ref="B18:M19"/>
    <mergeCell ref="A20:A23"/>
    <mergeCell ref="G9:H9"/>
    <mergeCell ref="B31:M31"/>
    <mergeCell ref="F12:G12"/>
    <mergeCell ref="H12:I12"/>
    <mergeCell ref="B13:M13"/>
    <mergeCell ref="A15:A17"/>
    <mergeCell ref="B32:M32"/>
    <mergeCell ref="A24:A31"/>
    <mergeCell ref="B24:M24"/>
    <mergeCell ref="C25:D25"/>
    <mergeCell ref="F25:G25"/>
    <mergeCell ref="C26:D26"/>
    <mergeCell ref="F26:G26"/>
    <mergeCell ref="C27:D27"/>
    <mergeCell ref="F27:G27"/>
    <mergeCell ref="C28:D28"/>
    <mergeCell ref="F28:G28"/>
    <mergeCell ref="S2:U2"/>
    <mergeCell ref="C29:D29"/>
    <mergeCell ref="F29:G29"/>
    <mergeCell ref="C30:D30"/>
    <mergeCell ref="F30:G30"/>
    <mergeCell ref="B14:M14"/>
    <mergeCell ref="B2:M2"/>
    <mergeCell ref="B3:M3"/>
    <mergeCell ref="G10:H10"/>
    <mergeCell ref="C11:D12"/>
    <mergeCell ref="F11:G11"/>
    <mergeCell ref="B21:G21"/>
    <mergeCell ref="H21:M21"/>
    <mergeCell ref="B23:G23"/>
    <mergeCell ref="O2:Q2"/>
    <mergeCell ref="H11:I11"/>
  </mergeCells>
  <pageMargins left="0.7" right="0.7" top="0.75" bottom="0.75" header="0.3" footer="0.3"/>
  <headerFooter>
    <oddFooter>&amp;C_x000D_&amp;1#&amp;"Calibri"&amp;8&amp;K000000 INTERNAL. This information is accessible to ADB Management and staff. It may be shared outside ADB with appropriate permission.</oddFooter>
  </headerFooter>
  <drawing r:id="rId1"/>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CF79AF6-6463-4945-8659-C5A585E42EF6}">
  <sheetPr codeName="Sheet8"/>
  <dimension ref="A1:U34"/>
  <sheetViews>
    <sheetView zoomScale="70" zoomScaleNormal="70" workbookViewId="0">
      <pane ySplit="2" topLeftCell="A7" activePane="bottomLeft" state="frozen"/>
      <selection pane="bottomLeft" activeCell="A2" sqref="A2"/>
      <selection activeCell="A2" sqref="A2"/>
    </sheetView>
  </sheetViews>
  <sheetFormatPr defaultColWidth="8.85546875" defaultRowHeight="12.95"/>
  <cols>
    <col min="1" max="1" width="15.28515625" style="106" customWidth="1"/>
    <col min="2" max="13" width="11.85546875" style="106" customWidth="1"/>
    <col min="14" max="14" width="5.140625" style="106" customWidth="1"/>
    <col min="15" max="16" width="8.85546875" style="106"/>
    <col min="17" max="17" width="8.85546875" style="106" customWidth="1"/>
    <col min="18" max="18" width="2.28515625" style="106" customWidth="1"/>
    <col min="19" max="16384" width="8.85546875" style="106"/>
  </cols>
  <sheetData>
    <row r="1" spans="1:21" ht="14.1" thickBot="1"/>
    <row r="2" spans="1:21" ht="22.35" customHeight="1" thickBot="1">
      <c r="A2" s="89" t="e" cm="1">
        <f t="array" aca="1" ref="A2" ca="1">MID(CELL("filename",A2),FIND("]",CELL("filename",A2))+1,255)</f>
        <v>#VALUE!</v>
      </c>
      <c r="B2" s="318" t="e">
        <f ca="1">IF(VLOOKUP(A2,'Raw Data'!C6:D154,2,FALSE)="","",VLOOKUP(A2,'Raw Data'!C6:D154,2,FALSE))</f>
        <v>#VALUE!</v>
      </c>
      <c r="C2" s="319"/>
      <c r="D2" s="319"/>
      <c r="E2" s="319"/>
      <c r="F2" s="319"/>
      <c r="G2" s="319"/>
      <c r="H2" s="319"/>
      <c r="I2" s="319"/>
      <c r="J2" s="319"/>
      <c r="K2" s="319"/>
      <c r="L2" s="319"/>
      <c r="M2" s="320"/>
      <c r="N2" s="136"/>
      <c r="O2" s="321" t="str">
        <f>HYPERLINK("#'National level'!A15","Back to National level sheet")</f>
        <v>Back to National level sheet</v>
      </c>
      <c r="P2" s="321"/>
      <c r="Q2" s="321"/>
      <c r="S2" s="322" t="str">
        <f>HYPERLINK("#'Project level'!A21","Back to Project level sheet")</f>
        <v>Back to Project level sheet</v>
      </c>
      <c r="T2" s="322"/>
      <c r="U2" s="322"/>
    </row>
    <row r="3" spans="1:21" ht="128.85" customHeight="1" thickBot="1">
      <c r="A3" s="90" t="s">
        <v>500</v>
      </c>
      <c r="B3" s="323" t="s">
        <v>589</v>
      </c>
      <c r="C3" s="324"/>
      <c r="D3" s="324"/>
      <c r="E3" s="324"/>
      <c r="F3" s="324"/>
      <c r="G3" s="324"/>
      <c r="H3" s="324"/>
      <c r="I3" s="324"/>
      <c r="J3" s="324"/>
      <c r="K3" s="324"/>
      <c r="L3" s="324"/>
      <c r="M3" s="325"/>
      <c r="N3" s="122"/>
    </row>
    <row r="4" spans="1:21" ht="14.1" thickBot="1">
      <c r="A4" s="278" t="s">
        <v>502</v>
      </c>
      <c r="B4" s="295"/>
      <c r="C4" s="296"/>
      <c r="D4" s="296"/>
      <c r="E4" s="296"/>
      <c r="F4" s="296"/>
      <c r="G4" s="296"/>
      <c r="H4" s="296"/>
      <c r="I4" s="296"/>
      <c r="J4" s="296"/>
      <c r="K4" s="296"/>
      <c r="L4" s="296"/>
      <c r="M4" s="297"/>
      <c r="N4" s="125"/>
    </row>
    <row r="5" spans="1:21" ht="26.85" customHeight="1" thickBot="1">
      <c r="A5" s="294"/>
      <c r="C5" s="326" t="s">
        <v>77</v>
      </c>
      <c r="D5" s="327"/>
      <c r="E5" s="93" t="s">
        <v>78</v>
      </c>
      <c r="F5" s="93" t="s">
        <v>79</v>
      </c>
      <c r="G5" s="93" t="s">
        <v>80</v>
      </c>
      <c r="H5" s="93" t="s">
        <v>81</v>
      </c>
      <c r="I5" s="93" t="s">
        <v>82</v>
      </c>
      <c r="M5" s="107"/>
    </row>
    <row r="6" spans="1:21" ht="15" thickBot="1">
      <c r="A6" s="294"/>
      <c r="C6" s="328"/>
      <c r="D6" s="329"/>
      <c r="E6" s="94" t="e">
        <f ca="1">IF(VLOOKUP($A$2,Table1[[Practice no.]:[Mt]],3,FALSE)="N/A","",VLOOKUP($A$2,Table1[[Practice no.]:[Mt]],3,FALSE))</f>
        <v>#VALUE!</v>
      </c>
      <c r="F6" s="94" t="e">
        <f ca="1">IF(VLOOKUP($A$2,Table1[[Practice no.]:[F]],4,FALSE)="N/A","",VLOOKUP($A$2,Table1[[Practice no.]:[F]],4,FALSE))</f>
        <v>#VALUE!</v>
      </c>
      <c r="G6" s="94" t="e">
        <f ca="1">IF(VLOOKUP($A$2,Table1[[Practice no.]:[A]],5,FALSE)="N/A","",VLOOKUP($A$2,Table1[[Practice no.]:[A]],5,FALSE))</f>
        <v>#VALUE!</v>
      </c>
      <c r="H6" s="94" t="e">
        <f ca="1">IF(VLOOKUP($A$2,Table1[[Practice no.]:[T]],6,FALSE)="N/A","",VLOOKUP($A$2,Table1[[Practice no.]:[T]],6,FALSE))</f>
        <v>#VALUE!</v>
      </c>
      <c r="I6" s="94" t="e">
        <f ca="1">IF(VLOOKUP($A$2,Table1[[Practice no.]:[PI]],7,FALSE)="N/A","",VLOOKUP($A$2,Table1[[Practice no.]:[PI]],7,FALSE))</f>
        <v>#VALUE!</v>
      </c>
      <c r="M6" s="107"/>
    </row>
    <row r="7" spans="1:21" ht="26.85" customHeight="1" thickBot="1">
      <c r="A7" s="294"/>
      <c r="C7" s="326" t="s">
        <v>83</v>
      </c>
      <c r="D7" s="327"/>
      <c r="E7" s="95" t="s">
        <v>84</v>
      </c>
      <c r="F7" s="330" t="s">
        <v>85</v>
      </c>
      <c r="G7" s="331"/>
      <c r="H7" s="95" t="s">
        <v>86</v>
      </c>
      <c r="I7" s="95" t="s">
        <v>87</v>
      </c>
      <c r="M7" s="107"/>
    </row>
    <row r="8" spans="1:21" ht="15" thickBot="1">
      <c r="A8" s="294"/>
      <c r="C8" s="328"/>
      <c r="D8" s="329"/>
      <c r="E8" s="94" t="e">
        <f ca="1">IF(VLOOKUP($A$2,Table1[[Practice no.]:[LR]],8,FALSE)="N/A","",VLOOKUP(A$2,Table1[[Practice no.]:[LR]],8,FALSE))</f>
        <v>#VALUE!</v>
      </c>
      <c r="F8" s="311" t="e">
        <f ca="1">IF(VLOOKUP($A$2,Table1[[Practice no.]:[PH]],9,FALSE)="N/A","",VLOOKUP($A$2,Table1[[Practice no.]:[PH]],9,FALSE))</f>
        <v>#VALUE!</v>
      </c>
      <c r="G8" s="312"/>
      <c r="H8" s="94" t="e">
        <f ca="1">IF(VLOOKUP($A$2,Table1[[Practice no.]:[EH]],10,FALSE)="N/A","",VLOOKUP($A$2,Table1[[Practice no.]:[EH]],10,FALSE))</f>
        <v>#VALUE!</v>
      </c>
      <c r="I8" s="94" t="e">
        <f ca="1">IF(VLOOKUP($A$2,Table1[[Practice no.]:[UR]],11,FALSE)="N/A","",VLOOKUP($A$2,Table1[[Practice no.]:[UR]],11,FALSE))</f>
        <v>#VALUE!</v>
      </c>
      <c r="M8" s="107"/>
    </row>
    <row r="9" spans="1:21" ht="26.85" customHeight="1" thickBot="1">
      <c r="A9" s="294"/>
      <c r="C9" s="332" t="s">
        <v>88</v>
      </c>
      <c r="D9" s="333"/>
      <c r="E9" s="95" t="s">
        <v>89</v>
      </c>
      <c r="F9" s="95" t="s">
        <v>90</v>
      </c>
      <c r="G9" s="330" t="s">
        <v>91</v>
      </c>
      <c r="H9" s="331"/>
      <c r="I9" s="95" t="s">
        <v>92</v>
      </c>
      <c r="M9" s="107"/>
    </row>
    <row r="10" spans="1:21" ht="15" thickBot="1">
      <c r="A10" s="294"/>
      <c r="C10" s="334"/>
      <c r="D10" s="335"/>
      <c r="E10" s="94" t="e">
        <f ca="1">IF(VLOOKUP($A$2,Table1[[Practice no.]:[P]],12,FALSE)="N/A","",VLOOKUP($A$2,Table1[[Practice no.]:[P]],12,FALSE))</f>
        <v>#VALUE!</v>
      </c>
      <c r="F10" s="94" t="e">
        <f ca="1">IF(VLOOKUP($A$2,Table1[[Practice no.]:[D]],13,FALSE)="N/A","",VLOOKUP($A$2,Table1[[Practice no.]:[D]],13,FALSE))</f>
        <v>#VALUE!</v>
      </c>
      <c r="G10" s="313" t="e">
        <f ca="1">IF(VLOOKUP($A$2,Table1[[Practice no.]:[C]],14,FALSE)="N/A","",VLOOKUP($A$2,Table1[[Practice no.]:[C]],14,FALSE))</f>
        <v>#VALUE!</v>
      </c>
      <c r="H10" s="314"/>
      <c r="I10" s="96" t="e">
        <f ca="1">IF(VLOOKUP($A$2,Table1[[Practice no.]:[M]],15,FALSE)="N/A","",VLOOKUP($A$2,Table1[[Practice no.]:[M]],15,FALSE))</f>
        <v>#VALUE!</v>
      </c>
      <c r="M10" s="107"/>
    </row>
    <row r="11" spans="1:21" ht="14.1" customHeight="1" thickBot="1">
      <c r="A11" s="294"/>
      <c r="C11" s="332" t="s">
        <v>93</v>
      </c>
      <c r="D11" s="333"/>
      <c r="E11" s="95" t="s">
        <v>94</v>
      </c>
      <c r="F11" s="330" t="s">
        <v>95</v>
      </c>
      <c r="G11" s="331"/>
      <c r="H11" s="330" t="s">
        <v>96</v>
      </c>
      <c r="I11" s="331"/>
      <c r="M11" s="107"/>
    </row>
    <row r="12" spans="1:21" ht="15" thickBot="1">
      <c r="A12" s="294"/>
      <c r="C12" s="334"/>
      <c r="D12" s="335"/>
      <c r="E12" s="94" t="e">
        <f ca="1">IF(VLOOKUP($A$2,Table1[[Practice no.]:[In]],16,FALSE)="N/A","",VLOOKUP($A$2,Table1[[Practice no.]:[In]],16,FALSE))</f>
        <v>#VALUE!</v>
      </c>
      <c r="F12" s="311" t="e">
        <f ca="1">IF(VLOOKUP($A$2,Table1[[Practice no.]:[Pr]],17,FALSE)="N/A","",VLOOKUP($A$2,Table1[[Practice no.]:[Pr]],17,FALSE))</f>
        <v>#VALUE!</v>
      </c>
      <c r="G12" s="312"/>
      <c r="H12" s="313" t="e">
        <f ca="1">IF(VLOOKUP($A$2,Table1[[Practice no.]:[Tr]],18,FALSE)="N/A","",VLOOKUP($A$2,Table1[[Practice no.]:[Tr]],18,FALSE))</f>
        <v>#VALUE!</v>
      </c>
      <c r="I12" s="314"/>
      <c r="M12" s="107"/>
    </row>
    <row r="13" spans="1:21">
      <c r="A13" s="294"/>
      <c r="B13" s="315"/>
      <c r="C13" s="316"/>
      <c r="D13" s="316"/>
      <c r="E13" s="316"/>
      <c r="F13" s="316"/>
      <c r="G13" s="316"/>
      <c r="H13" s="316"/>
      <c r="I13" s="316"/>
      <c r="J13" s="316"/>
      <c r="K13" s="316"/>
      <c r="L13" s="316"/>
      <c r="M13" s="317"/>
      <c r="N13" s="125"/>
    </row>
    <row r="14" spans="1:21" ht="14.1" thickBot="1">
      <c r="A14" s="279"/>
      <c r="B14" s="288"/>
      <c r="C14" s="289"/>
      <c r="D14" s="289"/>
      <c r="E14" s="289"/>
      <c r="F14" s="289"/>
      <c r="G14" s="289"/>
      <c r="H14" s="289"/>
      <c r="I14" s="289"/>
      <c r="J14" s="289"/>
      <c r="K14" s="289"/>
      <c r="L14" s="289"/>
      <c r="M14" s="290"/>
      <c r="N14" s="125"/>
    </row>
    <row r="15" spans="1:21">
      <c r="A15" s="278" t="s">
        <v>503</v>
      </c>
      <c r="B15" s="97">
        <v>1</v>
      </c>
      <c r="C15" s="97">
        <v>2</v>
      </c>
      <c r="D15" s="97">
        <v>3</v>
      </c>
      <c r="E15" s="98">
        <v>4</v>
      </c>
      <c r="F15" s="98">
        <v>5</v>
      </c>
      <c r="G15" s="98">
        <v>6</v>
      </c>
      <c r="H15" s="99">
        <v>7</v>
      </c>
      <c r="I15" s="99">
        <v>8</v>
      </c>
      <c r="J15" s="99">
        <v>9</v>
      </c>
      <c r="K15" s="100">
        <v>10</v>
      </c>
      <c r="L15" s="100">
        <v>11</v>
      </c>
      <c r="M15" s="100">
        <v>12</v>
      </c>
      <c r="N15" s="137"/>
    </row>
    <row r="16" spans="1:21" ht="17.100000000000001" thickBot="1">
      <c r="A16" s="294"/>
      <c r="B16" s="101" t="s">
        <v>504</v>
      </c>
      <c r="C16" s="101" t="s">
        <v>505</v>
      </c>
      <c r="D16" s="101" t="s">
        <v>506</v>
      </c>
      <c r="E16" s="102" t="s">
        <v>507</v>
      </c>
      <c r="F16" s="102" t="s">
        <v>508</v>
      </c>
      <c r="G16" s="102" t="s">
        <v>509</v>
      </c>
      <c r="H16" s="103" t="s">
        <v>510</v>
      </c>
      <c r="I16" s="103" t="s">
        <v>511</v>
      </c>
      <c r="J16" s="103" t="s">
        <v>512</v>
      </c>
      <c r="K16" s="104" t="s">
        <v>513</v>
      </c>
      <c r="L16" s="104" t="s">
        <v>514</v>
      </c>
      <c r="M16" s="104" t="s">
        <v>515</v>
      </c>
      <c r="N16" s="137"/>
    </row>
    <row r="17" spans="1:14" ht="23.1" customHeight="1" thickBot="1">
      <c r="A17" s="279"/>
      <c r="B17" s="112" t="e">
        <f ca="1">IF(VLOOKUP($A$2,Table1[[Practice no.]:[ 1 C02]],19,FALSE)="N/A","",VLOOKUP(VLOOKUP($A$2,Table1[[Practice no.]:[ 1 C02]],19,FALSE),List!$A$2:$B$3,2,FALSE))</f>
        <v>#VALUE!</v>
      </c>
      <c r="C17" s="112" t="e">
        <f ca="1">IF(VLOOKUP($A$2,Table1[[Practice no.]:[2 Res]],20,FALSE)="N/A","",VLOOKUP(VLOOKUP($A$2,Table1[[Practice no.]:[2 Res]],20,FALSE),List!$A$2:$B$3,2,FALSE))</f>
        <v>#VALUE!</v>
      </c>
      <c r="D17" s="112" t="e">
        <f ca="1">IF(VLOOKUP($A$2,Table1[[Practice no.]:[3 W&amp;L]],21,FALSE)="N/A","",VLOOKUP(VLOOKUP($A$2,Table1[[Practice no.]:[3 W&amp;L]],21,FALSE),List!$A$2:$B$3,2,FALSE))</f>
        <v>#VALUE!</v>
      </c>
      <c r="E17" s="112" t="e">
        <f ca="1">IF(VLOOKUP($A$2,Table1[[Practice no.]:[4 
Pol]],22,FALSE)="N/A","",VLOOKUP(VLOOKUP($A$2,Table1[[Practice no.]:[4 
Pol]],22,FALSE),List!$A$2:$B$3,2,FALSE))</f>
        <v>#VALUE!</v>
      </c>
      <c r="F17" s="112" t="e">
        <f ca="1">IF(VLOOKUP($A$2,Table1[[Practice no.]:[5 QoL]],23,FALSE)="N/A","",VLOOKUP(VLOOKUP($A$2,Table1[[Practice no.]:[5 QoL]],23,FALSE),List!$A$2:$B$3,2,FALSE))</f>
        <v>#VALUE!</v>
      </c>
      <c r="G17" s="112" t="e">
        <f ca="1">IF(VLOOKUP($A$2,Table1[[Practice no.]:[6 
Bio]],24,FALSE)="N/A","",VLOOKUP(VLOOKUP($A$2,Table1[[Practice no.]:[6 
Bio]],24,FALSE),List!$A$2:$B$3,2,FALSE))</f>
        <v>#VALUE!</v>
      </c>
      <c r="H17" s="112" t="e">
        <f ca="1">IF(VLOOKUP($A$2,Table1[[Practice no.]:[7 
Dis]],25,FALSE)="N/A","",VLOOKUP(VLOOKUP($A$2,Table1[[Practice no.]:[7 
Dis]],25,FALSE),List!$A$2:$B$3,2,FALSE))</f>
        <v>#VALUE!</v>
      </c>
      <c r="I17" s="112" t="e">
        <f ca="1">IF(VLOOKUP($A$2,Table1[[Practice no.]:[8 
Mat]],26,FALSE)="N/A","",VLOOKUP(VLOOKUP($A$2,Table1[[Practice no.]:[8 
Mat]],26,FALSE),List!$A$2:$B$3,2,FALSE))</f>
        <v>#VALUE!</v>
      </c>
      <c r="J17" s="112" t="e">
        <f ca="1">IF(VLOOKUP($A$2,Table1[[Practice no.]:[9 
Inc]],27,FALSE)="N/A","",VLOOKUP(VLOOKUP($A$2,Table1[[Practice no.]:[9 
Inc]],27,FALSE),List!$A$2:$B$3,2,FALSE))</f>
        <v>#VALUE!</v>
      </c>
      <c r="K17" s="112" t="e">
        <f ca="1">IF(VLOOKUP($A$2,Table1[[Practice no.]:[10 Con]],28,FALSE)="N/A","",VLOOKUP(VLOOKUP($A$2,Table1[[Practice no.]:[10 Con]],28,FALSE),List!$A$2:$B$3,2,FALSE))</f>
        <v>#VALUE!</v>
      </c>
      <c r="L17" s="112" t="e">
        <f ca="1">IF(VLOOKUP($A$2,Table1[[Practice no.]:[11 Saf]],29,FALSE)="N/A","",VLOOKUP(VLOOKUP($A$2,Table1[[Practice no.]:[11 Saf]],29,FALSE),List!$A$2:$B$3,2,FALSE))</f>
        <v>#VALUE!</v>
      </c>
      <c r="M17" s="112" t="e">
        <f ca="1">IF(VLOOKUP($A$2,Table1[[Practice no.]:[12 Aff]],30,FALSE)="N/A","",VLOOKUP(VLOOKUP($A$2,Table1[[Practice no.]:[12 Aff]],30,FALSE),List!$A$2:$B$3,2,FALSE))</f>
        <v>#VALUE!</v>
      </c>
      <c r="N17" s="138"/>
    </row>
    <row r="18" spans="1:14" ht="113.1" customHeight="1">
      <c r="A18" s="278" t="s">
        <v>516</v>
      </c>
      <c r="B18" s="298" t="s">
        <v>590</v>
      </c>
      <c r="C18" s="299"/>
      <c r="D18" s="299"/>
      <c r="E18" s="299"/>
      <c r="F18" s="299"/>
      <c r="G18" s="299"/>
      <c r="H18" s="299"/>
      <c r="I18" s="299"/>
      <c r="J18" s="299"/>
      <c r="K18" s="299"/>
      <c r="L18" s="299"/>
      <c r="M18" s="300"/>
      <c r="N18" s="133"/>
    </row>
    <row r="19" spans="1:14" ht="16.350000000000001" customHeight="1" thickBot="1">
      <c r="A19" s="279"/>
      <c r="B19" s="301"/>
      <c r="C19" s="302"/>
      <c r="D19" s="302"/>
      <c r="E19" s="302"/>
      <c r="F19" s="302"/>
      <c r="G19" s="302"/>
      <c r="H19" s="302"/>
      <c r="I19" s="302"/>
      <c r="J19" s="302"/>
      <c r="K19" s="302"/>
      <c r="L19" s="302"/>
      <c r="M19" s="303"/>
      <c r="N19" s="133"/>
    </row>
    <row r="20" spans="1:14" ht="104.1" customHeight="1">
      <c r="A20" s="304" t="s">
        <v>518</v>
      </c>
      <c r="B20" s="347"/>
      <c r="C20" s="348"/>
      <c r="D20" s="348"/>
      <c r="E20" s="348"/>
      <c r="F20" s="348"/>
      <c r="G20" s="348"/>
      <c r="H20" s="348"/>
      <c r="I20" s="348"/>
      <c r="J20" s="348"/>
      <c r="K20" s="348"/>
      <c r="L20" s="348"/>
      <c r="M20" s="349"/>
      <c r="N20" s="125"/>
    </row>
    <row r="21" spans="1:14" ht="104.1" customHeight="1" thickBot="1">
      <c r="A21" s="305"/>
      <c r="B21" s="350"/>
      <c r="C21" s="351"/>
      <c r="D21" s="351"/>
      <c r="E21" s="351"/>
      <c r="F21" s="351"/>
      <c r="G21" s="351"/>
      <c r="H21" s="351"/>
      <c r="I21" s="351"/>
      <c r="J21" s="351"/>
      <c r="K21" s="351"/>
      <c r="L21" s="351"/>
      <c r="M21" s="352"/>
      <c r="N21" s="125"/>
    </row>
    <row r="22" spans="1:14" ht="14.1" thickBot="1">
      <c r="A22" s="278" t="s">
        <v>57</v>
      </c>
      <c r="B22" s="295"/>
      <c r="C22" s="296"/>
      <c r="D22" s="296"/>
      <c r="E22" s="296"/>
      <c r="F22" s="296"/>
      <c r="G22" s="296"/>
      <c r="H22" s="296"/>
      <c r="I22" s="296"/>
      <c r="J22" s="296"/>
      <c r="K22" s="296"/>
      <c r="L22" s="296"/>
      <c r="M22" s="297"/>
      <c r="N22" s="125"/>
    </row>
    <row r="23" spans="1:14" ht="32.1" customHeight="1" thickBot="1">
      <c r="A23" s="294"/>
      <c r="C23" s="286" t="s">
        <v>42</v>
      </c>
      <c r="D23" s="287"/>
      <c r="E23" s="105" t="e">
        <f ca="1">IF(VLOOKUP($A$2,Table1[[Practice no.]:[1]],31,FALSE)="N/A","",VLOOKUP($A$2,Table1[[Practice no.]:[1]],31,FALSE))</f>
        <v>#VALUE!</v>
      </c>
      <c r="F23" s="286" t="s">
        <v>520</v>
      </c>
      <c r="G23" s="287"/>
      <c r="H23" s="105" t="e">
        <f ca="1">IF(VLOOKUP($A$2,Table1[[Practice no.]:[7]],37,FALSE)="N/A","",VLOOKUP($A$2,Table1[[Practice no.]:[7]],37,FALSE))</f>
        <v>#VALUE!</v>
      </c>
      <c r="M23" s="107"/>
    </row>
    <row r="24" spans="1:14" ht="32.1" customHeight="1" thickBot="1">
      <c r="A24" s="294"/>
      <c r="C24" s="286" t="s">
        <v>44</v>
      </c>
      <c r="D24" s="287"/>
      <c r="E24" s="105" t="e">
        <f ca="1">IF(VLOOKUP($A$2,Table1[[Practice no.]:[2]],32,FALSE)="N/A","",VLOOKUP($A$2,Table1[[Practice no.]:[2]],32,FALSE))</f>
        <v>#VALUE!</v>
      </c>
      <c r="F24" s="286" t="s">
        <v>45</v>
      </c>
      <c r="G24" s="287"/>
      <c r="H24" s="105" t="e">
        <f ca="1">IF(VLOOKUP($A$2,Table1[[Practice no.]:[8]],38,FALSE)="N/A","",VLOOKUP($A$2,Table1[[Practice no.]:[8]],38,FALSE))</f>
        <v>#VALUE!</v>
      </c>
      <c r="M24" s="107"/>
    </row>
    <row r="25" spans="1:14" ht="32.1" customHeight="1" thickBot="1">
      <c r="A25" s="294"/>
      <c r="C25" s="286" t="s">
        <v>46</v>
      </c>
      <c r="D25" s="287"/>
      <c r="E25" s="105" t="e">
        <f ca="1">IF(VLOOKUP($A$2,Table1[[Practice no.]:[3]],33,FALSE)="N/A","",VLOOKUP($A$2,Table1[[Practice no.]:[3]],33,FALSE))</f>
        <v>#VALUE!</v>
      </c>
      <c r="F25" s="286" t="s">
        <v>47</v>
      </c>
      <c r="G25" s="287"/>
      <c r="H25" s="105" t="e">
        <f ca="1">IF(VLOOKUP($A$2,Table1[[Practice no.]:[9]],39,FALSE)="N/A","",VLOOKUP($A$2,Table1[[Practice no.]:[9]],39,FALSE))</f>
        <v>#VALUE!</v>
      </c>
      <c r="M25" s="107"/>
    </row>
    <row r="26" spans="1:14" ht="32.1" customHeight="1" thickBot="1">
      <c r="A26" s="294"/>
      <c r="C26" s="286" t="s">
        <v>48</v>
      </c>
      <c r="D26" s="287"/>
      <c r="E26" s="105" t="e">
        <f ca="1">IF(VLOOKUP($A$2,Table1[[Practice no.]:[4]],34,FALSE)="N/A","",VLOOKUP($A$2,Table1[[Practice no.]:[4]],34,FALSE))</f>
        <v>#VALUE!</v>
      </c>
      <c r="F26" s="286" t="s">
        <v>49</v>
      </c>
      <c r="G26" s="287"/>
      <c r="H26" s="105" t="e">
        <f ca="1">IF(VLOOKUP($A$2,Table1[[Practice no.]:[10]],40,FALSE)="N/A","",VLOOKUP($A$2,Table1[[Practice no.]:[10]],40,FALSE))</f>
        <v>#VALUE!</v>
      </c>
      <c r="M26" s="107"/>
    </row>
    <row r="27" spans="1:14" ht="32.1" customHeight="1" thickBot="1">
      <c r="A27" s="294"/>
      <c r="C27" s="286" t="s">
        <v>50</v>
      </c>
      <c r="D27" s="287"/>
      <c r="E27" s="105" t="e">
        <f ca="1">IF(VLOOKUP($A$2,Table1[[Practice no.]:[5]],35,FALSE)="N/A","",VLOOKUP($A$2,Table1[[Practice no.]:[5]],35,FALSE))</f>
        <v>#VALUE!</v>
      </c>
      <c r="F27" s="286" t="s">
        <v>51</v>
      </c>
      <c r="G27" s="287"/>
      <c r="H27" s="105" t="e">
        <f ca="1">IF(VLOOKUP($A$2,Table1[[Practice no.]:[11]],41,FALSE)="N/A","",VLOOKUP($A$2,Table1[[Practice no.]:[11]],41,FALSE))</f>
        <v>#VALUE!</v>
      </c>
      <c r="M27" s="107"/>
    </row>
    <row r="28" spans="1:14" ht="32.1" customHeight="1" thickBot="1">
      <c r="A28" s="294"/>
      <c r="C28" s="286" t="s">
        <v>52</v>
      </c>
      <c r="D28" s="287"/>
      <c r="E28" s="105" t="e">
        <f ca="1">IF(VLOOKUP($A$2,Table1[[Practice no.]:[6]],36,FALSE)="N/A","",VLOOKUP($A$2,Table1[[Practice no.]:[6]],36,FALSE))</f>
        <v>#VALUE!</v>
      </c>
      <c r="F28" s="286" t="s">
        <v>53</v>
      </c>
      <c r="G28" s="287"/>
      <c r="H28" s="105" t="e">
        <f ca="1">IF(VLOOKUP($A$2,Table1[[Practice no.]:[12]],42,FALSE)="N/A","",VLOOKUP($A$2,Table1[[Practice no.]:[12]],42,FALSE))</f>
        <v>#VALUE!</v>
      </c>
      <c r="M28" s="107"/>
    </row>
    <row r="29" spans="1:14" ht="14.1" thickBot="1">
      <c r="A29" s="279"/>
      <c r="B29" s="288"/>
      <c r="C29" s="289"/>
      <c r="D29" s="289"/>
      <c r="E29" s="289"/>
      <c r="F29" s="289"/>
      <c r="G29" s="289"/>
      <c r="H29" s="289"/>
      <c r="I29" s="289"/>
      <c r="J29" s="289"/>
      <c r="K29" s="289"/>
      <c r="L29" s="289"/>
      <c r="M29" s="290"/>
      <c r="N29" s="125"/>
    </row>
    <row r="30" spans="1:14" ht="135" customHeight="1" thickBot="1">
      <c r="A30" s="92" t="s">
        <v>521</v>
      </c>
      <c r="B30" s="291" t="s">
        <v>591</v>
      </c>
      <c r="C30" s="292"/>
      <c r="D30" s="292"/>
      <c r="E30" s="292"/>
      <c r="F30" s="292"/>
      <c r="G30" s="292"/>
      <c r="H30" s="292"/>
      <c r="I30" s="292"/>
      <c r="J30" s="292"/>
      <c r="K30" s="292"/>
      <c r="L30" s="292"/>
      <c r="M30" s="293"/>
      <c r="N30" s="122"/>
    </row>
    <row r="31" spans="1:14" ht="35.1" customHeight="1">
      <c r="A31" s="278" t="s">
        <v>523</v>
      </c>
      <c r="B31" s="346" t="s">
        <v>592</v>
      </c>
      <c r="C31" s="281"/>
      <c r="D31" s="281"/>
      <c r="E31" s="281"/>
      <c r="F31" s="281"/>
      <c r="G31" s="281"/>
      <c r="H31" s="281"/>
      <c r="I31" s="281"/>
      <c r="J31" s="281"/>
      <c r="K31" s="281"/>
      <c r="L31" s="281"/>
      <c r="M31" s="282"/>
      <c r="N31" s="133"/>
    </row>
    <row r="32" spans="1:14" ht="114" customHeight="1" thickBot="1">
      <c r="A32" s="279"/>
      <c r="B32" s="283"/>
      <c r="C32" s="284"/>
      <c r="D32" s="284"/>
      <c r="E32" s="284"/>
      <c r="F32" s="284"/>
      <c r="G32" s="284"/>
      <c r="H32" s="284"/>
      <c r="I32" s="284"/>
      <c r="J32" s="284"/>
      <c r="K32" s="284"/>
      <c r="L32" s="284"/>
      <c r="M32" s="285"/>
      <c r="N32" s="133"/>
    </row>
    <row r="33" spans="2:13">
      <c r="B33" s="169"/>
      <c r="C33" s="169"/>
      <c r="D33" s="169"/>
      <c r="E33" s="169"/>
      <c r="F33" s="169"/>
      <c r="G33" s="169"/>
      <c r="H33" s="169"/>
      <c r="I33" s="169"/>
      <c r="J33" s="169"/>
      <c r="K33" s="169"/>
      <c r="L33" s="169"/>
      <c r="M33" s="169"/>
    </row>
    <row r="34" spans="2:13">
      <c r="B34" s="169"/>
      <c r="C34" s="169"/>
      <c r="D34" s="169"/>
      <c r="E34" s="169"/>
      <c r="F34" s="169"/>
      <c r="G34" s="169"/>
      <c r="H34" s="169"/>
      <c r="I34" s="169"/>
      <c r="J34" s="169"/>
      <c r="K34" s="169"/>
      <c r="L34" s="169"/>
      <c r="M34" s="169"/>
    </row>
  </sheetData>
  <sheetProtection sheet="1" objects="1" scenarios="1"/>
  <mergeCells count="43">
    <mergeCell ref="A15:A17"/>
    <mergeCell ref="B30:M30"/>
    <mergeCell ref="A31:A32"/>
    <mergeCell ref="B31:M32"/>
    <mergeCell ref="A4:A14"/>
    <mergeCell ref="B4:M4"/>
    <mergeCell ref="C5:D6"/>
    <mergeCell ref="C7:D8"/>
    <mergeCell ref="F7:G7"/>
    <mergeCell ref="F8:G8"/>
    <mergeCell ref="C9:D10"/>
    <mergeCell ref="A18:A19"/>
    <mergeCell ref="B18:M19"/>
    <mergeCell ref="A20:A21"/>
    <mergeCell ref="B20:M21"/>
    <mergeCell ref="G9:H9"/>
    <mergeCell ref="B29:M29"/>
    <mergeCell ref="O2:Q2"/>
    <mergeCell ref="A22:A29"/>
    <mergeCell ref="B22:M22"/>
    <mergeCell ref="C23:D23"/>
    <mergeCell ref="F23:G23"/>
    <mergeCell ref="C24:D24"/>
    <mergeCell ref="F24:G24"/>
    <mergeCell ref="C25:D25"/>
    <mergeCell ref="F25:G25"/>
    <mergeCell ref="C26:D26"/>
    <mergeCell ref="F26:G26"/>
    <mergeCell ref="H11:I11"/>
    <mergeCell ref="F12:G12"/>
    <mergeCell ref="H12:I12"/>
    <mergeCell ref="B13:M13"/>
    <mergeCell ref="S2:U2"/>
    <mergeCell ref="C27:D27"/>
    <mergeCell ref="F27:G27"/>
    <mergeCell ref="C28:D28"/>
    <mergeCell ref="F28:G28"/>
    <mergeCell ref="B14:M14"/>
    <mergeCell ref="B2:M2"/>
    <mergeCell ref="B3:M3"/>
    <mergeCell ref="G10:H10"/>
    <mergeCell ref="C11:D12"/>
    <mergeCell ref="F11:G11"/>
  </mergeCells>
  <pageMargins left="0.7" right="0.7" top="0.75" bottom="0.75" header="0.3" footer="0.3"/>
  <pageSetup paperSize="9" orientation="portrait" r:id="rId1"/>
  <headerFooter>
    <oddFooter>&amp;C_x000D_&amp;1#&amp;"Calibri"&amp;8&amp;K000000 INTERNAL. This information is accessible to ADB Management and staff. It may be shared outside ADB with appropriate permission.</oddFooter>
  </headerFooter>
  <drawing r:id="rId2"/>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C4526BE-A869-4CA4-99CF-D8D4CFC7F48B}">
  <sheetPr codeName="Sheet10"/>
  <dimension ref="A1:U34"/>
  <sheetViews>
    <sheetView zoomScale="70" zoomScaleNormal="70" workbookViewId="0">
      <pane ySplit="2" topLeftCell="A16" activePane="bottomLeft" state="frozen"/>
      <selection pane="bottomLeft" activeCell="A2" sqref="A2"/>
      <selection activeCell="A2" sqref="A2"/>
    </sheetView>
  </sheetViews>
  <sheetFormatPr defaultColWidth="8.85546875" defaultRowHeight="12.95"/>
  <cols>
    <col min="1" max="1" width="15.28515625" style="106" customWidth="1"/>
    <col min="2" max="13" width="11.85546875" style="106" customWidth="1"/>
    <col min="14" max="14" width="5.140625" style="106" customWidth="1"/>
    <col min="15" max="16" width="8.85546875" style="106"/>
    <col min="17" max="17" width="8.85546875" style="106" customWidth="1"/>
    <col min="18" max="18" width="2.28515625" style="106" customWidth="1"/>
    <col min="19" max="16384" width="8.85546875" style="106"/>
  </cols>
  <sheetData>
    <row r="1" spans="1:21" ht="14.1" thickBot="1"/>
    <row r="2" spans="1:21" ht="22.35" customHeight="1" thickBot="1">
      <c r="A2" s="89" t="e" cm="1">
        <f t="array" aca="1" ref="A2" ca="1">MID(CELL("filename",A2),FIND("]",CELL("filename",A2))+1,255)</f>
        <v>#VALUE!</v>
      </c>
      <c r="B2" s="318" t="e">
        <f ca="1">IF(VLOOKUP(A2,'Raw Data'!C6:D154,2,FALSE)="","",VLOOKUP(A2,'Raw Data'!C6:D154,2,FALSE))</f>
        <v>#VALUE!</v>
      </c>
      <c r="C2" s="319"/>
      <c r="D2" s="319"/>
      <c r="E2" s="319"/>
      <c r="F2" s="319"/>
      <c r="G2" s="319"/>
      <c r="H2" s="319"/>
      <c r="I2" s="319"/>
      <c r="J2" s="319"/>
      <c r="K2" s="319"/>
      <c r="L2" s="319"/>
      <c r="M2" s="320"/>
      <c r="N2" s="136"/>
      <c r="O2" s="321" t="str">
        <f>HYPERLINK("#'National level'!A15","Back to National level sheet")</f>
        <v>Back to National level sheet</v>
      </c>
      <c r="P2" s="321"/>
      <c r="Q2" s="321"/>
      <c r="S2" s="322" t="str">
        <f>HYPERLINK("#'Project level'!A21","Back to Project level sheet")</f>
        <v>Back to Project level sheet</v>
      </c>
      <c r="T2" s="322"/>
      <c r="U2" s="322"/>
    </row>
    <row r="3" spans="1:21" ht="141.75" customHeight="1" thickBot="1">
      <c r="A3" s="90" t="s">
        <v>500</v>
      </c>
      <c r="B3" s="323" t="s">
        <v>593</v>
      </c>
      <c r="C3" s="324"/>
      <c r="D3" s="324"/>
      <c r="E3" s="324"/>
      <c r="F3" s="324"/>
      <c r="G3" s="324"/>
      <c r="H3" s="324"/>
      <c r="I3" s="324"/>
      <c r="J3" s="324"/>
      <c r="K3" s="324"/>
      <c r="L3" s="324"/>
      <c r="M3" s="325"/>
      <c r="N3" s="122"/>
    </row>
    <row r="4" spans="1:21" ht="14.1" thickBot="1">
      <c r="A4" s="278" t="s">
        <v>502</v>
      </c>
      <c r="B4" s="295"/>
      <c r="C4" s="296"/>
      <c r="D4" s="296"/>
      <c r="E4" s="296"/>
      <c r="F4" s="296"/>
      <c r="G4" s="296"/>
      <c r="H4" s="296"/>
      <c r="I4" s="296"/>
      <c r="J4" s="296"/>
      <c r="K4" s="296"/>
      <c r="L4" s="296"/>
      <c r="M4" s="297"/>
      <c r="N4" s="125"/>
    </row>
    <row r="5" spans="1:21" ht="26.85" customHeight="1" thickBot="1">
      <c r="A5" s="294"/>
      <c r="C5" s="326" t="s">
        <v>77</v>
      </c>
      <c r="D5" s="327"/>
      <c r="E5" s="93" t="s">
        <v>78</v>
      </c>
      <c r="F5" s="93" t="s">
        <v>79</v>
      </c>
      <c r="G5" s="93" t="s">
        <v>80</v>
      </c>
      <c r="H5" s="93" t="s">
        <v>81</v>
      </c>
      <c r="I5" s="93" t="s">
        <v>82</v>
      </c>
      <c r="M5" s="107"/>
    </row>
    <row r="6" spans="1:21" ht="15" thickBot="1">
      <c r="A6" s="294"/>
      <c r="C6" s="328"/>
      <c r="D6" s="329"/>
      <c r="E6" s="94" t="e">
        <f ca="1">IF(VLOOKUP($A$2,Table1[[Practice no.]:[Mt]],3,FALSE)="N/A","",VLOOKUP($A$2,Table1[[Practice no.]:[Mt]],3,FALSE))</f>
        <v>#VALUE!</v>
      </c>
      <c r="F6" s="94" t="e">
        <f ca="1">IF(VLOOKUP($A$2,Table1[[Practice no.]:[F]],4,FALSE)="N/A","",VLOOKUP($A$2,Table1[[Practice no.]:[F]],4,FALSE))</f>
        <v>#VALUE!</v>
      </c>
      <c r="G6" s="94" t="e">
        <f ca="1">IF(VLOOKUP($A$2,Table1[[Practice no.]:[A]],5,FALSE)="N/A","",VLOOKUP($A$2,Table1[[Practice no.]:[A]],5,FALSE))</f>
        <v>#VALUE!</v>
      </c>
      <c r="H6" s="94" t="e">
        <f ca="1">IF(VLOOKUP($A$2,Table1[[Practice no.]:[T]],6,FALSE)="N/A","",VLOOKUP($A$2,Table1[[Practice no.]:[T]],6,FALSE))</f>
        <v>#VALUE!</v>
      </c>
      <c r="I6" s="94" t="e">
        <f ca="1">IF(VLOOKUP($A$2,Table1[[Practice no.]:[PI]],7,FALSE)="N/A","",VLOOKUP($A$2,Table1[[Practice no.]:[PI]],7,FALSE))</f>
        <v>#VALUE!</v>
      </c>
      <c r="M6" s="107"/>
    </row>
    <row r="7" spans="1:21" ht="26.85" customHeight="1" thickBot="1">
      <c r="A7" s="294"/>
      <c r="C7" s="326" t="s">
        <v>83</v>
      </c>
      <c r="D7" s="327"/>
      <c r="E7" s="95" t="s">
        <v>84</v>
      </c>
      <c r="F7" s="330" t="s">
        <v>85</v>
      </c>
      <c r="G7" s="331"/>
      <c r="H7" s="95" t="s">
        <v>86</v>
      </c>
      <c r="I7" s="95" t="s">
        <v>87</v>
      </c>
      <c r="M7" s="107"/>
    </row>
    <row r="8" spans="1:21" ht="15" thickBot="1">
      <c r="A8" s="294"/>
      <c r="C8" s="328"/>
      <c r="D8" s="329"/>
      <c r="E8" s="94" t="e">
        <f ca="1">IF(VLOOKUP($A$2,Table1[[Practice no.]:[LR]],8,FALSE)="N/A","",VLOOKUP(A$2,Table1[[Practice no.]:[LR]],8,FALSE))</f>
        <v>#VALUE!</v>
      </c>
      <c r="F8" s="311" t="e">
        <f ca="1">IF(VLOOKUP($A$2,Table1[[Practice no.]:[PH]],9,FALSE)="N/A","",VLOOKUP($A$2,Table1[[Practice no.]:[PH]],9,FALSE))</f>
        <v>#VALUE!</v>
      </c>
      <c r="G8" s="312"/>
      <c r="H8" s="94" t="e">
        <f ca="1">IF(VLOOKUP($A$2,Table1[[Practice no.]:[EH]],10,FALSE)="N/A","",VLOOKUP($A$2,Table1[[Practice no.]:[EH]],10,FALSE))</f>
        <v>#VALUE!</v>
      </c>
      <c r="I8" s="94" t="e">
        <f ca="1">IF(VLOOKUP($A$2,Table1[[Practice no.]:[UR]],11,FALSE)="N/A","",VLOOKUP($A$2,Table1[[Practice no.]:[UR]],11,FALSE))</f>
        <v>#VALUE!</v>
      </c>
      <c r="M8" s="107"/>
    </row>
    <row r="9" spans="1:21" ht="26.85" customHeight="1" thickBot="1">
      <c r="A9" s="294"/>
      <c r="C9" s="332" t="s">
        <v>88</v>
      </c>
      <c r="D9" s="333"/>
      <c r="E9" s="95" t="s">
        <v>89</v>
      </c>
      <c r="F9" s="95" t="s">
        <v>90</v>
      </c>
      <c r="G9" s="330" t="s">
        <v>91</v>
      </c>
      <c r="H9" s="331"/>
      <c r="I9" s="95" t="s">
        <v>92</v>
      </c>
      <c r="M9" s="107"/>
    </row>
    <row r="10" spans="1:21" ht="15" thickBot="1">
      <c r="A10" s="294"/>
      <c r="C10" s="334"/>
      <c r="D10" s="335"/>
      <c r="E10" s="94" t="e">
        <f ca="1">IF(VLOOKUP($A$2,Table1[[Practice no.]:[P]],12,FALSE)="N/A","",VLOOKUP($A$2,Table1[[Practice no.]:[P]],12,FALSE))</f>
        <v>#VALUE!</v>
      </c>
      <c r="F10" s="94" t="e">
        <f ca="1">IF(VLOOKUP($A$2,Table1[[Practice no.]:[D]],13,FALSE)="N/A","",VLOOKUP($A$2,Table1[[Practice no.]:[D]],13,FALSE))</f>
        <v>#VALUE!</v>
      </c>
      <c r="G10" s="313" t="e">
        <f ca="1">IF(VLOOKUP($A$2,Table1[[Practice no.]:[C]],14,FALSE)="N/A","",VLOOKUP($A$2,Table1[[Practice no.]:[C]],14,FALSE))</f>
        <v>#VALUE!</v>
      </c>
      <c r="H10" s="314"/>
      <c r="I10" s="96" t="e">
        <f ca="1">IF(VLOOKUP($A$2,Table1[[Practice no.]:[M]],15,FALSE)="N/A","",VLOOKUP($A$2,Table1[[Practice no.]:[M]],15,FALSE))</f>
        <v>#VALUE!</v>
      </c>
      <c r="M10" s="107"/>
    </row>
    <row r="11" spans="1:21" ht="14.1" customHeight="1" thickBot="1">
      <c r="A11" s="294"/>
      <c r="C11" s="332" t="s">
        <v>93</v>
      </c>
      <c r="D11" s="333"/>
      <c r="E11" s="95" t="s">
        <v>94</v>
      </c>
      <c r="F11" s="330" t="s">
        <v>95</v>
      </c>
      <c r="G11" s="331"/>
      <c r="H11" s="330" t="s">
        <v>96</v>
      </c>
      <c r="I11" s="331"/>
      <c r="M11" s="107"/>
    </row>
    <row r="12" spans="1:21" ht="15" thickBot="1">
      <c r="A12" s="294"/>
      <c r="C12" s="334"/>
      <c r="D12" s="335"/>
      <c r="E12" s="94" t="e">
        <f ca="1">IF(VLOOKUP($A$2,Table1[[Practice no.]:[In]],16,FALSE)="N/A","",VLOOKUP($A$2,Table1[[Practice no.]:[In]],16,FALSE))</f>
        <v>#VALUE!</v>
      </c>
      <c r="F12" s="311" t="e">
        <f ca="1">IF(VLOOKUP($A$2,Table1[[Practice no.]:[Pr]],17,FALSE)="N/A","",VLOOKUP($A$2,Table1[[Practice no.]:[Pr]],17,FALSE))</f>
        <v>#VALUE!</v>
      </c>
      <c r="G12" s="312"/>
      <c r="H12" s="313" t="e">
        <f ca="1">IF(VLOOKUP($A$2,Table1[[Practice no.]:[Tr]],18,FALSE)="N/A","",VLOOKUP($A$2,Table1[[Practice no.]:[Tr]],18,FALSE))</f>
        <v>#VALUE!</v>
      </c>
      <c r="I12" s="314"/>
      <c r="M12" s="107"/>
    </row>
    <row r="13" spans="1:21">
      <c r="A13" s="294"/>
      <c r="B13" s="315"/>
      <c r="C13" s="316"/>
      <c r="D13" s="316"/>
      <c r="E13" s="316"/>
      <c r="F13" s="316"/>
      <c r="G13" s="316"/>
      <c r="H13" s="316"/>
      <c r="I13" s="316"/>
      <c r="J13" s="316"/>
      <c r="K13" s="316"/>
      <c r="L13" s="316"/>
      <c r="M13" s="317"/>
      <c r="N13" s="125"/>
    </row>
    <row r="14" spans="1:21" ht="14.1" thickBot="1">
      <c r="A14" s="279"/>
      <c r="B14" s="288"/>
      <c r="C14" s="289"/>
      <c r="D14" s="289"/>
      <c r="E14" s="289"/>
      <c r="F14" s="289"/>
      <c r="G14" s="289"/>
      <c r="H14" s="289"/>
      <c r="I14" s="289"/>
      <c r="J14" s="289"/>
      <c r="K14" s="289"/>
      <c r="L14" s="289"/>
      <c r="M14" s="290"/>
      <c r="N14" s="125"/>
    </row>
    <row r="15" spans="1:21">
      <c r="A15" s="278" t="s">
        <v>503</v>
      </c>
      <c r="B15" s="97">
        <v>1</v>
      </c>
      <c r="C15" s="97">
        <v>2</v>
      </c>
      <c r="D15" s="97">
        <v>3</v>
      </c>
      <c r="E15" s="98">
        <v>4</v>
      </c>
      <c r="F15" s="98">
        <v>5</v>
      </c>
      <c r="G15" s="98">
        <v>6</v>
      </c>
      <c r="H15" s="99">
        <v>7</v>
      </c>
      <c r="I15" s="99">
        <v>8</v>
      </c>
      <c r="J15" s="99">
        <v>9</v>
      </c>
      <c r="K15" s="100">
        <v>10</v>
      </c>
      <c r="L15" s="100">
        <v>11</v>
      </c>
      <c r="M15" s="100">
        <v>12</v>
      </c>
      <c r="N15" s="137"/>
    </row>
    <row r="16" spans="1:21" ht="17.100000000000001" thickBot="1">
      <c r="A16" s="294"/>
      <c r="B16" s="101" t="s">
        <v>504</v>
      </c>
      <c r="C16" s="101" t="s">
        <v>505</v>
      </c>
      <c r="D16" s="101" t="s">
        <v>506</v>
      </c>
      <c r="E16" s="102" t="s">
        <v>507</v>
      </c>
      <c r="F16" s="102" t="s">
        <v>508</v>
      </c>
      <c r="G16" s="102" t="s">
        <v>509</v>
      </c>
      <c r="H16" s="103" t="s">
        <v>510</v>
      </c>
      <c r="I16" s="103" t="s">
        <v>511</v>
      </c>
      <c r="J16" s="103" t="s">
        <v>512</v>
      </c>
      <c r="K16" s="104" t="s">
        <v>513</v>
      </c>
      <c r="L16" s="104" t="s">
        <v>514</v>
      </c>
      <c r="M16" s="104" t="s">
        <v>515</v>
      </c>
      <c r="N16" s="137"/>
    </row>
    <row r="17" spans="1:14" ht="23.1" customHeight="1" thickBot="1">
      <c r="A17" s="279"/>
      <c r="B17" s="112" t="e">
        <f ca="1">IF(VLOOKUP($A$2,Table1[[Practice no.]:[ 1 C02]],19,FALSE)="N/A","",VLOOKUP(VLOOKUP($A$2,Table1[[Practice no.]:[ 1 C02]],19,FALSE),List!$A$2:$B$3,2,FALSE))</f>
        <v>#VALUE!</v>
      </c>
      <c r="C17" s="112" t="e">
        <f ca="1">IF(VLOOKUP($A$2,Table1[[Practice no.]:[2 Res]],20,FALSE)="N/A","",VLOOKUP(VLOOKUP($A$2,Table1[[Practice no.]:[2 Res]],20,FALSE),List!$A$2:$B$3,2,FALSE))</f>
        <v>#VALUE!</v>
      </c>
      <c r="D17" s="112" t="e">
        <f ca="1">IF(VLOOKUP($A$2,Table1[[Practice no.]:[3 W&amp;L]],21,FALSE)="N/A","",VLOOKUP(VLOOKUP($A$2,Table1[[Practice no.]:[3 W&amp;L]],21,FALSE),List!$A$2:$B$3,2,FALSE))</f>
        <v>#VALUE!</v>
      </c>
      <c r="E17" s="112" t="e">
        <f ca="1">IF(VLOOKUP($A$2,Table1[[Practice no.]:[4 
Pol]],22,FALSE)="N/A","",VLOOKUP(VLOOKUP($A$2,Table1[[Practice no.]:[4 
Pol]],22,FALSE),List!$A$2:$B$3,2,FALSE))</f>
        <v>#VALUE!</v>
      </c>
      <c r="F17" s="112" t="e">
        <f ca="1">IF(VLOOKUP($A$2,Table1[[Practice no.]:[5 QoL]],23,FALSE)="N/A","",VLOOKUP(VLOOKUP($A$2,Table1[[Practice no.]:[5 QoL]],23,FALSE),List!$A$2:$B$3,2,FALSE))</f>
        <v>#VALUE!</v>
      </c>
      <c r="G17" s="112" t="e">
        <f ca="1">IF(VLOOKUP($A$2,Table1[[Practice no.]:[6 
Bio]],24,FALSE)="N/A","",VLOOKUP(VLOOKUP($A$2,Table1[[Practice no.]:[6 
Bio]],24,FALSE),List!$A$2:$B$3,2,FALSE))</f>
        <v>#VALUE!</v>
      </c>
      <c r="H17" s="112" t="e">
        <f ca="1">IF(VLOOKUP($A$2,Table1[[Practice no.]:[7 
Dis]],25,FALSE)="N/A","",VLOOKUP(VLOOKUP($A$2,Table1[[Practice no.]:[7 
Dis]],25,FALSE),List!$A$2:$B$3,2,FALSE))</f>
        <v>#VALUE!</v>
      </c>
      <c r="I17" s="112" t="e">
        <f ca="1">IF(VLOOKUP($A$2,Table1[[Practice no.]:[8 
Mat]],26,FALSE)="N/A","",VLOOKUP(VLOOKUP($A$2,Table1[[Practice no.]:[8 
Mat]],26,FALSE),List!$A$2:$B$3,2,FALSE))</f>
        <v>#VALUE!</v>
      </c>
      <c r="J17" s="112" t="e">
        <f ca="1">IF(VLOOKUP($A$2,Table1[[Practice no.]:[9 
Inc]],27,FALSE)="N/A","",VLOOKUP(VLOOKUP($A$2,Table1[[Practice no.]:[9 
Inc]],27,FALSE),List!$A$2:$B$3,2,FALSE))</f>
        <v>#VALUE!</v>
      </c>
      <c r="K17" s="112" t="e">
        <f ca="1">IF(VLOOKUP($A$2,Table1[[Practice no.]:[10 Con]],28,FALSE)="N/A","",VLOOKUP(VLOOKUP($A$2,Table1[[Practice no.]:[10 Con]],28,FALSE),List!$A$2:$B$3,2,FALSE))</f>
        <v>#VALUE!</v>
      </c>
      <c r="L17" s="112" t="e">
        <f ca="1">IF(VLOOKUP($A$2,Table1[[Practice no.]:[11 Saf]],29,FALSE)="N/A","",VLOOKUP(VLOOKUP($A$2,Table1[[Practice no.]:[11 Saf]],29,FALSE),List!$A$2:$B$3,2,FALSE))</f>
        <v>#VALUE!</v>
      </c>
      <c r="M17" s="112" t="e">
        <f ca="1">IF(VLOOKUP($A$2,Table1[[Practice no.]:[12 Aff]],30,FALSE)="N/A","",VLOOKUP(VLOOKUP($A$2,Table1[[Practice no.]:[12 Aff]],30,FALSE),List!$A$2:$B$3,2,FALSE))</f>
        <v>#VALUE!</v>
      </c>
      <c r="N17" s="138"/>
    </row>
    <row r="18" spans="1:14" ht="168.75" customHeight="1">
      <c r="A18" s="278" t="s">
        <v>516</v>
      </c>
      <c r="B18" s="298" t="s">
        <v>594</v>
      </c>
      <c r="C18" s="299"/>
      <c r="D18" s="299"/>
      <c r="E18" s="299"/>
      <c r="F18" s="299"/>
      <c r="G18" s="299"/>
      <c r="H18" s="299"/>
      <c r="I18" s="299"/>
      <c r="J18" s="299"/>
      <c r="K18" s="299"/>
      <c r="L18" s="299"/>
      <c r="M18" s="300"/>
      <c r="N18" s="133"/>
    </row>
    <row r="19" spans="1:14" ht="93.75" customHeight="1" thickBot="1">
      <c r="A19" s="279"/>
      <c r="B19" s="301"/>
      <c r="C19" s="302"/>
      <c r="D19" s="302"/>
      <c r="E19" s="302"/>
      <c r="F19" s="302"/>
      <c r="G19" s="302"/>
      <c r="H19" s="302"/>
      <c r="I19" s="302"/>
      <c r="J19" s="302"/>
      <c r="K19" s="302"/>
      <c r="L19" s="302"/>
      <c r="M19" s="303"/>
      <c r="N19" s="133"/>
    </row>
    <row r="20" spans="1:14" ht="150" customHeight="1">
      <c r="A20" s="304" t="s">
        <v>518</v>
      </c>
      <c r="B20" s="306" t="s">
        <v>595</v>
      </c>
      <c r="C20" s="307"/>
      <c r="D20" s="307"/>
      <c r="E20" s="307"/>
      <c r="F20" s="307"/>
      <c r="G20" s="307" t="s">
        <v>596</v>
      </c>
      <c r="H20" s="307"/>
      <c r="I20" s="307"/>
      <c r="J20" s="307"/>
      <c r="K20" s="307"/>
      <c r="L20" s="307"/>
      <c r="M20" s="308"/>
      <c r="N20" s="116"/>
    </row>
    <row r="21" spans="1:14" ht="13.35" customHeight="1" thickBot="1">
      <c r="A21" s="305"/>
      <c r="B21" s="368" t="s">
        <v>597</v>
      </c>
      <c r="C21" s="369"/>
      <c r="D21" s="369"/>
      <c r="E21" s="369"/>
      <c r="F21" s="369"/>
      <c r="G21" s="370" t="s">
        <v>598</v>
      </c>
      <c r="H21" s="370"/>
      <c r="I21" s="370"/>
      <c r="J21" s="370"/>
      <c r="K21" s="370"/>
      <c r="L21" s="170"/>
      <c r="M21" s="171"/>
      <c r="N21" s="116"/>
    </row>
    <row r="22" spans="1:14" ht="14.1" thickBot="1">
      <c r="A22" s="278" t="s">
        <v>57</v>
      </c>
      <c r="B22" s="295"/>
      <c r="C22" s="296"/>
      <c r="D22" s="296"/>
      <c r="E22" s="296"/>
      <c r="F22" s="296"/>
      <c r="G22" s="296"/>
      <c r="H22" s="296"/>
      <c r="I22" s="296"/>
      <c r="J22" s="296"/>
      <c r="K22" s="296"/>
      <c r="L22" s="296"/>
      <c r="M22" s="297"/>
      <c r="N22" s="125"/>
    </row>
    <row r="23" spans="1:14" ht="32.1" customHeight="1" thickBot="1">
      <c r="A23" s="294"/>
      <c r="C23" s="286" t="s">
        <v>42</v>
      </c>
      <c r="D23" s="287"/>
      <c r="E23" s="105" t="e">
        <f ca="1">IF(VLOOKUP($A$2,Table1[[Practice no.]:[1]],31,FALSE)="N/A","",VLOOKUP($A$2,Table1[[Practice no.]:[1]],31,FALSE))</f>
        <v>#VALUE!</v>
      </c>
      <c r="F23" s="286" t="s">
        <v>520</v>
      </c>
      <c r="G23" s="287"/>
      <c r="H23" s="105" t="e">
        <f ca="1">IF(VLOOKUP($A$2,Table1[[Practice no.]:[7]],37,FALSE)="N/A","",VLOOKUP($A$2,Table1[[Practice no.]:[7]],37,FALSE))</f>
        <v>#VALUE!</v>
      </c>
      <c r="M23" s="107"/>
    </row>
    <row r="24" spans="1:14" ht="32.1" customHeight="1" thickBot="1">
      <c r="A24" s="294"/>
      <c r="C24" s="286" t="s">
        <v>44</v>
      </c>
      <c r="D24" s="287"/>
      <c r="E24" s="105" t="e">
        <f ca="1">IF(VLOOKUP($A$2,Table1[[Practice no.]:[2]],32,FALSE)="N/A","",VLOOKUP($A$2,Table1[[Practice no.]:[2]],32,FALSE))</f>
        <v>#VALUE!</v>
      </c>
      <c r="F24" s="286" t="s">
        <v>45</v>
      </c>
      <c r="G24" s="287"/>
      <c r="H24" s="105" t="e">
        <f ca="1">IF(VLOOKUP($A$2,Table1[[Practice no.]:[8]],38,FALSE)="N/A","",VLOOKUP($A$2,Table1[[Practice no.]:[8]],38,FALSE))</f>
        <v>#VALUE!</v>
      </c>
      <c r="M24" s="107"/>
    </row>
    <row r="25" spans="1:14" ht="32.1" customHeight="1" thickBot="1">
      <c r="A25" s="294"/>
      <c r="C25" s="286" t="s">
        <v>46</v>
      </c>
      <c r="D25" s="287"/>
      <c r="E25" s="105" t="e">
        <f ca="1">IF(VLOOKUP($A$2,Table1[[Practice no.]:[3]],33,FALSE)="N/A","",VLOOKUP($A$2,Table1[[Practice no.]:[3]],33,FALSE))</f>
        <v>#VALUE!</v>
      </c>
      <c r="F25" s="286" t="s">
        <v>47</v>
      </c>
      <c r="G25" s="287"/>
      <c r="H25" s="105" t="e">
        <f ca="1">IF(VLOOKUP($A$2,Table1[[Practice no.]:[9]],39,FALSE)="N/A","",VLOOKUP($A$2,Table1[[Practice no.]:[9]],39,FALSE))</f>
        <v>#VALUE!</v>
      </c>
      <c r="M25" s="107"/>
    </row>
    <row r="26" spans="1:14" ht="32.1" customHeight="1" thickBot="1">
      <c r="A26" s="294"/>
      <c r="C26" s="286" t="s">
        <v>48</v>
      </c>
      <c r="D26" s="287"/>
      <c r="E26" s="105" t="e">
        <f ca="1">IF(VLOOKUP($A$2,Table1[[Practice no.]:[4]],34,FALSE)="N/A","",VLOOKUP($A$2,Table1[[Practice no.]:[4]],34,FALSE))</f>
        <v>#VALUE!</v>
      </c>
      <c r="F26" s="286" t="s">
        <v>49</v>
      </c>
      <c r="G26" s="287"/>
      <c r="H26" s="105" t="e">
        <f ca="1">IF(VLOOKUP($A$2,Table1[[Practice no.]:[10]],40,FALSE)="N/A","",VLOOKUP($A$2,Table1[[Practice no.]:[10]],40,FALSE))</f>
        <v>#VALUE!</v>
      </c>
      <c r="M26" s="107"/>
    </row>
    <row r="27" spans="1:14" ht="32.1" customHeight="1" thickBot="1">
      <c r="A27" s="294"/>
      <c r="C27" s="286" t="s">
        <v>50</v>
      </c>
      <c r="D27" s="287"/>
      <c r="E27" s="105" t="e">
        <f ca="1">IF(VLOOKUP($A$2,Table1[[Practice no.]:[5]],35,FALSE)="N/A","",VLOOKUP($A$2,Table1[[Practice no.]:[5]],35,FALSE))</f>
        <v>#VALUE!</v>
      </c>
      <c r="F27" s="286" t="s">
        <v>51</v>
      </c>
      <c r="G27" s="287"/>
      <c r="H27" s="105" t="e">
        <f ca="1">IF(VLOOKUP($A$2,Table1[[Practice no.]:[11]],41,FALSE)="N/A","",VLOOKUP($A$2,Table1[[Practice no.]:[11]],41,FALSE))</f>
        <v>#VALUE!</v>
      </c>
      <c r="M27" s="107"/>
    </row>
    <row r="28" spans="1:14" ht="32.1" customHeight="1" thickBot="1">
      <c r="A28" s="294"/>
      <c r="C28" s="286" t="s">
        <v>52</v>
      </c>
      <c r="D28" s="287"/>
      <c r="E28" s="105" t="e">
        <f ca="1">IF(VLOOKUP($A$2,Table1[[Practice no.]:[6]],36,FALSE)="N/A","",VLOOKUP($A$2,Table1[[Practice no.]:[6]],36,FALSE))</f>
        <v>#VALUE!</v>
      </c>
      <c r="F28" s="286" t="s">
        <v>53</v>
      </c>
      <c r="G28" s="287"/>
      <c r="H28" s="105" t="e">
        <f ca="1">IF(VLOOKUP($A$2,Table1[[Practice no.]:[12]],42,FALSE)="N/A","",VLOOKUP($A$2,Table1[[Practice no.]:[12]],42,FALSE))</f>
        <v>#VALUE!</v>
      </c>
      <c r="M28" s="107"/>
    </row>
    <row r="29" spans="1:14" ht="14.1" thickBot="1">
      <c r="A29" s="279"/>
      <c r="B29" s="288"/>
      <c r="C29" s="289"/>
      <c r="D29" s="289"/>
      <c r="E29" s="289"/>
      <c r="F29" s="289"/>
      <c r="G29" s="289"/>
      <c r="H29" s="289"/>
      <c r="I29" s="289"/>
      <c r="J29" s="289"/>
      <c r="K29" s="289"/>
      <c r="L29" s="289"/>
      <c r="M29" s="290"/>
      <c r="N29" s="125"/>
    </row>
    <row r="30" spans="1:14" ht="135" customHeight="1" thickBot="1">
      <c r="A30" s="92" t="s">
        <v>521</v>
      </c>
      <c r="B30" s="291" t="s">
        <v>599</v>
      </c>
      <c r="C30" s="292"/>
      <c r="D30" s="292"/>
      <c r="E30" s="292"/>
      <c r="F30" s="292"/>
      <c r="G30" s="292"/>
      <c r="H30" s="292"/>
      <c r="I30" s="292"/>
      <c r="J30" s="292"/>
      <c r="K30" s="292"/>
      <c r="L30" s="292"/>
      <c r="M30" s="293"/>
      <c r="N30" s="122"/>
    </row>
    <row r="31" spans="1:14" ht="35.1" customHeight="1">
      <c r="A31" s="278" t="s">
        <v>523</v>
      </c>
      <c r="B31" s="280" t="s">
        <v>600</v>
      </c>
      <c r="C31" s="281"/>
      <c r="D31" s="281"/>
      <c r="E31" s="281"/>
      <c r="F31" s="281"/>
      <c r="G31" s="281"/>
      <c r="H31" s="281"/>
      <c r="I31" s="281"/>
      <c r="J31" s="281"/>
      <c r="K31" s="281"/>
      <c r="L31" s="281"/>
      <c r="M31" s="282"/>
      <c r="N31" s="133"/>
    </row>
    <row r="32" spans="1:14" ht="114" customHeight="1" thickBot="1">
      <c r="A32" s="279"/>
      <c r="B32" s="283"/>
      <c r="C32" s="284"/>
      <c r="D32" s="284"/>
      <c r="E32" s="284"/>
      <c r="F32" s="284"/>
      <c r="G32" s="284"/>
      <c r="H32" s="284"/>
      <c r="I32" s="284"/>
      <c r="J32" s="284"/>
      <c r="K32" s="284"/>
      <c r="L32" s="284"/>
      <c r="M32" s="285"/>
      <c r="N32" s="133"/>
    </row>
    <row r="33" spans="2:13">
      <c r="B33" s="169"/>
      <c r="C33" s="169"/>
      <c r="D33" s="169"/>
      <c r="E33" s="169"/>
      <c r="F33" s="169"/>
      <c r="G33" s="169"/>
      <c r="H33" s="169"/>
      <c r="I33" s="169"/>
      <c r="J33" s="169"/>
      <c r="K33" s="169"/>
      <c r="L33" s="169"/>
      <c r="M33" s="169"/>
    </row>
    <row r="34" spans="2:13">
      <c r="B34" s="169"/>
      <c r="C34" s="169"/>
      <c r="D34" s="169"/>
      <c r="E34" s="169"/>
      <c r="F34" s="169"/>
      <c r="G34" s="169"/>
      <c r="H34" s="169"/>
      <c r="I34" s="169"/>
      <c r="J34" s="169"/>
      <c r="K34" s="169"/>
      <c r="L34" s="169"/>
      <c r="M34" s="169"/>
    </row>
  </sheetData>
  <sheetProtection sheet="1" objects="1" scenarios="1"/>
  <mergeCells count="46">
    <mergeCell ref="B2:M2"/>
    <mergeCell ref="B3:M3"/>
    <mergeCell ref="A4:A14"/>
    <mergeCell ref="B4:M4"/>
    <mergeCell ref="C5:D6"/>
    <mergeCell ref="C7:D8"/>
    <mergeCell ref="F7:G7"/>
    <mergeCell ref="F8:G8"/>
    <mergeCell ref="C9:D10"/>
    <mergeCell ref="G9:H9"/>
    <mergeCell ref="G10:H10"/>
    <mergeCell ref="C11:D12"/>
    <mergeCell ref="F11:G11"/>
    <mergeCell ref="H11:I11"/>
    <mergeCell ref="F12:G12"/>
    <mergeCell ref="H12:I12"/>
    <mergeCell ref="F26:G26"/>
    <mergeCell ref="B13:M13"/>
    <mergeCell ref="B14:M14"/>
    <mergeCell ref="A15:A17"/>
    <mergeCell ref="A18:A19"/>
    <mergeCell ref="B18:M19"/>
    <mergeCell ref="A20:A21"/>
    <mergeCell ref="F23:G23"/>
    <mergeCell ref="C24:D24"/>
    <mergeCell ref="F24:G24"/>
    <mergeCell ref="C25:D25"/>
    <mergeCell ref="F25:G25"/>
    <mergeCell ref="B21:F21"/>
    <mergeCell ref="G21:K21"/>
    <mergeCell ref="O2:Q2"/>
    <mergeCell ref="S2:U2"/>
    <mergeCell ref="A31:A32"/>
    <mergeCell ref="B31:M32"/>
    <mergeCell ref="B20:F20"/>
    <mergeCell ref="G20:M20"/>
    <mergeCell ref="C27:D27"/>
    <mergeCell ref="F27:G27"/>
    <mergeCell ref="C28:D28"/>
    <mergeCell ref="F28:G28"/>
    <mergeCell ref="B29:M29"/>
    <mergeCell ref="B30:M30"/>
    <mergeCell ref="A22:A29"/>
    <mergeCell ref="B22:M22"/>
    <mergeCell ref="C23:D23"/>
    <mergeCell ref="C26:D26"/>
  </mergeCells>
  <pageMargins left="0.7" right="0.7" top="0.75" bottom="0.75" header="0.3" footer="0.3"/>
  <headerFooter>
    <oddFooter>&amp;C_x000D_&amp;1#&amp;"Calibri"&amp;8&amp;K000000 INTERNAL. This information is accessible to ADB Management and staff. It may be shared outside ADB with appropriate permission.</oddFooter>
  </headerFooter>
  <drawing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CB3BF0D-A3DD-4C49-9FB2-DD190329DAE5}">
  <sheetPr codeName="Sheet13"/>
  <dimension ref="A1:U34"/>
  <sheetViews>
    <sheetView zoomScale="70" zoomScaleNormal="70" workbookViewId="0">
      <pane ySplit="2" topLeftCell="A3" activePane="bottomLeft" state="frozen"/>
      <selection pane="bottomLeft" activeCell="A2" sqref="A2"/>
      <selection activeCell="A2" sqref="A2"/>
    </sheetView>
  </sheetViews>
  <sheetFormatPr defaultColWidth="8.85546875" defaultRowHeight="12.95"/>
  <cols>
    <col min="1" max="1" width="15.28515625" style="106" customWidth="1"/>
    <col min="2" max="13" width="11.85546875" style="106" customWidth="1"/>
    <col min="14" max="14" width="5.140625" style="106" customWidth="1"/>
    <col min="15" max="16" width="8.85546875" style="106"/>
    <col min="17" max="17" width="8.85546875" style="106" customWidth="1"/>
    <col min="18" max="18" width="2.28515625" style="106" customWidth="1"/>
    <col min="19" max="16384" width="8.85546875" style="106"/>
  </cols>
  <sheetData>
    <row r="1" spans="1:21" ht="14.1" thickBot="1"/>
    <row r="2" spans="1:21" ht="22.35" customHeight="1" thickBot="1">
      <c r="A2" s="89" t="e" cm="1">
        <f t="array" aca="1" ref="A2" ca="1">MID(CELL("filename",A2),FIND("]",CELL("filename",A2))+1,255)</f>
        <v>#VALUE!</v>
      </c>
      <c r="B2" s="318" t="e">
        <f ca="1">IF(VLOOKUP(A2,'Raw Data'!C6:D154,2,FALSE)="","",VLOOKUP(A2,'Raw Data'!C6:D154,2,FALSE))</f>
        <v>#VALUE!</v>
      </c>
      <c r="C2" s="319"/>
      <c r="D2" s="319"/>
      <c r="E2" s="319"/>
      <c r="F2" s="319"/>
      <c r="G2" s="319"/>
      <c r="H2" s="319"/>
      <c r="I2" s="319"/>
      <c r="J2" s="319"/>
      <c r="K2" s="319"/>
      <c r="L2" s="319"/>
      <c r="M2" s="320"/>
      <c r="N2" s="136"/>
      <c r="O2" s="321" t="str">
        <f>HYPERLINK("#'National level'!A15","Back to National level sheet")</f>
        <v>Back to National level sheet</v>
      </c>
      <c r="P2" s="321"/>
      <c r="Q2" s="321"/>
      <c r="S2" s="322" t="str">
        <f>HYPERLINK("#'Project level'!A21","Back to Project level sheet")</f>
        <v>Back to Project level sheet</v>
      </c>
      <c r="T2" s="322"/>
      <c r="U2" s="322"/>
    </row>
    <row r="3" spans="1:21" ht="131.1" customHeight="1" thickBot="1">
      <c r="A3" s="90" t="s">
        <v>500</v>
      </c>
      <c r="B3" s="323" t="s">
        <v>601</v>
      </c>
      <c r="C3" s="324"/>
      <c r="D3" s="324"/>
      <c r="E3" s="324"/>
      <c r="F3" s="324"/>
      <c r="G3" s="324"/>
      <c r="H3" s="324"/>
      <c r="I3" s="324"/>
      <c r="J3" s="324"/>
      <c r="K3" s="324"/>
      <c r="L3" s="324"/>
      <c r="M3" s="325"/>
      <c r="N3" s="122"/>
    </row>
    <row r="4" spans="1:21" ht="14.1" thickBot="1">
      <c r="A4" s="278" t="s">
        <v>502</v>
      </c>
      <c r="B4" s="295"/>
      <c r="C4" s="296"/>
      <c r="D4" s="296"/>
      <c r="E4" s="296"/>
      <c r="F4" s="296"/>
      <c r="G4" s="296"/>
      <c r="H4" s="296"/>
      <c r="I4" s="296"/>
      <c r="J4" s="296"/>
      <c r="K4" s="296"/>
      <c r="L4" s="296"/>
      <c r="M4" s="297"/>
      <c r="N4" s="125"/>
    </row>
    <row r="5" spans="1:21" ht="26.85" customHeight="1" thickBot="1">
      <c r="A5" s="294"/>
      <c r="C5" s="326" t="s">
        <v>77</v>
      </c>
      <c r="D5" s="327"/>
      <c r="E5" s="93" t="s">
        <v>78</v>
      </c>
      <c r="F5" s="93" t="s">
        <v>79</v>
      </c>
      <c r="G5" s="93" t="s">
        <v>80</v>
      </c>
      <c r="H5" s="93" t="s">
        <v>81</v>
      </c>
      <c r="I5" s="93" t="s">
        <v>82</v>
      </c>
      <c r="M5" s="107"/>
    </row>
    <row r="6" spans="1:21" ht="15" thickBot="1">
      <c r="A6" s="294"/>
      <c r="C6" s="328"/>
      <c r="D6" s="329"/>
      <c r="E6" s="94" t="e">
        <f ca="1">IF(VLOOKUP($A$2,Table1[[Practice no.]:[Mt]],3,FALSE)="N/A","",VLOOKUP($A$2,Table1[[Practice no.]:[Mt]],3,FALSE))</f>
        <v>#VALUE!</v>
      </c>
      <c r="F6" s="94" t="e">
        <f ca="1">IF(VLOOKUP($A$2,Table1[[Practice no.]:[F]],4,FALSE)="N/A","",VLOOKUP($A$2,Table1[[Practice no.]:[F]],4,FALSE))</f>
        <v>#VALUE!</v>
      </c>
      <c r="G6" s="94" t="e">
        <f ca="1">IF(VLOOKUP($A$2,Table1[[Practice no.]:[A]],5,FALSE)="N/A","",VLOOKUP($A$2,Table1[[Practice no.]:[A]],5,FALSE))</f>
        <v>#VALUE!</v>
      </c>
      <c r="H6" s="94" t="e">
        <f ca="1">IF(VLOOKUP($A$2,Table1[[Practice no.]:[T]],6,FALSE)="N/A","",VLOOKUP($A$2,Table1[[Practice no.]:[T]],6,FALSE))</f>
        <v>#VALUE!</v>
      </c>
      <c r="I6" s="94" t="e">
        <f ca="1">IF(VLOOKUP($A$2,Table1[[Practice no.]:[PI]],7,FALSE)="N/A","",VLOOKUP($A$2,Table1[[Practice no.]:[PI]],7,FALSE))</f>
        <v>#VALUE!</v>
      </c>
      <c r="M6" s="107"/>
    </row>
    <row r="7" spans="1:21" ht="26.85" customHeight="1" thickBot="1">
      <c r="A7" s="294"/>
      <c r="C7" s="326" t="s">
        <v>83</v>
      </c>
      <c r="D7" s="327"/>
      <c r="E7" s="95" t="s">
        <v>84</v>
      </c>
      <c r="F7" s="330" t="s">
        <v>85</v>
      </c>
      <c r="G7" s="331"/>
      <c r="H7" s="95" t="s">
        <v>86</v>
      </c>
      <c r="I7" s="95" t="s">
        <v>87</v>
      </c>
      <c r="M7" s="107"/>
    </row>
    <row r="8" spans="1:21" ht="15" thickBot="1">
      <c r="A8" s="294"/>
      <c r="C8" s="328"/>
      <c r="D8" s="329"/>
      <c r="E8" s="94" t="e">
        <f ca="1">IF(VLOOKUP($A$2,Table1[[Practice no.]:[LR]],8,FALSE)="N/A","",VLOOKUP(A$2,Table1[[Practice no.]:[LR]],8,FALSE))</f>
        <v>#VALUE!</v>
      </c>
      <c r="F8" s="311" t="e">
        <f ca="1">IF(VLOOKUP($A$2,Table1[[Practice no.]:[PH]],9,FALSE)="N/A","",VLOOKUP($A$2,Table1[[Practice no.]:[PH]],9,FALSE))</f>
        <v>#VALUE!</v>
      </c>
      <c r="G8" s="312"/>
      <c r="H8" s="94" t="e">
        <f ca="1">IF(VLOOKUP($A$2,Table1[[Practice no.]:[EH]],10,FALSE)="N/A","",VLOOKUP($A$2,Table1[[Practice no.]:[EH]],10,FALSE))</f>
        <v>#VALUE!</v>
      </c>
      <c r="I8" s="94" t="e">
        <f ca="1">IF(VLOOKUP($A$2,Table1[[Practice no.]:[UR]],11,FALSE)="N/A","",VLOOKUP($A$2,Table1[[Practice no.]:[UR]],11,FALSE))</f>
        <v>#VALUE!</v>
      </c>
      <c r="M8" s="107"/>
    </row>
    <row r="9" spans="1:21" ht="26.85" customHeight="1" thickBot="1">
      <c r="A9" s="294"/>
      <c r="C9" s="332" t="s">
        <v>88</v>
      </c>
      <c r="D9" s="333"/>
      <c r="E9" s="95" t="s">
        <v>89</v>
      </c>
      <c r="F9" s="95" t="s">
        <v>90</v>
      </c>
      <c r="G9" s="330" t="s">
        <v>91</v>
      </c>
      <c r="H9" s="331"/>
      <c r="I9" s="95" t="s">
        <v>92</v>
      </c>
      <c r="M9" s="107"/>
    </row>
    <row r="10" spans="1:21" ht="15" thickBot="1">
      <c r="A10" s="294"/>
      <c r="C10" s="334"/>
      <c r="D10" s="335"/>
      <c r="E10" s="94" t="e">
        <f ca="1">IF(VLOOKUP($A$2,Table1[[Practice no.]:[P]],12,FALSE)="N/A","",VLOOKUP($A$2,Table1[[Practice no.]:[P]],12,FALSE))</f>
        <v>#VALUE!</v>
      </c>
      <c r="F10" s="94" t="e">
        <f ca="1">IF(VLOOKUP($A$2,Table1[[Practice no.]:[D]],13,FALSE)="N/A","",VLOOKUP($A$2,Table1[[Practice no.]:[D]],13,FALSE))</f>
        <v>#VALUE!</v>
      </c>
      <c r="G10" s="313" t="e">
        <f ca="1">IF(VLOOKUP($A$2,Table1[[Practice no.]:[C]],14,FALSE)="N/A","",VLOOKUP($A$2,Table1[[Practice no.]:[C]],14,FALSE))</f>
        <v>#VALUE!</v>
      </c>
      <c r="H10" s="314"/>
      <c r="I10" s="96" t="e">
        <f ca="1">IF(VLOOKUP($A$2,Table1[[Practice no.]:[M]],15,FALSE)="N/A","",VLOOKUP($A$2,Table1[[Practice no.]:[M]],15,FALSE))</f>
        <v>#VALUE!</v>
      </c>
      <c r="M10" s="107"/>
    </row>
    <row r="11" spans="1:21" ht="14.1" customHeight="1" thickBot="1">
      <c r="A11" s="294"/>
      <c r="C11" s="332" t="s">
        <v>93</v>
      </c>
      <c r="D11" s="333"/>
      <c r="E11" s="95" t="s">
        <v>94</v>
      </c>
      <c r="F11" s="330" t="s">
        <v>95</v>
      </c>
      <c r="G11" s="331"/>
      <c r="H11" s="330" t="s">
        <v>96</v>
      </c>
      <c r="I11" s="331"/>
      <c r="M11" s="107"/>
    </row>
    <row r="12" spans="1:21" ht="15" thickBot="1">
      <c r="A12" s="294"/>
      <c r="C12" s="334"/>
      <c r="D12" s="335"/>
      <c r="E12" s="94" t="e">
        <f ca="1">IF(VLOOKUP($A$2,Table1[[Practice no.]:[In]],16,FALSE)="N/A","",VLOOKUP($A$2,Table1[[Practice no.]:[In]],16,FALSE))</f>
        <v>#VALUE!</v>
      </c>
      <c r="F12" s="311" t="e">
        <f ca="1">IF(VLOOKUP($A$2,Table1[[Practice no.]:[Pr]],17,FALSE)="N/A","",VLOOKUP($A$2,Table1[[Practice no.]:[Pr]],17,FALSE))</f>
        <v>#VALUE!</v>
      </c>
      <c r="G12" s="312"/>
      <c r="H12" s="313" t="e">
        <f ca="1">IF(VLOOKUP($A$2,Table1[[Practice no.]:[Tr]],18,FALSE)="N/A","",VLOOKUP($A$2,Table1[[Practice no.]:[Tr]],18,FALSE))</f>
        <v>#VALUE!</v>
      </c>
      <c r="I12" s="314"/>
      <c r="M12" s="107"/>
    </row>
    <row r="13" spans="1:21">
      <c r="A13" s="294"/>
      <c r="B13" s="315"/>
      <c r="C13" s="316"/>
      <c r="D13" s="316"/>
      <c r="E13" s="316"/>
      <c r="F13" s="316"/>
      <c r="G13" s="316"/>
      <c r="H13" s="316"/>
      <c r="I13" s="316"/>
      <c r="J13" s="316"/>
      <c r="K13" s="316"/>
      <c r="L13" s="316"/>
      <c r="M13" s="317"/>
      <c r="N13" s="125"/>
    </row>
    <row r="14" spans="1:21" ht="14.1" thickBot="1">
      <c r="A14" s="279"/>
      <c r="B14" s="288"/>
      <c r="C14" s="289"/>
      <c r="D14" s="289"/>
      <c r="E14" s="289"/>
      <c r="F14" s="289"/>
      <c r="G14" s="289"/>
      <c r="H14" s="289"/>
      <c r="I14" s="289"/>
      <c r="J14" s="289"/>
      <c r="K14" s="289"/>
      <c r="L14" s="289"/>
      <c r="M14" s="290"/>
      <c r="N14" s="125"/>
    </row>
    <row r="15" spans="1:21">
      <c r="A15" s="278" t="s">
        <v>503</v>
      </c>
      <c r="B15" s="97">
        <v>1</v>
      </c>
      <c r="C15" s="97">
        <v>2</v>
      </c>
      <c r="D15" s="97">
        <v>3</v>
      </c>
      <c r="E15" s="98">
        <v>4</v>
      </c>
      <c r="F15" s="98">
        <v>5</v>
      </c>
      <c r="G15" s="98">
        <v>6</v>
      </c>
      <c r="H15" s="99">
        <v>7</v>
      </c>
      <c r="I15" s="99">
        <v>8</v>
      </c>
      <c r="J15" s="99">
        <v>9</v>
      </c>
      <c r="K15" s="100">
        <v>10</v>
      </c>
      <c r="L15" s="100">
        <v>11</v>
      </c>
      <c r="M15" s="100">
        <v>12</v>
      </c>
      <c r="N15" s="137"/>
    </row>
    <row r="16" spans="1:21" ht="17.100000000000001" thickBot="1">
      <c r="A16" s="294"/>
      <c r="B16" s="101" t="s">
        <v>504</v>
      </c>
      <c r="C16" s="101" t="s">
        <v>505</v>
      </c>
      <c r="D16" s="101" t="s">
        <v>506</v>
      </c>
      <c r="E16" s="102" t="s">
        <v>507</v>
      </c>
      <c r="F16" s="102" t="s">
        <v>508</v>
      </c>
      <c r="G16" s="102" t="s">
        <v>509</v>
      </c>
      <c r="H16" s="103" t="s">
        <v>510</v>
      </c>
      <c r="I16" s="103" t="s">
        <v>511</v>
      </c>
      <c r="J16" s="103" t="s">
        <v>512</v>
      </c>
      <c r="K16" s="104" t="s">
        <v>513</v>
      </c>
      <c r="L16" s="104" t="s">
        <v>514</v>
      </c>
      <c r="M16" s="104" t="s">
        <v>515</v>
      </c>
      <c r="N16" s="137"/>
    </row>
    <row r="17" spans="1:14" ht="23.1" customHeight="1" thickBot="1">
      <c r="A17" s="279"/>
      <c r="B17" s="112" t="e">
        <f ca="1">IF(VLOOKUP($A$2,Table1[[Practice no.]:[ 1 C02]],19,FALSE)="N/A","",VLOOKUP(VLOOKUP($A$2,Table1[[Practice no.]:[ 1 C02]],19,FALSE),List!$A$2:$B$3,2,FALSE))</f>
        <v>#VALUE!</v>
      </c>
      <c r="C17" s="112" t="e">
        <f ca="1">IF(VLOOKUP($A$2,Table1[[Practice no.]:[2 Res]],20,FALSE)="N/A","",VLOOKUP(VLOOKUP($A$2,Table1[[Practice no.]:[2 Res]],20,FALSE),List!$A$2:$B$3,2,FALSE))</f>
        <v>#VALUE!</v>
      </c>
      <c r="D17" s="112" t="e">
        <f ca="1">IF(VLOOKUP($A$2,Table1[[Practice no.]:[3 W&amp;L]],21,FALSE)="N/A","",VLOOKUP(VLOOKUP($A$2,Table1[[Practice no.]:[3 W&amp;L]],21,FALSE),List!$A$2:$B$3,2,FALSE))</f>
        <v>#VALUE!</v>
      </c>
      <c r="E17" s="112" t="e">
        <f ca="1">IF(VLOOKUP($A$2,Table1[[Practice no.]:[4 
Pol]],22,FALSE)="N/A","",VLOOKUP(VLOOKUP($A$2,Table1[[Practice no.]:[4 
Pol]],22,FALSE),List!$A$2:$B$3,2,FALSE))</f>
        <v>#VALUE!</v>
      </c>
      <c r="F17" s="112" t="e">
        <f ca="1">IF(VLOOKUP($A$2,Table1[[Practice no.]:[5 QoL]],23,FALSE)="N/A","",VLOOKUP(VLOOKUP($A$2,Table1[[Practice no.]:[5 QoL]],23,FALSE),List!$A$2:$B$3,2,FALSE))</f>
        <v>#VALUE!</v>
      </c>
      <c r="G17" s="112" t="e">
        <f ca="1">IF(VLOOKUP($A$2,Table1[[Practice no.]:[6 
Bio]],24,FALSE)="N/A","",VLOOKUP(VLOOKUP($A$2,Table1[[Practice no.]:[6 
Bio]],24,FALSE),List!$A$2:$B$3,2,FALSE))</f>
        <v>#VALUE!</v>
      </c>
      <c r="H17" s="112" t="e">
        <f ca="1">IF(VLOOKUP($A$2,Table1[[Practice no.]:[7 
Dis]],25,FALSE)="N/A","",VLOOKUP(VLOOKUP($A$2,Table1[[Practice no.]:[7 
Dis]],25,FALSE),List!$A$2:$B$3,2,FALSE))</f>
        <v>#VALUE!</v>
      </c>
      <c r="I17" s="112" t="e">
        <f ca="1">IF(VLOOKUP($A$2,Table1[[Practice no.]:[8 
Mat]],26,FALSE)="N/A","",VLOOKUP(VLOOKUP($A$2,Table1[[Practice no.]:[8 
Mat]],26,FALSE),List!$A$2:$B$3,2,FALSE))</f>
        <v>#VALUE!</v>
      </c>
      <c r="J17" s="112" t="e">
        <f ca="1">IF(VLOOKUP($A$2,Table1[[Practice no.]:[9 
Inc]],27,FALSE)="N/A","",VLOOKUP(VLOOKUP($A$2,Table1[[Practice no.]:[9 
Inc]],27,FALSE),List!$A$2:$B$3,2,FALSE))</f>
        <v>#VALUE!</v>
      </c>
      <c r="K17" s="112" t="e">
        <f ca="1">IF(VLOOKUP($A$2,Table1[[Practice no.]:[10 Con]],28,FALSE)="N/A","",VLOOKUP(VLOOKUP($A$2,Table1[[Practice no.]:[10 Con]],28,FALSE),List!$A$2:$B$3,2,FALSE))</f>
        <v>#VALUE!</v>
      </c>
      <c r="L17" s="112" t="e">
        <f ca="1">IF(VLOOKUP($A$2,Table1[[Practice no.]:[11 Saf]],29,FALSE)="N/A","",VLOOKUP(VLOOKUP($A$2,Table1[[Practice no.]:[11 Saf]],29,FALSE),List!$A$2:$B$3,2,FALSE))</f>
        <v>#VALUE!</v>
      </c>
      <c r="M17" s="112" t="e">
        <f ca="1">IF(VLOOKUP($A$2,Table1[[Practice no.]:[12 Aff]],30,FALSE)="N/A","",VLOOKUP(VLOOKUP($A$2,Table1[[Practice no.]:[12 Aff]],30,FALSE),List!$A$2:$B$3,2,FALSE))</f>
        <v>#VALUE!</v>
      </c>
      <c r="N17" s="138"/>
    </row>
    <row r="18" spans="1:14" ht="85.35" customHeight="1">
      <c r="A18" s="278" t="s">
        <v>516</v>
      </c>
      <c r="B18" s="298" t="s">
        <v>602</v>
      </c>
      <c r="C18" s="299"/>
      <c r="D18" s="299"/>
      <c r="E18" s="299"/>
      <c r="F18" s="299"/>
      <c r="G18" s="299"/>
      <c r="H18" s="299"/>
      <c r="I18" s="299"/>
      <c r="J18" s="299"/>
      <c r="K18" s="299"/>
      <c r="L18" s="299"/>
      <c r="M18" s="300"/>
      <c r="N18" s="133"/>
    </row>
    <row r="19" spans="1:14" ht="19.350000000000001" customHeight="1" thickBot="1">
      <c r="A19" s="279"/>
      <c r="B19" s="301"/>
      <c r="C19" s="302"/>
      <c r="D19" s="302"/>
      <c r="E19" s="302"/>
      <c r="F19" s="302"/>
      <c r="G19" s="302"/>
      <c r="H19" s="302"/>
      <c r="I19" s="302"/>
      <c r="J19" s="302"/>
      <c r="K19" s="302"/>
      <c r="L19" s="302"/>
      <c r="M19" s="303"/>
      <c r="N19" s="133"/>
    </row>
    <row r="20" spans="1:14" ht="158.85" customHeight="1">
      <c r="A20" s="304" t="s">
        <v>518</v>
      </c>
      <c r="B20" s="306"/>
      <c r="C20" s="307"/>
      <c r="D20" s="307"/>
      <c r="E20" s="307"/>
      <c r="F20" s="307"/>
      <c r="G20" s="307"/>
      <c r="H20" s="307"/>
      <c r="I20" s="307"/>
      <c r="J20" s="307"/>
      <c r="K20" s="307"/>
      <c r="L20" s="307"/>
      <c r="M20" s="308"/>
      <c r="N20" s="116"/>
    </row>
    <row r="21" spans="1:14" ht="20.100000000000001" customHeight="1" thickBot="1">
      <c r="A21" s="305"/>
      <c r="B21" s="309"/>
      <c r="C21" s="310"/>
      <c r="D21" s="310"/>
      <c r="E21" s="310"/>
      <c r="F21" s="310"/>
      <c r="G21" s="310"/>
      <c r="H21" s="310"/>
      <c r="I21" s="310"/>
      <c r="J21" s="310"/>
      <c r="K21" s="310"/>
      <c r="L21" s="310"/>
      <c r="M21" s="371"/>
      <c r="N21" s="116"/>
    </row>
    <row r="22" spans="1:14" ht="14.1" thickBot="1">
      <c r="A22" s="278" t="s">
        <v>57</v>
      </c>
      <c r="B22" s="295"/>
      <c r="C22" s="296"/>
      <c r="D22" s="296"/>
      <c r="E22" s="296"/>
      <c r="F22" s="296"/>
      <c r="G22" s="296"/>
      <c r="H22" s="296"/>
      <c r="I22" s="296"/>
      <c r="J22" s="296"/>
      <c r="K22" s="296"/>
      <c r="L22" s="296"/>
      <c r="M22" s="297"/>
      <c r="N22" s="125"/>
    </row>
    <row r="23" spans="1:14" ht="32.1" customHeight="1" thickBot="1">
      <c r="A23" s="294"/>
      <c r="C23" s="286" t="s">
        <v>42</v>
      </c>
      <c r="D23" s="287"/>
      <c r="E23" s="105" t="e">
        <f ca="1">IF(VLOOKUP($A$2,Table1[[Practice no.]:[1]],31,FALSE)="N/A","",VLOOKUP($A$2,Table1[[Practice no.]:[1]],31,FALSE))</f>
        <v>#VALUE!</v>
      </c>
      <c r="F23" s="286" t="s">
        <v>520</v>
      </c>
      <c r="G23" s="287"/>
      <c r="H23" s="105" t="e">
        <f ca="1">IF(VLOOKUP($A$2,Table1[[Practice no.]:[7]],37,FALSE)="N/A","",VLOOKUP($A$2,Table1[[Practice no.]:[7]],37,FALSE))</f>
        <v>#VALUE!</v>
      </c>
      <c r="M23" s="107"/>
    </row>
    <row r="24" spans="1:14" ht="32.1" customHeight="1" thickBot="1">
      <c r="A24" s="294"/>
      <c r="C24" s="286" t="s">
        <v>44</v>
      </c>
      <c r="D24" s="287"/>
      <c r="E24" s="105" t="e">
        <f ca="1">IF(VLOOKUP($A$2,Table1[[Practice no.]:[2]],32,FALSE)="N/A","",VLOOKUP($A$2,Table1[[Practice no.]:[2]],32,FALSE))</f>
        <v>#VALUE!</v>
      </c>
      <c r="F24" s="286" t="s">
        <v>45</v>
      </c>
      <c r="G24" s="287"/>
      <c r="H24" s="105" t="e">
        <f ca="1">IF(VLOOKUP($A$2,Table1[[Practice no.]:[8]],38,FALSE)="N/A","",VLOOKUP($A$2,Table1[[Practice no.]:[8]],38,FALSE))</f>
        <v>#VALUE!</v>
      </c>
      <c r="M24" s="107"/>
    </row>
    <row r="25" spans="1:14" ht="32.1" customHeight="1" thickBot="1">
      <c r="A25" s="294"/>
      <c r="C25" s="286" t="s">
        <v>46</v>
      </c>
      <c r="D25" s="287"/>
      <c r="E25" s="105" t="e">
        <f ca="1">IF(VLOOKUP($A$2,Table1[[Practice no.]:[3]],33,FALSE)="N/A","",VLOOKUP($A$2,Table1[[Practice no.]:[3]],33,FALSE))</f>
        <v>#VALUE!</v>
      </c>
      <c r="F25" s="286" t="s">
        <v>47</v>
      </c>
      <c r="G25" s="287"/>
      <c r="H25" s="105" t="e">
        <f ca="1">IF(VLOOKUP($A$2,Table1[[Practice no.]:[9]],39,FALSE)="N/A","",VLOOKUP($A$2,Table1[[Practice no.]:[9]],39,FALSE))</f>
        <v>#VALUE!</v>
      </c>
      <c r="M25" s="107"/>
    </row>
    <row r="26" spans="1:14" ht="32.1" customHeight="1" thickBot="1">
      <c r="A26" s="294"/>
      <c r="C26" s="286" t="s">
        <v>48</v>
      </c>
      <c r="D26" s="287"/>
      <c r="E26" s="105" t="e">
        <f ca="1">IF(VLOOKUP($A$2,Table1[[Practice no.]:[4]],34,FALSE)="N/A","",VLOOKUP($A$2,Table1[[Practice no.]:[4]],34,FALSE))</f>
        <v>#VALUE!</v>
      </c>
      <c r="F26" s="286" t="s">
        <v>49</v>
      </c>
      <c r="G26" s="287"/>
      <c r="H26" s="105" t="e">
        <f ca="1">IF(VLOOKUP($A$2,Table1[[Practice no.]:[10]],40,FALSE)="N/A","",VLOOKUP($A$2,Table1[[Practice no.]:[10]],40,FALSE))</f>
        <v>#VALUE!</v>
      </c>
      <c r="M26" s="107"/>
    </row>
    <row r="27" spans="1:14" ht="32.1" customHeight="1" thickBot="1">
      <c r="A27" s="294"/>
      <c r="C27" s="286" t="s">
        <v>50</v>
      </c>
      <c r="D27" s="287"/>
      <c r="E27" s="105" t="e">
        <f ca="1">IF(VLOOKUP($A$2,Table1[[Practice no.]:[5]],35,FALSE)="N/A","",VLOOKUP($A$2,Table1[[Practice no.]:[5]],35,FALSE))</f>
        <v>#VALUE!</v>
      </c>
      <c r="F27" s="286" t="s">
        <v>51</v>
      </c>
      <c r="G27" s="287"/>
      <c r="H27" s="105" t="e">
        <f ca="1">IF(VLOOKUP($A$2,Table1[[Practice no.]:[11]],41,FALSE)="N/A","",VLOOKUP($A$2,Table1[[Practice no.]:[11]],41,FALSE))</f>
        <v>#VALUE!</v>
      </c>
      <c r="M27" s="107"/>
    </row>
    <row r="28" spans="1:14" ht="32.1" customHeight="1" thickBot="1">
      <c r="A28" s="294"/>
      <c r="C28" s="286" t="s">
        <v>52</v>
      </c>
      <c r="D28" s="287"/>
      <c r="E28" s="105" t="e">
        <f ca="1">IF(VLOOKUP($A$2,Table1[[Practice no.]:[6]],36,FALSE)="N/A","",VLOOKUP($A$2,Table1[[Practice no.]:[6]],36,FALSE))</f>
        <v>#VALUE!</v>
      </c>
      <c r="F28" s="286" t="s">
        <v>53</v>
      </c>
      <c r="G28" s="287"/>
      <c r="H28" s="105" t="e">
        <f ca="1">IF(VLOOKUP($A$2,Table1[[Practice no.]:[12]],42,FALSE)="N/A","",VLOOKUP($A$2,Table1[[Practice no.]:[12]],42,FALSE))</f>
        <v>#VALUE!</v>
      </c>
      <c r="M28" s="107"/>
    </row>
    <row r="29" spans="1:14" ht="14.1" thickBot="1">
      <c r="A29" s="279"/>
      <c r="B29" s="288"/>
      <c r="C29" s="289"/>
      <c r="D29" s="289"/>
      <c r="E29" s="289"/>
      <c r="F29" s="289"/>
      <c r="G29" s="289"/>
      <c r="H29" s="289"/>
      <c r="I29" s="289"/>
      <c r="J29" s="289"/>
      <c r="K29" s="289"/>
      <c r="L29" s="289"/>
      <c r="M29" s="290"/>
      <c r="N29" s="125"/>
    </row>
    <row r="30" spans="1:14" ht="99.75" customHeight="1" thickBot="1">
      <c r="A30" s="92" t="s">
        <v>521</v>
      </c>
      <c r="B30" s="291" t="s">
        <v>603</v>
      </c>
      <c r="C30" s="292"/>
      <c r="D30" s="292"/>
      <c r="E30" s="292"/>
      <c r="F30" s="292"/>
      <c r="G30" s="292"/>
      <c r="H30" s="292"/>
      <c r="I30" s="292"/>
      <c r="J30" s="292"/>
      <c r="K30" s="292"/>
      <c r="L30" s="292"/>
      <c r="M30" s="293"/>
      <c r="N30" s="122"/>
    </row>
    <row r="31" spans="1:14" ht="35.1" customHeight="1">
      <c r="A31" s="278" t="s">
        <v>523</v>
      </c>
      <c r="B31" s="280" t="s">
        <v>604</v>
      </c>
      <c r="C31" s="281"/>
      <c r="D31" s="281"/>
      <c r="E31" s="281"/>
      <c r="F31" s="281"/>
      <c r="G31" s="281"/>
      <c r="H31" s="281"/>
      <c r="I31" s="281"/>
      <c r="J31" s="281"/>
      <c r="K31" s="281"/>
      <c r="L31" s="281"/>
      <c r="M31" s="282"/>
      <c r="N31" s="133"/>
    </row>
    <row r="32" spans="1:14" ht="31.35" customHeight="1" thickBot="1">
      <c r="A32" s="279"/>
      <c r="B32" s="283"/>
      <c r="C32" s="284"/>
      <c r="D32" s="284"/>
      <c r="E32" s="284"/>
      <c r="F32" s="284"/>
      <c r="G32" s="284"/>
      <c r="H32" s="284"/>
      <c r="I32" s="284"/>
      <c r="J32" s="284"/>
      <c r="K32" s="284"/>
      <c r="L32" s="284"/>
      <c r="M32" s="285"/>
      <c r="N32" s="133"/>
    </row>
    <row r="33" spans="2:13">
      <c r="B33" s="169"/>
      <c r="C33" s="169"/>
      <c r="D33" s="169"/>
      <c r="E33" s="169"/>
      <c r="F33" s="169"/>
      <c r="G33" s="169"/>
      <c r="H33" s="169"/>
      <c r="I33" s="169"/>
      <c r="J33" s="169"/>
      <c r="K33" s="169"/>
      <c r="L33" s="169"/>
      <c r="M33" s="169"/>
    </row>
    <row r="34" spans="2:13">
      <c r="B34" s="169"/>
      <c r="C34" s="169"/>
      <c r="D34" s="169"/>
      <c r="E34" s="169"/>
      <c r="F34" s="169"/>
      <c r="G34" s="169"/>
      <c r="H34" s="169"/>
      <c r="I34" s="169"/>
      <c r="J34" s="169"/>
      <c r="K34" s="169"/>
      <c r="L34" s="169"/>
      <c r="M34" s="169"/>
    </row>
  </sheetData>
  <sheetProtection sheet="1" objects="1" scenarios="1"/>
  <mergeCells count="45">
    <mergeCell ref="B2:M2"/>
    <mergeCell ref="B3:M3"/>
    <mergeCell ref="A4:A14"/>
    <mergeCell ref="B4:M4"/>
    <mergeCell ref="C5:D6"/>
    <mergeCell ref="C7:D8"/>
    <mergeCell ref="F7:G7"/>
    <mergeCell ref="F8:G8"/>
    <mergeCell ref="C9:D10"/>
    <mergeCell ref="G9:H9"/>
    <mergeCell ref="G10:H10"/>
    <mergeCell ref="C11:D12"/>
    <mergeCell ref="F11:G11"/>
    <mergeCell ref="H11:I11"/>
    <mergeCell ref="F12:G12"/>
    <mergeCell ref="H12:I12"/>
    <mergeCell ref="A15:A17"/>
    <mergeCell ref="A18:A19"/>
    <mergeCell ref="B18:M19"/>
    <mergeCell ref="A20:A21"/>
    <mergeCell ref="B20:F20"/>
    <mergeCell ref="G20:M20"/>
    <mergeCell ref="B21:M21"/>
    <mergeCell ref="C25:D25"/>
    <mergeCell ref="F25:G25"/>
    <mergeCell ref="C26:D26"/>
    <mergeCell ref="F26:G26"/>
    <mergeCell ref="B13:M13"/>
    <mergeCell ref="B14:M14"/>
    <mergeCell ref="A31:A32"/>
    <mergeCell ref="B31:M32"/>
    <mergeCell ref="O2:Q2"/>
    <mergeCell ref="S2:U2"/>
    <mergeCell ref="C27:D27"/>
    <mergeCell ref="F27:G27"/>
    <mergeCell ref="C28:D28"/>
    <mergeCell ref="F28:G28"/>
    <mergeCell ref="B29:M29"/>
    <mergeCell ref="B30:M30"/>
    <mergeCell ref="A22:A29"/>
    <mergeCell ref="B22:M22"/>
    <mergeCell ref="C23:D23"/>
    <mergeCell ref="F23:G23"/>
    <mergeCell ref="C24:D24"/>
    <mergeCell ref="F24:G24"/>
  </mergeCells>
  <pageMargins left="0.7" right="0.7" top="0.75" bottom="0.75" header="0.3" footer="0.3"/>
  <headerFooter>
    <oddFooter>&amp;C_x000D_&amp;1#&amp;"Calibri"&amp;8&amp;K000000 INTERNAL. This information is accessible to ADB Management and staff. It may be shared outside ADB with appropriate permission.</oddFooter>
  </headerFooter>
  <drawing r:id="rId1"/>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99BAE03-10C3-45FD-9483-CC40725B3430}">
  <sheetPr codeName="Sheet15"/>
  <dimension ref="A1:U34"/>
  <sheetViews>
    <sheetView zoomScale="70" zoomScaleNormal="70" workbookViewId="0">
      <pane ySplit="2" topLeftCell="A7" activePane="bottomLeft" state="frozen"/>
      <selection pane="bottomLeft" activeCell="A2" sqref="A2"/>
      <selection activeCell="A2" sqref="A2"/>
    </sheetView>
  </sheetViews>
  <sheetFormatPr defaultColWidth="8.85546875" defaultRowHeight="12.95"/>
  <cols>
    <col min="1" max="1" width="15.28515625" style="106" customWidth="1"/>
    <col min="2" max="13" width="11.85546875" style="106" customWidth="1"/>
    <col min="14" max="14" width="5.140625" style="106" customWidth="1"/>
    <col min="15" max="16" width="8.85546875" style="106"/>
    <col min="17" max="17" width="8.85546875" style="106" customWidth="1"/>
    <col min="18" max="18" width="2.28515625" style="106" customWidth="1"/>
    <col min="19" max="16384" width="8.85546875" style="106"/>
  </cols>
  <sheetData>
    <row r="1" spans="1:21" ht="14.1" thickBot="1"/>
    <row r="2" spans="1:21" ht="22.35" customHeight="1" thickBot="1">
      <c r="A2" s="89" t="e" cm="1">
        <f t="array" aca="1" ref="A2" ca="1">MID(CELL("filename",A2),FIND("]",CELL("filename",A2))+1,255)</f>
        <v>#VALUE!</v>
      </c>
      <c r="B2" s="318" t="e">
        <f ca="1">IF(VLOOKUP(A2,'Raw Data'!C6:D154,2,FALSE)="","",VLOOKUP(A2,'Raw Data'!C6:D154,2,FALSE))</f>
        <v>#VALUE!</v>
      </c>
      <c r="C2" s="319"/>
      <c r="D2" s="319"/>
      <c r="E2" s="319"/>
      <c r="F2" s="319"/>
      <c r="G2" s="319"/>
      <c r="H2" s="319"/>
      <c r="I2" s="319"/>
      <c r="J2" s="319"/>
      <c r="K2" s="319"/>
      <c r="L2" s="319"/>
      <c r="M2" s="320"/>
      <c r="N2" s="136"/>
      <c r="O2" s="321" t="str">
        <f>HYPERLINK("#'National level'!A15","Back to National level sheet")</f>
        <v>Back to National level sheet</v>
      </c>
      <c r="P2" s="321"/>
      <c r="Q2" s="321"/>
      <c r="S2" s="322" t="str">
        <f>HYPERLINK("#'Project level'!A21","Back to Project level sheet")</f>
        <v>Back to Project level sheet</v>
      </c>
      <c r="T2" s="322"/>
      <c r="U2" s="322"/>
    </row>
    <row r="3" spans="1:21" ht="118.35" customHeight="1" thickBot="1">
      <c r="A3" s="90" t="s">
        <v>500</v>
      </c>
      <c r="B3" s="323" t="s">
        <v>605</v>
      </c>
      <c r="C3" s="324"/>
      <c r="D3" s="324"/>
      <c r="E3" s="324"/>
      <c r="F3" s="324"/>
      <c r="G3" s="324"/>
      <c r="H3" s="324"/>
      <c r="I3" s="324"/>
      <c r="J3" s="324"/>
      <c r="K3" s="324"/>
      <c r="L3" s="324"/>
      <c r="M3" s="325"/>
      <c r="N3" s="122"/>
    </row>
    <row r="4" spans="1:21" ht="14.1" thickBot="1">
      <c r="A4" s="278" t="s">
        <v>502</v>
      </c>
      <c r="B4" s="295"/>
      <c r="C4" s="296"/>
      <c r="D4" s="296"/>
      <c r="E4" s="296"/>
      <c r="F4" s="296"/>
      <c r="G4" s="296"/>
      <c r="H4" s="296"/>
      <c r="I4" s="296"/>
      <c r="J4" s="296"/>
      <c r="K4" s="296"/>
      <c r="L4" s="296"/>
      <c r="M4" s="297"/>
      <c r="N4" s="125"/>
    </row>
    <row r="5" spans="1:21" ht="26.85" customHeight="1" thickBot="1">
      <c r="A5" s="294"/>
      <c r="C5" s="326" t="s">
        <v>77</v>
      </c>
      <c r="D5" s="327"/>
      <c r="E5" s="93" t="s">
        <v>78</v>
      </c>
      <c r="F5" s="93" t="s">
        <v>79</v>
      </c>
      <c r="G5" s="93" t="s">
        <v>80</v>
      </c>
      <c r="H5" s="93" t="s">
        <v>81</v>
      </c>
      <c r="I5" s="93" t="s">
        <v>82</v>
      </c>
      <c r="M5" s="107"/>
    </row>
    <row r="6" spans="1:21" ht="15" thickBot="1">
      <c r="A6" s="294"/>
      <c r="C6" s="328"/>
      <c r="D6" s="329"/>
      <c r="E6" s="94" t="e">
        <f ca="1">IF(VLOOKUP($A$2,Table1[[Practice no.]:[Mt]],3,FALSE)="N/A","",VLOOKUP($A$2,Table1[[Practice no.]:[Mt]],3,FALSE))</f>
        <v>#VALUE!</v>
      </c>
      <c r="F6" s="94" t="e">
        <f ca="1">IF(VLOOKUP($A$2,Table1[[Practice no.]:[F]],4,FALSE)="N/A","",VLOOKUP($A$2,Table1[[Practice no.]:[F]],4,FALSE))</f>
        <v>#VALUE!</v>
      </c>
      <c r="G6" s="94" t="e">
        <f ca="1">IF(VLOOKUP($A$2,Table1[[Practice no.]:[A]],5,FALSE)="N/A","",VLOOKUP($A$2,Table1[[Practice no.]:[A]],5,FALSE))</f>
        <v>#VALUE!</v>
      </c>
      <c r="H6" s="94" t="e">
        <f ca="1">IF(VLOOKUP($A$2,Table1[[Practice no.]:[T]],6,FALSE)="N/A","",VLOOKUP($A$2,Table1[[Practice no.]:[T]],6,FALSE))</f>
        <v>#VALUE!</v>
      </c>
      <c r="I6" s="94" t="e">
        <f ca="1">IF(VLOOKUP($A$2,Table1[[Practice no.]:[PI]],7,FALSE)="N/A","",VLOOKUP($A$2,Table1[[Practice no.]:[PI]],7,FALSE))</f>
        <v>#VALUE!</v>
      </c>
      <c r="M6" s="107"/>
    </row>
    <row r="7" spans="1:21" ht="26.85" customHeight="1" thickBot="1">
      <c r="A7" s="294"/>
      <c r="C7" s="326" t="s">
        <v>83</v>
      </c>
      <c r="D7" s="327"/>
      <c r="E7" s="95" t="s">
        <v>84</v>
      </c>
      <c r="F7" s="330" t="s">
        <v>85</v>
      </c>
      <c r="G7" s="331"/>
      <c r="H7" s="95" t="s">
        <v>86</v>
      </c>
      <c r="I7" s="95" t="s">
        <v>87</v>
      </c>
      <c r="M7" s="107"/>
    </row>
    <row r="8" spans="1:21" ht="15" thickBot="1">
      <c r="A8" s="294"/>
      <c r="C8" s="328"/>
      <c r="D8" s="329"/>
      <c r="E8" s="94" t="e">
        <f ca="1">IF(VLOOKUP($A$2,Table1[[Practice no.]:[LR]],8,FALSE)="N/A","",VLOOKUP(A$2,Table1[[Practice no.]:[LR]],8,FALSE))</f>
        <v>#VALUE!</v>
      </c>
      <c r="F8" s="311" t="e">
        <f ca="1">IF(VLOOKUP($A$2,Table1[[Practice no.]:[PH]],9,FALSE)="N/A","",VLOOKUP($A$2,Table1[[Practice no.]:[PH]],9,FALSE))</f>
        <v>#VALUE!</v>
      </c>
      <c r="G8" s="312"/>
      <c r="H8" s="94" t="e">
        <f ca="1">IF(VLOOKUP($A$2,Table1[[Practice no.]:[EH]],10,FALSE)="N/A","",VLOOKUP($A$2,Table1[[Practice no.]:[EH]],10,FALSE))</f>
        <v>#VALUE!</v>
      </c>
      <c r="I8" s="94" t="e">
        <f ca="1">IF(VLOOKUP($A$2,Table1[[Practice no.]:[UR]],11,FALSE)="N/A","",VLOOKUP($A$2,Table1[[Practice no.]:[UR]],11,FALSE))</f>
        <v>#VALUE!</v>
      </c>
      <c r="M8" s="107"/>
    </row>
    <row r="9" spans="1:21" ht="26.85" customHeight="1" thickBot="1">
      <c r="A9" s="294"/>
      <c r="C9" s="332" t="s">
        <v>88</v>
      </c>
      <c r="D9" s="333"/>
      <c r="E9" s="95" t="s">
        <v>89</v>
      </c>
      <c r="F9" s="95" t="s">
        <v>90</v>
      </c>
      <c r="G9" s="330" t="s">
        <v>91</v>
      </c>
      <c r="H9" s="331"/>
      <c r="I9" s="95" t="s">
        <v>92</v>
      </c>
      <c r="M9" s="107"/>
    </row>
    <row r="10" spans="1:21" ht="15" thickBot="1">
      <c r="A10" s="294"/>
      <c r="C10" s="334"/>
      <c r="D10" s="335"/>
      <c r="E10" s="94" t="e">
        <f ca="1">IF(VLOOKUP($A$2,Table1[[Practice no.]:[P]],12,FALSE)="N/A","",VLOOKUP($A$2,Table1[[Practice no.]:[P]],12,FALSE))</f>
        <v>#VALUE!</v>
      </c>
      <c r="F10" s="94" t="e">
        <f ca="1">IF(VLOOKUP($A$2,Table1[[Practice no.]:[D]],13,FALSE)="N/A","",VLOOKUP($A$2,Table1[[Practice no.]:[D]],13,FALSE))</f>
        <v>#VALUE!</v>
      </c>
      <c r="G10" s="313" t="e">
        <f ca="1">IF(VLOOKUP($A$2,Table1[[Practice no.]:[C]],14,FALSE)="N/A","",VLOOKUP($A$2,Table1[[Practice no.]:[C]],14,FALSE))</f>
        <v>#VALUE!</v>
      </c>
      <c r="H10" s="314"/>
      <c r="I10" s="96" t="e">
        <f ca="1">IF(VLOOKUP($A$2,Table1[[Practice no.]:[M]],15,FALSE)="N/A","",VLOOKUP($A$2,Table1[[Practice no.]:[M]],15,FALSE))</f>
        <v>#VALUE!</v>
      </c>
      <c r="M10" s="107"/>
    </row>
    <row r="11" spans="1:21" ht="14.1" customHeight="1" thickBot="1">
      <c r="A11" s="294"/>
      <c r="C11" s="332" t="s">
        <v>93</v>
      </c>
      <c r="D11" s="333"/>
      <c r="E11" s="95" t="s">
        <v>94</v>
      </c>
      <c r="F11" s="330" t="s">
        <v>95</v>
      </c>
      <c r="G11" s="331"/>
      <c r="H11" s="330" t="s">
        <v>96</v>
      </c>
      <c r="I11" s="331"/>
      <c r="M11" s="107"/>
    </row>
    <row r="12" spans="1:21" ht="15" thickBot="1">
      <c r="A12" s="294"/>
      <c r="C12" s="334"/>
      <c r="D12" s="335"/>
      <c r="E12" s="94" t="e">
        <f ca="1">IF(VLOOKUP($A$2,Table1[[Practice no.]:[In]],16,FALSE)="N/A","",VLOOKUP($A$2,Table1[[Practice no.]:[In]],16,FALSE))</f>
        <v>#VALUE!</v>
      </c>
      <c r="F12" s="311" t="e">
        <f ca="1">IF(VLOOKUP($A$2,Table1[[Practice no.]:[Pr]],17,FALSE)="N/A","",VLOOKUP($A$2,Table1[[Practice no.]:[Pr]],17,FALSE))</f>
        <v>#VALUE!</v>
      </c>
      <c r="G12" s="312"/>
      <c r="H12" s="313" t="e">
        <f ca="1">IF(VLOOKUP($A$2,Table1[[Practice no.]:[Tr]],18,FALSE)="N/A","",VLOOKUP($A$2,Table1[[Practice no.]:[Tr]],18,FALSE))</f>
        <v>#VALUE!</v>
      </c>
      <c r="I12" s="314"/>
      <c r="M12" s="107"/>
    </row>
    <row r="13" spans="1:21">
      <c r="A13" s="294"/>
      <c r="B13" s="315"/>
      <c r="C13" s="316"/>
      <c r="D13" s="316"/>
      <c r="E13" s="316"/>
      <c r="F13" s="316"/>
      <c r="G13" s="316"/>
      <c r="H13" s="316"/>
      <c r="I13" s="316"/>
      <c r="J13" s="316"/>
      <c r="K13" s="316"/>
      <c r="L13" s="316"/>
      <c r="M13" s="317"/>
      <c r="N13" s="125"/>
    </row>
    <row r="14" spans="1:21" ht="14.1" thickBot="1">
      <c r="A14" s="279"/>
      <c r="B14" s="288"/>
      <c r="C14" s="289"/>
      <c r="D14" s="289"/>
      <c r="E14" s="289"/>
      <c r="F14" s="289"/>
      <c r="G14" s="289"/>
      <c r="H14" s="289"/>
      <c r="I14" s="289"/>
      <c r="J14" s="289"/>
      <c r="K14" s="289"/>
      <c r="L14" s="289"/>
      <c r="M14" s="290"/>
      <c r="N14" s="125"/>
    </row>
    <row r="15" spans="1:21">
      <c r="A15" s="278" t="s">
        <v>503</v>
      </c>
      <c r="B15" s="97">
        <v>1</v>
      </c>
      <c r="C15" s="97">
        <v>2</v>
      </c>
      <c r="D15" s="97">
        <v>3</v>
      </c>
      <c r="E15" s="98">
        <v>4</v>
      </c>
      <c r="F15" s="98">
        <v>5</v>
      </c>
      <c r="G15" s="98">
        <v>6</v>
      </c>
      <c r="H15" s="99">
        <v>7</v>
      </c>
      <c r="I15" s="99">
        <v>8</v>
      </c>
      <c r="J15" s="99">
        <v>9</v>
      </c>
      <c r="K15" s="100">
        <v>10</v>
      </c>
      <c r="L15" s="100">
        <v>11</v>
      </c>
      <c r="M15" s="100">
        <v>12</v>
      </c>
      <c r="N15" s="137"/>
    </row>
    <row r="16" spans="1:21" ht="17.100000000000001" thickBot="1">
      <c r="A16" s="294"/>
      <c r="B16" s="101" t="s">
        <v>504</v>
      </c>
      <c r="C16" s="101" t="s">
        <v>505</v>
      </c>
      <c r="D16" s="101" t="s">
        <v>506</v>
      </c>
      <c r="E16" s="102" t="s">
        <v>507</v>
      </c>
      <c r="F16" s="102" t="s">
        <v>508</v>
      </c>
      <c r="G16" s="102" t="s">
        <v>509</v>
      </c>
      <c r="H16" s="103" t="s">
        <v>510</v>
      </c>
      <c r="I16" s="103" t="s">
        <v>511</v>
      </c>
      <c r="J16" s="103" t="s">
        <v>512</v>
      </c>
      <c r="K16" s="104" t="s">
        <v>513</v>
      </c>
      <c r="L16" s="104" t="s">
        <v>514</v>
      </c>
      <c r="M16" s="104" t="s">
        <v>515</v>
      </c>
      <c r="N16" s="137"/>
    </row>
    <row r="17" spans="1:14" ht="23.1" customHeight="1" thickBot="1">
      <c r="A17" s="279"/>
      <c r="B17" s="112" t="e">
        <f ca="1">IF(VLOOKUP($A$2,Table1[[Practice no.]:[ 1 C02]],19,FALSE)="N/A","",VLOOKUP(VLOOKUP($A$2,Table1[[Practice no.]:[ 1 C02]],19,FALSE),List!$A$2:$B$3,2,FALSE))</f>
        <v>#VALUE!</v>
      </c>
      <c r="C17" s="112" t="e">
        <f ca="1">IF(VLOOKUP($A$2,Table1[[Practice no.]:[2 Res]],20,FALSE)="N/A","",VLOOKUP(VLOOKUP($A$2,Table1[[Practice no.]:[2 Res]],20,FALSE),List!$A$2:$B$3,2,FALSE))</f>
        <v>#VALUE!</v>
      </c>
      <c r="D17" s="112" t="e">
        <f ca="1">IF(VLOOKUP($A$2,Table1[[Practice no.]:[3 W&amp;L]],21,FALSE)="N/A","",VLOOKUP(VLOOKUP($A$2,Table1[[Practice no.]:[3 W&amp;L]],21,FALSE),List!$A$2:$B$3,2,FALSE))</f>
        <v>#VALUE!</v>
      </c>
      <c r="E17" s="112" t="e">
        <f ca="1">IF(VLOOKUP($A$2,Table1[[Practice no.]:[4 
Pol]],22,FALSE)="N/A","",VLOOKUP(VLOOKUP($A$2,Table1[[Practice no.]:[4 
Pol]],22,FALSE),List!$A$2:$B$3,2,FALSE))</f>
        <v>#VALUE!</v>
      </c>
      <c r="F17" s="112" t="e">
        <f ca="1">IF(VLOOKUP($A$2,Table1[[Practice no.]:[5 QoL]],23,FALSE)="N/A","",VLOOKUP(VLOOKUP($A$2,Table1[[Practice no.]:[5 QoL]],23,FALSE),List!$A$2:$B$3,2,FALSE))</f>
        <v>#VALUE!</v>
      </c>
      <c r="G17" s="112" t="e">
        <f ca="1">IF(VLOOKUP($A$2,Table1[[Practice no.]:[6 
Bio]],24,FALSE)="N/A","",VLOOKUP(VLOOKUP($A$2,Table1[[Practice no.]:[6 
Bio]],24,FALSE),List!$A$2:$B$3,2,FALSE))</f>
        <v>#VALUE!</v>
      </c>
      <c r="H17" s="112" t="e">
        <f ca="1">IF(VLOOKUP($A$2,Table1[[Practice no.]:[7 
Dis]],25,FALSE)="N/A","",VLOOKUP(VLOOKUP($A$2,Table1[[Practice no.]:[7 
Dis]],25,FALSE),List!$A$2:$B$3,2,FALSE))</f>
        <v>#VALUE!</v>
      </c>
      <c r="I17" s="112" t="e">
        <f ca="1">IF(VLOOKUP($A$2,Table1[[Practice no.]:[8 
Mat]],26,FALSE)="N/A","",VLOOKUP(VLOOKUP($A$2,Table1[[Practice no.]:[8 
Mat]],26,FALSE),List!$A$2:$B$3,2,FALSE))</f>
        <v>#VALUE!</v>
      </c>
      <c r="J17" s="112" t="e">
        <f ca="1">IF(VLOOKUP($A$2,Table1[[Practice no.]:[9 
Inc]],27,FALSE)="N/A","",VLOOKUP(VLOOKUP($A$2,Table1[[Practice no.]:[9 
Inc]],27,FALSE),List!$A$2:$B$3,2,FALSE))</f>
        <v>#VALUE!</v>
      </c>
      <c r="K17" s="112" t="e">
        <f ca="1">IF(VLOOKUP($A$2,Table1[[Practice no.]:[10 Con]],28,FALSE)="N/A","",VLOOKUP(VLOOKUP($A$2,Table1[[Practice no.]:[10 Con]],28,FALSE),List!$A$2:$B$3,2,FALSE))</f>
        <v>#VALUE!</v>
      </c>
      <c r="L17" s="112" t="e">
        <f ca="1">IF(VLOOKUP($A$2,Table1[[Practice no.]:[11 Saf]],29,FALSE)="N/A","",VLOOKUP(VLOOKUP($A$2,Table1[[Practice no.]:[11 Saf]],29,FALSE),List!$A$2:$B$3,2,FALSE))</f>
        <v>#VALUE!</v>
      </c>
      <c r="M17" s="112" t="e">
        <f ca="1">IF(VLOOKUP($A$2,Table1[[Practice no.]:[12 Aff]],30,FALSE)="N/A","",VLOOKUP(VLOOKUP($A$2,Table1[[Practice no.]:[12 Aff]],30,FALSE),List!$A$2:$B$3,2,FALSE))</f>
        <v>#VALUE!</v>
      </c>
      <c r="N17" s="138"/>
    </row>
    <row r="18" spans="1:14" ht="125.85" customHeight="1">
      <c r="A18" s="278" t="s">
        <v>516</v>
      </c>
      <c r="B18" s="298" t="s">
        <v>606</v>
      </c>
      <c r="C18" s="299"/>
      <c r="D18" s="299"/>
      <c r="E18" s="299"/>
      <c r="F18" s="299"/>
      <c r="G18" s="299"/>
      <c r="H18" s="299"/>
      <c r="I18" s="299"/>
      <c r="J18" s="299"/>
      <c r="K18" s="299"/>
      <c r="L18" s="299"/>
      <c r="M18" s="300"/>
      <c r="N18" s="133"/>
    </row>
    <row r="19" spans="1:14" ht="125.85" customHeight="1" thickBot="1">
      <c r="A19" s="279"/>
      <c r="B19" s="301"/>
      <c r="C19" s="302"/>
      <c r="D19" s="302"/>
      <c r="E19" s="302"/>
      <c r="F19" s="302"/>
      <c r="G19" s="302"/>
      <c r="H19" s="302"/>
      <c r="I19" s="302"/>
      <c r="J19" s="302"/>
      <c r="K19" s="302"/>
      <c r="L19" s="302"/>
      <c r="M19" s="303"/>
      <c r="N19" s="133"/>
    </row>
    <row r="20" spans="1:14" ht="214.35" customHeight="1">
      <c r="A20" s="304" t="s">
        <v>518</v>
      </c>
      <c r="B20" s="306"/>
      <c r="C20" s="307"/>
      <c r="D20" s="307"/>
      <c r="E20" s="307"/>
      <c r="F20" s="307"/>
      <c r="G20" s="307"/>
      <c r="H20" s="307"/>
      <c r="I20" s="307"/>
      <c r="J20" s="307"/>
      <c r="K20" s="307"/>
      <c r="L20" s="307"/>
      <c r="M20" s="308"/>
      <c r="N20" s="116"/>
    </row>
    <row r="21" spans="1:14" ht="38.85" customHeight="1" thickBot="1">
      <c r="A21" s="305"/>
      <c r="B21" s="368" t="s">
        <v>607</v>
      </c>
      <c r="C21" s="369"/>
      <c r="D21" s="369"/>
      <c r="E21" s="369"/>
      <c r="F21" s="369"/>
      <c r="G21" s="369"/>
      <c r="H21" s="369"/>
      <c r="I21" s="369"/>
      <c r="J21" s="113"/>
      <c r="K21" s="113"/>
      <c r="L21" s="113"/>
      <c r="M21" s="114"/>
      <c r="N21" s="134"/>
    </row>
    <row r="22" spans="1:14" ht="14.1" thickBot="1">
      <c r="A22" s="278" t="s">
        <v>57</v>
      </c>
      <c r="B22" s="295"/>
      <c r="C22" s="296"/>
      <c r="D22" s="296"/>
      <c r="E22" s="296"/>
      <c r="F22" s="296"/>
      <c r="G22" s="296"/>
      <c r="H22" s="296"/>
      <c r="I22" s="296"/>
      <c r="J22" s="296"/>
      <c r="K22" s="296"/>
      <c r="L22" s="296"/>
      <c r="M22" s="297"/>
      <c r="N22" s="125"/>
    </row>
    <row r="23" spans="1:14" ht="32.1" customHeight="1" thickBot="1">
      <c r="A23" s="294"/>
      <c r="C23" s="286" t="s">
        <v>42</v>
      </c>
      <c r="D23" s="287"/>
      <c r="E23" s="105" t="e">
        <f ca="1">IF(VLOOKUP($A$2,Table1[[Practice no.]:[1]],31,FALSE)="N/A","",VLOOKUP($A$2,Table1[[Practice no.]:[1]],31,FALSE))</f>
        <v>#VALUE!</v>
      </c>
      <c r="F23" s="286" t="s">
        <v>520</v>
      </c>
      <c r="G23" s="287"/>
      <c r="H23" s="105" t="e">
        <f ca="1">IF(VLOOKUP($A$2,Table1[[Practice no.]:[7]],37,FALSE)="N/A","",VLOOKUP($A$2,Table1[[Practice no.]:[7]],37,FALSE))</f>
        <v>#VALUE!</v>
      </c>
      <c r="M23" s="107"/>
    </row>
    <row r="24" spans="1:14" ht="32.1" customHeight="1" thickBot="1">
      <c r="A24" s="294"/>
      <c r="C24" s="286" t="s">
        <v>44</v>
      </c>
      <c r="D24" s="287"/>
      <c r="E24" s="105" t="e">
        <f ca="1">IF(VLOOKUP($A$2,Table1[[Practice no.]:[2]],32,FALSE)="N/A","",VLOOKUP($A$2,Table1[[Practice no.]:[2]],32,FALSE))</f>
        <v>#VALUE!</v>
      </c>
      <c r="F24" s="286" t="s">
        <v>45</v>
      </c>
      <c r="G24" s="287"/>
      <c r="H24" s="105" t="e">
        <f ca="1">IF(VLOOKUP($A$2,Table1[[Practice no.]:[8]],38,FALSE)="N/A","",VLOOKUP($A$2,Table1[[Practice no.]:[8]],38,FALSE))</f>
        <v>#VALUE!</v>
      </c>
      <c r="M24" s="107"/>
    </row>
    <row r="25" spans="1:14" ht="32.1" customHeight="1" thickBot="1">
      <c r="A25" s="294"/>
      <c r="C25" s="286" t="s">
        <v>46</v>
      </c>
      <c r="D25" s="287"/>
      <c r="E25" s="105" t="e">
        <f ca="1">IF(VLOOKUP($A$2,Table1[[Practice no.]:[3]],33,FALSE)="N/A","",VLOOKUP($A$2,Table1[[Practice no.]:[3]],33,FALSE))</f>
        <v>#VALUE!</v>
      </c>
      <c r="F25" s="286" t="s">
        <v>47</v>
      </c>
      <c r="G25" s="287"/>
      <c r="H25" s="105" t="e">
        <f ca="1">IF(VLOOKUP($A$2,Table1[[Practice no.]:[9]],39,FALSE)="N/A","",VLOOKUP($A$2,Table1[[Practice no.]:[9]],39,FALSE))</f>
        <v>#VALUE!</v>
      </c>
      <c r="M25" s="107"/>
    </row>
    <row r="26" spans="1:14" ht="32.1" customHeight="1" thickBot="1">
      <c r="A26" s="294"/>
      <c r="C26" s="286" t="s">
        <v>48</v>
      </c>
      <c r="D26" s="287"/>
      <c r="E26" s="105" t="e">
        <f ca="1">IF(VLOOKUP($A$2,Table1[[Practice no.]:[4]],34,FALSE)="N/A","",VLOOKUP($A$2,Table1[[Practice no.]:[4]],34,FALSE))</f>
        <v>#VALUE!</v>
      </c>
      <c r="F26" s="286" t="s">
        <v>49</v>
      </c>
      <c r="G26" s="287"/>
      <c r="H26" s="105" t="e">
        <f ca="1">IF(VLOOKUP($A$2,Table1[[Practice no.]:[10]],40,FALSE)="N/A","",VLOOKUP($A$2,Table1[[Practice no.]:[10]],40,FALSE))</f>
        <v>#VALUE!</v>
      </c>
      <c r="M26" s="107"/>
    </row>
    <row r="27" spans="1:14" ht="32.1" customHeight="1" thickBot="1">
      <c r="A27" s="294"/>
      <c r="C27" s="286" t="s">
        <v>50</v>
      </c>
      <c r="D27" s="287"/>
      <c r="E27" s="105" t="e">
        <f ca="1">IF(VLOOKUP($A$2,Table1[[Practice no.]:[5]],35,FALSE)="N/A","",VLOOKUP($A$2,Table1[[Practice no.]:[5]],35,FALSE))</f>
        <v>#VALUE!</v>
      </c>
      <c r="F27" s="286" t="s">
        <v>51</v>
      </c>
      <c r="G27" s="287"/>
      <c r="H27" s="105" t="e">
        <f ca="1">IF(VLOOKUP($A$2,Table1[[Practice no.]:[11]],41,FALSE)="N/A","",VLOOKUP($A$2,Table1[[Practice no.]:[11]],41,FALSE))</f>
        <v>#VALUE!</v>
      </c>
      <c r="M27" s="107"/>
    </row>
    <row r="28" spans="1:14" ht="32.1" customHeight="1" thickBot="1">
      <c r="A28" s="294"/>
      <c r="C28" s="286" t="s">
        <v>52</v>
      </c>
      <c r="D28" s="287"/>
      <c r="E28" s="105" t="e">
        <f ca="1">IF(VLOOKUP($A$2,Table1[[Practice no.]:[6]],36,FALSE)="N/A","",VLOOKUP($A$2,Table1[[Practice no.]:[6]],36,FALSE))</f>
        <v>#VALUE!</v>
      </c>
      <c r="F28" s="286" t="s">
        <v>53</v>
      </c>
      <c r="G28" s="287"/>
      <c r="H28" s="105" t="e">
        <f ca="1">IF(VLOOKUP($A$2,Table1[[Practice no.]:[12]],42,FALSE)="N/A","",VLOOKUP($A$2,Table1[[Practice no.]:[12]],42,FALSE))</f>
        <v>#VALUE!</v>
      </c>
      <c r="M28" s="107"/>
    </row>
    <row r="29" spans="1:14" ht="14.1" thickBot="1">
      <c r="A29" s="279"/>
      <c r="B29" s="288"/>
      <c r="C29" s="289"/>
      <c r="D29" s="289"/>
      <c r="E29" s="289"/>
      <c r="F29" s="289"/>
      <c r="G29" s="289"/>
      <c r="H29" s="289"/>
      <c r="I29" s="289"/>
      <c r="J29" s="289"/>
      <c r="K29" s="289"/>
      <c r="L29" s="289"/>
      <c r="M29" s="290"/>
      <c r="N29" s="125"/>
    </row>
    <row r="30" spans="1:14" ht="99.75" customHeight="1" thickBot="1">
      <c r="A30" s="92" t="s">
        <v>521</v>
      </c>
      <c r="B30" s="291" t="s">
        <v>608</v>
      </c>
      <c r="C30" s="292"/>
      <c r="D30" s="292"/>
      <c r="E30" s="292"/>
      <c r="F30" s="292"/>
      <c r="G30" s="292"/>
      <c r="H30" s="292"/>
      <c r="I30" s="292"/>
      <c r="J30" s="292"/>
      <c r="K30" s="292"/>
      <c r="L30" s="292"/>
      <c r="M30" s="293"/>
      <c r="N30" s="122"/>
    </row>
    <row r="31" spans="1:14" ht="80.849999999999994" customHeight="1">
      <c r="A31" s="278" t="s">
        <v>523</v>
      </c>
      <c r="B31" s="280" t="s">
        <v>609</v>
      </c>
      <c r="C31" s="281"/>
      <c r="D31" s="281"/>
      <c r="E31" s="281"/>
      <c r="F31" s="281"/>
      <c r="G31" s="281"/>
      <c r="H31" s="281"/>
      <c r="I31" s="281"/>
      <c r="J31" s="281"/>
      <c r="K31" s="281"/>
      <c r="L31" s="281"/>
      <c r="M31" s="282"/>
      <c r="N31" s="133"/>
    </row>
    <row r="32" spans="1:14" ht="80.849999999999994" customHeight="1" thickBot="1">
      <c r="A32" s="279"/>
      <c r="B32" s="283"/>
      <c r="C32" s="284"/>
      <c r="D32" s="284"/>
      <c r="E32" s="284"/>
      <c r="F32" s="284"/>
      <c r="G32" s="284"/>
      <c r="H32" s="284"/>
      <c r="I32" s="284"/>
      <c r="J32" s="284"/>
      <c r="K32" s="284"/>
      <c r="L32" s="284"/>
      <c r="M32" s="285"/>
      <c r="N32" s="133"/>
    </row>
    <row r="33" spans="2:13">
      <c r="B33" s="169"/>
      <c r="C33" s="169"/>
      <c r="D33" s="169"/>
      <c r="E33" s="169"/>
      <c r="F33" s="169"/>
      <c r="G33" s="169"/>
      <c r="H33" s="169"/>
      <c r="I33" s="169"/>
      <c r="J33" s="169"/>
      <c r="K33" s="169"/>
      <c r="L33" s="169"/>
      <c r="M33" s="169"/>
    </row>
    <row r="34" spans="2:13">
      <c r="B34" s="169"/>
      <c r="C34" s="169"/>
      <c r="D34" s="169"/>
      <c r="E34" s="169"/>
      <c r="F34" s="169"/>
      <c r="G34" s="169"/>
      <c r="H34" s="169"/>
      <c r="I34" s="169"/>
      <c r="J34" s="169"/>
      <c r="K34" s="169"/>
      <c r="L34" s="169"/>
      <c r="M34" s="169"/>
    </row>
  </sheetData>
  <sheetProtection sheet="1" objects="1" scenarios="1"/>
  <mergeCells count="45">
    <mergeCell ref="B2:M2"/>
    <mergeCell ref="B3:M3"/>
    <mergeCell ref="A4:A14"/>
    <mergeCell ref="B4:M4"/>
    <mergeCell ref="C5:D6"/>
    <mergeCell ref="C7:D8"/>
    <mergeCell ref="F7:G7"/>
    <mergeCell ref="F8:G8"/>
    <mergeCell ref="C9:D10"/>
    <mergeCell ref="G9:H9"/>
    <mergeCell ref="A20:A21"/>
    <mergeCell ref="B20:F20"/>
    <mergeCell ref="G20:M20"/>
    <mergeCell ref="G10:H10"/>
    <mergeCell ref="C11:D12"/>
    <mergeCell ref="F11:G11"/>
    <mergeCell ref="H11:I11"/>
    <mergeCell ref="F12:G12"/>
    <mergeCell ref="H12:I12"/>
    <mergeCell ref="B13:M13"/>
    <mergeCell ref="B14:M14"/>
    <mergeCell ref="A15:A17"/>
    <mergeCell ref="A18:A19"/>
    <mergeCell ref="B18:M19"/>
    <mergeCell ref="F24:G24"/>
    <mergeCell ref="C25:D25"/>
    <mergeCell ref="F25:G25"/>
    <mergeCell ref="C26:D26"/>
    <mergeCell ref="F26:G26"/>
    <mergeCell ref="S2:U2"/>
    <mergeCell ref="A31:A32"/>
    <mergeCell ref="B31:M32"/>
    <mergeCell ref="B21:I21"/>
    <mergeCell ref="O2:Q2"/>
    <mergeCell ref="C27:D27"/>
    <mergeCell ref="F27:G27"/>
    <mergeCell ref="C28:D28"/>
    <mergeCell ref="F28:G28"/>
    <mergeCell ref="B29:M29"/>
    <mergeCell ref="B30:M30"/>
    <mergeCell ref="A22:A29"/>
    <mergeCell ref="B22:M22"/>
    <mergeCell ref="C23:D23"/>
    <mergeCell ref="F23:G23"/>
    <mergeCell ref="C24:D24"/>
  </mergeCells>
  <pageMargins left="0.7" right="0.7" top="0.75" bottom="0.75" header="0.3" footer="0.3"/>
  <headerFooter>
    <oddFooter>&amp;C_x000D_&amp;1#&amp;"Calibri"&amp;8&amp;K000000 INTERNAL. This information is accessible to ADB Management and staff. It may be shared outside ADB with appropriate permission.</oddFooter>
  </headerFooter>
  <drawing r:id="rId1"/>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8349B39-6B9C-4137-9A3D-7976051785EB}">
  <sheetPr codeName="Sheet24"/>
  <dimension ref="A1:U34"/>
  <sheetViews>
    <sheetView zoomScale="70" zoomScaleNormal="70" workbookViewId="0">
      <pane ySplit="2" topLeftCell="A3" activePane="bottomLeft" state="frozen"/>
      <selection pane="bottomLeft" activeCell="A2" sqref="A2"/>
      <selection activeCell="A2" sqref="A2"/>
    </sheetView>
  </sheetViews>
  <sheetFormatPr defaultColWidth="8.85546875" defaultRowHeight="12.95"/>
  <cols>
    <col min="1" max="1" width="15.28515625" style="106" customWidth="1"/>
    <col min="2" max="13" width="11.85546875" style="106" customWidth="1"/>
    <col min="14" max="14" width="5.140625" style="106" customWidth="1"/>
    <col min="15" max="16" width="8.85546875" style="106"/>
    <col min="17" max="17" width="8.85546875" style="106" customWidth="1"/>
    <col min="18" max="18" width="2.28515625" style="106" customWidth="1"/>
    <col min="19" max="16384" width="8.85546875" style="106"/>
  </cols>
  <sheetData>
    <row r="1" spans="1:21" ht="14.1" thickBot="1"/>
    <row r="2" spans="1:21" ht="22.35" customHeight="1" thickBot="1">
      <c r="A2" s="89" t="e" cm="1">
        <f t="array" aca="1" ref="A2" ca="1">MID(CELL("filename",A2),FIND("]",CELL("filename",A2))+1,255)</f>
        <v>#VALUE!</v>
      </c>
      <c r="B2" s="318" t="e">
        <f ca="1">IF(VLOOKUP(A2,'Raw Data'!C6:D154,2,FALSE)="","",VLOOKUP(A2,'Raw Data'!C6:D154,2,FALSE))</f>
        <v>#VALUE!</v>
      </c>
      <c r="C2" s="319"/>
      <c r="D2" s="319"/>
      <c r="E2" s="319"/>
      <c r="F2" s="319"/>
      <c r="G2" s="319"/>
      <c r="H2" s="319"/>
      <c r="I2" s="319"/>
      <c r="J2" s="319"/>
      <c r="K2" s="319"/>
      <c r="L2" s="319"/>
      <c r="M2" s="320"/>
      <c r="N2" s="136"/>
      <c r="O2" s="321" t="str">
        <f>HYPERLINK("#'National level'!A15","Back to National level sheet")</f>
        <v>Back to National level sheet</v>
      </c>
      <c r="P2" s="321"/>
      <c r="Q2" s="321"/>
      <c r="S2" s="322" t="str">
        <f>HYPERLINK("#'Project level'!A21","Back to Project level sheet")</f>
        <v>Back to Project level sheet</v>
      </c>
      <c r="T2" s="322"/>
      <c r="U2" s="322"/>
    </row>
    <row r="3" spans="1:21" ht="150.75" customHeight="1" thickBot="1">
      <c r="A3" s="90" t="s">
        <v>500</v>
      </c>
      <c r="B3" s="323" t="s">
        <v>610</v>
      </c>
      <c r="C3" s="324"/>
      <c r="D3" s="324"/>
      <c r="E3" s="324"/>
      <c r="F3" s="324"/>
      <c r="G3" s="324"/>
      <c r="H3" s="324"/>
      <c r="I3" s="324"/>
      <c r="J3" s="324"/>
      <c r="K3" s="324"/>
      <c r="L3" s="324"/>
      <c r="M3" s="325"/>
      <c r="N3" s="122"/>
    </row>
    <row r="4" spans="1:21" ht="14.1" thickBot="1">
      <c r="A4" s="278" t="s">
        <v>502</v>
      </c>
      <c r="B4" s="295"/>
      <c r="C4" s="296"/>
      <c r="D4" s="296"/>
      <c r="E4" s="296"/>
      <c r="F4" s="296"/>
      <c r="G4" s="296"/>
      <c r="H4" s="296"/>
      <c r="I4" s="296"/>
      <c r="J4" s="296"/>
      <c r="K4" s="296"/>
      <c r="L4" s="296"/>
      <c r="M4" s="297"/>
      <c r="N4" s="125"/>
    </row>
    <row r="5" spans="1:21" ht="26.85" customHeight="1" thickBot="1">
      <c r="A5" s="294"/>
      <c r="C5" s="326" t="s">
        <v>77</v>
      </c>
      <c r="D5" s="327"/>
      <c r="E5" s="93" t="s">
        <v>78</v>
      </c>
      <c r="F5" s="93" t="s">
        <v>79</v>
      </c>
      <c r="G5" s="93" t="s">
        <v>80</v>
      </c>
      <c r="H5" s="93" t="s">
        <v>81</v>
      </c>
      <c r="I5" s="93" t="s">
        <v>82</v>
      </c>
      <c r="M5" s="107"/>
    </row>
    <row r="6" spans="1:21" ht="15" thickBot="1">
      <c r="A6" s="294"/>
      <c r="C6" s="328"/>
      <c r="D6" s="329"/>
      <c r="E6" s="94" t="e">
        <f ca="1">IF(VLOOKUP($A$2,Table1[[Practice no.]:[Mt]],3,FALSE)="N/A","",VLOOKUP($A$2,Table1[[Practice no.]:[Mt]],3,FALSE))</f>
        <v>#VALUE!</v>
      </c>
      <c r="F6" s="94" t="e">
        <f ca="1">IF(VLOOKUP($A$2,Table1[[Practice no.]:[F]],4,FALSE)="N/A","",VLOOKUP($A$2,Table1[[Practice no.]:[F]],4,FALSE))</f>
        <v>#VALUE!</v>
      </c>
      <c r="G6" s="94" t="e">
        <f ca="1">IF(VLOOKUP($A$2,Table1[[Practice no.]:[A]],5,FALSE)="N/A","",VLOOKUP($A$2,Table1[[Practice no.]:[A]],5,FALSE))</f>
        <v>#VALUE!</v>
      </c>
      <c r="H6" s="94" t="e">
        <f ca="1">IF(VLOOKUP($A$2,Table1[[Practice no.]:[T]],6,FALSE)="N/A","",VLOOKUP($A$2,Table1[[Practice no.]:[T]],6,FALSE))</f>
        <v>#VALUE!</v>
      </c>
      <c r="I6" s="94" t="e">
        <f ca="1">IF(VLOOKUP($A$2,Table1[[Practice no.]:[PI]],7,FALSE)="N/A","",VLOOKUP($A$2,Table1[[Practice no.]:[PI]],7,FALSE))</f>
        <v>#VALUE!</v>
      </c>
      <c r="M6" s="107"/>
    </row>
    <row r="7" spans="1:21" ht="26.85" customHeight="1" thickBot="1">
      <c r="A7" s="294"/>
      <c r="C7" s="326" t="s">
        <v>83</v>
      </c>
      <c r="D7" s="327"/>
      <c r="E7" s="95" t="s">
        <v>84</v>
      </c>
      <c r="F7" s="330" t="s">
        <v>85</v>
      </c>
      <c r="G7" s="331"/>
      <c r="H7" s="95" t="s">
        <v>86</v>
      </c>
      <c r="I7" s="95" t="s">
        <v>87</v>
      </c>
      <c r="M7" s="107"/>
    </row>
    <row r="8" spans="1:21" ht="15" thickBot="1">
      <c r="A8" s="294"/>
      <c r="C8" s="328"/>
      <c r="D8" s="329"/>
      <c r="E8" s="94" t="e">
        <f ca="1">IF(VLOOKUP($A$2,Table1[[Practice no.]:[LR]],8,FALSE)="N/A","",VLOOKUP(A$2,Table1[[Practice no.]:[LR]],8,FALSE))</f>
        <v>#VALUE!</v>
      </c>
      <c r="F8" s="311" t="e">
        <f ca="1">IF(VLOOKUP($A$2,Table1[[Practice no.]:[PH]],9,FALSE)="N/A","",VLOOKUP($A$2,Table1[[Practice no.]:[PH]],9,FALSE))</f>
        <v>#VALUE!</v>
      </c>
      <c r="G8" s="312"/>
      <c r="H8" s="94" t="e">
        <f ca="1">IF(VLOOKUP($A$2,Table1[[Practice no.]:[EH]],10,FALSE)="N/A","",VLOOKUP($A$2,Table1[[Practice no.]:[EH]],10,FALSE))</f>
        <v>#VALUE!</v>
      </c>
      <c r="I8" s="94" t="e">
        <f ca="1">IF(VLOOKUP($A$2,Table1[[Practice no.]:[UR]],11,FALSE)="N/A","",VLOOKUP($A$2,Table1[[Practice no.]:[UR]],11,FALSE))</f>
        <v>#VALUE!</v>
      </c>
      <c r="M8" s="107"/>
    </row>
    <row r="9" spans="1:21" ht="26.85" customHeight="1" thickBot="1">
      <c r="A9" s="294"/>
      <c r="C9" s="332" t="s">
        <v>88</v>
      </c>
      <c r="D9" s="333"/>
      <c r="E9" s="95" t="s">
        <v>89</v>
      </c>
      <c r="F9" s="95" t="s">
        <v>90</v>
      </c>
      <c r="G9" s="330" t="s">
        <v>91</v>
      </c>
      <c r="H9" s="331"/>
      <c r="I9" s="95" t="s">
        <v>92</v>
      </c>
      <c r="M9" s="107"/>
    </row>
    <row r="10" spans="1:21" ht="15" thickBot="1">
      <c r="A10" s="294"/>
      <c r="C10" s="334"/>
      <c r="D10" s="335"/>
      <c r="E10" s="94" t="e">
        <f ca="1">IF(VLOOKUP($A$2,Table1[[Practice no.]:[P]],12,FALSE)="N/A","",VLOOKUP($A$2,Table1[[Practice no.]:[P]],12,FALSE))</f>
        <v>#VALUE!</v>
      </c>
      <c r="F10" s="94" t="e">
        <f ca="1">IF(VLOOKUP($A$2,Table1[[Practice no.]:[D]],13,FALSE)="N/A","",VLOOKUP($A$2,Table1[[Practice no.]:[D]],13,FALSE))</f>
        <v>#VALUE!</v>
      </c>
      <c r="G10" s="313" t="e">
        <f ca="1">IF(VLOOKUP($A$2,Table1[[Practice no.]:[C]],14,FALSE)="N/A","",VLOOKUP($A$2,Table1[[Practice no.]:[C]],14,FALSE))</f>
        <v>#VALUE!</v>
      </c>
      <c r="H10" s="314"/>
      <c r="I10" s="96" t="e">
        <f ca="1">IF(VLOOKUP($A$2,Table1[[Practice no.]:[M]],15,FALSE)="N/A","",VLOOKUP($A$2,Table1[[Practice no.]:[M]],15,FALSE))</f>
        <v>#VALUE!</v>
      </c>
      <c r="M10" s="107"/>
    </row>
    <row r="11" spans="1:21" ht="14.1" customHeight="1" thickBot="1">
      <c r="A11" s="294"/>
      <c r="C11" s="332" t="s">
        <v>93</v>
      </c>
      <c r="D11" s="333"/>
      <c r="E11" s="95" t="s">
        <v>94</v>
      </c>
      <c r="F11" s="330" t="s">
        <v>95</v>
      </c>
      <c r="G11" s="331"/>
      <c r="H11" s="330" t="s">
        <v>96</v>
      </c>
      <c r="I11" s="331"/>
      <c r="M11" s="107"/>
    </row>
    <row r="12" spans="1:21" ht="15" thickBot="1">
      <c r="A12" s="294"/>
      <c r="C12" s="334"/>
      <c r="D12" s="335"/>
      <c r="E12" s="94" t="e">
        <f ca="1">IF(VLOOKUP($A$2,Table1[[Practice no.]:[In]],16,FALSE)="N/A","",VLOOKUP($A$2,Table1[[Practice no.]:[In]],16,FALSE))</f>
        <v>#VALUE!</v>
      </c>
      <c r="F12" s="311" t="e">
        <f ca="1">IF(VLOOKUP($A$2,Table1[[Practice no.]:[Pr]],17,FALSE)="N/A","",VLOOKUP($A$2,Table1[[Practice no.]:[Pr]],17,FALSE))</f>
        <v>#VALUE!</v>
      </c>
      <c r="G12" s="312"/>
      <c r="H12" s="313" t="e">
        <f ca="1">IF(VLOOKUP($A$2,Table1[[Practice no.]:[Tr]],18,FALSE)="N/A","",VLOOKUP($A$2,Table1[[Practice no.]:[Tr]],18,FALSE))</f>
        <v>#VALUE!</v>
      </c>
      <c r="I12" s="314"/>
      <c r="M12" s="107"/>
    </row>
    <row r="13" spans="1:21">
      <c r="A13" s="294"/>
      <c r="B13" s="315"/>
      <c r="C13" s="316"/>
      <c r="D13" s="316"/>
      <c r="E13" s="316"/>
      <c r="F13" s="316"/>
      <c r="G13" s="316"/>
      <c r="H13" s="316"/>
      <c r="I13" s="316"/>
      <c r="J13" s="316"/>
      <c r="K13" s="316"/>
      <c r="L13" s="316"/>
      <c r="M13" s="317"/>
      <c r="N13" s="125"/>
    </row>
    <row r="14" spans="1:21" ht="14.1" thickBot="1">
      <c r="A14" s="279"/>
      <c r="B14" s="288"/>
      <c r="C14" s="289"/>
      <c r="D14" s="289"/>
      <c r="E14" s="289"/>
      <c r="F14" s="289"/>
      <c r="G14" s="289"/>
      <c r="H14" s="289"/>
      <c r="I14" s="289"/>
      <c r="J14" s="289"/>
      <c r="K14" s="289"/>
      <c r="L14" s="289"/>
      <c r="M14" s="290"/>
      <c r="N14" s="125"/>
    </row>
    <row r="15" spans="1:21">
      <c r="A15" s="278" t="s">
        <v>503</v>
      </c>
      <c r="B15" s="97">
        <v>1</v>
      </c>
      <c r="C15" s="97">
        <v>2</v>
      </c>
      <c r="D15" s="97">
        <v>3</v>
      </c>
      <c r="E15" s="98">
        <v>4</v>
      </c>
      <c r="F15" s="98">
        <v>5</v>
      </c>
      <c r="G15" s="98">
        <v>6</v>
      </c>
      <c r="H15" s="99">
        <v>7</v>
      </c>
      <c r="I15" s="99">
        <v>8</v>
      </c>
      <c r="J15" s="99">
        <v>9</v>
      </c>
      <c r="K15" s="100">
        <v>10</v>
      </c>
      <c r="L15" s="100">
        <v>11</v>
      </c>
      <c r="M15" s="100">
        <v>12</v>
      </c>
      <c r="N15" s="137"/>
    </row>
    <row r="16" spans="1:21" ht="17.100000000000001" thickBot="1">
      <c r="A16" s="294"/>
      <c r="B16" s="101" t="s">
        <v>504</v>
      </c>
      <c r="C16" s="101" t="s">
        <v>505</v>
      </c>
      <c r="D16" s="101" t="s">
        <v>506</v>
      </c>
      <c r="E16" s="102" t="s">
        <v>507</v>
      </c>
      <c r="F16" s="102" t="s">
        <v>508</v>
      </c>
      <c r="G16" s="102" t="s">
        <v>509</v>
      </c>
      <c r="H16" s="103" t="s">
        <v>510</v>
      </c>
      <c r="I16" s="103" t="s">
        <v>511</v>
      </c>
      <c r="J16" s="103" t="s">
        <v>512</v>
      </c>
      <c r="K16" s="104" t="s">
        <v>513</v>
      </c>
      <c r="L16" s="104" t="s">
        <v>514</v>
      </c>
      <c r="M16" s="104" t="s">
        <v>515</v>
      </c>
      <c r="N16" s="137"/>
    </row>
    <row r="17" spans="1:14" ht="23.1" customHeight="1" thickBot="1">
      <c r="A17" s="279"/>
      <c r="B17" s="112" t="e">
        <f ca="1">IF(VLOOKUP($A$2,Table1[[Practice no.]:[ 1 C02]],19,FALSE)="N/A","",VLOOKUP(VLOOKUP($A$2,Table1[[Practice no.]:[ 1 C02]],19,FALSE),List!$A$2:$B$3,2,FALSE))</f>
        <v>#VALUE!</v>
      </c>
      <c r="C17" s="112" t="e">
        <f ca="1">IF(VLOOKUP($A$2,Table1[[Practice no.]:[2 Res]],20,FALSE)="N/A","",VLOOKUP(VLOOKUP($A$2,Table1[[Practice no.]:[2 Res]],20,FALSE),List!$A$2:$B$3,2,FALSE))</f>
        <v>#VALUE!</v>
      </c>
      <c r="D17" s="112" t="e">
        <f ca="1">IF(VLOOKUP($A$2,Table1[[Practice no.]:[3 W&amp;L]],21,FALSE)="N/A","",VLOOKUP(VLOOKUP($A$2,Table1[[Practice no.]:[3 W&amp;L]],21,FALSE),List!$A$2:$B$3,2,FALSE))</f>
        <v>#VALUE!</v>
      </c>
      <c r="E17" s="112" t="e">
        <f ca="1">IF(VLOOKUP($A$2,Table1[[Practice no.]:[4 
Pol]],22,FALSE)="N/A","",VLOOKUP(VLOOKUP($A$2,Table1[[Practice no.]:[4 
Pol]],22,FALSE),List!$A$2:$B$3,2,FALSE))</f>
        <v>#VALUE!</v>
      </c>
      <c r="F17" s="112" t="e">
        <f ca="1">IF(VLOOKUP($A$2,Table1[[Practice no.]:[5 QoL]],23,FALSE)="N/A","",VLOOKUP(VLOOKUP($A$2,Table1[[Practice no.]:[5 QoL]],23,FALSE),List!$A$2:$B$3,2,FALSE))</f>
        <v>#VALUE!</v>
      </c>
      <c r="G17" s="112" t="e">
        <f ca="1">IF(VLOOKUP($A$2,Table1[[Practice no.]:[6 
Bio]],24,FALSE)="N/A","",VLOOKUP(VLOOKUP($A$2,Table1[[Practice no.]:[6 
Bio]],24,FALSE),List!$A$2:$B$3,2,FALSE))</f>
        <v>#VALUE!</v>
      </c>
      <c r="H17" s="112" t="e">
        <f ca="1">IF(VLOOKUP($A$2,Table1[[Practice no.]:[7 
Dis]],25,FALSE)="N/A","",VLOOKUP(VLOOKUP($A$2,Table1[[Practice no.]:[7 
Dis]],25,FALSE),List!$A$2:$B$3,2,FALSE))</f>
        <v>#VALUE!</v>
      </c>
      <c r="I17" s="112" t="e">
        <f ca="1">IF(VLOOKUP($A$2,Table1[[Practice no.]:[8 
Mat]],26,FALSE)="N/A","",VLOOKUP(VLOOKUP($A$2,Table1[[Practice no.]:[8 
Mat]],26,FALSE),List!$A$2:$B$3,2,FALSE))</f>
        <v>#VALUE!</v>
      </c>
      <c r="J17" s="112" t="e">
        <f ca="1">IF(VLOOKUP($A$2,Table1[[Practice no.]:[9 
Inc]],27,FALSE)="N/A","",VLOOKUP(VLOOKUP($A$2,Table1[[Practice no.]:[9 
Inc]],27,FALSE),List!$A$2:$B$3,2,FALSE))</f>
        <v>#VALUE!</v>
      </c>
      <c r="K17" s="112" t="e">
        <f ca="1">IF(VLOOKUP($A$2,Table1[[Practice no.]:[10 Con]],28,FALSE)="N/A","",VLOOKUP(VLOOKUP($A$2,Table1[[Practice no.]:[10 Con]],28,FALSE),List!$A$2:$B$3,2,FALSE))</f>
        <v>#VALUE!</v>
      </c>
      <c r="L17" s="112" t="e">
        <f ca="1">IF(VLOOKUP($A$2,Table1[[Practice no.]:[11 Saf]],29,FALSE)="N/A","",VLOOKUP(VLOOKUP($A$2,Table1[[Practice no.]:[11 Saf]],29,FALSE),List!$A$2:$B$3,2,FALSE))</f>
        <v>#VALUE!</v>
      </c>
      <c r="M17" s="112" t="e">
        <f ca="1">IF(VLOOKUP($A$2,Table1[[Practice no.]:[12 Aff]],30,FALSE)="N/A","",VLOOKUP(VLOOKUP($A$2,Table1[[Practice no.]:[12 Aff]],30,FALSE),List!$A$2:$B$3,2,FALSE))</f>
        <v>#VALUE!</v>
      </c>
      <c r="N17" s="138"/>
    </row>
    <row r="18" spans="1:14" ht="125.85" customHeight="1">
      <c r="A18" s="278" t="s">
        <v>516</v>
      </c>
      <c r="B18" s="298" t="s">
        <v>611</v>
      </c>
      <c r="C18" s="299"/>
      <c r="D18" s="299"/>
      <c r="E18" s="299"/>
      <c r="F18" s="299"/>
      <c r="G18" s="299"/>
      <c r="H18" s="299"/>
      <c r="I18" s="299"/>
      <c r="J18" s="299"/>
      <c r="K18" s="299"/>
      <c r="L18" s="299"/>
      <c r="M18" s="300"/>
      <c r="N18" s="133"/>
    </row>
    <row r="19" spans="1:14" ht="141" customHeight="1" thickBot="1">
      <c r="A19" s="279"/>
      <c r="B19" s="301"/>
      <c r="C19" s="302"/>
      <c r="D19" s="302"/>
      <c r="E19" s="302"/>
      <c r="F19" s="302"/>
      <c r="G19" s="302"/>
      <c r="H19" s="302"/>
      <c r="I19" s="302"/>
      <c r="J19" s="302"/>
      <c r="K19" s="302"/>
      <c r="L19" s="302"/>
      <c r="M19" s="303"/>
      <c r="N19" s="133"/>
    </row>
    <row r="20" spans="1:14" ht="135.75" customHeight="1">
      <c r="A20" s="304" t="s">
        <v>518</v>
      </c>
      <c r="B20" s="306"/>
      <c r="C20" s="307"/>
      <c r="D20" s="307"/>
      <c r="E20" s="307"/>
      <c r="F20" s="307"/>
      <c r="G20" s="307"/>
      <c r="H20" s="307"/>
      <c r="I20" s="307"/>
      <c r="J20" s="307"/>
      <c r="K20" s="307"/>
      <c r="L20" s="307"/>
      <c r="M20" s="308"/>
      <c r="N20" s="116"/>
    </row>
    <row r="21" spans="1:14" ht="28.35" customHeight="1" thickBot="1">
      <c r="A21" s="305"/>
      <c r="B21" s="301" t="s">
        <v>612</v>
      </c>
      <c r="C21" s="302"/>
      <c r="D21" s="302"/>
      <c r="E21" s="302"/>
      <c r="F21" s="340"/>
      <c r="G21" s="340"/>
      <c r="H21" s="340"/>
      <c r="I21" s="113"/>
      <c r="J21" s="113"/>
      <c r="K21" s="113"/>
      <c r="L21" s="113"/>
      <c r="M21" s="114"/>
      <c r="N21" s="134"/>
    </row>
    <row r="22" spans="1:14" ht="14.1" thickBot="1">
      <c r="A22" s="278" t="s">
        <v>57</v>
      </c>
      <c r="B22" s="295"/>
      <c r="C22" s="296"/>
      <c r="D22" s="296"/>
      <c r="E22" s="296"/>
      <c r="F22" s="296"/>
      <c r="G22" s="296"/>
      <c r="H22" s="296"/>
      <c r="I22" s="296"/>
      <c r="J22" s="296"/>
      <c r="K22" s="296"/>
      <c r="L22" s="296"/>
      <c r="M22" s="297"/>
      <c r="N22" s="125"/>
    </row>
    <row r="23" spans="1:14" ht="32.1" customHeight="1" thickBot="1">
      <c r="A23" s="294"/>
      <c r="C23" s="286" t="s">
        <v>42</v>
      </c>
      <c r="D23" s="287"/>
      <c r="E23" s="105" t="e">
        <f ca="1">IF(VLOOKUP($A$2,Table1[[Practice no.]:[1]],31,FALSE)="N/A","",VLOOKUP($A$2,Table1[[Practice no.]:[1]],31,FALSE))</f>
        <v>#VALUE!</v>
      </c>
      <c r="F23" s="286" t="s">
        <v>520</v>
      </c>
      <c r="G23" s="287"/>
      <c r="H23" s="105" t="e">
        <f ca="1">IF(VLOOKUP($A$2,Table1[[Practice no.]:[7]],37,FALSE)="N/A","",VLOOKUP($A$2,Table1[[Practice no.]:[7]],37,FALSE))</f>
        <v>#VALUE!</v>
      </c>
      <c r="M23" s="107"/>
    </row>
    <row r="24" spans="1:14" ht="32.1" customHeight="1" thickBot="1">
      <c r="A24" s="294"/>
      <c r="C24" s="286" t="s">
        <v>44</v>
      </c>
      <c r="D24" s="287"/>
      <c r="E24" s="105" t="e">
        <f ca="1">IF(VLOOKUP($A$2,Table1[[Practice no.]:[2]],32,FALSE)="N/A","",VLOOKUP($A$2,Table1[[Practice no.]:[2]],32,FALSE))</f>
        <v>#VALUE!</v>
      </c>
      <c r="F24" s="286" t="s">
        <v>45</v>
      </c>
      <c r="G24" s="287"/>
      <c r="H24" s="105" t="e">
        <f ca="1">IF(VLOOKUP($A$2,Table1[[Practice no.]:[8]],38,FALSE)="N/A","",VLOOKUP($A$2,Table1[[Practice no.]:[8]],38,FALSE))</f>
        <v>#VALUE!</v>
      </c>
      <c r="M24" s="107"/>
    </row>
    <row r="25" spans="1:14" ht="32.1" customHeight="1" thickBot="1">
      <c r="A25" s="294"/>
      <c r="C25" s="286" t="s">
        <v>46</v>
      </c>
      <c r="D25" s="287"/>
      <c r="E25" s="105" t="e">
        <f ca="1">IF(VLOOKUP($A$2,Table1[[Practice no.]:[3]],33,FALSE)="N/A","",VLOOKUP($A$2,Table1[[Practice no.]:[3]],33,FALSE))</f>
        <v>#VALUE!</v>
      </c>
      <c r="F25" s="286" t="s">
        <v>47</v>
      </c>
      <c r="G25" s="287"/>
      <c r="H25" s="105" t="e">
        <f ca="1">IF(VLOOKUP($A$2,Table1[[Practice no.]:[9]],39,FALSE)="N/A","",VLOOKUP($A$2,Table1[[Practice no.]:[9]],39,FALSE))</f>
        <v>#VALUE!</v>
      </c>
      <c r="M25" s="107"/>
    </row>
    <row r="26" spans="1:14" ht="32.1" customHeight="1" thickBot="1">
      <c r="A26" s="294"/>
      <c r="C26" s="286" t="s">
        <v>48</v>
      </c>
      <c r="D26" s="287"/>
      <c r="E26" s="105" t="e">
        <f ca="1">IF(VLOOKUP($A$2,Table1[[Practice no.]:[4]],34,FALSE)="N/A","",VLOOKUP($A$2,Table1[[Practice no.]:[4]],34,FALSE))</f>
        <v>#VALUE!</v>
      </c>
      <c r="F26" s="286" t="s">
        <v>49</v>
      </c>
      <c r="G26" s="287"/>
      <c r="H26" s="105" t="e">
        <f ca="1">IF(VLOOKUP($A$2,Table1[[Practice no.]:[10]],40,FALSE)="N/A","",VLOOKUP($A$2,Table1[[Practice no.]:[10]],40,FALSE))</f>
        <v>#VALUE!</v>
      </c>
      <c r="M26" s="107"/>
    </row>
    <row r="27" spans="1:14" ht="32.1" customHeight="1" thickBot="1">
      <c r="A27" s="294"/>
      <c r="C27" s="286" t="s">
        <v>50</v>
      </c>
      <c r="D27" s="287"/>
      <c r="E27" s="105" t="e">
        <f ca="1">IF(VLOOKUP($A$2,Table1[[Practice no.]:[5]],35,FALSE)="N/A","",VLOOKUP($A$2,Table1[[Practice no.]:[5]],35,FALSE))</f>
        <v>#VALUE!</v>
      </c>
      <c r="F27" s="286" t="s">
        <v>51</v>
      </c>
      <c r="G27" s="287"/>
      <c r="H27" s="105" t="e">
        <f ca="1">IF(VLOOKUP($A$2,Table1[[Practice no.]:[11]],41,FALSE)="N/A","",VLOOKUP($A$2,Table1[[Practice no.]:[11]],41,FALSE))</f>
        <v>#VALUE!</v>
      </c>
      <c r="M27" s="107"/>
    </row>
    <row r="28" spans="1:14" ht="32.1" customHeight="1" thickBot="1">
      <c r="A28" s="294"/>
      <c r="C28" s="286" t="s">
        <v>52</v>
      </c>
      <c r="D28" s="287"/>
      <c r="E28" s="105" t="e">
        <f ca="1">IF(VLOOKUP($A$2,Table1[[Practice no.]:[6]],36,FALSE)="N/A","",VLOOKUP($A$2,Table1[[Practice no.]:[6]],36,FALSE))</f>
        <v>#VALUE!</v>
      </c>
      <c r="F28" s="286" t="s">
        <v>53</v>
      </c>
      <c r="G28" s="287"/>
      <c r="H28" s="105" t="e">
        <f ca="1">IF(VLOOKUP($A$2,Table1[[Practice no.]:[12]],42,FALSE)="N/A","",VLOOKUP($A$2,Table1[[Practice no.]:[12]],42,FALSE))</f>
        <v>#VALUE!</v>
      </c>
      <c r="M28" s="107"/>
    </row>
    <row r="29" spans="1:14" ht="14.1" thickBot="1">
      <c r="A29" s="279"/>
      <c r="B29" s="288"/>
      <c r="C29" s="289"/>
      <c r="D29" s="289"/>
      <c r="E29" s="289"/>
      <c r="F29" s="289"/>
      <c r="G29" s="289"/>
      <c r="H29" s="289"/>
      <c r="I29" s="289"/>
      <c r="J29" s="289"/>
      <c r="K29" s="289"/>
      <c r="L29" s="289"/>
      <c r="M29" s="290"/>
      <c r="N29" s="125"/>
    </row>
    <row r="30" spans="1:14" ht="252" customHeight="1" thickBot="1">
      <c r="A30" s="92" t="s">
        <v>521</v>
      </c>
      <c r="B30" s="291" t="s">
        <v>613</v>
      </c>
      <c r="C30" s="292"/>
      <c r="D30" s="292"/>
      <c r="E30" s="292"/>
      <c r="F30" s="292"/>
      <c r="G30" s="292"/>
      <c r="H30" s="292"/>
      <c r="I30" s="292"/>
      <c r="J30" s="292"/>
      <c r="K30" s="292"/>
      <c r="L30" s="292"/>
      <c r="M30" s="293"/>
      <c r="N30" s="122"/>
    </row>
    <row r="31" spans="1:14" ht="80.849999999999994" customHeight="1">
      <c r="A31" s="278" t="s">
        <v>523</v>
      </c>
      <c r="B31" s="280" t="s">
        <v>614</v>
      </c>
      <c r="C31" s="281"/>
      <c r="D31" s="281"/>
      <c r="E31" s="281"/>
      <c r="F31" s="281"/>
      <c r="G31" s="281"/>
      <c r="H31" s="281"/>
      <c r="I31" s="281"/>
      <c r="J31" s="281"/>
      <c r="K31" s="281"/>
      <c r="L31" s="281"/>
      <c r="M31" s="282"/>
      <c r="N31" s="133"/>
    </row>
    <row r="32" spans="1:14" ht="193.35" customHeight="1" thickBot="1">
      <c r="A32" s="279"/>
      <c r="B32" s="283"/>
      <c r="C32" s="284"/>
      <c r="D32" s="284"/>
      <c r="E32" s="284"/>
      <c r="F32" s="284"/>
      <c r="G32" s="284"/>
      <c r="H32" s="284"/>
      <c r="I32" s="284"/>
      <c r="J32" s="284"/>
      <c r="K32" s="284"/>
      <c r="L32" s="284"/>
      <c r="M32" s="285"/>
      <c r="N32" s="133"/>
    </row>
    <row r="33" spans="2:13">
      <c r="B33" s="169"/>
      <c r="C33" s="169"/>
      <c r="D33" s="169"/>
      <c r="E33" s="169"/>
      <c r="F33" s="169"/>
      <c r="G33" s="169"/>
      <c r="H33" s="169"/>
      <c r="I33" s="169"/>
      <c r="J33" s="169"/>
      <c r="K33" s="169"/>
      <c r="L33" s="169"/>
      <c r="M33" s="169"/>
    </row>
    <row r="34" spans="2:13">
      <c r="B34" s="169"/>
      <c r="C34" s="169"/>
      <c r="D34" s="169"/>
      <c r="E34" s="169"/>
      <c r="F34" s="169"/>
      <c r="G34" s="169"/>
      <c r="H34" s="169"/>
      <c r="I34" s="169"/>
      <c r="J34" s="169"/>
      <c r="K34" s="169"/>
      <c r="L34" s="169"/>
      <c r="M34" s="169"/>
    </row>
  </sheetData>
  <sheetProtection sheet="1" objects="1" scenarios="1"/>
  <mergeCells count="46">
    <mergeCell ref="B2:M2"/>
    <mergeCell ref="O2:Q2"/>
    <mergeCell ref="S2:U2"/>
    <mergeCell ref="B3:M3"/>
    <mergeCell ref="A4:A14"/>
    <mergeCell ref="B4:M4"/>
    <mergeCell ref="C5:D6"/>
    <mergeCell ref="C7:D8"/>
    <mergeCell ref="F7:G7"/>
    <mergeCell ref="F8:G8"/>
    <mergeCell ref="C9:D10"/>
    <mergeCell ref="G9:H9"/>
    <mergeCell ref="G10:H10"/>
    <mergeCell ref="C11:D12"/>
    <mergeCell ref="F11:G11"/>
    <mergeCell ref="H11:I11"/>
    <mergeCell ref="F12:G12"/>
    <mergeCell ref="H12:I12"/>
    <mergeCell ref="C26:D26"/>
    <mergeCell ref="F26:G26"/>
    <mergeCell ref="B13:M13"/>
    <mergeCell ref="B14:M14"/>
    <mergeCell ref="A15:A17"/>
    <mergeCell ref="A18:A19"/>
    <mergeCell ref="B18:M19"/>
    <mergeCell ref="A20:A21"/>
    <mergeCell ref="B20:F20"/>
    <mergeCell ref="G20:M20"/>
    <mergeCell ref="B21:E21"/>
    <mergeCell ref="F21:H21"/>
    <mergeCell ref="A31:A32"/>
    <mergeCell ref="B31:M32"/>
    <mergeCell ref="C27:D27"/>
    <mergeCell ref="F27:G27"/>
    <mergeCell ref="C28:D28"/>
    <mergeCell ref="F28:G28"/>
    <mergeCell ref="B29:M29"/>
    <mergeCell ref="B30:M30"/>
    <mergeCell ref="A22:A29"/>
    <mergeCell ref="B22:M22"/>
    <mergeCell ref="C23:D23"/>
    <mergeCell ref="F23:G23"/>
    <mergeCell ref="C24:D24"/>
    <mergeCell ref="F24:G24"/>
    <mergeCell ref="C25:D25"/>
    <mergeCell ref="F25:G25"/>
  </mergeCells>
  <pageMargins left="0.7" right="0.7" top="0.75" bottom="0.75" header="0.3" footer="0.3"/>
  <headerFooter>
    <oddFooter>&amp;C_x000D_&amp;1#&amp;"Calibri"&amp;8&amp;K000000 INTERNAL. This information is accessible to ADB Management and staff. It may be shared outside ADB with appropriate permission.</oddFooter>
  </headerFooter>
  <drawing r:id="rId1"/>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187649D-BD61-4148-BABE-42982D1B6683}">
  <sheetPr codeName="Sheet35"/>
  <dimension ref="A1:U34"/>
  <sheetViews>
    <sheetView zoomScale="60" zoomScaleNormal="60" workbookViewId="0">
      <pane ySplit="2" topLeftCell="A15" activePane="bottomLeft" state="frozen"/>
      <selection pane="bottomLeft" activeCell="A2" sqref="A2"/>
      <selection activeCell="A2" sqref="A2"/>
    </sheetView>
  </sheetViews>
  <sheetFormatPr defaultColWidth="8.85546875" defaultRowHeight="12.95"/>
  <cols>
    <col min="1" max="1" width="15.28515625" style="106" customWidth="1"/>
    <col min="2" max="13" width="11.85546875" style="106" customWidth="1"/>
    <col min="14" max="14" width="5.140625" style="106" customWidth="1"/>
    <col min="15" max="16" width="8.85546875" style="106"/>
    <col min="17" max="17" width="8.85546875" style="106" customWidth="1"/>
    <col min="18" max="18" width="2.28515625" style="106" customWidth="1"/>
    <col min="19" max="16384" width="8.85546875" style="106"/>
  </cols>
  <sheetData>
    <row r="1" spans="1:21" ht="14.1" thickBot="1"/>
    <row r="2" spans="1:21" ht="22.35" customHeight="1" thickBot="1">
      <c r="A2" s="89" t="e" cm="1">
        <f t="array" aca="1" ref="A2" ca="1">MID(CELL("filename",A2),FIND("]",CELL("filename",A2))+1,255)</f>
        <v>#VALUE!</v>
      </c>
      <c r="B2" s="318" t="e">
        <f ca="1">IF(VLOOKUP(A2,'Raw Data'!C6:D154,2,FALSE)="","",VLOOKUP(A2,'Raw Data'!C6:D154,2,FALSE))</f>
        <v>#VALUE!</v>
      </c>
      <c r="C2" s="319"/>
      <c r="D2" s="319"/>
      <c r="E2" s="319"/>
      <c r="F2" s="319"/>
      <c r="G2" s="319"/>
      <c r="H2" s="319"/>
      <c r="I2" s="319"/>
      <c r="J2" s="319"/>
      <c r="K2" s="319"/>
      <c r="L2" s="319"/>
      <c r="M2" s="320"/>
      <c r="N2" s="136"/>
      <c r="O2" s="321" t="str">
        <f>HYPERLINK("#'National level'!A15","Back to National level sheet")</f>
        <v>Back to National level sheet</v>
      </c>
      <c r="P2" s="321"/>
      <c r="Q2" s="321"/>
      <c r="S2" s="322" t="str">
        <f>HYPERLINK("#'Project level'!A21","Back to Project level sheet")</f>
        <v>Back to Project level sheet</v>
      </c>
      <c r="T2" s="322"/>
      <c r="U2" s="322"/>
    </row>
    <row r="3" spans="1:21" ht="150.75" customHeight="1" thickBot="1">
      <c r="A3" s="90" t="s">
        <v>500</v>
      </c>
      <c r="B3" s="323" t="s">
        <v>615</v>
      </c>
      <c r="C3" s="324"/>
      <c r="D3" s="324"/>
      <c r="E3" s="324"/>
      <c r="F3" s="324"/>
      <c r="G3" s="324"/>
      <c r="H3" s="324"/>
      <c r="I3" s="324"/>
      <c r="J3" s="324"/>
      <c r="K3" s="324"/>
      <c r="L3" s="324"/>
      <c r="M3" s="325"/>
      <c r="N3" s="122"/>
    </row>
    <row r="4" spans="1:21" ht="14.1" thickBot="1">
      <c r="A4" s="278" t="s">
        <v>502</v>
      </c>
      <c r="B4" s="295"/>
      <c r="C4" s="296"/>
      <c r="D4" s="296"/>
      <c r="E4" s="296"/>
      <c r="F4" s="296"/>
      <c r="G4" s="296"/>
      <c r="H4" s="296"/>
      <c r="I4" s="296"/>
      <c r="J4" s="296"/>
      <c r="K4" s="296"/>
      <c r="L4" s="296"/>
      <c r="M4" s="297"/>
      <c r="N4" s="125"/>
    </row>
    <row r="5" spans="1:21" ht="26.85" customHeight="1" thickBot="1">
      <c r="A5" s="294"/>
      <c r="C5" s="326" t="s">
        <v>77</v>
      </c>
      <c r="D5" s="327"/>
      <c r="E5" s="93" t="s">
        <v>78</v>
      </c>
      <c r="F5" s="93" t="s">
        <v>79</v>
      </c>
      <c r="G5" s="93" t="s">
        <v>80</v>
      </c>
      <c r="H5" s="93" t="s">
        <v>81</v>
      </c>
      <c r="I5" s="93" t="s">
        <v>82</v>
      </c>
      <c r="M5" s="107"/>
    </row>
    <row r="6" spans="1:21" ht="15" thickBot="1">
      <c r="A6" s="294"/>
      <c r="C6" s="328"/>
      <c r="D6" s="329"/>
      <c r="E6" s="94" t="e">
        <f ca="1">IF(VLOOKUP($A$2,Table1[[Practice no.]:[Mt]],3,FALSE)="N/A","",VLOOKUP($A$2,Table1[[Practice no.]:[Mt]],3,FALSE))</f>
        <v>#VALUE!</v>
      </c>
      <c r="F6" s="94" t="e">
        <f ca="1">IF(VLOOKUP($A$2,Table1[[Practice no.]:[F]],4,FALSE)="N/A","",VLOOKUP($A$2,Table1[[Practice no.]:[F]],4,FALSE))</f>
        <v>#VALUE!</v>
      </c>
      <c r="G6" s="94" t="e">
        <f ca="1">IF(VLOOKUP($A$2,Table1[[Practice no.]:[A]],5,FALSE)="N/A","",VLOOKUP($A$2,Table1[[Practice no.]:[A]],5,FALSE))</f>
        <v>#VALUE!</v>
      </c>
      <c r="H6" s="94" t="e">
        <f ca="1">IF(VLOOKUP($A$2,Table1[[Practice no.]:[T]],6,FALSE)="N/A","",VLOOKUP($A$2,Table1[[Practice no.]:[T]],6,FALSE))</f>
        <v>#VALUE!</v>
      </c>
      <c r="I6" s="94" t="e">
        <f ca="1">IF(VLOOKUP($A$2,Table1[[Practice no.]:[PI]],7,FALSE)="N/A","",VLOOKUP($A$2,Table1[[Practice no.]:[PI]],7,FALSE))</f>
        <v>#VALUE!</v>
      </c>
      <c r="M6" s="107"/>
    </row>
    <row r="7" spans="1:21" ht="26.85" customHeight="1" thickBot="1">
      <c r="A7" s="294"/>
      <c r="C7" s="326" t="s">
        <v>83</v>
      </c>
      <c r="D7" s="327"/>
      <c r="E7" s="95" t="s">
        <v>84</v>
      </c>
      <c r="F7" s="330" t="s">
        <v>85</v>
      </c>
      <c r="G7" s="331"/>
      <c r="H7" s="95" t="s">
        <v>86</v>
      </c>
      <c r="I7" s="95" t="s">
        <v>87</v>
      </c>
      <c r="M7" s="107"/>
    </row>
    <row r="8" spans="1:21" ht="15" thickBot="1">
      <c r="A8" s="294"/>
      <c r="C8" s="328"/>
      <c r="D8" s="329"/>
      <c r="E8" s="94" t="e">
        <f ca="1">IF(VLOOKUP($A$2,Table1[[Practice no.]:[LR]],8,FALSE)="N/A","",VLOOKUP(A$2,Table1[[Practice no.]:[LR]],8,FALSE))</f>
        <v>#VALUE!</v>
      </c>
      <c r="F8" s="311" t="e">
        <f ca="1">IF(VLOOKUP($A$2,Table1[[Practice no.]:[PH]],9,FALSE)="N/A","",VLOOKUP($A$2,Table1[[Practice no.]:[PH]],9,FALSE))</f>
        <v>#VALUE!</v>
      </c>
      <c r="G8" s="312"/>
      <c r="H8" s="94" t="e">
        <f ca="1">IF(VLOOKUP($A$2,Table1[[Practice no.]:[EH]],10,FALSE)="N/A","",VLOOKUP($A$2,Table1[[Practice no.]:[EH]],10,FALSE))</f>
        <v>#VALUE!</v>
      </c>
      <c r="I8" s="94" t="e">
        <f ca="1">IF(VLOOKUP($A$2,Table1[[Practice no.]:[UR]],11,FALSE)="N/A","",VLOOKUP($A$2,Table1[[Practice no.]:[UR]],11,FALSE))</f>
        <v>#VALUE!</v>
      </c>
      <c r="M8" s="107"/>
    </row>
    <row r="9" spans="1:21" ht="26.85" customHeight="1" thickBot="1">
      <c r="A9" s="294"/>
      <c r="C9" s="332" t="s">
        <v>88</v>
      </c>
      <c r="D9" s="333"/>
      <c r="E9" s="95" t="s">
        <v>89</v>
      </c>
      <c r="F9" s="95" t="s">
        <v>90</v>
      </c>
      <c r="G9" s="330" t="s">
        <v>91</v>
      </c>
      <c r="H9" s="331"/>
      <c r="I9" s="95" t="s">
        <v>92</v>
      </c>
      <c r="M9" s="107"/>
    </row>
    <row r="10" spans="1:21" ht="15" thickBot="1">
      <c r="A10" s="294"/>
      <c r="C10" s="334"/>
      <c r="D10" s="335"/>
      <c r="E10" s="94" t="e">
        <f ca="1">IF(VLOOKUP($A$2,Table1[[Practice no.]:[P]],12,FALSE)="N/A","",VLOOKUP($A$2,Table1[[Practice no.]:[P]],12,FALSE))</f>
        <v>#VALUE!</v>
      </c>
      <c r="F10" s="94" t="e">
        <f ca="1">IF(VLOOKUP($A$2,Table1[[Practice no.]:[D]],13,FALSE)="N/A","",VLOOKUP($A$2,Table1[[Practice no.]:[D]],13,FALSE))</f>
        <v>#VALUE!</v>
      </c>
      <c r="G10" s="313" t="e">
        <f ca="1">IF(VLOOKUP($A$2,Table1[[Practice no.]:[C]],14,FALSE)="N/A","",VLOOKUP($A$2,Table1[[Practice no.]:[C]],14,FALSE))</f>
        <v>#VALUE!</v>
      </c>
      <c r="H10" s="314"/>
      <c r="I10" s="96" t="e">
        <f ca="1">IF(VLOOKUP($A$2,Table1[[Practice no.]:[M]],15,FALSE)="N/A","",VLOOKUP($A$2,Table1[[Practice no.]:[M]],15,FALSE))</f>
        <v>#VALUE!</v>
      </c>
      <c r="M10" s="107"/>
    </row>
    <row r="11" spans="1:21" ht="14.1" customHeight="1" thickBot="1">
      <c r="A11" s="294"/>
      <c r="C11" s="332" t="s">
        <v>93</v>
      </c>
      <c r="D11" s="333"/>
      <c r="E11" s="95" t="s">
        <v>94</v>
      </c>
      <c r="F11" s="330" t="s">
        <v>95</v>
      </c>
      <c r="G11" s="331"/>
      <c r="H11" s="330" t="s">
        <v>96</v>
      </c>
      <c r="I11" s="331"/>
      <c r="M11" s="107"/>
    </row>
    <row r="12" spans="1:21" ht="15" thickBot="1">
      <c r="A12" s="294"/>
      <c r="C12" s="334"/>
      <c r="D12" s="335"/>
      <c r="E12" s="94" t="e">
        <f ca="1">IF(VLOOKUP($A$2,Table1[[Practice no.]:[In]],16,FALSE)="N/A","",VLOOKUP($A$2,Table1[[Practice no.]:[In]],16,FALSE))</f>
        <v>#VALUE!</v>
      </c>
      <c r="F12" s="311" t="e">
        <f ca="1">IF(VLOOKUP($A$2,Table1[[Practice no.]:[Pr]],17,FALSE)="N/A","",VLOOKUP($A$2,Table1[[Practice no.]:[Pr]],17,FALSE))</f>
        <v>#VALUE!</v>
      </c>
      <c r="G12" s="312"/>
      <c r="H12" s="313" t="e">
        <f ca="1">IF(VLOOKUP($A$2,Table1[[Practice no.]:[Tr]],18,FALSE)="N/A","",VLOOKUP($A$2,Table1[[Practice no.]:[Tr]],18,FALSE))</f>
        <v>#VALUE!</v>
      </c>
      <c r="I12" s="314"/>
      <c r="M12" s="107"/>
    </row>
    <row r="13" spans="1:21">
      <c r="A13" s="294"/>
      <c r="B13" s="315"/>
      <c r="C13" s="316"/>
      <c r="D13" s="316"/>
      <c r="E13" s="316"/>
      <c r="F13" s="316"/>
      <c r="G13" s="316"/>
      <c r="H13" s="316"/>
      <c r="I13" s="316"/>
      <c r="J13" s="316"/>
      <c r="K13" s="316"/>
      <c r="L13" s="316"/>
      <c r="M13" s="317"/>
      <c r="N13" s="125"/>
    </row>
    <row r="14" spans="1:21" ht="14.1" thickBot="1">
      <c r="A14" s="279"/>
      <c r="B14" s="288"/>
      <c r="C14" s="289"/>
      <c r="D14" s="289"/>
      <c r="E14" s="289"/>
      <c r="F14" s="289"/>
      <c r="G14" s="289"/>
      <c r="H14" s="289"/>
      <c r="I14" s="289"/>
      <c r="J14" s="289"/>
      <c r="K14" s="289"/>
      <c r="L14" s="289"/>
      <c r="M14" s="290"/>
      <c r="N14" s="125"/>
    </row>
    <row r="15" spans="1:21">
      <c r="A15" s="278" t="s">
        <v>503</v>
      </c>
      <c r="B15" s="97">
        <v>1</v>
      </c>
      <c r="C15" s="97">
        <v>2</v>
      </c>
      <c r="D15" s="97">
        <v>3</v>
      </c>
      <c r="E15" s="98">
        <v>4</v>
      </c>
      <c r="F15" s="98">
        <v>5</v>
      </c>
      <c r="G15" s="98">
        <v>6</v>
      </c>
      <c r="H15" s="99">
        <v>7</v>
      </c>
      <c r="I15" s="99">
        <v>8</v>
      </c>
      <c r="J15" s="99">
        <v>9</v>
      </c>
      <c r="K15" s="100">
        <v>10</v>
      </c>
      <c r="L15" s="100">
        <v>11</v>
      </c>
      <c r="M15" s="100">
        <v>12</v>
      </c>
      <c r="N15" s="137"/>
    </row>
    <row r="16" spans="1:21" ht="17.100000000000001" thickBot="1">
      <c r="A16" s="294"/>
      <c r="B16" s="101" t="s">
        <v>504</v>
      </c>
      <c r="C16" s="101" t="s">
        <v>505</v>
      </c>
      <c r="D16" s="101" t="s">
        <v>506</v>
      </c>
      <c r="E16" s="102" t="s">
        <v>507</v>
      </c>
      <c r="F16" s="102" t="s">
        <v>508</v>
      </c>
      <c r="G16" s="102" t="s">
        <v>509</v>
      </c>
      <c r="H16" s="103" t="s">
        <v>510</v>
      </c>
      <c r="I16" s="103" t="s">
        <v>511</v>
      </c>
      <c r="J16" s="103" t="s">
        <v>512</v>
      </c>
      <c r="K16" s="104" t="s">
        <v>513</v>
      </c>
      <c r="L16" s="104" t="s">
        <v>514</v>
      </c>
      <c r="M16" s="104" t="s">
        <v>515</v>
      </c>
      <c r="N16" s="137"/>
    </row>
    <row r="17" spans="1:14" ht="23.1" customHeight="1" thickBot="1">
      <c r="A17" s="279"/>
      <c r="B17" s="112" t="e">
        <f ca="1">IF(VLOOKUP($A$2,Table1[[Practice no.]:[ 1 C02]],19,FALSE)="N/A","",VLOOKUP(VLOOKUP($A$2,Table1[[Practice no.]:[ 1 C02]],19,FALSE),List!$A$2:$B$3,2,FALSE))</f>
        <v>#VALUE!</v>
      </c>
      <c r="C17" s="112" t="e">
        <f ca="1">IF(VLOOKUP($A$2,Table1[[Practice no.]:[2 Res]],20,FALSE)="N/A","",VLOOKUP(VLOOKUP($A$2,Table1[[Practice no.]:[2 Res]],20,FALSE),List!$A$2:$B$3,2,FALSE))</f>
        <v>#VALUE!</v>
      </c>
      <c r="D17" s="112" t="e">
        <f ca="1">IF(VLOOKUP($A$2,Table1[[Practice no.]:[3 W&amp;L]],21,FALSE)="N/A","",VLOOKUP(VLOOKUP($A$2,Table1[[Practice no.]:[3 W&amp;L]],21,FALSE),List!$A$2:$B$3,2,FALSE))</f>
        <v>#VALUE!</v>
      </c>
      <c r="E17" s="112" t="e">
        <f ca="1">IF(VLOOKUP($A$2,Table1[[Practice no.]:[4 
Pol]],22,FALSE)="N/A","",VLOOKUP(VLOOKUP($A$2,Table1[[Practice no.]:[4 
Pol]],22,FALSE),List!$A$2:$B$3,2,FALSE))</f>
        <v>#VALUE!</v>
      </c>
      <c r="F17" s="112" t="e">
        <f ca="1">IF(VLOOKUP($A$2,Table1[[Practice no.]:[5 QoL]],23,FALSE)="N/A","",VLOOKUP(VLOOKUP($A$2,Table1[[Practice no.]:[5 QoL]],23,FALSE),List!$A$2:$B$3,2,FALSE))</f>
        <v>#VALUE!</v>
      </c>
      <c r="G17" s="112" t="e">
        <f ca="1">IF(VLOOKUP($A$2,Table1[[Practice no.]:[6 
Bio]],24,FALSE)="N/A","",VLOOKUP(VLOOKUP($A$2,Table1[[Practice no.]:[6 
Bio]],24,FALSE),List!$A$2:$B$3,2,FALSE))</f>
        <v>#VALUE!</v>
      </c>
      <c r="H17" s="112" t="e">
        <f ca="1">IF(VLOOKUP($A$2,Table1[[Practice no.]:[7 
Dis]],25,FALSE)="N/A","",VLOOKUP(VLOOKUP($A$2,Table1[[Practice no.]:[7 
Dis]],25,FALSE),List!$A$2:$B$3,2,FALSE))</f>
        <v>#VALUE!</v>
      </c>
      <c r="I17" s="112" t="e">
        <f ca="1">IF(VLOOKUP($A$2,Table1[[Practice no.]:[8 
Mat]],26,FALSE)="N/A","",VLOOKUP(VLOOKUP($A$2,Table1[[Practice no.]:[8 
Mat]],26,FALSE),List!$A$2:$B$3,2,FALSE))</f>
        <v>#VALUE!</v>
      </c>
      <c r="J17" s="112" t="e">
        <f ca="1">IF(VLOOKUP($A$2,Table1[[Practice no.]:[9 
Inc]],27,FALSE)="N/A","",VLOOKUP(VLOOKUP($A$2,Table1[[Practice no.]:[9 
Inc]],27,FALSE),List!$A$2:$B$3,2,FALSE))</f>
        <v>#VALUE!</v>
      </c>
      <c r="K17" s="112" t="e">
        <f ca="1">IF(VLOOKUP($A$2,Table1[[Practice no.]:[10 Con]],28,FALSE)="N/A","",VLOOKUP(VLOOKUP($A$2,Table1[[Practice no.]:[10 Con]],28,FALSE),List!$A$2:$B$3,2,FALSE))</f>
        <v>#VALUE!</v>
      </c>
      <c r="L17" s="112" t="e">
        <f ca="1">IF(VLOOKUP($A$2,Table1[[Practice no.]:[11 Saf]],29,FALSE)="N/A","",VLOOKUP(VLOOKUP($A$2,Table1[[Practice no.]:[11 Saf]],29,FALSE),List!$A$2:$B$3,2,FALSE))</f>
        <v>#VALUE!</v>
      </c>
      <c r="M17" s="112" t="e">
        <f ca="1">IF(VLOOKUP($A$2,Table1[[Practice no.]:[12 Aff]],30,FALSE)="N/A","",VLOOKUP(VLOOKUP($A$2,Table1[[Practice no.]:[12 Aff]],30,FALSE),List!$A$2:$B$3,2,FALSE))</f>
        <v>#VALUE!</v>
      </c>
      <c r="N17" s="138"/>
    </row>
    <row r="18" spans="1:14" ht="125.85" customHeight="1">
      <c r="A18" s="278" t="s">
        <v>516</v>
      </c>
      <c r="B18" s="298" t="s">
        <v>616</v>
      </c>
      <c r="C18" s="299"/>
      <c r="D18" s="299"/>
      <c r="E18" s="299"/>
      <c r="F18" s="299"/>
      <c r="G18" s="299"/>
      <c r="H18" s="299"/>
      <c r="I18" s="299"/>
      <c r="J18" s="299"/>
      <c r="K18" s="299"/>
      <c r="L18" s="299"/>
      <c r="M18" s="300"/>
      <c r="N18" s="133"/>
    </row>
    <row r="19" spans="1:14" ht="141" customHeight="1" thickBot="1">
      <c r="A19" s="279"/>
      <c r="B19" s="301"/>
      <c r="C19" s="302"/>
      <c r="D19" s="302"/>
      <c r="E19" s="302"/>
      <c r="F19" s="302"/>
      <c r="G19" s="302"/>
      <c r="H19" s="302"/>
      <c r="I19" s="302"/>
      <c r="J19" s="302"/>
      <c r="K19" s="302"/>
      <c r="L19" s="302"/>
      <c r="M19" s="303"/>
      <c r="N19" s="133"/>
    </row>
    <row r="20" spans="1:14" ht="124.35" customHeight="1">
      <c r="A20" s="304" t="s">
        <v>518</v>
      </c>
      <c r="B20" s="120"/>
      <c r="C20" s="121"/>
      <c r="D20" s="121"/>
      <c r="E20" s="121"/>
      <c r="F20" s="121"/>
      <c r="G20" s="121"/>
      <c r="H20" s="121"/>
      <c r="I20" s="121"/>
      <c r="J20" s="121"/>
      <c r="K20" s="121"/>
      <c r="L20" s="121"/>
      <c r="M20" s="124"/>
      <c r="N20" s="134"/>
    </row>
    <row r="21" spans="1:14" ht="19.350000000000001" customHeight="1">
      <c r="A21" s="338"/>
      <c r="B21" s="372" t="s">
        <v>617</v>
      </c>
      <c r="C21" s="373"/>
      <c r="D21" s="373"/>
      <c r="E21" s="373"/>
      <c r="F21" s="373"/>
      <c r="G21" s="373"/>
      <c r="H21" s="373"/>
      <c r="I21" s="373"/>
      <c r="J21" s="373"/>
      <c r="K21" s="373"/>
      <c r="L21" s="373"/>
      <c r="M21" s="123"/>
      <c r="N21" s="122"/>
    </row>
    <row r="22" spans="1:14" ht="123.75" customHeight="1">
      <c r="A22" s="338"/>
      <c r="B22" s="118"/>
      <c r="C22" s="119"/>
      <c r="D22" s="119"/>
      <c r="E22" s="116"/>
      <c r="F22" s="119"/>
      <c r="G22" s="119"/>
      <c r="H22" s="119"/>
      <c r="I22" s="119"/>
      <c r="J22" s="122"/>
      <c r="K22" s="116"/>
      <c r="L22" s="116"/>
      <c r="M22" s="117"/>
      <c r="N22" s="116"/>
    </row>
    <row r="23" spans="1:14" ht="12.75" customHeight="1" thickBot="1">
      <c r="A23" s="305"/>
      <c r="B23" s="339" t="s">
        <v>618</v>
      </c>
      <c r="C23" s="340"/>
      <c r="D23" s="340"/>
      <c r="E23" s="340"/>
      <c r="F23" s="340"/>
      <c r="G23" s="115"/>
      <c r="H23" s="115"/>
      <c r="I23" s="115"/>
      <c r="J23" s="115"/>
      <c r="K23" s="115"/>
      <c r="L23" s="115"/>
      <c r="M23" s="114"/>
      <c r="N23" s="134"/>
    </row>
    <row r="24" spans="1:14" ht="14.1" thickBot="1">
      <c r="A24" s="278" t="s">
        <v>57</v>
      </c>
      <c r="B24" s="295"/>
      <c r="C24" s="296"/>
      <c r="D24" s="296"/>
      <c r="E24" s="296"/>
      <c r="F24" s="296"/>
      <c r="G24" s="296"/>
      <c r="H24" s="296"/>
      <c r="I24" s="296"/>
      <c r="J24" s="296"/>
      <c r="K24" s="296"/>
      <c r="L24" s="296"/>
      <c r="M24" s="297"/>
      <c r="N24" s="125"/>
    </row>
    <row r="25" spans="1:14" ht="32.1" customHeight="1" thickBot="1">
      <c r="A25" s="294"/>
      <c r="C25" s="286" t="s">
        <v>42</v>
      </c>
      <c r="D25" s="287"/>
      <c r="E25" s="105" t="e">
        <f ca="1">IF(VLOOKUP($A$2,Table1[[Practice no.]:[1]],31,FALSE)="N/A","",VLOOKUP($A$2,Table1[[Practice no.]:[1]],31,FALSE))</f>
        <v>#VALUE!</v>
      </c>
      <c r="F25" s="286" t="s">
        <v>520</v>
      </c>
      <c r="G25" s="287"/>
      <c r="H25" s="105" t="e">
        <f ca="1">IF(VLOOKUP($A$2,Table1[[Practice no.]:[7]],37,FALSE)="N/A","",VLOOKUP($A$2,Table1[[Practice no.]:[7]],37,FALSE))</f>
        <v>#VALUE!</v>
      </c>
      <c r="M25" s="107"/>
    </row>
    <row r="26" spans="1:14" ht="32.1" customHeight="1" thickBot="1">
      <c r="A26" s="294"/>
      <c r="C26" s="286" t="s">
        <v>44</v>
      </c>
      <c r="D26" s="287"/>
      <c r="E26" s="105" t="e">
        <f ca="1">IF(VLOOKUP($A$2,Table1[[Practice no.]:[2]],32,FALSE)="N/A","",VLOOKUP($A$2,Table1[[Practice no.]:[2]],32,FALSE))</f>
        <v>#VALUE!</v>
      </c>
      <c r="F26" s="286" t="s">
        <v>45</v>
      </c>
      <c r="G26" s="287"/>
      <c r="H26" s="105" t="e">
        <f ca="1">IF(VLOOKUP($A$2,Table1[[Practice no.]:[8]],38,FALSE)="N/A","",VLOOKUP($A$2,Table1[[Practice no.]:[8]],38,FALSE))</f>
        <v>#VALUE!</v>
      </c>
      <c r="M26" s="107"/>
    </row>
    <row r="27" spans="1:14" ht="32.1" customHeight="1" thickBot="1">
      <c r="A27" s="294"/>
      <c r="C27" s="286" t="s">
        <v>46</v>
      </c>
      <c r="D27" s="287"/>
      <c r="E27" s="105" t="e">
        <f ca="1">IF(VLOOKUP($A$2,Table1[[Practice no.]:[3]],33,FALSE)="N/A","",VLOOKUP($A$2,Table1[[Practice no.]:[3]],33,FALSE))</f>
        <v>#VALUE!</v>
      </c>
      <c r="F27" s="286" t="s">
        <v>47</v>
      </c>
      <c r="G27" s="287"/>
      <c r="H27" s="105" t="e">
        <f ca="1">IF(VLOOKUP($A$2,Table1[[Practice no.]:[9]],39,FALSE)="N/A","",VLOOKUP($A$2,Table1[[Practice no.]:[9]],39,FALSE))</f>
        <v>#VALUE!</v>
      </c>
      <c r="M27" s="107"/>
    </row>
    <row r="28" spans="1:14" ht="32.1" customHeight="1" thickBot="1">
      <c r="A28" s="294"/>
      <c r="C28" s="286" t="s">
        <v>48</v>
      </c>
      <c r="D28" s="287"/>
      <c r="E28" s="105" t="e">
        <f ca="1">IF(VLOOKUP($A$2,Table1[[Practice no.]:[4]],34,FALSE)="N/A","",VLOOKUP($A$2,Table1[[Practice no.]:[4]],34,FALSE))</f>
        <v>#VALUE!</v>
      </c>
      <c r="F28" s="286" t="s">
        <v>49</v>
      </c>
      <c r="G28" s="287"/>
      <c r="H28" s="105" t="e">
        <f ca="1">IF(VLOOKUP($A$2,Table1[[Practice no.]:[10]],40,FALSE)="N/A","",VLOOKUP($A$2,Table1[[Practice no.]:[10]],40,FALSE))</f>
        <v>#VALUE!</v>
      </c>
      <c r="M28" s="107"/>
    </row>
    <row r="29" spans="1:14" ht="32.1" customHeight="1" thickBot="1">
      <c r="A29" s="294"/>
      <c r="C29" s="286" t="s">
        <v>50</v>
      </c>
      <c r="D29" s="287"/>
      <c r="E29" s="105" t="e">
        <f ca="1">IF(VLOOKUP($A$2,Table1[[Practice no.]:[5]],35,FALSE)="N/A","",VLOOKUP($A$2,Table1[[Practice no.]:[5]],35,FALSE))</f>
        <v>#VALUE!</v>
      </c>
      <c r="F29" s="286" t="s">
        <v>51</v>
      </c>
      <c r="G29" s="287"/>
      <c r="H29" s="105" t="e">
        <f ca="1">IF(VLOOKUP($A$2,Table1[[Practice no.]:[11]],41,FALSE)="N/A","",VLOOKUP($A$2,Table1[[Practice no.]:[11]],41,FALSE))</f>
        <v>#VALUE!</v>
      </c>
      <c r="M29" s="107"/>
    </row>
    <row r="30" spans="1:14" ht="32.1" customHeight="1" thickBot="1">
      <c r="A30" s="294"/>
      <c r="C30" s="286" t="s">
        <v>52</v>
      </c>
      <c r="D30" s="287"/>
      <c r="E30" s="105" t="e">
        <f ca="1">IF(VLOOKUP($A$2,Table1[[Practice no.]:[6]],36,FALSE)="N/A","",VLOOKUP($A$2,Table1[[Practice no.]:[6]],36,FALSE))</f>
        <v>#VALUE!</v>
      </c>
      <c r="F30" s="286" t="s">
        <v>53</v>
      </c>
      <c r="G30" s="287"/>
      <c r="H30" s="105" t="e">
        <f ca="1">IF(VLOOKUP($A$2,Table1[[Practice no.]:[12]],42,FALSE)="N/A","",VLOOKUP($A$2,Table1[[Practice no.]:[12]],42,FALSE))</f>
        <v>#VALUE!</v>
      </c>
      <c r="M30" s="107"/>
    </row>
    <row r="31" spans="1:14" ht="14.1" thickBot="1">
      <c r="A31" s="279"/>
      <c r="B31" s="288"/>
      <c r="C31" s="289"/>
      <c r="D31" s="289"/>
      <c r="E31" s="289"/>
      <c r="F31" s="289"/>
      <c r="G31" s="289"/>
      <c r="H31" s="289"/>
      <c r="I31" s="289"/>
      <c r="J31" s="289"/>
      <c r="K31" s="289"/>
      <c r="L31" s="289"/>
      <c r="M31" s="290"/>
      <c r="N31" s="125"/>
    </row>
    <row r="32" spans="1:14" ht="252" customHeight="1" thickBot="1">
      <c r="A32" s="92" t="s">
        <v>521</v>
      </c>
      <c r="B32" s="291" t="s">
        <v>619</v>
      </c>
      <c r="C32" s="292"/>
      <c r="D32" s="292"/>
      <c r="E32" s="292"/>
      <c r="F32" s="292"/>
      <c r="G32" s="292"/>
      <c r="H32" s="292"/>
      <c r="I32" s="292"/>
      <c r="J32" s="292"/>
      <c r="K32" s="292"/>
      <c r="L32" s="292"/>
      <c r="M32" s="293"/>
      <c r="N32" s="122"/>
    </row>
    <row r="33" spans="1:14" ht="80.849999999999994" customHeight="1">
      <c r="A33" s="278" t="s">
        <v>523</v>
      </c>
      <c r="B33" s="280" t="s">
        <v>620</v>
      </c>
      <c r="C33" s="281"/>
      <c r="D33" s="281"/>
      <c r="E33" s="281"/>
      <c r="F33" s="281"/>
      <c r="G33" s="281"/>
      <c r="H33" s="281"/>
      <c r="I33" s="281"/>
      <c r="J33" s="281"/>
      <c r="K33" s="281"/>
      <c r="L33" s="281"/>
      <c r="M33" s="282"/>
      <c r="N33" s="133"/>
    </row>
    <row r="34" spans="1:14" ht="193.35" customHeight="1" thickBot="1">
      <c r="A34" s="279"/>
      <c r="B34" s="283"/>
      <c r="C34" s="284"/>
      <c r="D34" s="284"/>
      <c r="E34" s="284"/>
      <c r="F34" s="284"/>
      <c r="G34" s="284"/>
      <c r="H34" s="284"/>
      <c r="I34" s="284"/>
      <c r="J34" s="284"/>
      <c r="K34" s="284"/>
      <c r="L34" s="284"/>
      <c r="M34" s="285"/>
      <c r="N34" s="133"/>
    </row>
  </sheetData>
  <sheetProtection sheet="1" objects="1" scenarios="1"/>
  <mergeCells count="44">
    <mergeCell ref="B2:M2"/>
    <mergeCell ref="O2:Q2"/>
    <mergeCell ref="S2:U2"/>
    <mergeCell ref="B3:M3"/>
    <mergeCell ref="A4:A14"/>
    <mergeCell ref="B4:M4"/>
    <mergeCell ref="C5:D6"/>
    <mergeCell ref="C7:D8"/>
    <mergeCell ref="F7:G7"/>
    <mergeCell ref="F8:G8"/>
    <mergeCell ref="A15:A17"/>
    <mergeCell ref="A18:A19"/>
    <mergeCell ref="B18:M19"/>
    <mergeCell ref="A20:A23"/>
    <mergeCell ref="C9:D10"/>
    <mergeCell ref="G9:H9"/>
    <mergeCell ref="G10:H10"/>
    <mergeCell ref="C11:D12"/>
    <mergeCell ref="F11:G11"/>
    <mergeCell ref="H11:I11"/>
    <mergeCell ref="F12:G12"/>
    <mergeCell ref="H12:I12"/>
    <mergeCell ref="F27:G27"/>
    <mergeCell ref="C28:D28"/>
    <mergeCell ref="F28:G28"/>
    <mergeCell ref="B13:M13"/>
    <mergeCell ref="B14:M14"/>
    <mergeCell ref="B23:F23"/>
    <mergeCell ref="A33:A34"/>
    <mergeCell ref="B33:M34"/>
    <mergeCell ref="B21:L21"/>
    <mergeCell ref="C29:D29"/>
    <mergeCell ref="F29:G29"/>
    <mergeCell ref="C30:D30"/>
    <mergeCell ref="F30:G30"/>
    <mergeCell ref="B31:M31"/>
    <mergeCell ref="B32:M32"/>
    <mergeCell ref="A24:A31"/>
    <mergeCell ref="B24:M24"/>
    <mergeCell ref="C25:D25"/>
    <mergeCell ref="F25:G25"/>
    <mergeCell ref="C26:D26"/>
    <mergeCell ref="F26:G26"/>
    <mergeCell ref="C27:D27"/>
  </mergeCells>
  <pageMargins left="0.7" right="0.7" top="0.75" bottom="0.75" header="0.3" footer="0.3"/>
  <headerFooter>
    <oddFooter>&amp;C_x000D_&amp;1#&amp;"Calibri"&amp;8&amp;K000000 INTERNAL. This information is accessible to ADB Management and staff. It may be shared outside ADB with appropriate permission.</oddFooter>
  </headerFooter>
  <drawing r:id="rId1"/>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0416B83-8DEA-45F5-8DD6-B78FE7B99F36}">
  <sheetPr codeName="Sheet36"/>
  <dimension ref="A1:U34"/>
  <sheetViews>
    <sheetView zoomScale="70" zoomScaleNormal="70" workbookViewId="0">
      <pane ySplit="2" topLeftCell="A3" activePane="bottomLeft" state="frozen"/>
      <selection pane="bottomLeft" activeCell="A2" sqref="A2"/>
      <selection activeCell="A2" sqref="A2"/>
    </sheetView>
  </sheetViews>
  <sheetFormatPr defaultColWidth="8.85546875" defaultRowHeight="12.95"/>
  <cols>
    <col min="1" max="1" width="15.28515625" style="106" customWidth="1"/>
    <col min="2" max="13" width="11.85546875" style="106" customWidth="1"/>
    <col min="14" max="14" width="5.140625" style="106" customWidth="1"/>
    <col min="15" max="16" width="8.85546875" style="106"/>
    <col min="17" max="17" width="8.85546875" style="106" customWidth="1"/>
    <col min="18" max="18" width="2.28515625" style="106" customWidth="1"/>
    <col min="19" max="16384" width="8.85546875" style="106"/>
  </cols>
  <sheetData>
    <row r="1" spans="1:21" ht="14.1" thickBot="1"/>
    <row r="2" spans="1:21" ht="22.35" customHeight="1" thickBot="1">
      <c r="A2" s="89" t="e" cm="1">
        <f t="array" aca="1" ref="A2" ca="1">MID(CELL("filename",A2),FIND("]",CELL("filename",A2))+1,255)</f>
        <v>#VALUE!</v>
      </c>
      <c r="B2" s="318" t="e">
        <f ca="1">IF(VLOOKUP(A2,'Raw Data'!C6:D154,2,FALSE)="","",VLOOKUP(A2,'Raw Data'!C6:D154,2,FALSE))</f>
        <v>#VALUE!</v>
      </c>
      <c r="C2" s="319"/>
      <c r="D2" s="319"/>
      <c r="E2" s="319"/>
      <c r="F2" s="319"/>
      <c r="G2" s="319"/>
      <c r="H2" s="319"/>
      <c r="I2" s="319"/>
      <c r="J2" s="319"/>
      <c r="K2" s="319"/>
      <c r="L2" s="319"/>
      <c r="M2" s="320"/>
      <c r="N2" s="136"/>
      <c r="O2" s="321" t="str">
        <f>HYPERLINK("#'National level'!A15","Back to National level sheet")</f>
        <v>Back to National level sheet</v>
      </c>
      <c r="P2" s="321"/>
      <c r="Q2" s="321"/>
      <c r="S2" s="322" t="str">
        <f>HYPERLINK("#'Project level'!A21","Back to Project level sheet")</f>
        <v>Back to Project level sheet</v>
      </c>
      <c r="T2" s="322"/>
      <c r="U2" s="322"/>
    </row>
    <row r="3" spans="1:21" ht="150.75" customHeight="1" thickBot="1">
      <c r="A3" s="90" t="s">
        <v>500</v>
      </c>
      <c r="B3" s="323" t="s">
        <v>621</v>
      </c>
      <c r="C3" s="324"/>
      <c r="D3" s="324"/>
      <c r="E3" s="324"/>
      <c r="F3" s="324"/>
      <c r="G3" s="324"/>
      <c r="H3" s="324"/>
      <c r="I3" s="324"/>
      <c r="J3" s="324"/>
      <c r="K3" s="324"/>
      <c r="L3" s="324"/>
      <c r="M3" s="325"/>
      <c r="N3" s="122"/>
    </row>
    <row r="4" spans="1:21" ht="14.1" thickBot="1">
      <c r="A4" s="278" t="s">
        <v>502</v>
      </c>
      <c r="B4" s="295"/>
      <c r="C4" s="296"/>
      <c r="D4" s="296"/>
      <c r="E4" s="296"/>
      <c r="F4" s="296"/>
      <c r="G4" s="296"/>
      <c r="H4" s="296"/>
      <c r="I4" s="296"/>
      <c r="J4" s="296"/>
      <c r="K4" s="296"/>
      <c r="L4" s="296"/>
      <c r="M4" s="297"/>
      <c r="N4" s="125"/>
    </row>
    <row r="5" spans="1:21" ht="26.85" customHeight="1" thickBot="1">
      <c r="A5" s="294"/>
      <c r="C5" s="326" t="s">
        <v>77</v>
      </c>
      <c r="D5" s="327"/>
      <c r="E5" s="93" t="s">
        <v>78</v>
      </c>
      <c r="F5" s="93" t="s">
        <v>79</v>
      </c>
      <c r="G5" s="93" t="s">
        <v>80</v>
      </c>
      <c r="H5" s="93" t="s">
        <v>81</v>
      </c>
      <c r="I5" s="93" t="s">
        <v>82</v>
      </c>
      <c r="M5" s="107"/>
    </row>
    <row r="6" spans="1:21" ht="15" thickBot="1">
      <c r="A6" s="294"/>
      <c r="C6" s="328"/>
      <c r="D6" s="329"/>
      <c r="E6" s="94" t="e">
        <f ca="1">IF(VLOOKUP($A$2,Table1[[Practice no.]:[Mt]],3,FALSE)="N/A","",VLOOKUP($A$2,Table1[[Practice no.]:[Mt]],3,FALSE))</f>
        <v>#VALUE!</v>
      </c>
      <c r="F6" s="94" t="e">
        <f ca="1">IF(VLOOKUP($A$2,Table1[[Practice no.]:[F]],4,FALSE)="N/A","",VLOOKUP($A$2,Table1[[Practice no.]:[F]],4,FALSE))</f>
        <v>#VALUE!</v>
      </c>
      <c r="G6" s="94" t="e">
        <f ca="1">IF(VLOOKUP($A$2,Table1[[Practice no.]:[A]],5,FALSE)="N/A","",VLOOKUP($A$2,Table1[[Practice no.]:[A]],5,FALSE))</f>
        <v>#VALUE!</v>
      </c>
      <c r="H6" s="94" t="e">
        <f ca="1">IF(VLOOKUP($A$2,Table1[[Practice no.]:[T]],6,FALSE)="N/A","",VLOOKUP($A$2,Table1[[Practice no.]:[T]],6,FALSE))</f>
        <v>#VALUE!</v>
      </c>
      <c r="I6" s="94" t="e">
        <f ca="1">IF(VLOOKUP($A$2,Table1[[Practice no.]:[PI]],7,FALSE)="N/A","",VLOOKUP($A$2,Table1[[Practice no.]:[PI]],7,FALSE))</f>
        <v>#VALUE!</v>
      </c>
      <c r="M6" s="107"/>
    </row>
    <row r="7" spans="1:21" ht="26.85" customHeight="1" thickBot="1">
      <c r="A7" s="294"/>
      <c r="C7" s="326" t="s">
        <v>83</v>
      </c>
      <c r="D7" s="327"/>
      <c r="E7" s="95" t="s">
        <v>84</v>
      </c>
      <c r="F7" s="330" t="s">
        <v>85</v>
      </c>
      <c r="G7" s="331"/>
      <c r="H7" s="95" t="s">
        <v>86</v>
      </c>
      <c r="I7" s="95" t="s">
        <v>87</v>
      </c>
      <c r="M7" s="107"/>
    </row>
    <row r="8" spans="1:21" ht="15" thickBot="1">
      <c r="A8" s="294"/>
      <c r="C8" s="328"/>
      <c r="D8" s="329"/>
      <c r="E8" s="94" t="e">
        <f ca="1">IF(VLOOKUP($A$2,Table1[[Practice no.]:[LR]],8,FALSE)="N/A","",VLOOKUP(A$2,Table1[[Practice no.]:[LR]],8,FALSE))</f>
        <v>#VALUE!</v>
      </c>
      <c r="F8" s="311" t="e">
        <f ca="1">IF(VLOOKUP($A$2,Table1[[Practice no.]:[PH]],9,FALSE)="N/A","",VLOOKUP($A$2,Table1[[Practice no.]:[PH]],9,FALSE))</f>
        <v>#VALUE!</v>
      </c>
      <c r="G8" s="312"/>
      <c r="H8" s="94" t="e">
        <f ca="1">IF(VLOOKUP($A$2,Table1[[Practice no.]:[EH]],10,FALSE)="N/A","",VLOOKUP($A$2,Table1[[Practice no.]:[EH]],10,FALSE))</f>
        <v>#VALUE!</v>
      </c>
      <c r="I8" s="94" t="e">
        <f ca="1">IF(VLOOKUP($A$2,Table1[[Practice no.]:[UR]],11,FALSE)="N/A","",VLOOKUP($A$2,Table1[[Practice no.]:[UR]],11,FALSE))</f>
        <v>#VALUE!</v>
      </c>
      <c r="M8" s="107"/>
    </row>
    <row r="9" spans="1:21" ht="26.85" customHeight="1" thickBot="1">
      <c r="A9" s="294"/>
      <c r="C9" s="332" t="s">
        <v>88</v>
      </c>
      <c r="D9" s="333"/>
      <c r="E9" s="95" t="s">
        <v>89</v>
      </c>
      <c r="F9" s="95" t="s">
        <v>90</v>
      </c>
      <c r="G9" s="330" t="s">
        <v>91</v>
      </c>
      <c r="H9" s="331"/>
      <c r="I9" s="95" t="s">
        <v>92</v>
      </c>
      <c r="M9" s="107"/>
    </row>
    <row r="10" spans="1:21" ht="15" thickBot="1">
      <c r="A10" s="294"/>
      <c r="C10" s="334"/>
      <c r="D10" s="335"/>
      <c r="E10" s="94" t="e">
        <f ca="1">IF(VLOOKUP($A$2,Table1[[Practice no.]:[P]],12,FALSE)="N/A","",VLOOKUP($A$2,Table1[[Practice no.]:[P]],12,FALSE))</f>
        <v>#VALUE!</v>
      </c>
      <c r="F10" s="94" t="e">
        <f ca="1">IF(VLOOKUP($A$2,Table1[[Practice no.]:[D]],13,FALSE)="N/A","",VLOOKUP($A$2,Table1[[Practice no.]:[D]],13,FALSE))</f>
        <v>#VALUE!</v>
      </c>
      <c r="G10" s="313" t="e">
        <f ca="1">IF(VLOOKUP($A$2,Table1[[Practice no.]:[C]],14,FALSE)="N/A","",VLOOKUP($A$2,Table1[[Practice no.]:[C]],14,FALSE))</f>
        <v>#VALUE!</v>
      </c>
      <c r="H10" s="314"/>
      <c r="I10" s="96" t="e">
        <f ca="1">IF(VLOOKUP($A$2,Table1[[Practice no.]:[M]],15,FALSE)="N/A","",VLOOKUP($A$2,Table1[[Practice no.]:[M]],15,FALSE))</f>
        <v>#VALUE!</v>
      </c>
      <c r="M10" s="107"/>
    </row>
    <row r="11" spans="1:21" ht="14.1" customHeight="1" thickBot="1">
      <c r="A11" s="294"/>
      <c r="C11" s="332" t="s">
        <v>93</v>
      </c>
      <c r="D11" s="333"/>
      <c r="E11" s="95" t="s">
        <v>94</v>
      </c>
      <c r="F11" s="330" t="s">
        <v>95</v>
      </c>
      <c r="G11" s="331"/>
      <c r="H11" s="330" t="s">
        <v>96</v>
      </c>
      <c r="I11" s="331"/>
      <c r="M11" s="107"/>
    </row>
    <row r="12" spans="1:21" ht="15" thickBot="1">
      <c r="A12" s="294"/>
      <c r="C12" s="334"/>
      <c r="D12" s="335"/>
      <c r="E12" s="94" t="e">
        <f ca="1">IF(VLOOKUP($A$2,Table1[[Practice no.]:[In]],16,FALSE)="N/A","",VLOOKUP($A$2,Table1[[Practice no.]:[In]],16,FALSE))</f>
        <v>#VALUE!</v>
      </c>
      <c r="F12" s="311" t="e">
        <f ca="1">IF(VLOOKUP($A$2,Table1[[Practice no.]:[Pr]],17,FALSE)="N/A","",VLOOKUP($A$2,Table1[[Practice no.]:[Pr]],17,FALSE))</f>
        <v>#VALUE!</v>
      </c>
      <c r="G12" s="312"/>
      <c r="H12" s="313" t="e">
        <f ca="1">IF(VLOOKUP($A$2,Table1[[Practice no.]:[Tr]],18,FALSE)="N/A","",VLOOKUP($A$2,Table1[[Practice no.]:[Tr]],18,FALSE))</f>
        <v>#VALUE!</v>
      </c>
      <c r="I12" s="314"/>
      <c r="M12" s="107"/>
    </row>
    <row r="13" spans="1:21">
      <c r="A13" s="294"/>
      <c r="B13" s="315"/>
      <c r="C13" s="316"/>
      <c r="D13" s="316"/>
      <c r="E13" s="316"/>
      <c r="F13" s="316"/>
      <c r="G13" s="316"/>
      <c r="H13" s="316"/>
      <c r="I13" s="316"/>
      <c r="J13" s="316"/>
      <c r="K13" s="316"/>
      <c r="L13" s="316"/>
      <c r="M13" s="317"/>
      <c r="N13" s="125"/>
    </row>
    <row r="14" spans="1:21" ht="14.1" thickBot="1">
      <c r="A14" s="279"/>
      <c r="B14" s="288"/>
      <c r="C14" s="289"/>
      <c r="D14" s="289"/>
      <c r="E14" s="289"/>
      <c r="F14" s="289"/>
      <c r="G14" s="289"/>
      <c r="H14" s="289"/>
      <c r="I14" s="289"/>
      <c r="J14" s="289"/>
      <c r="K14" s="289"/>
      <c r="L14" s="289"/>
      <c r="M14" s="290"/>
      <c r="N14" s="125"/>
    </row>
    <row r="15" spans="1:21">
      <c r="A15" s="278" t="s">
        <v>503</v>
      </c>
      <c r="B15" s="97">
        <v>1</v>
      </c>
      <c r="C15" s="97">
        <v>2</v>
      </c>
      <c r="D15" s="97">
        <v>3</v>
      </c>
      <c r="E15" s="98">
        <v>4</v>
      </c>
      <c r="F15" s="98">
        <v>5</v>
      </c>
      <c r="G15" s="98">
        <v>6</v>
      </c>
      <c r="H15" s="99">
        <v>7</v>
      </c>
      <c r="I15" s="99">
        <v>8</v>
      </c>
      <c r="J15" s="99">
        <v>9</v>
      </c>
      <c r="K15" s="100">
        <v>10</v>
      </c>
      <c r="L15" s="100">
        <v>11</v>
      </c>
      <c r="M15" s="100">
        <v>12</v>
      </c>
      <c r="N15" s="137"/>
    </row>
    <row r="16" spans="1:21" ht="17.100000000000001" thickBot="1">
      <c r="A16" s="294"/>
      <c r="B16" s="101" t="s">
        <v>504</v>
      </c>
      <c r="C16" s="101" t="s">
        <v>505</v>
      </c>
      <c r="D16" s="101" t="s">
        <v>506</v>
      </c>
      <c r="E16" s="102" t="s">
        <v>507</v>
      </c>
      <c r="F16" s="102" t="s">
        <v>508</v>
      </c>
      <c r="G16" s="102" t="s">
        <v>509</v>
      </c>
      <c r="H16" s="103" t="s">
        <v>510</v>
      </c>
      <c r="I16" s="103" t="s">
        <v>511</v>
      </c>
      <c r="J16" s="103" t="s">
        <v>512</v>
      </c>
      <c r="K16" s="104" t="s">
        <v>513</v>
      </c>
      <c r="L16" s="104" t="s">
        <v>514</v>
      </c>
      <c r="M16" s="104" t="s">
        <v>515</v>
      </c>
      <c r="N16" s="137"/>
    </row>
    <row r="17" spans="1:14" ht="23.1" customHeight="1" thickBot="1">
      <c r="A17" s="279"/>
      <c r="B17" s="112" t="e">
        <f ca="1">IF(VLOOKUP($A$2,Table1[[Practice no.]:[ 1 C02]],19,FALSE)="N/A","",VLOOKUP(VLOOKUP($A$2,Table1[[Practice no.]:[ 1 C02]],19,FALSE),List!$A$2:$B$3,2,FALSE))</f>
        <v>#VALUE!</v>
      </c>
      <c r="C17" s="112" t="e">
        <f ca="1">IF(VLOOKUP($A$2,Table1[[Practice no.]:[2 Res]],20,FALSE)="N/A","",VLOOKUP(VLOOKUP($A$2,Table1[[Practice no.]:[2 Res]],20,FALSE),List!$A$2:$B$3,2,FALSE))</f>
        <v>#VALUE!</v>
      </c>
      <c r="D17" s="112" t="e">
        <f ca="1">IF(VLOOKUP($A$2,Table1[[Practice no.]:[3 W&amp;L]],21,FALSE)="N/A","",VLOOKUP(VLOOKUP($A$2,Table1[[Practice no.]:[3 W&amp;L]],21,FALSE),List!$A$2:$B$3,2,FALSE))</f>
        <v>#VALUE!</v>
      </c>
      <c r="E17" s="112" t="e">
        <f ca="1">IF(VLOOKUP($A$2,Table1[[Practice no.]:[4 
Pol]],22,FALSE)="N/A","",VLOOKUP(VLOOKUP($A$2,Table1[[Practice no.]:[4 
Pol]],22,FALSE),List!$A$2:$B$3,2,FALSE))</f>
        <v>#VALUE!</v>
      </c>
      <c r="F17" s="112" t="e">
        <f ca="1">IF(VLOOKUP($A$2,Table1[[Practice no.]:[5 QoL]],23,FALSE)="N/A","",VLOOKUP(VLOOKUP($A$2,Table1[[Practice no.]:[5 QoL]],23,FALSE),List!$A$2:$B$3,2,FALSE))</f>
        <v>#VALUE!</v>
      </c>
      <c r="G17" s="112" t="e">
        <f ca="1">IF(VLOOKUP($A$2,Table1[[Practice no.]:[6 
Bio]],24,FALSE)="N/A","",VLOOKUP(VLOOKUP($A$2,Table1[[Practice no.]:[6 
Bio]],24,FALSE),List!$A$2:$B$3,2,FALSE))</f>
        <v>#VALUE!</v>
      </c>
      <c r="H17" s="112" t="e">
        <f ca="1">IF(VLOOKUP($A$2,Table1[[Practice no.]:[7 
Dis]],25,FALSE)="N/A","",VLOOKUP(VLOOKUP($A$2,Table1[[Practice no.]:[7 
Dis]],25,FALSE),List!$A$2:$B$3,2,FALSE))</f>
        <v>#VALUE!</v>
      </c>
      <c r="I17" s="112" t="e">
        <f ca="1">IF(VLOOKUP($A$2,Table1[[Practice no.]:[8 
Mat]],26,FALSE)="N/A","",VLOOKUP(VLOOKUP($A$2,Table1[[Practice no.]:[8 
Mat]],26,FALSE),List!$A$2:$B$3,2,FALSE))</f>
        <v>#VALUE!</v>
      </c>
      <c r="J17" s="112" t="e">
        <f ca="1">IF(VLOOKUP($A$2,Table1[[Practice no.]:[9 
Inc]],27,FALSE)="N/A","",VLOOKUP(VLOOKUP($A$2,Table1[[Practice no.]:[9 
Inc]],27,FALSE),List!$A$2:$B$3,2,FALSE))</f>
        <v>#VALUE!</v>
      </c>
      <c r="K17" s="112" t="e">
        <f ca="1">IF(VLOOKUP($A$2,Table1[[Practice no.]:[10 Con]],28,FALSE)="N/A","",VLOOKUP(VLOOKUP($A$2,Table1[[Practice no.]:[10 Con]],28,FALSE),List!$A$2:$B$3,2,FALSE))</f>
        <v>#VALUE!</v>
      </c>
      <c r="L17" s="112" t="e">
        <f ca="1">IF(VLOOKUP($A$2,Table1[[Practice no.]:[11 Saf]],29,FALSE)="N/A","",VLOOKUP(VLOOKUP($A$2,Table1[[Practice no.]:[11 Saf]],29,FALSE),List!$A$2:$B$3,2,FALSE))</f>
        <v>#VALUE!</v>
      </c>
      <c r="M17" s="112" t="e">
        <f ca="1">IF(VLOOKUP($A$2,Table1[[Practice no.]:[12 Aff]],30,FALSE)="N/A","",VLOOKUP(VLOOKUP($A$2,Table1[[Practice no.]:[12 Aff]],30,FALSE),List!$A$2:$B$3,2,FALSE))</f>
        <v>#VALUE!</v>
      </c>
      <c r="N17" s="138"/>
    </row>
    <row r="18" spans="1:14" ht="125.85" customHeight="1">
      <c r="A18" s="278" t="s">
        <v>516</v>
      </c>
      <c r="B18" s="298" t="s">
        <v>622</v>
      </c>
      <c r="C18" s="299"/>
      <c r="D18" s="299"/>
      <c r="E18" s="299"/>
      <c r="F18" s="299"/>
      <c r="G18" s="299"/>
      <c r="H18" s="299"/>
      <c r="I18" s="299"/>
      <c r="J18" s="299"/>
      <c r="K18" s="299"/>
      <c r="L18" s="299"/>
      <c r="M18" s="300"/>
      <c r="N18" s="133"/>
    </row>
    <row r="19" spans="1:14" ht="141" customHeight="1" thickBot="1">
      <c r="A19" s="279"/>
      <c r="B19" s="301"/>
      <c r="C19" s="302"/>
      <c r="D19" s="302"/>
      <c r="E19" s="302"/>
      <c r="F19" s="302"/>
      <c r="G19" s="302"/>
      <c r="H19" s="302"/>
      <c r="I19" s="302"/>
      <c r="J19" s="302"/>
      <c r="K19" s="302"/>
      <c r="L19" s="302"/>
      <c r="M19" s="303"/>
      <c r="N19" s="133"/>
    </row>
    <row r="20" spans="1:14" ht="124.35" customHeight="1">
      <c r="A20" s="304" t="s">
        <v>518</v>
      </c>
      <c r="B20" s="120"/>
      <c r="C20" s="121"/>
      <c r="D20" s="121"/>
      <c r="E20" s="121"/>
      <c r="F20" s="121"/>
      <c r="G20" s="121"/>
      <c r="H20" s="121"/>
      <c r="I20" s="121"/>
      <c r="J20" s="121"/>
      <c r="K20" s="121"/>
      <c r="L20" s="121"/>
      <c r="M20" s="124"/>
      <c r="N20" s="134"/>
    </row>
    <row r="21" spans="1:14" ht="19.350000000000001" customHeight="1">
      <c r="A21" s="338"/>
      <c r="B21" s="377" t="s">
        <v>623</v>
      </c>
      <c r="C21" s="375"/>
      <c r="D21" s="375"/>
      <c r="E21" s="375"/>
      <c r="F21" s="375"/>
      <c r="G21" s="375"/>
      <c r="H21" s="375" t="s">
        <v>624</v>
      </c>
      <c r="I21" s="375"/>
      <c r="J21" s="375"/>
      <c r="K21" s="375"/>
      <c r="L21" s="375"/>
      <c r="M21" s="376"/>
      <c r="N21" s="126"/>
    </row>
    <row r="22" spans="1:14" ht="123.75" customHeight="1">
      <c r="A22" s="338"/>
      <c r="B22" s="118"/>
      <c r="C22" s="119"/>
      <c r="D22" s="119"/>
      <c r="E22" s="116"/>
      <c r="F22" s="119"/>
      <c r="G22" s="119"/>
      <c r="H22" s="119"/>
      <c r="I22" s="119"/>
      <c r="J22" s="122"/>
      <c r="K22" s="116"/>
      <c r="L22" s="116"/>
      <c r="M22" s="117"/>
      <c r="N22" s="116"/>
    </row>
    <row r="23" spans="1:14" ht="35.85" customHeight="1" thickBot="1">
      <c r="A23" s="305"/>
      <c r="B23" s="339" t="s">
        <v>625</v>
      </c>
      <c r="C23" s="340"/>
      <c r="D23" s="340"/>
      <c r="E23" s="340"/>
      <c r="F23" s="340"/>
      <c r="G23" s="340"/>
      <c r="H23" s="340" t="s">
        <v>626</v>
      </c>
      <c r="I23" s="340"/>
      <c r="J23" s="340"/>
      <c r="K23" s="340"/>
      <c r="L23" s="340"/>
      <c r="M23" s="374"/>
      <c r="N23" s="119"/>
    </row>
    <row r="24" spans="1:14" ht="14.1" thickBot="1">
      <c r="A24" s="278" t="s">
        <v>57</v>
      </c>
      <c r="B24" s="295"/>
      <c r="C24" s="296"/>
      <c r="D24" s="296"/>
      <c r="E24" s="296"/>
      <c r="F24" s="296"/>
      <c r="G24" s="296"/>
      <c r="H24" s="296"/>
      <c r="I24" s="296"/>
      <c r="J24" s="296"/>
      <c r="K24" s="296"/>
      <c r="L24" s="296"/>
      <c r="M24" s="297"/>
      <c r="N24" s="125"/>
    </row>
    <row r="25" spans="1:14" ht="32.1" customHeight="1" thickBot="1">
      <c r="A25" s="294"/>
      <c r="C25" s="286" t="s">
        <v>42</v>
      </c>
      <c r="D25" s="287"/>
      <c r="E25" s="105" t="e">
        <f ca="1">IF(VLOOKUP($A$2,Table1[[Practice no.]:[1]],31,FALSE)="N/A","",VLOOKUP($A$2,Table1[[Practice no.]:[1]],31,FALSE))</f>
        <v>#VALUE!</v>
      </c>
      <c r="F25" s="286" t="s">
        <v>520</v>
      </c>
      <c r="G25" s="287"/>
      <c r="H25" s="105" t="e">
        <f ca="1">IF(VLOOKUP($A$2,Table1[[Practice no.]:[7]],37,FALSE)="N/A","",VLOOKUP($A$2,Table1[[Practice no.]:[7]],37,FALSE))</f>
        <v>#VALUE!</v>
      </c>
      <c r="M25" s="107"/>
    </row>
    <row r="26" spans="1:14" ht="32.1" customHeight="1" thickBot="1">
      <c r="A26" s="294"/>
      <c r="C26" s="286" t="s">
        <v>44</v>
      </c>
      <c r="D26" s="287"/>
      <c r="E26" s="105" t="e">
        <f ca="1">IF(VLOOKUP($A$2,Table1[[Practice no.]:[2]],32,FALSE)="N/A","",VLOOKUP($A$2,Table1[[Practice no.]:[2]],32,FALSE))</f>
        <v>#VALUE!</v>
      </c>
      <c r="F26" s="286" t="s">
        <v>45</v>
      </c>
      <c r="G26" s="287"/>
      <c r="H26" s="105" t="e">
        <f ca="1">IF(VLOOKUP($A$2,Table1[[Practice no.]:[8]],38,FALSE)="N/A","",VLOOKUP($A$2,Table1[[Practice no.]:[8]],38,FALSE))</f>
        <v>#VALUE!</v>
      </c>
      <c r="M26" s="107"/>
    </row>
    <row r="27" spans="1:14" ht="32.1" customHeight="1" thickBot="1">
      <c r="A27" s="294"/>
      <c r="C27" s="286" t="s">
        <v>46</v>
      </c>
      <c r="D27" s="287"/>
      <c r="E27" s="105" t="e">
        <f ca="1">IF(VLOOKUP($A$2,Table1[[Practice no.]:[3]],33,FALSE)="N/A","",VLOOKUP($A$2,Table1[[Practice no.]:[3]],33,FALSE))</f>
        <v>#VALUE!</v>
      </c>
      <c r="F27" s="286" t="s">
        <v>47</v>
      </c>
      <c r="G27" s="287"/>
      <c r="H27" s="105" t="e">
        <f ca="1">IF(VLOOKUP($A$2,Table1[[Practice no.]:[9]],39,FALSE)="N/A","",VLOOKUP($A$2,Table1[[Practice no.]:[9]],39,FALSE))</f>
        <v>#VALUE!</v>
      </c>
      <c r="M27" s="107"/>
    </row>
    <row r="28" spans="1:14" ht="32.1" customHeight="1" thickBot="1">
      <c r="A28" s="294"/>
      <c r="C28" s="286" t="s">
        <v>48</v>
      </c>
      <c r="D28" s="287"/>
      <c r="E28" s="105" t="e">
        <f ca="1">IF(VLOOKUP($A$2,Table1[[Practice no.]:[4]],34,FALSE)="N/A","",VLOOKUP($A$2,Table1[[Practice no.]:[4]],34,FALSE))</f>
        <v>#VALUE!</v>
      </c>
      <c r="F28" s="286" t="s">
        <v>49</v>
      </c>
      <c r="G28" s="287"/>
      <c r="H28" s="105" t="e">
        <f ca="1">IF(VLOOKUP($A$2,Table1[[Practice no.]:[10]],40,FALSE)="N/A","",VLOOKUP($A$2,Table1[[Practice no.]:[10]],40,FALSE))</f>
        <v>#VALUE!</v>
      </c>
      <c r="M28" s="107"/>
    </row>
    <row r="29" spans="1:14" ht="32.1" customHeight="1" thickBot="1">
      <c r="A29" s="294"/>
      <c r="C29" s="286" t="s">
        <v>50</v>
      </c>
      <c r="D29" s="287"/>
      <c r="E29" s="105" t="e">
        <f ca="1">IF(VLOOKUP($A$2,Table1[[Practice no.]:[5]],35,FALSE)="N/A","",VLOOKUP($A$2,Table1[[Practice no.]:[5]],35,FALSE))</f>
        <v>#VALUE!</v>
      </c>
      <c r="F29" s="286" t="s">
        <v>51</v>
      </c>
      <c r="G29" s="287"/>
      <c r="H29" s="105" t="e">
        <f ca="1">IF(VLOOKUP($A$2,Table1[[Practice no.]:[11]],41,FALSE)="N/A","",VLOOKUP($A$2,Table1[[Practice no.]:[11]],41,FALSE))</f>
        <v>#VALUE!</v>
      </c>
      <c r="M29" s="107"/>
    </row>
    <row r="30" spans="1:14" ht="32.1" customHeight="1" thickBot="1">
      <c r="A30" s="294"/>
      <c r="C30" s="286" t="s">
        <v>52</v>
      </c>
      <c r="D30" s="287"/>
      <c r="E30" s="105" t="e">
        <f ca="1">IF(VLOOKUP($A$2,Table1[[Practice no.]:[6]],36,FALSE)="N/A","",VLOOKUP($A$2,Table1[[Practice no.]:[6]],36,FALSE))</f>
        <v>#VALUE!</v>
      </c>
      <c r="F30" s="286" t="s">
        <v>53</v>
      </c>
      <c r="G30" s="287"/>
      <c r="H30" s="105" t="e">
        <f ca="1">IF(VLOOKUP($A$2,Table1[[Practice no.]:[12]],42,FALSE)="N/A","",VLOOKUP($A$2,Table1[[Practice no.]:[12]],42,FALSE))</f>
        <v>#VALUE!</v>
      </c>
      <c r="M30" s="107"/>
    </row>
    <row r="31" spans="1:14" ht="14.1" thickBot="1">
      <c r="A31" s="279"/>
      <c r="B31" s="288"/>
      <c r="C31" s="289"/>
      <c r="D31" s="289"/>
      <c r="E31" s="289"/>
      <c r="F31" s="289"/>
      <c r="G31" s="289"/>
      <c r="H31" s="289"/>
      <c r="I31" s="289"/>
      <c r="J31" s="289"/>
      <c r="K31" s="289"/>
      <c r="L31" s="289"/>
      <c r="M31" s="290"/>
      <c r="N31" s="125"/>
    </row>
    <row r="32" spans="1:14" ht="252" customHeight="1" thickBot="1">
      <c r="A32" s="92" t="s">
        <v>521</v>
      </c>
      <c r="B32" s="291" t="s">
        <v>627</v>
      </c>
      <c r="C32" s="292"/>
      <c r="D32" s="292"/>
      <c r="E32" s="292"/>
      <c r="F32" s="292"/>
      <c r="G32" s="292"/>
      <c r="H32" s="292"/>
      <c r="I32" s="292"/>
      <c r="J32" s="292"/>
      <c r="K32" s="292"/>
      <c r="L32" s="292"/>
      <c r="M32" s="293"/>
      <c r="N32" s="122"/>
    </row>
    <row r="33" spans="1:14" ht="80.849999999999994" customHeight="1">
      <c r="A33" s="278" t="s">
        <v>523</v>
      </c>
      <c r="B33" s="280" t="s">
        <v>628</v>
      </c>
      <c r="C33" s="281"/>
      <c r="D33" s="281"/>
      <c r="E33" s="281"/>
      <c r="F33" s="281"/>
      <c r="G33" s="281"/>
      <c r="H33" s="281"/>
      <c r="I33" s="281"/>
      <c r="J33" s="281"/>
      <c r="K33" s="281"/>
      <c r="L33" s="281"/>
      <c r="M33" s="282"/>
      <c r="N33" s="133"/>
    </row>
    <row r="34" spans="1:14" ht="193.35" customHeight="1" thickBot="1">
      <c r="A34" s="279"/>
      <c r="B34" s="283"/>
      <c r="C34" s="284"/>
      <c r="D34" s="284"/>
      <c r="E34" s="284"/>
      <c r="F34" s="284"/>
      <c r="G34" s="284"/>
      <c r="H34" s="284"/>
      <c r="I34" s="284"/>
      <c r="J34" s="284"/>
      <c r="K34" s="284"/>
      <c r="L34" s="284"/>
      <c r="M34" s="285"/>
      <c r="N34" s="133"/>
    </row>
  </sheetData>
  <sheetProtection sheet="1" objects="1" scenarios="1"/>
  <mergeCells count="46">
    <mergeCell ref="B2:M2"/>
    <mergeCell ref="O2:Q2"/>
    <mergeCell ref="S2:U2"/>
    <mergeCell ref="B3:M3"/>
    <mergeCell ref="A4:A14"/>
    <mergeCell ref="B4:M4"/>
    <mergeCell ref="C5:D6"/>
    <mergeCell ref="C7:D8"/>
    <mergeCell ref="F7:G7"/>
    <mergeCell ref="F8:G8"/>
    <mergeCell ref="A20:A23"/>
    <mergeCell ref="B23:G23"/>
    <mergeCell ref="C9:D10"/>
    <mergeCell ref="G9:H9"/>
    <mergeCell ref="G10:H10"/>
    <mergeCell ref="C11:D12"/>
    <mergeCell ref="F11:G11"/>
    <mergeCell ref="H11:I11"/>
    <mergeCell ref="F12:G12"/>
    <mergeCell ref="H12:I12"/>
    <mergeCell ref="B13:M13"/>
    <mergeCell ref="B14:M14"/>
    <mergeCell ref="A15:A17"/>
    <mergeCell ref="A18:A19"/>
    <mergeCell ref="B18:M19"/>
    <mergeCell ref="F26:G26"/>
    <mergeCell ref="C27:D27"/>
    <mergeCell ref="F27:G27"/>
    <mergeCell ref="C28:D28"/>
    <mergeCell ref="F28:G28"/>
    <mergeCell ref="A33:A34"/>
    <mergeCell ref="B33:M34"/>
    <mergeCell ref="H23:M23"/>
    <mergeCell ref="H21:M21"/>
    <mergeCell ref="B21:G21"/>
    <mergeCell ref="C29:D29"/>
    <mergeCell ref="F29:G29"/>
    <mergeCell ref="C30:D30"/>
    <mergeCell ref="F30:G30"/>
    <mergeCell ref="B31:M31"/>
    <mergeCell ref="B32:M32"/>
    <mergeCell ref="A24:A31"/>
    <mergeCell ref="B24:M24"/>
    <mergeCell ref="C25:D25"/>
    <mergeCell ref="F25:G25"/>
    <mergeCell ref="C26:D26"/>
  </mergeCells>
  <pageMargins left="0.7" right="0.7" top="0.75" bottom="0.75" header="0.3" footer="0.3"/>
  <headerFooter>
    <oddFooter>&amp;C_x000D_&amp;1#&amp;"Calibri"&amp;8&amp;K000000 INTERNAL. This information is accessible to ADB Management and staff. It may be shared outside ADB with appropriate permission.</oddFooter>
  </headerFooter>
  <drawing r:id="rId1"/>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50459A5-F507-4B6B-B1B5-B81DBA79C954}">
  <sheetPr codeName="Sheet25"/>
  <dimension ref="A1:U36"/>
  <sheetViews>
    <sheetView zoomScale="70" zoomScaleNormal="70" workbookViewId="0">
      <pane ySplit="2" topLeftCell="A3" activePane="bottomLeft" state="frozen"/>
      <selection pane="bottomLeft" activeCell="A2" sqref="A2"/>
      <selection activeCell="A2" sqref="A2"/>
    </sheetView>
  </sheetViews>
  <sheetFormatPr defaultColWidth="8.85546875" defaultRowHeight="12.95"/>
  <cols>
    <col min="1" max="1" width="15.28515625" style="106" customWidth="1"/>
    <col min="2" max="13" width="11.85546875" style="106" customWidth="1"/>
    <col min="14" max="14" width="5.140625" style="106" customWidth="1"/>
    <col min="15" max="16" width="8.85546875" style="106"/>
    <col min="17" max="17" width="8.85546875" style="106" customWidth="1"/>
    <col min="18" max="18" width="2.28515625" style="106" customWidth="1"/>
    <col min="19" max="16384" width="8.85546875" style="106"/>
  </cols>
  <sheetData>
    <row r="1" spans="1:21" ht="14.1" thickBot="1"/>
    <row r="2" spans="1:21" ht="22.35" customHeight="1" thickBot="1">
      <c r="A2" s="89" t="e" cm="1">
        <f t="array" aca="1" ref="A2" ca="1">MID(CELL("filename",A2),FIND("]",CELL("filename",A2))+1,255)</f>
        <v>#VALUE!</v>
      </c>
      <c r="B2" s="318" t="e">
        <f ca="1">IF(VLOOKUP(A2,'Raw Data'!C6:D154,2,FALSE)="","",VLOOKUP(A2,'Raw Data'!C6:D154,2,FALSE))</f>
        <v>#VALUE!</v>
      </c>
      <c r="C2" s="319"/>
      <c r="D2" s="319"/>
      <c r="E2" s="319"/>
      <c r="F2" s="319"/>
      <c r="G2" s="319"/>
      <c r="H2" s="319"/>
      <c r="I2" s="319"/>
      <c r="J2" s="319"/>
      <c r="K2" s="319"/>
      <c r="L2" s="319"/>
      <c r="M2" s="320"/>
      <c r="N2" s="136"/>
      <c r="O2" s="321" t="str">
        <f>HYPERLINK("#'National level'!A15","Back to National level sheet")</f>
        <v>Back to National level sheet</v>
      </c>
      <c r="P2" s="321"/>
      <c r="Q2" s="321"/>
      <c r="S2" s="322" t="str">
        <f>HYPERLINK("#'Project level'!A21","Back to Project level sheet")</f>
        <v>Back to Project level sheet</v>
      </c>
      <c r="T2" s="322"/>
      <c r="U2" s="322"/>
    </row>
    <row r="3" spans="1:21" ht="150.75" customHeight="1" thickBot="1">
      <c r="A3" s="90" t="s">
        <v>500</v>
      </c>
      <c r="B3" s="323" t="s">
        <v>629</v>
      </c>
      <c r="C3" s="324"/>
      <c r="D3" s="324"/>
      <c r="E3" s="324"/>
      <c r="F3" s="324"/>
      <c r="G3" s="324"/>
      <c r="H3" s="324"/>
      <c r="I3" s="324"/>
      <c r="J3" s="324"/>
      <c r="K3" s="324"/>
      <c r="L3" s="324"/>
      <c r="M3" s="325"/>
      <c r="N3" s="122"/>
    </row>
    <row r="4" spans="1:21" ht="14.1" thickBot="1">
      <c r="A4" s="278" t="s">
        <v>502</v>
      </c>
      <c r="B4" s="295"/>
      <c r="C4" s="296"/>
      <c r="D4" s="296"/>
      <c r="E4" s="296"/>
      <c r="F4" s="296"/>
      <c r="G4" s="296"/>
      <c r="H4" s="296"/>
      <c r="I4" s="296"/>
      <c r="J4" s="296"/>
      <c r="K4" s="296"/>
      <c r="L4" s="296"/>
      <c r="M4" s="297"/>
      <c r="N4" s="125"/>
    </row>
    <row r="5" spans="1:21" ht="26.85" customHeight="1" thickBot="1">
      <c r="A5" s="294"/>
      <c r="C5" s="326" t="s">
        <v>77</v>
      </c>
      <c r="D5" s="327"/>
      <c r="E5" s="93" t="s">
        <v>78</v>
      </c>
      <c r="F5" s="93" t="s">
        <v>79</v>
      </c>
      <c r="G5" s="93" t="s">
        <v>80</v>
      </c>
      <c r="H5" s="93" t="s">
        <v>81</v>
      </c>
      <c r="I5" s="93" t="s">
        <v>82</v>
      </c>
      <c r="M5" s="107"/>
    </row>
    <row r="6" spans="1:21" ht="15" thickBot="1">
      <c r="A6" s="294"/>
      <c r="C6" s="328"/>
      <c r="D6" s="329"/>
      <c r="E6" s="94" t="e">
        <f ca="1">IF(VLOOKUP($A$2,Table1[[Practice no.]:[Mt]],3,FALSE)="N/A","",VLOOKUP($A$2,Table1[[Practice no.]:[Mt]],3,FALSE))</f>
        <v>#VALUE!</v>
      </c>
      <c r="F6" s="94" t="e">
        <f ca="1">IF(VLOOKUP($A$2,Table1[[Practice no.]:[F]],4,FALSE)="N/A","",VLOOKUP($A$2,Table1[[Practice no.]:[F]],4,FALSE))</f>
        <v>#VALUE!</v>
      </c>
      <c r="G6" s="94" t="e">
        <f ca="1">IF(VLOOKUP($A$2,Table1[[Practice no.]:[A]],5,FALSE)="N/A","",VLOOKUP($A$2,Table1[[Practice no.]:[A]],5,FALSE))</f>
        <v>#VALUE!</v>
      </c>
      <c r="H6" s="94" t="e">
        <f ca="1">IF(VLOOKUP($A$2,Table1[[Practice no.]:[T]],6,FALSE)="N/A","",VLOOKUP($A$2,Table1[[Practice no.]:[T]],6,FALSE))</f>
        <v>#VALUE!</v>
      </c>
      <c r="I6" s="94" t="e">
        <f ca="1">IF(VLOOKUP($A$2,Table1[[Practice no.]:[PI]],7,FALSE)="N/A","",VLOOKUP($A$2,Table1[[Practice no.]:[PI]],7,FALSE))</f>
        <v>#VALUE!</v>
      </c>
      <c r="M6" s="107"/>
    </row>
    <row r="7" spans="1:21" ht="26.85" customHeight="1" thickBot="1">
      <c r="A7" s="294"/>
      <c r="C7" s="326" t="s">
        <v>83</v>
      </c>
      <c r="D7" s="327"/>
      <c r="E7" s="95" t="s">
        <v>84</v>
      </c>
      <c r="F7" s="330" t="s">
        <v>85</v>
      </c>
      <c r="G7" s="331"/>
      <c r="H7" s="95" t="s">
        <v>86</v>
      </c>
      <c r="I7" s="95" t="s">
        <v>87</v>
      </c>
      <c r="M7" s="107"/>
    </row>
    <row r="8" spans="1:21" ht="15" thickBot="1">
      <c r="A8" s="294"/>
      <c r="C8" s="328"/>
      <c r="D8" s="329"/>
      <c r="E8" s="94" t="e">
        <f ca="1">IF(VLOOKUP($A$2,Table1[[Practice no.]:[LR]],8,FALSE)="N/A","",VLOOKUP(A$2,Table1[[Practice no.]:[LR]],8,FALSE))</f>
        <v>#VALUE!</v>
      </c>
      <c r="F8" s="311" t="e">
        <f ca="1">IF(VLOOKUP($A$2,Table1[[Practice no.]:[PH]],9,FALSE)="N/A","",VLOOKUP($A$2,Table1[[Practice no.]:[PH]],9,FALSE))</f>
        <v>#VALUE!</v>
      </c>
      <c r="G8" s="312"/>
      <c r="H8" s="94" t="e">
        <f ca="1">IF(VLOOKUP($A$2,Table1[[Practice no.]:[EH]],10,FALSE)="N/A","",VLOOKUP($A$2,Table1[[Practice no.]:[EH]],10,FALSE))</f>
        <v>#VALUE!</v>
      </c>
      <c r="I8" s="94" t="e">
        <f ca="1">IF(VLOOKUP($A$2,Table1[[Practice no.]:[UR]],11,FALSE)="N/A","",VLOOKUP($A$2,Table1[[Practice no.]:[UR]],11,FALSE))</f>
        <v>#VALUE!</v>
      </c>
      <c r="M8" s="107"/>
    </row>
    <row r="9" spans="1:21" ht="26.85" customHeight="1" thickBot="1">
      <c r="A9" s="294"/>
      <c r="C9" s="332" t="s">
        <v>88</v>
      </c>
      <c r="D9" s="333"/>
      <c r="E9" s="95" t="s">
        <v>89</v>
      </c>
      <c r="F9" s="95" t="s">
        <v>90</v>
      </c>
      <c r="G9" s="330" t="s">
        <v>91</v>
      </c>
      <c r="H9" s="331"/>
      <c r="I9" s="95" t="s">
        <v>92</v>
      </c>
      <c r="M9" s="107"/>
    </row>
    <row r="10" spans="1:21" ht="15" thickBot="1">
      <c r="A10" s="294"/>
      <c r="C10" s="334"/>
      <c r="D10" s="335"/>
      <c r="E10" s="94" t="e">
        <f ca="1">IF(VLOOKUP($A$2,Table1[[Practice no.]:[P]],12,FALSE)="N/A","",VLOOKUP($A$2,Table1[[Practice no.]:[P]],12,FALSE))</f>
        <v>#VALUE!</v>
      </c>
      <c r="F10" s="94" t="e">
        <f ca="1">IF(VLOOKUP($A$2,Table1[[Practice no.]:[D]],13,FALSE)="N/A","",VLOOKUP($A$2,Table1[[Practice no.]:[D]],13,FALSE))</f>
        <v>#VALUE!</v>
      </c>
      <c r="G10" s="313" t="e">
        <f ca="1">IF(VLOOKUP($A$2,Table1[[Practice no.]:[C]],14,FALSE)="N/A","",VLOOKUP($A$2,Table1[[Practice no.]:[C]],14,FALSE))</f>
        <v>#VALUE!</v>
      </c>
      <c r="H10" s="314"/>
      <c r="I10" s="96" t="e">
        <f ca="1">IF(VLOOKUP($A$2,Table1[[Practice no.]:[M]],15,FALSE)="N/A","",VLOOKUP($A$2,Table1[[Practice no.]:[M]],15,FALSE))</f>
        <v>#VALUE!</v>
      </c>
      <c r="M10" s="107"/>
    </row>
    <row r="11" spans="1:21" ht="14.1" customHeight="1" thickBot="1">
      <c r="A11" s="294"/>
      <c r="C11" s="332" t="s">
        <v>93</v>
      </c>
      <c r="D11" s="333"/>
      <c r="E11" s="95" t="s">
        <v>94</v>
      </c>
      <c r="F11" s="330" t="s">
        <v>95</v>
      </c>
      <c r="G11" s="331"/>
      <c r="H11" s="330" t="s">
        <v>96</v>
      </c>
      <c r="I11" s="331"/>
      <c r="M11" s="107"/>
    </row>
    <row r="12" spans="1:21" ht="15" thickBot="1">
      <c r="A12" s="294"/>
      <c r="C12" s="334"/>
      <c r="D12" s="335"/>
      <c r="E12" s="94" t="e">
        <f ca="1">IF(VLOOKUP($A$2,Table1[[Practice no.]:[In]],16,FALSE)="N/A","",VLOOKUP($A$2,Table1[[Practice no.]:[In]],16,FALSE))</f>
        <v>#VALUE!</v>
      </c>
      <c r="F12" s="311" t="e">
        <f ca="1">IF(VLOOKUP($A$2,Table1[[Practice no.]:[Pr]],17,FALSE)="N/A","",VLOOKUP($A$2,Table1[[Practice no.]:[Pr]],17,FALSE))</f>
        <v>#VALUE!</v>
      </c>
      <c r="G12" s="312"/>
      <c r="H12" s="313" t="e">
        <f ca="1">IF(VLOOKUP($A$2,Table1[[Practice no.]:[Tr]],18,FALSE)="N/A","",VLOOKUP($A$2,Table1[[Practice no.]:[Tr]],18,FALSE))</f>
        <v>#VALUE!</v>
      </c>
      <c r="I12" s="314"/>
      <c r="M12" s="107"/>
    </row>
    <row r="13" spans="1:21">
      <c r="A13" s="294"/>
      <c r="B13" s="315"/>
      <c r="C13" s="316"/>
      <c r="D13" s="316"/>
      <c r="E13" s="316"/>
      <c r="F13" s="316"/>
      <c r="G13" s="316"/>
      <c r="H13" s="316"/>
      <c r="I13" s="316"/>
      <c r="J13" s="316"/>
      <c r="K13" s="316"/>
      <c r="L13" s="316"/>
      <c r="M13" s="317"/>
      <c r="N13" s="125"/>
    </row>
    <row r="14" spans="1:21" ht="14.1" thickBot="1">
      <c r="A14" s="279"/>
      <c r="B14" s="288"/>
      <c r="C14" s="289"/>
      <c r="D14" s="289"/>
      <c r="E14" s="289"/>
      <c r="F14" s="289"/>
      <c r="G14" s="289"/>
      <c r="H14" s="289"/>
      <c r="I14" s="289"/>
      <c r="J14" s="289"/>
      <c r="K14" s="289"/>
      <c r="L14" s="289"/>
      <c r="M14" s="290"/>
      <c r="N14" s="125"/>
    </row>
    <row r="15" spans="1:21">
      <c r="A15" s="278" t="s">
        <v>503</v>
      </c>
      <c r="B15" s="97">
        <v>1</v>
      </c>
      <c r="C15" s="97">
        <v>2</v>
      </c>
      <c r="D15" s="97">
        <v>3</v>
      </c>
      <c r="E15" s="98">
        <v>4</v>
      </c>
      <c r="F15" s="98">
        <v>5</v>
      </c>
      <c r="G15" s="98">
        <v>6</v>
      </c>
      <c r="H15" s="99">
        <v>7</v>
      </c>
      <c r="I15" s="99">
        <v>8</v>
      </c>
      <c r="J15" s="99">
        <v>9</v>
      </c>
      <c r="K15" s="100">
        <v>10</v>
      </c>
      <c r="L15" s="100">
        <v>11</v>
      </c>
      <c r="M15" s="100">
        <v>12</v>
      </c>
      <c r="N15" s="137"/>
    </row>
    <row r="16" spans="1:21" ht="17.100000000000001" thickBot="1">
      <c r="A16" s="294"/>
      <c r="B16" s="101" t="s">
        <v>504</v>
      </c>
      <c r="C16" s="101" t="s">
        <v>505</v>
      </c>
      <c r="D16" s="101" t="s">
        <v>506</v>
      </c>
      <c r="E16" s="102" t="s">
        <v>507</v>
      </c>
      <c r="F16" s="102" t="s">
        <v>508</v>
      </c>
      <c r="G16" s="102" t="s">
        <v>509</v>
      </c>
      <c r="H16" s="103" t="s">
        <v>510</v>
      </c>
      <c r="I16" s="103" t="s">
        <v>511</v>
      </c>
      <c r="J16" s="103" t="s">
        <v>512</v>
      </c>
      <c r="K16" s="104" t="s">
        <v>513</v>
      </c>
      <c r="L16" s="104" t="s">
        <v>514</v>
      </c>
      <c r="M16" s="104" t="s">
        <v>515</v>
      </c>
      <c r="N16" s="137"/>
    </row>
    <row r="17" spans="1:14" ht="23.1" customHeight="1" thickBot="1">
      <c r="A17" s="279"/>
      <c r="B17" s="112" t="e">
        <f ca="1">IF(VLOOKUP($A$2,Table1[[Practice no.]:[ 1 C02]],19,FALSE)="N/A","",VLOOKUP(VLOOKUP($A$2,Table1[[Practice no.]:[ 1 C02]],19,FALSE),List!$A$2:$B$3,2,FALSE))</f>
        <v>#VALUE!</v>
      </c>
      <c r="C17" s="112" t="e">
        <f ca="1">IF(VLOOKUP($A$2,Table1[[Practice no.]:[2 Res]],20,FALSE)="N/A","",VLOOKUP(VLOOKUP($A$2,Table1[[Practice no.]:[2 Res]],20,FALSE),List!$A$2:$B$3,2,FALSE))</f>
        <v>#VALUE!</v>
      </c>
      <c r="D17" s="112" t="e">
        <f ca="1">IF(VLOOKUP($A$2,Table1[[Practice no.]:[3 W&amp;L]],21,FALSE)="N/A","",VLOOKUP(VLOOKUP($A$2,Table1[[Practice no.]:[3 W&amp;L]],21,FALSE),List!$A$2:$B$3,2,FALSE))</f>
        <v>#VALUE!</v>
      </c>
      <c r="E17" s="112" t="e">
        <f ca="1">IF(VLOOKUP($A$2,Table1[[Practice no.]:[4 
Pol]],22,FALSE)="N/A","",VLOOKUP(VLOOKUP($A$2,Table1[[Practice no.]:[4 
Pol]],22,FALSE),List!$A$2:$B$3,2,FALSE))</f>
        <v>#VALUE!</v>
      </c>
      <c r="F17" s="112" t="e">
        <f ca="1">IF(VLOOKUP($A$2,Table1[[Practice no.]:[5 QoL]],23,FALSE)="N/A","",VLOOKUP(VLOOKUP($A$2,Table1[[Practice no.]:[5 QoL]],23,FALSE),List!$A$2:$B$3,2,FALSE))</f>
        <v>#VALUE!</v>
      </c>
      <c r="G17" s="112" t="e">
        <f ca="1">IF(VLOOKUP($A$2,Table1[[Practice no.]:[6 
Bio]],24,FALSE)="N/A","",VLOOKUP(VLOOKUP($A$2,Table1[[Practice no.]:[6 
Bio]],24,FALSE),List!$A$2:$B$3,2,FALSE))</f>
        <v>#VALUE!</v>
      </c>
      <c r="H17" s="112" t="e">
        <f ca="1">IF(VLOOKUP($A$2,Table1[[Practice no.]:[7 
Dis]],25,FALSE)="N/A","",VLOOKUP(VLOOKUP($A$2,Table1[[Practice no.]:[7 
Dis]],25,FALSE),List!$A$2:$B$3,2,FALSE))</f>
        <v>#VALUE!</v>
      </c>
      <c r="I17" s="112" t="e">
        <f ca="1">IF(VLOOKUP($A$2,Table1[[Practice no.]:[8 
Mat]],26,FALSE)="N/A","",VLOOKUP(VLOOKUP($A$2,Table1[[Practice no.]:[8 
Mat]],26,FALSE),List!$A$2:$B$3,2,FALSE))</f>
        <v>#VALUE!</v>
      </c>
      <c r="J17" s="112" t="e">
        <f ca="1">IF(VLOOKUP($A$2,Table1[[Practice no.]:[9 
Inc]],27,FALSE)="N/A","",VLOOKUP(VLOOKUP($A$2,Table1[[Practice no.]:[9 
Inc]],27,FALSE),List!$A$2:$B$3,2,FALSE))</f>
        <v>#VALUE!</v>
      </c>
      <c r="K17" s="112" t="e">
        <f ca="1">IF(VLOOKUP($A$2,Table1[[Practice no.]:[10 Con]],28,FALSE)="N/A","",VLOOKUP(VLOOKUP($A$2,Table1[[Practice no.]:[10 Con]],28,FALSE),List!$A$2:$B$3,2,FALSE))</f>
        <v>#VALUE!</v>
      </c>
      <c r="L17" s="112" t="e">
        <f ca="1">IF(VLOOKUP($A$2,Table1[[Practice no.]:[11 Saf]],29,FALSE)="N/A","",VLOOKUP(VLOOKUP($A$2,Table1[[Practice no.]:[11 Saf]],29,FALSE),List!$A$2:$B$3,2,FALSE))</f>
        <v>#VALUE!</v>
      </c>
      <c r="M17" s="112" t="e">
        <f ca="1">IF(VLOOKUP($A$2,Table1[[Practice no.]:[12 Aff]],30,FALSE)="N/A","",VLOOKUP(VLOOKUP($A$2,Table1[[Practice no.]:[12 Aff]],30,FALSE),List!$A$2:$B$3,2,FALSE))</f>
        <v>#VALUE!</v>
      </c>
      <c r="N17" s="138"/>
    </row>
    <row r="18" spans="1:14" ht="125.85" customHeight="1">
      <c r="A18" s="278" t="s">
        <v>516</v>
      </c>
      <c r="B18" s="298" t="s">
        <v>630</v>
      </c>
      <c r="C18" s="299"/>
      <c r="D18" s="299"/>
      <c r="E18" s="299"/>
      <c r="F18" s="299"/>
      <c r="G18" s="299"/>
      <c r="H18" s="299"/>
      <c r="I18" s="299"/>
      <c r="J18" s="299"/>
      <c r="K18" s="299"/>
      <c r="L18" s="299"/>
      <c r="M18" s="300"/>
      <c r="N18" s="133"/>
    </row>
    <row r="19" spans="1:14" ht="141" customHeight="1" thickBot="1">
      <c r="A19" s="279"/>
      <c r="B19" s="301"/>
      <c r="C19" s="302"/>
      <c r="D19" s="302"/>
      <c r="E19" s="302"/>
      <c r="F19" s="302"/>
      <c r="G19" s="302"/>
      <c r="H19" s="302"/>
      <c r="I19" s="302"/>
      <c r="J19" s="302"/>
      <c r="K19" s="302"/>
      <c r="L19" s="302"/>
      <c r="M19" s="303"/>
      <c r="N19" s="133"/>
    </row>
    <row r="20" spans="1:14" ht="238.35" customHeight="1">
      <c r="A20" s="304" t="s">
        <v>518</v>
      </c>
      <c r="B20" s="306"/>
      <c r="C20" s="307"/>
      <c r="D20" s="307"/>
      <c r="E20" s="307"/>
      <c r="F20" s="307"/>
      <c r="G20" s="307"/>
      <c r="H20" s="307"/>
      <c r="I20" s="307"/>
      <c r="J20" s="307"/>
      <c r="K20" s="307"/>
      <c r="L20" s="307"/>
      <c r="M20" s="308"/>
      <c r="N20" s="116"/>
    </row>
    <row r="21" spans="1:14" ht="16.350000000000001" customHeight="1">
      <c r="A21" s="338"/>
      <c r="B21" s="336" t="s">
        <v>631</v>
      </c>
      <c r="C21" s="337"/>
      <c r="D21" s="337"/>
      <c r="E21" s="337"/>
      <c r="F21" s="337"/>
      <c r="G21" s="337"/>
      <c r="H21" s="337"/>
      <c r="I21" s="337"/>
      <c r="J21" s="337"/>
      <c r="K21" s="337"/>
      <c r="L21" s="337"/>
      <c r="M21" s="117"/>
      <c r="N21" s="116"/>
    </row>
    <row r="22" spans="1:14" ht="207.75" customHeight="1">
      <c r="A22" s="338"/>
      <c r="B22" s="173"/>
      <c r="C22" s="116"/>
      <c r="D22" s="116"/>
      <c r="E22" s="116"/>
      <c r="F22" s="116"/>
      <c r="G22" s="116"/>
      <c r="H22" s="116"/>
      <c r="I22" s="116"/>
      <c r="J22" s="116"/>
      <c r="K22" s="116"/>
      <c r="L22" s="116"/>
      <c r="M22" s="117"/>
      <c r="N22" s="116"/>
    </row>
    <row r="23" spans="1:14" ht="20.100000000000001" customHeight="1" thickBot="1">
      <c r="A23" s="305"/>
      <c r="B23" s="339" t="s">
        <v>631</v>
      </c>
      <c r="C23" s="340"/>
      <c r="D23" s="340"/>
      <c r="E23" s="340"/>
      <c r="F23" s="340"/>
      <c r="G23" s="340"/>
      <c r="H23" s="340"/>
      <c r="I23" s="340"/>
      <c r="J23" s="340"/>
      <c r="K23" s="340"/>
      <c r="L23" s="340"/>
      <c r="M23" s="114"/>
      <c r="N23" s="134"/>
    </row>
    <row r="24" spans="1:14" ht="14.1" thickBot="1">
      <c r="A24" s="278" t="s">
        <v>57</v>
      </c>
      <c r="B24" s="295"/>
      <c r="C24" s="296"/>
      <c r="D24" s="296"/>
      <c r="E24" s="296"/>
      <c r="F24" s="296"/>
      <c r="G24" s="296"/>
      <c r="H24" s="296"/>
      <c r="I24" s="296"/>
      <c r="J24" s="296"/>
      <c r="K24" s="296"/>
      <c r="L24" s="296"/>
      <c r="M24" s="297"/>
      <c r="N24" s="125"/>
    </row>
    <row r="25" spans="1:14" ht="32.1" customHeight="1" thickBot="1">
      <c r="A25" s="294"/>
      <c r="C25" s="286" t="s">
        <v>42</v>
      </c>
      <c r="D25" s="287"/>
      <c r="E25" s="105" t="e">
        <f ca="1">IF(VLOOKUP($A$2,Table1[[Practice no.]:[1]],31,FALSE)="N/A","",VLOOKUP($A$2,Table1[[Practice no.]:[1]],31,FALSE))</f>
        <v>#VALUE!</v>
      </c>
      <c r="F25" s="286" t="s">
        <v>520</v>
      </c>
      <c r="G25" s="287"/>
      <c r="H25" s="105" t="e">
        <f ca="1">IF(VLOOKUP($A$2,Table1[[Practice no.]:[7]],37,FALSE)="N/A","",VLOOKUP($A$2,Table1[[Practice no.]:[7]],37,FALSE))</f>
        <v>#VALUE!</v>
      </c>
      <c r="M25" s="107"/>
    </row>
    <row r="26" spans="1:14" ht="32.1" customHeight="1" thickBot="1">
      <c r="A26" s="294"/>
      <c r="C26" s="286" t="s">
        <v>44</v>
      </c>
      <c r="D26" s="287"/>
      <c r="E26" s="105" t="e">
        <f ca="1">IF(VLOOKUP($A$2,Table1[[Practice no.]:[2]],32,FALSE)="N/A","",VLOOKUP($A$2,Table1[[Practice no.]:[2]],32,FALSE))</f>
        <v>#VALUE!</v>
      </c>
      <c r="F26" s="286" t="s">
        <v>45</v>
      </c>
      <c r="G26" s="287"/>
      <c r="H26" s="105" t="e">
        <f ca="1">IF(VLOOKUP($A$2,Table1[[Practice no.]:[8]],38,FALSE)="N/A","",VLOOKUP($A$2,Table1[[Practice no.]:[8]],38,FALSE))</f>
        <v>#VALUE!</v>
      </c>
      <c r="M26" s="107"/>
    </row>
    <row r="27" spans="1:14" ht="32.1" customHeight="1" thickBot="1">
      <c r="A27" s="294"/>
      <c r="C27" s="286" t="s">
        <v>46</v>
      </c>
      <c r="D27" s="287"/>
      <c r="E27" s="105" t="e">
        <f ca="1">IF(VLOOKUP($A$2,Table1[[Practice no.]:[3]],33,FALSE)="N/A","",VLOOKUP($A$2,Table1[[Practice no.]:[3]],33,FALSE))</f>
        <v>#VALUE!</v>
      </c>
      <c r="F27" s="286" t="s">
        <v>47</v>
      </c>
      <c r="G27" s="287"/>
      <c r="H27" s="105" t="e">
        <f ca="1">IF(VLOOKUP($A$2,Table1[[Practice no.]:[9]],39,FALSE)="N/A","",VLOOKUP($A$2,Table1[[Practice no.]:[9]],39,FALSE))</f>
        <v>#VALUE!</v>
      </c>
      <c r="M27" s="107"/>
    </row>
    <row r="28" spans="1:14" ht="32.1" customHeight="1" thickBot="1">
      <c r="A28" s="294"/>
      <c r="C28" s="286" t="s">
        <v>48</v>
      </c>
      <c r="D28" s="287"/>
      <c r="E28" s="105" t="e">
        <f ca="1">IF(VLOOKUP($A$2,Table1[[Practice no.]:[4]],34,FALSE)="N/A","",VLOOKUP($A$2,Table1[[Practice no.]:[4]],34,FALSE))</f>
        <v>#VALUE!</v>
      </c>
      <c r="F28" s="286" t="s">
        <v>49</v>
      </c>
      <c r="G28" s="287"/>
      <c r="H28" s="105" t="e">
        <f ca="1">IF(VLOOKUP($A$2,Table1[[Practice no.]:[10]],40,FALSE)="N/A","",VLOOKUP($A$2,Table1[[Practice no.]:[10]],40,FALSE))</f>
        <v>#VALUE!</v>
      </c>
      <c r="M28" s="107"/>
    </row>
    <row r="29" spans="1:14" ht="32.1" customHeight="1" thickBot="1">
      <c r="A29" s="294"/>
      <c r="C29" s="286" t="s">
        <v>50</v>
      </c>
      <c r="D29" s="287"/>
      <c r="E29" s="105" t="e">
        <f ca="1">IF(VLOOKUP($A$2,Table1[[Practice no.]:[5]],35,FALSE)="N/A","",VLOOKUP($A$2,Table1[[Practice no.]:[5]],35,FALSE))</f>
        <v>#VALUE!</v>
      </c>
      <c r="F29" s="286" t="s">
        <v>51</v>
      </c>
      <c r="G29" s="287"/>
      <c r="H29" s="105" t="e">
        <f ca="1">IF(VLOOKUP($A$2,Table1[[Practice no.]:[11]],41,FALSE)="N/A","",VLOOKUP($A$2,Table1[[Practice no.]:[11]],41,FALSE))</f>
        <v>#VALUE!</v>
      </c>
      <c r="M29" s="107"/>
    </row>
    <row r="30" spans="1:14" ht="32.1" customHeight="1" thickBot="1">
      <c r="A30" s="294"/>
      <c r="C30" s="286" t="s">
        <v>52</v>
      </c>
      <c r="D30" s="287"/>
      <c r="E30" s="105" t="e">
        <f ca="1">IF(VLOOKUP($A$2,Table1[[Practice no.]:[6]],36,FALSE)="N/A","",VLOOKUP($A$2,Table1[[Practice no.]:[6]],36,FALSE))</f>
        <v>#VALUE!</v>
      </c>
      <c r="F30" s="286" t="s">
        <v>53</v>
      </c>
      <c r="G30" s="287"/>
      <c r="H30" s="105" t="e">
        <f ca="1">IF(VLOOKUP($A$2,Table1[[Practice no.]:[12]],42,FALSE)="N/A","",VLOOKUP($A$2,Table1[[Practice no.]:[12]],42,FALSE))</f>
        <v>#VALUE!</v>
      </c>
      <c r="M30" s="107"/>
    </row>
    <row r="31" spans="1:14" ht="14.1" thickBot="1">
      <c r="A31" s="279"/>
      <c r="B31" s="288"/>
      <c r="C31" s="289"/>
      <c r="D31" s="289"/>
      <c r="E31" s="289"/>
      <c r="F31" s="289"/>
      <c r="G31" s="289"/>
      <c r="H31" s="289"/>
      <c r="I31" s="289"/>
      <c r="J31" s="289"/>
      <c r="K31" s="289"/>
      <c r="L31" s="289"/>
      <c r="M31" s="290"/>
      <c r="N31" s="125"/>
    </row>
    <row r="32" spans="1:14" ht="252" customHeight="1" thickBot="1">
      <c r="A32" s="92" t="s">
        <v>521</v>
      </c>
      <c r="B32" s="291" t="s">
        <v>632</v>
      </c>
      <c r="C32" s="292"/>
      <c r="D32" s="292"/>
      <c r="E32" s="292"/>
      <c r="F32" s="292"/>
      <c r="G32" s="292"/>
      <c r="H32" s="292"/>
      <c r="I32" s="292"/>
      <c r="J32" s="292"/>
      <c r="K32" s="292"/>
      <c r="L32" s="292"/>
      <c r="M32" s="293"/>
      <c r="N32" s="122"/>
    </row>
    <row r="33" spans="1:14" ht="80.849999999999994" customHeight="1">
      <c r="A33" s="278" t="s">
        <v>523</v>
      </c>
      <c r="B33" s="280" t="s">
        <v>633</v>
      </c>
      <c r="C33" s="281"/>
      <c r="D33" s="281"/>
      <c r="E33" s="281"/>
      <c r="F33" s="281"/>
      <c r="G33" s="281"/>
      <c r="H33" s="281"/>
      <c r="I33" s="281"/>
      <c r="J33" s="281"/>
      <c r="K33" s="281"/>
      <c r="L33" s="281"/>
      <c r="M33" s="282"/>
      <c r="N33" s="133"/>
    </row>
    <row r="34" spans="1:14" ht="193.35" customHeight="1" thickBot="1">
      <c r="A34" s="279"/>
      <c r="B34" s="283"/>
      <c r="C34" s="284"/>
      <c r="D34" s="284"/>
      <c r="E34" s="284"/>
      <c r="F34" s="284"/>
      <c r="G34" s="284"/>
      <c r="H34" s="284"/>
      <c r="I34" s="284"/>
      <c r="J34" s="284"/>
      <c r="K34" s="284"/>
      <c r="L34" s="284"/>
      <c r="M34" s="285"/>
      <c r="N34" s="133"/>
    </row>
    <row r="35" spans="1:14">
      <c r="B35" s="169"/>
      <c r="C35" s="169"/>
      <c r="D35" s="169"/>
      <c r="E35" s="169"/>
      <c r="F35" s="169"/>
      <c r="G35" s="169"/>
      <c r="H35" s="169"/>
      <c r="I35" s="169"/>
      <c r="J35" s="169"/>
      <c r="K35" s="169"/>
      <c r="L35" s="169"/>
      <c r="M35" s="169"/>
    </row>
    <row r="36" spans="1:14">
      <c r="B36" s="169"/>
      <c r="C36" s="169"/>
      <c r="D36" s="169"/>
      <c r="E36" s="169"/>
      <c r="F36" s="169"/>
      <c r="G36" s="169"/>
      <c r="H36" s="169"/>
      <c r="I36" s="169"/>
      <c r="J36" s="169"/>
      <c r="K36" s="169"/>
      <c r="L36" s="169"/>
      <c r="M36" s="169"/>
    </row>
  </sheetData>
  <sheetProtection sheet="1" objects="1" scenarios="1"/>
  <mergeCells count="46">
    <mergeCell ref="B2:M2"/>
    <mergeCell ref="O2:Q2"/>
    <mergeCell ref="S2:U2"/>
    <mergeCell ref="B3:M3"/>
    <mergeCell ref="A4:A14"/>
    <mergeCell ref="B4:M4"/>
    <mergeCell ref="C5:D6"/>
    <mergeCell ref="C7:D8"/>
    <mergeCell ref="F7:G7"/>
    <mergeCell ref="F8:G8"/>
    <mergeCell ref="C9:D10"/>
    <mergeCell ref="G9:H9"/>
    <mergeCell ref="G10:H10"/>
    <mergeCell ref="C11:D12"/>
    <mergeCell ref="F11:G11"/>
    <mergeCell ref="H11:I11"/>
    <mergeCell ref="F12:G12"/>
    <mergeCell ref="H12:I12"/>
    <mergeCell ref="C28:D28"/>
    <mergeCell ref="F28:G28"/>
    <mergeCell ref="B13:M13"/>
    <mergeCell ref="B14:M14"/>
    <mergeCell ref="A15:A17"/>
    <mergeCell ref="A18:A19"/>
    <mergeCell ref="B18:M19"/>
    <mergeCell ref="A20:A23"/>
    <mergeCell ref="B20:F20"/>
    <mergeCell ref="G20:M20"/>
    <mergeCell ref="B21:L21"/>
    <mergeCell ref="B23:L23"/>
    <mergeCell ref="A33:A34"/>
    <mergeCell ref="B33:M34"/>
    <mergeCell ref="C29:D29"/>
    <mergeCell ref="F29:G29"/>
    <mergeCell ref="C30:D30"/>
    <mergeCell ref="F30:G30"/>
    <mergeCell ref="B31:M31"/>
    <mergeCell ref="B32:M32"/>
    <mergeCell ref="A24:A31"/>
    <mergeCell ref="B24:M24"/>
    <mergeCell ref="C25:D25"/>
    <mergeCell ref="F25:G25"/>
    <mergeCell ref="C26:D26"/>
    <mergeCell ref="F26:G26"/>
    <mergeCell ref="C27:D27"/>
    <mergeCell ref="F27:G27"/>
  </mergeCells>
  <pageMargins left="0.7" right="0.7" top="0.75" bottom="0.75" header="0.3" footer="0.3"/>
  <headerFooter>
    <oddFooter>&amp;C_x000D_&amp;1#&amp;"Calibri"&amp;8&amp;K000000 INTERNAL. This information is accessible to ADB Management and staff. It may be shared outside ADB with appropriate permission.</oddFooter>
  </headerFooter>
  <drawing r:id="rId1"/>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5088F93-E62D-418F-A961-3B169612976E}">
  <sheetPr codeName="Sheet26"/>
  <dimension ref="A1:U34"/>
  <sheetViews>
    <sheetView zoomScale="70" zoomScaleNormal="70" workbookViewId="0">
      <pane ySplit="2" topLeftCell="A3" activePane="bottomLeft" state="frozen"/>
      <selection pane="bottomLeft" activeCell="A2" sqref="A2"/>
      <selection activeCell="A2" sqref="A2"/>
    </sheetView>
  </sheetViews>
  <sheetFormatPr defaultColWidth="8.85546875" defaultRowHeight="12.95"/>
  <cols>
    <col min="1" max="1" width="15.28515625" style="106" customWidth="1"/>
    <col min="2" max="13" width="11.85546875" style="106" customWidth="1"/>
    <col min="14" max="14" width="5.140625" style="106" customWidth="1"/>
    <col min="15" max="16" width="8.85546875" style="106"/>
    <col min="17" max="17" width="8.85546875" style="106" customWidth="1"/>
    <col min="18" max="18" width="2.28515625" style="106" customWidth="1"/>
    <col min="19" max="16384" width="8.85546875" style="106"/>
  </cols>
  <sheetData>
    <row r="1" spans="1:21" ht="14.1" thickBot="1"/>
    <row r="2" spans="1:21" ht="22.35" customHeight="1" thickBot="1">
      <c r="A2" s="89" t="e" cm="1">
        <f t="array" aca="1" ref="A2" ca="1">MID(CELL("filename",A2),FIND("]",CELL("filename",A2))+1,255)</f>
        <v>#VALUE!</v>
      </c>
      <c r="B2" s="318" t="e">
        <f ca="1">IF(VLOOKUP(A2,'Raw Data'!C6:D154,2,FALSE)="","",VLOOKUP(A2,'Raw Data'!C6:D154,2,FALSE))</f>
        <v>#VALUE!</v>
      </c>
      <c r="C2" s="319"/>
      <c r="D2" s="319"/>
      <c r="E2" s="319"/>
      <c r="F2" s="319"/>
      <c r="G2" s="319"/>
      <c r="H2" s="319"/>
      <c r="I2" s="319"/>
      <c r="J2" s="319"/>
      <c r="K2" s="319"/>
      <c r="L2" s="319"/>
      <c r="M2" s="320"/>
      <c r="N2" s="136"/>
      <c r="O2" s="321" t="str">
        <f>HYPERLINK("#'National level'!A15","Back to National level sheet")</f>
        <v>Back to National level sheet</v>
      </c>
      <c r="P2" s="321"/>
      <c r="Q2" s="321"/>
      <c r="S2" s="322" t="str">
        <f>HYPERLINK("#'Project level'!A21","Back to Project level sheet")</f>
        <v>Back to Project level sheet</v>
      </c>
      <c r="T2" s="322"/>
      <c r="U2" s="322"/>
    </row>
    <row r="3" spans="1:21" ht="150.75" customHeight="1" thickBot="1">
      <c r="A3" s="90" t="s">
        <v>500</v>
      </c>
      <c r="B3" s="323" t="s">
        <v>634</v>
      </c>
      <c r="C3" s="324"/>
      <c r="D3" s="324"/>
      <c r="E3" s="324"/>
      <c r="F3" s="324"/>
      <c r="G3" s="324"/>
      <c r="H3" s="324"/>
      <c r="I3" s="324"/>
      <c r="J3" s="324"/>
      <c r="K3" s="324"/>
      <c r="L3" s="324"/>
      <c r="M3" s="325"/>
      <c r="N3" s="122"/>
    </row>
    <row r="4" spans="1:21" ht="14.1" thickBot="1">
      <c r="A4" s="278" t="s">
        <v>502</v>
      </c>
      <c r="B4" s="295"/>
      <c r="C4" s="296"/>
      <c r="D4" s="296"/>
      <c r="E4" s="296"/>
      <c r="F4" s="296"/>
      <c r="G4" s="296"/>
      <c r="H4" s="296"/>
      <c r="I4" s="296"/>
      <c r="J4" s="296"/>
      <c r="K4" s="296"/>
      <c r="L4" s="296"/>
      <c r="M4" s="297"/>
      <c r="N4" s="125"/>
    </row>
    <row r="5" spans="1:21" ht="26.85" customHeight="1" thickBot="1">
      <c r="A5" s="294"/>
      <c r="C5" s="326" t="s">
        <v>77</v>
      </c>
      <c r="D5" s="327"/>
      <c r="E5" s="93" t="s">
        <v>78</v>
      </c>
      <c r="F5" s="93" t="s">
        <v>79</v>
      </c>
      <c r="G5" s="93" t="s">
        <v>80</v>
      </c>
      <c r="H5" s="93" t="s">
        <v>81</v>
      </c>
      <c r="I5" s="93" t="s">
        <v>82</v>
      </c>
      <c r="M5" s="107"/>
    </row>
    <row r="6" spans="1:21" ht="15" thickBot="1">
      <c r="A6" s="294"/>
      <c r="C6" s="328"/>
      <c r="D6" s="329"/>
      <c r="E6" s="94" t="e">
        <f ca="1">IF(VLOOKUP($A$2,Table1[[Practice no.]:[Mt]],3,FALSE)="N/A","",VLOOKUP($A$2,Table1[[Practice no.]:[Mt]],3,FALSE))</f>
        <v>#VALUE!</v>
      </c>
      <c r="F6" s="94" t="e">
        <f ca="1">IF(VLOOKUP($A$2,Table1[[Practice no.]:[F]],4,FALSE)="N/A","",VLOOKUP($A$2,Table1[[Practice no.]:[F]],4,FALSE))</f>
        <v>#VALUE!</v>
      </c>
      <c r="G6" s="94" t="e">
        <f ca="1">IF(VLOOKUP($A$2,Table1[[Practice no.]:[A]],5,FALSE)="N/A","",VLOOKUP($A$2,Table1[[Practice no.]:[A]],5,FALSE))</f>
        <v>#VALUE!</v>
      </c>
      <c r="H6" s="94" t="e">
        <f ca="1">IF(VLOOKUP($A$2,Table1[[Practice no.]:[T]],6,FALSE)="N/A","",VLOOKUP($A$2,Table1[[Practice no.]:[T]],6,FALSE))</f>
        <v>#VALUE!</v>
      </c>
      <c r="I6" s="94" t="e">
        <f ca="1">IF(VLOOKUP($A$2,Table1[[Practice no.]:[PI]],7,FALSE)="N/A","",VLOOKUP($A$2,Table1[[Practice no.]:[PI]],7,FALSE))</f>
        <v>#VALUE!</v>
      </c>
      <c r="M6" s="107"/>
    </row>
    <row r="7" spans="1:21" ht="26.85" customHeight="1" thickBot="1">
      <c r="A7" s="294"/>
      <c r="C7" s="326" t="s">
        <v>83</v>
      </c>
      <c r="D7" s="327"/>
      <c r="E7" s="95" t="s">
        <v>84</v>
      </c>
      <c r="F7" s="330" t="s">
        <v>85</v>
      </c>
      <c r="G7" s="331"/>
      <c r="H7" s="95" t="s">
        <v>86</v>
      </c>
      <c r="I7" s="95" t="s">
        <v>87</v>
      </c>
      <c r="M7" s="107"/>
    </row>
    <row r="8" spans="1:21" ht="15" thickBot="1">
      <c r="A8" s="294"/>
      <c r="C8" s="328"/>
      <c r="D8" s="329"/>
      <c r="E8" s="94" t="e">
        <f ca="1">IF(VLOOKUP($A$2,Table1[[Practice no.]:[LR]],8,FALSE)="N/A","",VLOOKUP(A$2,Table1[[Practice no.]:[LR]],8,FALSE))</f>
        <v>#VALUE!</v>
      </c>
      <c r="F8" s="311" t="e">
        <f ca="1">IF(VLOOKUP($A$2,Table1[[Practice no.]:[PH]],9,FALSE)="N/A","",VLOOKUP($A$2,Table1[[Practice no.]:[PH]],9,FALSE))</f>
        <v>#VALUE!</v>
      </c>
      <c r="G8" s="312"/>
      <c r="H8" s="94" t="e">
        <f ca="1">IF(VLOOKUP($A$2,Table1[[Practice no.]:[EH]],10,FALSE)="N/A","",VLOOKUP($A$2,Table1[[Practice no.]:[EH]],10,FALSE))</f>
        <v>#VALUE!</v>
      </c>
      <c r="I8" s="94" t="e">
        <f ca="1">IF(VLOOKUP($A$2,Table1[[Practice no.]:[UR]],11,FALSE)="N/A","",VLOOKUP($A$2,Table1[[Practice no.]:[UR]],11,FALSE))</f>
        <v>#VALUE!</v>
      </c>
      <c r="M8" s="107"/>
    </row>
    <row r="9" spans="1:21" ht="26.85" customHeight="1" thickBot="1">
      <c r="A9" s="294"/>
      <c r="C9" s="332" t="s">
        <v>88</v>
      </c>
      <c r="D9" s="333"/>
      <c r="E9" s="95" t="s">
        <v>89</v>
      </c>
      <c r="F9" s="95" t="s">
        <v>90</v>
      </c>
      <c r="G9" s="330" t="s">
        <v>91</v>
      </c>
      <c r="H9" s="331"/>
      <c r="I9" s="95" t="s">
        <v>92</v>
      </c>
      <c r="M9" s="107"/>
    </row>
    <row r="10" spans="1:21" ht="15" thickBot="1">
      <c r="A10" s="294"/>
      <c r="C10" s="334"/>
      <c r="D10" s="335"/>
      <c r="E10" s="94" t="e">
        <f ca="1">IF(VLOOKUP($A$2,Table1[[Practice no.]:[P]],12,FALSE)="N/A","",VLOOKUP($A$2,Table1[[Practice no.]:[P]],12,FALSE))</f>
        <v>#VALUE!</v>
      </c>
      <c r="F10" s="94" t="e">
        <f ca="1">IF(VLOOKUP($A$2,Table1[[Practice no.]:[D]],13,FALSE)="N/A","",VLOOKUP($A$2,Table1[[Practice no.]:[D]],13,FALSE))</f>
        <v>#VALUE!</v>
      </c>
      <c r="G10" s="313" t="e">
        <f ca="1">IF(VLOOKUP($A$2,Table1[[Practice no.]:[C]],14,FALSE)="N/A","",VLOOKUP($A$2,Table1[[Practice no.]:[C]],14,FALSE))</f>
        <v>#VALUE!</v>
      </c>
      <c r="H10" s="314"/>
      <c r="I10" s="96" t="e">
        <f ca="1">IF(VLOOKUP($A$2,Table1[[Practice no.]:[M]],15,FALSE)="N/A","",VLOOKUP($A$2,Table1[[Practice no.]:[M]],15,FALSE))</f>
        <v>#VALUE!</v>
      </c>
      <c r="M10" s="107"/>
    </row>
    <row r="11" spans="1:21" ht="14.1" customHeight="1" thickBot="1">
      <c r="A11" s="294"/>
      <c r="C11" s="332" t="s">
        <v>93</v>
      </c>
      <c r="D11" s="333"/>
      <c r="E11" s="95" t="s">
        <v>94</v>
      </c>
      <c r="F11" s="330" t="s">
        <v>95</v>
      </c>
      <c r="G11" s="331"/>
      <c r="H11" s="330" t="s">
        <v>96</v>
      </c>
      <c r="I11" s="331"/>
      <c r="M11" s="107"/>
    </row>
    <row r="12" spans="1:21" ht="15" thickBot="1">
      <c r="A12" s="294"/>
      <c r="C12" s="334"/>
      <c r="D12" s="335"/>
      <c r="E12" s="94" t="e">
        <f ca="1">IF(VLOOKUP($A$2,Table1[[Practice no.]:[In]],16,FALSE)="N/A","",VLOOKUP($A$2,Table1[[Practice no.]:[In]],16,FALSE))</f>
        <v>#VALUE!</v>
      </c>
      <c r="F12" s="311" t="e">
        <f ca="1">IF(VLOOKUP($A$2,Table1[[Practice no.]:[Pr]],17,FALSE)="N/A","",VLOOKUP($A$2,Table1[[Practice no.]:[Pr]],17,FALSE))</f>
        <v>#VALUE!</v>
      </c>
      <c r="G12" s="312"/>
      <c r="H12" s="313" t="e">
        <f ca="1">IF(VLOOKUP($A$2,Table1[[Practice no.]:[Tr]],18,FALSE)="N/A","",VLOOKUP($A$2,Table1[[Practice no.]:[Tr]],18,FALSE))</f>
        <v>#VALUE!</v>
      </c>
      <c r="I12" s="314"/>
      <c r="M12" s="107"/>
    </row>
    <row r="13" spans="1:21">
      <c r="A13" s="294"/>
      <c r="B13" s="315"/>
      <c r="C13" s="316"/>
      <c r="D13" s="316"/>
      <c r="E13" s="316"/>
      <c r="F13" s="316"/>
      <c r="G13" s="316"/>
      <c r="H13" s="316"/>
      <c r="I13" s="316"/>
      <c r="J13" s="316"/>
      <c r="K13" s="316"/>
      <c r="L13" s="316"/>
      <c r="M13" s="317"/>
      <c r="N13" s="125"/>
    </row>
    <row r="14" spans="1:21" ht="14.1" thickBot="1">
      <c r="A14" s="279"/>
      <c r="B14" s="288"/>
      <c r="C14" s="289"/>
      <c r="D14" s="289"/>
      <c r="E14" s="289"/>
      <c r="F14" s="289"/>
      <c r="G14" s="289"/>
      <c r="H14" s="289"/>
      <c r="I14" s="289"/>
      <c r="J14" s="289"/>
      <c r="K14" s="289"/>
      <c r="L14" s="289"/>
      <c r="M14" s="290"/>
      <c r="N14" s="125"/>
    </row>
    <row r="15" spans="1:21">
      <c r="A15" s="278" t="s">
        <v>503</v>
      </c>
      <c r="B15" s="97">
        <v>1</v>
      </c>
      <c r="C15" s="97">
        <v>2</v>
      </c>
      <c r="D15" s="97">
        <v>3</v>
      </c>
      <c r="E15" s="98">
        <v>4</v>
      </c>
      <c r="F15" s="98">
        <v>5</v>
      </c>
      <c r="G15" s="98">
        <v>6</v>
      </c>
      <c r="H15" s="99">
        <v>7</v>
      </c>
      <c r="I15" s="99">
        <v>8</v>
      </c>
      <c r="J15" s="99">
        <v>9</v>
      </c>
      <c r="K15" s="100">
        <v>10</v>
      </c>
      <c r="L15" s="100">
        <v>11</v>
      </c>
      <c r="M15" s="100">
        <v>12</v>
      </c>
      <c r="N15" s="137"/>
    </row>
    <row r="16" spans="1:21" ht="17.100000000000001" thickBot="1">
      <c r="A16" s="294"/>
      <c r="B16" s="101" t="s">
        <v>504</v>
      </c>
      <c r="C16" s="101" t="s">
        <v>505</v>
      </c>
      <c r="D16" s="101" t="s">
        <v>506</v>
      </c>
      <c r="E16" s="102" t="s">
        <v>507</v>
      </c>
      <c r="F16" s="102" t="s">
        <v>508</v>
      </c>
      <c r="G16" s="102" t="s">
        <v>509</v>
      </c>
      <c r="H16" s="103" t="s">
        <v>510</v>
      </c>
      <c r="I16" s="103" t="s">
        <v>511</v>
      </c>
      <c r="J16" s="103" t="s">
        <v>512</v>
      </c>
      <c r="K16" s="104" t="s">
        <v>513</v>
      </c>
      <c r="L16" s="104" t="s">
        <v>514</v>
      </c>
      <c r="M16" s="104" t="s">
        <v>515</v>
      </c>
      <c r="N16" s="137"/>
    </row>
    <row r="17" spans="1:14" ht="23.1" customHeight="1" thickBot="1">
      <c r="A17" s="279"/>
      <c r="B17" s="112" t="e">
        <f ca="1">IF(VLOOKUP($A$2,Table1[[Practice no.]:[ 1 C02]],19,FALSE)="N/A","",VLOOKUP(VLOOKUP($A$2,Table1[[Practice no.]:[ 1 C02]],19,FALSE),List!$A$2:$B$3,2,FALSE))</f>
        <v>#VALUE!</v>
      </c>
      <c r="C17" s="112" t="e">
        <f ca="1">IF(VLOOKUP($A$2,Table1[[Practice no.]:[2 Res]],20,FALSE)="N/A","",VLOOKUP(VLOOKUP($A$2,Table1[[Practice no.]:[2 Res]],20,FALSE),List!$A$2:$B$3,2,FALSE))</f>
        <v>#VALUE!</v>
      </c>
      <c r="D17" s="112" t="e">
        <f ca="1">IF(VLOOKUP($A$2,Table1[[Practice no.]:[3 W&amp;L]],21,FALSE)="N/A","",VLOOKUP(VLOOKUP($A$2,Table1[[Practice no.]:[3 W&amp;L]],21,FALSE),List!$A$2:$B$3,2,FALSE))</f>
        <v>#VALUE!</v>
      </c>
      <c r="E17" s="112" t="e">
        <f ca="1">IF(VLOOKUP($A$2,Table1[[Practice no.]:[4 
Pol]],22,FALSE)="N/A","",VLOOKUP(VLOOKUP($A$2,Table1[[Practice no.]:[4 
Pol]],22,FALSE),List!$A$2:$B$3,2,FALSE))</f>
        <v>#VALUE!</v>
      </c>
      <c r="F17" s="112" t="e">
        <f ca="1">IF(VLOOKUP($A$2,Table1[[Practice no.]:[5 QoL]],23,FALSE)="N/A","",VLOOKUP(VLOOKUP($A$2,Table1[[Practice no.]:[5 QoL]],23,FALSE),List!$A$2:$B$3,2,FALSE))</f>
        <v>#VALUE!</v>
      </c>
      <c r="G17" s="112" t="e">
        <f ca="1">IF(VLOOKUP($A$2,Table1[[Practice no.]:[6 
Bio]],24,FALSE)="N/A","",VLOOKUP(VLOOKUP($A$2,Table1[[Practice no.]:[6 
Bio]],24,FALSE),List!$A$2:$B$3,2,FALSE))</f>
        <v>#VALUE!</v>
      </c>
      <c r="H17" s="112" t="e">
        <f ca="1">IF(VLOOKUP($A$2,Table1[[Practice no.]:[7 
Dis]],25,FALSE)="N/A","",VLOOKUP(VLOOKUP($A$2,Table1[[Practice no.]:[7 
Dis]],25,FALSE),List!$A$2:$B$3,2,FALSE))</f>
        <v>#VALUE!</v>
      </c>
      <c r="I17" s="112" t="e">
        <f ca="1">IF(VLOOKUP($A$2,Table1[[Practice no.]:[8 
Mat]],26,FALSE)="N/A","",VLOOKUP(VLOOKUP($A$2,Table1[[Practice no.]:[8 
Mat]],26,FALSE),List!$A$2:$B$3,2,FALSE))</f>
        <v>#VALUE!</v>
      </c>
      <c r="J17" s="112" t="e">
        <f ca="1">IF(VLOOKUP($A$2,Table1[[Practice no.]:[9 
Inc]],27,FALSE)="N/A","",VLOOKUP(VLOOKUP($A$2,Table1[[Practice no.]:[9 
Inc]],27,FALSE),List!$A$2:$B$3,2,FALSE))</f>
        <v>#VALUE!</v>
      </c>
      <c r="K17" s="112" t="e">
        <f ca="1">IF(VLOOKUP($A$2,Table1[[Practice no.]:[10 Con]],28,FALSE)="N/A","",VLOOKUP(VLOOKUP($A$2,Table1[[Practice no.]:[10 Con]],28,FALSE),List!$A$2:$B$3,2,FALSE))</f>
        <v>#VALUE!</v>
      </c>
      <c r="L17" s="112" t="e">
        <f ca="1">IF(VLOOKUP($A$2,Table1[[Practice no.]:[11 Saf]],29,FALSE)="N/A","",VLOOKUP(VLOOKUP($A$2,Table1[[Practice no.]:[11 Saf]],29,FALSE),List!$A$2:$B$3,2,FALSE))</f>
        <v>#VALUE!</v>
      </c>
      <c r="M17" s="112" t="e">
        <f ca="1">IF(VLOOKUP($A$2,Table1[[Practice no.]:[12 Aff]],30,FALSE)="N/A","",VLOOKUP(VLOOKUP($A$2,Table1[[Practice no.]:[12 Aff]],30,FALSE),List!$A$2:$B$3,2,FALSE))</f>
        <v>#VALUE!</v>
      </c>
      <c r="N17" s="138"/>
    </row>
    <row r="18" spans="1:14" ht="125.85" customHeight="1">
      <c r="A18" s="278" t="s">
        <v>516</v>
      </c>
      <c r="B18" s="298" t="s">
        <v>635</v>
      </c>
      <c r="C18" s="299"/>
      <c r="D18" s="299"/>
      <c r="E18" s="299"/>
      <c r="F18" s="299"/>
      <c r="G18" s="299"/>
      <c r="H18" s="299"/>
      <c r="I18" s="299"/>
      <c r="J18" s="299"/>
      <c r="K18" s="299"/>
      <c r="L18" s="299"/>
      <c r="M18" s="300"/>
      <c r="N18" s="133"/>
    </row>
    <row r="19" spans="1:14" ht="141" customHeight="1" thickBot="1">
      <c r="A19" s="279"/>
      <c r="B19" s="301"/>
      <c r="C19" s="302"/>
      <c r="D19" s="302"/>
      <c r="E19" s="302"/>
      <c r="F19" s="302"/>
      <c r="G19" s="302"/>
      <c r="H19" s="302"/>
      <c r="I19" s="302"/>
      <c r="J19" s="302"/>
      <c r="K19" s="302"/>
      <c r="L19" s="302"/>
      <c r="M19" s="303"/>
      <c r="N19" s="133"/>
    </row>
    <row r="20" spans="1:14" ht="125.85" customHeight="1">
      <c r="A20" s="304" t="s">
        <v>518</v>
      </c>
      <c r="B20" s="306"/>
      <c r="C20" s="307"/>
      <c r="D20" s="307"/>
      <c r="E20" s="307"/>
      <c r="F20" s="307"/>
      <c r="G20" s="307"/>
      <c r="H20" s="307"/>
      <c r="I20" s="307"/>
      <c r="J20" s="307"/>
      <c r="K20" s="307"/>
      <c r="L20" s="307"/>
      <c r="M20" s="308"/>
      <c r="N20" s="116"/>
    </row>
    <row r="21" spans="1:14" ht="27" customHeight="1" thickBot="1">
      <c r="A21" s="305"/>
      <c r="B21" s="339" t="s">
        <v>636</v>
      </c>
      <c r="C21" s="340"/>
      <c r="D21" s="340"/>
      <c r="E21" s="340"/>
      <c r="F21" s="340"/>
      <c r="G21" s="115"/>
      <c r="H21" s="302" t="s">
        <v>637</v>
      </c>
      <c r="I21" s="302"/>
      <c r="J21" s="302"/>
      <c r="K21" s="302"/>
      <c r="L21" s="302"/>
      <c r="M21" s="114"/>
      <c r="N21" s="134"/>
    </row>
    <row r="22" spans="1:14" ht="14.1" thickBot="1">
      <c r="A22" s="278" t="s">
        <v>57</v>
      </c>
      <c r="B22" s="295"/>
      <c r="C22" s="296"/>
      <c r="D22" s="296"/>
      <c r="E22" s="296"/>
      <c r="F22" s="296"/>
      <c r="G22" s="296"/>
      <c r="H22" s="296"/>
      <c r="I22" s="296"/>
      <c r="J22" s="296"/>
      <c r="K22" s="296"/>
      <c r="L22" s="296"/>
      <c r="M22" s="297"/>
      <c r="N22" s="125"/>
    </row>
    <row r="23" spans="1:14" ht="32.1" customHeight="1" thickBot="1">
      <c r="A23" s="294"/>
      <c r="C23" s="286" t="s">
        <v>42</v>
      </c>
      <c r="D23" s="287"/>
      <c r="E23" s="105" t="e">
        <f ca="1">IF(VLOOKUP($A$2,Table1[[Practice no.]:[1]],31,FALSE)="N/A","",VLOOKUP($A$2,Table1[[Practice no.]:[1]],31,FALSE))</f>
        <v>#VALUE!</v>
      </c>
      <c r="F23" s="286" t="s">
        <v>520</v>
      </c>
      <c r="G23" s="287"/>
      <c r="H23" s="105" t="e">
        <f ca="1">IF(VLOOKUP($A$2,Table1[[Practice no.]:[7]],37,FALSE)="N/A","",VLOOKUP($A$2,Table1[[Practice no.]:[7]],37,FALSE))</f>
        <v>#VALUE!</v>
      </c>
      <c r="M23" s="107"/>
    </row>
    <row r="24" spans="1:14" ht="32.1" customHeight="1" thickBot="1">
      <c r="A24" s="294"/>
      <c r="C24" s="286" t="s">
        <v>44</v>
      </c>
      <c r="D24" s="287"/>
      <c r="E24" s="105" t="e">
        <f ca="1">IF(VLOOKUP($A$2,Table1[[Practice no.]:[2]],32,FALSE)="N/A","",VLOOKUP($A$2,Table1[[Practice no.]:[2]],32,FALSE))</f>
        <v>#VALUE!</v>
      </c>
      <c r="F24" s="286" t="s">
        <v>45</v>
      </c>
      <c r="G24" s="287"/>
      <c r="H24" s="105" t="e">
        <f ca="1">IF(VLOOKUP($A$2,Table1[[Practice no.]:[8]],38,FALSE)="N/A","",VLOOKUP($A$2,Table1[[Practice no.]:[8]],38,FALSE))</f>
        <v>#VALUE!</v>
      </c>
      <c r="M24" s="107"/>
    </row>
    <row r="25" spans="1:14" ht="32.1" customHeight="1" thickBot="1">
      <c r="A25" s="294"/>
      <c r="C25" s="286" t="s">
        <v>46</v>
      </c>
      <c r="D25" s="287"/>
      <c r="E25" s="105" t="e">
        <f ca="1">IF(VLOOKUP($A$2,Table1[[Practice no.]:[3]],33,FALSE)="N/A","",VLOOKUP($A$2,Table1[[Practice no.]:[3]],33,FALSE))</f>
        <v>#VALUE!</v>
      </c>
      <c r="F25" s="286" t="s">
        <v>47</v>
      </c>
      <c r="G25" s="287"/>
      <c r="H25" s="105" t="e">
        <f ca="1">IF(VLOOKUP($A$2,Table1[[Practice no.]:[9]],39,FALSE)="N/A","",VLOOKUP($A$2,Table1[[Practice no.]:[9]],39,FALSE))</f>
        <v>#VALUE!</v>
      </c>
      <c r="M25" s="107"/>
    </row>
    <row r="26" spans="1:14" ht="32.1" customHeight="1" thickBot="1">
      <c r="A26" s="294"/>
      <c r="C26" s="286" t="s">
        <v>48</v>
      </c>
      <c r="D26" s="287"/>
      <c r="E26" s="105" t="e">
        <f ca="1">IF(VLOOKUP($A$2,Table1[[Practice no.]:[4]],34,FALSE)="N/A","",VLOOKUP($A$2,Table1[[Practice no.]:[4]],34,FALSE))</f>
        <v>#VALUE!</v>
      </c>
      <c r="F26" s="286" t="s">
        <v>49</v>
      </c>
      <c r="G26" s="287"/>
      <c r="H26" s="105" t="e">
        <f ca="1">IF(VLOOKUP($A$2,Table1[[Practice no.]:[10]],40,FALSE)="N/A","",VLOOKUP($A$2,Table1[[Practice no.]:[10]],40,FALSE))</f>
        <v>#VALUE!</v>
      </c>
      <c r="M26" s="107"/>
    </row>
    <row r="27" spans="1:14" ht="32.1" customHeight="1" thickBot="1">
      <c r="A27" s="294"/>
      <c r="C27" s="286" t="s">
        <v>50</v>
      </c>
      <c r="D27" s="287"/>
      <c r="E27" s="105" t="e">
        <f ca="1">IF(VLOOKUP($A$2,Table1[[Practice no.]:[5]],35,FALSE)="N/A","",VLOOKUP($A$2,Table1[[Practice no.]:[5]],35,FALSE))</f>
        <v>#VALUE!</v>
      </c>
      <c r="F27" s="286" t="s">
        <v>51</v>
      </c>
      <c r="G27" s="287"/>
      <c r="H27" s="105" t="e">
        <f ca="1">IF(VLOOKUP($A$2,Table1[[Practice no.]:[11]],41,FALSE)="N/A","",VLOOKUP($A$2,Table1[[Practice no.]:[11]],41,FALSE))</f>
        <v>#VALUE!</v>
      </c>
      <c r="M27" s="107"/>
    </row>
    <row r="28" spans="1:14" ht="32.1" customHeight="1" thickBot="1">
      <c r="A28" s="294"/>
      <c r="C28" s="286" t="s">
        <v>52</v>
      </c>
      <c r="D28" s="287"/>
      <c r="E28" s="105" t="e">
        <f ca="1">IF(VLOOKUP($A$2,Table1[[Practice no.]:[6]],36,FALSE)="N/A","",VLOOKUP($A$2,Table1[[Practice no.]:[6]],36,FALSE))</f>
        <v>#VALUE!</v>
      </c>
      <c r="F28" s="286" t="s">
        <v>53</v>
      </c>
      <c r="G28" s="287"/>
      <c r="H28" s="105" t="e">
        <f ca="1">IF(VLOOKUP($A$2,Table1[[Practice no.]:[12]],42,FALSE)="N/A","",VLOOKUP($A$2,Table1[[Practice no.]:[12]],42,FALSE))</f>
        <v>#VALUE!</v>
      </c>
      <c r="M28" s="107"/>
    </row>
    <row r="29" spans="1:14" ht="14.1" thickBot="1">
      <c r="A29" s="279"/>
      <c r="B29" s="288"/>
      <c r="C29" s="289"/>
      <c r="D29" s="289"/>
      <c r="E29" s="289"/>
      <c r="F29" s="289"/>
      <c r="G29" s="289"/>
      <c r="H29" s="289"/>
      <c r="I29" s="289"/>
      <c r="J29" s="289"/>
      <c r="K29" s="289"/>
      <c r="L29" s="289"/>
      <c r="M29" s="290"/>
      <c r="N29" s="125"/>
    </row>
    <row r="30" spans="1:14" ht="252" customHeight="1" thickBot="1">
      <c r="A30" s="92" t="s">
        <v>521</v>
      </c>
      <c r="B30" s="291" t="s">
        <v>638</v>
      </c>
      <c r="C30" s="292"/>
      <c r="D30" s="292"/>
      <c r="E30" s="292"/>
      <c r="F30" s="292"/>
      <c r="G30" s="292"/>
      <c r="H30" s="292"/>
      <c r="I30" s="292"/>
      <c r="J30" s="292"/>
      <c r="K30" s="292"/>
      <c r="L30" s="292"/>
      <c r="M30" s="293"/>
      <c r="N30" s="122"/>
    </row>
    <row r="31" spans="1:14" ht="80.849999999999994" customHeight="1">
      <c r="A31" s="278" t="s">
        <v>523</v>
      </c>
      <c r="B31" s="280" t="s">
        <v>639</v>
      </c>
      <c r="C31" s="281"/>
      <c r="D31" s="281"/>
      <c r="E31" s="281"/>
      <c r="F31" s="281"/>
      <c r="G31" s="281"/>
      <c r="H31" s="281"/>
      <c r="I31" s="281"/>
      <c r="J31" s="281"/>
      <c r="K31" s="281"/>
      <c r="L31" s="281"/>
      <c r="M31" s="282"/>
      <c r="N31" s="133"/>
    </row>
    <row r="32" spans="1:14" ht="193.35" customHeight="1" thickBot="1">
      <c r="A32" s="279"/>
      <c r="B32" s="283"/>
      <c r="C32" s="284"/>
      <c r="D32" s="284"/>
      <c r="E32" s="284"/>
      <c r="F32" s="284"/>
      <c r="G32" s="284"/>
      <c r="H32" s="284"/>
      <c r="I32" s="284"/>
      <c r="J32" s="284"/>
      <c r="K32" s="284"/>
      <c r="L32" s="284"/>
      <c r="M32" s="285"/>
      <c r="N32" s="133"/>
    </row>
    <row r="33" spans="2:13">
      <c r="B33" s="169"/>
      <c r="C33" s="169"/>
      <c r="D33" s="169"/>
      <c r="E33" s="169"/>
      <c r="F33" s="169"/>
      <c r="G33" s="169"/>
      <c r="H33" s="169"/>
      <c r="I33" s="169"/>
      <c r="J33" s="169"/>
      <c r="K33" s="169"/>
      <c r="L33" s="169"/>
      <c r="M33" s="169"/>
    </row>
    <row r="34" spans="2:13">
      <c r="B34" s="169"/>
      <c r="C34" s="169"/>
      <c r="D34" s="169"/>
      <c r="E34" s="169"/>
      <c r="F34" s="169"/>
      <c r="G34" s="169"/>
      <c r="H34" s="169"/>
      <c r="I34" s="169"/>
      <c r="J34" s="169"/>
      <c r="K34" s="169"/>
      <c r="L34" s="169"/>
      <c r="M34" s="169"/>
    </row>
  </sheetData>
  <sheetProtection sheet="1" objects="1" scenarios="1"/>
  <mergeCells count="46">
    <mergeCell ref="B2:M2"/>
    <mergeCell ref="O2:Q2"/>
    <mergeCell ref="S2:U2"/>
    <mergeCell ref="B3:M3"/>
    <mergeCell ref="A4:A14"/>
    <mergeCell ref="B4:M4"/>
    <mergeCell ref="C5:D6"/>
    <mergeCell ref="C7:D8"/>
    <mergeCell ref="F7:G7"/>
    <mergeCell ref="F8:G8"/>
    <mergeCell ref="C9:D10"/>
    <mergeCell ref="G9:H9"/>
    <mergeCell ref="G10:H10"/>
    <mergeCell ref="C11:D12"/>
    <mergeCell ref="F11:G11"/>
    <mergeCell ref="H11:I11"/>
    <mergeCell ref="F12:G12"/>
    <mergeCell ref="H12:I12"/>
    <mergeCell ref="A15:A17"/>
    <mergeCell ref="A18:A19"/>
    <mergeCell ref="B18:M19"/>
    <mergeCell ref="A20:A21"/>
    <mergeCell ref="B20:F20"/>
    <mergeCell ref="G20:M20"/>
    <mergeCell ref="C25:D25"/>
    <mergeCell ref="F25:G25"/>
    <mergeCell ref="C23:D23"/>
    <mergeCell ref="F23:G23"/>
    <mergeCell ref="C24:D24"/>
    <mergeCell ref="F24:G24"/>
    <mergeCell ref="C26:D26"/>
    <mergeCell ref="F26:G26"/>
    <mergeCell ref="B13:M13"/>
    <mergeCell ref="B14:M14"/>
    <mergeCell ref="A31:A32"/>
    <mergeCell ref="B31:M32"/>
    <mergeCell ref="B21:F21"/>
    <mergeCell ref="H21:L21"/>
    <mergeCell ref="C27:D27"/>
    <mergeCell ref="F27:G27"/>
    <mergeCell ref="C28:D28"/>
    <mergeCell ref="F28:G28"/>
    <mergeCell ref="B29:M29"/>
    <mergeCell ref="B30:M30"/>
    <mergeCell ref="A22:A29"/>
    <mergeCell ref="B22:M22"/>
  </mergeCells>
  <pageMargins left="0.7" right="0.7" top="0.75" bottom="0.75" header="0.3" footer="0.3"/>
  <headerFooter>
    <oddFooter>&amp;C_x000D_&amp;1#&amp;"Calibri"&amp;8&amp;K000000 INTERNAL. This information is accessible to ADB Management and staff. It may be shared outside ADB with appropriate permission.</oddFooter>
  </headerFooter>
  <drawing r:id="rId1"/>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09F3CD4-69D0-4AE6-A155-FDCAFBE539B3}">
  <sheetPr codeName="Sheet27"/>
  <dimension ref="A1:U36"/>
  <sheetViews>
    <sheetView zoomScale="70" zoomScaleNormal="70" workbookViewId="0">
      <pane ySplit="2" topLeftCell="A11" activePane="bottomLeft" state="frozen"/>
      <selection pane="bottomLeft" activeCell="A2" sqref="A2"/>
      <selection activeCell="A2" sqref="A2"/>
    </sheetView>
  </sheetViews>
  <sheetFormatPr defaultColWidth="8.85546875" defaultRowHeight="12.95"/>
  <cols>
    <col min="1" max="1" width="15.28515625" style="106" customWidth="1"/>
    <col min="2" max="13" width="11.85546875" style="106" customWidth="1"/>
    <col min="14" max="14" width="5.140625" style="106" customWidth="1"/>
    <col min="15" max="16" width="8.85546875" style="106"/>
    <col min="17" max="17" width="8.85546875" style="106" customWidth="1"/>
    <col min="18" max="18" width="2.28515625" style="106" customWidth="1"/>
    <col min="19" max="16384" width="8.85546875" style="106"/>
  </cols>
  <sheetData>
    <row r="1" spans="1:21" ht="14.1" thickBot="1"/>
    <row r="2" spans="1:21" ht="22.35" customHeight="1" thickBot="1">
      <c r="A2" s="89" t="e" cm="1">
        <f t="array" aca="1" ref="A2" ca="1">MID(CELL("filename",A2),FIND("]",CELL("filename",A2))+1,255)</f>
        <v>#VALUE!</v>
      </c>
      <c r="B2" s="318" t="e">
        <f ca="1">IF(VLOOKUP(A2,'Raw Data'!C6:D154,2,FALSE)="","",VLOOKUP(A2,'Raw Data'!C6:D154,2,FALSE))</f>
        <v>#VALUE!</v>
      </c>
      <c r="C2" s="319"/>
      <c r="D2" s="319"/>
      <c r="E2" s="319"/>
      <c r="F2" s="319"/>
      <c r="G2" s="319"/>
      <c r="H2" s="319"/>
      <c r="I2" s="319"/>
      <c r="J2" s="319"/>
      <c r="K2" s="319"/>
      <c r="L2" s="319"/>
      <c r="M2" s="320"/>
      <c r="N2" s="136"/>
      <c r="O2" s="321" t="str">
        <f>HYPERLINK("#'National level'!A15","Back to National level sheet")</f>
        <v>Back to National level sheet</v>
      </c>
      <c r="P2" s="321"/>
      <c r="Q2" s="321"/>
      <c r="S2" s="322" t="str">
        <f>HYPERLINK("#'Project level'!A21","Back to Project level sheet")</f>
        <v>Back to Project level sheet</v>
      </c>
      <c r="T2" s="322"/>
      <c r="U2" s="322"/>
    </row>
    <row r="3" spans="1:21" ht="150.75" customHeight="1" thickBot="1">
      <c r="A3" s="90" t="s">
        <v>500</v>
      </c>
      <c r="B3" s="323" t="s">
        <v>640</v>
      </c>
      <c r="C3" s="324"/>
      <c r="D3" s="324"/>
      <c r="E3" s="324"/>
      <c r="F3" s="324"/>
      <c r="G3" s="324"/>
      <c r="H3" s="324"/>
      <c r="I3" s="324"/>
      <c r="J3" s="324"/>
      <c r="K3" s="324"/>
      <c r="L3" s="324"/>
      <c r="M3" s="325"/>
      <c r="N3" s="122"/>
    </row>
    <row r="4" spans="1:21" ht="14.1" thickBot="1">
      <c r="A4" s="278" t="s">
        <v>502</v>
      </c>
      <c r="B4" s="295"/>
      <c r="C4" s="296"/>
      <c r="D4" s="296"/>
      <c r="E4" s="296"/>
      <c r="F4" s="296"/>
      <c r="G4" s="296"/>
      <c r="H4" s="296"/>
      <c r="I4" s="296"/>
      <c r="J4" s="296"/>
      <c r="K4" s="296"/>
      <c r="L4" s="296"/>
      <c r="M4" s="297"/>
      <c r="N4" s="125"/>
    </row>
    <row r="5" spans="1:21" ht="26.85" customHeight="1" thickBot="1">
      <c r="A5" s="294"/>
      <c r="C5" s="326" t="s">
        <v>77</v>
      </c>
      <c r="D5" s="327"/>
      <c r="E5" s="93" t="s">
        <v>78</v>
      </c>
      <c r="F5" s="93" t="s">
        <v>79</v>
      </c>
      <c r="G5" s="93" t="s">
        <v>80</v>
      </c>
      <c r="H5" s="93" t="s">
        <v>81</v>
      </c>
      <c r="I5" s="93" t="s">
        <v>82</v>
      </c>
      <c r="M5" s="107"/>
    </row>
    <row r="6" spans="1:21" ht="15" thickBot="1">
      <c r="A6" s="294"/>
      <c r="C6" s="328"/>
      <c r="D6" s="329"/>
      <c r="E6" s="94" t="e">
        <f ca="1">IF(VLOOKUP($A$2,Table1[[Practice no.]:[Mt]],3,FALSE)="N/A","",VLOOKUP($A$2,Table1[[Practice no.]:[Mt]],3,FALSE))</f>
        <v>#VALUE!</v>
      </c>
      <c r="F6" s="94" t="e">
        <f ca="1">IF(VLOOKUP($A$2,Table1[[Practice no.]:[F]],4,FALSE)="N/A","",VLOOKUP($A$2,Table1[[Practice no.]:[F]],4,FALSE))</f>
        <v>#VALUE!</v>
      </c>
      <c r="G6" s="94" t="e">
        <f ca="1">IF(VLOOKUP($A$2,Table1[[Practice no.]:[A]],5,FALSE)="N/A","",VLOOKUP($A$2,Table1[[Practice no.]:[A]],5,FALSE))</f>
        <v>#VALUE!</v>
      </c>
      <c r="H6" s="94" t="e">
        <f ca="1">IF(VLOOKUP($A$2,Table1[[Practice no.]:[T]],6,FALSE)="N/A","",VLOOKUP($A$2,Table1[[Practice no.]:[T]],6,FALSE))</f>
        <v>#VALUE!</v>
      </c>
      <c r="I6" s="94" t="e">
        <f ca="1">IF(VLOOKUP($A$2,Table1[[Practice no.]:[PI]],7,FALSE)="N/A","",VLOOKUP($A$2,Table1[[Practice no.]:[PI]],7,FALSE))</f>
        <v>#VALUE!</v>
      </c>
      <c r="M6" s="107"/>
    </row>
    <row r="7" spans="1:21" ht="26.85" customHeight="1" thickBot="1">
      <c r="A7" s="294"/>
      <c r="C7" s="326" t="s">
        <v>83</v>
      </c>
      <c r="D7" s="327"/>
      <c r="E7" s="95" t="s">
        <v>84</v>
      </c>
      <c r="F7" s="330" t="s">
        <v>85</v>
      </c>
      <c r="G7" s="331"/>
      <c r="H7" s="95" t="s">
        <v>86</v>
      </c>
      <c r="I7" s="95" t="s">
        <v>87</v>
      </c>
      <c r="M7" s="107"/>
    </row>
    <row r="8" spans="1:21" ht="15" thickBot="1">
      <c r="A8" s="294"/>
      <c r="C8" s="328"/>
      <c r="D8" s="329"/>
      <c r="E8" s="94" t="e">
        <f ca="1">IF(VLOOKUP($A$2,Table1[[Practice no.]:[LR]],8,FALSE)="N/A","",VLOOKUP(A$2,Table1[[Practice no.]:[LR]],8,FALSE))</f>
        <v>#VALUE!</v>
      </c>
      <c r="F8" s="311" t="e">
        <f ca="1">IF(VLOOKUP($A$2,Table1[[Practice no.]:[PH]],9,FALSE)="N/A","",VLOOKUP($A$2,Table1[[Practice no.]:[PH]],9,FALSE))</f>
        <v>#VALUE!</v>
      </c>
      <c r="G8" s="312"/>
      <c r="H8" s="94" t="e">
        <f ca="1">IF(VLOOKUP($A$2,Table1[[Practice no.]:[EH]],10,FALSE)="N/A","",VLOOKUP($A$2,Table1[[Practice no.]:[EH]],10,FALSE))</f>
        <v>#VALUE!</v>
      </c>
      <c r="I8" s="94" t="e">
        <f ca="1">IF(VLOOKUP($A$2,Table1[[Practice no.]:[UR]],11,FALSE)="N/A","",VLOOKUP($A$2,Table1[[Practice no.]:[UR]],11,FALSE))</f>
        <v>#VALUE!</v>
      </c>
      <c r="M8" s="107"/>
    </row>
    <row r="9" spans="1:21" ht="26.85" customHeight="1" thickBot="1">
      <c r="A9" s="294"/>
      <c r="C9" s="332" t="s">
        <v>88</v>
      </c>
      <c r="D9" s="333"/>
      <c r="E9" s="95" t="s">
        <v>89</v>
      </c>
      <c r="F9" s="95" t="s">
        <v>90</v>
      </c>
      <c r="G9" s="330" t="s">
        <v>91</v>
      </c>
      <c r="H9" s="331"/>
      <c r="I9" s="95" t="s">
        <v>92</v>
      </c>
      <c r="M9" s="107"/>
    </row>
    <row r="10" spans="1:21" ht="15" thickBot="1">
      <c r="A10" s="294"/>
      <c r="C10" s="334"/>
      <c r="D10" s="335"/>
      <c r="E10" s="94" t="e">
        <f ca="1">IF(VLOOKUP($A$2,Table1[[Practice no.]:[P]],12,FALSE)="N/A","",VLOOKUP($A$2,Table1[[Practice no.]:[P]],12,FALSE))</f>
        <v>#VALUE!</v>
      </c>
      <c r="F10" s="94" t="e">
        <f ca="1">IF(VLOOKUP($A$2,Table1[[Practice no.]:[D]],13,FALSE)="N/A","",VLOOKUP($A$2,Table1[[Practice no.]:[D]],13,FALSE))</f>
        <v>#VALUE!</v>
      </c>
      <c r="G10" s="313" t="e">
        <f ca="1">IF(VLOOKUP($A$2,Table1[[Practice no.]:[C]],14,FALSE)="N/A","",VLOOKUP($A$2,Table1[[Practice no.]:[C]],14,FALSE))</f>
        <v>#VALUE!</v>
      </c>
      <c r="H10" s="314"/>
      <c r="I10" s="96" t="e">
        <f ca="1">IF(VLOOKUP($A$2,Table1[[Practice no.]:[M]],15,FALSE)="N/A","",VLOOKUP($A$2,Table1[[Practice no.]:[M]],15,FALSE))</f>
        <v>#VALUE!</v>
      </c>
      <c r="M10" s="107"/>
    </row>
    <row r="11" spans="1:21" ht="14.1" customHeight="1" thickBot="1">
      <c r="A11" s="294"/>
      <c r="C11" s="332" t="s">
        <v>93</v>
      </c>
      <c r="D11" s="333"/>
      <c r="E11" s="95" t="s">
        <v>94</v>
      </c>
      <c r="F11" s="330" t="s">
        <v>95</v>
      </c>
      <c r="G11" s="331"/>
      <c r="H11" s="330" t="s">
        <v>96</v>
      </c>
      <c r="I11" s="331"/>
      <c r="M11" s="107"/>
    </row>
    <row r="12" spans="1:21" ht="15" thickBot="1">
      <c r="A12" s="294"/>
      <c r="C12" s="334"/>
      <c r="D12" s="335"/>
      <c r="E12" s="94" t="e">
        <f ca="1">IF(VLOOKUP($A$2,Table1[[Practice no.]:[In]],16,FALSE)="N/A","",VLOOKUP($A$2,Table1[[Practice no.]:[In]],16,FALSE))</f>
        <v>#VALUE!</v>
      </c>
      <c r="F12" s="311" t="e">
        <f ca="1">IF(VLOOKUP($A$2,Table1[[Practice no.]:[Pr]],17,FALSE)="N/A","",VLOOKUP($A$2,Table1[[Practice no.]:[Pr]],17,FALSE))</f>
        <v>#VALUE!</v>
      </c>
      <c r="G12" s="312"/>
      <c r="H12" s="313" t="e">
        <f ca="1">IF(VLOOKUP($A$2,Table1[[Practice no.]:[Tr]],18,FALSE)="N/A","",VLOOKUP($A$2,Table1[[Practice no.]:[Tr]],18,FALSE))</f>
        <v>#VALUE!</v>
      </c>
      <c r="I12" s="314"/>
      <c r="M12" s="107"/>
    </row>
    <row r="13" spans="1:21">
      <c r="A13" s="294"/>
      <c r="B13" s="315"/>
      <c r="C13" s="316"/>
      <c r="D13" s="316"/>
      <c r="E13" s="316"/>
      <c r="F13" s="316"/>
      <c r="G13" s="316"/>
      <c r="H13" s="316"/>
      <c r="I13" s="316"/>
      <c r="J13" s="316"/>
      <c r="K13" s="316"/>
      <c r="L13" s="316"/>
      <c r="M13" s="317"/>
      <c r="N13" s="125"/>
    </row>
    <row r="14" spans="1:21" ht="14.1" thickBot="1">
      <c r="A14" s="279"/>
      <c r="B14" s="288"/>
      <c r="C14" s="289"/>
      <c r="D14" s="289"/>
      <c r="E14" s="289"/>
      <c r="F14" s="289"/>
      <c r="G14" s="289"/>
      <c r="H14" s="289"/>
      <c r="I14" s="289"/>
      <c r="J14" s="289"/>
      <c r="K14" s="289"/>
      <c r="L14" s="289"/>
      <c r="M14" s="290"/>
      <c r="N14" s="125"/>
    </row>
    <row r="15" spans="1:21">
      <c r="A15" s="278" t="s">
        <v>503</v>
      </c>
      <c r="B15" s="97">
        <v>1</v>
      </c>
      <c r="C15" s="97">
        <v>2</v>
      </c>
      <c r="D15" s="97">
        <v>3</v>
      </c>
      <c r="E15" s="98">
        <v>4</v>
      </c>
      <c r="F15" s="98">
        <v>5</v>
      </c>
      <c r="G15" s="98">
        <v>6</v>
      </c>
      <c r="H15" s="99">
        <v>7</v>
      </c>
      <c r="I15" s="99">
        <v>8</v>
      </c>
      <c r="J15" s="99">
        <v>9</v>
      </c>
      <c r="K15" s="100">
        <v>10</v>
      </c>
      <c r="L15" s="100">
        <v>11</v>
      </c>
      <c r="M15" s="100">
        <v>12</v>
      </c>
      <c r="N15" s="137"/>
    </row>
    <row r="16" spans="1:21" ht="17.100000000000001" thickBot="1">
      <c r="A16" s="294"/>
      <c r="B16" s="101" t="s">
        <v>504</v>
      </c>
      <c r="C16" s="101" t="s">
        <v>505</v>
      </c>
      <c r="D16" s="101" t="s">
        <v>506</v>
      </c>
      <c r="E16" s="102" t="s">
        <v>507</v>
      </c>
      <c r="F16" s="102" t="s">
        <v>508</v>
      </c>
      <c r="G16" s="102" t="s">
        <v>509</v>
      </c>
      <c r="H16" s="103" t="s">
        <v>510</v>
      </c>
      <c r="I16" s="103" t="s">
        <v>511</v>
      </c>
      <c r="J16" s="103" t="s">
        <v>512</v>
      </c>
      <c r="K16" s="104" t="s">
        <v>513</v>
      </c>
      <c r="L16" s="104" t="s">
        <v>514</v>
      </c>
      <c r="M16" s="104" t="s">
        <v>515</v>
      </c>
      <c r="N16" s="137"/>
    </row>
    <row r="17" spans="1:14" ht="23.1" customHeight="1" thickBot="1">
      <c r="A17" s="279"/>
      <c r="B17" s="112" t="e">
        <f ca="1">IF(VLOOKUP($A$2,Table1[[Practice no.]:[ 1 C02]],19,FALSE)="N/A","",VLOOKUP(VLOOKUP($A$2,Table1[[Practice no.]:[ 1 C02]],19,FALSE),List!$A$2:$B$3,2,FALSE))</f>
        <v>#VALUE!</v>
      </c>
      <c r="C17" s="112" t="e">
        <f ca="1">IF(VLOOKUP($A$2,Table1[[Practice no.]:[2 Res]],20,FALSE)="N/A","",VLOOKUP(VLOOKUP($A$2,Table1[[Practice no.]:[2 Res]],20,FALSE),List!$A$2:$B$3,2,FALSE))</f>
        <v>#VALUE!</v>
      </c>
      <c r="D17" s="112" t="e">
        <f ca="1">IF(VLOOKUP($A$2,Table1[[Practice no.]:[3 W&amp;L]],21,FALSE)="N/A","",VLOOKUP(VLOOKUP($A$2,Table1[[Practice no.]:[3 W&amp;L]],21,FALSE),List!$A$2:$B$3,2,FALSE))</f>
        <v>#VALUE!</v>
      </c>
      <c r="E17" s="112" t="e">
        <f ca="1">IF(VLOOKUP($A$2,Table1[[Practice no.]:[4 
Pol]],22,FALSE)="N/A","",VLOOKUP(VLOOKUP($A$2,Table1[[Practice no.]:[4 
Pol]],22,FALSE),List!$A$2:$B$3,2,FALSE))</f>
        <v>#VALUE!</v>
      </c>
      <c r="F17" s="112" t="e">
        <f ca="1">IF(VLOOKUP($A$2,Table1[[Practice no.]:[5 QoL]],23,FALSE)="N/A","",VLOOKUP(VLOOKUP($A$2,Table1[[Practice no.]:[5 QoL]],23,FALSE),List!$A$2:$B$3,2,FALSE))</f>
        <v>#VALUE!</v>
      </c>
      <c r="G17" s="112" t="e">
        <f ca="1">IF(VLOOKUP($A$2,Table1[[Practice no.]:[6 
Bio]],24,FALSE)="N/A","",VLOOKUP(VLOOKUP($A$2,Table1[[Practice no.]:[6 
Bio]],24,FALSE),List!$A$2:$B$3,2,FALSE))</f>
        <v>#VALUE!</v>
      </c>
      <c r="H17" s="112" t="e">
        <f ca="1">IF(VLOOKUP($A$2,Table1[[Practice no.]:[7 
Dis]],25,FALSE)="N/A","",VLOOKUP(VLOOKUP($A$2,Table1[[Practice no.]:[7 
Dis]],25,FALSE),List!$A$2:$B$3,2,FALSE))</f>
        <v>#VALUE!</v>
      </c>
      <c r="I17" s="112" t="e">
        <f ca="1">IF(VLOOKUP($A$2,Table1[[Practice no.]:[8 
Mat]],26,FALSE)="N/A","",VLOOKUP(VLOOKUP($A$2,Table1[[Practice no.]:[8 
Mat]],26,FALSE),List!$A$2:$B$3,2,FALSE))</f>
        <v>#VALUE!</v>
      </c>
      <c r="J17" s="112" t="e">
        <f ca="1">IF(VLOOKUP($A$2,Table1[[Practice no.]:[9 
Inc]],27,FALSE)="N/A","",VLOOKUP(VLOOKUP($A$2,Table1[[Practice no.]:[9 
Inc]],27,FALSE),List!$A$2:$B$3,2,FALSE))</f>
        <v>#VALUE!</v>
      </c>
      <c r="K17" s="112" t="e">
        <f ca="1">IF(VLOOKUP($A$2,Table1[[Practice no.]:[10 Con]],28,FALSE)="N/A","",VLOOKUP(VLOOKUP($A$2,Table1[[Practice no.]:[10 Con]],28,FALSE),List!$A$2:$B$3,2,FALSE))</f>
        <v>#VALUE!</v>
      </c>
      <c r="L17" s="112" t="e">
        <f ca="1">IF(VLOOKUP($A$2,Table1[[Practice no.]:[11 Saf]],29,FALSE)="N/A","",VLOOKUP(VLOOKUP($A$2,Table1[[Practice no.]:[11 Saf]],29,FALSE),List!$A$2:$B$3,2,FALSE))</f>
        <v>#VALUE!</v>
      </c>
      <c r="M17" s="112" t="e">
        <f ca="1">IF(VLOOKUP($A$2,Table1[[Practice no.]:[12 Aff]],30,FALSE)="N/A","",VLOOKUP(VLOOKUP($A$2,Table1[[Practice no.]:[12 Aff]],30,FALSE),List!$A$2:$B$3,2,FALSE))</f>
        <v>#VALUE!</v>
      </c>
      <c r="N17" s="138"/>
    </row>
    <row r="18" spans="1:14" ht="125.85" customHeight="1">
      <c r="A18" s="278" t="s">
        <v>516</v>
      </c>
      <c r="B18" s="298" t="s">
        <v>641</v>
      </c>
      <c r="C18" s="299"/>
      <c r="D18" s="299"/>
      <c r="E18" s="299"/>
      <c r="F18" s="299"/>
      <c r="G18" s="299"/>
      <c r="H18" s="299"/>
      <c r="I18" s="299"/>
      <c r="J18" s="299"/>
      <c r="K18" s="299"/>
      <c r="L18" s="299"/>
      <c r="M18" s="300"/>
      <c r="N18" s="133"/>
    </row>
    <row r="19" spans="1:14" ht="141" customHeight="1" thickBot="1">
      <c r="A19" s="279"/>
      <c r="B19" s="301"/>
      <c r="C19" s="302"/>
      <c r="D19" s="302"/>
      <c r="E19" s="302"/>
      <c r="F19" s="302"/>
      <c r="G19" s="302"/>
      <c r="H19" s="302"/>
      <c r="I19" s="302"/>
      <c r="J19" s="302"/>
      <c r="K19" s="302"/>
      <c r="L19" s="302"/>
      <c r="M19" s="303"/>
      <c r="N19" s="133"/>
    </row>
    <row r="20" spans="1:14" ht="138.75" customHeight="1">
      <c r="A20" s="304" t="s">
        <v>518</v>
      </c>
      <c r="B20" s="306"/>
      <c r="C20" s="307"/>
      <c r="D20" s="307"/>
      <c r="E20" s="307"/>
      <c r="F20" s="307"/>
      <c r="G20" s="307"/>
      <c r="H20" s="307"/>
      <c r="I20" s="307"/>
      <c r="J20" s="307"/>
      <c r="K20" s="307"/>
      <c r="L20" s="307"/>
      <c r="M20" s="308"/>
      <c r="N20" s="116"/>
    </row>
    <row r="21" spans="1:14">
      <c r="A21" s="338"/>
      <c r="B21" s="336" t="s">
        <v>642</v>
      </c>
      <c r="C21" s="337"/>
      <c r="D21" s="337"/>
      <c r="E21" s="337"/>
      <c r="F21" s="337"/>
      <c r="G21" s="116"/>
      <c r="H21" s="116"/>
      <c r="I21" s="116"/>
      <c r="J21" s="116"/>
      <c r="K21" s="116"/>
      <c r="L21" s="116"/>
      <c r="M21" s="117"/>
      <c r="N21" s="116"/>
    </row>
    <row r="22" spans="1:14" ht="224.1" customHeight="1">
      <c r="A22" s="338"/>
      <c r="B22" s="173"/>
      <c r="C22" s="116"/>
      <c r="D22" s="116"/>
      <c r="E22" s="116"/>
      <c r="F22" s="116"/>
      <c r="G22" s="116"/>
      <c r="H22" s="116"/>
      <c r="I22" s="116"/>
      <c r="J22" s="116"/>
      <c r="K22" s="116"/>
      <c r="L22" s="116"/>
      <c r="M22" s="117"/>
      <c r="N22" s="116"/>
    </row>
    <row r="23" spans="1:14" ht="14.1" customHeight="1" thickBot="1">
      <c r="A23" s="305"/>
      <c r="B23" s="339" t="s">
        <v>642</v>
      </c>
      <c r="C23" s="340"/>
      <c r="D23" s="340"/>
      <c r="E23" s="340"/>
      <c r="F23" s="340"/>
      <c r="G23" s="340"/>
      <c r="H23" s="340"/>
      <c r="I23" s="340"/>
      <c r="J23" s="340"/>
      <c r="K23" s="340"/>
      <c r="L23" s="340"/>
      <c r="M23" s="114"/>
      <c r="N23" s="134"/>
    </row>
    <row r="24" spans="1:14" ht="14.1" thickBot="1">
      <c r="A24" s="278" t="s">
        <v>57</v>
      </c>
      <c r="B24" s="295"/>
      <c r="C24" s="296"/>
      <c r="D24" s="296"/>
      <c r="E24" s="296"/>
      <c r="F24" s="296"/>
      <c r="G24" s="296"/>
      <c r="H24" s="296"/>
      <c r="I24" s="296"/>
      <c r="J24" s="296"/>
      <c r="K24" s="296"/>
      <c r="L24" s="296"/>
      <c r="M24" s="297"/>
      <c r="N24" s="125"/>
    </row>
    <row r="25" spans="1:14" ht="32.1" customHeight="1" thickBot="1">
      <c r="A25" s="294"/>
      <c r="C25" s="286" t="s">
        <v>42</v>
      </c>
      <c r="D25" s="287"/>
      <c r="E25" s="105" t="e">
        <f ca="1">IF(VLOOKUP($A$2,Table1[[Practice no.]:[1]],31,FALSE)="N/A","",VLOOKUP($A$2,Table1[[Practice no.]:[1]],31,FALSE))</f>
        <v>#VALUE!</v>
      </c>
      <c r="F25" s="286" t="s">
        <v>520</v>
      </c>
      <c r="G25" s="287"/>
      <c r="H25" s="105" t="e">
        <f ca="1">IF(VLOOKUP($A$2,Table1[[Practice no.]:[7]],37,FALSE)="N/A","",VLOOKUP($A$2,Table1[[Practice no.]:[7]],37,FALSE))</f>
        <v>#VALUE!</v>
      </c>
      <c r="M25" s="107"/>
    </row>
    <row r="26" spans="1:14" ht="32.1" customHeight="1" thickBot="1">
      <c r="A26" s="294"/>
      <c r="C26" s="286" t="s">
        <v>44</v>
      </c>
      <c r="D26" s="287"/>
      <c r="E26" s="105" t="e">
        <f ca="1">IF(VLOOKUP($A$2,Table1[[Practice no.]:[2]],32,FALSE)="N/A","",VLOOKUP($A$2,Table1[[Practice no.]:[2]],32,FALSE))</f>
        <v>#VALUE!</v>
      </c>
      <c r="F26" s="286" t="s">
        <v>45</v>
      </c>
      <c r="G26" s="287"/>
      <c r="H26" s="105" t="e">
        <f ca="1">IF(VLOOKUP($A$2,Table1[[Practice no.]:[8]],38,FALSE)="N/A","",VLOOKUP($A$2,Table1[[Practice no.]:[8]],38,FALSE))</f>
        <v>#VALUE!</v>
      </c>
      <c r="M26" s="107"/>
    </row>
    <row r="27" spans="1:14" ht="32.1" customHeight="1" thickBot="1">
      <c r="A27" s="294"/>
      <c r="C27" s="286" t="s">
        <v>46</v>
      </c>
      <c r="D27" s="287"/>
      <c r="E27" s="105" t="e">
        <f ca="1">IF(VLOOKUP($A$2,Table1[[Practice no.]:[3]],33,FALSE)="N/A","",VLOOKUP($A$2,Table1[[Practice no.]:[3]],33,FALSE))</f>
        <v>#VALUE!</v>
      </c>
      <c r="F27" s="286" t="s">
        <v>47</v>
      </c>
      <c r="G27" s="287"/>
      <c r="H27" s="105" t="e">
        <f ca="1">IF(VLOOKUP($A$2,Table1[[Practice no.]:[9]],39,FALSE)="N/A","",VLOOKUP($A$2,Table1[[Practice no.]:[9]],39,FALSE))</f>
        <v>#VALUE!</v>
      </c>
      <c r="M27" s="107"/>
    </row>
    <row r="28" spans="1:14" ht="32.1" customHeight="1" thickBot="1">
      <c r="A28" s="294"/>
      <c r="C28" s="286" t="s">
        <v>48</v>
      </c>
      <c r="D28" s="287"/>
      <c r="E28" s="105" t="e">
        <f ca="1">IF(VLOOKUP($A$2,Table1[[Practice no.]:[4]],34,FALSE)="N/A","",VLOOKUP($A$2,Table1[[Practice no.]:[4]],34,FALSE))</f>
        <v>#VALUE!</v>
      </c>
      <c r="F28" s="286" t="s">
        <v>49</v>
      </c>
      <c r="G28" s="287"/>
      <c r="H28" s="105" t="e">
        <f ca="1">IF(VLOOKUP($A$2,Table1[[Practice no.]:[10]],40,FALSE)="N/A","",VLOOKUP($A$2,Table1[[Practice no.]:[10]],40,FALSE))</f>
        <v>#VALUE!</v>
      </c>
      <c r="M28" s="107"/>
    </row>
    <row r="29" spans="1:14" ht="32.1" customHeight="1" thickBot="1">
      <c r="A29" s="294"/>
      <c r="C29" s="286" t="s">
        <v>50</v>
      </c>
      <c r="D29" s="287"/>
      <c r="E29" s="105" t="e">
        <f ca="1">IF(VLOOKUP($A$2,Table1[[Practice no.]:[5]],35,FALSE)="N/A","",VLOOKUP($A$2,Table1[[Practice no.]:[5]],35,FALSE))</f>
        <v>#VALUE!</v>
      </c>
      <c r="F29" s="286" t="s">
        <v>51</v>
      </c>
      <c r="G29" s="287"/>
      <c r="H29" s="105" t="e">
        <f ca="1">IF(VLOOKUP($A$2,Table1[[Practice no.]:[11]],41,FALSE)="N/A","",VLOOKUP($A$2,Table1[[Practice no.]:[11]],41,FALSE))</f>
        <v>#VALUE!</v>
      </c>
      <c r="M29" s="107"/>
    </row>
    <row r="30" spans="1:14" ht="32.1" customHeight="1" thickBot="1">
      <c r="A30" s="294"/>
      <c r="C30" s="286" t="s">
        <v>52</v>
      </c>
      <c r="D30" s="287"/>
      <c r="E30" s="105" t="e">
        <f ca="1">IF(VLOOKUP($A$2,Table1[[Practice no.]:[6]],36,FALSE)="N/A","",VLOOKUP($A$2,Table1[[Practice no.]:[6]],36,FALSE))</f>
        <v>#VALUE!</v>
      </c>
      <c r="F30" s="286" t="s">
        <v>53</v>
      </c>
      <c r="G30" s="287"/>
      <c r="H30" s="105" t="e">
        <f ca="1">IF(VLOOKUP($A$2,Table1[[Practice no.]:[12]],42,FALSE)="N/A","",VLOOKUP($A$2,Table1[[Practice no.]:[12]],42,FALSE))</f>
        <v>#VALUE!</v>
      </c>
      <c r="M30" s="107"/>
    </row>
    <row r="31" spans="1:14" ht="14.1" thickBot="1">
      <c r="A31" s="279"/>
      <c r="B31" s="288"/>
      <c r="C31" s="289"/>
      <c r="D31" s="289"/>
      <c r="E31" s="289"/>
      <c r="F31" s="289"/>
      <c r="G31" s="289"/>
      <c r="H31" s="289"/>
      <c r="I31" s="289"/>
      <c r="J31" s="289"/>
      <c r="K31" s="289"/>
      <c r="L31" s="289"/>
      <c r="M31" s="290"/>
      <c r="N31" s="125"/>
    </row>
    <row r="32" spans="1:14" ht="252" customHeight="1" thickBot="1">
      <c r="A32" s="92" t="s">
        <v>521</v>
      </c>
      <c r="B32" s="291" t="s">
        <v>643</v>
      </c>
      <c r="C32" s="292"/>
      <c r="D32" s="292"/>
      <c r="E32" s="292"/>
      <c r="F32" s="292"/>
      <c r="G32" s="292"/>
      <c r="H32" s="292"/>
      <c r="I32" s="292"/>
      <c r="J32" s="292"/>
      <c r="K32" s="292"/>
      <c r="L32" s="292"/>
      <c r="M32" s="293"/>
      <c r="N32" s="122"/>
    </row>
    <row r="33" spans="1:14" ht="80.849999999999994" customHeight="1">
      <c r="A33" s="278" t="s">
        <v>523</v>
      </c>
      <c r="B33" s="280" t="s">
        <v>644</v>
      </c>
      <c r="C33" s="281"/>
      <c r="D33" s="281"/>
      <c r="E33" s="281"/>
      <c r="F33" s="281"/>
      <c r="G33" s="281"/>
      <c r="H33" s="281"/>
      <c r="I33" s="281"/>
      <c r="J33" s="281"/>
      <c r="K33" s="281"/>
      <c r="L33" s="281"/>
      <c r="M33" s="282"/>
      <c r="N33" s="133"/>
    </row>
    <row r="34" spans="1:14" ht="193.35" customHeight="1" thickBot="1">
      <c r="A34" s="279"/>
      <c r="B34" s="283"/>
      <c r="C34" s="284"/>
      <c r="D34" s="284"/>
      <c r="E34" s="284"/>
      <c r="F34" s="284"/>
      <c r="G34" s="284"/>
      <c r="H34" s="284"/>
      <c r="I34" s="284"/>
      <c r="J34" s="284"/>
      <c r="K34" s="284"/>
      <c r="L34" s="284"/>
      <c r="M34" s="285"/>
      <c r="N34" s="133"/>
    </row>
    <row r="35" spans="1:14">
      <c r="B35" s="169"/>
      <c r="C35" s="169"/>
      <c r="D35" s="169"/>
      <c r="E35" s="169"/>
      <c r="F35" s="169"/>
      <c r="G35" s="169"/>
      <c r="H35" s="169"/>
      <c r="I35" s="169"/>
      <c r="J35" s="169"/>
      <c r="K35" s="169"/>
      <c r="L35" s="169"/>
      <c r="M35" s="169"/>
    </row>
    <row r="36" spans="1:14">
      <c r="B36" s="169"/>
      <c r="C36" s="169"/>
      <c r="D36" s="169"/>
      <c r="E36" s="169"/>
      <c r="F36" s="169"/>
      <c r="G36" s="169"/>
      <c r="H36" s="169"/>
      <c r="I36" s="169"/>
      <c r="J36" s="169"/>
      <c r="K36" s="169"/>
      <c r="L36" s="169"/>
      <c r="M36" s="169"/>
    </row>
  </sheetData>
  <sheetProtection sheet="1" objects="1" scenarios="1"/>
  <mergeCells count="46">
    <mergeCell ref="B2:M2"/>
    <mergeCell ref="O2:Q2"/>
    <mergeCell ref="S2:U2"/>
    <mergeCell ref="B3:M3"/>
    <mergeCell ref="A4:A14"/>
    <mergeCell ref="B4:M4"/>
    <mergeCell ref="C5:D6"/>
    <mergeCell ref="C7:D8"/>
    <mergeCell ref="F7:G7"/>
    <mergeCell ref="F8:G8"/>
    <mergeCell ref="C9:D10"/>
    <mergeCell ref="G9:H9"/>
    <mergeCell ref="G10:H10"/>
    <mergeCell ref="C11:D12"/>
    <mergeCell ref="F11:G11"/>
    <mergeCell ref="H11:I11"/>
    <mergeCell ref="F12:G12"/>
    <mergeCell ref="H12:I12"/>
    <mergeCell ref="C28:D28"/>
    <mergeCell ref="F28:G28"/>
    <mergeCell ref="B13:M13"/>
    <mergeCell ref="B14:M14"/>
    <mergeCell ref="A15:A17"/>
    <mergeCell ref="A18:A19"/>
    <mergeCell ref="B18:M19"/>
    <mergeCell ref="A20:A23"/>
    <mergeCell ref="B20:F20"/>
    <mergeCell ref="G20:M20"/>
    <mergeCell ref="B21:F21"/>
    <mergeCell ref="B23:L23"/>
    <mergeCell ref="A33:A34"/>
    <mergeCell ref="B33:M34"/>
    <mergeCell ref="C29:D29"/>
    <mergeCell ref="F29:G29"/>
    <mergeCell ref="C30:D30"/>
    <mergeCell ref="F30:G30"/>
    <mergeCell ref="B31:M31"/>
    <mergeCell ref="B32:M32"/>
    <mergeCell ref="A24:A31"/>
    <mergeCell ref="B24:M24"/>
    <mergeCell ref="C25:D25"/>
    <mergeCell ref="F25:G25"/>
    <mergeCell ref="C26:D26"/>
    <mergeCell ref="F26:G26"/>
    <mergeCell ref="C27:D27"/>
    <mergeCell ref="F27:G27"/>
  </mergeCells>
  <pageMargins left="0.7" right="0.7" top="0.75" bottom="0.75" header="0.3" footer="0.3"/>
  <headerFooter>
    <oddFooter>&amp;C_x000D_&amp;1#&amp;"Calibri"&amp;8&amp;K000000 INTERNAL. This information is accessible to ADB Management and staff. It may be shared outside ADB with appropriate permission.</oddFooter>
  </headerFooter>
  <drawing r:id="rId1"/>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CCA6E16-96B1-4B2D-931A-707BE2CD1E9E}">
  <sheetPr codeName="Sheet28"/>
  <dimension ref="A1:U34"/>
  <sheetViews>
    <sheetView zoomScale="70" zoomScaleNormal="70" workbookViewId="0">
      <pane ySplit="2" topLeftCell="A3" activePane="bottomLeft" state="frozen"/>
      <selection pane="bottomLeft" activeCell="A2" sqref="A2"/>
      <selection activeCell="A2" sqref="A2"/>
    </sheetView>
  </sheetViews>
  <sheetFormatPr defaultColWidth="8.85546875" defaultRowHeight="12.95"/>
  <cols>
    <col min="1" max="1" width="15.28515625" style="106" customWidth="1"/>
    <col min="2" max="13" width="11.85546875" style="106" customWidth="1"/>
    <col min="14" max="14" width="5.140625" style="106" customWidth="1"/>
    <col min="15" max="16" width="8.85546875" style="106"/>
    <col min="17" max="17" width="8.85546875" style="106" customWidth="1"/>
    <col min="18" max="18" width="2.28515625" style="106" customWidth="1"/>
    <col min="19" max="16384" width="8.85546875" style="106"/>
  </cols>
  <sheetData>
    <row r="1" spans="1:21" ht="14.1" thickBot="1"/>
    <row r="2" spans="1:21" ht="22.35" customHeight="1" thickBot="1">
      <c r="A2" s="89" t="e" cm="1">
        <f t="array" aca="1" ref="A2" ca="1">MID(CELL("filename",A2),FIND("]",CELL("filename",A2))+1,255)</f>
        <v>#VALUE!</v>
      </c>
      <c r="B2" s="318" t="e">
        <f ca="1">IF(VLOOKUP(A2,'Raw Data'!C6:D154,2,FALSE)="","",VLOOKUP(A2,'Raw Data'!C6:D154,2,FALSE))</f>
        <v>#VALUE!</v>
      </c>
      <c r="C2" s="319"/>
      <c r="D2" s="319"/>
      <c r="E2" s="319"/>
      <c r="F2" s="319"/>
      <c r="G2" s="319"/>
      <c r="H2" s="319"/>
      <c r="I2" s="319"/>
      <c r="J2" s="319"/>
      <c r="K2" s="319"/>
      <c r="L2" s="319"/>
      <c r="M2" s="320"/>
      <c r="N2" s="136"/>
      <c r="O2" s="321" t="str">
        <f>HYPERLINK("#'National level'!A15","Back to National level sheet")</f>
        <v>Back to National level sheet</v>
      </c>
      <c r="P2" s="321"/>
      <c r="Q2" s="321"/>
      <c r="S2" s="322" t="str">
        <f>HYPERLINK("#'Project level'!A21","Back to Project level sheet")</f>
        <v>Back to Project level sheet</v>
      </c>
      <c r="T2" s="322"/>
      <c r="U2" s="322"/>
    </row>
    <row r="3" spans="1:21" ht="150.75" customHeight="1" thickBot="1">
      <c r="A3" s="90" t="s">
        <v>500</v>
      </c>
      <c r="B3" s="323" t="s">
        <v>645</v>
      </c>
      <c r="C3" s="324"/>
      <c r="D3" s="324"/>
      <c r="E3" s="324"/>
      <c r="F3" s="324"/>
      <c r="G3" s="324"/>
      <c r="H3" s="324"/>
      <c r="I3" s="324"/>
      <c r="J3" s="324"/>
      <c r="K3" s="324"/>
      <c r="L3" s="324"/>
      <c r="M3" s="325"/>
      <c r="N3" s="122"/>
    </row>
    <row r="4" spans="1:21" ht="14.1" thickBot="1">
      <c r="A4" s="278" t="s">
        <v>502</v>
      </c>
      <c r="B4" s="295"/>
      <c r="C4" s="296"/>
      <c r="D4" s="296"/>
      <c r="E4" s="296"/>
      <c r="F4" s="296"/>
      <c r="G4" s="296"/>
      <c r="H4" s="296"/>
      <c r="I4" s="296"/>
      <c r="J4" s="296"/>
      <c r="K4" s="296"/>
      <c r="L4" s="296"/>
      <c r="M4" s="297"/>
      <c r="N4" s="125"/>
    </row>
    <row r="5" spans="1:21" ht="26.85" customHeight="1" thickBot="1">
      <c r="A5" s="294"/>
      <c r="C5" s="326" t="s">
        <v>77</v>
      </c>
      <c r="D5" s="327"/>
      <c r="E5" s="93" t="s">
        <v>78</v>
      </c>
      <c r="F5" s="93" t="s">
        <v>79</v>
      </c>
      <c r="G5" s="93" t="s">
        <v>80</v>
      </c>
      <c r="H5" s="93" t="s">
        <v>81</v>
      </c>
      <c r="I5" s="93" t="s">
        <v>82</v>
      </c>
      <c r="M5" s="107"/>
    </row>
    <row r="6" spans="1:21" ht="15" thickBot="1">
      <c r="A6" s="294"/>
      <c r="C6" s="328"/>
      <c r="D6" s="329"/>
      <c r="E6" s="94" t="e">
        <f ca="1">IF(VLOOKUP($A$2,Table1[[Practice no.]:[Mt]],3,FALSE)="N/A","",VLOOKUP($A$2,Table1[[Practice no.]:[Mt]],3,FALSE))</f>
        <v>#VALUE!</v>
      </c>
      <c r="F6" s="94" t="e">
        <f ca="1">IF(VLOOKUP($A$2,Table1[[Practice no.]:[F]],4,FALSE)="N/A","",VLOOKUP($A$2,Table1[[Practice no.]:[F]],4,FALSE))</f>
        <v>#VALUE!</v>
      </c>
      <c r="G6" s="94" t="e">
        <f ca="1">IF(VLOOKUP($A$2,Table1[[Practice no.]:[A]],5,FALSE)="N/A","",VLOOKUP($A$2,Table1[[Practice no.]:[A]],5,FALSE))</f>
        <v>#VALUE!</v>
      </c>
      <c r="H6" s="94" t="e">
        <f ca="1">IF(VLOOKUP($A$2,Table1[[Practice no.]:[T]],6,FALSE)="N/A","",VLOOKUP($A$2,Table1[[Practice no.]:[T]],6,FALSE))</f>
        <v>#VALUE!</v>
      </c>
      <c r="I6" s="94" t="e">
        <f ca="1">IF(VLOOKUP($A$2,Table1[[Practice no.]:[PI]],7,FALSE)="N/A","",VLOOKUP($A$2,Table1[[Practice no.]:[PI]],7,FALSE))</f>
        <v>#VALUE!</v>
      </c>
      <c r="M6" s="107"/>
    </row>
    <row r="7" spans="1:21" ht="26.85" customHeight="1" thickBot="1">
      <c r="A7" s="294"/>
      <c r="C7" s="326" t="s">
        <v>83</v>
      </c>
      <c r="D7" s="327"/>
      <c r="E7" s="95" t="s">
        <v>84</v>
      </c>
      <c r="F7" s="330" t="s">
        <v>85</v>
      </c>
      <c r="G7" s="331"/>
      <c r="H7" s="95" t="s">
        <v>86</v>
      </c>
      <c r="I7" s="95" t="s">
        <v>87</v>
      </c>
      <c r="M7" s="107"/>
    </row>
    <row r="8" spans="1:21" ht="15" thickBot="1">
      <c r="A8" s="294"/>
      <c r="C8" s="328"/>
      <c r="D8" s="329"/>
      <c r="E8" s="94" t="e">
        <f ca="1">IF(VLOOKUP($A$2,Table1[[Practice no.]:[LR]],8,FALSE)="N/A","",VLOOKUP(A$2,Table1[[Practice no.]:[LR]],8,FALSE))</f>
        <v>#VALUE!</v>
      </c>
      <c r="F8" s="311" t="e">
        <f ca="1">IF(VLOOKUP($A$2,Table1[[Practice no.]:[PH]],9,FALSE)="N/A","",VLOOKUP($A$2,Table1[[Practice no.]:[PH]],9,FALSE))</f>
        <v>#VALUE!</v>
      </c>
      <c r="G8" s="312"/>
      <c r="H8" s="94" t="e">
        <f ca="1">IF(VLOOKUP($A$2,Table1[[Practice no.]:[EH]],10,FALSE)="N/A","",VLOOKUP($A$2,Table1[[Practice no.]:[EH]],10,FALSE))</f>
        <v>#VALUE!</v>
      </c>
      <c r="I8" s="94" t="e">
        <f ca="1">IF(VLOOKUP($A$2,Table1[[Practice no.]:[UR]],11,FALSE)="N/A","",VLOOKUP($A$2,Table1[[Practice no.]:[UR]],11,FALSE))</f>
        <v>#VALUE!</v>
      </c>
      <c r="M8" s="107"/>
    </row>
    <row r="9" spans="1:21" ht="26.85" customHeight="1" thickBot="1">
      <c r="A9" s="294"/>
      <c r="C9" s="332" t="s">
        <v>88</v>
      </c>
      <c r="D9" s="333"/>
      <c r="E9" s="95" t="s">
        <v>89</v>
      </c>
      <c r="F9" s="95" t="s">
        <v>90</v>
      </c>
      <c r="G9" s="330" t="s">
        <v>91</v>
      </c>
      <c r="H9" s="331"/>
      <c r="I9" s="95" t="s">
        <v>92</v>
      </c>
      <c r="M9" s="107"/>
    </row>
    <row r="10" spans="1:21" ht="15" thickBot="1">
      <c r="A10" s="294"/>
      <c r="C10" s="334"/>
      <c r="D10" s="335"/>
      <c r="E10" s="94" t="e">
        <f ca="1">IF(VLOOKUP($A$2,Table1[[Practice no.]:[P]],12,FALSE)="N/A","",VLOOKUP($A$2,Table1[[Practice no.]:[P]],12,FALSE))</f>
        <v>#VALUE!</v>
      </c>
      <c r="F10" s="94" t="e">
        <f ca="1">IF(VLOOKUP($A$2,Table1[[Practice no.]:[D]],13,FALSE)="N/A","",VLOOKUP($A$2,Table1[[Practice no.]:[D]],13,FALSE))</f>
        <v>#VALUE!</v>
      </c>
      <c r="G10" s="313" t="e">
        <f ca="1">IF(VLOOKUP($A$2,Table1[[Practice no.]:[C]],14,FALSE)="N/A","",VLOOKUP($A$2,Table1[[Practice no.]:[C]],14,FALSE))</f>
        <v>#VALUE!</v>
      </c>
      <c r="H10" s="314"/>
      <c r="I10" s="96" t="e">
        <f ca="1">IF(VLOOKUP($A$2,Table1[[Practice no.]:[M]],15,FALSE)="N/A","",VLOOKUP($A$2,Table1[[Practice no.]:[M]],15,FALSE))</f>
        <v>#VALUE!</v>
      </c>
      <c r="M10" s="107"/>
    </row>
    <row r="11" spans="1:21" ht="14.1" customHeight="1" thickBot="1">
      <c r="A11" s="294"/>
      <c r="C11" s="332" t="s">
        <v>93</v>
      </c>
      <c r="D11" s="333"/>
      <c r="E11" s="95" t="s">
        <v>94</v>
      </c>
      <c r="F11" s="330" t="s">
        <v>95</v>
      </c>
      <c r="G11" s="331"/>
      <c r="H11" s="330" t="s">
        <v>96</v>
      </c>
      <c r="I11" s="331"/>
      <c r="M11" s="107"/>
    </row>
    <row r="12" spans="1:21" ht="15" thickBot="1">
      <c r="A12" s="294"/>
      <c r="C12" s="334"/>
      <c r="D12" s="335"/>
      <c r="E12" s="94" t="e">
        <f ca="1">IF(VLOOKUP($A$2,Table1[[Practice no.]:[In]],16,FALSE)="N/A","",VLOOKUP($A$2,Table1[[Practice no.]:[In]],16,FALSE))</f>
        <v>#VALUE!</v>
      </c>
      <c r="F12" s="311" t="e">
        <f ca="1">IF(VLOOKUP($A$2,Table1[[Practice no.]:[Pr]],17,FALSE)="N/A","",VLOOKUP($A$2,Table1[[Practice no.]:[Pr]],17,FALSE))</f>
        <v>#VALUE!</v>
      </c>
      <c r="G12" s="312"/>
      <c r="H12" s="313" t="e">
        <f ca="1">IF(VLOOKUP($A$2,Table1[[Practice no.]:[Tr]],18,FALSE)="N/A","",VLOOKUP($A$2,Table1[[Practice no.]:[Tr]],18,FALSE))</f>
        <v>#VALUE!</v>
      </c>
      <c r="I12" s="314"/>
      <c r="M12" s="107"/>
    </row>
    <row r="13" spans="1:21">
      <c r="A13" s="294"/>
      <c r="B13" s="315"/>
      <c r="C13" s="316"/>
      <c r="D13" s="316"/>
      <c r="E13" s="316"/>
      <c r="F13" s="316"/>
      <c r="G13" s="316"/>
      <c r="H13" s="316"/>
      <c r="I13" s="316"/>
      <c r="J13" s="316"/>
      <c r="K13" s="316"/>
      <c r="L13" s="316"/>
      <c r="M13" s="317"/>
      <c r="N13" s="125"/>
    </row>
    <row r="14" spans="1:21" ht="14.1" thickBot="1">
      <c r="A14" s="279"/>
      <c r="B14" s="288"/>
      <c r="C14" s="289"/>
      <c r="D14" s="289"/>
      <c r="E14" s="289"/>
      <c r="F14" s="289"/>
      <c r="G14" s="289"/>
      <c r="H14" s="289"/>
      <c r="I14" s="289"/>
      <c r="J14" s="289"/>
      <c r="K14" s="289"/>
      <c r="L14" s="289"/>
      <c r="M14" s="290"/>
      <c r="N14" s="125"/>
    </row>
    <row r="15" spans="1:21">
      <c r="A15" s="278" t="s">
        <v>503</v>
      </c>
      <c r="B15" s="97">
        <v>1</v>
      </c>
      <c r="C15" s="97">
        <v>2</v>
      </c>
      <c r="D15" s="97">
        <v>3</v>
      </c>
      <c r="E15" s="98">
        <v>4</v>
      </c>
      <c r="F15" s="98">
        <v>5</v>
      </c>
      <c r="G15" s="98">
        <v>6</v>
      </c>
      <c r="H15" s="99">
        <v>7</v>
      </c>
      <c r="I15" s="99">
        <v>8</v>
      </c>
      <c r="J15" s="99">
        <v>9</v>
      </c>
      <c r="K15" s="100">
        <v>10</v>
      </c>
      <c r="L15" s="100">
        <v>11</v>
      </c>
      <c r="M15" s="100">
        <v>12</v>
      </c>
      <c r="N15" s="137"/>
    </row>
    <row r="16" spans="1:21" ht="17.100000000000001" thickBot="1">
      <c r="A16" s="294"/>
      <c r="B16" s="101" t="s">
        <v>504</v>
      </c>
      <c r="C16" s="101" t="s">
        <v>505</v>
      </c>
      <c r="D16" s="101" t="s">
        <v>506</v>
      </c>
      <c r="E16" s="102" t="s">
        <v>507</v>
      </c>
      <c r="F16" s="102" t="s">
        <v>508</v>
      </c>
      <c r="G16" s="102" t="s">
        <v>509</v>
      </c>
      <c r="H16" s="103" t="s">
        <v>510</v>
      </c>
      <c r="I16" s="103" t="s">
        <v>511</v>
      </c>
      <c r="J16" s="103" t="s">
        <v>512</v>
      </c>
      <c r="K16" s="104" t="s">
        <v>513</v>
      </c>
      <c r="L16" s="104" t="s">
        <v>514</v>
      </c>
      <c r="M16" s="104" t="s">
        <v>515</v>
      </c>
      <c r="N16" s="137"/>
    </row>
    <row r="17" spans="1:14" ht="23.1" customHeight="1" thickBot="1">
      <c r="A17" s="279"/>
      <c r="B17" s="112" t="e">
        <f ca="1">IF(VLOOKUP($A$2,Table1[[Practice no.]:[ 1 C02]],19,FALSE)="N/A","",VLOOKUP(VLOOKUP($A$2,Table1[[Practice no.]:[ 1 C02]],19,FALSE),List!$A$2:$B$3,2,FALSE))</f>
        <v>#VALUE!</v>
      </c>
      <c r="C17" s="112" t="e">
        <f ca="1">IF(VLOOKUP($A$2,Table1[[Practice no.]:[2 Res]],20,FALSE)="N/A","",VLOOKUP(VLOOKUP($A$2,Table1[[Practice no.]:[2 Res]],20,FALSE),List!$A$2:$B$3,2,FALSE))</f>
        <v>#VALUE!</v>
      </c>
      <c r="D17" s="112" t="e">
        <f ca="1">IF(VLOOKUP($A$2,Table1[[Practice no.]:[3 W&amp;L]],21,FALSE)="N/A","",VLOOKUP(VLOOKUP($A$2,Table1[[Practice no.]:[3 W&amp;L]],21,FALSE),List!$A$2:$B$3,2,FALSE))</f>
        <v>#VALUE!</v>
      </c>
      <c r="E17" s="112" t="e">
        <f ca="1">IF(VLOOKUP($A$2,Table1[[Practice no.]:[4 
Pol]],22,FALSE)="N/A","",VLOOKUP(VLOOKUP($A$2,Table1[[Practice no.]:[4 
Pol]],22,FALSE),List!$A$2:$B$3,2,FALSE))</f>
        <v>#VALUE!</v>
      </c>
      <c r="F17" s="112" t="e">
        <f ca="1">IF(VLOOKUP($A$2,Table1[[Practice no.]:[5 QoL]],23,FALSE)="N/A","",VLOOKUP(VLOOKUP($A$2,Table1[[Practice no.]:[5 QoL]],23,FALSE),List!$A$2:$B$3,2,FALSE))</f>
        <v>#VALUE!</v>
      </c>
      <c r="G17" s="112" t="e">
        <f ca="1">IF(VLOOKUP($A$2,Table1[[Practice no.]:[6 
Bio]],24,FALSE)="N/A","",VLOOKUP(VLOOKUP($A$2,Table1[[Practice no.]:[6 
Bio]],24,FALSE),List!$A$2:$B$3,2,FALSE))</f>
        <v>#VALUE!</v>
      </c>
      <c r="H17" s="112" t="e">
        <f ca="1">IF(VLOOKUP($A$2,Table1[[Practice no.]:[7 
Dis]],25,FALSE)="N/A","",VLOOKUP(VLOOKUP($A$2,Table1[[Practice no.]:[7 
Dis]],25,FALSE),List!$A$2:$B$3,2,FALSE))</f>
        <v>#VALUE!</v>
      </c>
      <c r="I17" s="112" t="e">
        <f ca="1">IF(VLOOKUP($A$2,Table1[[Practice no.]:[8 
Mat]],26,FALSE)="N/A","",VLOOKUP(VLOOKUP($A$2,Table1[[Practice no.]:[8 
Mat]],26,FALSE),List!$A$2:$B$3,2,FALSE))</f>
        <v>#VALUE!</v>
      </c>
      <c r="J17" s="112" t="e">
        <f ca="1">IF(VLOOKUP($A$2,Table1[[Practice no.]:[9 
Inc]],27,FALSE)="N/A","",VLOOKUP(VLOOKUP($A$2,Table1[[Practice no.]:[9 
Inc]],27,FALSE),List!$A$2:$B$3,2,FALSE))</f>
        <v>#VALUE!</v>
      </c>
      <c r="K17" s="112" t="e">
        <f ca="1">IF(VLOOKUP($A$2,Table1[[Practice no.]:[10 Con]],28,FALSE)="N/A","",VLOOKUP(VLOOKUP($A$2,Table1[[Practice no.]:[10 Con]],28,FALSE),List!$A$2:$B$3,2,FALSE))</f>
        <v>#VALUE!</v>
      </c>
      <c r="L17" s="112" t="e">
        <f ca="1">IF(VLOOKUP($A$2,Table1[[Practice no.]:[11 Saf]],29,FALSE)="N/A","",VLOOKUP(VLOOKUP($A$2,Table1[[Practice no.]:[11 Saf]],29,FALSE),List!$A$2:$B$3,2,FALSE))</f>
        <v>#VALUE!</v>
      </c>
      <c r="M17" s="112" t="e">
        <f ca="1">IF(VLOOKUP($A$2,Table1[[Practice no.]:[12 Aff]],30,FALSE)="N/A","",VLOOKUP(VLOOKUP($A$2,Table1[[Practice no.]:[12 Aff]],30,FALSE),List!$A$2:$B$3,2,FALSE))</f>
        <v>#VALUE!</v>
      </c>
      <c r="N17" s="138"/>
    </row>
    <row r="18" spans="1:14" ht="125.85" customHeight="1">
      <c r="A18" s="278" t="s">
        <v>516</v>
      </c>
      <c r="B18" s="298" t="s">
        <v>646</v>
      </c>
      <c r="C18" s="299"/>
      <c r="D18" s="299"/>
      <c r="E18" s="299"/>
      <c r="F18" s="299"/>
      <c r="G18" s="299"/>
      <c r="H18" s="299"/>
      <c r="I18" s="299"/>
      <c r="J18" s="299"/>
      <c r="K18" s="299"/>
      <c r="L18" s="299"/>
      <c r="M18" s="300"/>
      <c r="N18" s="133"/>
    </row>
    <row r="19" spans="1:14" ht="141" customHeight="1" thickBot="1">
      <c r="A19" s="279"/>
      <c r="B19" s="301"/>
      <c r="C19" s="302"/>
      <c r="D19" s="302"/>
      <c r="E19" s="302"/>
      <c r="F19" s="302"/>
      <c r="G19" s="302"/>
      <c r="H19" s="302"/>
      <c r="I19" s="302"/>
      <c r="J19" s="302"/>
      <c r="K19" s="302"/>
      <c r="L19" s="302"/>
      <c r="M19" s="303"/>
      <c r="N19" s="133"/>
    </row>
    <row r="20" spans="1:14" ht="213" customHeight="1">
      <c r="A20" s="304" t="s">
        <v>518</v>
      </c>
      <c r="B20" s="120"/>
      <c r="C20" s="121"/>
      <c r="D20" s="121"/>
      <c r="E20" s="121"/>
      <c r="F20" s="121"/>
      <c r="G20" s="307"/>
      <c r="H20" s="307"/>
      <c r="I20" s="307"/>
      <c r="J20" s="307"/>
      <c r="K20" s="307"/>
      <c r="L20" s="307"/>
      <c r="M20" s="308"/>
      <c r="N20" s="116"/>
    </row>
    <row r="21" spans="1:14" ht="36" customHeight="1">
      <c r="A21" s="338"/>
      <c r="B21" s="336" t="s">
        <v>647</v>
      </c>
      <c r="C21" s="337"/>
      <c r="D21" s="337"/>
      <c r="E21" s="116"/>
      <c r="F21" s="337" t="s">
        <v>648</v>
      </c>
      <c r="G21" s="337"/>
      <c r="H21" s="337"/>
      <c r="I21" s="337"/>
      <c r="J21" s="337"/>
      <c r="K21" s="337"/>
      <c r="L21" s="337"/>
      <c r="M21" s="117"/>
      <c r="N21" s="116"/>
    </row>
    <row r="22" spans="1:14" ht="114.75" customHeight="1">
      <c r="A22" s="338"/>
      <c r="B22" s="118"/>
      <c r="C22" s="119"/>
      <c r="D22" s="119"/>
      <c r="E22" s="116"/>
      <c r="F22" s="119"/>
      <c r="G22" s="119"/>
      <c r="H22" s="119"/>
      <c r="I22" s="119"/>
      <c r="J22" s="122"/>
      <c r="K22" s="116"/>
      <c r="L22" s="116"/>
      <c r="M22" s="117"/>
      <c r="N22" s="116"/>
    </row>
    <row r="23" spans="1:14" ht="35.1" customHeight="1" thickBot="1">
      <c r="A23" s="305"/>
      <c r="B23" s="339" t="s">
        <v>649</v>
      </c>
      <c r="C23" s="340"/>
      <c r="D23" s="340"/>
      <c r="E23" s="340"/>
      <c r="F23" s="340"/>
      <c r="G23" s="115"/>
      <c r="H23" s="115"/>
      <c r="I23" s="115"/>
      <c r="J23" s="115"/>
      <c r="K23" s="115"/>
      <c r="L23" s="115"/>
      <c r="M23" s="114"/>
      <c r="N23" s="134"/>
    </row>
    <row r="24" spans="1:14" ht="14.1" thickBot="1">
      <c r="A24" s="278" t="s">
        <v>57</v>
      </c>
      <c r="B24" s="295"/>
      <c r="C24" s="296"/>
      <c r="D24" s="296"/>
      <c r="E24" s="296"/>
      <c r="F24" s="296"/>
      <c r="G24" s="296"/>
      <c r="H24" s="296"/>
      <c r="I24" s="296"/>
      <c r="J24" s="296"/>
      <c r="K24" s="296"/>
      <c r="L24" s="296"/>
      <c r="M24" s="297"/>
      <c r="N24" s="125"/>
    </row>
    <row r="25" spans="1:14" ht="32.1" customHeight="1" thickBot="1">
      <c r="A25" s="294"/>
      <c r="C25" s="286" t="s">
        <v>42</v>
      </c>
      <c r="D25" s="287"/>
      <c r="E25" s="105" t="e">
        <f ca="1">IF(VLOOKUP($A$2,Table1[[Practice no.]:[1]],31,FALSE)="N/A","",VLOOKUP($A$2,Table1[[Practice no.]:[1]],31,FALSE))</f>
        <v>#VALUE!</v>
      </c>
      <c r="F25" s="286" t="s">
        <v>520</v>
      </c>
      <c r="G25" s="287"/>
      <c r="H25" s="105" t="e">
        <f ca="1">IF(VLOOKUP($A$2,Table1[[Practice no.]:[7]],37,FALSE)="N/A","",VLOOKUP($A$2,Table1[[Practice no.]:[7]],37,FALSE))</f>
        <v>#VALUE!</v>
      </c>
      <c r="M25" s="107"/>
    </row>
    <row r="26" spans="1:14" ht="32.1" customHeight="1" thickBot="1">
      <c r="A26" s="294"/>
      <c r="C26" s="286" t="s">
        <v>44</v>
      </c>
      <c r="D26" s="287"/>
      <c r="E26" s="105" t="e">
        <f ca="1">IF(VLOOKUP($A$2,Table1[[Practice no.]:[2]],32,FALSE)="N/A","",VLOOKUP($A$2,Table1[[Practice no.]:[2]],32,FALSE))</f>
        <v>#VALUE!</v>
      </c>
      <c r="F26" s="286" t="s">
        <v>45</v>
      </c>
      <c r="G26" s="287"/>
      <c r="H26" s="105" t="e">
        <f ca="1">IF(VLOOKUP($A$2,Table1[[Practice no.]:[8]],38,FALSE)="N/A","",VLOOKUP($A$2,Table1[[Practice no.]:[8]],38,FALSE))</f>
        <v>#VALUE!</v>
      </c>
      <c r="M26" s="107"/>
    </row>
    <row r="27" spans="1:14" ht="32.1" customHeight="1" thickBot="1">
      <c r="A27" s="294"/>
      <c r="C27" s="286" t="s">
        <v>46</v>
      </c>
      <c r="D27" s="287"/>
      <c r="E27" s="105" t="e">
        <f ca="1">IF(VLOOKUP($A$2,Table1[[Practice no.]:[3]],33,FALSE)="N/A","",VLOOKUP($A$2,Table1[[Practice no.]:[3]],33,FALSE))</f>
        <v>#VALUE!</v>
      </c>
      <c r="F27" s="286" t="s">
        <v>47</v>
      </c>
      <c r="G27" s="287"/>
      <c r="H27" s="105" t="e">
        <f ca="1">IF(VLOOKUP($A$2,Table1[[Practice no.]:[9]],39,FALSE)="N/A","",VLOOKUP($A$2,Table1[[Practice no.]:[9]],39,FALSE))</f>
        <v>#VALUE!</v>
      </c>
      <c r="M27" s="107"/>
    </row>
    <row r="28" spans="1:14" ht="32.1" customHeight="1" thickBot="1">
      <c r="A28" s="294"/>
      <c r="C28" s="286" t="s">
        <v>48</v>
      </c>
      <c r="D28" s="287"/>
      <c r="E28" s="105" t="e">
        <f ca="1">IF(VLOOKUP($A$2,Table1[[Practice no.]:[4]],34,FALSE)="N/A","",VLOOKUP($A$2,Table1[[Practice no.]:[4]],34,FALSE))</f>
        <v>#VALUE!</v>
      </c>
      <c r="F28" s="286" t="s">
        <v>49</v>
      </c>
      <c r="G28" s="287"/>
      <c r="H28" s="105" t="e">
        <f ca="1">IF(VLOOKUP($A$2,Table1[[Practice no.]:[10]],40,FALSE)="N/A","",VLOOKUP($A$2,Table1[[Practice no.]:[10]],40,FALSE))</f>
        <v>#VALUE!</v>
      </c>
      <c r="M28" s="107"/>
    </row>
    <row r="29" spans="1:14" ht="32.1" customHeight="1" thickBot="1">
      <c r="A29" s="294"/>
      <c r="C29" s="286" t="s">
        <v>50</v>
      </c>
      <c r="D29" s="287"/>
      <c r="E29" s="105" t="e">
        <f ca="1">IF(VLOOKUP($A$2,Table1[[Practice no.]:[5]],35,FALSE)="N/A","",VLOOKUP($A$2,Table1[[Practice no.]:[5]],35,FALSE))</f>
        <v>#VALUE!</v>
      </c>
      <c r="F29" s="286" t="s">
        <v>51</v>
      </c>
      <c r="G29" s="287"/>
      <c r="H29" s="105" t="e">
        <f ca="1">IF(VLOOKUP($A$2,Table1[[Practice no.]:[11]],41,FALSE)="N/A","",VLOOKUP($A$2,Table1[[Practice no.]:[11]],41,FALSE))</f>
        <v>#VALUE!</v>
      </c>
      <c r="M29" s="107"/>
    </row>
    <row r="30" spans="1:14" ht="32.1" customHeight="1" thickBot="1">
      <c r="A30" s="294"/>
      <c r="C30" s="286" t="s">
        <v>52</v>
      </c>
      <c r="D30" s="287"/>
      <c r="E30" s="105" t="e">
        <f ca="1">IF(VLOOKUP($A$2,Table1[[Practice no.]:[6]],36,FALSE)="N/A","",VLOOKUP($A$2,Table1[[Practice no.]:[6]],36,FALSE))</f>
        <v>#VALUE!</v>
      </c>
      <c r="F30" s="286" t="s">
        <v>53</v>
      </c>
      <c r="G30" s="287"/>
      <c r="H30" s="105" t="e">
        <f ca="1">IF(VLOOKUP($A$2,Table1[[Practice no.]:[12]],42,FALSE)="N/A","",VLOOKUP($A$2,Table1[[Practice no.]:[12]],42,FALSE))</f>
        <v>#VALUE!</v>
      </c>
      <c r="M30" s="107"/>
    </row>
    <row r="31" spans="1:14" ht="14.1" thickBot="1">
      <c r="A31" s="279"/>
      <c r="B31" s="288"/>
      <c r="C31" s="289"/>
      <c r="D31" s="289"/>
      <c r="E31" s="289"/>
      <c r="F31" s="289"/>
      <c r="G31" s="289"/>
      <c r="H31" s="289"/>
      <c r="I31" s="289"/>
      <c r="J31" s="289"/>
      <c r="K31" s="289"/>
      <c r="L31" s="289"/>
      <c r="M31" s="290"/>
      <c r="N31" s="125"/>
    </row>
    <row r="32" spans="1:14" ht="252" customHeight="1" thickBot="1">
      <c r="A32" s="92" t="s">
        <v>521</v>
      </c>
      <c r="B32" s="291" t="s">
        <v>650</v>
      </c>
      <c r="C32" s="292"/>
      <c r="D32" s="292"/>
      <c r="E32" s="292"/>
      <c r="F32" s="292"/>
      <c r="G32" s="292"/>
      <c r="H32" s="292"/>
      <c r="I32" s="292"/>
      <c r="J32" s="292"/>
      <c r="K32" s="292"/>
      <c r="L32" s="292"/>
      <c r="M32" s="293"/>
      <c r="N32" s="122"/>
    </row>
    <row r="33" spans="1:14" ht="80.849999999999994" customHeight="1">
      <c r="A33" s="278" t="s">
        <v>523</v>
      </c>
      <c r="B33" s="280" t="s">
        <v>651</v>
      </c>
      <c r="C33" s="281"/>
      <c r="D33" s="281"/>
      <c r="E33" s="281"/>
      <c r="F33" s="281"/>
      <c r="G33" s="281"/>
      <c r="H33" s="281"/>
      <c r="I33" s="281"/>
      <c r="J33" s="281"/>
      <c r="K33" s="281"/>
      <c r="L33" s="281"/>
      <c r="M33" s="282"/>
      <c r="N33" s="133"/>
    </row>
    <row r="34" spans="1:14" ht="193.35" customHeight="1" thickBot="1">
      <c r="A34" s="279"/>
      <c r="B34" s="283"/>
      <c r="C34" s="284"/>
      <c r="D34" s="284"/>
      <c r="E34" s="284"/>
      <c r="F34" s="284"/>
      <c r="G34" s="284"/>
      <c r="H34" s="284"/>
      <c r="I34" s="284"/>
      <c r="J34" s="284"/>
      <c r="K34" s="284"/>
      <c r="L34" s="284"/>
      <c r="M34" s="285"/>
      <c r="N34" s="133"/>
    </row>
  </sheetData>
  <sheetProtection sheet="1" objects="1" scenarios="1"/>
  <mergeCells count="46">
    <mergeCell ref="B2:M2"/>
    <mergeCell ref="O2:Q2"/>
    <mergeCell ref="S2:U2"/>
    <mergeCell ref="B3:M3"/>
    <mergeCell ref="A4:A14"/>
    <mergeCell ref="B4:M4"/>
    <mergeCell ref="C5:D6"/>
    <mergeCell ref="C7:D8"/>
    <mergeCell ref="F7:G7"/>
    <mergeCell ref="F8:G8"/>
    <mergeCell ref="B13:M13"/>
    <mergeCell ref="B14:M14"/>
    <mergeCell ref="A15:A17"/>
    <mergeCell ref="A18:A19"/>
    <mergeCell ref="B18:M19"/>
    <mergeCell ref="C9:D10"/>
    <mergeCell ref="G9:H9"/>
    <mergeCell ref="G10:H10"/>
    <mergeCell ref="C11:D12"/>
    <mergeCell ref="F11:G11"/>
    <mergeCell ref="H11:I11"/>
    <mergeCell ref="F12:G12"/>
    <mergeCell ref="H12:I12"/>
    <mergeCell ref="C27:D27"/>
    <mergeCell ref="F27:G27"/>
    <mergeCell ref="C28:D28"/>
    <mergeCell ref="F28:G28"/>
    <mergeCell ref="A20:A23"/>
    <mergeCell ref="G20:M20"/>
    <mergeCell ref="F21:L21"/>
    <mergeCell ref="A33:A34"/>
    <mergeCell ref="B33:M34"/>
    <mergeCell ref="B21:D21"/>
    <mergeCell ref="B23:F23"/>
    <mergeCell ref="C29:D29"/>
    <mergeCell ref="F29:G29"/>
    <mergeCell ref="C30:D30"/>
    <mergeCell ref="F30:G30"/>
    <mergeCell ref="B31:M31"/>
    <mergeCell ref="B32:M32"/>
    <mergeCell ref="A24:A31"/>
    <mergeCell ref="B24:M24"/>
    <mergeCell ref="C25:D25"/>
    <mergeCell ref="F25:G25"/>
    <mergeCell ref="C26:D26"/>
    <mergeCell ref="F26:G26"/>
  </mergeCells>
  <pageMargins left="0.7" right="0.7" top="0.75" bottom="0.75" header="0.3" footer="0.3"/>
  <headerFooter>
    <oddFooter>&amp;C_x000D_&amp;1#&amp;"Calibri"&amp;8&amp;K000000 INTERNAL. This information is accessible to ADB Management and staff. It may be shared outside ADB with appropriate permission.</oddFooter>
  </headerFooter>
  <drawing r:id="rId1"/>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4E5DA0D-3005-4342-903A-9B3EA9DE52A7}">
  <sheetPr codeName="Sheet29"/>
  <dimension ref="A1:U35"/>
  <sheetViews>
    <sheetView zoomScale="70" zoomScaleNormal="70" workbookViewId="0">
      <pane ySplit="2" topLeftCell="A11" activePane="bottomLeft" state="frozen"/>
      <selection pane="bottomLeft" activeCell="A2" sqref="A2"/>
      <selection activeCell="A2" sqref="A2"/>
    </sheetView>
  </sheetViews>
  <sheetFormatPr defaultColWidth="8.85546875" defaultRowHeight="12.95"/>
  <cols>
    <col min="1" max="1" width="15.28515625" style="106" customWidth="1"/>
    <col min="2" max="13" width="11.85546875" style="106" customWidth="1"/>
    <col min="14" max="14" width="5.140625" style="106" customWidth="1"/>
    <col min="15" max="16" width="8.85546875" style="106"/>
    <col min="17" max="17" width="8.85546875" style="106" customWidth="1"/>
    <col min="18" max="18" width="2.28515625" style="106" customWidth="1"/>
    <col min="19" max="16384" width="8.85546875" style="106"/>
  </cols>
  <sheetData>
    <row r="1" spans="1:21" ht="14.1" thickBot="1"/>
    <row r="2" spans="1:21" ht="22.35" customHeight="1" thickBot="1">
      <c r="A2" s="89" t="e" cm="1">
        <f t="array" aca="1" ref="A2" ca="1">MID(CELL("filename",A2),FIND("]",CELL("filename",A2))+1,255)</f>
        <v>#VALUE!</v>
      </c>
      <c r="B2" s="318" t="e">
        <f ca="1">IF(VLOOKUP(A2,'Raw Data'!C6:D154,2,FALSE)="","",VLOOKUP(A2,'Raw Data'!C6:D154,2,FALSE))</f>
        <v>#VALUE!</v>
      </c>
      <c r="C2" s="319"/>
      <c r="D2" s="319"/>
      <c r="E2" s="319"/>
      <c r="F2" s="319"/>
      <c r="G2" s="319"/>
      <c r="H2" s="319"/>
      <c r="I2" s="319"/>
      <c r="J2" s="319"/>
      <c r="K2" s="319"/>
      <c r="L2" s="319"/>
      <c r="M2" s="320"/>
      <c r="N2" s="136"/>
      <c r="O2" s="321" t="str">
        <f>HYPERLINK("#'National level'!A15","Back to National level sheet")</f>
        <v>Back to National level sheet</v>
      </c>
      <c r="P2" s="321"/>
      <c r="Q2" s="321"/>
      <c r="S2" s="322" t="str">
        <f>HYPERLINK("#'Project level'!A21","Back to Project level sheet")</f>
        <v>Back to Project level sheet</v>
      </c>
      <c r="T2" s="322"/>
      <c r="U2" s="322"/>
    </row>
    <row r="3" spans="1:21" ht="150.75" customHeight="1" thickBot="1">
      <c r="A3" s="90" t="s">
        <v>500</v>
      </c>
      <c r="B3" s="323" t="s">
        <v>652</v>
      </c>
      <c r="C3" s="324"/>
      <c r="D3" s="324"/>
      <c r="E3" s="324"/>
      <c r="F3" s="324"/>
      <c r="G3" s="324"/>
      <c r="H3" s="324"/>
      <c r="I3" s="324"/>
      <c r="J3" s="324"/>
      <c r="K3" s="324"/>
      <c r="L3" s="324"/>
      <c r="M3" s="325"/>
      <c r="N3" s="122"/>
    </row>
    <row r="4" spans="1:21" ht="14.1" thickBot="1">
      <c r="A4" s="278" t="s">
        <v>502</v>
      </c>
      <c r="B4" s="295"/>
      <c r="C4" s="296"/>
      <c r="D4" s="296"/>
      <c r="E4" s="296"/>
      <c r="F4" s="296"/>
      <c r="G4" s="296"/>
      <c r="H4" s="296"/>
      <c r="I4" s="296"/>
      <c r="J4" s="296"/>
      <c r="K4" s="296"/>
      <c r="L4" s="296"/>
      <c r="M4" s="297"/>
      <c r="N4" s="125"/>
    </row>
    <row r="5" spans="1:21" ht="26.85" customHeight="1" thickBot="1">
      <c r="A5" s="294"/>
      <c r="C5" s="326" t="s">
        <v>77</v>
      </c>
      <c r="D5" s="327"/>
      <c r="E5" s="93" t="s">
        <v>78</v>
      </c>
      <c r="F5" s="93" t="s">
        <v>79</v>
      </c>
      <c r="G5" s="93" t="s">
        <v>80</v>
      </c>
      <c r="H5" s="93" t="s">
        <v>81</v>
      </c>
      <c r="I5" s="93" t="s">
        <v>82</v>
      </c>
      <c r="M5" s="107"/>
    </row>
    <row r="6" spans="1:21" ht="15" thickBot="1">
      <c r="A6" s="294"/>
      <c r="C6" s="328"/>
      <c r="D6" s="329"/>
      <c r="E6" s="94" t="e">
        <f ca="1">IF(VLOOKUP($A$2,Table1[[Practice no.]:[Mt]],3,FALSE)="N/A","",VLOOKUP($A$2,Table1[[Practice no.]:[Mt]],3,FALSE))</f>
        <v>#VALUE!</v>
      </c>
      <c r="F6" s="94" t="e">
        <f ca="1">IF(VLOOKUP($A$2,Table1[[Practice no.]:[F]],4,FALSE)="N/A","",VLOOKUP($A$2,Table1[[Practice no.]:[F]],4,FALSE))</f>
        <v>#VALUE!</v>
      </c>
      <c r="G6" s="94" t="e">
        <f ca="1">IF(VLOOKUP($A$2,Table1[[Practice no.]:[A]],5,FALSE)="N/A","",VLOOKUP($A$2,Table1[[Practice no.]:[A]],5,FALSE))</f>
        <v>#VALUE!</v>
      </c>
      <c r="H6" s="94" t="e">
        <f ca="1">IF(VLOOKUP($A$2,Table1[[Practice no.]:[T]],6,FALSE)="N/A","",VLOOKUP($A$2,Table1[[Practice no.]:[T]],6,FALSE))</f>
        <v>#VALUE!</v>
      </c>
      <c r="I6" s="94" t="e">
        <f ca="1">IF(VLOOKUP($A$2,Table1[[Practice no.]:[PI]],7,FALSE)="N/A","",VLOOKUP($A$2,Table1[[Practice no.]:[PI]],7,FALSE))</f>
        <v>#VALUE!</v>
      </c>
      <c r="M6" s="107"/>
    </row>
    <row r="7" spans="1:21" ht="26.85" customHeight="1" thickBot="1">
      <c r="A7" s="294"/>
      <c r="C7" s="326" t="s">
        <v>83</v>
      </c>
      <c r="D7" s="327"/>
      <c r="E7" s="95" t="s">
        <v>84</v>
      </c>
      <c r="F7" s="330" t="s">
        <v>85</v>
      </c>
      <c r="G7" s="331"/>
      <c r="H7" s="95" t="s">
        <v>86</v>
      </c>
      <c r="I7" s="95" t="s">
        <v>87</v>
      </c>
      <c r="M7" s="107"/>
    </row>
    <row r="8" spans="1:21" ht="15" thickBot="1">
      <c r="A8" s="294"/>
      <c r="C8" s="328"/>
      <c r="D8" s="329"/>
      <c r="E8" s="94" t="e">
        <f ca="1">IF(VLOOKUP($A$2,Table1[[Practice no.]:[LR]],8,FALSE)="N/A","",VLOOKUP(A$2,Table1[[Practice no.]:[LR]],8,FALSE))</f>
        <v>#VALUE!</v>
      </c>
      <c r="F8" s="311" t="e">
        <f ca="1">IF(VLOOKUP($A$2,Table1[[Practice no.]:[PH]],9,FALSE)="N/A","",VLOOKUP($A$2,Table1[[Practice no.]:[PH]],9,FALSE))</f>
        <v>#VALUE!</v>
      </c>
      <c r="G8" s="312"/>
      <c r="H8" s="94" t="e">
        <f ca="1">IF(VLOOKUP($A$2,Table1[[Practice no.]:[EH]],10,FALSE)="N/A","",VLOOKUP($A$2,Table1[[Practice no.]:[EH]],10,FALSE))</f>
        <v>#VALUE!</v>
      </c>
      <c r="I8" s="94" t="e">
        <f ca="1">IF(VLOOKUP($A$2,Table1[[Practice no.]:[UR]],11,FALSE)="N/A","",VLOOKUP($A$2,Table1[[Practice no.]:[UR]],11,FALSE))</f>
        <v>#VALUE!</v>
      </c>
      <c r="M8" s="107"/>
    </row>
    <row r="9" spans="1:21" ht="26.85" customHeight="1" thickBot="1">
      <c r="A9" s="294"/>
      <c r="C9" s="332" t="s">
        <v>88</v>
      </c>
      <c r="D9" s="333"/>
      <c r="E9" s="95" t="s">
        <v>89</v>
      </c>
      <c r="F9" s="95" t="s">
        <v>90</v>
      </c>
      <c r="G9" s="330" t="s">
        <v>91</v>
      </c>
      <c r="H9" s="331"/>
      <c r="I9" s="95" t="s">
        <v>92</v>
      </c>
      <c r="M9" s="107"/>
    </row>
    <row r="10" spans="1:21" ht="15" thickBot="1">
      <c r="A10" s="294"/>
      <c r="C10" s="334"/>
      <c r="D10" s="335"/>
      <c r="E10" s="94" t="e">
        <f ca="1">IF(VLOOKUP($A$2,Table1[[Practice no.]:[P]],12,FALSE)="N/A","",VLOOKUP($A$2,Table1[[Practice no.]:[P]],12,FALSE))</f>
        <v>#VALUE!</v>
      </c>
      <c r="F10" s="94" t="e">
        <f ca="1">IF(VLOOKUP($A$2,Table1[[Practice no.]:[D]],13,FALSE)="N/A","",VLOOKUP($A$2,Table1[[Practice no.]:[D]],13,FALSE))</f>
        <v>#VALUE!</v>
      </c>
      <c r="G10" s="313" t="e">
        <f ca="1">IF(VLOOKUP($A$2,Table1[[Practice no.]:[C]],14,FALSE)="N/A","",VLOOKUP($A$2,Table1[[Practice no.]:[C]],14,FALSE))</f>
        <v>#VALUE!</v>
      </c>
      <c r="H10" s="314"/>
      <c r="I10" s="96" t="e">
        <f ca="1">IF(VLOOKUP($A$2,Table1[[Practice no.]:[M]],15,FALSE)="N/A","",VLOOKUP($A$2,Table1[[Practice no.]:[M]],15,FALSE))</f>
        <v>#VALUE!</v>
      </c>
      <c r="M10" s="107"/>
    </row>
    <row r="11" spans="1:21" ht="14.1" customHeight="1" thickBot="1">
      <c r="A11" s="294"/>
      <c r="C11" s="332" t="s">
        <v>93</v>
      </c>
      <c r="D11" s="333"/>
      <c r="E11" s="95" t="s">
        <v>94</v>
      </c>
      <c r="F11" s="330" t="s">
        <v>95</v>
      </c>
      <c r="G11" s="331"/>
      <c r="H11" s="330" t="s">
        <v>96</v>
      </c>
      <c r="I11" s="331"/>
      <c r="M11" s="107"/>
    </row>
    <row r="12" spans="1:21" ht="15" thickBot="1">
      <c r="A12" s="294"/>
      <c r="C12" s="334"/>
      <c r="D12" s="335"/>
      <c r="E12" s="94" t="e">
        <f ca="1">IF(VLOOKUP($A$2,Table1[[Practice no.]:[In]],16,FALSE)="N/A","",VLOOKUP($A$2,Table1[[Practice no.]:[In]],16,FALSE))</f>
        <v>#VALUE!</v>
      </c>
      <c r="F12" s="311" t="e">
        <f ca="1">IF(VLOOKUP($A$2,Table1[[Practice no.]:[Pr]],17,FALSE)="N/A","",VLOOKUP($A$2,Table1[[Practice no.]:[Pr]],17,FALSE))</f>
        <v>#VALUE!</v>
      </c>
      <c r="G12" s="312"/>
      <c r="H12" s="313" t="e">
        <f ca="1">IF(VLOOKUP($A$2,Table1[[Practice no.]:[Tr]],18,FALSE)="N/A","",VLOOKUP($A$2,Table1[[Practice no.]:[Tr]],18,FALSE))</f>
        <v>#VALUE!</v>
      </c>
      <c r="I12" s="314"/>
      <c r="M12" s="107"/>
    </row>
    <row r="13" spans="1:21">
      <c r="A13" s="294"/>
      <c r="B13" s="315"/>
      <c r="C13" s="316"/>
      <c r="D13" s="316"/>
      <c r="E13" s="316"/>
      <c r="F13" s="316"/>
      <c r="G13" s="316"/>
      <c r="H13" s="316"/>
      <c r="I13" s="316"/>
      <c r="J13" s="316"/>
      <c r="K13" s="316"/>
      <c r="L13" s="316"/>
      <c r="M13" s="317"/>
      <c r="N13" s="125"/>
    </row>
    <row r="14" spans="1:21" ht="14.1" thickBot="1">
      <c r="A14" s="279"/>
      <c r="B14" s="288"/>
      <c r="C14" s="289"/>
      <c r="D14" s="289"/>
      <c r="E14" s="289"/>
      <c r="F14" s="289"/>
      <c r="G14" s="289"/>
      <c r="H14" s="289"/>
      <c r="I14" s="289"/>
      <c r="J14" s="289"/>
      <c r="K14" s="289"/>
      <c r="L14" s="289"/>
      <c r="M14" s="290"/>
      <c r="N14" s="125"/>
    </row>
    <row r="15" spans="1:21">
      <c r="A15" s="278" t="s">
        <v>503</v>
      </c>
      <c r="B15" s="97">
        <v>1</v>
      </c>
      <c r="C15" s="97">
        <v>2</v>
      </c>
      <c r="D15" s="97">
        <v>3</v>
      </c>
      <c r="E15" s="98">
        <v>4</v>
      </c>
      <c r="F15" s="98">
        <v>5</v>
      </c>
      <c r="G15" s="98">
        <v>6</v>
      </c>
      <c r="H15" s="99">
        <v>7</v>
      </c>
      <c r="I15" s="99">
        <v>8</v>
      </c>
      <c r="J15" s="99">
        <v>9</v>
      </c>
      <c r="K15" s="100">
        <v>10</v>
      </c>
      <c r="L15" s="100">
        <v>11</v>
      </c>
      <c r="M15" s="100">
        <v>12</v>
      </c>
      <c r="N15" s="137"/>
    </row>
    <row r="16" spans="1:21" ht="17.100000000000001" thickBot="1">
      <c r="A16" s="294"/>
      <c r="B16" s="101" t="s">
        <v>504</v>
      </c>
      <c r="C16" s="101" t="s">
        <v>505</v>
      </c>
      <c r="D16" s="101" t="s">
        <v>506</v>
      </c>
      <c r="E16" s="102" t="s">
        <v>507</v>
      </c>
      <c r="F16" s="102" t="s">
        <v>508</v>
      </c>
      <c r="G16" s="102" t="s">
        <v>509</v>
      </c>
      <c r="H16" s="103" t="s">
        <v>510</v>
      </c>
      <c r="I16" s="103" t="s">
        <v>511</v>
      </c>
      <c r="J16" s="103" t="s">
        <v>512</v>
      </c>
      <c r="K16" s="104" t="s">
        <v>513</v>
      </c>
      <c r="L16" s="104" t="s">
        <v>514</v>
      </c>
      <c r="M16" s="104" t="s">
        <v>515</v>
      </c>
      <c r="N16" s="137"/>
    </row>
    <row r="17" spans="1:14" ht="23.1" customHeight="1" thickBot="1">
      <c r="A17" s="279"/>
      <c r="B17" s="112" t="e">
        <f ca="1">IF(VLOOKUP($A$2,Table1[[Practice no.]:[ 1 C02]],19,FALSE)="N/A","",VLOOKUP(VLOOKUP($A$2,Table1[[Practice no.]:[ 1 C02]],19,FALSE),List!$A$2:$B$3,2,FALSE))</f>
        <v>#VALUE!</v>
      </c>
      <c r="C17" s="112" t="e">
        <f ca="1">IF(VLOOKUP($A$2,Table1[[Practice no.]:[2 Res]],20,FALSE)="N/A","",VLOOKUP(VLOOKUP($A$2,Table1[[Practice no.]:[2 Res]],20,FALSE),List!$A$2:$B$3,2,FALSE))</f>
        <v>#VALUE!</v>
      </c>
      <c r="D17" s="112" t="e">
        <f ca="1">IF(VLOOKUP($A$2,Table1[[Practice no.]:[3 W&amp;L]],21,FALSE)="N/A","",VLOOKUP(VLOOKUP($A$2,Table1[[Practice no.]:[3 W&amp;L]],21,FALSE),List!$A$2:$B$3,2,FALSE))</f>
        <v>#VALUE!</v>
      </c>
      <c r="E17" s="112" t="e">
        <f ca="1">IF(VLOOKUP($A$2,Table1[[Practice no.]:[4 
Pol]],22,FALSE)="N/A","",VLOOKUP(VLOOKUP($A$2,Table1[[Practice no.]:[4 
Pol]],22,FALSE),List!$A$2:$B$3,2,FALSE))</f>
        <v>#VALUE!</v>
      </c>
      <c r="F17" s="112" t="e">
        <f ca="1">IF(VLOOKUP($A$2,Table1[[Practice no.]:[5 QoL]],23,FALSE)="N/A","",VLOOKUP(VLOOKUP($A$2,Table1[[Practice no.]:[5 QoL]],23,FALSE),List!$A$2:$B$3,2,FALSE))</f>
        <v>#VALUE!</v>
      </c>
      <c r="G17" s="112" t="e">
        <f ca="1">IF(VLOOKUP($A$2,Table1[[Practice no.]:[6 
Bio]],24,FALSE)="N/A","",VLOOKUP(VLOOKUP($A$2,Table1[[Practice no.]:[6 
Bio]],24,FALSE),List!$A$2:$B$3,2,FALSE))</f>
        <v>#VALUE!</v>
      </c>
      <c r="H17" s="112" t="e">
        <f ca="1">IF(VLOOKUP($A$2,Table1[[Practice no.]:[7 
Dis]],25,FALSE)="N/A","",VLOOKUP(VLOOKUP($A$2,Table1[[Practice no.]:[7 
Dis]],25,FALSE),List!$A$2:$B$3,2,FALSE))</f>
        <v>#VALUE!</v>
      </c>
      <c r="I17" s="112" t="e">
        <f ca="1">IF(VLOOKUP($A$2,Table1[[Practice no.]:[8 
Mat]],26,FALSE)="N/A","",VLOOKUP(VLOOKUP($A$2,Table1[[Practice no.]:[8 
Mat]],26,FALSE),List!$A$2:$B$3,2,FALSE))</f>
        <v>#VALUE!</v>
      </c>
      <c r="J17" s="112" t="e">
        <f ca="1">IF(VLOOKUP($A$2,Table1[[Practice no.]:[9 
Inc]],27,FALSE)="N/A","",VLOOKUP(VLOOKUP($A$2,Table1[[Practice no.]:[9 
Inc]],27,FALSE),List!$A$2:$B$3,2,FALSE))</f>
        <v>#VALUE!</v>
      </c>
      <c r="K17" s="112" t="e">
        <f ca="1">IF(VLOOKUP($A$2,Table1[[Practice no.]:[10 Con]],28,FALSE)="N/A","",VLOOKUP(VLOOKUP($A$2,Table1[[Practice no.]:[10 Con]],28,FALSE),List!$A$2:$B$3,2,FALSE))</f>
        <v>#VALUE!</v>
      </c>
      <c r="L17" s="112" t="e">
        <f ca="1">IF(VLOOKUP($A$2,Table1[[Practice no.]:[11 Saf]],29,FALSE)="N/A","",VLOOKUP(VLOOKUP($A$2,Table1[[Practice no.]:[11 Saf]],29,FALSE),List!$A$2:$B$3,2,FALSE))</f>
        <v>#VALUE!</v>
      </c>
      <c r="M17" s="112" t="e">
        <f ca="1">IF(VLOOKUP($A$2,Table1[[Practice no.]:[12 Aff]],30,FALSE)="N/A","",VLOOKUP(VLOOKUP($A$2,Table1[[Practice no.]:[12 Aff]],30,FALSE),List!$A$2:$B$3,2,FALSE))</f>
        <v>#VALUE!</v>
      </c>
      <c r="N17" s="138"/>
    </row>
    <row r="18" spans="1:14" ht="125.85" customHeight="1">
      <c r="A18" s="278" t="s">
        <v>516</v>
      </c>
      <c r="B18" s="298" t="s">
        <v>653</v>
      </c>
      <c r="C18" s="299"/>
      <c r="D18" s="299"/>
      <c r="E18" s="299"/>
      <c r="F18" s="299"/>
      <c r="G18" s="299"/>
      <c r="H18" s="299"/>
      <c r="I18" s="299"/>
      <c r="J18" s="299"/>
      <c r="K18" s="299"/>
      <c r="L18" s="299"/>
      <c r="M18" s="300"/>
      <c r="N18" s="133"/>
    </row>
    <row r="19" spans="1:14" ht="141" customHeight="1" thickBot="1">
      <c r="A19" s="279"/>
      <c r="B19" s="301"/>
      <c r="C19" s="302"/>
      <c r="D19" s="302"/>
      <c r="E19" s="302"/>
      <c r="F19" s="302"/>
      <c r="G19" s="302"/>
      <c r="H19" s="302"/>
      <c r="I19" s="302"/>
      <c r="J19" s="302"/>
      <c r="K19" s="302"/>
      <c r="L19" s="302"/>
      <c r="M19" s="303"/>
      <c r="N19" s="133"/>
    </row>
    <row r="20" spans="1:14" ht="135.75" customHeight="1">
      <c r="A20" s="304" t="s">
        <v>518</v>
      </c>
      <c r="B20" s="120"/>
      <c r="C20" s="121"/>
      <c r="D20" s="121"/>
      <c r="E20" s="121"/>
      <c r="F20" s="121"/>
      <c r="G20" s="307"/>
      <c r="H20" s="307"/>
      <c r="I20" s="307"/>
      <c r="J20" s="307"/>
      <c r="K20" s="307"/>
      <c r="L20" s="307"/>
      <c r="M20" s="308"/>
      <c r="N20" s="116"/>
    </row>
    <row r="21" spans="1:14" ht="14.85" customHeight="1">
      <c r="A21" s="338"/>
      <c r="B21" s="336" t="s">
        <v>654</v>
      </c>
      <c r="C21" s="337"/>
      <c r="D21" s="337"/>
      <c r="E21" s="337"/>
      <c r="F21" s="337"/>
      <c r="G21" s="337"/>
      <c r="H21" s="337"/>
      <c r="I21" s="337"/>
      <c r="J21" s="337"/>
      <c r="K21" s="337"/>
      <c r="L21" s="337"/>
      <c r="M21" s="343"/>
      <c r="N21" s="116"/>
    </row>
    <row r="22" spans="1:14" ht="136.35" customHeight="1">
      <c r="A22" s="338"/>
      <c r="B22" s="118"/>
      <c r="C22" s="119"/>
      <c r="D22" s="119"/>
      <c r="E22" s="119"/>
      <c r="F22" s="119"/>
      <c r="G22" s="119"/>
      <c r="H22" s="119"/>
      <c r="I22" s="119"/>
      <c r="J22" s="119"/>
      <c r="K22" s="119"/>
      <c r="L22" s="119"/>
      <c r="M22" s="184"/>
      <c r="N22" s="116"/>
    </row>
    <row r="23" spans="1:14" ht="14.1" thickBot="1">
      <c r="A23" s="305"/>
      <c r="B23" s="339" t="s">
        <v>655</v>
      </c>
      <c r="C23" s="340"/>
      <c r="D23" s="340"/>
      <c r="E23" s="340"/>
      <c r="F23" s="340"/>
      <c r="G23" s="340"/>
      <c r="H23" s="340"/>
      <c r="I23" s="340"/>
      <c r="J23" s="340"/>
      <c r="K23" s="340"/>
      <c r="L23" s="340"/>
      <c r="M23" s="114"/>
      <c r="N23" s="134"/>
    </row>
    <row r="24" spans="1:14" ht="14.1" thickBot="1">
      <c r="A24" s="278" t="s">
        <v>57</v>
      </c>
      <c r="B24" s="295"/>
      <c r="C24" s="296"/>
      <c r="D24" s="296"/>
      <c r="E24" s="296"/>
      <c r="F24" s="296"/>
      <c r="G24" s="296"/>
      <c r="H24" s="296"/>
      <c r="I24" s="296"/>
      <c r="J24" s="296"/>
      <c r="K24" s="296"/>
      <c r="L24" s="296"/>
      <c r="M24" s="297"/>
      <c r="N24" s="125"/>
    </row>
    <row r="25" spans="1:14" ht="32.1" customHeight="1" thickBot="1">
      <c r="A25" s="294"/>
      <c r="C25" s="286" t="s">
        <v>42</v>
      </c>
      <c r="D25" s="287"/>
      <c r="E25" s="105" t="e">
        <f ca="1">IF(VLOOKUP($A$2,Table1[[Practice no.]:[1]],31,FALSE)="N/A","",VLOOKUP($A$2,Table1[[Practice no.]:[1]],31,FALSE))</f>
        <v>#VALUE!</v>
      </c>
      <c r="F25" s="286" t="s">
        <v>520</v>
      </c>
      <c r="G25" s="287"/>
      <c r="H25" s="105" t="e">
        <f ca="1">IF(VLOOKUP($A$2,Table1[[Practice no.]:[7]],37,FALSE)="N/A","",VLOOKUP($A$2,Table1[[Practice no.]:[7]],37,FALSE))</f>
        <v>#VALUE!</v>
      </c>
      <c r="M25" s="107"/>
    </row>
    <row r="26" spans="1:14" ht="32.1" customHeight="1" thickBot="1">
      <c r="A26" s="294"/>
      <c r="C26" s="286" t="s">
        <v>44</v>
      </c>
      <c r="D26" s="287"/>
      <c r="E26" s="105" t="e">
        <f ca="1">IF(VLOOKUP($A$2,Table1[[Practice no.]:[2]],32,FALSE)="N/A","",VLOOKUP($A$2,Table1[[Practice no.]:[2]],32,FALSE))</f>
        <v>#VALUE!</v>
      </c>
      <c r="F26" s="286" t="s">
        <v>45</v>
      </c>
      <c r="G26" s="287"/>
      <c r="H26" s="105" t="e">
        <f ca="1">IF(VLOOKUP($A$2,Table1[[Practice no.]:[8]],38,FALSE)="N/A","",VLOOKUP($A$2,Table1[[Practice no.]:[8]],38,FALSE))</f>
        <v>#VALUE!</v>
      </c>
      <c r="M26" s="107"/>
    </row>
    <row r="27" spans="1:14" ht="32.1" customHeight="1" thickBot="1">
      <c r="A27" s="294"/>
      <c r="C27" s="286" t="s">
        <v>46</v>
      </c>
      <c r="D27" s="287"/>
      <c r="E27" s="105" t="e">
        <f ca="1">IF(VLOOKUP($A$2,Table1[[Practice no.]:[3]],33,FALSE)="N/A","",VLOOKUP($A$2,Table1[[Practice no.]:[3]],33,FALSE))</f>
        <v>#VALUE!</v>
      </c>
      <c r="F27" s="286" t="s">
        <v>47</v>
      </c>
      <c r="G27" s="287"/>
      <c r="H27" s="105" t="e">
        <f ca="1">IF(VLOOKUP($A$2,Table1[[Practice no.]:[9]],39,FALSE)="N/A","",VLOOKUP($A$2,Table1[[Practice no.]:[9]],39,FALSE))</f>
        <v>#VALUE!</v>
      </c>
      <c r="M27" s="107"/>
    </row>
    <row r="28" spans="1:14" ht="32.1" customHeight="1" thickBot="1">
      <c r="A28" s="294"/>
      <c r="C28" s="286" t="s">
        <v>48</v>
      </c>
      <c r="D28" s="287"/>
      <c r="E28" s="105" t="e">
        <f ca="1">IF(VLOOKUP($A$2,Table1[[Practice no.]:[4]],34,FALSE)="N/A","",VLOOKUP($A$2,Table1[[Practice no.]:[4]],34,FALSE))</f>
        <v>#VALUE!</v>
      </c>
      <c r="F28" s="286" t="s">
        <v>49</v>
      </c>
      <c r="G28" s="287"/>
      <c r="H28" s="105" t="e">
        <f ca="1">IF(VLOOKUP($A$2,Table1[[Practice no.]:[10]],40,FALSE)="N/A","",VLOOKUP($A$2,Table1[[Practice no.]:[10]],40,FALSE))</f>
        <v>#VALUE!</v>
      </c>
      <c r="M28" s="107"/>
    </row>
    <row r="29" spans="1:14" ht="32.1" customHeight="1" thickBot="1">
      <c r="A29" s="294"/>
      <c r="C29" s="286" t="s">
        <v>50</v>
      </c>
      <c r="D29" s="287"/>
      <c r="E29" s="105" t="e">
        <f ca="1">IF(VLOOKUP($A$2,Table1[[Practice no.]:[5]],35,FALSE)="N/A","",VLOOKUP($A$2,Table1[[Practice no.]:[5]],35,FALSE))</f>
        <v>#VALUE!</v>
      </c>
      <c r="F29" s="286" t="s">
        <v>51</v>
      </c>
      <c r="G29" s="287"/>
      <c r="H29" s="105" t="e">
        <f ca="1">IF(VLOOKUP($A$2,Table1[[Practice no.]:[11]],41,FALSE)="N/A","",VLOOKUP($A$2,Table1[[Practice no.]:[11]],41,FALSE))</f>
        <v>#VALUE!</v>
      </c>
      <c r="M29" s="107"/>
    </row>
    <row r="30" spans="1:14" ht="32.1" customHeight="1" thickBot="1">
      <c r="A30" s="294"/>
      <c r="C30" s="286" t="s">
        <v>52</v>
      </c>
      <c r="D30" s="287"/>
      <c r="E30" s="105" t="e">
        <f ca="1">IF(VLOOKUP($A$2,Table1[[Practice no.]:[6]],36,FALSE)="N/A","",VLOOKUP($A$2,Table1[[Practice no.]:[6]],36,FALSE))</f>
        <v>#VALUE!</v>
      </c>
      <c r="F30" s="286" t="s">
        <v>53</v>
      </c>
      <c r="G30" s="287"/>
      <c r="H30" s="105" t="e">
        <f ca="1">IF(VLOOKUP($A$2,Table1[[Practice no.]:[12]],42,FALSE)="N/A","",VLOOKUP($A$2,Table1[[Practice no.]:[12]],42,FALSE))</f>
        <v>#VALUE!</v>
      </c>
      <c r="M30" s="107"/>
    </row>
    <row r="31" spans="1:14" ht="14.1" thickBot="1">
      <c r="A31" s="279"/>
      <c r="B31" s="288"/>
      <c r="C31" s="289"/>
      <c r="D31" s="289"/>
      <c r="E31" s="289"/>
      <c r="F31" s="289"/>
      <c r="G31" s="289"/>
      <c r="H31" s="289"/>
      <c r="I31" s="289"/>
      <c r="J31" s="289"/>
      <c r="K31" s="289"/>
      <c r="L31" s="289"/>
      <c r="M31" s="290"/>
      <c r="N31" s="125"/>
    </row>
    <row r="32" spans="1:14" ht="252" customHeight="1" thickBot="1">
      <c r="A32" s="92" t="s">
        <v>521</v>
      </c>
      <c r="B32" s="291" t="s">
        <v>656</v>
      </c>
      <c r="C32" s="292"/>
      <c r="D32" s="292"/>
      <c r="E32" s="292"/>
      <c r="F32" s="292"/>
      <c r="G32" s="292"/>
      <c r="H32" s="292"/>
      <c r="I32" s="292"/>
      <c r="J32" s="292"/>
      <c r="K32" s="292"/>
      <c r="L32" s="292"/>
      <c r="M32" s="293"/>
      <c r="N32" s="122"/>
    </row>
    <row r="33" spans="1:14" ht="80.849999999999994" customHeight="1">
      <c r="A33" s="278" t="s">
        <v>523</v>
      </c>
      <c r="B33" s="280" t="s">
        <v>657</v>
      </c>
      <c r="C33" s="281"/>
      <c r="D33" s="281"/>
      <c r="E33" s="281"/>
      <c r="F33" s="281"/>
      <c r="G33" s="281"/>
      <c r="H33" s="281"/>
      <c r="I33" s="281"/>
      <c r="J33" s="281"/>
      <c r="K33" s="281"/>
      <c r="L33" s="281"/>
      <c r="M33" s="282"/>
      <c r="N33" s="133"/>
    </row>
    <row r="34" spans="1:14" ht="193.35" customHeight="1" thickBot="1">
      <c r="A34" s="279"/>
      <c r="B34" s="378"/>
      <c r="C34" s="379"/>
      <c r="D34" s="379"/>
      <c r="E34" s="379"/>
      <c r="F34" s="379"/>
      <c r="G34" s="379"/>
      <c r="H34" s="379"/>
      <c r="I34" s="379"/>
      <c r="J34" s="379"/>
      <c r="K34" s="379"/>
      <c r="L34" s="379"/>
      <c r="M34" s="380"/>
      <c r="N34" s="133"/>
    </row>
    <row r="35" spans="1:14">
      <c r="B35" s="169"/>
      <c r="C35" s="169"/>
      <c r="D35" s="169"/>
      <c r="E35" s="169"/>
      <c r="F35" s="169"/>
      <c r="G35" s="169"/>
      <c r="H35" s="169"/>
      <c r="I35" s="169"/>
      <c r="J35" s="169"/>
      <c r="K35" s="169"/>
      <c r="L35" s="169"/>
      <c r="M35" s="169"/>
    </row>
  </sheetData>
  <sheetProtection sheet="1" objects="1" scenarios="1"/>
  <mergeCells count="45">
    <mergeCell ref="B2:M2"/>
    <mergeCell ref="O2:Q2"/>
    <mergeCell ref="S2:U2"/>
    <mergeCell ref="B3:M3"/>
    <mergeCell ref="A4:A14"/>
    <mergeCell ref="B4:M4"/>
    <mergeCell ref="C5:D6"/>
    <mergeCell ref="C7:D8"/>
    <mergeCell ref="F7:G7"/>
    <mergeCell ref="F8:G8"/>
    <mergeCell ref="C9:D10"/>
    <mergeCell ref="G9:H9"/>
    <mergeCell ref="G10:H10"/>
    <mergeCell ref="C11:D12"/>
    <mergeCell ref="F11:G11"/>
    <mergeCell ref="H11:I11"/>
    <mergeCell ref="F12:G12"/>
    <mergeCell ref="H12:I12"/>
    <mergeCell ref="A15:A17"/>
    <mergeCell ref="A18:A19"/>
    <mergeCell ref="B18:M19"/>
    <mergeCell ref="A20:A23"/>
    <mergeCell ref="G20:M20"/>
    <mergeCell ref="F27:G27"/>
    <mergeCell ref="F25:G25"/>
    <mergeCell ref="C26:D26"/>
    <mergeCell ref="F26:G26"/>
    <mergeCell ref="C27:D27"/>
    <mergeCell ref="B21:M21"/>
    <mergeCell ref="C28:D28"/>
    <mergeCell ref="F28:G28"/>
    <mergeCell ref="B13:M13"/>
    <mergeCell ref="B14:M14"/>
    <mergeCell ref="A33:A34"/>
    <mergeCell ref="B33:M34"/>
    <mergeCell ref="B23:L23"/>
    <mergeCell ref="C29:D29"/>
    <mergeCell ref="F29:G29"/>
    <mergeCell ref="C30:D30"/>
    <mergeCell ref="F30:G30"/>
    <mergeCell ref="B31:M31"/>
    <mergeCell ref="B32:M32"/>
    <mergeCell ref="A24:A31"/>
    <mergeCell ref="B24:M24"/>
    <mergeCell ref="C25:D25"/>
  </mergeCells>
  <pageMargins left="0.7" right="0.7" top="0.75" bottom="0.75" header="0.3" footer="0.3"/>
  <headerFooter>
    <oddFooter>&amp;C_x000D_&amp;1#&amp;"Calibri"&amp;8&amp;K000000 INTERNAL. This information is accessible to ADB Management and staff. It may be shared outside ADB with appropriate permission.</oddFooter>
  </headerFooter>
  <drawing r:id="rId1"/>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7E2FCA6-3383-40DA-8915-6CF3FC93A22D}">
  <sheetPr codeName="Sheet30"/>
  <dimension ref="A1:U34"/>
  <sheetViews>
    <sheetView zoomScale="70" zoomScaleNormal="70" workbookViewId="0">
      <pane ySplit="2" topLeftCell="A9" activePane="bottomLeft" state="frozen"/>
      <selection pane="bottomLeft" activeCell="A2" sqref="A2"/>
      <selection activeCell="A2" sqref="A2"/>
    </sheetView>
  </sheetViews>
  <sheetFormatPr defaultColWidth="8.85546875" defaultRowHeight="12.95"/>
  <cols>
    <col min="1" max="1" width="15.28515625" style="106" customWidth="1"/>
    <col min="2" max="13" width="11.85546875" style="106" customWidth="1"/>
    <col min="14" max="14" width="5.140625" style="106" customWidth="1"/>
    <col min="15" max="16" width="8.85546875" style="106"/>
    <col min="17" max="17" width="8.85546875" style="106" customWidth="1"/>
    <col min="18" max="18" width="2.28515625" style="106" customWidth="1"/>
    <col min="19" max="16384" width="8.85546875" style="106"/>
  </cols>
  <sheetData>
    <row r="1" spans="1:21" ht="14.1" thickBot="1"/>
    <row r="2" spans="1:21" ht="22.35" customHeight="1" thickBot="1">
      <c r="A2" s="89" t="e" cm="1">
        <f t="array" aca="1" ref="A2" ca="1">MID(CELL("filename",A2),FIND("]",CELL("filename",A2))+1,255)</f>
        <v>#VALUE!</v>
      </c>
      <c r="B2" s="318" t="e">
        <f ca="1">IF(VLOOKUP(A2,'Raw Data'!C6:D154,2,FALSE)="","",VLOOKUP(A2,'Raw Data'!C6:D154,2,FALSE))</f>
        <v>#VALUE!</v>
      </c>
      <c r="C2" s="319"/>
      <c r="D2" s="319"/>
      <c r="E2" s="319"/>
      <c r="F2" s="319"/>
      <c r="G2" s="319"/>
      <c r="H2" s="319"/>
      <c r="I2" s="319"/>
      <c r="J2" s="319"/>
      <c r="K2" s="319"/>
      <c r="L2" s="319"/>
      <c r="M2" s="320"/>
      <c r="N2" s="136"/>
      <c r="O2" s="321" t="str">
        <f>HYPERLINK("#'National level'!A15","Back to National level sheet")</f>
        <v>Back to National level sheet</v>
      </c>
      <c r="P2" s="321"/>
      <c r="Q2" s="321"/>
      <c r="S2" s="322" t="str">
        <f>HYPERLINK("#'Project level'!A21","Back to Project level sheet")</f>
        <v>Back to Project level sheet</v>
      </c>
      <c r="T2" s="322"/>
      <c r="U2" s="322"/>
    </row>
    <row r="3" spans="1:21" ht="150.75" customHeight="1" thickBot="1">
      <c r="A3" s="90" t="s">
        <v>500</v>
      </c>
      <c r="B3" s="323" t="s">
        <v>658</v>
      </c>
      <c r="C3" s="324"/>
      <c r="D3" s="324"/>
      <c r="E3" s="324"/>
      <c r="F3" s="324"/>
      <c r="G3" s="324"/>
      <c r="H3" s="324"/>
      <c r="I3" s="324"/>
      <c r="J3" s="324"/>
      <c r="K3" s="324"/>
      <c r="L3" s="324"/>
      <c r="M3" s="325"/>
      <c r="N3" s="122"/>
    </row>
    <row r="4" spans="1:21" ht="14.1" thickBot="1">
      <c r="A4" s="278" t="s">
        <v>502</v>
      </c>
      <c r="B4" s="295"/>
      <c r="C4" s="296"/>
      <c r="D4" s="296"/>
      <c r="E4" s="296"/>
      <c r="F4" s="296"/>
      <c r="G4" s="296"/>
      <c r="H4" s="296"/>
      <c r="I4" s="296"/>
      <c r="J4" s="296"/>
      <c r="K4" s="296"/>
      <c r="L4" s="296"/>
      <c r="M4" s="297"/>
      <c r="N4" s="125"/>
    </row>
    <row r="5" spans="1:21" ht="26.85" customHeight="1" thickBot="1">
      <c r="A5" s="294"/>
      <c r="C5" s="326" t="s">
        <v>77</v>
      </c>
      <c r="D5" s="327"/>
      <c r="E5" s="93" t="s">
        <v>78</v>
      </c>
      <c r="F5" s="93" t="s">
        <v>79</v>
      </c>
      <c r="G5" s="93" t="s">
        <v>80</v>
      </c>
      <c r="H5" s="93" t="s">
        <v>81</v>
      </c>
      <c r="I5" s="93" t="s">
        <v>82</v>
      </c>
      <c r="M5" s="107"/>
    </row>
    <row r="6" spans="1:21" ht="15" thickBot="1">
      <c r="A6" s="294"/>
      <c r="C6" s="328"/>
      <c r="D6" s="329"/>
      <c r="E6" s="94" t="e">
        <f ca="1">IF(VLOOKUP($A$2,Table1[[Practice no.]:[Mt]],3,FALSE)="N/A","",VLOOKUP($A$2,Table1[[Practice no.]:[Mt]],3,FALSE))</f>
        <v>#VALUE!</v>
      </c>
      <c r="F6" s="94" t="e">
        <f ca="1">IF(VLOOKUP($A$2,Table1[[Practice no.]:[F]],4,FALSE)="N/A","",VLOOKUP($A$2,Table1[[Practice no.]:[F]],4,FALSE))</f>
        <v>#VALUE!</v>
      </c>
      <c r="G6" s="94" t="e">
        <f ca="1">IF(VLOOKUP($A$2,Table1[[Practice no.]:[A]],5,FALSE)="N/A","",VLOOKUP($A$2,Table1[[Practice no.]:[A]],5,FALSE))</f>
        <v>#VALUE!</v>
      </c>
      <c r="H6" s="94" t="e">
        <f ca="1">IF(VLOOKUP($A$2,Table1[[Practice no.]:[T]],6,FALSE)="N/A","",VLOOKUP($A$2,Table1[[Practice no.]:[T]],6,FALSE))</f>
        <v>#VALUE!</v>
      </c>
      <c r="I6" s="94" t="e">
        <f ca="1">IF(VLOOKUP($A$2,Table1[[Practice no.]:[PI]],7,FALSE)="N/A","",VLOOKUP($A$2,Table1[[Practice no.]:[PI]],7,FALSE))</f>
        <v>#VALUE!</v>
      </c>
      <c r="M6" s="107"/>
    </row>
    <row r="7" spans="1:21" ht="26.85" customHeight="1" thickBot="1">
      <c r="A7" s="294"/>
      <c r="C7" s="326" t="s">
        <v>83</v>
      </c>
      <c r="D7" s="327"/>
      <c r="E7" s="95" t="s">
        <v>84</v>
      </c>
      <c r="F7" s="330" t="s">
        <v>85</v>
      </c>
      <c r="G7" s="331"/>
      <c r="H7" s="95" t="s">
        <v>86</v>
      </c>
      <c r="I7" s="95" t="s">
        <v>87</v>
      </c>
      <c r="M7" s="107"/>
    </row>
    <row r="8" spans="1:21" ht="15" thickBot="1">
      <c r="A8" s="294"/>
      <c r="C8" s="328"/>
      <c r="D8" s="329"/>
      <c r="E8" s="94" t="e">
        <f ca="1">IF(VLOOKUP($A$2,Table1[[Practice no.]:[LR]],8,FALSE)="N/A","",VLOOKUP(A$2,Table1[[Practice no.]:[LR]],8,FALSE))</f>
        <v>#VALUE!</v>
      </c>
      <c r="F8" s="311" t="e">
        <f ca="1">IF(VLOOKUP($A$2,Table1[[Practice no.]:[PH]],9,FALSE)="N/A","",VLOOKUP($A$2,Table1[[Practice no.]:[PH]],9,FALSE))</f>
        <v>#VALUE!</v>
      </c>
      <c r="G8" s="312"/>
      <c r="H8" s="94" t="e">
        <f ca="1">IF(VLOOKUP($A$2,Table1[[Practice no.]:[EH]],10,FALSE)="N/A","",VLOOKUP($A$2,Table1[[Practice no.]:[EH]],10,FALSE))</f>
        <v>#VALUE!</v>
      </c>
      <c r="I8" s="94" t="e">
        <f ca="1">IF(VLOOKUP($A$2,Table1[[Practice no.]:[UR]],11,FALSE)="N/A","",VLOOKUP($A$2,Table1[[Practice no.]:[UR]],11,FALSE))</f>
        <v>#VALUE!</v>
      </c>
      <c r="M8" s="107"/>
    </row>
    <row r="9" spans="1:21" ht="26.85" customHeight="1" thickBot="1">
      <c r="A9" s="294"/>
      <c r="C9" s="332" t="s">
        <v>88</v>
      </c>
      <c r="D9" s="333"/>
      <c r="E9" s="95" t="s">
        <v>89</v>
      </c>
      <c r="F9" s="95" t="s">
        <v>90</v>
      </c>
      <c r="G9" s="330" t="s">
        <v>91</v>
      </c>
      <c r="H9" s="331"/>
      <c r="I9" s="95" t="s">
        <v>92</v>
      </c>
      <c r="M9" s="107"/>
    </row>
    <row r="10" spans="1:21" ht="15" thickBot="1">
      <c r="A10" s="294"/>
      <c r="C10" s="334"/>
      <c r="D10" s="335"/>
      <c r="E10" s="94" t="e">
        <f ca="1">IF(VLOOKUP($A$2,Table1[[Practice no.]:[P]],12,FALSE)="N/A","",VLOOKUP($A$2,Table1[[Practice no.]:[P]],12,FALSE))</f>
        <v>#VALUE!</v>
      </c>
      <c r="F10" s="94" t="e">
        <f ca="1">IF(VLOOKUP($A$2,Table1[[Practice no.]:[D]],13,FALSE)="N/A","",VLOOKUP($A$2,Table1[[Practice no.]:[D]],13,FALSE))</f>
        <v>#VALUE!</v>
      </c>
      <c r="G10" s="313" t="e">
        <f ca="1">IF(VLOOKUP($A$2,Table1[[Practice no.]:[C]],14,FALSE)="N/A","",VLOOKUP($A$2,Table1[[Practice no.]:[C]],14,FALSE))</f>
        <v>#VALUE!</v>
      </c>
      <c r="H10" s="314"/>
      <c r="I10" s="96" t="e">
        <f ca="1">IF(VLOOKUP($A$2,Table1[[Practice no.]:[M]],15,FALSE)="N/A","",VLOOKUP($A$2,Table1[[Practice no.]:[M]],15,FALSE))</f>
        <v>#VALUE!</v>
      </c>
      <c r="M10" s="107"/>
    </row>
    <row r="11" spans="1:21" ht="14.1" customHeight="1" thickBot="1">
      <c r="A11" s="294"/>
      <c r="C11" s="332" t="s">
        <v>93</v>
      </c>
      <c r="D11" s="333"/>
      <c r="E11" s="95" t="s">
        <v>94</v>
      </c>
      <c r="F11" s="330" t="s">
        <v>95</v>
      </c>
      <c r="G11" s="331"/>
      <c r="H11" s="330" t="s">
        <v>96</v>
      </c>
      <c r="I11" s="331"/>
      <c r="M11" s="107"/>
    </row>
    <row r="12" spans="1:21" ht="15" thickBot="1">
      <c r="A12" s="294"/>
      <c r="C12" s="334"/>
      <c r="D12" s="335"/>
      <c r="E12" s="94" t="e">
        <f ca="1">IF(VLOOKUP($A$2,Table1[[Practice no.]:[In]],16,FALSE)="N/A","",VLOOKUP($A$2,Table1[[Practice no.]:[In]],16,FALSE))</f>
        <v>#VALUE!</v>
      </c>
      <c r="F12" s="311" t="e">
        <f ca="1">IF(VLOOKUP($A$2,Table1[[Practice no.]:[Pr]],17,FALSE)="N/A","",VLOOKUP($A$2,Table1[[Practice no.]:[Pr]],17,FALSE))</f>
        <v>#VALUE!</v>
      </c>
      <c r="G12" s="312"/>
      <c r="H12" s="313" t="e">
        <f ca="1">IF(VLOOKUP($A$2,Table1[[Practice no.]:[Tr]],18,FALSE)="N/A","",VLOOKUP($A$2,Table1[[Practice no.]:[Tr]],18,FALSE))</f>
        <v>#VALUE!</v>
      </c>
      <c r="I12" s="314"/>
      <c r="M12" s="107"/>
    </row>
    <row r="13" spans="1:21">
      <c r="A13" s="294"/>
      <c r="B13" s="315"/>
      <c r="C13" s="316"/>
      <c r="D13" s="316"/>
      <c r="E13" s="316"/>
      <c r="F13" s="316"/>
      <c r="G13" s="316"/>
      <c r="H13" s="316"/>
      <c r="I13" s="316"/>
      <c r="J13" s="316"/>
      <c r="K13" s="316"/>
      <c r="L13" s="316"/>
      <c r="M13" s="317"/>
      <c r="N13" s="125"/>
    </row>
    <row r="14" spans="1:21" ht="14.1" thickBot="1">
      <c r="A14" s="279"/>
      <c r="B14" s="288"/>
      <c r="C14" s="289"/>
      <c r="D14" s="289"/>
      <c r="E14" s="289"/>
      <c r="F14" s="289"/>
      <c r="G14" s="289"/>
      <c r="H14" s="289"/>
      <c r="I14" s="289"/>
      <c r="J14" s="289"/>
      <c r="K14" s="289"/>
      <c r="L14" s="289"/>
      <c r="M14" s="290"/>
      <c r="N14" s="125"/>
    </row>
    <row r="15" spans="1:21">
      <c r="A15" s="278" t="s">
        <v>503</v>
      </c>
      <c r="B15" s="97">
        <v>1</v>
      </c>
      <c r="C15" s="97">
        <v>2</v>
      </c>
      <c r="D15" s="97">
        <v>3</v>
      </c>
      <c r="E15" s="98">
        <v>4</v>
      </c>
      <c r="F15" s="98">
        <v>5</v>
      </c>
      <c r="G15" s="98">
        <v>6</v>
      </c>
      <c r="H15" s="99">
        <v>7</v>
      </c>
      <c r="I15" s="99">
        <v>8</v>
      </c>
      <c r="J15" s="99">
        <v>9</v>
      </c>
      <c r="K15" s="100">
        <v>10</v>
      </c>
      <c r="L15" s="100">
        <v>11</v>
      </c>
      <c r="M15" s="100">
        <v>12</v>
      </c>
      <c r="N15" s="137"/>
    </row>
    <row r="16" spans="1:21" ht="17.100000000000001" thickBot="1">
      <c r="A16" s="294"/>
      <c r="B16" s="101" t="s">
        <v>504</v>
      </c>
      <c r="C16" s="101" t="s">
        <v>505</v>
      </c>
      <c r="D16" s="101" t="s">
        <v>506</v>
      </c>
      <c r="E16" s="102" t="s">
        <v>507</v>
      </c>
      <c r="F16" s="102" t="s">
        <v>508</v>
      </c>
      <c r="G16" s="102" t="s">
        <v>509</v>
      </c>
      <c r="H16" s="103" t="s">
        <v>510</v>
      </c>
      <c r="I16" s="103" t="s">
        <v>511</v>
      </c>
      <c r="J16" s="103" t="s">
        <v>512</v>
      </c>
      <c r="K16" s="104" t="s">
        <v>513</v>
      </c>
      <c r="L16" s="104" t="s">
        <v>514</v>
      </c>
      <c r="M16" s="104" t="s">
        <v>515</v>
      </c>
      <c r="N16" s="137"/>
    </row>
    <row r="17" spans="1:14" ht="23.1" customHeight="1" thickBot="1">
      <c r="A17" s="279"/>
      <c r="B17" s="112" t="e">
        <f ca="1">IF(VLOOKUP($A$2,Table1[[Practice no.]:[ 1 C02]],19,FALSE)="N/A","",VLOOKUP(VLOOKUP($A$2,Table1[[Practice no.]:[ 1 C02]],19,FALSE),List!$A$2:$B$3,2,FALSE))</f>
        <v>#VALUE!</v>
      </c>
      <c r="C17" s="112" t="e">
        <f ca="1">IF(VLOOKUP($A$2,Table1[[Practice no.]:[2 Res]],20,FALSE)="N/A","",VLOOKUP(VLOOKUP($A$2,Table1[[Practice no.]:[2 Res]],20,FALSE),List!$A$2:$B$3,2,FALSE))</f>
        <v>#VALUE!</v>
      </c>
      <c r="D17" s="112" t="e">
        <f ca="1">IF(VLOOKUP($A$2,Table1[[Practice no.]:[3 W&amp;L]],21,FALSE)="N/A","",VLOOKUP(VLOOKUP($A$2,Table1[[Practice no.]:[3 W&amp;L]],21,FALSE),List!$A$2:$B$3,2,FALSE))</f>
        <v>#VALUE!</v>
      </c>
      <c r="E17" s="112" t="e">
        <f ca="1">IF(VLOOKUP($A$2,Table1[[Practice no.]:[4 
Pol]],22,FALSE)="N/A","",VLOOKUP(VLOOKUP($A$2,Table1[[Practice no.]:[4 
Pol]],22,FALSE),List!$A$2:$B$3,2,FALSE))</f>
        <v>#VALUE!</v>
      </c>
      <c r="F17" s="112" t="e">
        <f ca="1">IF(VLOOKUP($A$2,Table1[[Practice no.]:[5 QoL]],23,FALSE)="N/A","",VLOOKUP(VLOOKUP($A$2,Table1[[Practice no.]:[5 QoL]],23,FALSE),List!$A$2:$B$3,2,FALSE))</f>
        <v>#VALUE!</v>
      </c>
      <c r="G17" s="112" t="e">
        <f ca="1">IF(VLOOKUP($A$2,Table1[[Practice no.]:[6 
Bio]],24,FALSE)="N/A","",VLOOKUP(VLOOKUP($A$2,Table1[[Practice no.]:[6 
Bio]],24,FALSE),List!$A$2:$B$3,2,FALSE))</f>
        <v>#VALUE!</v>
      </c>
      <c r="H17" s="112" t="e">
        <f ca="1">IF(VLOOKUP($A$2,Table1[[Practice no.]:[7 
Dis]],25,FALSE)="N/A","",VLOOKUP(VLOOKUP($A$2,Table1[[Practice no.]:[7 
Dis]],25,FALSE),List!$A$2:$B$3,2,FALSE))</f>
        <v>#VALUE!</v>
      </c>
      <c r="I17" s="112" t="e">
        <f ca="1">IF(VLOOKUP($A$2,Table1[[Practice no.]:[8 
Mat]],26,FALSE)="N/A","",VLOOKUP(VLOOKUP($A$2,Table1[[Practice no.]:[8 
Mat]],26,FALSE),List!$A$2:$B$3,2,FALSE))</f>
        <v>#VALUE!</v>
      </c>
      <c r="J17" s="112" t="e">
        <f ca="1">IF(VLOOKUP($A$2,Table1[[Practice no.]:[9 
Inc]],27,FALSE)="N/A","",VLOOKUP(VLOOKUP($A$2,Table1[[Practice no.]:[9 
Inc]],27,FALSE),List!$A$2:$B$3,2,FALSE))</f>
        <v>#VALUE!</v>
      </c>
      <c r="K17" s="112" t="e">
        <f ca="1">IF(VLOOKUP($A$2,Table1[[Practice no.]:[10 Con]],28,FALSE)="N/A","",VLOOKUP(VLOOKUP($A$2,Table1[[Practice no.]:[10 Con]],28,FALSE),List!$A$2:$B$3,2,FALSE))</f>
        <v>#VALUE!</v>
      </c>
      <c r="L17" s="112" t="e">
        <f ca="1">IF(VLOOKUP($A$2,Table1[[Practice no.]:[11 Saf]],29,FALSE)="N/A","",VLOOKUP(VLOOKUP($A$2,Table1[[Practice no.]:[11 Saf]],29,FALSE),List!$A$2:$B$3,2,FALSE))</f>
        <v>#VALUE!</v>
      </c>
      <c r="M17" s="112" t="e">
        <f ca="1">IF(VLOOKUP($A$2,Table1[[Practice no.]:[12 Aff]],30,FALSE)="N/A","",VLOOKUP(VLOOKUP($A$2,Table1[[Practice no.]:[12 Aff]],30,FALSE),List!$A$2:$B$3,2,FALSE))</f>
        <v>#VALUE!</v>
      </c>
      <c r="N17" s="138"/>
    </row>
    <row r="18" spans="1:14" ht="125.85" customHeight="1">
      <c r="A18" s="278" t="s">
        <v>516</v>
      </c>
      <c r="B18" s="298" t="s">
        <v>659</v>
      </c>
      <c r="C18" s="299"/>
      <c r="D18" s="299"/>
      <c r="E18" s="299"/>
      <c r="F18" s="299"/>
      <c r="G18" s="299"/>
      <c r="H18" s="299"/>
      <c r="I18" s="299"/>
      <c r="J18" s="299"/>
      <c r="K18" s="299"/>
      <c r="L18" s="299"/>
      <c r="M18" s="300"/>
      <c r="N18" s="133"/>
    </row>
    <row r="19" spans="1:14" ht="141" customHeight="1" thickBot="1">
      <c r="A19" s="279"/>
      <c r="B19" s="301"/>
      <c r="C19" s="302"/>
      <c r="D19" s="302"/>
      <c r="E19" s="302"/>
      <c r="F19" s="302"/>
      <c r="G19" s="302"/>
      <c r="H19" s="302"/>
      <c r="I19" s="302"/>
      <c r="J19" s="302"/>
      <c r="K19" s="302"/>
      <c r="L19" s="302"/>
      <c r="M19" s="303"/>
      <c r="N19" s="133"/>
    </row>
    <row r="20" spans="1:14" ht="142.35" customHeight="1">
      <c r="A20" s="304" t="s">
        <v>518</v>
      </c>
      <c r="B20" s="120"/>
      <c r="C20" s="121"/>
      <c r="D20" s="121"/>
      <c r="E20" s="121"/>
      <c r="F20" s="121"/>
      <c r="G20" s="307"/>
      <c r="H20" s="307"/>
      <c r="I20" s="307"/>
      <c r="J20" s="307"/>
      <c r="K20" s="307"/>
      <c r="L20" s="307"/>
      <c r="M20" s="308"/>
      <c r="N20" s="116"/>
    </row>
    <row r="21" spans="1:14" ht="19.350000000000001" customHeight="1">
      <c r="A21" s="338"/>
      <c r="B21" s="336" t="s">
        <v>660</v>
      </c>
      <c r="C21" s="337"/>
      <c r="D21" s="337"/>
      <c r="E21" s="337"/>
      <c r="F21" s="337"/>
      <c r="G21" s="337"/>
      <c r="H21" s="337"/>
      <c r="I21" s="337"/>
      <c r="J21" s="337"/>
      <c r="K21" s="337"/>
      <c r="L21" s="337"/>
      <c r="M21" s="343"/>
      <c r="N21" s="119"/>
    </row>
    <row r="22" spans="1:14" ht="202.35" customHeight="1">
      <c r="A22" s="338"/>
      <c r="B22" s="118"/>
      <c r="C22" s="119"/>
      <c r="D22" s="119"/>
      <c r="E22" s="116"/>
      <c r="F22" s="119"/>
      <c r="G22" s="119"/>
      <c r="H22" s="119"/>
      <c r="I22" s="119"/>
      <c r="J22" s="122"/>
      <c r="K22" s="116"/>
      <c r="L22" s="116"/>
      <c r="M22" s="117"/>
      <c r="N22" s="116"/>
    </row>
    <row r="23" spans="1:14" ht="35.1" customHeight="1" thickBot="1">
      <c r="A23" s="305"/>
      <c r="B23" s="339" t="s">
        <v>642</v>
      </c>
      <c r="C23" s="340"/>
      <c r="D23" s="340"/>
      <c r="E23" s="340"/>
      <c r="F23" s="115"/>
      <c r="G23" s="340" t="s">
        <v>661</v>
      </c>
      <c r="H23" s="340"/>
      <c r="I23" s="340"/>
      <c r="J23" s="340"/>
      <c r="K23" s="340"/>
      <c r="L23" s="340"/>
      <c r="M23" s="114"/>
      <c r="N23" s="134"/>
    </row>
    <row r="24" spans="1:14" ht="14.1" thickBot="1">
      <c r="A24" s="278" t="s">
        <v>57</v>
      </c>
      <c r="B24" s="295"/>
      <c r="C24" s="296"/>
      <c r="D24" s="296"/>
      <c r="E24" s="296"/>
      <c r="F24" s="296"/>
      <c r="G24" s="296"/>
      <c r="H24" s="296"/>
      <c r="I24" s="296"/>
      <c r="J24" s="296"/>
      <c r="K24" s="296"/>
      <c r="L24" s="296"/>
      <c r="M24" s="297"/>
      <c r="N24" s="125"/>
    </row>
    <row r="25" spans="1:14" ht="32.1" customHeight="1" thickBot="1">
      <c r="A25" s="294"/>
      <c r="C25" s="286" t="s">
        <v>42</v>
      </c>
      <c r="D25" s="287"/>
      <c r="E25" s="105" t="e">
        <f ca="1">IF(VLOOKUP($A$2,Table1[[Practice no.]:[1]],31,FALSE)="N/A","",VLOOKUP($A$2,Table1[[Practice no.]:[1]],31,FALSE))</f>
        <v>#VALUE!</v>
      </c>
      <c r="F25" s="286" t="s">
        <v>520</v>
      </c>
      <c r="G25" s="287"/>
      <c r="H25" s="105" t="e">
        <f ca="1">IF(VLOOKUP($A$2,Table1[[Practice no.]:[7]],37,FALSE)="N/A","",VLOOKUP($A$2,Table1[[Practice no.]:[7]],37,FALSE))</f>
        <v>#VALUE!</v>
      </c>
      <c r="M25" s="107"/>
    </row>
    <row r="26" spans="1:14" ht="32.1" customHeight="1" thickBot="1">
      <c r="A26" s="294"/>
      <c r="C26" s="286" t="s">
        <v>44</v>
      </c>
      <c r="D26" s="287"/>
      <c r="E26" s="105" t="e">
        <f ca="1">IF(VLOOKUP($A$2,Table1[[Practice no.]:[2]],32,FALSE)="N/A","",VLOOKUP($A$2,Table1[[Practice no.]:[2]],32,FALSE))</f>
        <v>#VALUE!</v>
      </c>
      <c r="F26" s="286" t="s">
        <v>45</v>
      </c>
      <c r="G26" s="287"/>
      <c r="H26" s="105" t="e">
        <f ca="1">IF(VLOOKUP($A$2,Table1[[Practice no.]:[8]],38,FALSE)="N/A","",VLOOKUP($A$2,Table1[[Practice no.]:[8]],38,FALSE))</f>
        <v>#VALUE!</v>
      </c>
      <c r="M26" s="107"/>
    </row>
    <row r="27" spans="1:14" ht="32.1" customHeight="1" thickBot="1">
      <c r="A27" s="294"/>
      <c r="C27" s="286" t="s">
        <v>46</v>
      </c>
      <c r="D27" s="287"/>
      <c r="E27" s="105" t="e">
        <f ca="1">IF(VLOOKUP($A$2,Table1[[Practice no.]:[3]],33,FALSE)="N/A","",VLOOKUP($A$2,Table1[[Practice no.]:[3]],33,FALSE))</f>
        <v>#VALUE!</v>
      </c>
      <c r="F27" s="286" t="s">
        <v>47</v>
      </c>
      <c r="G27" s="287"/>
      <c r="H27" s="105" t="e">
        <f ca="1">IF(VLOOKUP($A$2,Table1[[Practice no.]:[9]],39,FALSE)="N/A","",VLOOKUP($A$2,Table1[[Practice no.]:[9]],39,FALSE))</f>
        <v>#VALUE!</v>
      </c>
      <c r="M27" s="107"/>
    </row>
    <row r="28" spans="1:14" ht="32.1" customHeight="1" thickBot="1">
      <c r="A28" s="294"/>
      <c r="C28" s="286" t="s">
        <v>48</v>
      </c>
      <c r="D28" s="287"/>
      <c r="E28" s="105" t="e">
        <f ca="1">IF(VLOOKUP($A$2,Table1[[Practice no.]:[4]],34,FALSE)="N/A","",VLOOKUP($A$2,Table1[[Practice no.]:[4]],34,FALSE))</f>
        <v>#VALUE!</v>
      </c>
      <c r="F28" s="286" t="s">
        <v>49</v>
      </c>
      <c r="G28" s="287"/>
      <c r="H28" s="105" t="e">
        <f ca="1">IF(VLOOKUP($A$2,Table1[[Practice no.]:[10]],40,FALSE)="N/A","",VLOOKUP($A$2,Table1[[Practice no.]:[10]],40,FALSE))</f>
        <v>#VALUE!</v>
      </c>
      <c r="M28" s="107"/>
    </row>
    <row r="29" spans="1:14" ht="32.1" customHeight="1" thickBot="1">
      <c r="A29" s="294"/>
      <c r="C29" s="286" t="s">
        <v>50</v>
      </c>
      <c r="D29" s="287"/>
      <c r="E29" s="105" t="e">
        <f ca="1">IF(VLOOKUP($A$2,Table1[[Practice no.]:[5]],35,FALSE)="N/A","",VLOOKUP($A$2,Table1[[Practice no.]:[5]],35,FALSE))</f>
        <v>#VALUE!</v>
      </c>
      <c r="F29" s="286" t="s">
        <v>51</v>
      </c>
      <c r="G29" s="287"/>
      <c r="H29" s="105" t="e">
        <f ca="1">IF(VLOOKUP($A$2,Table1[[Practice no.]:[11]],41,FALSE)="N/A","",VLOOKUP($A$2,Table1[[Practice no.]:[11]],41,FALSE))</f>
        <v>#VALUE!</v>
      </c>
      <c r="M29" s="107"/>
    </row>
    <row r="30" spans="1:14" ht="32.1" customHeight="1" thickBot="1">
      <c r="A30" s="294"/>
      <c r="C30" s="286" t="s">
        <v>52</v>
      </c>
      <c r="D30" s="287"/>
      <c r="E30" s="105" t="e">
        <f ca="1">IF(VLOOKUP($A$2,Table1[[Practice no.]:[6]],36,FALSE)="N/A","",VLOOKUP($A$2,Table1[[Practice no.]:[6]],36,FALSE))</f>
        <v>#VALUE!</v>
      </c>
      <c r="F30" s="286" t="s">
        <v>53</v>
      </c>
      <c r="G30" s="287"/>
      <c r="H30" s="105" t="e">
        <f ca="1">IF(VLOOKUP($A$2,Table1[[Practice no.]:[12]],42,FALSE)="N/A","",VLOOKUP($A$2,Table1[[Practice no.]:[12]],42,FALSE))</f>
        <v>#VALUE!</v>
      </c>
      <c r="M30" s="107"/>
    </row>
    <row r="31" spans="1:14" ht="14.1" thickBot="1">
      <c r="A31" s="279"/>
      <c r="B31" s="288"/>
      <c r="C31" s="289"/>
      <c r="D31" s="289"/>
      <c r="E31" s="289"/>
      <c r="F31" s="289"/>
      <c r="G31" s="289"/>
      <c r="H31" s="289"/>
      <c r="I31" s="289"/>
      <c r="J31" s="289"/>
      <c r="K31" s="289"/>
      <c r="L31" s="289"/>
      <c r="M31" s="290"/>
      <c r="N31" s="125"/>
    </row>
    <row r="32" spans="1:14" ht="252" customHeight="1" thickBot="1">
      <c r="A32" s="92" t="s">
        <v>521</v>
      </c>
      <c r="B32" s="291" t="s">
        <v>662</v>
      </c>
      <c r="C32" s="292"/>
      <c r="D32" s="292"/>
      <c r="E32" s="292"/>
      <c r="F32" s="292"/>
      <c r="G32" s="292"/>
      <c r="H32" s="292"/>
      <c r="I32" s="292"/>
      <c r="J32" s="292"/>
      <c r="K32" s="292"/>
      <c r="L32" s="292"/>
      <c r="M32" s="293"/>
      <c r="N32" s="122"/>
    </row>
    <row r="33" spans="1:14" ht="80.849999999999994" customHeight="1">
      <c r="A33" s="278" t="s">
        <v>523</v>
      </c>
      <c r="B33" s="280" t="s">
        <v>663</v>
      </c>
      <c r="C33" s="281"/>
      <c r="D33" s="281"/>
      <c r="E33" s="281"/>
      <c r="F33" s="281"/>
      <c r="G33" s="281"/>
      <c r="H33" s="281"/>
      <c r="I33" s="281"/>
      <c r="J33" s="281"/>
      <c r="K33" s="281"/>
      <c r="L33" s="281"/>
      <c r="M33" s="282"/>
      <c r="N33" s="133"/>
    </row>
    <row r="34" spans="1:14" ht="193.35" customHeight="1" thickBot="1">
      <c r="A34" s="279"/>
      <c r="B34" s="283"/>
      <c r="C34" s="284"/>
      <c r="D34" s="284"/>
      <c r="E34" s="284"/>
      <c r="F34" s="284"/>
      <c r="G34" s="284"/>
      <c r="H34" s="284"/>
      <c r="I34" s="284"/>
      <c r="J34" s="284"/>
      <c r="K34" s="284"/>
      <c r="L34" s="284"/>
      <c r="M34" s="285"/>
      <c r="N34" s="133"/>
    </row>
  </sheetData>
  <sheetProtection sheet="1" objects="1" scenarios="1"/>
  <mergeCells count="46">
    <mergeCell ref="B2:M2"/>
    <mergeCell ref="O2:Q2"/>
    <mergeCell ref="S2:U2"/>
    <mergeCell ref="B3:M3"/>
    <mergeCell ref="A4:A14"/>
    <mergeCell ref="B4:M4"/>
    <mergeCell ref="C5:D6"/>
    <mergeCell ref="C7:D8"/>
    <mergeCell ref="F7:G7"/>
    <mergeCell ref="F8:G8"/>
    <mergeCell ref="C9:D10"/>
    <mergeCell ref="G9:H9"/>
    <mergeCell ref="G10:H10"/>
    <mergeCell ref="C11:D12"/>
    <mergeCell ref="F11:G11"/>
    <mergeCell ref="H11:I11"/>
    <mergeCell ref="F12:G12"/>
    <mergeCell ref="H12:I12"/>
    <mergeCell ref="A15:A17"/>
    <mergeCell ref="A18:A19"/>
    <mergeCell ref="B18:M19"/>
    <mergeCell ref="B13:M13"/>
    <mergeCell ref="B14:M14"/>
    <mergeCell ref="A20:A23"/>
    <mergeCell ref="G20:M20"/>
    <mergeCell ref="F27:G27"/>
    <mergeCell ref="C28:D28"/>
    <mergeCell ref="F28:G28"/>
    <mergeCell ref="G23:L23"/>
    <mergeCell ref="B23:E23"/>
    <mergeCell ref="A33:A34"/>
    <mergeCell ref="B33:M34"/>
    <mergeCell ref="B21:M21"/>
    <mergeCell ref="C29:D29"/>
    <mergeCell ref="F29:G29"/>
    <mergeCell ref="C30:D30"/>
    <mergeCell ref="F30:G30"/>
    <mergeCell ref="B31:M31"/>
    <mergeCell ref="B32:M32"/>
    <mergeCell ref="A24:A31"/>
    <mergeCell ref="B24:M24"/>
    <mergeCell ref="C25:D25"/>
    <mergeCell ref="F25:G25"/>
    <mergeCell ref="C26:D26"/>
    <mergeCell ref="F26:G26"/>
    <mergeCell ref="C27:D27"/>
  </mergeCells>
  <pageMargins left="0.7" right="0.7" top="0.75" bottom="0.75" header="0.3" footer="0.3"/>
  <headerFooter>
    <oddFooter>&amp;C_x000D_&amp;1#&amp;"Calibri"&amp;8&amp;K000000 INTERNAL. This information is accessible to ADB Management and staff. It may be shared outside ADB with appropriate permission.</oddFooter>
  </headerFooter>
  <drawing r:id="rId1"/>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CEDF225-710E-4DCB-8900-A25A62B1F531}">
  <sheetPr codeName="Sheet31"/>
  <dimension ref="A1:U34"/>
  <sheetViews>
    <sheetView zoomScale="70" zoomScaleNormal="70" workbookViewId="0">
      <pane ySplit="2" topLeftCell="A15" activePane="bottomLeft" state="frozen"/>
      <selection pane="bottomLeft" activeCell="A2" sqref="A2"/>
      <selection activeCell="A2" sqref="A2"/>
    </sheetView>
  </sheetViews>
  <sheetFormatPr defaultColWidth="8.85546875" defaultRowHeight="12.95"/>
  <cols>
    <col min="1" max="1" width="15.28515625" style="106" customWidth="1"/>
    <col min="2" max="13" width="11.85546875" style="106" customWidth="1"/>
    <col min="14" max="14" width="5.140625" style="106" customWidth="1"/>
    <col min="15" max="16" width="8.85546875" style="106"/>
    <col min="17" max="17" width="8.85546875" style="106" customWidth="1"/>
    <col min="18" max="18" width="2.28515625" style="106" customWidth="1"/>
    <col min="19" max="16384" width="8.85546875" style="106"/>
  </cols>
  <sheetData>
    <row r="1" spans="1:21" ht="14.1" thickBot="1"/>
    <row r="2" spans="1:21" ht="22.35" customHeight="1" thickBot="1">
      <c r="A2" s="89" t="e" cm="1">
        <f t="array" aca="1" ref="A2" ca="1">MID(CELL("filename",A2),FIND("]",CELL("filename",A2))+1,255)</f>
        <v>#VALUE!</v>
      </c>
      <c r="B2" s="318" t="e">
        <f ca="1">IF(VLOOKUP(A2,'Raw Data'!C6:D154,2,FALSE)="","",VLOOKUP(A2,'Raw Data'!C6:D154,2,FALSE))</f>
        <v>#VALUE!</v>
      </c>
      <c r="C2" s="319"/>
      <c r="D2" s="319"/>
      <c r="E2" s="319"/>
      <c r="F2" s="319"/>
      <c r="G2" s="319"/>
      <c r="H2" s="319"/>
      <c r="I2" s="319"/>
      <c r="J2" s="319"/>
      <c r="K2" s="319"/>
      <c r="L2" s="319"/>
      <c r="M2" s="320"/>
      <c r="N2" s="136"/>
      <c r="O2" s="321" t="str">
        <f>HYPERLINK("#'National level'!A15","Back to National level sheet")</f>
        <v>Back to National level sheet</v>
      </c>
      <c r="P2" s="321"/>
      <c r="Q2" s="321"/>
      <c r="S2" s="322" t="str">
        <f>HYPERLINK("#'Project level'!A21","Back to Project level sheet")</f>
        <v>Back to Project level sheet</v>
      </c>
      <c r="T2" s="322"/>
      <c r="U2" s="322"/>
    </row>
    <row r="3" spans="1:21" ht="150.75" customHeight="1" thickBot="1">
      <c r="A3" s="90" t="s">
        <v>500</v>
      </c>
      <c r="B3" s="323" t="s">
        <v>664</v>
      </c>
      <c r="C3" s="324"/>
      <c r="D3" s="324"/>
      <c r="E3" s="324"/>
      <c r="F3" s="324"/>
      <c r="G3" s="324"/>
      <c r="H3" s="324"/>
      <c r="I3" s="324"/>
      <c r="J3" s="324"/>
      <c r="K3" s="324"/>
      <c r="L3" s="324"/>
      <c r="M3" s="325"/>
      <c r="N3" s="122"/>
    </row>
    <row r="4" spans="1:21" ht="14.1" thickBot="1">
      <c r="A4" s="278" t="s">
        <v>502</v>
      </c>
      <c r="B4" s="295"/>
      <c r="C4" s="296"/>
      <c r="D4" s="296"/>
      <c r="E4" s="296"/>
      <c r="F4" s="296"/>
      <c r="G4" s="296"/>
      <c r="H4" s="296"/>
      <c r="I4" s="296"/>
      <c r="J4" s="296"/>
      <c r="K4" s="296"/>
      <c r="L4" s="296"/>
      <c r="M4" s="297"/>
      <c r="N4" s="125"/>
    </row>
    <row r="5" spans="1:21" ht="26.85" customHeight="1" thickBot="1">
      <c r="A5" s="294"/>
      <c r="C5" s="326" t="s">
        <v>77</v>
      </c>
      <c r="D5" s="327"/>
      <c r="E5" s="93" t="s">
        <v>78</v>
      </c>
      <c r="F5" s="93" t="s">
        <v>79</v>
      </c>
      <c r="G5" s="93" t="s">
        <v>80</v>
      </c>
      <c r="H5" s="93" t="s">
        <v>81</v>
      </c>
      <c r="I5" s="93" t="s">
        <v>82</v>
      </c>
      <c r="M5" s="107"/>
    </row>
    <row r="6" spans="1:21" ht="15" thickBot="1">
      <c r="A6" s="294"/>
      <c r="C6" s="328"/>
      <c r="D6" s="329"/>
      <c r="E6" s="94" t="e">
        <f ca="1">IF(VLOOKUP($A$2,Table1[[Practice no.]:[Mt]],3,FALSE)="N/A","",VLOOKUP($A$2,Table1[[Practice no.]:[Mt]],3,FALSE))</f>
        <v>#VALUE!</v>
      </c>
      <c r="F6" s="94" t="e">
        <f ca="1">IF(VLOOKUP($A$2,Table1[[Practice no.]:[F]],4,FALSE)="N/A","",VLOOKUP($A$2,Table1[[Practice no.]:[F]],4,FALSE))</f>
        <v>#VALUE!</v>
      </c>
      <c r="G6" s="94" t="e">
        <f ca="1">IF(VLOOKUP($A$2,Table1[[Practice no.]:[A]],5,FALSE)="N/A","",VLOOKUP($A$2,Table1[[Practice no.]:[A]],5,FALSE))</f>
        <v>#VALUE!</v>
      </c>
      <c r="H6" s="94" t="e">
        <f ca="1">IF(VLOOKUP($A$2,Table1[[Practice no.]:[T]],6,FALSE)="N/A","",VLOOKUP($A$2,Table1[[Practice no.]:[T]],6,FALSE))</f>
        <v>#VALUE!</v>
      </c>
      <c r="I6" s="94" t="e">
        <f ca="1">IF(VLOOKUP($A$2,Table1[[Practice no.]:[PI]],7,FALSE)="N/A","",VLOOKUP($A$2,Table1[[Practice no.]:[PI]],7,FALSE))</f>
        <v>#VALUE!</v>
      </c>
      <c r="M6" s="107"/>
    </row>
    <row r="7" spans="1:21" ht="26.85" customHeight="1" thickBot="1">
      <c r="A7" s="294"/>
      <c r="C7" s="326" t="s">
        <v>83</v>
      </c>
      <c r="D7" s="327"/>
      <c r="E7" s="95" t="s">
        <v>84</v>
      </c>
      <c r="F7" s="330" t="s">
        <v>85</v>
      </c>
      <c r="G7" s="331"/>
      <c r="H7" s="95" t="s">
        <v>86</v>
      </c>
      <c r="I7" s="95" t="s">
        <v>87</v>
      </c>
      <c r="M7" s="107"/>
    </row>
    <row r="8" spans="1:21" ht="15" thickBot="1">
      <c r="A8" s="294"/>
      <c r="C8" s="328"/>
      <c r="D8" s="329"/>
      <c r="E8" s="94" t="e">
        <f ca="1">IF(VLOOKUP($A$2,Table1[[Practice no.]:[LR]],8,FALSE)="N/A","",VLOOKUP(A$2,Table1[[Practice no.]:[LR]],8,FALSE))</f>
        <v>#VALUE!</v>
      </c>
      <c r="F8" s="311" t="e">
        <f ca="1">IF(VLOOKUP($A$2,Table1[[Practice no.]:[PH]],9,FALSE)="N/A","",VLOOKUP($A$2,Table1[[Practice no.]:[PH]],9,FALSE))</f>
        <v>#VALUE!</v>
      </c>
      <c r="G8" s="312"/>
      <c r="H8" s="94" t="e">
        <f ca="1">IF(VLOOKUP($A$2,Table1[[Practice no.]:[EH]],10,FALSE)="N/A","",VLOOKUP($A$2,Table1[[Practice no.]:[EH]],10,FALSE))</f>
        <v>#VALUE!</v>
      </c>
      <c r="I8" s="94" t="e">
        <f ca="1">IF(VLOOKUP($A$2,Table1[[Practice no.]:[UR]],11,FALSE)="N/A","",VLOOKUP($A$2,Table1[[Practice no.]:[UR]],11,FALSE))</f>
        <v>#VALUE!</v>
      </c>
      <c r="M8" s="107"/>
    </row>
    <row r="9" spans="1:21" ht="26.85" customHeight="1" thickBot="1">
      <c r="A9" s="294"/>
      <c r="C9" s="332" t="s">
        <v>88</v>
      </c>
      <c r="D9" s="333"/>
      <c r="E9" s="95" t="s">
        <v>89</v>
      </c>
      <c r="F9" s="95" t="s">
        <v>90</v>
      </c>
      <c r="G9" s="330" t="s">
        <v>91</v>
      </c>
      <c r="H9" s="331"/>
      <c r="I9" s="95" t="s">
        <v>92</v>
      </c>
      <c r="M9" s="107"/>
    </row>
    <row r="10" spans="1:21" ht="15" thickBot="1">
      <c r="A10" s="294"/>
      <c r="C10" s="334"/>
      <c r="D10" s="335"/>
      <c r="E10" s="94" t="e">
        <f ca="1">IF(VLOOKUP($A$2,Table1[[Practice no.]:[P]],12,FALSE)="N/A","",VLOOKUP($A$2,Table1[[Practice no.]:[P]],12,FALSE))</f>
        <v>#VALUE!</v>
      </c>
      <c r="F10" s="94" t="e">
        <f ca="1">IF(VLOOKUP($A$2,Table1[[Practice no.]:[D]],13,FALSE)="N/A","",VLOOKUP($A$2,Table1[[Practice no.]:[D]],13,FALSE))</f>
        <v>#VALUE!</v>
      </c>
      <c r="G10" s="313" t="e">
        <f ca="1">IF(VLOOKUP($A$2,Table1[[Practice no.]:[C]],14,FALSE)="N/A","",VLOOKUP($A$2,Table1[[Practice no.]:[C]],14,FALSE))</f>
        <v>#VALUE!</v>
      </c>
      <c r="H10" s="314"/>
      <c r="I10" s="96" t="e">
        <f ca="1">IF(VLOOKUP($A$2,Table1[[Practice no.]:[M]],15,FALSE)="N/A","",VLOOKUP($A$2,Table1[[Practice no.]:[M]],15,FALSE))</f>
        <v>#VALUE!</v>
      </c>
      <c r="M10" s="107"/>
    </row>
    <row r="11" spans="1:21" ht="14.1" customHeight="1" thickBot="1">
      <c r="A11" s="294"/>
      <c r="C11" s="332" t="s">
        <v>93</v>
      </c>
      <c r="D11" s="333"/>
      <c r="E11" s="95" t="s">
        <v>94</v>
      </c>
      <c r="F11" s="330" t="s">
        <v>95</v>
      </c>
      <c r="G11" s="331"/>
      <c r="H11" s="330" t="s">
        <v>96</v>
      </c>
      <c r="I11" s="331"/>
      <c r="M11" s="107"/>
    </row>
    <row r="12" spans="1:21" ht="15" thickBot="1">
      <c r="A12" s="294"/>
      <c r="C12" s="334"/>
      <c r="D12" s="335"/>
      <c r="E12" s="94" t="e">
        <f ca="1">IF(VLOOKUP($A$2,Table1[[Practice no.]:[In]],16,FALSE)="N/A","",VLOOKUP($A$2,Table1[[Practice no.]:[In]],16,FALSE))</f>
        <v>#VALUE!</v>
      </c>
      <c r="F12" s="311" t="e">
        <f ca="1">IF(VLOOKUP($A$2,Table1[[Practice no.]:[Pr]],17,FALSE)="N/A","",VLOOKUP($A$2,Table1[[Practice no.]:[Pr]],17,FALSE))</f>
        <v>#VALUE!</v>
      </c>
      <c r="G12" s="312"/>
      <c r="H12" s="313" t="e">
        <f ca="1">IF(VLOOKUP($A$2,Table1[[Practice no.]:[Tr]],18,FALSE)="N/A","",VLOOKUP($A$2,Table1[[Practice no.]:[Tr]],18,FALSE))</f>
        <v>#VALUE!</v>
      </c>
      <c r="I12" s="314"/>
      <c r="M12" s="107"/>
    </row>
    <row r="13" spans="1:21">
      <c r="A13" s="294"/>
      <c r="B13" s="315"/>
      <c r="C13" s="316"/>
      <c r="D13" s="316"/>
      <c r="E13" s="316"/>
      <c r="F13" s="316"/>
      <c r="G13" s="316"/>
      <c r="H13" s="316"/>
      <c r="I13" s="316"/>
      <c r="J13" s="316"/>
      <c r="K13" s="316"/>
      <c r="L13" s="316"/>
      <c r="M13" s="317"/>
      <c r="N13" s="125"/>
    </row>
    <row r="14" spans="1:21" ht="14.1" thickBot="1">
      <c r="A14" s="279"/>
      <c r="B14" s="288"/>
      <c r="C14" s="289"/>
      <c r="D14" s="289"/>
      <c r="E14" s="289"/>
      <c r="F14" s="289"/>
      <c r="G14" s="289"/>
      <c r="H14" s="289"/>
      <c r="I14" s="289"/>
      <c r="J14" s="289"/>
      <c r="K14" s="289"/>
      <c r="L14" s="289"/>
      <c r="M14" s="290"/>
      <c r="N14" s="125"/>
    </row>
    <row r="15" spans="1:21">
      <c r="A15" s="278" t="s">
        <v>503</v>
      </c>
      <c r="B15" s="97">
        <v>1</v>
      </c>
      <c r="C15" s="97">
        <v>2</v>
      </c>
      <c r="D15" s="97">
        <v>3</v>
      </c>
      <c r="E15" s="98">
        <v>4</v>
      </c>
      <c r="F15" s="98">
        <v>5</v>
      </c>
      <c r="G15" s="98">
        <v>6</v>
      </c>
      <c r="H15" s="99">
        <v>7</v>
      </c>
      <c r="I15" s="99">
        <v>8</v>
      </c>
      <c r="J15" s="99">
        <v>9</v>
      </c>
      <c r="K15" s="100">
        <v>10</v>
      </c>
      <c r="L15" s="100">
        <v>11</v>
      </c>
      <c r="M15" s="100">
        <v>12</v>
      </c>
      <c r="N15" s="137"/>
    </row>
    <row r="16" spans="1:21" ht="17.100000000000001" thickBot="1">
      <c r="A16" s="294"/>
      <c r="B16" s="101" t="s">
        <v>504</v>
      </c>
      <c r="C16" s="101" t="s">
        <v>505</v>
      </c>
      <c r="D16" s="101" t="s">
        <v>506</v>
      </c>
      <c r="E16" s="102" t="s">
        <v>507</v>
      </c>
      <c r="F16" s="102" t="s">
        <v>508</v>
      </c>
      <c r="G16" s="102" t="s">
        <v>509</v>
      </c>
      <c r="H16" s="103" t="s">
        <v>510</v>
      </c>
      <c r="I16" s="103" t="s">
        <v>511</v>
      </c>
      <c r="J16" s="103" t="s">
        <v>512</v>
      </c>
      <c r="K16" s="104" t="s">
        <v>513</v>
      </c>
      <c r="L16" s="104" t="s">
        <v>514</v>
      </c>
      <c r="M16" s="104" t="s">
        <v>515</v>
      </c>
      <c r="N16" s="137"/>
    </row>
    <row r="17" spans="1:14" ht="23.1" customHeight="1" thickBot="1">
      <c r="A17" s="279"/>
      <c r="B17" s="112" t="e">
        <f ca="1">IF(VLOOKUP($A$2,Table1[[Practice no.]:[ 1 C02]],19,FALSE)="N/A","",VLOOKUP(VLOOKUP($A$2,Table1[[Practice no.]:[ 1 C02]],19,FALSE),List!$A$2:$B$3,2,FALSE))</f>
        <v>#VALUE!</v>
      </c>
      <c r="C17" s="112" t="e">
        <f ca="1">IF(VLOOKUP($A$2,Table1[[Practice no.]:[2 Res]],20,FALSE)="N/A","",VLOOKUP(VLOOKUP($A$2,Table1[[Practice no.]:[2 Res]],20,FALSE),List!$A$2:$B$3,2,FALSE))</f>
        <v>#VALUE!</v>
      </c>
      <c r="D17" s="112" t="e">
        <f ca="1">IF(VLOOKUP($A$2,Table1[[Practice no.]:[3 W&amp;L]],21,FALSE)="N/A","",VLOOKUP(VLOOKUP($A$2,Table1[[Practice no.]:[3 W&amp;L]],21,FALSE),List!$A$2:$B$3,2,FALSE))</f>
        <v>#VALUE!</v>
      </c>
      <c r="E17" s="112" t="e">
        <f ca="1">IF(VLOOKUP($A$2,Table1[[Practice no.]:[4 
Pol]],22,FALSE)="N/A","",VLOOKUP(VLOOKUP($A$2,Table1[[Practice no.]:[4 
Pol]],22,FALSE),List!$A$2:$B$3,2,FALSE))</f>
        <v>#VALUE!</v>
      </c>
      <c r="F17" s="112" t="e">
        <f ca="1">IF(VLOOKUP($A$2,Table1[[Practice no.]:[5 QoL]],23,FALSE)="N/A","",VLOOKUP(VLOOKUP($A$2,Table1[[Practice no.]:[5 QoL]],23,FALSE),List!$A$2:$B$3,2,FALSE))</f>
        <v>#VALUE!</v>
      </c>
      <c r="G17" s="112" t="e">
        <f ca="1">IF(VLOOKUP($A$2,Table1[[Practice no.]:[6 
Bio]],24,FALSE)="N/A","",VLOOKUP(VLOOKUP($A$2,Table1[[Practice no.]:[6 
Bio]],24,FALSE),List!$A$2:$B$3,2,FALSE))</f>
        <v>#VALUE!</v>
      </c>
      <c r="H17" s="112" t="e">
        <f ca="1">IF(VLOOKUP($A$2,Table1[[Practice no.]:[7 
Dis]],25,FALSE)="N/A","",VLOOKUP(VLOOKUP($A$2,Table1[[Practice no.]:[7 
Dis]],25,FALSE),List!$A$2:$B$3,2,FALSE))</f>
        <v>#VALUE!</v>
      </c>
      <c r="I17" s="112" t="e">
        <f ca="1">IF(VLOOKUP($A$2,Table1[[Practice no.]:[8 
Mat]],26,FALSE)="N/A","",VLOOKUP(VLOOKUP($A$2,Table1[[Practice no.]:[8 
Mat]],26,FALSE),List!$A$2:$B$3,2,FALSE))</f>
        <v>#VALUE!</v>
      </c>
      <c r="J17" s="112" t="e">
        <f ca="1">IF(VLOOKUP($A$2,Table1[[Practice no.]:[9 
Inc]],27,FALSE)="N/A","",VLOOKUP(VLOOKUP($A$2,Table1[[Practice no.]:[9 
Inc]],27,FALSE),List!$A$2:$B$3,2,FALSE))</f>
        <v>#VALUE!</v>
      </c>
      <c r="K17" s="112" t="e">
        <f ca="1">IF(VLOOKUP($A$2,Table1[[Practice no.]:[10 Con]],28,FALSE)="N/A","",VLOOKUP(VLOOKUP($A$2,Table1[[Practice no.]:[10 Con]],28,FALSE),List!$A$2:$B$3,2,FALSE))</f>
        <v>#VALUE!</v>
      </c>
      <c r="L17" s="112" t="e">
        <f ca="1">IF(VLOOKUP($A$2,Table1[[Practice no.]:[11 Saf]],29,FALSE)="N/A","",VLOOKUP(VLOOKUP($A$2,Table1[[Practice no.]:[11 Saf]],29,FALSE),List!$A$2:$B$3,2,FALSE))</f>
        <v>#VALUE!</v>
      </c>
      <c r="M17" s="112" t="e">
        <f ca="1">IF(VLOOKUP($A$2,Table1[[Practice no.]:[12 Aff]],30,FALSE)="N/A","",VLOOKUP(VLOOKUP($A$2,Table1[[Practice no.]:[12 Aff]],30,FALSE),List!$A$2:$B$3,2,FALSE))</f>
        <v>#VALUE!</v>
      </c>
      <c r="N17" s="138"/>
    </row>
    <row r="18" spans="1:14" ht="125.85" customHeight="1">
      <c r="A18" s="278" t="s">
        <v>516</v>
      </c>
      <c r="B18" s="298" t="s">
        <v>665</v>
      </c>
      <c r="C18" s="299"/>
      <c r="D18" s="299"/>
      <c r="E18" s="299"/>
      <c r="F18" s="299"/>
      <c r="G18" s="299"/>
      <c r="H18" s="299"/>
      <c r="I18" s="299"/>
      <c r="J18" s="299"/>
      <c r="K18" s="299"/>
      <c r="L18" s="299"/>
      <c r="M18" s="300"/>
      <c r="N18" s="133"/>
    </row>
    <row r="19" spans="1:14" ht="141" customHeight="1" thickBot="1">
      <c r="A19" s="279"/>
      <c r="B19" s="301"/>
      <c r="C19" s="302"/>
      <c r="D19" s="302"/>
      <c r="E19" s="302"/>
      <c r="F19" s="302"/>
      <c r="G19" s="302"/>
      <c r="H19" s="302"/>
      <c r="I19" s="302"/>
      <c r="J19" s="302"/>
      <c r="K19" s="302"/>
      <c r="L19" s="302"/>
      <c r="M19" s="303"/>
      <c r="N19" s="133"/>
    </row>
    <row r="20" spans="1:14" ht="142.35" customHeight="1">
      <c r="A20" s="304" t="s">
        <v>518</v>
      </c>
      <c r="B20" s="120"/>
      <c r="C20" s="121"/>
      <c r="D20" s="121"/>
      <c r="E20" s="121"/>
      <c r="F20" s="121"/>
      <c r="G20" s="307"/>
      <c r="H20" s="307"/>
      <c r="I20" s="307"/>
      <c r="J20" s="307"/>
      <c r="K20" s="307"/>
      <c r="L20" s="307"/>
      <c r="M20" s="308"/>
      <c r="N20" s="116"/>
    </row>
    <row r="21" spans="1:14" ht="19.350000000000001" customHeight="1">
      <c r="A21" s="338"/>
      <c r="B21" s="336"/>
      <c r="C21" s="337"/>
      <c r="D21" s="337"/>
      <c r="E21" s="337"/>
      <c r="F21" s="337"/>
      <c r="G21" s="337"/>
      <c r="H21" s="337"/>
      <c r="I21" s="337"/>
      <c r="J21" s="337"/>
      <c r="K21" s="337"/>
      <c r="L21" s="337"/>
      <c r="M21" s="343"/>
      <c r="N21" s="119"/>
    </row>
    <row r="22" spans="1:14" ht="129.75" customHeight="1">
      <c r="A22" s="338"/>
      <c r="B22" s="118"/>
      <c r="C22" s="119"/>
      <c r="D22" s="119"/>
      <c r="E22" s="116"/>
      <c r="F22" s="119"/>
      <c r="G22" s="119"/>
      <c r="H22" s="119"/>
      <c r="I22" s="119"/>
      <c r="J22" s="122"/>
      <c r="K22" s="116"/>
      <c r="L22" s="116"/>
      <c r="M22" s="117"/>
      <c r="N22" s="116"/>
    </row>
    <row r="23" spans="1:14" ht="22.35" customHeight="1" thickBot="1">
      <c r="A23" s="305"/>
      <c r="B23" s="174"/>
      <c r="C23" s="115"/>
      <c r="D23" s="115"/>
      <c r="E23" s="115"/>
      <c r="F23" s="115"/>
      <c r="G23" s="115"/>
      <c r="H23" s="340" t="s">
        <v>666</v>
      </c>
      <c r="I23" s="340"/>
      <c r="J23" s="340"/>
      <c r="K23" s="340"/>
      <c r="L23" s="340"/>
      <c r="M23" s="114"/>
      <c r="N23" s="134"/>
    </row>
    <row r="24" spans="1:14" ht="14.1" thickBot="1">
      <c r="A24" s="278" t="s">
        <v>57</v>
      </c>
      <c r="B24" s="295"/>
      <c r="C24" s="296"/>
      <c r="D24" s="296"/>
      <c r="E24" s="296"/>
      <c r="F24" s="296"/>
      <c r="G24" s="296"/>
      <c r="H24" s="296"/>
      <c r="I24" s="296"/>
      <c r="J24" s="296"/>
      <c r="K24" s="296"/>
      <c r="L24" s="296"/>
      <c r="M24" s="297"/>
      <c r="N24" s="125"/>
    </row>
    <row r="25" spans="1:14" ht="32.1" customHeight="1" thickBot="1">
      <c r="A25" s="294"/>
      <c r="C25" s="286" t="s">
        <v>42</v>
      </c>
      <c r="D25" s="287"/>
      <c r="E25" s="105" t="e">
        <f ca="1">IF(VLOOKUP($A$2,Table1[[Practice no.]:[1]],31,FALSE)="N/A","",VLOOKUP($A$2,Table1[[Practice no.]:[1]],31,FALSE))</f>
        <v>#VALUE!</v>
      </c>
      <c r="F25" s="286" t="s">
        <v>520</v>
      </c>
      <c r="G25" s="287"/>
      <c r="H25" s="105" t="e">
        <f ca="1">IF(VLOOKUP($A$2,Table1[[Practice no.]:[7]],37,FALSE)="N/A","",VLOOKUP($A$2,Table1[[Practice no.]:[7]],37,FALSE))</f>
        <v>#VALUE!</v>
      </c>
      <c r="M25" s="107"/>
    </row>
    <row r="26" spans="1:14" ht="32.1" customHeight="1" thickBot="1">
      <c r="A26" s="294"/>
      <c r="C26" s="286" t="s">
        <v>44</v>
      </c>
      <c r="D26" s="287"/>
      <c r="E26" s="105" t="e">
        <f ca="1">IF(VLOOKUP($A$2,Table1[[Practice no.]:[2]],32,FALSE)="N/A","",VLOOKUP($A$2,Table1[[Practice no.]:[2]],32,FALSE))</f>
        <v>#VALUE!</v>
      </c>
      <c r="F26" s="286" t="s">
        <v>45</v>
      </c>
      <c r="G26" s="287"/>
      <c r="H26" s="105" t="e">
        <f ca="1">IF(VLOOKUP($A$2,Table1[[Practice no.]:[8]],38,FALSE)="N/A","",VLOOKUP($A$2,Table1[[Practice no.]:[8]],38,FALSE))</f>
        <v>#VALUE!</v>
      </c>
      <c r="M26" s="107"/>
    </row>
    <row r="27" spans="1:14" ht="32.1" customHeight="1" thickBot="1">
      <c r="A27" s="294"/>
      <c r="C27" s="286" t="s">
        <v>46</v>
      </c>
      <c r="D27" s="287"/>
      <c r="E27" s="105" t="e">
        <f ca="1">IF(VLOOKUP($A$2,Table1[[Practice no.]:[3]],33,FALSE)="N/A","",VLOOKUP($A$2,Table1[[Practice no.]:[3]],33,FALSE))</f>
        <v>#VALUE!</v>
      </c>
      <c r="F27" s="286" t="s">
        <v>47</v>
      </c>
      <c r="G27" s="287"/>
      <c r="H27" s="105" t="e">
        <f ca="1">IF(VLOOKUP($A$2,Table1[[Practice no.]:[9]],39,FALSE)="N/A","",VLOOKUP($A$2,Table1[[Practice no.]:[9]],39,FALSE))</f>
        <v>#VALUE!</v>
      </c>
      <c r="M27" s="107"/>
    </row>
    <row r="28" spans="1:14" ht="32.1" customHeight="1" thickBot="1">
      <c r="A28" s="294"/>
      <c r="C28" s="286" t="s">
        <v>48</v>
      </c>
      <c r="D28" s="287"/>
      <c r="E28" s="105" t="e">
        <f ca="1">IF(VLOOKUP($A$2,Table1[[Practice no.]:[4]],34,FALSE)="N/A","",VLOOKUP($A$2,Table1[[Practice no.]:[4]],34,FALSE))</f>
        <v>#VALUE!</v>
      </c>
      <c r="F28" s="286" t="s">
        <v>49</v>
      </c>
      <c r="G28" s="287"/>
      <c r="H28" s="105" t="e">
        <f ca="1">IF(VLOOKUP($A$2,Table1[[Practice no.]:[10]],40,FALSE)="N/A","",VLOOKUP($A$2,Table1[[Practice no.]:[10]],40,FALSE))</f>
        <v>#VALUE!</v>
      </c>
      <c r="M28" s="107"/>
    </row>
    <row r="29" spans="1:14" ht="32.1" customHeight="1" thickBot="1">
      <c r="A29" s="294"/>
      <c r="C29" s="286" t="s">
        <v>50</v>
      </c>
      <c r="D29" s="287"/>
      <c r="E29" s="105" t="e">
        <f ca="1">IF(VLOOKUP($A$2,Table1[[Practice no.]:[5]],35,FALSE)="N/A","",VLOOKUP($A$2,Table1[[Practice no.]:[5]],35,FALSE))</f>
        <v>#VALUE!</v>
      </c>
      <c r="F29" s="286" t="s">
        <v>51</v>
      </c>
      <c r="G29" s="287"/>
      <c r="H29" s="105" t="e">
        <f ca="1">IF(VLOOKUP($A$2,Table1[[Practice no.]:[11]],41,FALSE)="N/A","",VLOOKUP($A$2,Table1[[Practice no.]:[11]],41,FALSE))</f>
        <v>#VALUE!</v>
      </c>
      <c r="M29" s="107"/>
    </row>
    <row r="30" spans="1:14" ht="32.1" customHeight="1" thickBot="1">
      <c r="A30" s="294"/>
      <c r="C30" s="286" t="s">
        <v>52</v>
      </c>
      <c r="D30" s="287"/>
      <c r="E30" s="105" t="e">
        <f ca="1">IF(VLOOKUP($A$2,Table1[[Practice no.]:[6]],36,FALSE)="N/A","",VLOOKUP($A$2,Table1[[Practice no.]:[6]],36,FALSE))</f>
        <v>#VALUE!</v>
      </c>
      <c r="F30" s="286" t="s">
        <v>53</v>
      </c>
      <c r="G30" s="287"/>
      <c r="H30" s="105" t="e">
        <f ca="1">IF(VLOOKUP($A$2,Table1[[Practice no.]:[12]],42,FALSE)="N/A","",VLOOKUP($A$2,Table1[[Practice no.]:[12]],42,FALSE))</f>
        <v>#VALUE!</v>
      </c>
      <c r="M30" s="107"/>
    </row>
    <row r="31" spans="1:14" ht="14.1" thickBot="1">
      <c r="A31" s="279"/>
      <c r="B31" s="288"/>
      <c r="C31" s="289"/>
      <c r="D31" s="289"/>
      <c r="E31" s="289"/>
      <c r="F31" s="289"/>
      <c r="G31" s="289"/>
      <c r="H31" s="289"/>
      <c r="I31" s="289"/>
      <c r="J31" s="289"/>
      <c r="K31" s="289"/>
      <c r="L31" s="289"/>
      <c r="M31" s="290"/>
      <c r="N31" s="125"/>
    </row>
    <row r="32" spans="1:14" ht="252" customHeight="1" thickBot="1">
      <c r="A32" s="92" t="s">
        <v>521</v>
      </c>
      <c r="B32" s="291" t="s">
        <v>667</v>
      </c>
      <c r="C32" s="292"/>
      <c r="D32" s="292"/>
      <c r="E32" s="292"/>
      <c r="F32" s="292"/>
      <c r="G32" s="292"/>
      <c r="H32" s="292"/>
      <c r="I32" s="292"/>
      <c r="J32" s="292"/>
      <c r="K32" s="292"/>
      <c r="L32" s="292"/>
      <c r="M32" s="293"/>
      <c r="N32" s="122"/>
    </row>
    <row r="33" spans="1:14" ht="80.849999999999994" customHeight="1">
      <c r="A33" s="278" t="s">
        <v>523</v>
      </c>
      <c r="B33" s="280" t="s">
        <v>668</v>
      </c>
      <c r="C33" s="281"/>
      <c r="D33" s="281"/>
      <c r="E33" s="281"/>
      <c r="F33" s="281"/>
      <c r="G33" s="281"/>
      <c r="H33" s="281"/>
      <c r="I33" s="281"/>
      <c r="J33" s="281"/>
      <c r="K33" s="281"/>
      <c r="L33" s="281"/>
      <c r="M33" s="282"/>
      <c r="N33" s="133"/>
    </row>
    <row r="34" spans="1:14" ht="193.35" customHeight="1" thickBot="1">
      <c r="A34" s="279"/>
      <c r="B34" s="283"/>
      <c r="C34" s="284"/>
      <c r="D34" s="284"/>
      <c r="E34" s="284"/>
      <c r="F34" s="284"/>
      <c r="G34" s="284"/>
      <c r="H34" s="284"/>
      <c r="I34" s="284"/>
      <c r="J34" s="284"/>
      <c r="K34" s="284"/>
      <c r="L34" s="284"/>
      <c r="M34" s="285"/>
      <c r="N34" s="133"/>
    </row>
  </sheetData>
  <sheetProtection sheet="1" objects="1" scenarios="1"/>
  <mergeCells count="45">
    <mergeCell ref="A33:A34"/>
    <mergeCell ref="B33:M34"/>
    <mergeCell ref="C29:D29"/>
    <mergeCell ref="F29:G29"/>
    <mergeCell ref="C30:D30"/>
    <mergeCell ref="F30:G30"/>
    <mergeCell ref="B31:M31"/>
    <mergeCell ref="B32:M32"/>
    <mergeCell ref="A24:A31"/>
    <mergeCell ref="B24:M24"/>
    <mergeCell ref="C25:D25"/>
    <mergeCell ref="F25:G25"/>
    <mergeCell ref="C26:D26"/>
    <mergeCell ref="F26:G26"/>
    <mergeCell ref="C27:D27"/>
    <mergeCell ref="F27:G27"/>
    <mergeCell ref="A15:A17"/>
    <mergeCell ref="A18:A19"/>
    <mergeCell ref="B18:M19"/>
    <mergeCell ref="A20:A23"/>
    <mergeCell ref="G20:M20"/>
    <mergeCell ref="B21:M21"/>
    <mergeCell ref="H23:L23"/>
    <mergeCell ref="F12:G12"/>
    <mergeCell ref="H12:I12"/>
    <mergeCell ref="C28:D28"/>
    <mergeCell ref="F28:G28"/>
    <mergeCell ref="B13:M13"/>
    <mergeCell ref="B14:M14"/>
    <mergeCell ref="B2:M2"/>
    <mergeCell ref="O2:Q2"/>
    <mergeCell ref="S2:U2"/>
    <mergeCell ref="B3:M3"/>
    <mergeCell ref="A4:A14"/>
    <mergeCell ref="B4:M4"/>
    <mergeCell ref="C5:D6"/>
    <mergeCell ref="C7:D8"/>
    <mergeCell ref="F7:G7"/>
    <mergeCell ref="F8:G8"/>
    <mergeCell ref="C9:D10"/>
    <mergeCell ref="G9:H9"/>
    <mergeCell ref="G10:H10"/>
    <mergeCell ref="C11:D12"/>
    <mergeCell ref="F11:G11"/>
    <mergeCell ref="H11:I11"/>
  </mergeCells>
  <pageMargins left="0.7" right="0.7" top="0.75" bottom="0.75" header="0.3" footer="0.3"/>
  <headerFooter>
    <oddFooter>&amp;C_x000D_&amp;1#&amp;"Calibri"&amp;8&amp;K000000 INTERNAL. This information is accessible to ADB Management and staff. It may be shared outside ADB with appropriate permission.</oddFooter>
  </headerFooter>
  <drawing r:id="rId1"/>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7015862-6645-4449-892A-BB3CB23E45F7}">
  <sheetPr codeName="Sheet32"/>
  <dimension ref="A1:U36"/>
  <sheetViews>
    <sheetView zoomScale="70" zoomScaleNormal="70" workbookViewId="0">
      <pane ySplit="2" topLeftCell="A3" activePane="bottomLeft" state="frozen"/>
      <selection pane="bottomLeft" activeCell="A2" sqref="A2"/>
      <selection activeCell="A2" sqref="A2"/>
    </sheetView>
  </sheetViews>
  <sheetFormatPr defaultColWidth="8.85546875" defaultRowHeight="12.95"/>
  <cols>
    <col min="1" max="1" width="15.28515625" style="106" customWidth="1"/>
    <col min="2" max="13" width="11.85546875" style="106" customWidth="1"/>
    <col min="14" max="14" width="5.140625" style="106" customWidth="1"/>
    <col min="15" max="16" width="8.85546875" style="106"/>
    <col min="17" max="17" width="8.85546875" style="106" customWidth="1"/>
    <col min="18" max="18" width="2.28515625" style="106" customWidth="1"/>
    <col min="19" max="16384" width="8.85546875" style="106"/>
  </cols>
  <sheetData>
    <row r="1" spans="1:21" ht="14.1" thickBot="1"/>
    <row r="2" spans="1:21" ht="22.35" customHeight="1" thickBot="1">
      <c r="A2" s="89" t="e" cm="1">
        <f t="array" aca="1" ref="A2" ca="1">MID(CELL("filename",A2),FIND("]",CELL("filename",A2))+1,255)</f>
        <v>#VALUE!</v>
      </c>
      <c r="B2" s="318" t="e">
        <f ca="1">IF(VLOOKUP(A2,'Raw Data'!C6:D154,2,FALSE)="","",VLOOKUP(A2,'Raw Data'!C6:D154,2,FALSE))</f>
        <v>#VALUE!</v>
      </c>
      <c r="C2" s="319"/>
      <c r="D2" s="319"/>
      <c r="E2" s="319"/>
      <c r="F2" s="319"/>
      <c r="G2" s="319"/>
      <c r="H2" s="319"/>
      <c r="I2" s="319"/>
      <c r="J2" s="319"/>
      <c r="K2" s="319"/>
      <c r="L2" s="319"/>
      <c r="M2" s="320"/>
      <c r="N2" s="136"/>
      <c r="O2" s="321" t="str">
        <f>HYPERLINK("#'National level'!A15","Back to National level sheet")</f>
        <v>Back to National level sheet</v>
      </c>
      <c r="P2" s="321"/>
      <c r="Q2" s="321"/>
      <c r="S2" s="322" t="str">
        <f>HYPERLINK("#'Project level'!A21","Back to Project level sheet")</f>
        <v>Back to Project level sheet</v>
      </c>
      <c r="T2" s="322"/>
      <c r="U2" s="322"/>
    </row>
    <row r="3" spans="1:21" ht="150.75" customHeight="1" thickBot="1">
      <c r="A3" s="90" t="s">
        <v>500</v>
      </c>
      <c r="B3" s="323" t="s">
        <v>669</v>
      </c>
      <c r="C3" s="324"/>
      <c r="D3" s="324"/>
      <c r="E3" s="324"/>
      <c r="F3" s="324"/>
      <c r="G3" s="324"/>
      <c r="H3" s="324"/>
      <c r="I3" s="324"/>
      <c r="J3" s="324"/>
      <c r="K3" s="324"/>
      <c r="L3" s="324"/>
      <c r="M3" s="325"/>
      <c r="N3" s="122"/>
    </row>
    <row r="4" spans="1:21" ht="14.1" thickBot="1">
      <c r="A4" s="278" t="s">
        <v>502</v>
      </c>
      <c r="B4" s="295"/>
      <c r="C4" s="296"/>
      <c r="D4" s="296"/>
      <c r="E4" s="296"/>
      <c r="F4" s="296"/>
      <c r="G4" s="296"/>
      <c r="H4" s="296"/>
      <c r="I4" s="296"/>
      <c r="J4" s="296"/>
      <c r="K4" s="296"/>
      <c r="L4" s="296"/>
      <c r="M4" s="297"/>
      <c r="N4" s="125"/>
    </row>
    <row r="5" spans="1:21" ht="26.85" customHeight="1" thickBot="1">
      <c r="A5" s="294"/>
      <c r="C5" s="326" t="s">
        <v>77</v>
      </c>
      <c r="D5" s="327"/>
      <c r="E5" s="93" t="s">
        <v>78</v>
      </c>
      <c r="F5" s="93" t="s">
        <v>79</v>
      </c>
      <c r="G5" s="93" t="s">
        <v>80</v>
      </c>
      <c r="H5" s="93" t="s">
        <v>81</v>
      </c>
      <c r="I5" s="93" t="s">
        <v>82</v>
      </c>
      <c r="M5" s="107"/>
    </row>
    <row r="6" spans="1:21" ht="15" thickBot="1">
      <c r="A6" s="294"/>
      <c r="C6" s="328"/>
      <c r="D6" s="329"/>
      <c r="E6" s="94" t="e">
        <f ca="1">IF(VLOOKUP($A$2,Table1[[Practice no.]:[Mt]],3,FALSE)="N/A","",VLOOKUP($A$2,Table1[[Practice no.]:[Mt]],3,FALSE))</f>
        <v>#VALUE!</v>
      </c>
      <c r="F6" s="94" t="e">
        <f ca="1">IF(VLOOKUP($A$2,Table1[[Practice no.]:[F]],4,FALSE)="N/A","",VLOOKUP($A$2,Table1[[Practice no.]:[F]],4,FALSE))</f>
        <v>#VALUE!</v>
      </c>
      <c r="G6" s="94" t="e">
        <f ca="1">IF(VLOOKUP($A$2,Table1[[Practice no.]:[A]],5,FALSE)="N/A","",VLOOKUP($A$2,Table1[[Practice no.]:[A]],5,FALSE))</f>
        <v>#VALUE!</v>
      </c>
      <c r="H6" s="94" t="e">
        <f ca="1">IF(VLOOKUP($A$2,Table1[[Practice no.]:[T]],6,FALSE)="N/A","",VLOOKUP($A$2,Table1[[Practice no.]:[T]],6,FALSE))</f>
        <v>#VALUE!</v>
      </c>
      <c r="I6" s="94" t="e">
        <f ca="1">IF(VLOOKUP($A$2,Table1[[Practice no.]:[PI]],7,FALSE)="N/A","",VLOOKUP($A$2,Table1[[Practice no.]:[PI]],7,FALSE))</f>
        <v>#VALUE!</v>
      </c>
      <c r="M6" s="107"/>
    </row>
    <row r="7" spans="1:21" ht="26.85" customHeight="1" thickBot="1">
      <c r="A7" s="294"/>
      <c r="C7" s="326" t="s">
        <v>83</v>
      </c>
      <c r="D7" s="327"/>
      <c r="E7" s="95" t="s">
        <v>84</v>
      </c>
      <c r="F7" s="330" t="s">
        <v>85</v>
      </c>
      <c r="G7" s="331"/>
      <c r="H7" s="95" t="s">
        <v>86</v>
      </c>
      <c r="I7" s="95" t="s">
        <v>87</v>
      </c>
      <c r="M7" s="107"/>
    </row>
    <row r="8" spans="1:21" ht="15" thickBot="1">
      <c r="A8" s="294"/>
      <c r="C8" s="328"/>
      <c r="D8" s="329"/>
      <c r="E8" s="94" t="e">
        <f ca="1">IF(VLOOKUP($A$2,Table1[[Practice no.]:[LR]],8,FALSE)="N/A","",VLOOKUP(A$2,Table1[[Practice no.]:[LR]],8,FALSE))</f>
        <v>#VALUE!</v>
      </c>
      <c r="F8" s="311" t="e">
        <f ca="1">IF(VLOOKUP($A$2,Table1[[Practice no.]:[PH]],9,FALSE)="N/A","",VLOOKUP($A$2,Table1[[Practice no.]:[PH]],9,FALSE))</f>
        <v>#VALUE!</v>
      </c>
      <c r="G8" s="312"/>
      <c r="H8" s="94" t="e">
        <f ca="1">IF(VLOOKUP($A$2,Table1[[Practice no.]:[EH]],10,FALSE)="N/A","",VLOOKUP($A$2,Table1[[Practice no.]:[EH]],10,FALSE))</f>
        <v>#VALUE!</v>
      </c>
      <c r="I8" s="94" t="e">
        <f ca="1">IF(VLOOKUP($A$2,Table1[[Practice no.]:[UR]],11,FALSE)="N/A","",VLOOKUP($A$2,Table1[[Practice no.]:[UR]],11,FALSE))</f>
        <v>#VALUE!</v>
      </c>
      <c r="M8" s="107"/>
    </row>
    <row r="9" spans="1:21" ht="26.85" customHeight="1" thickBot="1">
      <c r="A9" s="294"/>
      <c r="C9" s="332" t="s">
        <v>88</v>
      </c>
      <c r="D9" s="333"/>
      <c r="E9" s="95" t="s">
        <v>89</v>
      </c>
      <c r="F9" s="95" t="s">
        <v>90</v>
      </c>
      <c r="G9" s="330" t="s">
        <v>91</v>
      </c>
      <c r="H9" s="331"/>
      <c r="I9" s="95" t="s">
        <v>92</v>
      </c>
      <c r="M9" s="107"/>
    </row>
    <row r="10" spans="1:21" ht="15" thickBot="1">
      <c r="A10" s="294"/>
      <c r="C10" s="334"/>
      <c r="D10" s="335"/>
      <c r="E10" s="94" t="e">
        <f ca="1">IF(VLOOKUP($A$2,Table1[[Practice no.]:[P]],12,FALSE)="N/A","",VLOOKUP($A$2,Table1[[Practice no.]:[P]],12,FALSE))</f>
        <v>#VALUE!</v>
      </c>
      <c r="F10" s="94" t="e">
        <f ca="1">IF(VLOOKUP($A$2,Table1[[Practice no.]:[D]],13,FALSE)="N/A","",VLOOKUP($A$2,Table1[[Practice no.]:[D]],13,FALSE))</f>
        <v>#VALUE!</v>
      </c>
      <c r="G10" s="313" t="e">
        <f ca="1">IF(VLOOKUP($A$2,Table1[[Practice no.]:[C]],14,FALSE)="N/A","",VLOOKUP($A$2,Table1[[Practice no.]:[C]],14,FALSE))</f>
        <v>#VALUE!</v>
      </c>
      <c r="H10" s="314"/>
      <c r="I10" s="96" t="e">
        <f ca="1">IF(VLOOKUP($A$2,Table1[[Practice no.]:[M]],15,FALSE)="N/A","",VLOOKUP($A$2,Table1[[Practice no.]:[M]],15,FALSE))</f>
        <v>#VALUE!</v>
      </c>
      <c r="M10" s="107"/>
    </row>
    <row r="11" spans="1:21" ht="14.1" customHeight="1" thickBot="1">
      <c r="A11" s="294"/>
      <c r="C11" s="332" t="s">
        <v>93</v>
      </c>
      <c r="D11" s="333"/>
      <c r="E11" s="95" t="s">
        <v>94</v>
      </c>
      <c r="F11" s="330" t="s">
        <v>95</v>
      </c>
      <c r="G11" s="331"/>
      <c r="H11" s="330" t="s">
        <v>96</v>
      </c>
      <c r="I11" s="331"/>
      <c r="M11" s="107"/>
    </row>
    <row r="12" spans="1:21" ht="15" thickBot="1">
      <c r="A12" s="294"/>
      <c r="C12" s="334"/>
      <c r="D12" s="335"/>
      <c r="E12" s="94" t="e">
        <f ca="1">IF(VLOOKUP($A$2,Table1[[Practice no.]:[In]],16,FALSE)="N/A","",VLOOKUP($A$2,Table1[[Practice no.]:[In]],16,FALSE))</f>
        <v>#VALUE!</v>
      </c>
      <c r="F12" s="311" t="e">
        <f ca="1">IF(VLOOKUP($A$2,Table1[[Practice no.]:[Pr]],17,FALSE)="N/A","",VLOOKUP($A$2,Table1[[Practice no.]:[Pr]],17,FALSE))</f>
        <v>#VALUE!</v>
      </c>
      <c r="G12" s="312"/>
      <c r="H12" s="313" t="e">
        <f ca="1">IF(VLOOKUP($A$2,Table1[[Practice no.]:[Tr]],18,FALSE)="N/A","",VLOOKUP($A$2,Table1[[Practice no.]:[Tr]],18,FALSE))</f>
        <v>#VALUE!</v>
      </c>
      <c r="I12" s="314"/>
      <c r="M12" s="107"/>
    </row>
    <row r="13" spans="1:21">
      <c r="A13" s="294"/>
      <c r="B13" s="315"/>
      <c r="C13" s="316"/>
      <c r="D13" s="316"/>
      <c r="E13" s="316"/>
      <c r="F13" s="316"/>
      <c r="G13" s="316"/>
      <c r="H13" s="316"/>
      <c r="I13" s="316"/>
      <c r="J13" s="316"/>
      <c r="K13" s="316"/>
      <c r="L13" s="316"/>
      <c r="M13" s="317"/>
      <c r="N13" s="125"/>
    </row>
    <row r="14" spans="1:21" ht="14.1" thickBot="1">
      <c r="A14" s="279"/>
      <c r="B14" s="288"/>
      <c r="C14" s="289"/>
      <c r="D14" s="289"/>
      <c r="E14" s="289"/>
      <c r="F14" s="289"/>
      <c r="G14" s="289"/>
      <c r="H14" s="289"/>
      <c r="I14" s="289"/>
      <c r="J14" s="289"/>
      <c r="K14" s="289"/>
      <c r="L14" s="289"/>
      <c r="M14" s="290"/>
      <c r="N14" s="125"/>
    </row>
    <row r="15" spans="1:21">
      <c r="A15" s="278" t="s">
        <v>503</v>
      </c>
      <c r="B15" s="97">
        <v>1</v>
      </c>
      <c r="C15" s="97">
        <v>2</v>
      </c>
      <c r="D15" s="97">
        <v>3</v>
      </c>
      <c r="E15" s="98">
        <v>4</v>
      </c>
      <c r="F15" s="98">
        <v>5</v>
      </c>
      <c r="G15" s="98">
        <v>6</v>
      </c>
      <c r="H15" s="99">
        <v>7</v>
      </c>
      <c r="I15" s="99">
        <v>8</v>
      </c>
      <c r="J15" s="99">
        <v>9</v>
      </c>
      <c r="K15" s="100">
        <v>10</v>
      </c>
      <c r="L15" s="100">
        <v>11</v>
      </c>
      <c r="M15" s="100">
        <v>12</v>
      </c>
      <c r="N15" s="137"/>
    </row>
    <row r="16" spans="1:21" ht="17.100000000000001" thickBot="1">
      <c r="A16" s="294"/>
      <c r="B16" s="101" t="s">
        <v>504</v>
      </c>
      <c r="C16" s="101" t="s">
        <v>505</v>
      </c>
      <c r="D16" s="101" t="s">
        <v>506</v>
      </c>
      <c r="E16" s="102" t="s">
        <v>507</v>
      </c>
      <c r="F16" s="102" t="s">
        <v>508</v>
      </c>
      <c r="G16" s="102" t="s">
        <v>509</v>
      </c>
      <c r="H16" s="103" t="s">
        <v>510</v>
      </c>
      <c r="I16" s="103" t="s">
        <v>511</v>
      </c>
      <c r="J16" s="103" t="s">
        <v>512</v>
      </c>
      <c r="K16" s="104" t="s">
        <v>513</v>
      </c>
      <c r="L16" s="104" t="s">
        <v>514</v>
      </c>
      <c r="M16" s="104" t="s">
        <v>515</v>
      </c>
      <c r="N16" s="137"/>
    </row>
    <row r="17" spans="1:14" ht="23.1" customHeight="1" thickBot="1">
      <c r="A17" s="279"/>
      <c r="B17" s="112" t="e">
        <f ca="1">IF(VLOOKUP($A$2,Table1[[Practice no.]:[ 1 C02]],19,FALSE)="N/A","",VLOOKUP(VLOOKUP($A$2,Table1[[Practice no.]:[ 1 C02]],19,FALSE),List!$A$2:$B$3,2,FALSE))</f>
        <v>#VALUE!</v>
      </c>
      <c r="C17" s="112" t="e">
        <f ca="1">IF(VLOOKUP($A$2,Table1[[Practice no.]:[2 Res]],20,FALSE)="N/A","",VLOOKUP(VLOOKUP($A$2,Table1[[Practice no.]:[2 Res]],20,FALSE),List!$A$2:$B$3,2,FALSE))</f>
        <v>#VALUE!</v>
      </c>
      <c r="D17" s="112" t="e">
        <f ca="1">IF(VLOOKUP($A$2,Table1[[Practice no.]:[3 W&amp;L]],21,FALSE)="N/A","",VLOOKUP(VLOOKUP($A$2,Table1[[Practice no.]:[3 W&amp;L]],21,FALSE),List!$A$2:$B$3,2,FALSE))</f>
        <v>#VALUE!</v>
      </c>
      <c r="E17" s="112" t="e">
        <f ca="1">IF(VLOOKUP($A$2,Table1[[Practice no.]:[4 
Pol]],22,FALSE)="N/A","",VLOOKUP(VLOOKUP($A$2,Table1[[Practice no.]:[4 
Pol]],22,FALSE),List!$A$2:$B$3,2,FALSE))</f>
        <v>#VALUE!</v>
      </c>
      <c r="F17" s="112" t="e">
        <f ca="1">IF(VLOOKUP($A$2,Table1[[Practice no.]:[5 QoL]],23,FALSE)="N/A","",VLOOKUP(VLOOKUP($A$2,Table1[[Practice no.]:[5 QoL]],23,FALSE),List!$A$2:$B$3,2,FALSE))</f>
        <v>#VALUE!</v>
      </c>
      <c r="G17" s="112" t="e">
        <f ca="1">IF(VLOOKUP($A$2,Table1[[Practice no.]:[6 
Bio]],24,FALSE)="N/A","",VLOOKUP(VLOOKUP($A$2,Table1[[Practice no.]:[6 
Bio]],24,FALSE),List!$A$2:$B$3,2,FALSE))</f>
        <v>#VALUE!</v>
      </c>
      <c r="H17" s="112" t="e">
        <f ca="1">IF(VLOOKUP($A$2,Table1[[Practice no.]:[7 
Dis]],25,FALSE)="N/A","",VLOOKUP(VLOOKUP($A$2,Table1[[Practice no.]:[7 
Dis]],25,FALSE),List!$A$2:$B$3,2,FALSE))</f>
        <v>#VALUE!</v>
      </c>
      <c r="I17" s="112" t="e">
        <f ca="1">IF(VLOOKUP($A$2,Table1[[Practice no.]:[8 
Mat]],26,FALSE)="N/A","",VLOOKUP(VLOOKUP($A$2,Table1[[Practice no.]:[8 
Mat]],26,FALSE),List!$A$2:$B$3,2,FALSE))</f>
        <v>#VALUE!</v>
      </c>
      <c r="J17" s="112" t="e">
        <f ca="1">IF(VLOOKUP($A$2,Table1[[Practice no.]:[9 
Inc]],27,FALSE)="N/A","",VLOOKUP(VLOOKUP($A$2,Table1[[Practice no.]:[9 
Inc]],27,FALSE),List!$A$2:$B$3,2,FALSE))</f>
        <v>#VALUE!</v>
      </c>
      <c r="K17" s="112" t="e">
        <f ca="1">IF(VLOOKUP($A$2,Table1[[Practice no.]:[10 Con]],28,FALSE)="N/A","",VLOOKUP(VLOOKUP($A$2,Table1[[Practice no.]:[10 Con]],28,FALSE),List!$A$2:$B$3,2,FALSE))</f>
        <v>#VALUE!</v>
      </c>
      <c r="L17" s="112" t="e">
        <f ca="1">IF(VLOOKUP($A$2,Table1[[Practice no.]:[11 Saf]],29,FALSE)="N/A","",VLOOKUP(VLOOKUP($A$2,Table1[[Practice no.]:[11 Saf]],29,FALSE),List!$A$2:$B$3,2,FALSE))</f>
        <v>#VALUE!</v>
      </c>
      <c r="M17" s="112" t="e">
        <f ca="1">IF(VLOOKUP($A$2,Table1[[Practice no.]:[12 Aff]],30,FALSE)="N/A","",VLOOKUP(VLOOKUP($A$2,Table1[[Practice no.]:[12 Aff]],30,FALSE),List!$A$2:$B$3,2,FALSE))</f>
        <v>#VALUE!</v>
      </c>
      <c r="N17" s="138"/>
    </row>
    <row r="18" spans="1:14" ht="125.85" customHeight="1">
      <c r="A18" s="278" t="s">
        <v>516</v>
      </c>
      <c r="B18" s="298" t="s">
        <v>670</v>
      </c>
      <c r="C18" s="299"/>
      <c r="D18" s="299"/>
      <c r="E18" s="299"/>
      <c r="F18" s="299"/>
      <c r="G18" s="299"/>
      <c r="H18" s="299"/>
      <c r="I18" s="299"/>
      <c r="J18" s="299"/>
      <c r="K18" s="299"/>
      <c r="L18" s="299"/>
      <c r="M18" s="300"/>
      <c r="N18" s="133"/>
    </row>
    <row r="19" spans="1:14" ht="141" customHeight="1" thickBot="1">
      <c r="A19" s="279"/>
      <c r="B19" s="301"/>
      <c r="C19" s="302"/>
      <c r="D19" s="302"/>
      <c r="E19" s="302"/>
      <c r="F19" s="302"/>
      <c r="G19" s="302"/>
      <c r="H19" s="302"/>
      <c r="I19" s="302"/>
      <c r="J19" s="302"/>
      <c r="K19" s="302"/>
      <c r="L19" s="302"/>
      <c r="M19" s="303"/>
      <c r="N19" s="133"/>
    </row>
    <row r="20" spans="1:14" ht="142.35" customHeight="1">
      <c r="A20" s="304" t="s">
        <v>518</v>
      </c>
      <c r="B20" s="120"/>
      <c r="C20" s="121"/>
      <c r="D20" s="121"/>
      <c r="E20" s="121"/>
      <c r="F20" s="121"/>
      <c r="G20" s="307"/>
      <c r="H20" s="307"/>
      <c r="I20" s="307"/>
      <c r="J20" s="307"/>
      <c r="K20" s="307"/>
      <c r="L20" s="307"/>
      <c r="M20" s="308"/>
      <c r="N20" s="116"/>
    </row>
    <row r="21" spans="1:14" ht="19.350000000000001" customHeight="1">
      <c r="A21" s="338"/>
      <c r="B21" s="336" t="s">
        <v>671</v>
      </c>
      <c r="C21" s="337"/>
      <c r="D21" s="337"/>
      <c r="E21" s="337"/>
      <c r="F21" s="337"/>
      <c r="G21" s="337"/>
      <c r="H21" s="337"/>
      <c r="I21" s="337"/>
      <c r="J21" s="337"/>
      <c r="K21" s="337"/>
      <c r="L21" s="337"/>
      <c r="M21" s="343"/>
      <c r="N21" s="119"/>
    </row>
    <row r="22" spans="1:14" ht="129.75" customHeight="1">
      <c r="A22" s="338"/>
      <c r="B22" s="118"/>
      <c r="C22" s="119"/>
      <c r="D22" s="119"/>
      <c r="E22" s="116"/>
      <c r="F22" s="119"/>
      <c r="G22" s="119"/>
      <c r="H22" s="119"/>
      <c r="I22" s="119"/>
      <c r="J22" s="122"/>
      <c r="K22" s="116"/>
      <c r="L22" s="116"/>
      <c r="M22" s="117"/>
      <c r="N22" s="116"/>
    </row>
    <row r="23" spans="1:14" ht="22.35" customHeight="1">
      <c r="A23" s="338"/>
      <c r="B23" s="336" t="s">
        <v>672</v>
      </c>
      <c r="C23" s="337"/>
      <c r="D23" s="337"/>
      <c r="E23" s="337"/>
      <c r="F23" s="337"/>
      <c r="G23" s="337"/>
      <c r="H23" s="337"/>
      <c r="I23" s="337"/>
      <c r="J23" s="337"/>
      <c r="K23" s="337"/>
      <c r="L23" s="337"/>
      <c r="M23" s="186"/>
      <c r="N23" s="134"/>
    </row>
    <row r="24" spans="1:14" ht="200.1" customHeight="1">
      <c r="A24" s="183"/>
      <c r="B24" s="118"/>
      <c r="C24" s="119"/>
      <c r="D24" s="119"/>
      <c r="E24" s="119"/>
      <c r="F24" s="119"/>
      <c r="G24" s="119"/>
      <c r="H24" s="119"/>
      <c r="I24" s="119"/>
      <c r="J24" s="119"/>
      <c r="K24" s="119"/>
      <c r="L24" s="119"/>
      <c r="M24" s="186"/>
      <c r="N24" s="134"/>
    </row>
    <row r="25" spans="1:14" ht="32.1" customHeight="1" thickBot="1">
      <c r="A25" s="183"/>
      <c r="B25" s="339" t="s">
        <v>673</v>
      </c>
      <c r="C25" s="340"/>
      <c r="D25" s="340"/>
      <c r="E25" s="340"/>
      <c r="F25" s="340"/>
      <c r="G25" s="340"/>
      <c r="H25" s="340" t="s">
        <v>674</v>
      </c>
      <c r="I25" s="340"/>
      <c r="J25" s="340"/>
      <c r="K25" s="340"/>
      <c r="L25" s="340"/>
      <c r="M25" s="374"/>
      <c r="N25" s="134"/>
    </row>
    <row r="26" spans="1:14" ht="14.1" thickBot="1">
      <c r="A26" s="278" t="s">
        <v>57</v>
      </c>
      <c r="B26" s="295"/>
      <c r="C26" s="296"/>
      <c r="D26" s="296"/>
      <c r="E26" s="296"/>
      <c r="F26" s="296"/>
      <c r="G26" s="296"/>
      <c r="H26" s="296"/>
      <c r="I26" s="296"/>
      <c r="J26" s="296"/>
      <c r="K26" s="296"/>
      <c r="L26" s="296"/>
      <c r="M26" s="297"/>
      <c r="N26" s="125"/>
    </row>
    <row r="27" spans="1:14" ht="32.1" customHeight="1" thickBot="1">
      <c r="A27" s="294"/>
      <c r="C27" s="286" t="s">
        <v>42</v>
      </c>
      <c r="D27" s="287"/>
      <c r="E27" s="105" t="e">
        <f ca="1">IF(VLOOKUP($A$2,Table1[[Practice no.]:[1]],31,FALSE)="N/A","",VLOOKUP($A$2,Table1[[Practice no.]:[1]],31,FALSE))</f>
        <v>#VALUE!</v>
      </c>
      <c r="F27" s="286" t="s">
        <v>520</v>
      </c>
      <c r="G27" s="287"/>
      <c r="H27" s="105" t="e">
        <f ca="1">IF(VLOOKUP($A$2,Table1[[Practice no.]:[7]],37,FALSE)="N/A","",VLOOKUP($A$2,Table1[[Practice no.]:[7]],37,FALSE))</f>
        <v>#VALUE!</v>
      </c>
      <c r="M27" s="107"/>
    </row>
    <row r="28" spans="1:14" ht="32.1" customHeight="1" thickBot="1">
      <c r="A28" s="294"/>
      <c r="C28" s="286" t="s">
        <v>44</v>
      </c>
      <c r="D28" s="287"/>
      <c r="E28" s="105" t="e">
        <f ca="1">IF(VLOOKUP($A$2,Table1[[Practice no.]:[2]],32,FALSE)="N/A","",VLOOKUP($A$2,Table1[[Practice no.]:[2]],32,FALSE))</f>
        <v>#VALUE!</v>
      </c>
      <c r="F28" s="286" t="s">
        <v>45</v>
      </c>
      <c r="G28" s="287"/>
      <c r="H28" s="105" t="e">
        <f ca="1">IF(VLOOKUP($A$2,Table1[[Practice no.]:[8]],38,FALSE)="N/A","",VLOOKUP($A$2,Table1[[Practice no.]:[8]],38,FALSE))</f>
        <v>#VALUE!</v>
      </c>
      <c r="M28" s="107"/>
    </row>
    <row r="29" spans="1:14" ht="32.1" customHeight="1" thickBot="1">
      <c r="A29" s="294"/>
      <c r="C29" s="286" t="s">
        <v>46</v>
      </c>
      <c r="D29" s="287"/>
      <c r="E29" s="105" t="e">
        <f ca="1">IF(VLOOKUP($A$2,Table1[[Practice no.]:[3]],33,FALSE)="N/A","",VLOOKUP($A$2,Table1[[Practice no.]:[3]],33,FALSE))</f>
        <v>#VALUE!</v>
      </c>
      <c r="F29" s="286" t="s">
        <v>47</v>
      </c>
      <c r="G29" s="287"/>
      <c r="H29" s="105" t="e">
        <f ca="1">IF(VLOOKUP($A$2,Table1[[Practice no.]:[9]],39,FALSE)="N/A","",VLOOKUP($A$2,Table1[[Practice no.]:[9]],39,FALSE))</f>
        <v>#VALUE!</v>
      </c>
      <c r="M29" s="107"/>
    </row>
    <row r="30" spans="1:14" ht="32.1" customHeight="1" thickBot="1">
      <c r="A30" s="294"/>
      <c r="C30" s="286" t="s">
        <v>48</v>
      </c>
      <c r="D30" s="287"/>
      <c r="E30" s="105" t="e">
        <f ca="1">IF(VLOOKUP($A$2,Table1[[Practice no.]:[4]],34,FALSE)="N/A","",VLOOKUP($A$2,Table1[[Practice no.]:[4]],34,FALSE))</f>
        <v>#VALUE!</v>
      </c>
      <c r="F30" s="286" t="s">
        <v>49</v>
      </c>
      <c r="G30" s="287"/>
      <c r="H30" s="105" t="e">
        <f ca="1">IF(VLOOKUP($A$2,Table1[[Practice no.]:[10]],40,FALSE)="N/A","",VLOOKUP($A$2,Table1[[Practice no.]:[10]],40,FALSE))</f>
        <v>#VALUE!</v>
      </c>
      <c r="M30" s="107"/>
    </row>
    <row r="31" spans="1:14" ht="32.1" customHeight="1" thickBot="1">
      <c r="A31" s="294"/>
      <c r="C31" s="286" t="s">
        <v>50</v>
      </c>
      <c r="D31" s="287"/>
      <c r="E31" s="105" t="e">
        <f ca="1">IF(VLOOKUP($A$2,Table1[[Practice no.]:[5]],35,FALSE)="N/A","",VLOOKUP($A$2,Table1[[Practice no.]:[5]],35,FALSE))</f>
        <v>#VALUE!</v>
      </c>
      <c r="F31" s="286" t="s">
        <v>51</v>
      </c>
      <c r="G31" s="287"/>
      <c r="H31" s="105" t="e">
        <f ca="1">IF(VLOOKUP($A$2,Table1[[Practice no.]:[11]],41,FALSE)="N/A","",VLOOKUP($A$2,Table1[[Practice no.]:[11]],41,FALSE))</f>
        <v>#VALUE!</v>
      </c>
      <c r="M31" s="107"/>
    </row>
    <row r="32" spans="1:14" ht="32.1" customHeight="1" thickBot="1">
      <c r="A32" s="294"/>
      <c r="C32" s="286" t="s">
        <v>52</v>
      </c>
      <c r="D32" s="287"/>
      <c r="E32" s="105" t="e">
        <f ca="1">IF(VLOOKUP($A$2,Table1[[Practice no.]:[6]],36,FALSE)="N/A","",VLOOKUP($A$2,Table1[[Practice no.]:[6]],36,FALSE))</f>
        <v>#VALUE!</v>
      </c>
      <c r="F32" s="286" t="s">
        <v>53</v>
      </c>
      <c r="G32" s="287"/>
      <c r="H32" s="105" t="e">
        <f ca="1">IF(VLOOKUP($A$2,Table1[[Practice no.]:[12]],42,FALSE)="N/A","",VLOOKUP($A$2,Table1[[Practice no.]:[12]],42,FALSE))</f>
        <v>#VALUE!</v>
      </c>
      <c r="M32" s="107"/>
    </row>
    <row r="33" spans="1:14" ht="14.1" thickBot="1">
      <c r="A33" s="279"/>
      <c r="B33" s="288"/>
      <c r="C33" s="289"/>
      <c r="D33" s="289"/>
      <c r="E33" s="289"/>
      <c r="F33" s="289"/>
      <c r="G33" s="289"/>
      <c r="H33" s="289"/>
      <c r="I33" s="289"/>
      <c r="J33" s="289"/>
      <c r="K33" s="289"/>
      <c r="L33" s="289"/>
      <c r="M33" s="290"/>
      <c r="N33" s="125"/>
    </row>
    <row r="34" spans="1:14" ht="252" customHeight="1" thickBot="1">
      <c r="A34" s="92" t="s">
        <v>521</v>
      </c>
      <c r="B34" s="291" t="s">
        <v>675</v>
      </c>
      <c r="C34" s="292"/>
      <c r="D34" s="292"/>
      <c r="E34" s="292"/>
      <c r="F34" s="292"/>
      <c r="G34" s="292"/>
      <c r="H34" s="292"/>
      <c r="I34" s="292"/>
      <c r="J34" s="292"/>
      <c r="K34" s="292"/>
      <c r="L34" s="292"/>
      <c r="M34" s="293"/>
      <c r="N34" s="122"/>
    </row>
    <row r="35" spans="1:14" ht="80.849999999999994" customHeight="1">
      <c r="A35" s="278" t="s">
        <v>523</v>
      </c>
      <c r="B35" s="280" t="s">
        <v>676</v>
      </c>
      <c r="C35" s="281"/>
      <c r="D35" s="281"/>
      <c r="E35" s="281"/>
      <c r="F35" s="281"/>
      <c r="G35" s="281"/>
      <c r="H35" s="281"/>
      <c r="I35" s="281"/>
      <c r="J35" s="281"/>
      <c r="K35" s="281"/>
      <c r="L35" s="281"/>
      <c r="M35" s="282"/>
      <c r="N35" s="133"/>
    </row>
    <row r="36" spans="1:14" ht="193.35" customHeight="1" thickBot="1">
      <c r="A36" s="279"/>
      <c r="B36" s="283"/>
      <c r="C36" s="284"/>
      <c r="D36" s="284"/>
      <c r="E36" s="284"/>
      <c r="F36" s="284"/>
      <c r="G36" s="284"/>
      <c r="H36" s="284"/>
      <c r="I36" s="284"/>
      <c r="J36" s="284"/>
      <c r="K36" s="284"/>
      <c r="L36" s="284"/>
      <c r="M36" s="285"/>
      <c r="N36" s="133"/>
    </row>
  </sheetData>
  <sheetProtection sheet="1" objects="1" scenarios="1"/>
  <mergeCells count="47">
    <mergeCell ref="A35:A36"/>
    <mergeCell ref="B35:M36"/>
    <mergeCell ref="C31:D31"/>
    <mergeCell ref="F31:G31"/>
    <mergeCell ref="C32:D32"/>
    <mergeCell ref="F32:G32"/>
    <mergeCell ref="B33:M33"/>
    <mergeCell ref="B34:M34"/>
    <mergeCell ref="A26:A33"/>
    <mergeCell ref="B26:M26"/>
    <mergeCell ref="C27:D27"/>
    <mergeCell ref="F27:G27"/>
    <mergeCell ref="C28:D28"/>
    <mergeCell ref="F28:G28"/>
    <mergeCell ref="C29:D29"/>
    <mergeCell ref="F29:G29"/>
    <mergeCell ref="A15:A17"/>
    <mergeCell ref="A18:A19"/>
    <mergeCell ref="B18:M19"/>
    <mergeCell ref="A20:A23"/>
    <mergeCell ref="G20:M20"/>
    <mergeCell ref="B21:M21"/>
    <mergeCell ref="B23:L23"/>
    <mergeCell ref="F12:G12"/>
    <mergeCell ref="H12:I12"/>
    <mergeCell ref="C30:D30"/>
    <mergeCell ref="F30:G30"/>
    <mergeCell ref="B13:M13"/>
    <mergeCell ref="B14:M14"/>
    <mergeCell ref="B25:G25"/>
    <mergeCell ref="H25:M25"/>
    <mergeCell ref="B2:M2"/>
    <mergeCell ref="O2:Q2"/>
    <mergeCell ref="S2:U2"/>
    <mergeCell ref="B3:M3"/>
    <mergeCell ref="A4:A14"/>
    <mergeCell ref="B4:M4"/>
    <mergeCell ref="C5:D6"/>
    <mergeCell ref="C7:D8"/>
    <mergeCell ref="F7:G7"/>
    <mergeCell ref="F8:G8"/>
    <mergeCell ref="C9:D10"/>
    <mergeCell ref="G9:H9"/>
    <mergeCell ref="G10:H10"/>
    <mergeCell ref="C11:D12"/>
    <mergeCell ref="F11:G11"/>
    <mergeCell ref="H11:I11"/>
  </mergeCells>
  <pageMargins left="0.7" right="0.7" top="0.75" bottom="0.75" header="0.3" footer="0.3"/>
  <headerFooter>
    <oddFooter>&amp;C_x000D_&amp;1#&amp;"Calibri"&amp;8&amp;K000000 INTERNAL. This information is accessible to ADB Management and staff. It may be shared outside ADB with appropriate permission.</oddFooter>
  </headerFooter>
  <drawing r:id="rId1"/>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19F5A19-AC88-40C3-8509-28E13CC6289C}">
  <sheetPr codeName="Sheet33"/>
  <dimension ref="A1:U34"/>
  <sheetViews>
    <sheetView zoomScale="70" zoomScaleNormal="70" workbookViewId="0">
      <pane ySplit="2" topLeftCell="A3" activePane="bottomLeft" state="frozen"/>
      <selection pane="bottomLeft" activeCell="A2" sqref="A2"/>
      <selection activeCell="A2" sqref="A2"/>
    </sheetView>
  </sheetViews>
  <sheetFormatPr defaultColWidth="8.85546875" defaultRowHeight="12.95"/>
  <cols>
    <col min="1" max="1" width="15.28515625" style="106" customWidth="1"/>
    <col min="2" max="13" width="11.85546875" style="106" customWidth="1"/>
    <col min="14" max="14" width="5.140625" style="106" customWidth="1"/>
    <col min="15" max="16" width="8.85546875" style="106"/>
    <col min="17" max="17" width="8.85546875" style="106" customWidth="1"/>
    <col min="18" max="18" width="2.28515625" style="106" customWidth="1"/>
    <col min="19" max="16384" width="8.85546875" style="106"/>
  </cols>
  <sheetData>
    <row r="1" spans="1:21" ht="14.1" thickBot="1"/>
    <row r="2" spans="1:21" ht="22.35" customHeight="1" thickBot="1">
      <c r="A2" s="89" t="e" cm="1">
        <f t="array" aca="1" ref="A2" ca="1">MID(CELL("filename",A2),FIND("]",CELL("filename",A2))+1,255)</f>
        <v>#VALUE!</v>
      </c>
      <c r="B2" s="318" t="e">
        <f ca="1">IF(VLOOKUP(A2,'Raw Data'!C6:D154,2,FALSE)="","",VLOOKUP(A2,'Raw Data'!C6:D154,2,FALSE))</f>
        <v>#VALUE!</v>
      </c>
      <c r="C2" s="319"/>
      <c r="D2" s="319"/>
      <c r="E2" s="319"/>
      <c r="F2" s="319"/>
      <c r="G2" s="319"/>
      <c r="H2" s="319"/>
      <c r="I2" s="319"/>
      <c r="J2" s="319"/>
      <c r="K2" s="319"/>
      <c r="L2" s="319"/>
      <c r="M2" s="320"/>
      <c r="N2" s="136"/>
      <c r="O2" s="321" t="str">
        <f>HYPERLINK("#'National level'!A15","Back to National level sheet")</f>
        <v>Back to National level sheet</v>
      </c>
      <c r="P2" s="321"/>
      <c r="Q2" s="321"/>
      <c r="S2" s="322" t="str">
        <f>HYPERLINK("#'Project level'!A21","Back to Project level sheet")</f>
        <v>Back to Project level sheet</v>
      </c>
      <c r="T2" s="322"/>
      <c r="U2" s="322"/>
    </row>
    <row r="3" spans="1:21" ht="150.75" customHeight="1" thickBot="1">
      <c r="A3" s="90" t="s">
        <v>500</v>
      </c>
      <c r="B3" s="323" t="s">
        <v>677</v>
      </c>
      <c r="C3" s="324"/>
      <c r="D3" s="324"/>
      <c r="E3" s="324"/>
      <c r="F3" s="324"/>
      <c r="G3" s="324"/>
      <c r="H3" s="324"/>
      <c r="I3" s="324"/>
      <c r="J3" s="324"/>
      <c r="K3" s="324"/>
      <c r="L3" s="324"/>
      <c r="M3" s="325"/>
      <c r="N3" s="122"/>
    </row>
    <row r="4" spans="1:21" ht="14.1" thickBot="1">
      <c r="A4" s="278" t="s">
        <v>502</v>
      </c>
      <c r="B4" s="295"/>
      <c r="C4" s="296"/>
      <c r="D4" s="296"/>
      <c r="E4" s="296"/>
      <c r="F4" s="296"/>
      <c r="G4" s="296"/>
      <c r="H4" s="296"/>
      <c r="I4" s="296"/>
      <c r="J4" s="296"/>
      <c r="K4" s="296"/>
      <c r="L4" s="296"/>
      <c r="M4" s="297"/>
      <c r="N4" s="125"/>
    </row>
    <row r="5" spans="1:21" ht="26.85" customHeight="1" thickBot="1">
      <c r="A5" s="294"/>
      <c r="C5" s="326" t="s">
        <v>77</v>
      </c>
      <c r="D5" s="327"/>
      <c r="E5" s="93" t="s">
        <v>78</v>
      </c>
      <c r="F5" s="93" t="s">
        <v>79</v>
      </c>
      <c r="G5" s="93" t="s">
        <v>80</v>
      </c>
      <c r="H5" s="93" t="s">
        <v>81</v>
      </c>
      <c r="I5" s="93" t="s">
        <v>82</v>
      </c>
      <c r="M5" s="107"/>
    </row>
    <row r="6" spans="1:21" ht="15" thickBot="1">
      <c r="A6" s="294"/>
      <c r="C6" s="328"/>
      <c r="D6" s="329"/>
      <c r="E6" s="94" t="e">
        <f ca="1">IF(VLOOKUP($A$2,Table1[[Practice no.]:[Mt]],3,FALSE)="N/A","",VLOOKUP($A$2,Table1[[Practice no.]:[Mt]],3,FALSE))</f>
        <v>#VALUE!</v>
      </c>
      <c r="F6" s="94" t="e">
        <f ca="1">IF(VLOOKUP($A$2,Table1[[Practice no.]:[F]],4,FALSE)="N/A","",VLOOKUP($A$2,Table1[[Practice no.]:[F]],4,FALSE))</f>
        <v>#VALUE!</v>
      </c>
      <c r="G6" s="94" t="e">
        <f ca="1">IF(VLOOKUP($A$2,Table1[[Practice no.]:[A]],5,FALSE)="N/A","",VLOOKUP($A$2,Table1[[Practice no.]:[A]],5,FALSE))</f>
        <v>#VALUE!</v>
      </c>
      <c r="H6" s="94" t="e">
        <f ca="1">IF(VLOOKUP($A$2,Table1[[Practice no.]:[T]],6,FALSE)="N/A","",VLOOKUP($A$2,Table1[[Practice no.]:[T]],6,FALSE))</f>
        <v>#VALUE!</v>
      </c>
      <c r="I6" s="94" t="e">
        <f ca="1">IF(VLOOKUP($A$2,Table1[[Practice no.]:[PI]],7,FALSE)="N/A","",VLOOKUP($A$2,Table1[[Practice no.]:[PI]],7,FALSE))</f>
        <v>#VALUE!</v>
      </c>
      <c r="M6" s="107"/>
    </row>
    <row r="7" spans="1:21" ht="26.85" customHeight="1" thickBot="1">
      <c r="A7" s="294"/>
      <c r="C7" s="326" t="s">
        <v>83</v>
      </c>
      <c r="D7" s="327"/>
      <c r="E7" s="95" t="s">
        <v>84</v>
      </c>
      <c r="F7" s="330" t="s">
        <v>85</v>
      </c>
      <c r="G7" s="331"/>
      <c r="H7" s="95" t="s">
        <v>86</v>
      </c>
      <c r="I7" s="95" t="s">
        <v>87</v>
      </c>
      <c r="M7" s="107"/>
    </row>
    <row r="8" spans="1:21" ht="15" thickBot="1">
      <c r="A8" s="294"/>
      <c r="C8" s="328"/>
      <c r="D8" s="329"/>
      <c r="E8" s="94" t="e">
        <f ca="1">IF(VLOOKUP($A$2,Table1[[Practice no.]:[LR]],8,FALSE)="N/A","",VLOOKUP(A$2,Table1[[Practice no.]:[LR]],8,FALSE))</f>
        <v>#VALUE!</v>
      </c>
      <c r="F8" s="311" t="e">
        <f ca="1">IF(VLOOKUP($A$2,Table1[[Practice no.]:[PH]],9,FALSE)="N/A","",VLOOKUP($A$2,Table1[[Practice no.]:[PH]],9,FALSE))</f>
        <v>#VALUE!</v>
      </c>
      <c r="G8" s="312"/>
      <c r="H8" s="94" t="e">
        <f ca="1">IF(VLOOKUP($A$2,Table1[[Practice no.]:[EH]],10,FALSE)="N/A","",VLOOKUP($A$2,Table1[[Practice no.]:[EH]],10,FALSE))</f>
        <v>#VALUE!</v>
      </c>
      <c r="I8" s="94" t="e">
        <f ca="1">IF(VLOOKUP($A$2,Table1[[Practice no.]:[UR]],11,FALSE)="N/A","",VLOOKUP($A$2,Table1[[Practice no.]:[UR]],11,FALSE))</f>
        <v>#VALUE!</v>
      </c>
      <c r="M8" s="107"/>
    </row>
    <row r="9" spans="1:21" ht="26.85" customHeight="1" thickBot="1">
      <c r="A9" s="294"/>
      <c r="C9" s="332" t="s">
        <v>88</v>
      </c>
      <c r="D9" s="333"/>
      <c r="E9" s="95" t="s">
        <v>89</v>
      </c>
      <c r="F9" s="95" t="s">
        <v>90</v>
      </c>
      <c r="G9" s="330" t="s">
        <v>91</v>
      </c>
      <c r="H9" s="331"/>
      <c r="I9" s="95" t="s">
        <v>92</v>
      </c>
      <c r="M9" s="107"/>
    </row>
    <row r="10" spans="1:21" ht="15" thickBot="1">
      <c r="A10" s="294"/>
      <c r="C10" s="334"/>
      <c r="D10" s="335"/>
      <c r="E10" s="94" t="e">
        <f ca="1">IF(VLOOKUP($A$2,Table1[[Practice no.]:[P]],12,FALSE)="N/A","",VLOOKUP($A$2,Table1[[Practice no.]:[P]],12,FALSE))</f>
        <v>#VALUE!</v>
      </c>
      <c r="F10" s="94" t="e">
        <f ca="1">IF(VLOOKUP($A$2,Table1[[Practice no.]:[D]],13,FALSE)="N/A","",VLOOKUP($A$2,Table1[[Practice no.]:[D]],13,FALSE))</f>
        <v>#VALUE!</v>
      </c>
      <c r="G10" s="313" t="e">
        <f ca="1">IF(VLOOKUP($A$2,Table1[[Practice no.]:[C]],14,FALSE)="N/A","",VLOOKUP($A$2,Table1[[Practice no.]:[C]],14,FALSE))</f>
        <v>#VALUE!</v>
      </c>
      <c r="H10" s="314"/>
      <c r="I10" s="96" t="e">
        <f ca="1">IF(VLOOKUP($A$2,Table1[[Practice no.]:[M]],15,FALSE)="N/A","",VLOOKUP($A$2,Table1[[Practice no.]:[M]],15,FALSE))</f>
        <v>#VALUE!</v>
      </c>
      <c r="M10" s="107"/>
    </row>
    <row r="11" spans="1:21" ht="14.1" customHeight="1" thickBot="1">
      <c r="A11" s="294"/>
      <c r="C11" s="332" t="s">
        <v>93</v>
      </c>
      <c r="D11" s="333"/>
      <c r="E11" s="95" t="s">
        <v>94</v>
      </c>
      <c r="F11" s="330" t="s">
        <v>95</v>
      </c>
      <c r="G11" s="331"/>
      <c r="H11" s="330" t="s">
        <v>96</v>
      </c>
      <c r="I11" s="331"/>
      <c r="M11" s="107"/>
    </row>
    <row r="12" spans="1:21" ht="15" thickBot="1">
      <c r="A12" s="294"/>
      <c r="C12" s="334"/>
      <c r="D12" s="335"/>
      <c r="E12" s="94" t="e">
        <f ca="1">IF(VLOOKUP($A$2,Table1[[Practice no.]:[In]],16,FALSE)="N/A","",VLOOKUP($A$2,Table1[[Practice no.]:[In]],16,FALSE))</f>
        <v>#VALUE!</v>
      </c>
      <c r="F12" s="311" t="e">
        <f ca="1">IF(VLOOKUP($A$2,Table1[[Practice no.]:[Pr]],17,FALSE)="N/A","",VLOOKUP($A$2,Table1[[Practice no.]:[Pr]],17,FALSE))</f>
        <v>#VALUE!</v>
      </c>
      <c r="G12" s="312"/>
      <c r="H12" s="313" t="e">
        <f ca="1">IF(VLOOKUP($A$2,Table1[[Practice no.]:[Tr]],18,FALSE)="N/A","",VLOOKUP($A$2,Table1[[Practice no.]:[Tr]],18,FALSE))</f>
        <v>#VALUE!</v>
      </c>
      <c r="I12" s="314"/>
      <c r="M12" s="107"/>
    </row>
    <row r="13" spans="1:21">
      <c r="A13" s="294"/>
      <c r="B13" s="315"/>
      <c r="C13" s="316"/>
      <c r="D13" s="316"/>
      <c r="E13" s="316"/>
      <c r="F13" s="316"/>
      <c r="G13" s="316"/>
      <c r="H13" s="316"/>
      <c r="I13" s="316"/>
      <c r="J13" s="316"/>
      <c r="K13" s="316"/>
      <c r="L13" s="316"/>
      <c r="M13" s="317"/>
      <c r="N13" s="125"/>
    </row>
    <row r="14" spans="1:21" ht="14.1" thickBot="1">
      <c r="A14" s="279"/>
      <c r="B14" s="288"/>
      <c r="C14" s="289"/>
      <c r="D14" s="289"/>
      <c r="E14" s="289"/>
      <c r="F14" s="289"/>
      <c r="G14" s="289"/>
      <c r="H14" s="289"/>
      <c r="I14" s="289"/>
      <c r="J14" s="289"/>
      <c r="K14" s="289"/>
      <c r="L14" s="289"/>
      <c r="M14" s="290"/>
      <c r="N14" s="125"/>
    </row>
    <row r="15" spans="1:21">
      <c r="A15" s="278" t="s">
        <v>503</v>
      </c>
      <c r="B15" s="97">
        <v>1</v>
      </c>
      <c r="C15" s="97">
        <v>2</v>
      </c>
      <c r="D15" s="97">
        <v>3</v>
      </c>
      <c r="E15" s="98">
        <v>4</v>
      </c>
      <c r="F15" s="98">
        <v>5</v>
      </c>
      <c r="G15" s="98">
        <v>6</v>
      </c>
      <c r="H15" s="99">
        <v>7</v>
      </c>
      <c r="I15" s="99">
        <v>8</v>
      </c>
      <c r="J15" s="99">
        <v>9</v>
      </c>
      <c r="K15" s="100">
        <v>10</v>
      </c>
      <c r="L15" s="100">
        <v>11</v>
      </c>
      <c r="M15" s="100">
        <v>12</v>
      </c>
      <c r="N15" s="137"/>
    </row>
    <row r="16" spans="1:21" ht="17.100000000000001" thickBot="1">
      <c r="A16" s="294"/>
      <c r="B16" s="101" t="s">
        <v>504</v>
      </c>
      <c r="C16" s="101" t="s">
        <v>505</v>
      </c>
      <c r="D16" s="101" t="s">
        <v>506</v>
      </c>
      <c r="E16" s="102" t="s">
        <v>507</v>
      </c>
      <c r="F16" s="102" t="s">
        <v>508</v>
      </c>
      <c r="G16" s="102" t="s">
        <v>509</v>
      </c>
      <c r="H16" s="103" t="s">
        <v>510</v>
      </c>
      <c r="I16" s="103" t="s">
        <v>511</v>
      </c>
      <c r="J16" s="103" t="s">
        <v>512</v>
      </c>
      <c r="K16" s="104" t="s">
        <v>513</v>
      </c>
      <c r="L16" s="104" t="s">
        <v>514</v>
      </c>
      <c r="M16" s="104" t="s">
        <v>515</v>
      </c>
      <c r="N16" s="137"/>
    </row>
    <row r="17" spans="1:14" ht="23.1" customHeight="1" thickBot="1">
      <c r="A17" s="279"/>
      <c r="B17" s="112" t="e">
        <f ca="1">IF(VLOOKUP($A$2,Table1[[Practice no.]:[ 1 C02]],19,FALSE)="N/A","",VLOOKUP(VLOOKUP($A$2,Table1[[Practice no.]:[ 1 C02]],19,FALSE),List!$A$2:$B$3,2,FALSE))</f>
        <v>#VALUE!</v>
      </c>
      <c r="C17" s="112" t="e">
        <f ca="1">IF(VLOOKUP($A$2,Table1[[Practice no.]:[2 Res]],20,FALSE)="N/A","",VLOOKUP(VLOOKUP($A$2,Table1[[Practice no.]:[2 Res]],20,FALSE),List!$A$2:$B$3,2,FALSE))</f>
        <v>#VALUE!</v>
      </c>
      <c r="D17" s="112" t="e">
        <f ca="1">IF(VLOOKUP($A$2,Table1[[Practice no.]:[3 W&amp;L]],21,FALSE)="N/A","",VLOOKUP(VLOOKUP($A$2,Table1[[Practice no.]:[3 W&amp;L]],21,FALSE),List!$A$2:$B$3,2,FALSE))</f>
        <v>#VALUE!</v>
      </c>
      <c r="E17" s="112" t="e">
        <f ca="1">IF(VLOOKUP($A$2,Table1[[Practice no.]:[4 
Pol]],22,FALSE)="N/A","",VLOOKUP(VLOOKUP($A$2,Table1[[Practice no.]:[4 
Pol]],22,FALSE),List!$A$2:$B$3,2,FALSE))</f>
        <v>#VALUE!</v>
      </c>
      <c r="F17" s="112" t="e">
        <f ca="1">IF(VLOOKUP($A$2,Table1[[Practice no.]:[5 QoL]],23,FALSE)="N/A","",VLOOKUP(VLOOKUP($A$2,Table1[[Practice no.]:[5 QoL]],23,FALSE),List!$A$2:$B$3,2,FALSE))</f>
        <v>#VALUE!</v>
      </c>
      <c r="G17" s="112" t="e">
        <f ca="1">IF(VLOOKUP($A$2,Table1[[Practice no.]:[6 
Bio]],24,FALSE)="N/A","",VLOOKUP(VLOOKUP($A$2,Table1[[Practice no.]:[6 
Bio]],24,FALSE),List!$A$2:$B$3,2,FALSE))</f>
        <v>#VALUE!</v>
      </c>
      <c r="H17" s="112" t="e">
        <f ca="1">IF(VLOOKUP($A$2,Table1[[Practice no.]:[7 
Dis]],25,FALSE)="N/A","",VLOOKUP(VLOOKUP($A$2,Table1[[Practice no.]:[7 
Dis]],25,FALSE),List!$A$2:$B$3,2,FALSE))</f>
        <v>#VALUE!</v>
      </c>
      <c r="I17" s="112" t="e">
        <f ca="1">IF(VLOOKUP($A$2,Table1[[Practice no.]:[8 
Mat]],26,FALSE)="N/A","",VLOOKUP(VLOOKUP($A$2,Table1[[Practice no.]:[8 
Mat]],26,FALSE),List!$A$2:$B$3,2,FALSE))</f>
        <v>#VALUE!</v>
      </c>
      <c r="J17" s="112" t="e">
        <f ca="1">IF(VLOOKUP($A$2,Table1[[Practice no.]:[9 
Inc]],27,FALSE)="N/A","",VLOOKUP(VLOOKUP($A$2,Table1[[Practice no.]:[9 
Inc]],27,FALSE),List!$A$2:$B$3,2,FALSE))</f>
        <v>#VALUE!</v>
      </c>
      <c r="K17" s="112" t="e">
        <f ca="1">IF(VLOOKUP($A$2,Table1[[Practice no.]:[10 Con]],28,FALSE)="N/A","",VLOOKUP(VLOOKUP($A$2,Table1[[Practice no.]:[10 Con]],28,FALSE),List!$A$2:$B$3,2,FALSE))</f>
        <v>#VALUE!</v>
      </c>
      <c r="L17" s="112" t="e">
        <f ca="1">IF(VLOOKUP($A$2,Table1[[Practice no.]:[11 Saf]],29,FALSE)="N/A","",VLOOKUP(VLOOKUP($A$2,Table1[[Practice no.]:[11 Saf]],29,FALSE),List!$A$2:$B$3,2,FALSE))</f>
        <v>#VALUE!</v>
      </c>
      <c r="M17" s="112" t="e">
        <f ca="1">IF(VLOOKUP($A$2,Table1[[Practice no.]:[12 Aff]],30,FALSE)="N/A","",VLOOKUP(VLOOKUP($A$2,Table1[[Practice no.]:[12 Aff]],30,FALSE),List!$A$2:$B$3,2,FALSE))</f>
        <v>#VALUE!</v>
      </c>
      <c r="N17" s="138"/>
    </row>
    <row r="18" spans="1:14" ht="125.85" customHeight="1">
      <c r="A18" s="278" t="s">
        <v>516</v>
      </c>
      <c r="B18" s="298" t="s">
        <v>678</v>
      </c>
      <c r="C18" s="299"/>
      <c r="D18" s="299"/>
      <c r="E18" s="299"/>
      <c r="F18" s="299"/>
      <c r="G18" s="299"/>
      <c r="H18" s="299"/>
      <c r="I18" s="299"/>
      <c r="J18" s="299"/>
      <c r="K18" s="299"/>
      <c r="L18" s="299"/>
      <c r="M18" s="300"/>
      <c r="N18" s="133"/>
    </row>
    <row r="19" spans="1:14" ht="141" customHeight="1" thickBot="1">
      <c r="A19" s="279"/>
      <c r="B19" s="301"/>
      <c r="C19" s="302"/>
      <c r="D19" s="302"/>
      <c r="E19" s="302"/>
      <c r="F19" s="302"/>
      <c r="G19" s="302"/>
      <c r="H19" s="302"/>
      <c r="I19" s="302"/>
      <c r="J19" s="302"/>
      <c r="K19" s="302"/>
      <c r="L19" s="302"/>
      <c r="M19" s="303"/>
      <c r="N19" s="133"/>
    </row>
    <row r="20" spans="1:14" ht="142.35" customHeight="1">
      <c r="A20" s="304" t="s">
        <v>518</v>
      </c>
      <c r="B20" s="120"/>
      <c r="C20" s="121"/>
      <c r="D20" s="121"/>
      <c r="E20" s="121"/>
      <c r="F20" s="121"/>
      <c r="G20" s="121"/>
      <c r="H20" s="121"/>
      <c r="I20" s="121"/>
      <c r="J20" s="121"/>
      <c r="K20" s="121"/>
      <c r="L20" s="121"/>
      <c r="M20" s="124"/>
      <c r="N20" s="134"/>
    </row>
    <row r="21" spans="1:14" ht="19.350000000000001" customHeight="1">
      <c r="A21" s="338"/>
      <c r="B21" s="372" t="s">
        <v>679</v>
      </c>
      <c r="C21" s="373"/>
      <c r="D21" s="373"/>
      <c r="E21" s="373"/>
      <c r="F21" s="373"/>
      <c r="G21" s="122"/>
      <c r="H21" s="337" t="s">
        <v>680</v>
      </c>
      <c r="I21" s="337"/>
      <c r="J21" s="337"/>
      <c r="K21" s="337"/>
      <c r="L21" s="337"/>
      <c r="M21" s="123"/>
      <c r="N21" s="122"/>
    </row>
    <row r="22" spans="1:14" ht="129.75" customHeight="1">
      <c r="A22" s="338"/>
      <c r="B22" s="118"/>
      <c r="C22" s="119"/>
      <c r="D22" s="119"/>
      <c r="E22" s="116"/>
      <c r="F22" s="119"/>
      <c r="G22" s="119"/>
      <c r="H22" s="119"/>
      <c r="I22" s="119"/>
      <c r="J22" s="122"/>
      <c r="K22" s="116"/>
      <c r="L22" s="116"/>
      <c r="M22" s="117"/>
      <c r="N22" s="116"/>
    </row>
    <row r="23" spans="1:14" ht="22.35" customHeight="1" thickBot="1">
      <c r="A23" s="305"/>
      <c r="B23" s="339" t="s">
        <v>681</v>
      </c>
      <c r="C23" s="340"/>
      <c r="D23" s="340"/>
      <c r="E23" s="340"/>
      <c r="F23" s="340"/>
      <c r="G23" s="115"/>
      <c r="H23" s="115"/>
      <c r="I23" s="115"/>
      <c r="J23" s="115"/>
      <c r="K23" s="115"/>
      <c r="L23" s="115"/>
      <c r="M23" s="114"/>
      <c r="N23" s="134"/>
    </row>
    <row r="24" spans="1:14" ht="14.1" thickBot="1">
      <c r="A24" s="278" t="s">
        <v>57</v>
      </c>
      <c r="B24" s="295"/>
      <c r="C24" s="296"/>
      <c r="D24" s="296"/>
      <c r="E24" s="296"/>
      <c r="F24" s="296"/>
      <c r="G24" s="296"/>
      <c r="H24" s="296"/>
      <c r="I24" s="296"/>
      <c r="J24" s="296"/>
      <c r="K24" s="296"/>
      <c r="L24" s="296"/>
      <c r="M24" s="297"/>
      <c r="N24" s="125"/>
    </row>
    <row r="25" spans="1:14" ht="32.1" customHeight="1" thickBot="1">
      <c r="A25" s="294"/>
      <c r="C25" s="286" t="s">
        <v>42</v>
      </c>
      <c r="D25" s="287"/>
      <c r="E25" s="105" t="e">
        <f ca="1">IF(VLOOKUP($A$2,Table1[[Practice no.]:[1]],31,FALSE)="N/A","",VLOOKUP($A$2,Table1[[Practice no.]:[1]],31,FALSE))</f>
        <v>#VALUE!</v>
      </c>
      <c r="F25" s="286" t="s">
        <v>520</v>
      </c>
      <c r="G25" s="287"/>
      <c r="H25" s="105" t="e">
        <f ca="1">IF(VLOOKUP($A$2,Table1[[Practice no.]:[7]],37,FALSE)="N/A","",VLOOKUP($A$2,Table1[[Practice no.]:[7]],37,FALSE))</f>
        <v>#VALUE!</v>
      </c>
      <c r="M25" s="107"/>
    </row>
    <row r="26" spans="1:14" ht="32.1" customHeight="1" thickBot="1">
      <c r="A26" s="294"/>
      <c r="C26" s="286" t="s">
        <v>44</v>
      </c>
      <c r="D26" s="287"/>
      <c r="E26" s="105" t="e">
        <f ca="1">IF(VLOOKUP($A$2,Table1[[Practice no.]:[2]],32,FALSE)="N/A","",VLOOKUP($A$2,Table1[[Practice no.]:[2]],32,FALSE))</f>
        <v>#VALUE!</v>
      </c>
      <c r="F26" s="286" t="s">
        <v>45</v>
      </c>
      <c r="G26" s="287"/>
      <c r="H26" s="105" t="e">
        <f ca="1">IF(VLOOKUP($A$2,Table1[[Practice no.]:[8]],38,FALSE)="N/A","",VLOOKUP($A$2,Table1[[Practice no.]:[8]],38,FALSE))</f>
        <v>#VALUE!</v>
      </c>
      <c r="M26" s="107"/>
    </row>
    <row r="27" spans="1:14" ht="32.1" customHeight="1" thickBot="1">
      <c r="A27" s="294"/>
      <c r="C27" s="286" t="s">
        <v>46</v>
      </c>
      <c r="D27" s="287"/>
      <c r="E27" s="105" t="e">
        <f ca="1">IF(VLOOKUP($A$2,Table1[[Practice no.]:[3]],33,FALSE)="N/A","",VLOOKUP($A$2,Table1[[Practice no.]:[3]],33,FALSE))</f>
        <v>#VALUE!</v>
      </c>
      <c r="F27" s="286" t="s">
        <v>47</v>
      </c>
      <c r="G27" s="287"/>
      <c r="H27" s="105" t="e">
        <f ca="1">IF(VLOOKUP($A$2,Table1[[Practice no.]:[9]],39,FALSE)="N/A","",VLOOKUP($A$2,Table1[[Practice no.]:[9]],39,FALSE))</f>
        <v>#VALUE!</v>
      </c>
      <c r="M27" s="107"/>
    </row>
    <row r="28" spans="1:14" ht="32.1" customHeight="1" thickBot="1">
      <c r="A28" s="294"/>
      <c r="C28" s="286" t="s">
        <v>48</v>
      </c>
      <c r="D28" s="287"/>
      <c r="E28" s="105" t="e">
        <f ca="1">IF(VLOOKUP($A$2,Table1[[Practice no.]:[4]],34,FALSE)="N/A","",VLOOKUP($A$2,Table1[[Practice no.]:[4]],34,FALSE))</f>
        <v>#VALUE!</v>
      </c>
      <c r="F28" s="286" t="s">
        <v>49</v>
      </c>
      <c r="G28" s="287"/>
      <c r="H28" s="105" t="e">
        <f ca="1">IF(VLOOKUP($A$2,Table1[[Practice no.]:[10]],40,FALSE)="N/A","",VLOOKUP($A$2,Table1[[Practice no.]:[10]],40,FALSE))</f>
        <v>#VALUE!</v>
      </c>
      <c r="M28" s="107"/>
    </row>
    <row r="29" spans="1:14" ht="32.1" customHeight="1" thickBot="1">
      <c r="A29" s="294"/>
      <c r="C29" s="286" t="s">
        <v>50</v>
      </c>
      <c r="D29" s="287"/>
      <c r="E29" s="105" t="e">
        <f ca="1">IF(VLOOKUP($A$2,Table1[[Practice no.]:[5]],35,FALSE)="N/A","",VLOOKUP($A$2,Table1[[Practice no.]:[5]],35,FALSE))</f>
        <v>#VALUE!</v>
      </c>
      <c r="F29" s="286" t="s">
        <v>51</v>
      </c>
      <c r="G29" s="287"/>
      <c r="H29" s="105" t="e">
        <f ca="1">IF(VLOOKUP($A$2,Table1[[Practice no.]:[11]],41,FALSE)="N/A","",VLOOKUP($A$2,Table1[[Practice no.]:[11]],41,FALSE))</f>
        <v>#VALUE!</v>
      </c>
      <c r="M29" s="107"/>
    </row>
    <row r="30" spans="1:14" ht="32.1" customHeight="1" thickBot="1">
      <c r="A30" s="294"/>
      <c r="C30" s="286" t="s">
        <v>52</v>
      </c>
      <c r="D30" s="287"/>
      <c r="E30" s="105" t="e">
        <f ca="1">IF(VLOOKUP($A$2,Table1[[Practice no.]:[6]],36,FALSE)="N/A","",VLOOKUP($A$2,Table1[[Practice no.]:[6]],36,FALSE))</f>
        <v>#VALUE!</v>
      </c>
      <c r="F30" s="286" t="s">
        <v>53</v>
      </c>
      <c r="G30" s="287"/>
      <c r="H30" s="105" t="e">
        <f ca="1">IF(VLOOKUP($A$2,Table1[[Practice no.]:[12]],42,FALSE)="N/A","",VLOOKUP($A$2,Table1[[Practice no.]:[12]],42,FALSE))</f>
        <v>#VALUE!</v>
      </c>
      <c r="M30" s="107"/>
    </row>
    <row r="31" spans="1:14" ht="14.1" thickBot="1">
      <c r="A31" s="279"/>
      <c r="B31" s="288"/>
      <c r="C31" s="289"/>
      <c r="D31" s="289"/>
      <c r="E31" s="289"/>
      <c r="F31" s="289"/>
      <c r="G31" s="289"/>
      <c r="H31" s="289"/>
      <c r="I31" s="289"/>
      <c r="J31" s="289"/>
      <c r="K31" s="289"/>
      <c r="L31" s="289"/>
      <c r="M31" s="290"/>
      <c r="N31" s="125"/>
    </row>
    <row r="32" spans="1:14" ht="252" customHeight="1" thickBot="1">
      <c r="A32" s="92" t="s">
        <v>521</v>
      </c>
      <c r="B32" s="291" t="s">
        <v>682</v>
      </c>
      <c r="C32" s="292"/>
      <c r="D32" s="292"/>
      <c r="E32" s="292"/>
      <c r="F32" s="292"/>
      <c r="G32" s="292"/>
      <c r="H32" s="292"/>
      <c r="I32" s="292"/>
      <c r="J32" s="292"/>
      <c r="K32" s="292"/>
      <c r="L32" s="292"/>
      <c r="M32" s="293"/>
      <c r="N32" s="122"/>
    </row>
    <row r="33" spans="1:14" ht="80.849999999999994" customHeight="1">
      <c r="A33" s="278" t="s">
        <v>523</v>
      </c>
      <c r="B33" s="280" t="s">
        <v>683</v>
      </c>
      <c r="C33" s="281"/>
      <c r="D33" s="281"/>
      <c r="E33" s="281"/>
      <c r="F33" s="281"/>
      <c r="G33" s="281"/>
      <c r="H33" s="281"/>
      <c r="I33" s="281"/>
      <c r="J33" s="281"/>
      <c r="K33" s="281"/>
      <c r="L33" s="281"/>
      <c r="M33" s="282"/>
      <c r="N33" s="133"/>
    </row>
    <row r="34" spans="1:14" ht="193.35" customHeight="1" thickBot="1">
      <c r="A34" s="279"/>
      <c r="B34" s="283"/>
      <c r="C34" s="284"/>
      <c r="D34" s="284"/>
      <c r="E34" s="284"/>
      <c r="F34" s="284"/>
      <c r="G34" s="284"/>
      <c r="H34" s="284"/>
      <c r="I34" s="284"/>
      <c r="J34" s="284"/>
      <c r="K34" s="284"/>
      <c r="L34" s="284"/>
      <c r="M34" s="285"/>
      <c r="N34" s="133"/>
    </row>
  </sheetData>
  <sheetProtection sheet="1" objects="1" scenarios="1"/>
  <mergeCells count="45">
    <mergeCell ref="A33:A34"/>
    <mergeCell ref="B33:M34"/>
    <mergeCell ref="B21:F21"/>
    <mergeCell ref="H21:L21"/>
    <mergeCell ref="B23:F23"/>
    <mergeCell ref="C29:D29"/>
    <mergeCell ref="F29:G29"/>
    <mergeCell ref="C30:D30"/>
    <mergeCell ref="F30:G30"/>
    <mergeCell ref="B31:M31"/>
    <mergeCell ref="B32:M32"/>
    <mergeCell ref="A24:A31"/>
    <mergeCell ref="B24:M24"/>
    <mergeCell ref="C25:D25"/>
    <mergeCell ref="F25:G25"/>
    <mergeCell ref="C26:D26"/>
    <mergeCell ref="F26:G26"/>
    <mergeCell ref="C27:D27"/>
    <mergeCell ref="F27:G27"/>
    <mergeCell ref="C28:D28"/>
    <mergeCell ref="F28:G28"/>
    <mergeCell ref="A20:A23"/>
    <mergeCell ref="C9:D10"/>
    <mergeCell ref="G9:H9"/>
    <mergeCell ref="G10:H10"/>
    <mergeCell ref="C11:D12"/>
    <mergeCell ref="F11:G11"/>
    <mergeCell ref="H11:I11"/>
    <mergeCell ref="F12:G12"/>
    <mergeCell ref="H12:I12"/>
    <mergeCell ref="B13:M13"/>
    <mergeCell ref="B14:M14"/>
    <mergeCell ref="A15:A17"/>
    <mergeCell ref="A18:A19"/>
    <mergeCell ref="B18:M19"/>
    <mergeCell ref="B2:M2"/>
    <mergeCell ref="O2:Q2"/>
    <mergeCell ref="S2:U2"/>
    <mergeCell ref="B3:M3"/>
    <mergeCell ref="A4:A14"/>
    <mergeCell ref="B4:M4"/>
    <mergeCell ref="C5:D6"/>
    <mergeCell ref="C7:D8"/>
    <mergeCell ref="F7:G7"/>
    <mergeCell ref="F8:G8"/>
  </mergeCells>
  <pageMargins left="0.7" right="0.7" top="0.75" bottom="0.75" header="0.3" footer="0.3"/>
  <headerFooter>
    <oddFooter>&amp;C_x000D_&amp;1#&amp;"Calibri"&amp;8&amp;K000000 INTERNAL. This information is accessible to ADB Management and staff. It may be shared outside ADB with appropriate permission.</oddFooter>
  </headerFooter>
  <drawing r:id="rId1"/>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155AACF-2E80-47DD-89B5-BB2C58AA559E}">
  <sheetPr codeName="Sheet34"/>
  <dimension ref="A1:U34"/>
  <sheetViews>
    <sheetView zoomScale="70" zoomScaleNormal="70" workbookViewId="0">
      <pane ySplit="2" topLeftCell="A9" activePane="bottomLeft" state="frozen"/>
      <selection pane="bottomLeft" activeCell="A2" sqref="A2"/>
      <selection activeCell="A2" sqref="A2"/>
    </sheetView>
  </sheetViews>
  <sheetFormatPr defaultColWidth="8.85546875" defaultRowHeight="12.95"/>
  <cols>
    <col min="1" max="1" width="15.28515625" style="106" customWidth="1"/>
    <col min="2" max="13" width="11.85546875" style="106" customWidth="1"/>
    <col min="14" max="14" width="5.140625" style="106" customWidth="1"/>
    <col min="15" max="16" width="8.85546875" style="106"/>
    <col min="17" max="17" width="8.85546875" style="106" customWidth="1"/>
    <col min="18" max="18" width="2.28515625" style="106" customWidth="1"/>
    <col min="19" max="16384" width="8.85546875" style="106"/>
  </cols>
  <sheetData>
    <row r="1" spans="1:21" ht="14.1" thickBot="1"/>
    <row r="2" spans="1:21" ht="22.35" customHeight="1" thickBot="1">
      <c r="A2" s="89" t="e" cm="1">
        <f t="array" aca="1" ref="A2" ca="1">MID(CELL("filename",A2),FIND("]",CELL("filename",A2))+1,255)</f>
        <v>#VALUE!</v>
      </c>
      <c r="B2" s="318" t="e">
        <f ca="1">IF(VLOOKUP(A2,'Raw Data'!C6:D154,2,FALSE)="","",VLOOKUP(A2,'Raw Data'!C6:D154,2,FALSE))</f>
        <v>#VALUE!</v>
      </c>
      <c r="C2" s="319"/>
      <c r="D2" s="319"/>
      <c r="E2" s="319"/>
      <c r="F2" s="319"/>
      <c r="G2" s="319"/>
      <c r="H2" s="319"/>
      <c r="I2" s="319"/>
      <c r="J2" s="319"/>
      <c r="K2" s="319"/>
      <c r="L2" s="319"/>
      <c r="M2" s="320"/>
      <c r="N2" s="136"/>
      <c r="O2" s="321" t="str">
        <f>HYPERLINK("#'National level'!A15","Back to National level sheet")</f>
        <v>Back to National level sheet</v>
      </c>
      <c r="P2" s="321"/>
      <c r="Q2" s="321"/>
      <c r="S2" s="322" t="str">
        <f>HYPERLINK("#'Project level'!A21","Back to Project level sheet")</f>
        <v>Back to Project level sheet</v>
      </c>
      <c r="T2" s="322"/>
      <c r="U2" s="322"/>
    </row>
    <row r="3" spans="1:21" ht="150.75" customHeight="1" thickBot="1">
      <c r="A3" s="90" t="s">
        <v>500</v>
      </c>
      <c r="B3" s="323" t="s">
        <v>684</v>
      </c>
      <c r="C3" s="324"/>
      <c r="D3" s="324"/>
      <c r="E3" s="324"/>
      <c r="F3" s="324"/>
      <c r="G3" s="324"/>
      <c r="H3" s="324"/>
      <c r="I3" s="324"/>
      <c r="J3" s="324"/>
      <c r="K3" s="324"/>
      <c r="L3" s="324"/>
      <c r="M3" s="325"/>
      <c r="N3" s="122"/>
    </row>
    <row r="4" spans="1:21" ht="14.1" thickBot="1">
      <c r="A4" s="278" t="s">
        <v>502</v>
      </c>
      <c r="B4" s="295"/>
      <c r="C4" s="296"/>
      <c r="D4" s="296"/>
      <c r="E4" s="296"/>
      <c r="F4" s="296"/>
      <c r="G4" s="296"/>
      <c r="H4" s="296"/>
      <c r="I4" s="296"/>
      <c r="J4" s="296"/>
      <c r="K4" s="296"/>
      <c r="L4" s="296"/>
      <c r="M4" s="297"/>
      <c r="N4" s="125"/>
    </row>
    <row r="5" spans="1:21" ht="26.85" customHeight="1" thickBot="1">
      <c r="A5" s="294"/>
      <c r="C5" s="326" t="s">
        <v>77</v>
      </c>
      <c r="D5" s="327"/>
      <c r="E5" s="93" t="s">
        <v>78</v>
      </c>
      <c r="F5" s="93" t="s">
        <v>79</v>
      </c>
      <c r="G5" s="93" t="s">
        <v>80</v>
      </c>
      <c r="H5" s="93" t="s">
        <v>81</v>
      </c>
      <c r="I5" s="93" t="s">
        <v>82</v>
      </c>
      <c r="M5" s="107"/>
    </row>
    <row r="6" spans="1:21" ht="15" thickBot="1">
      <c r="A6" s="294"/>
      <c r="C6" s="328"/>
      <c r="D6" s="329"/>
      <c r="E6" s="94" t="e">
        <f ca="1">IF(VLOOKUP($A$2,Table1[[Practice no.]:[Mt]],3,FALSE)="N/A","",VLOOKUP($A$2,Table1[[Practice no.]:[Mt]],3,FALSE))</f>
        <v>#VALUE!</v>
      </c>
      <c r="F6" s="94" t="e">
        <f ca="1">IF(VLOOKUP($A$2,Table1[[Practice no.]:[F]],4,FALSE)="N/A","",VLOOKUP($A$2,Table1[[Practice no.]:[F]],4,FALSE))</f>
        <v>#VALUE!</v>
      </c>
      <c r="G6" s="94" t="e">
        <f ca="1">IF(VLOOKUP($A$2,Table1[[Practice no.]:[A]],5,FALSE)="N/A","",VLOOKUP($A$2,Table1[[Practice no.]:[A]],5,FALSE))</f>
        <v>#VALUE!</v>
      </c>
      <c r="H6" s="94" t="e">
        <f ca="1">IF(VLOOKUP($A$2,Table1[[Practice no.]:[T]],6,FALSE)="N/A","",VLOOKUP($A$2,Table1[[Practice no.]:[T]],6,FALSE))</f>
        <v>#VALUE!</v>
      </c>
      <c r="I6" s="94" t="e">
        <f ca="1">IF(VLOOKUP($A$2,Table1[[Practice no.]:[PI]],7,FALSE)="N/A","",VLOOKUP($A$2,Table1[[Practice no.]:[PI]],7,FALSE))</f>
        <v>#VALUE!</v>
      </c>
      <c r="M6" s="107"/>
    </row>
    <row r="7" spans="1:21" ht="26.85" customHeight="1" thickBot="1">
      <c r="A7" s="294"/>
      <c r="C7" s="326" t="s">
        <v>83</v>
      </c>
      <c r="D7" s="327"/>
      <c r="E7" s="95" t="s">
        <v>84</v>
      </c>
      <c r="F7" s="330" t="s">
        <v>85</v>
      </c>
      <c r="G7" s="331"/>
      <c r="H7" s="95" t="s">
        <v>86</v>
      </c>
      <c r="I7" s="95" t="s">
        <v>87</v>
      </c>
      <c r="M7" s="107"/>
    </row>
    <row r="8" spans="1:21" ht="15" thickBot="1">
      <c r="A8" s="294"/>
      <c r="C8" s="328"/>
      <c r="D8" s="329"/>
      <c r="E8" s="94" t="e">
        <f ca="1">IF(VLOOKUP($A$2,Table1[[Practice no.]:[LR]],8,FALSE)="N/A","",VLOOKUP(A$2,Table1[[Practice no.]:[LR]],8,FALSE))</f>
        <v>#VALUE!</v>
      </c>
      <c r="F8" s="311" t="e">
        <f ca="1">IF(VLOOKUP($A$2,Table1[[Practice no.]:[PH]],9,FALSE)="N/A","",VLOOKUP($A$2,Table1[[Practice no.]:[PH]],9,FALSE))</f>
        <v>#VALUE!</v>
      </c>
      <c r="G8" s="312"/>
      <c r="H8" s="94" t="e">
        <f ca="1">IF(VLOOKUP($A$2,Table1[[Practice no.]:[EH]],10,FALSE)="N/A","",VLOOKUP($A$2,Table1[[Practice no.]:[EH]],10,FALSE))</f>
        <v>#VALUE!</v>
      </c>
      <c r="I8" s="94" t="e">
        <f ca="1">IF(VLOOKUP($A$2,Table1[[Practice no.]:[UR]],11,FALSE)="N/A","",VLOOKUP($A$2,Table1[[Practice no.]:[UR]],11,FALSE))</f>
        <v>#VALUE!</v>
      </c>
      <c r="M8" s="107"/>
    </row>
    <row r="9" spans="1:21" ht="26.85" customHeight="1" thickBot="1">
      <c r="A9" s="294"/>
      <c r="C9" s="332" t="s">
        <v>88</v>
      </c>
      <c r="D9" s="333"/>
      <c r="E9" s="95" t="s">
        <v>89</v>
      </c>
      <c r="F9" s="95" t="s">
        <v>90</v>
      </c>
      <c r="G9" s="330" t="s">
        <v>91</v>
      </c>
      <c r="H9" s="331"/>
      <c r="I9" s="95" t="s">
        <v>92</v>
      </c>
      <c r="M9" s="107"/>
    </row>
    <row r="10" spans="1:21" ht="15" thickBot="1">
      <c r="A10" s="294"/>
      <c r="C10" s="334"/>
      <c r="D10" s="335"/>
      <c r="E10" s="94" t="e">
        <f ca="1">IF(VLOOKUP($A$2,Table1[[Practice no.]:[P]],12,FALSE)="N/A","",VLOOKUP($A$2,Table1[[Practice no.]:[P]],12,FALSE))</f>
        <v>#VALUE!</v>
      </c>
      <c r="F10" s="94" t="e">
        <f ca="1">IF(VLOOKUP($A$2,Table1[[Practice no.]:[D]],13,FALSE)="N/A","",VLOOKUP($A$2,Table1[[Practice no.]:[D]],13,FALSE))</f>
        <v>#VALUE!</v>
      </c>
      <c r="G10" s="313" t="e">
        <f ca="1">IF(VLOOKUP($A$2,Table1[[Practice no.]:[C]],14,FALSE)="N/A","",VLOOKUP($A$2,Table1[[Practice no.]:[C]],14,FALSE))</f>
        <v>#VALUE!</v>
      </c>
      <c r="H10" s="314"/>
      <c r="I10" s="96" t="e">
        <f ca="1">IF(VLOOKUP($A$2,Table1[[Practice no.]:[M]],15,FALSE)="N/A","",VLOOKUP($A$2,Table1[[Practice no.]:[M]],15,FALSE))</f>
        <v>#VALUE!</v>
      </c>
      <c r="M10" s="107"/>
    </row>
    <row r="11" spans="1:21" ht="14.1" customHeight="1" thickBot="1">
      <c r="A11" s="294"/>
      <c r="C11" s="332" t="s">
        <v>93</v>
      </c>
      <c r="D11" s="333"/>
      <c r="E11" s="95" t="s">
        <v>94</v>
      </c>
      <c r="F11" s="330" t="s">
        <v>95</v>
      </c>
      <c r="G11" s="331"/>
      <c r="H11" s="330" t="s">
        <v>96</v>
      </c>
      <c r="I11" s="331"/>
      <c r="M11" s="107"/>
    </row>
    <row r="12" spans="1:21" ht="15" thickBot="1">
      <c r="A12" s="294"/>
      <c r="C12" s="334"/>
      <c r="D12" s="335"/>
      <c r="E12" s="94" t="e">
        <f ca="1">IF(VLOOKUP($A$2,Table1[[Practice no.]:[In]],16,FALSE)="N/A","",VLOOKUP($A$2,Table1[[Practice no.]:[In]],16,FALSE))</f>
        <v>#VALUE!</v>
      </c>
      <c r="F12" s="311" t="e">
        <f ca="1">IF(VLOOKUP($A$2,Table1[[Practice no.]:[Pr]],17,FALSE)="N/A","",VLOOKUP($A$2,Table1[[Practice no.]:[Pr]],17,FALSE))</f>
        <v>#VALUE!</v>
      </c>
      <c r="G12" s="312"/>
      <c r="H12" s="313" t="e">
        <f ca="1">IF(VLOOKUP($A$2,Table1[[Practice no.]:[Tr]],18,FALSE)="N/A","",VLOOKUP($A$2,Table1[[Practice no.]:[Tr]],18,FALSE))</f>
        <v>#VALUE!</v>
      </c>
      <c r="I12" s="314"/>
      <c r="M12" s="107"/>
    </row>
    <row r="13" spans="1:21">
      <c r="A13" s="294"/>
      <c r="B13" s="315"/>
      <c r="C13" s="316"/>
      <c r="D13" s="316"/>
      <c r="E13" s="316"/>
      <c r="F13" s="316"/>
      <c r="G13" s="316"/>
      <c r="H13" s="316"/>
      <c r="I13" s="316"/>
      <c r="J13" s="316"/>
      <c r="K13" s="316"/>
      <c r="L13" s="316"/>
      <c r="M13" s="317"/>
      <c r="N13" s="125"/>
    </row>
    <row r="14" spans="1:21" ht="14.1" thickBot="1">
      <c r="A14" s="279"/>
      <c r="B14" s="288"/>
      <c r="C14" s="289"/>
      <c r="D14" s="289"/>
      <c r="E14" s="289"/>
      <c r="F14" s="289"/>
      <c r="G14" s="289"/>
      <c r="H14" s="289"/>
      <c r="I14" s="289"/>
      <c r="J14" s="289"/>
      <c r="K14" s="289"/>
      <c r="L14" s="289"/>
      <c r="M14" s="290"/>
      <c r="N14" s="125"/>
    </row>
    <row r="15" spans="1:21">
      <c r="A15" s="278" t="s">
        <v>503</v>
      </c>
      <c r="B15" s="97">
        <v>1</v>
      </c>
      <c r="C15" s="97">
        <v>2</v>
      </c>
      <c r="D15" s="97">
        <v>3</v>
      </c>
      <c r="E15" s="98">
        <v>4</v>
      </c>
      <c r="F15" s="98">
        <v>5</v>
      </c>
      <c r="G15" s="98">
        <v>6</v>
      </c>
      <c r="H15" s="99">
        <v>7</v>
      </c>
      <c r="I15" s="99">
        <v>8</v>
      </c>
      <c r="J15" s="99">
        <v>9</v>
      </c>
      <c r="K15" s="100">
        <v>10</v>
      </c>
      <c r="L15" s="100">
        <v>11</v>
      </c>
      <c r="M15" s="100">
        <v>12</v>
      </c>
      <c r="N15" s="137"/>
    </row>
    <row r="16" spans="1:21" ht="17.100000000000001" thickBot="1">
      <c r="A16" s="294"/>
      <c r="B16" s="101" t="s">
        <v>504</v>
      </c>
      <c r="C16" s="101" t="s">
        <v>505</v>
      </c>
      <c r="D16" s="101" t="s">
        <v>506</v>
      </c>
      <c r="E16" s="102" t="s">
        <v>507</v>
      </c>
      <c r="F16" s="102" t="s">
        <v>508</v>
      </c>
      <c r="G16" s="102" t="s">
        <v>509</v>
      </c>
      <c r="H16" s="103" t="s">
        <v>510</v>
      </c>
      <c r="I16" s="103" t="s">
        <v>511</v>
      </c>
      <c r="J16" s="103" t="s">
        <v>512</v>
      </c>
      <c r="K16" s="104" t="s">
        <v>513</v>
      </c>
      <c r="L16" s="104" t="s">
        <v>514</v>
      </c>
      <c r="M16" s="104" t="s">
        <v>515</v>
      </c>
      <c r="N16" s="137"/>
    </row>
    <row r="17" spans="1:14" ht="23.1" customHeight="1" thickBot="1">
      <c r="A17" s="279"/>
      <c r="B17" s="112" t="e">
        <f ca="1">IF(VLOOKUP($A$2,Table1[[Practice no.]:[ 1 C02]],19,FALSE)="N/A","",VLOOKUP(VLOOKUP($A$2,Table1[[Practice no.]:[ 1 C02]],19,FALSE),List!$A$2:$B$3,2,FALSE))</f>
        <v>#VALUE!</v>
      </c>
      <c r="C17" s="112" t="e">
        <f ca="1">IF(VLOOKUP($A$2,Table1[[Practice no.]:[2 Res]],20,FALSE)="N/A","",VLOOKUP(VLOOKUP($A$2,Table1[[Practice no.]:[2 Res]],20,FALSE),List!$A$2:$B$3,2,FALSE))</f>
        <v>#VALUE!</v>
      </c>
      <c r="D17" s="112" t="e">
        <f ca="1">IF(VLOOKUP($A$2,Table1[[Practice no.]:[3 W&amp;L]],21,FALSE)="N/A","",VLOOKUP(VLOOKUP($A$2,Table1[[Practice no.]:[3 W&amp;L]],21,FALSE),List!$A$2:$B$3,2,FALSE))</f>
        <v>#VALUE!</v>
      </c>
      <c r="E17" s="112" t="e">
        <f ca="1">IF(VLOOKUP($A$2,Table1[[Practice no.]:[4 
Pol]],22,FALSE)="N/A","",VLOOKUP(VLOOKUP($A$2,Table1[[Practice no.]:[4 
Pol]],22,FALSE),List!$A$2:$B$3,2,FALSE))</f>
        <v>#VALUE!</v>
      </c>
      <c r="F17" s="112" t="e">
        <f ca="1">IF(VLOOKUP($A$2,Table1[[Practice no.]:[5 QoL]],23,FALSE)="N/A","",VLOOKUP(VLOOKUP($A$2,Table1[[Practice no.]:[5 QoL]],23,FALSE),List!$A$2:$B$3,2,FALSE))</f>
        <v>#VALUE!</v>
      </c>
      <c r="G17" s="112" t="e">
        <f ca="1">IF(VLOOKUP($A$2,Table1[[Practice no.]:[6 
Bio]],24,FALSE)="N/A","",VLOOKUP(VLOOKUP($A$2,Table1[[Practice no.]:[6 
Bio]],24,FALSE),List!$A$2:$B$3,2,FALSE))</f>
        <v>#VALUE!</v>
      </c>
      <c r="H17" s="112" t="e">
        <f ca="1">IF(VLOOKUP($A$2,Table1[[Practice no.]:[7 
Dis]],25,FALSE)="N/A","",VLOOKUP(VLOOKUP($A$2,Table1[[Practice no.]:[7 
Dis]],25,FALSE),List!$A$2:$B$3,2,FALSE))</f>
        <v>#VALUE!</v>
      </c>
      <c r="I17" s="112" t="e">
        <f ca="1">IF(VLOOKUP($A$2,Table1[[Practice no.]:[8 
Mat]],26,FALSE)="N/A","",VLOOKUP(VLOOKUP($A$2,Table1[[Practice no.]:[8 
Mat]],26,FALSE),List!$A$2:$B$3,2,FALSE))</f>
        <v>#VALUE!</v>
      </c>
      <c r="J17" s="112" t="e">
        <f ca="1">IF(VLOOKUP($A$2,Table1[[Practice no.]:[9 
Inc]],27,FALSE)="N/A","",VLOOKUP(VLOOKUP($A$2,Table1[[Practice no.]:[9 
Inc]],27,FALSE),List!$A$2:$B$3,2,FALSE))</f>
        <v>#VALUE!</v>
      </c>
      <c r="K17" s="112" t="e">
        <f ca="1">IF(VLOOKUP($A$2,Table1[[Practice no.]:[10 Con]],28,FALSE)="N/A","",VLOOKUP(VLOOKUP($A$2,Table1[[Practice no.]:[10 Con]],28,FALSE),List!$A$2:$B$3,2,FALSE))</f>
        <v>#VALUE!</v>
      </c>
      <c r="L17" s="112" t="e">
        <f ca="1">IF(VLOOKUP($A$2,Table1[[Practice no.]:[11 Saf]],29,FALSE)="N/A","",VLOOKUP(VLOOKUP($A$2,Table1[[Practice no.]:[11 Saf]],29,FALSE),List!$A$2:$B$3,2,FALSE))</f>
        <v>#VALUE!</v>
      </c>
      <c r="M17" s="112" t="e">
        <f ca="1">IF(VLOOKUP($A$2,Table1[[Practice no.]:[12 Aff]],30,FALSE)="N/A","",VLOOKUP(VLOOKUP($A$2,Table1[[Practice no.]:[12 Aff]],30,FALSE),List!$A$2:$B$3,2,FALSE))</f>
        <v>#VALUE!</v>
      </c>
      <c r="N17" s="138"/>
    </row>
    <row r="18" spans="1:14" ht="125.85" customHeight="1">
      <c r="A18" s="278" t="s">
        <v>516</v>
      </c>
      <c r="B18" s="298" t="s">
        <v>685</v>
      </c>
      <c r="C18" s="299"/>
      <c r="D18" s="299"/>
      <c r="E18" s="299"/>
      <c r="F18" s="299"/>
      <c r="G18" s="299"/>
      <c r="H18" s="299"/>
      <c r="I18" s="299"/>
      <c r="J18" s="299"/>
      <c r="K18" s="299"/>
      <c r="L18" s="299"/>
      <c r="M18" s="300"/>
      <c r="N18" s="133"/>
    </row>
    <row r="19" spans="1:14" ht="141" customHeight="1" thickBot="1">
      <c r="A19" s="279"/>
      <c r="B19" s="301"/>
      <c r="C19" s="302"/>
      <c r="D19" s="302"/>
      <c r="E19" s="302"/>
      <c r="F19" s="302"/>
      <c r="G19" s="302"/>
      <c r="H19" s="302"/>
      <c r="I19" s="302"/>
      <c r="J19" s="302"/>
      <c r="K19" s="302"/>
      <c r="L19" s="302"/>
      <c r="M19" s="303"/>
      <c r="N19" s="133"/>
    </row>
    <row r="20" spans="1:14" ht="240" customHeight="1">
      <c r="A20" s="304" t="s">
        <v>518</v>
      </c>
      <c r="B20" s="120"/>
      <c r="C20" s="121"/>
      <c r="D20" s="121"/>
      <c r="E20" s="121"/>
      <c r="F20" s="121"/>
      <c r="G20" s="121"/>
      <c r="H20" s="121"/>
      <c r="I20" s="121"/>
      <c r="J20" s="121"/>
      <c r="K20" s="121"/>
      <c r="L20" s="121"/>
      <c r="M20" s="124"/>
      <c r="N20" s="134"/>
    </row>
    <row r="21" spans="1:14" ht="27.75" customHeight="1">
      <c r="A21" s="338"/>
      <c r="B21" s="381" t="s">
        <v>686</v>
      </c>
      <c r="C21" s="373"/>
      <c r="D21" s="373"/>
      <c r="E21" s="373"/>
      <c r="F21" s="373"/>
      <c r="G21" s="122"/>
      <c r="H21" s="337" t="s">
        <v>687</v>
      </c>
      <c r="I21" s="337"/>
      <c r="J21" s="337"/>
      <c r="K21" s="337"/>
      <c r="L21" s="337"/>
      <c r="M21" s="123"/>
      <c r="N21" s="122"/>
    </row>
    <row r="22" spans="1:14" ht="17.100000000000001" customHeight="1">
      <c r="A22" s="338"/>
      <c r="B22" s="118"/>
      <c r="C22" s="119"/>
      <c r="D22" s="119"/>
      <c r="E22" s="116"/>
      <c r="F22" s="119"/>
      <c r="G22" s="119"/>
      <c r="H22" s="119"/>
      <c r="I22" s="119"/>
      <c r="J22" s="122"/>
      <c r="K22" s="116"/>
      <c r="L22" s="116"/>
      <c r="M22" s="117"/>
      <c r="N22" s="116"/>
    </row>
    <row r="23" spans="1:14" ht="12.75" customHeight="1" thickBot="1">
      <c r="A23" s="305"/>
      <c r="B23" s="339"/>
      <c r="C23" s="340"/>
      <c r="D23" s="340"/>
      <c r="E23" s="340"/>
      <c r="F23" s="340"/>
      <c r="G23" s="115"/>
      <c r="H23" s="115"/>
      <c r="I23" s="115"/>
      <c r="J23" s="115"/>
      <c r="K23" s="115"/>
      <c r="L23" s="115"/>
      <c r="M23" s="114"/>
      <c r="N23" s="134"/>
    </row>
    <row r="24" spans="1:14" ht="14.1" thickBot="1">
      <c r="A24" s="278" t="s">
        <v>57</v>
      </c>
      <c r="B24" s="295"/>
      <c r="C24" s="296"/>
      <c r="D24" s="296"/>
      <c r="E24" s="296"/>
      <c r="F24" s="296"/>
      <c r="G24" s="296"/>
      <c r="H24" s="296"/>
      <c r="I24" s="296"/>
      <c r="J24" s="296"/>
      <c r="K24" s="296"/>
      <c r="L24" s="296"/>
      <c r="M24" s="297"/>
      <c r="N24" s="125"/>
    </row>
    <row r="25" spans="1:14" ht="32.1" customHeight="1" thickBot="1">
      <c r="A25" s="294"/>
      <c r="C25" s="286" t="s">
        <v>42</v>
      </c>
      <c r="D25" s="287"/>
      <c r="E25" s="105" t="e">
        <f ca="1">IF(VLOOKUP($A$2,Table1[[Practice no.]:[1]],31,FALSE)="N/A","",VLOOKUP($A$2,Table1[[Practice no.]:[1]],31,FALSE))</f>
        <v>#VALUE!</v>
      </c>
      <c r="F25" s="286" t="s">
        <v>520</v>
      </c>
      <c r="G25" s="287"/>
      <c r="H25" s="105" t="e">
        <f ca="1">IF(VLOOKUP($A$2,Table1[[Practice no.]:[7]],37,FALSE)="N/A","",VLOOKUP($A$2,Table1[[Practice no.]:[7]],37,FALSE))</f>
        <v>#VALUE!</v>
      </c>
      <c r="M25" s="107"/>
    </row>
    <row r="26" spans="1:14" ht="32.1" customHeight="1" thickBot="1">
      <c r="A26" s="294"/>
      <c r="C26" s="286" t="s">
        <v>44</v>
      </c>
      <c r="D26" s="287"/>
      <c r="E26" s="105" t="e">
        <f ca="1">IF(VLOOKUP($A$2,Table1[[Practice no.]:[2]],32,FALSE)="N/A","",VLOOKUP($A$2,Table1[[Practice no.]:[2]],32,FALSE))</f>
        <v>#VALUE!</v>
      </c>
      <c r="F26" s="286" t="s">
        <v>45</v>
      </c>
      <c r="G26" s="287"/>
      <c r="H26" s="105" t="e">
        <f ca="1">IF(VLOOKUP($A$2,Table1[[Practice no.]:[8]],38,FALSE)="N/A","",VLOOKUP($A$2,Table1[[Practice no.]:[8]],38,FALSE))</f>
        <v>#VALUE!</v>
      </c>
      <c r="M26" s="107"/>
    </row>
    <row r="27" spans="1:14" ht="32.1" customHeight="1" thickBot="1">
      <c r="A27" s="294"/>
      <c r="C27" s="286" t="s">
        <v>46</v>
      </c>
      <c r="D27" s="287"/>
      <c r="E27" s="105" t="e">
        <f ca="1">IF(VLOOKUP($A$2,Table1[[Practice no.]:[3]],33,FALSE)="N/A","",VLOOKUP($A$2,Table1[[Practice no.]:[3]],33,FALSE))</f>
        <v>#VALUE!</v>
      </c>
      <c r="F27" s="286" t="s">
        <v>47</v>
      </c>
      <c r="G27" s="287"/>
      <c r="H27" s="105" t="e">
        <f ca="1">IF(VLOOKUP($A$2,Table1[[Practice no.]:[9]],39,FALSE)="N/A","",VLOOKUP($A$2,Table1[[Practice no.]:[9]],39,FALSE))</f>
        <v>#VALUE!</v>
      </c>
      <c r="M27" s="107"/>
    </row>
    <row r="28" spans="1:14" ht="32.1" customHeight="1" thickBot="1">
      <c r="A28" s="294"/>
      <c r="C28" s="286" t="s">
        <v>48</v>
      </c>
      <c r="D28" s="287"/>
      <c r="E28" s="105" t="e">
        <f ca="1">IF(VLOOKUP($A$2,Table1[[Practice no.]:[4]],34,FALSE)="N/A","",VLOOKUP($A$2,Table1[[Practice no.]:[4]],34,FALSE))</f>
        <v>#VALUE!</v>
      </c>
      <c r="F28" s="286" t="s">
        <v>49</v>
      </c>
      <c r="G28" s="287"/>
      <c r="H28" s="105" t="e">
        <f ca="1">IF(VLOOKUP($A$2,Table1[[Practice no.]:[10]],40,FALSE)="N/A","",VLOOKUP($A$2,Table1[[Practice no.]:[10]],40,FALSE))</f>
        <v>#VALUE!</v>
      </c>
      <c r="M28" s="107"/>
    </row>
    <row r="29" spans="1:14" ht="32.1" customHeight="1" thickBot="1">
      <c r="A29" s="294"/>
      <c r="C29" s="286" t="s">
        <v>50</v>
      </c>
      <c r="D29" s="287"/>
      <c r="E29" s="105" t="e">
        <f ca="1">IF(VLOOKUP($A$2,Table1[[Practice no.]:[5]],35,FALSE)="N/A","",VLOOKUP($A$2,Table1[[Practice no.]:[5]],35,FALSE))</f>
        <v>#VALUE!</v>
      </c>
      <c r="F29" s="286" t="s">
        <v>51</v>
      </c>
      <c r="G29" s="287"/>
      <c r="H29" s="105" t="e">
        <f ca="1">IF(VLOOKUP($A$2,Table1[[Practice no.]:[11]],41,FALSE)="N/A","",VLOOKUP($A$2,Table1[[Practice no.]:[11]],41,FALSE))</f>
        <v>#VALUE!</v>
      </c>
      <c r="M29" s="107"/>
    </row>
    <row r="30" spans="1:14" ht="32.1" customHeight="1" thickBot="1">
      <c r="A30" s="294"/>
      <c r="C30" s="286" t="s">
        <v>52</v>
      </c>
      <c r="D30" s="287"/>
      <c r="E30" s="105" t="e">
        <f ca="1">IF(VLOOKUP($A$2,Table1[[Practice no.]:[6]],36,FALSE)="N/A","",VLOOKUP($A$2,Table1[[Practice no.]:[6]],36,FALSE))</f>
        <v>#VALUE!</v>
      </c>
      <c r="F30" s="286" t="s">
        <v>53</v>
      </c>
      <c r="G30" s="287"/>
      <c r="H30" s="105" t="e">
        <f ca="1">IF(VLOOKUP($A$2,Table1[[Practice no.]:[12]],42,FALSE)="N/A","",VLOOKUP($A$2,Table1[[Practice no.]:[12]],42,FALSE))</f>
        <v>#VALUE!</v>
      </c>
      <c r="M30" s="107"/>
    </row>
    <row r="31" spans="1:14" ht="14.1" thickBot="1">
      <c r="A31" s="279"/>
      <c r="B31" s="288"/>
      <c r="C31" s="289"/>
      <c r="D31" s="289"/>
      <c r="E31" s="289"/>
      <c r="F31" s="289"/>
      <c r="G31" s="289"/>
      <c r="H31" s="289"/>
      <c r="I31" s="289"/>
      <c r="J31" s="289"/>
      <c r="K31" s="289"/>
      <c r="L31" s="289"/>
      <c r="M31" s="290"/>
      <c r="N31" s="125"/>
    </row>
    <row r="32" spans="1:14" ht="252" customHeight="1" thickBot="1">
      <c r="A32" s="92" t="s">
        <v>521</v>
      </c>
      <c r="B32" s="291" t="s">
        <v>688</v>
      </c>
      <c r="C32" s="292"/>
      <c r="D32" s="292"/>
      <c r="E32" s="292"/>
      <c r="F32" s="292"/>
      <c r="G32" s="292"/>
      <c r="H32" s="292"/>
      <c r="I32" s="292"/>
      <c r="J32" s="292"/>
      <c r="K32" s="292"/>
      <c r="L32" s="292"/>
      <c r="M32" s="293"/>
      <c r="N32" s="122"/>
    </row>
    <row r="33" spans="1:14" ht="80.849999999999994" customHeight="1">
      <c r="A33" s="278" t="s">
        <v>523</v>
      </c>
      <c r="B33" s="280" t="s">
        <v>689</v>
      </c>
      <c r="C33" s="281"/>
      <c r="D33" s="281"/>
      <c r="E33" s="281"/>
      <c r="F33" s="281"/>
      <c r="G33" s="281"/>
      <c r="H33" s="281"/>
      <c r="I33" s="281"/>
      <c r="J33" s="281"/>
      <c r="K33" s="281"/>
      <c r="L33" s="281"/>
      <c r="M33" s="282"/>
      <c r="N33" s="133"/>
    </row>
    <row r="34" spans="1:14" ht="193.35" customHeight="1" thickBot="1">
      <c r="A34" s="279"/>
      <c r="B34" s="283"/>
      <c r="C34" s="284"/>
      <c r="D34" s="284"/>
      <c r="E34" s="284"/>
      <c r="F34" s="284"/>
      <c r="G34" s="284"/>
      <c r="H34" s="284"/>
      <c r="I34" s="284"/>
      <c r="J34" s="284"/>
      <c r="K34" s="284"/>
      <c r="L34" s="284"/>
      <c r="M34" s="285"/>
      <c r="N34" s="133"/>
    </row>
  </sheetData>
  <sheetProtection sheet="1" objects="1" scenarios="1"/>
  <mergeCells count="45">
    <mergeCell ref="A33:A34"/>
    <mergeCell ref="B33:M34"/>
    <mergeCell ref="C29:D29"/>
    <mergeCell ref="F29:G29"/>
    <mergeCell ref="C30:D30"/>
    <mergeCell ref="F30:G30"/>
    <mergeCell ref="B31:M31"/>
    <mergeCell ref="B32:M32"/>
    <mergeCell ref="A24:A31"/>
    <mergeCell ref="B24:M24"/>
    <mergeCell ref="C25:D25"/>
    <mergeCell ref="F25:G25"/>
    <mergeCell ref="C26:D26"/>
    <mergeCell ref="F26:G26"/>
    <mergeCell ref="C27:D27"/>
    <mergeCell ref="F27:G27"/>
    <mergeCell ref="A15:A17"/>
    <mergeCell ref="A18:A19"/>
    <mergeCell ref="B18:M19"/>
    <mergeCell ref="A20:A23"/>
    <mergeCell ref="B21:F21"/>
    <mergeCell ref="H21:L21"/>
    <mergeCell ref="B23:F23"/>
    <mergeCell ref="F12:G12"/>
    <mergeCell ref="H12:I12"/>
    <mergeCell ref="C28:D28"/>
    <mergeCell ref="F28:G28"/>
    <mergeCell ref="B13:M13"/>
    <mergeCell ref="B14:M14"/>
    <mergeCell ref="B2:M2"/>
    <mergeCell ref="O2:Q2"/>
    <mergeCell ref="S2:U2"/>
    <mergeCell ref="B3:M3"/>
    <mergeCell ref="A4:A14"/>
    <mergeCell ref="B4:M4"/>
    <mergeCell ref="C5:D6"/>
    <mergeCell ref="C7:D8"/>
    <mergeCell ref="F7:G7"/>
    <mergeCell ref="F8:G8"/>
    <mergeCell ref="C9:D10"/>
    <mergeCell ref="G9:H9"/>
    <mergeCell ref="G10:H10"/>
    <mergeCell ref="C11:D12"/>
    <mergeCell ref="F11:G11"/>
    <mergeCell ref="H11:I11"/>
  </mergeCells>
  <pageMargins left="0.7" right="0.7" top="0.75" bottom="0.75" header="0.3" footer="0.3"/>
  <headerFooter>
    <oddFooter>&amp;C_x000D_&amp;1#&amp;"Calibri"&amp;8&amp;K000000 INTERNAL. This information is accessible to ADB Management and staff. It may be shared outside ADB with appropriate permission.</oddFooter>
  </headerFooter>
  <drawing r:id="rId1"/>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C338520-BB16-4C2B-A5FD-6418452F95A6}">
  <sheetPr codeName="Sheet38"/>
  <dimension ref="A1:U34"/>
  <sheetViews>
    <sheetView zoomScale="70" zoomScaleNormal="70" workbookViewId="0">
      <pane ySplit="2" topLeftCell="A19" activePane="bottomLeft" state="frozen"/>
      <selection pane="bottomLeft" activeCell="A2" sqref="A2"/>
      <selection activeCell="A2" sqref="A2"/>
    </sheetView>
  </sheetViews>
  <sheetFormatPr defaultColWidth="8.85546875" defaultRowHeight="12.95"/>
  <cols>
    <col min="1" max="1" width="15.28515625" style="106" customWidth="1"/>
    <col min="2" max="13" width="11.85546875" style="106" customWidth="1"/>
    <col min="14" max="14" width="5.140625" style="106" customWidth="1"/>
    <col min="15" max="16" width="8.85546875" style="106"/>
    <col min="17" max="17" width="8.85546875" style="106" customWidth="1"/>
    <col min="18" max="18" width="2.28515625" style="106" customWidth="1"/>
    <col min="19" max="16384" width="8.85546875" style="106"/>
  </cols>
  <sheetData>
    <row r="1" spans="1:21" ht="14.1" thickBot="1"/>
    <row r="2" spans="1:21" ht="22.35" customHeight="1" thickBot="1">
      <c r="A2" s="89" t="e" cm="1">
        <f t="array" aca="1" ref="A2" ca="1">MID(CELL("filename",A2),FIND("]",CELL("filename",A2))+1,255)</f>
        <v>#VALUE!</v>
      </c>
      <c r="B2" s="318" t="e">
        <f ca="1">IF(VLOOKUP(A2,'Raw Data'!C6:D154,2,FALSE)="","",VLOOKUP(A2,'Raw Data'!C6:D154,2,FALSE))</f>
        <v>#VALUE!</v>
      </c>
      <c r="C2" s="319"/>
      <c r="D2" s="319"/>
      <c r="E2" s="319"/>
      <c r="F2" s="319"/>
      <c r="G2" s="319"/>
      <c r="H2" s="319"/>
      <c r="I2" s="319"/>
      <c r="J2" s="319"/>
      <c r="K2" s="319"/>
      <c r="L2" s="319"/>
      <c r="M2" s="320"/>
      <c r="N2" s="136"/>
      <c r="O2" s="386" t="str">
        <f>HYPERLINK("#'National level'!A15","Back to National level sheet")</f>
        <v>Back to National level sheet</v>
      </c>
      <c r="P2" s="321"/>
      <c r="Q2" s="321"/>
      <c r="S2" s="387" t="str">
        <f>HYPERLINK("#'Project level'!A21","Back to Project level sheet")</f>
        <v>Back to Project level sheet</v>
      </c>
      <c r="T2" s="387"/>
      <c r="U2" s="387"/>
    </row>
    <row r="3" spans="1:21" ht="150.75" customHeight="1" thickBot="1">
      <c r="A3" s="90" t="s">
        <v>500</v>
      </c>
      <c r="B3" s="323" t="s">
        <v>690</v>
      </c>
      <c r="C3" s="324"/>
      <c r="D3" s="324"/>
      <c r="E3" s="324"/>
      <c r="F3" s="324"/>
      <c r="G3" s="324"/>
      <c r="H3" s="324"/>
      <c r="I3" s="324"/>
      <c r="J3" s="324"/>
      <c r="K3" s="324"/>
      <c r="L3" s="324"/>
      <c r="M3" s="325"/>
      <c r="N3" s="122"/>
    </row>
    <row r="4" spans="1:21" ht="14.1" thickBot="1">
      <c r="A4" s="278" t="s">
        <v>502</v>
      </c>
      <c r="B4" s="295"/>
      <c r="C4" s="296"/>
      <c r="D4" s="296"/>
      <c r="E4" s="296"/>
      <c r="F4" s="296"/>
      <c r="G4" s="296"/>
      <c r="H4" s="296"/>
      <c r="I4" s="296"/>
      <c r="J4" s="296"/>
      <c r="K4" s="296"/>
      <c r="L4" s="296"/>
      <c r="M4" s="297"/>
      <c r="N4" s="125"/>
    </row>
    <row r="5" spans="1:21" ht="26.85" customHeight="1" thickBot="1">
      <c r="A5" s="294"/>
      <c r="C5" s="326" t="s">
        <v>77</v>
      </c>
      <c r="D5" s="327"/>
      <c r="E5" s="93" t="s">
        <v>78</v>
      </c>
      <c r="F5" s="93" t="s">
        <v>79</v>
      </c>
      <c r="G5" s="93" t="s">
        <v>80</v>
      </c>
      <c r="H5" s="93" t="s">
        <v>81</v>
      </c>
      <c r="I5" s="93" t="s">
        <v>82</v>
      </c>
      <c r="M5" s="107"/>
    </row>
    <row r="6" spans="1:21" ht="15" thickBot="1">
      <c r="A6" s="294"/>
      <c r="C6" s="328"/>
      <c r="D6" s="329"/>
      <c r="E6" s="94" t="e">
        <f ca="1">IF(VLOOKUP($A$2,Table1[[Practice no.]:[Mt]],3,FALSE)="N/A","",VLOOKUP($A$2,Table1[[Practice no.]:[Mt]],3,FALSE))</f>
        <v>#VALUE!</v>
      </c>
      <c r="F6" s="94" t="e">
        <f ca="1">IF(VLOOKUP($A$2,Table1[[Practice no.]:[F]],4,FALSE)="N/A","",VLOOKUP($A$2,Table1[[Practice no.]:[F]],4,FALSE))</f>
        <v>#VALUE!</v>
      </c>
      <c r="G6" s="94" t="e">
        <f ca="1">IF(VLOOKUP($A$2,Table1[[Practice no.]:[A]],5,FALSE)="N/A","",VLOOKUP($A$2,Table1[[Practice no.]:[A]],5,FALSE))</f>
        <v>#VALUE!</v>
      </c>
      <c r="H6" s="94" t="e">
        <f ca="1">IF(VLOOKUP($A$2,Table1[[Practice no.]:[T]],6,FALSE)="N/A","",VLOOKUP($A$2,Table1[[Practice no.]:[T]],6,FALSE))</f>
        <v>#VALUE!</v>
      </c>
      <c r="I6" s="94" t="e">
        <f ca="1">IF(VLOOKUP($A$2,Table1[[Practice no.]:[PI]],7,FALSE)="N/A","",VLOOKUP($A$2,Table1[[Practice no.]:[PI]],7,FALSE))</f>
        <v>#VALUE!</v>
      </c>
      <c r="M6" s="107"/>
    </row>
    <row r="7" spans="1:21" ht="26.85" customHeight="1" thickBot="1">
      <c r="A7" s="294"/>
      <c r="C7" s="326" t="s">
        <v>83</v>
      </c>
      <c r="D7" s="327"/>
      <c r="E7" s="95" t="s">
        <v>84</v>
      </c>
      <c r="F7" s="330" t="s">
        <v>85</v>
      </c>
      <c r="G7" s="331"/>
      <c r="H7" s="95" t="s">
        <v>86</v>
      </c>
      <c r="I7" s="95" t="s">
        <v>87</v>
      </c>
      <c r="M7" s="107"/>
    </row>
    <row r="8" spans="1:21" ht="15" thickBot="1">
      <c r="A8" s="294"/>
      <c r="C8" s="328"/>
      <c r="D8" s="329"/>
      <c r="E8" s="94" t="e">
        <f ca="1">IF(VLOOKUP($A$2,Table1[[Practice no.]:[LR]],8,FALSE)="N/A","",VLOOKUP(A$2,Table1[[Practice no.]:[LR]],8,FALSE))</f>
        <v>#VALUE!</v>
      </c>
      <c r="F8" s="311" t="e">
        <f ca="1">IF(VLOOKUP($A$2,Table1[[Practice no.]:[PH]],9,FALSE)="N/A","",VLOOKUP($A$2,Table1[[Practice no.]:[PH]],9,FALSE))</f>
        <v>#VALUE!</v>
      </c>
      <c r="G8" s="312"/>
      <c r="H8" s="94" t="e">
        <f ca="1">IF(VLOOKUP($A$2,Table1[[Practice no.]:[EH]],10,FALSE)="N/A","",VLOOKUP($A$2,Table1[[Practice no.]:[EH]],10,FALSE))</f>
        <v>#VALUE!</v>
      </c>
      <c r="I8" s="94" t="e">
        <f ca="1">IF(VLOOKUP($A$2,Table1[[Practice no.]:[UR]],11,FALSE)="N/A","",VLOOKUP($A$2,Table1[[Practice no.]:[UR]],11,FALSE))</f>
        <v>#VALUE!</v>
      </c>
      <c r="M8" s="107"/>
    </row>
    <row r="9" spans="1:21" ht="26.85" customHeight="1" thickBot="1">
      <c r="A9" s="294"/>
      <c r="C9" s="332" t="s">
        <v>88</v>
      </c>
      <c r="D9" s="333"/>
      <c r="E9" s="95" t="s">
        <v>89</v>
      </c>
      <c r="F9" s="95" t="s">
        <v>90</v>
      </c>
      <c r="G9" s="330" t="s">
        <v>91</v>
      </c>
      <c r="H9" s="331"/>
      <c r="I9" s="95" t="s">
        <v>92</v>
      </c>
      <c r="M9" s="107"/>
    </row>
    <row r="10" spans="1:21" ht="15" thickBot="1">
      <c r="A10" s="294"/>
      <c r="C10" s="334"/>
      <c r="D10" s="335"/>
      <c r="E10" s="94" t="e">
        <f ca="1">IF(VLOOKUP($A$2,Table1[[Practice no.]:[P]],12,FALSE)="N/A","",VLOOKUP($A$2,Table1[[Practice no.]:[P]],12,FALSE))</f>
        <v>#VALUE!</v>
      </c>
      <c r="F10" s="94" t="e">
        <f ca="1">IF(VLOOKUP($A$2,Table1[[Practice no.]:[D]],13,FALSE)="N/A","",VLOOKUP($A$2,Table1[[Practice no.]:[D]],13,FALSE))</f>
        <v>#VALUE!</v>
      </c>
      <c r="G10" s="313" t="e">
        <f ca="1">IF(VLOOKUP($A$2,Table1[[Practice no.]:[C]],14,FALSE)="N/A","",VLOOKUP($A$2,Table1[[Practice no.]:[C]],14,FALSE))</f>
        <v>#VALUE!</v>
      </c>
      <c r="H10" s="314"/>
      <c r="I10" s="96" t="e">
        <f ca="1">IF(VLOOKUP($A$2,Table1[[Practice no.]:[M]],15,FALSE)="N/A","",VLOOKUP($A$2,Table1[[Practice no.]:[M]],15,FALSE))</f>
        <v>#VALUE!</v>
      </c>
      <c r="M10" s="107"/>
    </row>
    <row r="11" spans="1:21" ht="14.1" customHeight="1" thickBot="1">
      <c r="A11" s="294"/>
      <c r="C11" s="332" t="s">
        <v>93</v>
      </c>
      <c r="D11" s="333"/>
      <c r="E11" s="95" t="s">
        <v>94</v>
      </c>
      <c r="F11" s="330" t="s">
        <v>95</v>
      </c>
      <c r="G11" s="331"/>
      <c r="H11" s="330" t="s">
        <v>96</v>
      </c>
      <c r="I11" s="331"/>
      <c r="M11" s="107"/>
    </row>
    <row r="12" spans="1:21" ht="15" thickBot="1">
      <c r="A12" s="294"/>
      <c r="C12" s="334"/>
      <c r="D12" s="335"/>
      <c r="E12" s="94" t="e">
        <f ca="1">IF(VLOOKUP($A$2,Table1[[Practice no.]:[In]],16,FALSE)="N/A","",VLOOKUP($A$2,Table1[[Practice no.]:[In]],16,FALSE))</f>
        <v>#VALUE!</v>
      </c>
      <c r="F12" s="311" t="e">
        <f ca="1">IF(VLOOKUP($A$2,Table1[[Practice no.]:[Pr]],17,FALSE)="N/A","",VLOOKUP($A$2,Table1[[Practice no.]:[Pr]],17,FALSE))</f>
        <v>#VALUE!</v>
      </c>
      <c r="G12" s="312"/>
      <c r="H12" s="313" t="e">
        <f ca="1">IF(VLOOKUP($A$2,Table1[[Practice no.]:[Tr]],18,FALSE)="N/A","",VLOOKUP($A$2,Table1[[Practice no.]:[Tr]],18,FALSE))</f>
        <v>#VALUE!</v>
      </c>
      <c r="I12" s="314"/>
      <c r="M12" s="107"/>
    </row>
    <row r="13" spans="1:21">
      <c r="A13" s="294"/>
      <c r="B13" s="315"/>
      <c r="C13" s="316"/>
      <c r="D13" s="316"/>
      <c r="E13" s="316"/>
      <c r="F13" s="316"/>
      <c r="G13" s="316"/>
      <c r="H13" s="316"/>
      <c r="I13" s="316"/>
      <c r="J13" s="316"/>
      <c r="K13" s="316"/>
      <c r="L13" s="316"/>
      <c r="M13" s="317"/>
      <c r="N13" s="125"/>
    </row>
    <row r="14" spans="1:21" ht="14.1" thickBot="1">
      <c r="A14" s="279"/>
      <c r="B14" s="288"/>
      <c r="C14" s="289"/>
      <c r="D14" s="289"/>
      <c r="E14" s="289"/>
      <c r="F14" s="289"/>
      <c r="G14" s="289"/>
      <c r="H14" s="289"/>
      <c r="I14" s="289"/>
      <c r="J14" s="289"/>
      <c r="K14" s="289"/>
      <c r="L14" s="289"/>
      <c r="M14" s="290"/>
      <c r="N14" s="125"/>
    </row>
    <row r="15" spans="1:21">
      <c r="A15" s="278" t="s">
        <v>503</v>
      </c>
      <c r="B15" s="97">
        <v>1</v>
      </c>
      <c r="C15" s="97">
        <v>2</v>
      </c>
      <c r="D15" s="97">
        <v>3</v>
      </c>
      <c r="E15" s="98">
        <v>4</v>
      </c>
      <c r="F15" s="98">
        <v>5</v>
      </c>
      <c r="G15" s="98">
        <v>6</v>
      </c>
      <c r="H15" s="99">
        <v>7</v>
      </c>
      <c r="I15" s="99">
        <v>8</v>
      </c>
      <c r="J15" s="99">
        <v>9</v>
      </c>
      <c r="K15" s="100">
        <v>10</v>
      </c>
      <c r="L15" s="100">
        <v>11</v>
      </c>
      <c r="M15" s="100">
        <v>12</v>
      </c>
      <c r="N15" s="137"/>
    </row>
    <row r="16" spans="1:21" ht="17.100000000000001" thickBot="1">
      <c r="A16" s="294"/>
      <c r="B16" s="101" t="s">
        <v>504</v>
      </c>
      <c r="C16" s="101" t="s">
        <v>505</v>
      </c>
      <c r="D16" s="101" t="s">
        <v>506</v>
      </c>
      <c r="E16" s="102" t="s">
        <v>507</v>
      </c>
      <c r="F16" s="102" t="s">
        <v>508</v>
      </c>
      <c r="G16" s="102" t="s">
        <v>509</v>
      </c>
      <c r="H16" s="103" t="s">
        <v>510</v>
      </c>
      <c r="I16" s="103" t="s">
        <v>511</v>
      </c>
      <c r="J16" s="103" t="s">
        <v>512</v>
      </c>
      <c r="K16" s="104" t="s">
        <v>513</v>
      </c>
      <c r="L16" s="104" t="s">
        <v>514</v>
      </c>
      <c r="M16" s="104" t="s">
        <v>515</v>
      </c>
      <c r="N16" s="137"/>
    </row>
    <row r="17" spans="1:14" ht="23.1" customHeight="1" thickBot="1">
      <c r="A17" s="279"/>
      <c r="B17" s="112" t="e">
        <f ca="1">IF(VLOOKUP($A$2,Table1[[Practice no.]:[ 1 C02]],19,FALSE)="N/A","",VLOOKUP(VLOOKUP($A$2,Table1[[Practice no.]:[ 1 C02]],19,FALSE),List!$A$2:$B$3,2,FALSE))</f>
        <v>#VALUE!</v>
      </c>
      <c r="C17" s="112" t="e">
        <f ca="1">IF(VLOOKUP($A$2,Table1[[Practice no.]:[2 Res]],20,FALSE)="N/A","",VLOOKUP(VLOOKUP($A$2,Table1[[Practice no.]:[2 Res]],20,FALSE),List!$A$2:$B$3,2,FALSE))</f>
        <v>#VALUE!</v>
      </c>
      <c r="D17" s="112" t="e">
        <f ca="1">IF(VLOOKUP($A$2,Table1[[Practice no.]:[3 W&amp;L]],21,FALSE)="N/A","",VLOOKUP(VLOOKUP($A$2,Table1[[Practice no.]:[3 W&amp;L]],21,FALSE),List!$A$2:$B$3,2,FALSE))</f>
        <v>#VALUE!</v>
      </c>
      <c r="E17" s="112" t="e">
        <f ca="1">IF(VLOOKUP($A$2,Table1[[Practice no.]:[4 
Pol]],22,FALSE)="N/A","",VLOOKUP(VLOOKUP($A$2,Table1[[Practice no.]:[4 
Pol]],22,FALSE),List!$A$2:$B$3,2,FALSE))</f>
        <v>#VALUE!</v>
      </c>
      <c r="F17" s="112" t="e">
        <f ca="1">IF(VLOOKUP($A$2,Table1[[Practice no.]:[5 QoL]],23,FALSE)="N/A","",VLOOKUP(VLOOKUP($A$2,Table1[[Practice no.]:[5 QoL]],23,FALSE),List!$A$2:$B$3,2,FALSE))</f>
        <v>#VALUE!</v>
      </c>
      <c r="G17" s="112" t="e">
        <f ca="1">IF(VLOOKUP($A$2,Table1[[Practice no.]:[6 
Bio]],24,FALSE)="N/A","",VLOOKUP(VLOOKUP($A$2,Table1[[Practice no.]:[6 
Bio]],24,FALSE),List!$A$2:$B$3,2,FALSE))</f>
        <v>#VALUE!</v>
      </c>
      <c r="H17" s="112" t="e">
        <f ca="1">IF(VLOOKUP($A$2,Table1[[Practice no.]:[7 
Dis]],25,FALSE)="N/A","",VLOOKUP(VLOOKUP($A$2,Table1[[Practice no.]:[7 
Dis]],25,FALSE),List!$A$2:$B$3,2,FALSE))</f>
        <v>#VALUE!</v>
      </c>
      <c r="I17" s="112" t="e">
        <f ca="1">IF(VLOOKUP($A$2,Table1[[Practice no.]:[8 
Mat]],26,FALSE)="N/A","",VLOOKUP(VLOOKUP($A$2,Table1[[Practice no.]:[8 
Mat]],26,FALSE),List!$A$2:$B$3,2,FALSE))</f>
        <v>#VALUE!</v>
      </c>
      <c r="J17" s="112" t="e">
        <f ca="1">IF(VLOOKUP($A$2,Table1[[Practice no.]:[9 
Inc]],27,FALSE)="N/A","",VLOOKUP(VLOOKUP($A$2,Table1[[Practice no.]:[9 
Inc]],27,FALSE),List!$A$2:$B$3,2,FALSE))</f>
        <v>#VALUE!</v>
      </c>
      <c r="K17" s="112" t="e">
        <f ca="1">IF(VLOOKUP($A$2,Table1[[Practice no.]:[10 Con]],28,FALSE)="N/A","",VLOOKUP(VLOOKUP($A$2,Table1[[Practice no.]:[10 Con]],28,FALSE),List!$A$2:$B$3,2,FALSE))</f>
        <v>#VALUE!</v>
      </c>
      <c r="L17" s="112" t="e">
        <f ca="1">IF(VLOOKUP($A$2,Table1[[Practice no.]:[11 Saf]],29,FALSE)="N/A","",VLOOKUP(VLOOKUP($A$2,Table1[[Practice no.]:[11 Saf]],29,FALSE),List!$A$2:$B$3,2,FALSE))</f>
        <v>#VALUE!</v>
      </c>
      <c r="M17" s="112" t="e">
        <f ca="1">IF(VLOOKUP($A$2,Table1[[Practice no.]:[12 Aff]],30,FALSE)="N/A","",VLOOKUP(VLOOKUP($A$2,Table1[[Practice no.]:[12 Aff]],30,FALSE),List!$A$2:$B$3,2,FALSE))</f>
        <v>#VALUE!</v>
      </c>
      <c r="N17" s="138"/>
    </row>
    <row r="18" spans="1:14" ht="125.85" customHeight="1">
      <c r="A18" s="278" t="s">
        <v>516</v>
      </c>
      <c r="B18" s="298" t="s">
        <v>691</v>
      </c>
      <c r="C18" s="299"/>
      <c r="D18" s="299"/>
      <c r="E18" s="299"/>
      <c r="F18" s="299"/>
      <c r="G18" s="299"/>
      <c r="H18" s="299"/>
      <c r="I18" s="299"/>
      <c r="J18" s="299"/>
      <c r="K18" s="299"/>
      <c r="L18" s="299"/>
      <c r="M18" s="300"/>
      <c r="N18" s="133"/>
    </row>
    <row r="19" spans="1:14" ht="227.1" customHeight="1" thickBot="1">
      <c r="A19" s="279"/>
      <c r="B19" s="301"/>
      <c r="C19" s="302"/>
      <c r="D19" s="302"/>
      <c r="E19" s="302"/>
      <c r="F19" s="302"/>
      <c r="G19" s="302"/>
      <c r="H19" s="302"/>
      <c r="I19" s="302"/>
      <c r="J19" s="302"/>
      <c r="K19" s="302"/>
      <c r="L19" s="302"/>
      <c r="M19" s="303"/>
      <c r="N19" s="133"/>
    </row>
    <row r="20" spans="1:14" ht="195" customHeight="1">
      <c r="A20" s="304" t="s">
        <v>518</v>
      </c>
      <c r="B20" s="120"/>
      <c r="C20" s="121"/>
      <c r="D20" s="121"/>
      <c r="E20" s="121"/>
      <c r="F20" s="121"/>
      <c r="G20" s="121"/>
      <c r="H20" s="121"/>
      <c r="I20" s="121"/>
      <c r="J20" s="121"/>
      <c r="K20" s="121"/>
      <c r="L20" s="121"/>
      <c r="M20" s="124"/>
      <c r="N20" s="134"/>
    </row>
    <row r="21" spans="1:14" ht="30" customHeight="1">
      <c r="A21" s="338"/>
      <c r="B21" s="382" t="s">
        <v>692</v>
      </c>
      <c r="C21" s="383"/>
      <c r="D21" s="383"/>
      <c r="E21" s="383"/>
      <c r="F21" s="383"/>
      <c r="G21" s="383"/>
      <c r="H21" s="384" t="s">
        <v>693</v>
      </c>
      <c r="I21" s="384"/>
      <c r="J21" s="384"/>
      <c r="K21" s="384"/>
      <c r="L21" s="384"/>
      <c r="M21" s="385"/>
      <c r="N21" s="127"/>
    </row>
    <row r="22" spans="1:14" ht="123.75" customHeight="1">
      <c r="A22" s="338"/>
      <c r="B22" s="118"/>
      <c r="C22" s="119"/>
      <c r="D22" s="119"/>
      <c r="E22" s="116"/>
      <c r="F22" s="119"/>
      <c r="G22" s="119"/>
      <c r="H22" s="119"/>
      <c r="I22" s="119"/>
      <c r="J22" s="122"/>
      <c r="K22" s="116"/>
      <c r="L22" s="116"/>
      <c r="M22" s="117"/>
      <c r="N22" s="116"/>
    </row>
    <row r="23" spans="1:14" ht="23.1" customHeight="1" thickBot="1">
      <c r="A23" s="305"/>
      <c r="B23" s="339" t="s">
        <v>694</v>
      </c>
      <c r="C23" s="340"/>
      <c r="D23" s="340"/>
      <c r="E23" s="340"/>
      <c r="F23" s="340"/>
      <c r="G23" s="340"/>
      <c r="H23" s="340"/>
      <c r="I23" s="340"/>
      <c r="J23" s="340"/>
      <c r="K23" s="340"/>
      <c r="L23" s="340"/>
      <c r="M23" s="374"/>
      <c r="N23" s="119"/>
    </row>
    <row r="24" spans="1:14" ht="14.1" thickBot="1">
      <c r="A24" s="278" t="s">
        <v>57</v>
      </c>
      <c r="B24" s="295"/>
      <c r="C24" s="296"/>
      <c r="D24" s="296"/>
      <c r="E24" s="296"/>
      <c r="F24" s="296"/>
      <c r="G24" s="296"/>
      <c r="H24" s="296"/>
      <c r="I24" s="296"/>
      <c r="J24" s="296"/>
      <c r="K24" s="296"/>
      <c r="L24" s="296"/>
      <c r="M24" s="297"/>
      <c r="N24" s="125"/>
    </row>
    <row r="25" spans="1:14" ht="32.1" customHeight="1" thickBot="1">
      <c r="A25" s="294"/>
      <c r="C25" s="286" t="s">
        <v>42</v>
      </c>
      <c r="D25" s="287"/>
      <c r="E25" s="105" t="e">
        <f ca="1">IF(VLOOKUP($A$2,Table1[[Practice no.]:[1]],31,FALSE)="N/A","",VLOOKUP($A$2,Table1[[Practice no.]:[1]],31,FALSE))</f>
        <v>#VALUE!</v>
      </c>
      <c r="F25" s="286" t="s">
        <v>520</v>
      </c>
      <c r="G25" s="287"/>
      <c r="H25" s="105" t="e">
        <f ca="1">IF(VLOOKUP($A$2,Table1[[Practice no.]:[7]],37,FALSE)="N/A","",VLOOKUP($A$2,Table1[[Practice no.]:[7]],37,FALSE))</f>
        <v>#VALUE!</v>
      </c>
      <c r="M25" s="107"/>
    </row>
    <row r="26" spans="1:14" ht="32.1" customHeight="1" thickBot="1">
      <c r="A26" s="294"/>
      <c r="C26" s="286" t="s">
        <v>44</v>
      </c>
      <c r="D26" s="287"/>
      <c r="E26" s="105" t="e">
        <f ca="1">IF(VLOOKUP($A$2,Table1[[Practice no.]:[2]],32,FALSE)="N/A","",VLOOKUP($A$2,Table1[[Practice no.]:[2]],32,FALSE))</f>
        <v>#VALUE!</v>
      </c>
      <c r="F26" s="286" t="s">
        <v>45</v>
      </c>
      <c r="G26" s="287"/>
      <c r="H26" s="105" t="e">
        <f ca="1">IF(VLOOKUP($A$2,Table1[[Practice no.]:[8]],38,FALSE)="N/A","",VLOOKUP($A$2,Table1[[Practice no.]:[8]],38,FALSE))</f>
        <v>#VALUE!</v>
      </c>
      <c r="M26" s="107"/>
    </row>
    <row r="27" spans="1:14" ht="32.1" customHeight="1" thickBot="1">
      <c r="A27" s="294"/>
      <c r="C27" s="286" t="s">
        <v>46</v>
      </c>
      <c r="D27" s="287"/>
      <c r="E27" s="105" t="e">
        <f ca="1">IF(VLOOKUP($A$2,Table1[[Practice no.]:[3]],33,FALSE)="N/A","",VLOOKUP($A$2,Table1[[Practice no.]:[3]],33,FALSE))</f>
        <v>#VALUE!</v>
      </c>
      <c r="F27" s="286" t="s">
        <v>47</v>
      </c>
      <c r="G27" s="287"/>
      <c r="H27" s="105" t="e">
        <f ca="1">IF(VLOOKUP($A$2,Table1[[Practice no.]:[9]],39,FALSE)="N/A","",VLOOKUP($A$2,Table1[[Practice no.]:[9]],39,FALSE))</f>
        <v>#VALUE!</v>
      </c>
      <c r="M27" s="107"/>
    </row>
    <row r="28" spans="1:14" ht="32.1" customHeight="1" thickBot="1">
      <c r="A28" s="294"/>
      <c r="C28" s="286" t="s">
        <v>48</v>
      </c>
      <c r="D28" s="287"/>
      <c r="E28" s="105" t="e">
        <f ca="1">IF(VLOOKUP($A$2,Table1[[Practice no.]:[4]],34,FALSE)="N/A","",VLOOKUP($A$2,Table1[[Practice no.]:[4]],34,FALSE))</f>
        <v>#VALUE!</v>
      </c>
      <c r="F28" s="286" t="s">
        <v>49</v>
      </c>
      <c r="G28" s="287"/>
      <c r="H28" s="105" t="e">
        <f ca="1">IF(VLOOKUP($A$2,Table1[[Practice no.]:[10]],40,FALSE)="N/A","",VLOOKUP($A$2,Table1[[Practice no.]:[10]],40,FALSE))</f>
        <v>#VALUE!</v>
      </c>
      <c r="M28" s="107"/>
    </row>
    <row r="29" spans="1:14" ht="32.1" customHeight="1" thickBot="1">
      <c r="A29" s="294"/>
      <c r="C29" s="286" t="s">
        <v>50</v>
      </c>
      <c r="D29" s="287"/>
      <c r="E29" s="105" t="e">
        <f ca="1">IF(VLOOKUP($A$2,Table1[[Practice no.]:[5]],35,FALSE)="N/A","",VLOOKUP($A$2,Table1[[Practice no.]:[5]],35,FALSE))</f>
        <v>#VALUE!</v>
      </c>
      <c r="F29" s="286" t="s">
        <v>51</v>
      </c>
      <c r="G29" s="287"/>
      <c r="H29" s="105" t="e">
        <f ca="1">IF(VLOOKUP($A$2,Table1[[Practice no.]:[11]],41,FALSE)="N/A","",VLOOKUP($A$2,Table1[[Practice no.]:[11]],41,FALSE))</f>
        <v>#VALUE!</v>
      </c>
      <c r="M29" s="107"/>
    </row>
    <row r="30" spans="1:14" ht="32.1" customHeight="1" thickBot="1">
      <c r="A30" s="294"/>
      <c r="C30" s="286" t="s">
        <v>52</v>
      </c>
      <c r="D30" s="287"/>
      <c r="E30" s="105" t="e">
        <f ca="1">IF(VLOOKUP($A$2,Table1[[Practice no.]:[6]],36,FALSE)="N/A","",VLOOKUP($A$2,Table1[[Practice no.]:[6]],36,FALSE))</f>
        <v>#VALUE!</v>
      </c>
      <c r="F30" s="286" t="s">
        <v>53</v>
      </c>
      <c r="G30" s="287"/>
      <c r="H30" s="105" t="e">
        <f ca="1">IF(VLOOKUP($A$2,Table1[[Practice no.]:[12]],42,FALSE)="N/A","",VLOOKUP($A$2,Table1[[Practice no.]:[12]],42,FALSE))</f>
        <v>#VALUE!</v>
      </c>
      <c r="M30" s="107"/>
    </row>
    <row r="31" spans="1:14" ht="14.1" thickBot="1">
      <c r="A31" s="279"/>
      <c r="B31" s="288"/>
      <c r="C31" s="289"/>
      <c r="D31" s="289"/>
      <c r="E31" s="289"/>
      <c r="F31" s="289"/>
      <c r="G31" s="289"/>
      <c r="H31" s="289"/>
      <c r="I31" s="289"/>
      <c r="J31" s="289"/>
      <c r="K31" s="289"/>
      <c r="L31" s="289"/>
      <c r="M31" s="290"/>
      <c r="N31" s="125"/>
    </row>
    <row r="32" spans="1:14" ht="252" customHeight="1" thickBot="1">
      <c r="A32" s="92" t="s">
        <v>521</v>
      </c>
      <c r="B32" s="291" t="s">
        <v>695</v>
      </c>
      <c r="C32" s="292"/>
      <c r="D32" s="292"/>
      <c r="E32" s="292"/>
      <c r="F32" s="292"/>
      <c r="G32" s="292"/>
      <c r="H32" s="292"/>
      <c r="I32" s="292"/>
      <c r="J32" s="292"/>
      <c r="K32" s="292"/>
      <c r="L32" s="292"/>
      <c r="M32" s="293"/>
      <c r="N32" s="122"/>
    </row>
    <row r="33" spans="1:14" ht="80.849999999999994" customHeight="1">
      <c r="A33" s="278" t="s">
        <v>523</v>
      </c>
      <c r="B33" s="280" t="s">
        <v>696</v>
      </c>
      <c r="C33" s="281"/>
      <c r="D33" s="281"/>
      <c r="E33" s="281"/>
      <c r="F33" s="281"/>
      <c r="G33" s="281"/>
      <c r="H33" s="281"/>
      <c r="I33" s="281"/>
      <c r="J33" s="281"/>
      <c r="K33" s="281"/>
      <c r="L33" s="281"/>
      <c r="M33" s="282"/>
      <c r="N33" s="133"/>
    </row>
    <row r="34" spans="1:14" ht="193.35" customHeight="1" thickBot="1">
      <c r="A34" s="279"/>
      <c r="B34" s="283"/>
      <c r="C34" s="284"/>
      <c r="D34" s="284"/>
      <c r="E34" s="284"/>
      <c r="F34" s="284"/>
      <c r="G34" s="284"/>
      <c r="H34" s="284"/>
      <c r="I34" s="284"/>
      <c r="J34" s="284"/>
      <c r="K34" s="284"/>
      <c r="L34" s="284"/>
      <c r="M34" s="285"/>
      <c r="N34" s="133"/>
    </row>
  </sheetData>
  <sheetProtection sheet="1" objects="1" scenarios="1"/>
  <mergeCells count="46">
    <mergeCell ref="B2:M2"/>
    <mergeCell ref="O2:Q2"/>
    <mergeCell ref="S2:U2"/>
    <mergeCell ref="B3:M3"/>
    <mergeCell ref="A4:A14"/>
    <mergeCell ref="B4:M4"/>
    <mergeCell ref="C5:D6"/>
    <mergeCell ref="C7:D8"/>
    <mergeCell ref="F7:G7"/>
    <mergeCell ref="F8:G8"/>
    <mergeCell ref="C9:D10"/>
    <mergeCell ref="G9:H9"/>
    <mergeCell ref="G10:H10"/>
    <mergeCell ref="C11:D12"/>
    <mergeCell ref="F11:G11"/>
    <mergeCell ref="H11:I11"/>
    <mergeCell ref="F12:G12"/>
    <mergeCell ref="H12:I12"/>
    <mergeCell ref="A15:A17"/>
    <mergeCell ref="A18:A19"/>
    <mergeCell ref="B18:M19"/>
    <mergeCell ref="A20:A23"/>
    <mergeCell ref="B23:G23"/>
    <mergeCell ref="H23:M23"/>
    <mergeCell ref="C27:D27"/>
    <mergeCell ref="F27:G27"/>
    <mergeCell ref="C25:D25"/>
    <mergeCell ref="F25:G25"/>
    <mergeCell ref="C26:D26"/>
    <mergeCell ref="F26:G26"/>
    <mergeCell ref="C28:D28"/>
    <mergeCell ref="F28:G28"/>
    <mergeCell ref="B13:M13"/>
    <mergeCell ref="B14:M14"/>
    <mergeCell ref="A33:A34"/>
    <mergeCell ref="B33:M34"/>
    <mergeCell ref="B21:G21"/>
    <mergeCell ref="H21:M21"/>
    <mergeCell ref="C29:D29"/>
    <mergeCell ref="F29:G29"/>
    <mergeCell ref="C30:D30"/>
    <mergeCell ref="F30:G30"/>
    <mergeCell ref="B31:M31"/>
    <mergeCell ref="B32:M32"/>
    <mergeCell ref="A24:A31"/>
    <mergeCell ref="B24:M24"/>
  </mergeCells>
  <pageMargins left="0.7" right="0.7" top="0.75" bottom="0.75" header="0.3" footer="0.3"/>
  <headerFooter>
    <oddFooter>&amp;C_x000D_&amp;1#&amp;"Calibri"&amp;8&amp;K000000 INTERNAL. This information is accessible to ADB Management and staff. It may be shared outside ADB with appropriate permission.</oddFooter>
  </headerFooter>
  <drawing r:id="rId1"/>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687F071-0DF4-4B94-9A1E-6A66908FACC9}">
  <sheetPr codeName="Sheet39"/>
  <dimension ref="A1:U34"/>
  <sheetViews>
    <sheetView zoomScale="70" zoomScaleNormal="70" workbookViewId="0">
      <pane ySplit="2" topLeftCell="A7" activePane="bottomLeft" state="frozen"/>
      <selection pane="bottomLeft" activeCell="A2" sqref="A2"/>
      <selection activeCell="A2" sqref="A2"/>
    </sheetView>
  </sheetViews>
  <sheetFormatPr defaultColWidth="8.85546875" defaultRowHeight="12.95"/>
  <cols>
    <col min="1" max="1" width="15.28515625" style="106" customWidth="1"/>
    <col min="2" max="13" width="11.85546875" style="106" customWidth="1"/>
    <col min="14" max="14" width="5.140625" style="106" customWidth="1"/>
    <col min="15" max="16" width="8.85546875" style="106"/>
    <col min="17" max="17" width="8.85546875" style="106" customWidth="1"/>
    <col min="18" max="18" width="2.28515625" style="106" customWidth="1"/>
    <col min="19" max="16384" width="8.85546875" style="106"/>
  </cols>
  <sheetData>
    <row r="1" spans="1:21" ht="14.1" thickBot="1"/>
    <row r="2" spans="1:21" ht="22.35" customHeight="1" thickBot="1">
      <c r="A2" s="89" t="e" cm="1">
        <f t="array" aca="1" ref="A2" ca="1">MID(CELL("filename",A2),FIND("]",CELL("filename",A2))+1,255)</f>
        <v>#VALUE!</v>
      </c>
      <c r="B2" s="318" t="e">
        <f ca="1">IF(VLOOKUP(A2,'Raw Data'!C6:D154,2,FALSE)="","",VLOOKUP(A2,'Raw Data'!C6:D154,2,FALSE))</f>
        <v>#VALUE!</v>
      </c>
      <c r="C2" s="319"/>
      <c r="D2" s="319"/>
      <c r="E2" s="319"/>
      <c r="F2" s="319"/>
      <c r="G2" s="319"/>
      <c r="H2" s="319"/>
      <c r="I2" s="319"/>
      <c r="J2" s="319"/>
      <c r="K2" s="319"/>
      <c r="L2" s="319"/>
      <c r="M2" s="320"/>
      <c r="N2" s="136"/>
      <c r="O2" s="386" t="str">
        <f>HYPERLINK("#'National level'!A15","Back to National level sheet")</f>
        <v>Back to National level sheet</v>
      </c>
      <c r="P2" s="321"/>
      <c r="Q2" s="321"/>
      <c r="S2" s="387" t="str">
        <f>HYPERLINK("#'Project level'!A21","Back to Project level sheet")</f>
        <v>Back to Project level sheet</v>
      </c>
      <c r="T2" s="387"/>
      <c r="U2" s="387"/>
    </row>
    <row r="3" spans="1:21" ht="150.75" customHeight="1" thickBot="1">
      <c r="A3" s="90" t="s">
        <v>500</v>
      </c>
      <c r="B3" s="323" t="s">
        <v>697</v>
      </c>
      <c r="C3" s="324"/>
      <c r="D3" s="324"/>
      <c r="E3" s="324"/>
      <c r="F3" s="324"/>
      <c r="G3" s="324"/>
      <c r="H3" s="324"/>
      <c r="I3" s="324"/>
      <c r="J3" s="324"/>
      <c r="K3" s="324"/>
      <c r="L3" s="324"/>
      <c r="M3" s="325"/>
      <c r="N3" s="122"/>
    </row>
    <row r="4" spans="1:21" ht="14.1" thickBot="1">
      <c r="A4" s="278" t="s">
        <v>502</v>
      </c>
      <c r="B4" s="295"/>
      <c r="C4" s="296"/>
      <c r="D4" s="296"/>
      <c r="E4" s="296"/>
      <c r="F4" s="296"/>
      <c r="G4" s="296"/>
      <c r="H4" s="296"/>
      <c r="I4" s="296"/>
      <c r="J4" s="296"/>
      <c r="K4" s="296"/>
      <c r="L4" s="296"/>
      <c r="M4" s="297"/>
      <c r="N4" s="125"/>
    </row>
    <row r="5" spans="1:21" ht="26.85" customHeight="1" thickBot="1">
      <c r="A5" s="294"/>
      <c r="C5" s="326" t="s">
        <v>77</v>
      </c>
      <c r="D5" s="327"/>
      <c r="E5" s="93" t="s">
        <v>78</v>
      </c>
      <c r="F5" s="93" t="s">
        <v>79</v>
      </c>
      <c r="G5" s="93" t="s">
        <v>80</v>
      </c>
      <c r="H5" s="93" t="s">
        <v>81</v>
      </c>
      <c r="I5" s="93" t="s">
        <v>82</v>
      </c>
      <c r="M5" s="107"/>
    </row>
    <row r="6" spans="1:21" ht="15" thickBot="1">
      <c r="A6" s="294"/>
      <c r="C6" s="328"/>
      <c r="D6" s="329"/>
      <c r="E6" s="94" t="e">
        <f ca="1">IF(VLOOKUP($A$2,Table1[[Practice no.]:[Mt]],3,FALSE)="N/A","",VLOOKUP($A$2,Table1[[Practice no.]:[Mt]],3,FALSE))</f>
        <v>#VALUE!</v>
      </c>
      <c r="F6" s="94" t="e">
        <f ca="1">IF(VLOOKUP($A$2,Table1[[Practice no.]:[F]],4,FALSE)="N/A","",VLOOKUP($A$2,Table1[[Practice no.]:[F]],4,FALSE))</f>
        <v>#VALUE!</v>
      </c>
      <c r="G6" s="94" t="e">
        <f ca="1">IF(VLOOKUP($A$2,Table1[[Practice no.]:[A]],5,FALSE)="N/A","",VLOOKUP($A$2,Table1[[Practice no.]:[A]],5,FALSE))</f>
        <v>#VALUE!</v>
      </c>
      <c r="H6" s="94" t="e">
        <f ca="1">IF(VLOOKUP($A$2,Table1[[Practice no.]:[T]],6,FALSE)="N/A","",VLOOKUP($A$2,Table1[[Practice no.]:[T]],6,FALSE))</f>
        <v>#VALUE!</v>
      </c>
      <c r="I6" s="94" t="e">
        <f ca="1">IF(VLOOKUP($A$2,Table1[[Practice no.]:[PI]],7,FALSE)="N/A","",VLOOKUP($A$2,Table1[[Practice no.]:[PI]],7,FALSE))</f>
        <v>#VALUE!</v>
      </c>
      <c r="M6" s="107"/>
    </row>
    <row r="7" spans="1:21" ht="26.85" customHeight="1" thickBot="1">
      <c r="A7" s="294"/>
      <c r="C7" s="326" t="s">
        <v>83</v>
      </c>
      <c r="D7" s="327"/>
      <c r="E7" s="95" t="s">
        <v>84</v>
      </c>
      <c r="F7" s="330" t="s">
        <v>85</v>
      </c>
      <c r="G7" s="331"/>
      <c r="H7" s="95" t="s">
        <v>86</v>
      </c>
      <c r="I7" s="95" t="s">
        <v>87</v>
      </c>
      <c r="M7" s="107"/>
    </row>
    <row r="8" spans="1:21" ht="15" thickBot="1">
      <c r="A8" s="294"/>
      <c r="C8" s="328"/>
      <c r="D8" s="329"/>
      <c r="E8" s="94" t="e">
        <f ca="1">IF(VLOOKUP($A$2,Table1[[Practice no.]:[LR]],8,FALSE)="N/A","",VLOOKUP(A$2,Table1[[Practice no.]:[LR]],8,FALSE))</f>
        <v>#VALUE!</v>
      </c>
      <c r="F8" s="311" t="e">
        <f ca="1">IF(VLOOKUP($A$2,Table1[[Practice no.]:[PH]],9,FALSE)="N/A","",VLOOKUP($A$2,Table1[[Practice no.]:[PH]],9,FALSE))</f>
        <v>#VALUE!</v>
      </c>
      <c r="G8" s="312"/>
      <c r="H8" s="94" t="e">
        <f ca="1">IF(VLOOKUP($A$2,Table1[[Practice no.]:[EH]],10,FALSE)="N/A","",VLOOKUP($A$2,Table1[[Practice no.]:[EH]],10,FALSE))</f>
        <v>#VALUE!</v>
      </c>
      <c r="I8" s="94" t="e">
        <f ca="1">IF(VLOOKUP($A$2,Table1[[Practice no.]:[UR]],11,FALSE)="N/A","",VLOOKUP($A$2,Table1[[Practice no.]:[UR]],11,FALSE))</f>
        <v>#VALUE!</v>
      </c>
      <c r="M8" s="107"/>
    </row>
    <row r="9" spans="1:21" ht="26.85" customHeight="1" thickBot="1">
      <c r="A9" s="294"/>
      <c r="C9" s="332" t="s">
        <v>88</v>
      </c>
      <c r="D9" s="333"/>
      <c r="E9" s="95" t="s">
        <v>89</v>
      </c>
      <c r="F9" s="95" t="s">
        <v>90</v>
      </c>
      <c r="G9" s="330" t="s">
        <v>91</v>
      </c>
      <c r="H9" s="331"/>
      <c r="I9" s="95" t="s">
        <v>92</v>
      </c>
      <c r="M9" s="107"/>
    </row>
    <row r="10" spans="1:21" ht="15" thickBot="1">
      <c r="A10" s="294"/>
      <c r="C10" s="334"/>
      <c r="D10" s="335"/>
      <c r="E10" s="94" t="e">
        <f ca="1">IF(VLOOKUP($A$2,Table1[[Practice no.]:[P]],12,FALSE)="N/A","",VLOOKUP($A$2,Table1[[Practice no.]:[P]],12,FALSE))</f>
        <v>#VALUE!</v>
      </c>
      <c r="F10" s="94" t="e">
        <f ca="1">IF(VLOOKUP($A$2,Table1[[Practice no.]:[D]],13,FALSE)="N/A","",VLOOKUP($A$2,Table1[[Practice no.]:[D]],13,FALSE))</f>
        <v>#VALUE!</v>
      </c>
      <c r="G10" s="313" t="e">
        <f ca="1">IF(VLOOKUP($A$2,Table1[[Practice no.]:[C]],14,FALSE)="N/A","",VLOOKUP($A$2,Table1[[Practice no.]:[C]],14,FALSE))</f>
        <v>#VALUE!</v>
      </c>
      <c r="H10" s="314"/>
      <c r="I10" s="96" t="e">
        <f ca="1">IF(VLOOKUP($A$2,Table1[[Practice no.]:[M]],15,FALSE)="N/A","",VLOOKUP($A$2,Table1[[Practice no.]:[M]],15,FALSE))</f>
        <v>#VALUE!</v>
      </c>
      <c r="M10" s="107"/>
    </row>
    <row r="11" spans="1:21" ht="14.1" customHeight="1" thickBot="1">
      <c r="A11" s="294"/>
      <c r="C11" s="332" t="s">
        <v>93</v>
      </c>
      <c r="D11" s="333"/>
      <c r="E11" s="95" t="s">
        <v>94</v>
      </c>
      <c r="F11" s="330" t="s">
        <v>95</v>
      </c>
      <c r="G11" s="331"/>
      <c r="H11" s="330" t="s">
        <v>96</v>
      </c>
      <c r="I11" s="331"/>
      <c r="M11" s="107"/>
    </row>
    <row r="12" spans="1:21" ht="15" thickBot="1">
      <c r="A12" s="294"/>
      <c r="C12" s="334"/>
      <c r="D12" s="335"/>
      <c r="E12" s="94" t="e">
        <f ca="1">IF(VLOOKUP($A$2,Table1[[Practice no.]:[In]],16,FALSE)="N/A","",VLOOKUP($A$2,Table1[[Practice no.]:[In]],16,FALSE))</f>
        <v>#VALUE!</v>
      </c>
      <c r="F12" s="311" t="e">
        <f ca="1">IF(VLOOKUP($A$2,Table1[[Practice no.]:[Pr]],17,FALSE)="N/A","",VLOOKUP($A$2,Table1[[Practice no.]:[Pr]],17,FALSE))</f>
        <v>#VALUE!</v>
      </c>
      <c r="G12" s="312"/>
      <c r="H12" s="313" t="e">
        <f ca="1">IF(VLOOKUP($A$2,Table1[[Practice no.]:[Tr]],18,FALSE)="N/A","",VLOOKUP($A$2,Table1[[Practice no.]:[Tr]],18,FALSE))</f>
        <v>#VALUE!</v>
      </c>
      <c r="I12" s="314"/>
      <c r="M12" s="107"/>
    </row>
    <row r="13" spans="1:21">
      <c r="A13" s="294"/>
      <c r="B13" s="315"/>
      <c r="C13" s="316"/>
      <c r="D13" s="316"/>
      <c r="E13" s="316"/>
      <c r="F13" s="316"/>
      <c r="G13" s="316"/>
      <c r="H13" s="316"/>
      <c r="I13" s="316"/>
      <c r="J13" s="316"/>
      <c r="K13" s="316"/>
      <c r="L13" s="316"/>
      <c r="M13" s="317"/>
      <c r="N13" s="125"/>
    </row>
    <row r="14" spans="1:21" ht="14.1" thickBot="1">
      <c r="A14" s="279"/>
      <c r="B14" s="288"/>
      <c r="C14" s="289"/>
      <c r="D14" s="289"/>
      <c r="E14" s="289"/>
      <c r="F14" s="289"/>
      <c r="G14" s="289"/>
      <c r="H14" s="289"/>
      <c r="I14" s="289"/>
      <c r="J14" s="289"/>
      <c r="K14" s="289"/>
      <c r="L14" s="289"/>
      <c r="M14" s="290"/>
      <c r="N14" s="125"/>
    </row>
    <row r="15" spans="1:21">
      <c r="A15" s="278" t="s">
        <v>503</v>
      </c>
      <c r="B15" s="97">
        <v>1</v>
      </c>
      <c r="C15" s="97">
        <v>2</v>
      </c>
      <c r="D15" s="97">
        <v>3</v>
      </c>
      <c r="E15" s="98">
        <v>4</v>
      </c>
      <c r="F15" s="98">
        <v>5</v>
      </c>
      <c r="G15" s="98">
        <v>6</v>
      </c>
      <c r="H15" s="99">
        <v>7</v>
      </c>
      <c r="I15" s="99">
        <v>8</v>
      </c>
      <c r="J15" s="99">
        <v>9</v>
      </c>
      <c r="K15" s="100">
        <v>10</v>
      </c>
      <c r="L15" s="100">
        <v>11</v>
      </c>
      <c r="M15" s="100">
        <v>12</v>
      </c>
      <c r="N15" s="137"/>
    </row>
    <row r="16" spans="1:21" ht="17.100000000000001" thickBot="1">
      <c r="A16" s="294"/>
      <c r="B16" s="101" t="s">
        <v>504</v>
      </c>
      <c r="C16" s="101" t="s">
        <v>505</v>
      </c>
      <c r="D16" s="101" t="s">
        <v>506</v>
      </c>
      <c r="E16" s="102" t="s">
        <v>507</v>
      </c>
      <c r="F16" s="102" t="s">
        <v>508</v>
      </c>
      <c r="G16" s="102" t="s">
        <v>509</v>
      </c>
      <c r="H16" s="103" t="s">
        <v>510</v>
      </c>
      <c r="I16" s="103" t="s">
        <v>511</v>
      </c>
      <c r="J16" s="103" t="s">
        <v>512</v>
      </c>
      <c r="K16" s="104" t="s">
        <v>513</v>
      </c>
      <c r="L16" s="104" t="s">
        <v>514</v>
      </c>
      <c r="M16" s="104" t="s">
        <v>515</v>
      </c>
      <c r="N16" s="137"/>
    </row>
    <row r="17" spans="1:14" ht="23.1" customHeight="1" thickBot="1">
      <c r="A17" s="279"/>
      <c r="B17" s="112" t="e">
        <f ca="1">IF(VLOOKUP($A$2,Table1[[Practice no.]:[ 1 C02]],19,FALSE)="N/A","",VLOOKUP(VLOOKUP($A$2,Table1[[Practice no.]:[ 1 C02]],19,FALSE),List!$A$2:$B$3,2,FALSE))</f>
        <v>#VALUE!</v>
      </c>
      <c r="C17" s="112" t="e">
        <f ca="1">IF(VLOOKUP($A$2,Table1[[Practice no.]:[2 Res]],20,FALSE)="N/A","",VLOOKUP(VLOOKUP($A$2,Table1[[Practice no.]:[2 Res]],20,FALSE),List!$A$2:$B$3,2,FALSE))</f>
        <v>#VALUE!</v>
      </c>
      <c r="D17" s="112" t="e">
        <f ca="1">IF(VLOOKUP($A$2,Table1[[Practice no.]:[3 W&amp;L]],21,FALSE)="N/A","",VLOOKUP(VLOOKUP($A$2,Table1[[Practice no.]:[3 W&amp;L]],21,FALSE),List!$A$2:$B$3,2,FALSE))</f>
        <v>#VALUE!</v>
      </c>
      <c r="E17" s="112" t="e">
        <f ca="1">IF(VLOOKUP($A$2,Table1[[Practice no.]:[4 
Pol]],22,FALSE)="N/A","",VLOOKUP(VLOOKUP($A$2,Table1[[Practice no.]:[4 
Pol]],22,FALSE),List!$A$2:$B$3,2,FALSE))</f>
        <v>#VALUE!</v>
      </c>
      <c r="F17" s="112" t="e">
        <f ca="1">IF(VLOOKUP($A$2,Table1[[Practice no.]:[5 QoL]],23,FALSE)="N/A","",VLOOKUP(VLOOKUP($A$2,Table1[[Practice no.]:[5 QoL]],23,FALSE),List!$A$2:$B$3,2,FALSE))</f>
        <v>#VALUE!</v>
      </c>
      <c r="G17" s="112" t="e">
        <f ca="1">IF(VLOOKUP($A$2,Table1[[Practice no.]:[6 
Bio]],24,FALSE)="N/A","",VLOOKUP(VLOOKUP($A$2,Table1[[Practice no.]:[6 
Bio]],24,FALSE),List!$A$2:$B$3,2,FALSE))</f>
        <v>#VALUE!</v>
      </c>
      <c r="H17" s="112" t="e">
        <f ca="1">IF(VLOOKUP($A$2,Table1[[Practice no.]:[7 
Dis]],25,FALSE)="N/A","",VLOOKUP(VLOOKUP($A$2,Table1[[Practice no.]:[7 
Dis]],25,FALSE),List!$A$2:$B$3,2,FALSE))</f>
        <v>#VALUE!</v>
      </c>
      <c r="I17" s="112" t="e">
        <f ca="1">IF(VLOOKUP($A$2,Table1[[Practice no.]:[8 
Mat]],26,FALSE)="N/A","",VLOOKUP(VLOOKUP($A$2,Table1[[Practice no.]:[8 
Mat]],26,FALSE),List!$A$2:$B$3,2,FALSE))</f>
        <v>#VALUE!</v>
      </c>
      <c r="J17" s="112" t="e">
        <f ca="1">IF(VLOOKUP($A$2,Table1[[Practice no.]:[9 
Inc]],27,FALSE)="N/A","",VLOOKUP(VLOOKUP($A$2,Table1[[Practice no.]:[9 
Inc]],27,FALSE),List!$A$2:$B$3,2,FALSE))</f>
        <v>#VALUE!</v>
      </c>
      <c r="K17" s="112" t="e">
        <f ca="1">IF(VLOOKUP($A$2,Table1[[Practice no.]:[10 Con]],28,FALSE)="N/A","",VLOOKUP(VLOOKUP($A$2,Table1[[Practice no.]:[10 Con]],28,FALSE),List!$A$2:$B$3,2,FALSE))</f>
        <v>#VALUE!</v>
      </c>
      <c r="L17" s="112" t="e">
        <f ca="1">IF(VLOOKUP($A$2,Table1[[Practice no.]:[11 Saf]],29,FALSE)="N/A","",VLOOKUP(VLOOKUP($A$2,Table1[[Practice no.]:[11 Saf]],29,FALSE),List!$A$2:$B$3,2,FALSE))</f>
        <v>#VALUE!</v>
      </c>
      <c r="M17" s="112" t="e">
        <f ca="1">IF(VLOOKUP($A$2,Table1[[Practice no.]:[12 Aff]],30,FALSE)="N/A","",VLOOKUP(VLOOKUP($A$2,Table1[[Practice no.]:[12 Aff]],30,FALSE),List!$A$2:$B$3,2,FALSE))</f>
        <v>#VALUE!</v>
      </c>
      <c r="N17" s="138"/>
    </row>
    <row r="18" spans="1:14" ht="125.85" customHeight="1">
      <c r="A18" s="278" t="s">
        <v>516</v>
      </c>
      <c r="B18" s="298" t="s">
        <v>698</v>
      </c>
      <c r="C18" s="299"/>
      <c r="D18" s="299"/>
      <c r="E18" s="299"/>
      <c r="F18" s="299"/>
      <c r="G18" s="299"/>
      <c r="H18" s="299"/>
      <c r="I18" s="299"/>
      <c r="J18" s="299"/>
      <c r="K18" s="299"/>
      <c r="L18" s="299"/>
      <c r="M18" s="300"/>
      <c r="N18" s="133"/>
    </row>
    <row r="19" spans="1:14" ht="141" customHeight="1" thickBot="1">
      <c r="A19" s="279"/>
      <c r="B19" s="301"/>
      <c r="C19" s="302"/>
      <c r="D19" s="302"/>
      <c r="E19" s="302"/>
      <c r="F19" s="302"/>
      <c r="G19" s="302"/>
      <c r="H19" s="302"/>
      <c r="I19" s="302"/>
      <c r="J19" s="302"/>
      <c r="K19" s="302"/>
      <c r="L19" s="302"/>
      <c r="M19" s="303"/>
      <c r="N19" s="133"/>
    </row>
    <row r="20" spans="1:14" ht="135" customHeight="1">
      <c r="A20" s="304" t="s">
        <v>518</v>
      </c>
      <c r="B20" s="120"/>
      <c r="C20" s="121"/>
      <c r="D20" s="121"/>
      <c r="E20" s="121"/>
      <c r="F20" s="121"/>
      <c r="G20" s="121"/>
      <c r="H20" s="121"/>
      <c r="I20" s="121"/>
      <c r="J20" s="121"/>
      <c r="K20" s="121"/>
      <c r="L20" s="121"/>
      <c r="M20" s="124"/>
      <c r="N20" s="134"/>
    </row>
    <row r="21" spans="1:14" ht="30" customHeight="1">
      <c r="A21" s="338"/>
      <c r="B21" s="390" t="s">
        <v>699</v>
      </c>
      <c r="C21" s="388"/>
      <c r="D21" s="388"/>
      <c r="E21" s="388"/>
      <c r="F21" s="388"/>
      <c r="G21" s="388"/>
      <c r="H21" s="388" t="s">
        <v>700</v>
      </c>
      <c r="I21" s="388"/>
      <c r="J21" s="388"/>
      <c r="K21" s="388"/>
      <c r="L21" s="388"/>
      <c r="M21" s="389"/>
      <c r="N21" s="127"/>
    </row>
    <row r="22" spans="1:14" ht="143.1" customHeight="1">
      <c r="A22" s="338"/>
      <c r="B22" s="118"/>
      <c r="C22" s="119"/>
      <c r="D22" s="119"/>
      <c r="E22" s="116"/>
      <c r="F22" s="119"/>
      <c r="G22" s="119"/>
      <c r="H22" s="119"/>
      <c r="I22" s="119"/>
      <c r="J22" s="122"/>
      <c r="K22" s="116"/>
      <c r="L22" s="116"/>
      <c r="M22" s="117"/>
      <c r="N22" s="116"/>
    </row>
    <row r="23" spans="1:14" ht="22.35" customHeight="1" thickBot="1">
      <c r="A23" s="305"/>
      <c r="B23" s="339" t="s">
        <v>701</v>
      </c>
      <c r="C23" s="340"/>
      <c r="D23" s="340"/>
      <c r="E23" s="340"/>
      <c r="F23" s="340"/>
      <c r="G23" s="340"/>
      <c r="H23" s="340" t="s">
        <v>702</v>
      </c>
      <c r="I23" s="340"/>
      <c r="J23" s="340"/>
      <c r="K23" s="340"/>
      <c r="L23" s="340"/>
      <c r="M23" s="374"/>
      <c r="N23" s="119"/>
    </row>
    <row r="24" spans="1:14" ht="14.1" thickBot="1">
      <c r="A24" s="278" t="s">
        <v>57</v>
      </c>
      <c r="B24" s="295"/>
      <c r="C24" s="296"/>
      <c r="D24" s="296"/>
      <c r="E24" s="296"/>
      <c r="F24" s="296"/>
      <c r="G24" s="296"/>
      <c r="H24" s="296"/>
      <c r="I24" s="296"/>
      <c r="J24" s="296"/>
      <c r="K24" s="296"/>
      <c r="L24" s="296"/>
      <c r="M24" s="297"/>
      <c r="N24" s="125"/>
    </row>
    <row r="25" spans="1:14" ht="32.1" customHeight="1" thickBot="1">
      <c r="A25" s="294"/>
      <c r="C25" s="286" t="s">
        <v>42</v>
      </c>
      <c r="D25" s="287"/>
      <c r="E25" s="105" t="e">
        <f ca="1">IF(VLOOKUP($A$2,Table1[[Practice no.]:[1]],31,FALSE)="N/A","",VLOOKUP($A$2,Table1[[Practice no.]:[1]],31,FALSE))</f>
        <v>#VALUE!</v>
      </c>
      <c r="F25" s="286" t="s">
        <v>520</v>
      </c>
      <c r="G25" s="287"/>
      <c r="H25" s="105" t="e">
        <f ca="1">IF(VLOOKUP($A$2,Table1[[Practice no.]:[7]],37,FALSE)="N/A","",VLOOKUP($A$2,Table1[[Practice no.]:[7]],37,FALSE))</f>
        <v>#VALUE!</v>
      </c>
      <c r="M25" s="107"/>
    </row>
    <row r="26" spans="1:14" ht="32.1" customHeight="1" thickBot="1">
      <c r="A26" s="294"/>
      <c r="C26" s="286" t="s">
        <v>44</v>
      </c>
      <c r="D26" s="287"/>
      <c r="E26" s="105" t="e">
        <f ca="1">IF(VLOOKUP($A$2,Table1[[Practice no.]:[2]],32,FALSE)="N/A","",VLOOKUP($A$2,Table1[[Practice no.]:[2]],32,FALSE))</f>
        <v>#VALUE!</v>
      </c>
      <c r="F26" s="286" t="s">
        <v>45</v>
      </c>
      <c r="G26" s="287"/>
      <c r="H26" s="105" t="e">
        <f ca="1">IF(VLOOKUP($A$2,Table1[[Practice no.]:[8]],38,FALSE)="N/A","",VLOOKUP($A$2,Table1[[Practice no.]:[8]],38,FALSE))</f>
        <v>#VALUE!</v>
      </c>
      <c r="M26" s="107"/>
    </row>
    <row r="27" spans="1:14" ht="32.1" customHeight="1" thickBot="1">
      <c r="A27" s="294"/>
      <c r="C27" s="286" t="s">
        <v>46</v>
      </c>
      <c r="D27" s="287"/>
      <c r="E27" s="105" t="e">
        <f ca="1">IF(VLOOKUP($A$2,Table1[[Practice no.]:[3]],33,FALSE)="N/A","",VLOOKUP($A$2,Table1[[Practice no.]:[3]],33,FALSE))</f>
        <v>#VALUE!</v>
      </c>
      <c r="F27" s="286" t="s">
        <v>47</v>
      </c>
      <c r="G27" s="287"/>
      <c r="H27" s="105" t="e">
        <f ca="1">IF(VLOOKUP($A$2,Table1[[Practice no.]:[9]],39,FALSE)="N/A","",VLOOKUP($A$2,Table1[[Practice no.]:[9]],39,FALSE))</f>
        <v>#VALUE!</v>
      </c>
      <c r="M27" s="107"/>
    </row>
    <row r="28" spans="1:14" ht="32.1" customHeight="1" thickBot="1">
      <c r="A28" s="294"/>
      <c r="C28" s="286" t="s">
        <v>48</v>
      </c>
      <c r="D28" s="287"/>
      <c r="E28" s="105" t="e">
        <f ca="1">IF(VLOOKUP($A$2,Table1[[Practice no.]:[4]],34,FALSE)="N/A","",VLOOKUP($A$2,Table1[[Practice no.]:[4]],34,FALSE))</f>
        <v>#VALUE!</v>
      </c>
      <c r="F28" s="286" t="s">
        <v>49</v>
      </c>
      <c r="G28" s="287"/>
      <c r="H28" s="105" t="e">
        <f ca="1">IF(VLOOKUP($A$2,Table1[[Practice no.]:[10]],40,FALSE)="N/A","",VLOOKUP($A$2,Table1[[Practice no.]:[10]],40,FALSE))</f>
        <v>#VALUE!</v>
      </c>
      <c r="M28" s="107"/>
    </row>
    <row r="29" spans="1:14" ht="32.1" customHeight="1" thickBot="1">
      <c r="A29" s="294"/>
      <c r="C29" s="286" t="s">
        <v>50</v>
      </c>
      <c r="D29" s="287"/>
      <c r="E29" s="105" t="e">
        <f ca="1">IF(VLOOKUP($A$2,Table1[[Practice no.]:[5]],35,FALSE)="N/A","",VLOOKUP($A$2,Table1[[Practice no.]:[5]],35,FALSE))</f>
        <v>#VALUE!</v>
      </c>
      <c r="F29" s="286" t="s">
        <v>51</v>
      </c>
      <c r="G29" s="287"/>
      <c r="H29" s="105" t="e">
        <f ca="1">IF(VLOOKUP($A$2,Table1[[Practice no.]:[11]],41,FALSE)="N/A","",VLOOKUP($A$2,Table1[[Practice no.]:[11]],41,FALSE))</f>
        <v>#VALUE!</v>
      </c>
      <c r="M29" s="107"/>
    </row>
    <row r="30" spans="1:14" ht="32.1" customHeight="1" thickBot="1">
      <c r="A30" s="294"/>
      <c r="C30" s="286" t="s">
        <v>52</v>
      </c>
      <c r="D30" s="287"/>
      <c r="E30" s="105" t="e">
        <f ca="1">IF(VLOOKUP($A$2,Table1[[Practice no.]:[6]],36,FALSE)="N/A","",VLOOKUP($A$2,Table1[[Practice no.]:[6]],36,FALSE))</f>
        <v>#VALUE!</v>
      </c>
      <c r="F30" s="286" t="s">
        <v>53</v>
      </c>
      <c r="G30" s="287"/>
      <c r="H30" s="105" t="e">
        <f ca="1">IF(VLOOKUP($A$2,Table1[[Practice no.]:[12]],42,FALSE)="N/A","",VLOOKUP($A$2,Table1[[Practice no.]:[12]],42,FALSE))</f>
        <v>#VALUE!</v>
      </c>
      <c r="M30" s="107"/>
    </row>
    <row r="31" spans="1:14" ht="14.1" thickBot="1">
      <c r="A31" s="279"/>
      <c r="B31" s="288"/>
      <c r="C31" s="289"/>
      <c r="D31" s="289"/>
      <c r="E31" s="289"/>
      <c r="F31" s="289"/>
      <c r="G31" s="289"/>
      <c r="H31" s="289"/>
      <c r="I31" s="289"/>
      <c r="J31" s="289"/>
      <c r="K31" s="289"/>
      <c r="L31" s="289"/>
      <c r="M31" s="290"/>
      <c r="N31" s="125"/>
    </row>
    <row r="32" spans="1:14" ht="252" customHeight="1" thickBot="1">
      <c r="A32" s="92" t="s">
        <v>521</v>
      </c>
      <c r="B32" s="291" t="s">
        <v>703</v>
      </c>
      <c r="C32" s="292"/>
      <c r="D32" s="292"/>
      <c r="E32" s="292"/>
      <c r="F32" s="292"/>
      <c r="G32" s="292"/>
      <c r="H32" s="292"/>
      <c r="I32" s="292"/>
      <c r="J32" s="292"/>
      <c r="K32" s="292"/>
      <c r="L32" s="292"/>
      <c r="M32" s="293"/>
      <c r="N32" s="122"/>
    </row>
    <row r="33" spans="1:14" ht="80.849999999999994" customHeight="1">
      <c r="A33" s="278" t="s">
        <v>523</v>
      </c>
      <c r="B33" s="280" t="s">
        <v>704</v>
      </c>
      <c r="C33" s="281"/>
      <c r="D33" s="281"/>
      <c r="E33" s="281"/>
      <c r="F33" s="281"/>
      <c r="G33" s="281"/>
      <c r="H33" s="281"/>
      <c r="I33" s="281"/>
      <c r="J33" s="281"/>
      <c r="K33" s="281"/>
      <c r="L33" s="281"/>
      <c r="M33" s="282"/>
      <c r="N33" s="133"/>
    </row>
    <row r="34" spans="1:14" ht="193.35" customHeight="1" thickBot="1">
      <c r="A34" s="279"/>
      <c r="B34" s="283"/>
      <c r="C34" s="284"/>
      <c r="D34" s="284"/>
      <c r="E34" s="284"/>
      <c r="F34" s="284"/>
      <c r="G34" s="284"/>
      <c r="H34" s="284"/>
      <c r="I34" s="284"/>
      <c r="J34" s="284"/>
      <c r="K34" s="284"/>
      <c r="L34" s="284"/>
      <c r="M34" s="285"/>
      <c r="N34" s="133"/>
    </row>
  </sheetData>
  <sheetProtection sheet="1" objects="1" scenarios="1"/>
  <mergeCells count="46">
    <mergeCell ref="B2:M2"/>
    <mergeCell ref="O2:Q2"/>
    <mergeCell ref="S2:U2"/>
    <mergeCell ref="B3:M3"/>
    <mergeCell ref="A4:A14"/>
    <mergeCell ref="B4:M4"/>
    <mergeCell ref="C5:D6"/>
    <mergeCell ref="C7:D8"/>
    <mergeCell ref="F7:G7"/>
    <mergeCell ref="F8:G8"/>
    <mergeCell ref="C9:D10"/>
    <mergeCell ref="G9:H9"/>
    <mergeCell ref="G10:H10"/>
    <mergeCell ref="C11:D12"/>
    <mergeCell ref="F11:G11"/>
    <mergeCell ref="H11:I11"/>
    <mergeCell ref="F12:G12"/>
    <mergeCell ref="H12:I12"/>
    <mergeCell ref="A15:A17"/>
    <mergeCell ref="A18:A19"/>
    <mergeCell ref="B18:M19"/>
    <mergeCell ref="H21:M21"/>
    <mergeCell ref="B23:G23"/>
    <mergeCell ref="H23:M23"/>
    <mergeCell ref="F27:G27"/>
    <mergeCell ref="F25:G25"/>
    <mergeCell ref="C26:D26"/>
    <mergeCell ref="F26:G26"/>
    <mergeCell ref="C27:D27"/>
    <mergeCell ref="B21:G21"/>
    <mergeCell ref="C28:D28"/>
    <mergeCell ref="F28:G28"/>
    <mergeCell ref="B13:M13"/>
    <mergeCell ref="B14:M14"/>
    <mergeCell ref="A33:A34"/>
    <mergeCell ref="B33:M34"/>
    <mergeCell ref="C29:D29"/>
    <mergeCell ref="F29:G29"/>
    <mergeCell ref="C30:D30"/>
    <mergeCell ref="F30:G30"/>
    <mergeCell ref="B31:M31"/>
    <mergeCell ref="B32:M32"/>
    <mergeCell ref="A24:A31"/>
    <mergeCell ref="B24:M24"/>
    <mergeCell ref="C25:D25"/>
    <mergeCell ref="A20:A23"/>
  </mergeCells>
  <pageMargins left="0.7" right="0.7" top="0.75" bottom="0.75" header="0.3" footer="0.3"/>
  <pageSetup orientation="portrait" r:id="rId1"/>
  <headerFooter>
    <oddFooter>&amp;C_x000D_&amp;1#&amp;"Calibri"&amp;8&amp;K000000 INTERNAL. This information is accessible to ADB Management and staff. It may be shared outside ADB with appropriate permission.</oddFooter>
  </headerFooter>
  <drawing r:id="rId2"/>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68115BF-3627-4EC2-99BD-269E12D3AAD3}">
  <sheetPr codeName="Sheet149"/>
  <dimension ref="A1:U34"/>
  <sheetViews>
    <sheetView zoomScale="70" zoomScaleNormal="70" workbookViewId="0">
      <pane ySplit="2" topLeftCell="A6" activePane="bottomLeft" state="frozen"/>
      <selection pane="bottomLeft" activeCell="A2" sqref="A2"/>
      <selection activeCell="A2" sqref="A2"/>
    </sheetView>
  </sheetViews>
  <sheetFormatPr defaultColWidth="8.85546875" defaultRowHeight="12.95"/>
  <cols>
    <col min="1" max="1" width="15.28515625" style="106" customWidth="1"/>
    <col min="2" max="13" width="11.85546875" style="106" customWidth="1"/>
    <col min="14" max="14" width="5.140625" style="106" customWidth="1"/>
    <col min="15" max="16" width="8.85546875" style="106"/>
    <col min="17" max="17" width="8.85546875" style="106" customWidth="1"/>
    <col min="18" max="18" width="2.28515625" style="106" customWidth="1"/>
    <col min="19" max="16384" width="8.85546875" style="106"/>
  </cols>
  <sheetData>
    <row r="1" spans="1:21" ht="14.1" thickBot="1"/>
    <row r="2" spans="1:21" ht="22.35" customHeight="1" thickBot="1">
      <c r="A2" s="89" t="e" cm="1">
        <f t="array" aca="1" ref="A2" ca="1">MID(CELL("filename",A2),FIND("]",CELL("filename",A2))+1,255)</f>
        <v>#VALUE!</v>
      </c>
      <c r="B2" s="318" t="e">
        <f ca="1">IF(VLOOKUP(A2,'Raw Data'!C6:D154,2,FALSE)="","",VLOOKUP(A2,'Raw Data'!C6:D154,2,FALSE))</f>
        <v>#VALUE!</v>
      </c>
      <c r="C2" s="319"/>
      <c r="D2" s="319"/>
      <c r="E2" s="319"/>
      <c r="F2" s="319"/>
      <c r="G2" s="319"/>
      <c r="H2" s="319"/>
      <c r="I2" s="319"/>
      <c r="J2" s="319"/>
      <c r="K2" s="319"/>
      <c r="L2" s="319"/>
      <c r="M2" s="320"/>
      <c r="N2" s="136"/>
      <c r="O2" s="386" t="str">
        <f>HYPERLINK("#'National level'!A15","Back to National level sheet")</f>
        <v>Back to National level sheet</v>
      </c>
      <c r="P2" s="321"/>
      <c r="Q2" s="321"/>
      <c r="S2" s="387" t="str">
        <f>HYPERLINK("#'Project level'!A21","Back to Project level sheet")</f>
        <v>Back to Project level sheet</v>
      </c>
      <c r="T2" s="387"/>
      <c r="U2" s="387"/>
    </row>
    <row r="3" spans="1:21" ht="239.1" customHeight="1" thickBot="1">
      <c r="A3" s="90" t="s">
        <v>500</v>
      </c>
      <c r="B3" s="323" t="s">
        <v>705</v>
      </c>
      <c r="C3" s="324"/>
      <c r="D3" s="324"/>
      <c r="E3" s="324"/>
      <c r="F3" s="324"/>
      <c r="G3" s="324"/>
      <c r="H3" s="324"/>
      <c r="I3" s="324"/>
      <c r="J3" s="324"/>
      <c r="K3" s="324"/>
      <c r="L3" s="324"/>
      <c r="M3" s="325"/>
      <c r="N3" s="122"/>
    </row>
    <row r="4" spans="1:21" ht="14.1" thickBot="1">
      <c r="A4" s="278" t="s">
        <v>502</v>
      </c>
      <c r="B4" s="295"/>
      <c r="C4" s="296"/>
      <c r="D4" s="296"/>
      <c r="E4" s="296"/>
      <c r="F4" s="296"/>
      <c r="G4" s="296"/>
      <c r="H4" s="296"/>
      <c r="I4" s="296"/>
      <c r="J4" s="296"/>
      <c r="K4" s="296"/>
      <c r="L4" s="296"/>
      <c r="M4" s="297"/>
      <c r="N4" s="125"/>
    </row>
    <row r="5" spans="1:21" ht="26.85" customHeight="1" thickBot="1">
      <c r="A5" s="294"/>
      <c r="C5" s="326" t="s">
        <v>77</v>
      </c>
      <c r="D5" s="327"/>
      <c r="E5" s="93" t="s">
        <v>78</v>
      </c>
      <c r="F5" s="93" t="s">
        <v>79</v>
      </c>
      <c r="G5" s="93" t="s">
        <v>80</v>
      </c>
      <c r="H5" s="93" t="s">
        <v>81</v>
      </c>
      <c r="I5" s="93" t="s">
        <v>82</v>
      </c>
      <c r="M5" s="107"/>
    </row>
    <row r="6" spans="1:21" ht="15" thickBot="1">
      <c r="A6" s="294"/>
      <c r="C6" s="328"/>
      <c r="D6" s="329"/>
      <c r="E6" s="94" t="e">
        <f ca="1">IF(VLOOKUP($A$2,Table1[[Practice no.]:[Mt]],3,FALSE)="N/A","",VLOOKUP($A$2,Table1[[Practice no.]:[Mt]],3,FALSE))</f>
        <v>#VALUE!</v>
      </c>
      <c r="F6" s="94" t="e">
        <f ca="1">IF(VLOOKUP($A$2,Table1[[Practice no.]:[F]],4,FALSE)="N/A","",VLOOKUP($A$2,Table1[[Practice no.]:[F]],4,FALSE))</f>
        <v>#VALUE!</v>
      </c>
      <c r="G6" s="94" t="e">
        <f ca="1">IF(VLOOKUP($A$2,Table1[[Practice no.]:[A]],5,FALSE)="N/A","",VLOOKUP($A$2,Table1[[Practice no.]:[A]],5,FALSE))</f>
        <v>#VALUE!</v>
      </c>
      <c r="H6" s="94" t="e">
        <f ca="1">IF(VLOOKUP($A$2,Table1[[Practice no.]:[T]],6,FALSE)="N/A","",VLOOKUP($A$2,Table1[[Practice no.]:[T]],6,FALSE))</f>
        <v>#VALUE!</v>
      </c>
      <c r="I6" s="94" t="e">
        <f ca="1">IF(VLOOKUP($A$2,Table1[[Practice no.]:[PI]],7,FALSE)="N/A","",VLOOKUP($A$2,Table1[[Practice no.]:[PI]],7,FALSE))</f>
        <v>#VALUE!</v>
      </c>
      <c r="M6" s="107"/>
    </row>
    <row r="7" spans="1:21" ht="26.85" customHeight="1" thickBot="1">
      <c r="A7" s="294"/>
      <c r="C7" s="326" t="s">
        <v>83</v>
      </c>
      <c r="D7" s="327"/>
      <c r="E7" s="95" t="s">
        <v>84</v>
      </c>
      <c r="F7" s="330" t="s">
        <v>85</v>
      </c>
      <c r="G7" s="331"/>
      <c r="H7" s="95" t="s">
        <v>86</v>
      </c>
      <c r="I7" s="95" t="s">
        <v>87</v>
      </c>
      <c r="M7" s="107"/>
    </row>
    <row r="8" spans="1:21" ht="15" thickBot="1">
      <c r="A8" s="294"/>
      <c r="C8" s="328"/>
      <c r="D8" s="329"/>
      <c r="E8" s="94" t="e">
        <f ca="1">IF(VLOOKUP($A$2,Table1[[Practice no.]:[LR]],8,FALSE)="N/A","",VLOOKUP(A$2,Table1[[Practice no.]:[LR]],8,FALSE))</f>
        <v>#VALUE!</v>
      </c>
      <c r="F8" s="311" t="e">
        <f ca="1">IF(VLOOKUP($A$2,Table1[[Practice no.]:[PH]],9,FALSE)="N/A","",VLOOKUP($A$2,Table1[[Practice no.]:[PH]],9,FALSE))</f>
        <v>#VALUE!</v>
      </c>
      <c r="G8" s="312"/>
      <c r="H8" s="94" t="e">
        <f ca="1">IF(VLOOKUP($A$2,Table1[[Practice no.]:[EH]],10,FALSE)="N/A","",VLOOKUP($A$2,Table1[[Practice no.]:[EH]],10,FALSE))</f>
        <v>#VALUE!</v>
      </c>
      <c r="I8" s="94" t="e">
        <f ca="1">IF(VLOOKUP($A$2,Table1[[Practice no.]:[UR]],11,FALSE)="N/A","",VLOOKUP($A$2,Table1[[Practice no.]:[UR]],11,FALSE))</f>
        <v>#VALUE!</v>
      </c>
      <c r="M8" s="107"/>
    </row>
    <row r="9" spans="1:21" ht="26.85" customHeight="1" thickBot="1">
      <c r="A9" s="294"/>
      <c r="C9" s="332" t="s">
        <v>88</v>
      </c>
      <c r="D9" s="333"/>
      <c r="E9" s="95" t="s">
        <v>89</v>
      </c>
      <c r="F9" s="95" t="s">
        <v>90</v>
      </c>
      <c r="G9" s="330" t="s">
        <v>91</v>
      </c>
      <c r="H9" s="331"/>
      <c r="I9" s="95" t="s">
        <v>92</v>
      </c>
      <c r="M9" s="107"/>
    </row>
    <row r="10" spans="1:21" ht="15" thickBot="1">
      <c r="A10" s="294"/>
      <c r="C10" s="334"/>
      <c r="D10" s="335"/>
      <c r="E10" s="94" t="e">
        <f ca="1">IF(VLOOKUP($A$2,Table1[[Practice no.]:[P]],12,FALSE)="N/A","",VLOOKUP($A$2,Table1[[Practice no.]:[P]],12,FALSE))</f>
        <v>#VALUE!</v>
      </c>
      <c r="F10" s="94" t="e">
        <f ca="1">IF(VLOOKUP($A$2,Table1[[Practice no.]:[D]],13,FALSE)="N/A","",VLOOKUP($A$2,Table1[[Practice no.]:[D]],13,FALSE))</f>
        <v>#VALUE!</v>
      </c>
      <c r="G10" s="313" t="e">
        <f ca="1">IF(VLOOKUP($A$2,Table1[[Practice no.]:[C]],14,FALSE)="N/A","",VLOOKUP($A$2,Table1[[Practice no.]:[C]],14,FALSE))</f>
        <v>#VALUE!</v>
      </c>
      <c r="H10" s="314"/>
      <c r="I10" s="96" t="e">
        <f ca="1">IF(VLOOKUP($A$2,Table1[[Practice no.]:[M]],15,FALSE)="N/A","",VLOOKUP($A$2,Table1[[Practice no.]:[M]],15,FALSE))</f>
        <v>#VALUE!</v>
      </c>
      <c r="M10" s="107"/>
    </row>
    <row r="11" spans="1:21" ht="14.1" customHeight="1" thickBot="1">
      <c r="A11" s="294"/>
      <c r="C11" s="332" t="s">
        <v>93</v>
      </c>
      <c r="D11" s="333"/>
      <c r="E11" s="95" t="s">
        <v>94</v>
      </c>
      <c r="F11" s="330" t="s">
        <v>95</v>
      </c>
      <c r="G11" s="331"/>
      <c r="H11" s="330" t="s">
        <v>96</v>
      </c>
      <c r="I11" s="331"/>
      <c r="M11" s="107"/>
    </row>
    <row r="12" spans="1:21" ht="15" thickBot="1">
      <c r="A12" s="294"/>
      <c r="C12" s="334"/>
      <c r="D12" s="335"/>
      <c r="E12" s="94" t="e">
        <f ca="1">IF(VLOOKUP($A$2,Table1[[Practice no.]:[In]],16,FALSE)="N/A","",VLOOKUP($A$2,Table1[[Practice no.]:[In]],16,FALSE))</f>
        <v>#VALUE!</v>
      </c>
      <c r="F12" s="311" t="e">
        <f ca="1">IF(VLOOKUP($A$2,Table1[[Practice no.]:[Pr]],17,FALSE)="N/A","",VLOOKUP($A$2,Table1[[Practice no.]:[Pr]],17,FALSE))</f>
        <v>#VALUE!</v>
      </c>
      <c r="G12" s="312"/>
      <c r="H12" s="313" t="e">
        <f ca="1">IF(VLOOKUP($A$2,Table1[[Practice no.]:[Tr]],18,FALSE)="N/A","",VLOOKUP($A$2,Table1[[Practice no.]:[Tr]],18,FALSE))</f>
        <v>#VALUE!</v>
      </c>
      <c r="I12" s="314"/>
      <c r="M12" s="107"/>
    </row>
    <row r="13" spans="1:21">
      <c r="A13" s="294"/>
      <c r="B13" s="315"/>
      <c r="C13" s="316"/>
      <c r="D13" s="316"/>
      <c r="E13" s="316"/>
      <c r="F13" s="316"/>
      <c r="G13" s="316"/>
      <c r="H13" s="316"/>
      <c r="I13" s="316"/>
      <c r="J13" s="316"/>
      <c r="K13" s="316"/>
      <c r="L13" s="316"/>
      <c r="M13" s="317"/>
      <c r="N13" s="125"/>
    </row>
    <row r="14" spans="1:21" ht="14.1" thickBot="1">
      <c r="A14" s="279"/>
      <c r="B14" s="288"/>
      <c r="C14" s="289"/>
      <c r="D14" s="289"/>
      <c r="E14" s="289"/>
      <c r="F14" s="289"/>
      <c r="G14" s="289"/>
      <c r="H14" s="289"/>
      <c r="I14" s="289"/>
      <c r="J14" s="289"/>
      <c r="K14" s="289"/>
      <c r="L14" s="289"/>
      <c r="M14" s="290"/>
      <c r="N14" s="125"/>
    </row>
    <row r="15" spans="1:21">
      <c r="A15" s="278" t="s">
        <v>503</v>
      </c>
      <c r="B15" s="97">
        <v>1</v>
      </c>
      <c r="C15" s="97">
        <v>2</v>
      </c>
      <c r="D15" s="97">
        <v>3</v>
      </c>
      <c r="E15" s="98">
        <v>4</v>
      </c>
      <c r="F15" s="98">
        <v>5</v>
      </c>
      <c r="G15" s="98">
        <v>6</v>
      </c>
      <c r="H15" s="99">
        <v>7</v>
      </c>
      <c r="I15" s="99">
        <v>8</v>
      </c>
      <c r="J15" s="99">
        <v>9</v>
      </c>
      <c r="K15" s="100">
        <v>10</v>
      </c>
      <c r="L15" s="100">
        <v>11</v>
      </c>
      <c r="M15" s="100">
        <v>12</v>
      </c>
      <c r="N15" s="137"/>
    </row>
    <row r="16" spans="1:21" ht="17.100000000000001" thickBot="1">
      <c r="A16" s="294"/>
      <c r="B16" s="101" t="s">
        <v>504</v>
      </c>
      <c r="C16" s="101" t="s">
        <v>505</v>
      </c>
      <c r="D16" s="101" t="s">
        <v>506</v>
      </c>
      <c r="E16" s="102" t="s">
        <v>507</v>
      </c>
      <c r="F16" s="102" t="s">
        <v>508</v>
      </c>
      <c r="G16" s="102" t="s">
        <v>509</v>
      </c>
      <c r="H16" s="103" t="s">
        <v>510</v>
      </c>
      <c r="I16" s="103" t="s">
        <v>511</v>
      </c>
      <c r="J16" s="103" t="s">
        <v>512</v>
      </c>
      <c r="K16" s="104" t="s">
        <v>513</v>
      </c>
      <c r="L16" s="104" t="s">
        <v>514</v>
      </c>
      <c r="M16" s="104" t="s">
        <v>515</v>
      </c>
      <c r="N16" s="137"/>
    </row>
    <row r="17" spans="1:14" ht="23.1" customHeight="1" thickBot="1">
      <c r="A17" s="279"/>
      <c r="B17" s="112" t="e">
        <f ca="1">IF(VLOOKUP($A$2,Table1[[Practice no.]:[ 1 C02]],19,FALSE)="N/A","",VLOOKUP(VLOOKUP($A$2,Table1[[Practice no.]:[ 1 C02]],19,FALSE),List!$A$2:$B$3,2,FALSE))</f>
        <v>#VALUE!</v>
      </c>
      <c r="C17" s="112" t="e">
        <f ca="1">IF(VLOOKUP($A$2,Table1[[Practice no.]:[2 Res]],20,FALSE)="N/A","",VLOOKUP(VLOOKUP($A$2,Table1[[Practice no.]:[2 Res]],20,FALSE),List!$A$2:$B$3,2,FALSE))</f>
        <v>#VALUE!</v>
      </c>
      <c r="D17" s="112" t="e">
        <f ca="1">IF(VLOOKUP($A$2,Table1[[Practice no.]:[3 W&amp;L]],21,FALSE)="N/A","",VLOOKUP(VLOOKUP($A$2,Table1[[Practice no.]:[3 W&amp;L]],21,FALSE),List!$A$2:$B$3,2,FALSE))</f>
        <v>#VALUE!</v>
      </c>
      <c r="E17" s="112" t="e">
        <f ca="1">IF(VLOOKUP($A$2,Table1[[Practice no.]:[4 
Pol]],22,FALSE)="N/A","",VLOOKUP(VLOOKUP($A$2,Table1[[Practice no.]:[4 
Pol]],22,FALSE),List!$A$2:$B$3,2,FALSE))</f>
        <v>#VALUE!</v>
      </c>
      <c r="F17" s="112" t="e">
        <f ca="1">IF(VLOOKUP($A$2,Table1[[Practice no.]:[5 QoL]],23,FALSE)="N/A","",VLOOKUP(VLOOKUP($A$2,Table1[[Practice no.]:[5 QoL]],23,FALSE),List!$A$2:$B$3,2,FALSE))</f>
        <v>#VALUE!</v>
      </c>
      <c r="G17" s="112" t="e">
        <f ca="1">IF(VLOOKUP($A$2,Table1[[Practice no.]:[6 
Bio]],24,FALSE)="N/A","",VLOOKUP(VLOOKUP($A$2,Table1[[Practice no.]:[6 
Bio]],24,FALSE),List!$A$2:$B$3,2,FALSE))</f>
        <v>#VALUE!</v>
      </c>
      <c r="H17" s="112" t="e">
        <f ca="1">IF(VLOOKUP($A$2,Table1[[Practice no.]:[7 
Dis]],25,FALSE)="N/A","",VLOOKUP(VLOOKUP($A$2,Table1[[Practice no.]:[7 
Dis]],25,FALSE),List!$A$2:$B$3,2,FALSE))</f>
        <v>#VALUE!</v>
      </c>
      <c r="I17" s="112" t="e">
        <f ca="1">IF(VLOOKUP($A$2,Table1[[Practice no.]:[8 
Mat]],26,FALSE)="N/A","",VLOOKUP(VLOOKUP($A$2,Table1[[Practice no.]:[8 
Mat]],26,FALSE),List!$A$2:$B$3,2,FALSE))</f>
        <v>#VALUE!</v>
      </c>
      <c r="J17" s="112" t="e">
        <f ca="1">IF(VLOOKUP($A$2,Table1[[Practice no.]:[9 
Inc]],27,FALSE)="N/A","",VLOOKUP(VLOOKUP($A$2,Table1[[Practice no.]:[9 
Inc]],27,FALSE),List!$A$2:$B$3,2,FALSE))</f>
        <v>#VALUE!</v>
      </c>
      <c r="K17" s="112" t="e">
        <f ca="1">IF(VLOOKUP($A$2,Table1[[Practice no.]:[10 Con]],28,FALSE)="N/A","",VLOOKUP(VLOOKUP($A$2,Table1[[Practice no.]:[10 Con]],28,FALSE),List!$A$2:$B$3,2,FALSE))</f>
        <v>#VALUE!</v>
      </c>
      <c r="L17" s="112" t="e">
        <f ca="1">IF(VLOOKUP($A$2,Table1[[Practice no.]:[11 Saf]],29,FALSE)="N/A","",VLOOKUP(VLOOKUP($A$2,Table1[[Practice no.]:[11 Saf]],29,FALSE),List!$A$2:$B$3,2,FALSE))</f>
        <v>#VALUE!</v>
      </c>
      <c r="M17" s="112" t="e">
        <f ca="1">IF(VLOOKUP($A$2,Table1[[Practice no.]:[12 Aff]],30,FALSE)="N/A","",VLOOKUP(VLOOKUP($A$2,Table1[[Practice no.]:[12 Aff]],30,FALSE),List!$A$2:$B$3,2,FALSE))</f>
        <v>#VALUE!</v>
      </c>
      <c r="N17" s="138"/>
    </row>
    <row r="18" spans="1:14" ht="125.85" customHeight="1">
      <c r="A18" s="278" t="s">
        <v>516</v>
      </c>
      <c r="B18" s="298" t="s">
        <v>706</v>
      </c>
      <c r="C18" s="299"/>
      <c r="D18" s="299"/>
      <c r="E18" s="299"/>
      <c r="F18" s="299"/>
      <c r="G18" s="299"/>
      <c r="H18" s="299"/>
      <c r="I18" s="299"/>
      <c r="J18" s="299"/>
      <c r="K18" s="299"/>
      <c r="L18" s="299"/>
      <c r="M18" s="300"/>
      <c r="N18" s="133"/>
    </row>
    <row r="19" spans="1:14" ht="191.85" customHeight="1" thickBot="1">
      <c r="A19" s="279"/>
      <c r="B19" s="301"/>
      <c r="C19" s="302"/>
      <c r="D19" s="302"/>
      <c r="E19" s="302"/>
      <c r="F19" s="302"/>
      <c r="G19" s="302"/>
      <c r="H19" s="302"/>
      <c r="I19" s="302"/>
      <c r="J19" s="302"/>
      <c r="K19" s="302"/>
      <c r="L19" s="302"/>
      <c r="M19" s="303"/>
      <c r="N19" s="133"/>
    </row>
    <row r="20" spans="1:14" ht="164.85" customHeight="1">
      <c r="A20" s="304" t="s">
        <v>518</v>
      </c>
      <c r="B20" s="120"/>
      <c r="C20" s="121"/>
      <c r="D20" s="121"/>
      <c r="E20" s="121"/>
      <c r="F20" s="121"/>
      <c r="G20" s="121"/>
      <c r="H20" s="121"/>
      <c r="I20" s="121"/>
      <c r="J20" s="121"/>
      <c r="K20" s="121"/>
      <c r="L20" s="121"/>
      <c r="M20" s="124"/>
      <c r="N20" s="134"/>
    </row>
    <row r="21" spans="1:14" ht="30" customHeight="1">
      <c r="A21" s="338"/>
      <c r="B21" s="390" t="s">
        <v>707</v>
      </c>
      <c r="C21" s="388"/>
      <c r="D21" s="388"/>
      <c r="E21" s="388"/>
      <c r="F21" s="388"/>
      <c r="G21" s="175"/>
      <c r="H21" s="388" t="s">
        <v>708</v>
      </c>
      <c r="I21" s="388"/>
      <c r="J21" s="388"/>
      <c r="K21" s="388"/>
      <c r="L21" s="388"/>
      <c r="M21" s="389"/>
      <c r="N21" s="127"/>
    </row>
    <row r="22" spans="1:14" ht="128.85" customHeight="1">
      <c r="A22" s="338"/>
      <c r="B22" s="118"/>
      <c r="C22" s="119"/>
      <c r="D22" s="119"/>
      <c r="E22" s="116"/>
      <c r="F22" s="119"/>
      <c r="G22" s="119"/>
      <c r="H22" s="119"/>
      <c r="I22" s="119"/>
      <c r="J22" s="122"/>
      <c r="K22" s="116"/>
      <c r="L22" s="116"/>
      <c r="M22" s="117"/>
      <c r="N22" s="116"/>
    </row>
    <row r="23" spans="1:14" ht="23.85" customHeight="1" thickBot="1">
      <c r="A23" s="305"/>
      <c r="B23" s="339" t="s">
        <v>709</v>
      </c>
      <c r="C23" s="340"/>
      <c r="D23" s="340"/>
      <c r="E23" s="340"/>
      <c r="F23" s="340"/>
      <c r="G23" s="115"/>
      <c r="H23" s="115"/>
      <c r="I23" s="115"/>
      <c r="J23" s="115"/>
      <c r="K23" s="115"/>
      <c r="L23" s="115"/>
      <c r="M23" s="176"/>
      <c r="N23" s="119"/>
    </row>
    <row r="24" spans="1:14" ht="14.1" thickBot="1">
      <c r="A24" s="278" t="s">
        <v>57</v>
      </c>
      <c r="B24" s="295"/>
      <c r="C24" s="296"/>
      <c r="D24" s="296"/>
      <c r="E24" s="296"/>
      <c r="F24" s="296"/>
      <c r="G24" s="296"/>
      <c r="H24" s="296"/>
      <c r="I24" s="296"/>
      <c r="J24" s="296"/>
      <c r="K24" s="296"/>
      <c r="L24" s="296"/>
      <c r="M24" s="297"/>
      <c r="N24" s="125"/>
    </row>
    <row r="25" spans="1:14" ht="32.1" customHeight="1" thickBot="1">
      <c r="A25" s="294"/>
      <c r="C25" s="286" t="s">
        <v>42</v>
      </c>
      <c r="D25" s="287"/>
      <c r="E25" s="105" t="e">
        <f ca="1">IF(VLOOKUP($A$2,Table1[[Practice no.]:[1]],31,FALSE)="N/A","",VLOOKUP($A$2,Table1[[Practice no.]:[1]],31,FALSE))</f>
        <v>#VALUE!</v>
      </c>
      <c r="F25" s="286" t="s">
        <v>520</v>
      </c>
      <c r="G25" s="287"/>
      <c r="H25" s="105" t="e">
        <f ca="1">IF(VLOOKUP($A$2,Table1[[Practice no.]:[7]],37,FALSE)="N/A","",VLOOKUP($A$2,Table1[[Practice no.]:[7]],37,FALSE))</f>
        <v>#VALUE!</v>
      </c>
      <c r="M25" s="107"/>
    </row>
    <row r="26" spans="1:14" ht="32.1" customHeight="1" thickBot="1">
      <c r="A26" s="294"/>
      <c r="C26" s="286" t="s">
        <v>44</v>
      </c>
      <c r="D26" s="287"/>
      <c r="E26" s="105" t="e">
        <f ca="1">IF(VLOOKUP($A$2,Table1[[Practice no.]:[2]],32,FALSE)="N/A","",VLOOKUP($A$2,Table1[[Practice no.]:[2]],32,FALSE))</f>
        <v>#VALUE!</v>
      </c>
      <c r="F26" s="286" t="s">
        <v>45</v>
      </c>
      <c r="G26" s="287"/>
      <c r="H26" s="105" t="e">
        <f ca="1">IF(VLOOKUP($A$2,Table1[[Practice no.]:[8]],38,FALSE)="N/A","",VLOOKUP($A$2,Table1[[Practice no.]:[8]],38,FALSE))</f>
        <v>#VALUE!</v>
      </c>
      <c r="M26" s="107"/>
    </row>
    <row r="27" spans="1:14" ht="32.1" customHeight="1" thickBot="1">
      <c r="A27" s="294"/>
      <c r="C27" s="286" t="s">
        <v>46</v>
      </c>
      <c r="D27" s="287"/>
      <c r="E27" s="105" t="e">
        <f ca="1">IF(VLOOKUP($A$2,Table1[[Practice no.]:[3]],33,FALSE)="N/A","",VLOOKUP($A$2,Table1[[Practice no.]:[3]],33,FALSE))</f>
        <v>#VALUE!</v>
      </c>
      <c r="F27" s="286" t="s">
        <v>47</v>
      </c>
      <c r="G27" s="287"/>
      <c r="H27" s="105" t="e">
        <f ca="1">IF(VLOOKUP($A$2,Table1[[Practice no.]:[9]],39,FALSE)="N/A","",VLOOKUP($A$2,Table1[[Practice no.]:[9]],39,FALSE))</f>
        <v>#VALUE!</v>
      </c>
      <c r="M27" s="107"/>
    </row>
    <row r="28" spans="1:14" ht="32.1" customHeight="1" thickBot="1">
      <c r="A28" s="294"/>
      <c r="C28" s="286" t="s">
        <v>48</v>
      </c>
      <c r="D28" s="287"/>
      <c r="E28" s="105" t="e">
        <f ca="1">IF(VLOOKUP($A$2,Table1[[Practice no.]:[4]],34,FALSE)="N/A","",VLOOKUP($A$2,Table1[[Practice no.]:[4]],34,FALSE))</f>
        <v>#VALUE!</v>
      </c>
      <c r="F28" s="286" t="s">
        <v>49</v>
      </c>
      <c r="G28" s="287"/>
      <c r="H28" s="105" t="e">
        <f ca="1">IF(VLOOKUP($A$2,Table1[[Practice no.]:[10]],40,FALSE)="N/A","",VLOOKUP($A$2,Table1[[Practice no.]:[10]],40,FALSE))</f>
        <v>#VALUE!</v>
      </c>
      <c r="M28" s="107"/>
    </row>
    <row r="29" spans="1:14" ht="32.1" customHeight="1" thickBot="1">
      <c r="A29" s="294"/>
      <c r="C29" s="286" t="s">
        <v>50</v>
      </c>
      <c r="D29" s="287"/>
      <c r="E29" s="105" t="e">
        <f ca="1">IF(VLOOKUP($A$2,Table1[[Practice no.]:[5]],35,FALSE)="N/A","",VLOOKUP($A$2,Table1[[Practice no.]:[5]],35,FALSE))</f>
        <v>#VALUE!</v>
      </c>
      <c r="F29" s="286" t="s">
        <v>51</v>
      </c>
      <c r="G29" s="287"/>
      <c r="H29" s="105" t="e">
        <f ca="1">IF(VLOOKUP($A$2,Table1[[Practice no.]:[11]],41,FALSE)="N/A","",VLOOKUP($A$2,Table1[[Practice no.]:[11]],41,FALSE))</f>
        <v>#VALUE!</v>
      </c>
      <c r="M29" s="107"/>
    </row>
    <row r="30" spans="1:14" ht="32.1" customHeight="1" thickBot="1">
      <c r="A30" s="294"/>
      <c r="C30" s="286" t="s">
        <v>52</v>
      </c>
      <c r="D30" s="287"/>
      <c r="E30" s="105" t="e">
        <f ca="1">IF(VLOOKUP($A$2,Table1[[Practice no.]:[6]],36,FALSE)="N/A","",VLOOKUP($A$2,Table1[[Practice no.]:[6]],36,FALSE))</f>
        <v>#VALUE!</v>
      </c>
      <c r="F30" s="286" t="s">
        <v>53</v>
      </c>
      <c r="G30" s="287"/>
      <c r="H30" s="105" t="e">
        <f ca="1">IF(VLOOKUP($A$2,Table1[[Practice no.]:[12]],42,FALSE)="N/A","",VLOOKUP($A$2,Table1[[Practice no.]:[12]],42,FALSE))</f>
        <v>#VALUE!</v>
      </c>
      <c r="M30" s="107"/>
    </row>
    <row r="31" spans="1:14" ht="14.1" thickBot="1">
      <c r="A31" s="279"/>
      <c r="B31" s="288"/>
      <c r="C31" s="289"/>
      <c r="D31" s="289"/>
      <c r="E31" s="289"/>
      <c r="F31" s="289"/>
      <c r="G31" s="289"/>
      <c r="H31" s="289"/>
      <c r="I31" s="289"/>
      <c r="J31" s="289"/>
      <c r="K31" s="289"/>
      <c r="L31" s="289"/>
      <c r="M31" s="290"/>
      <c r="N31" s="125"/>
    </row>
    <row r="32" spans="1:14" ht="252" customHeight="1" thickBot="1">
      <c r="A32" s="92" t="s">
        <v>521</v>
      </c>
      <c r="B32" s="291" t="s">
        <v>710</v>
      </c>
      <c r="C32" s="292"/>
      <c r="D32" s="292"/>
      <c r="E32" s="292"/>
      <c r="F32" s="292"/>
      <c r="G32" s="292"/>
      <c r="H32" s="292"/>
      <c r="I32" s="292"/>
      <c r="J32" s="292"/>
      <c r="K32" s="292"/>
      <c r="L32" s="292"/>
      <c r="M32" s="293"/>
      <c r="N32" s="122"/>
    </row>
    <row r="33" spans="1:14" ht="80.849999999999994" customHeight="1">
      <c r="A33" s="278" t="s">
        <v>523</v>
      </c>
      <c r="B33" s="280" t="s">
        <v>711</v>
      </c>
      <c r="C33" s="281"/>
      <c r="D33" s="281"/>
      <c r="E33" s="281"/>
      <c r="F33" s="281"/>
      <c r="G33" s="281"/>
      <c r="H33" s="281"/>
      <c r="I33" s="281"/>
      <c r="J33" s="281"/>
      <c r="K33" s="281"/>
      <c r="L33" s="281"/>
      <c r="M33" s="282"/>
      <c r="N33" s="133"/>
    </row>
    <row r="34" spans="1:14" ht="193.35" customHeight="1" thickBot="1">
      <c r="A34" s="279"/>
      <c r="B34" s="283"/>
      <c r="C34" s="284"/>
      <c r="D34" s="284"/>
      <c r="E34" s="284"/>
      <c r="F34" s="284"/>
      <c r="G34" s="284"/>
      <c r="H34" s="284"/>
      <c r="I34" s="284"/>
      <c r="J34" s="284"/>
      <c r="K34" s="284"/>
      <c r="L34" s="284"/>
      <c r="M34" s="285"/>
      <c r="N34" s="133"/>
    </row>
  </sheetData>
  <sheetProtection sheet="1" objects="1" scenarios="1"/>
  <mergeCells count="45">
    <mergeCell ref="B2:M2"/>
    <mergeCell ref="O2:Q2"/>
    <mergeCell ref="S2:U2"/>
    <mergeCell ref="B3:M3"/>
    <mergeCell ref="A4:A14"/>
    <mergeCell ref="B4:M4"/>
    <mergeCell ref="C5:D6"/>
    <mergeCell ref="C7:D8"/>
    <mergeCell ref="F7:G7"/>
    <mergeCell ref="F8:G8"/>
    <mergeCell ref="C9:D10"/>
    <mergeCell ref="G9:H9"/>
    <mergeCell ref="G10:H10"/>
    <mergeCell ref="C11:D12"/>
    <mergeCell ref="F11:G11"/>
    <mergeCell ref="H11:I11"/>
    <mergeCell ref="F12:G12"/>
    <mergeCell ref="H12:I12"/>
    <mergeCell ref="A15:A17"/>
    <mergeCell ref="A18:A19"/>
    <mergeCell ref="B18:M19"/>
    <mergeCell ref="B13:M13"/>
    <mergeCell ref="B14:M14"/>
    <mergeCell ref="A20:A23"/>
    <mergeCell ref="B21:F21"/>
    <mergeCell ref="H21:M21"/>
    <mergeCell ref="F27:G27"/>
    <mergeCell ref="C28:D28"/>
    <mergeCell ref="F28:G28"/>
    <mergeCell ref="A33:A34"/>
    <mergeCell ref="B33:M34"/>
    <mergeCell ref="B23:F23"/>
    <mergeCell ref="C29:D29"/>
    <mergeCell ref="F29:G29"/>
    <mergeCell ref="C30:D30"/>
    <mergeCell ref="F30:G30"/>
    <mergeCell ref="B31:M31"/>
    <mergeCell ref="B32:M32"/>
    <mergeCell ref="A24:A31"/>
    <mergeCell ref="B24:M24"/>
    <mergeCell ref="C25:D25"/>
    <mergeCell ref="F25:G25"/>
    <mergeCell ref="C26:D26"/>
    <mergeCell ref="F26:G26"/>
    <mergeCell ref="C27:D27"/>
  </mergeCells>
  <pageMargins left="0.7" right="0.7" top="0.75" bottom="0.75" header="0.3" footer="0.3"/>
  <headerFooter>
    <oddFooter>&amp;C_x000D_&amp;1#&amp;"Calibri"&amp;8&amp;K000000 INTERNAL. This information is accessible to ADB Management and staff. It may be shared outside ADB with appropriate permission.</oddFooter>
  </headerFooter>
  <drawing r:id="rId1"/>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F53B3D2-D0DE-4C7B-BBB5-AB161FBC5DFA}">
  <sheetPr codeName="Sheet150"/>
  <dimension ref="A1:U34"/>
  <sheetViews>
    <sheetView zoomScale="70" zoomScaleNormal="70" workbookViewId="0">
      <pane ySplit="2" topLeftCell="A19" activePane="bottomLeft" state="frozen"/>
      <selection pane="bottomLeft" activeCell="A2" sqref="A2"/>
      <selection activeCell="A2" sqref="A2"/>
    </sheetView>
  </sheetViews>
  <sheetFormatPr defaultColWidth="8.85546875" defaultRowHeight="12.95"/>
  <cols>
    <col min="1" max="1" width="15.28515625" style="106" customWidth="1"/>
    <col min="2" max="13" width="11.85546875" style="106" customWidth="1"/>
    <col min="14" max="14" width="5.140625" style="106" customWidth="1"/>
    <col min="15" max="16" width="8.85546875" style="106"/>
    <col min="17" max="17" width="8.85546875" style="106" customWidth="1"/>
    <col min="18" max="18" width="2.28515625" style="106" customWidth="1"/>
    <col min="19" max="16384" width="8.85546875" style="106"/>
  </cols>
  <sheetData>
    <row r="1" spans="1:21" ht="14.1" thickBot="1"/>
    <row r="2" spans="1:21" ht="22.35" customHeight="1" thickBot="1">
      <c r="A2" s="89" t="e" cm="1">
        <f t="array" aca="1" ref="A2" ca="1">MID(CELL("filename",A2),FIND("]",CELL("filename",A2))+1,255)</f>
        <v>#VALUE!</v>
      </c>
      <c r="B2" s="318" t="e">
        <f ca="1">IF(VLOOKUP(A2,'Raw Data'!C6:D154,2,FALSE)="","",VLOOKUP(A2,'Raw Data'!C6:D154,2,FALSE))</f>
        <v>#VALUE!</v>
      </c>
      <c r="C2" s="319"/>
      <c r="D2" s="319"/>
      <c r="E2" s="319"/>
      <c r="F2" s="319"/>
      <c r="G2" s="319"/>
      <c r="H2" s="319"/>
      <c r="I2" s="319"/>
      <c r="J2" s="319"/>
      <c r="K2" s="319"/>
      <c r="L2" s="319"/>
      <c r="M2" s="320"/>
      <c r="N2" s="136"/>
      <c r="O2" s="386" t="str">
        <f>HYPERLINK("#'National level'!A15","Back to National level sheet")</f>
        <v>Back to National level sheet</v>
      </c>
      <c r="P2" s="321"/>
      <c r="Q2" s="321"/>
      <c r="S2" s="387" t="str">
        <f>HYPERLINK("#'Project level'!A21","Back to Project level sheet")</f>
        <v>Back to Project level sheet</v>
      </c>
      <c r="T2" s="387"/>
      <c r="U2" s="387"/>
    </row>
    <row r="3" spans="1:21" ht="239.1" customHeight="1" thickBot="1">
      <c r="A3" s="90" t="s">
        <v>500</v>
      </c>
      <c r="B3" s="323" t="s">
        <v>712</v>
      </c>
      <c r="C3" s="324"/>
      <c r="D3" s="324"/>
      <c r="E3" s="324"/>
      <c r="F3" s="324"/>
      <c r="G3" s="324"/>
      <c r="H3" s="324"/>
      <c r="I3" s="324"/>
      <c r="J3" s="324"/>
      <c r="K3" s="324"/>
      <c r="L3" s="324"/>
      <c r="M3" s="325"/>
      <c r="N3" s="122"/>
    </row>
    <row r="4" spans="1:21" ht="14.1" thickBot="1">
      <c r="A4" s="278" t="s">
        <v>502</v>
      </c>
      <c r="B4" s="295"/>
      <c r="C4" s="296"/>
      <c r="D4" s="296"/>
      <c r="E4" s="296"/>
      <c r="F4" s="296"/>
      <c r="G4" s="296"/>
      <c r="H4" s="296"/>
      <c r="I4" s="296"/>
      <c r="J4" s="296"/>
      <c r="K4" s="296"/>
      <c r="L4" s="296"/>
      <c r="M4" s="297"/>
      <c r="N4" s="125"/>
    </row>
    <row r="5" spans="1:21" ht="26.85" customHeight="1" thickBot="1">
      <c r="A5" s="294"/>
      <c r="C5" s="326" t="s">
        <v>77</v>
      </c>
      <c r="D5" s="327"/>
      <c r="E5" s="93" t="s">
        <v>78</v>
      </c>
      <c r="F5" s="93" t="s">
        <v>79</v>
      </c>
      <c r="G5" s="93" t="s">
        <v>80</v>
      </c>
      <c r="H5" s="93" t="s">
        <v>81</v>
      </c>
      <c r="I5" s="93" t="s">
        <v>82</v>
      </c>
      <c r="M5" s="107"/>
    </row>
    <row r="6" spans="1:21" ht="15" thickBot="1">
      <c r="A6" s="294"/>
      <c r="C6" s="328"/>
      <c r="D6" s="329"/>
      <c r="E6" s="94" t="e">
        <f ca="1">IF(VLOOKUP($A$2,Table1[[Practice no.]:[Mt]],3,FALSE)="N/A","",VLOOKUP($A$2,Table1[[Practice no.]:[Mt]],3,FALSE))</f>
        <v>#VALUE!</v>
      </c>
      <c r="F6" s="94" t="e">
        <f ca="1">IF(VLOOKUP($A$2,Table1[[Practice no.]:[F]],4,FALSE)="N/A","",VLOOKUP($A$2,Table1[[Practice no.]:[F]],4,FALSE))</f>
        <v>#VALUE!</v>
      </c>
      <c r="G6" s="94" t="e">
        <f ca="1">IF(VLOOKUP($A$2,Table1[[Practice no.]:[A]],5,FALSE)="N/A","",VLOOKUP($A$2,Table1[[Practice no.]:[A]],5,FALSE))</f>
        <v>#VALUE!</v>
      </c>
      <c r="H6" s="94" t="e">
        <f ca="1">IF(VLOOKUP($A$2,Table1[[Practice no.]:[T]],6,FALSE)="N/A","",VLOOKUP($A$2,Table1[[Practice no.]:[T]],6,FALSE))</f>
        <v>#VALUE!</v>
      </c>
      <c r="I6" s="94" t="e">
        <f ca="1">IF(VLOOKUP($A$2,Table1[[Practice no.]:[PI]],7,FALSE)="N/A","",VLOOKUP($A$2,Table1[[Practice no.]:[PI]],7,FALSE))</f>
        <v>#VALUE!</v>
      </c>
      <c r="M6" s="107"/>
    </row>
    <row r="7" spans="1:21" ht="26.85" customHeight="1" thickBot="1">
      <c r="A7" s="294"/>
      <c r="C7" s="326" t="s">
        <v>83</v>
      </c>
      <c r="D7" s="327"/>
      <c r="E7" s="95" t="s">
        <v>84</v>
      </c>
      <c r="F7" s="330" t="s">
        <v>85</v>
      </c>
      <c r="G7" s="331"/>
      <c r="H7" s="95" t="s">
        <v>86</v>
      </c>
      <c r="I7" s="95" t="s">
        <v>87</v>
      </c>
      <c r="M7" s="107"/>
    </row>
    <row r="8" spans="1:21" ht="15" thickBot="1">
      <c r="A8" s="294"/>
      <c r="C8" s="328"/>
      <c r="D8" s="329"/>
      <c r="E8" s="94" t="e">
        <f ca="1">IF(VLOOKUP($A$2,Table1[[Practice no.]:[LR]],8,FALSE)="N/A","",VLOOKUP(A$2,Table1[[Practice no.]:[LR]],8,FALSE))</f>
        <v>#VALUE!</v>
      </c>
      <c r="F8" s="311" t="e">
        <f ca="1">IF(VLOOKUP($A$2,Table1[[Practice no.]:[PH]],9,FALSE)="N/A","",VLOOKUP($A$2,Table1[[Practice no.]:[PH]],9,FALSE))</f>
        <v>#VALUE!</v>
      </c>
      <c r="G8" s="312"/>
      <c r="H8" s="94" t="e">
        <f ca="1">IF(VLOOKUP($A$2,Table1[[Practice no.]:[EH]],10,FALSE)="N/A","",VLOOKUP($A$2,Table1[[Practice no.]:[EH]],10,FALSE))</f>
        <v>#VALUE!</v>
      </c>
      <c r="I8" s="94" t="e">
        <f ca="1">IF(VLOOKUP($A$2,Table1[[Practice no.]:[UR]],11,FALSE)="N/A","",VLOOKUP($A$2,Table1[[Practice no.]:[UR]],11,FALSE))</f>
        <v>#VALUE!</v>
      </c>
      <c r="M8" s="107"/>
    </row>
    <row r="9" spans="1:21" ht="26.85" customHeight="1" thickBot="1">
      <c r="A9" s="294"/>
      <c r="C9" s="332" t="s">
        <v>88</v>
      </c>
      <c r="D9" s="333"/>
      <c r="E9" s="95" t="s">
        <v>89</v>
      </c>
      <c r="F9" s="95" t="s">
        <v>90</v>
      </c>
      <c r="G9" s="330" t="s">
        <v>91</v>
      </c>
      <c r="H9" s="331"/>
      <c r="I9" s="95" t="s">
        <v>92</v>
      </c>
      <c r="M9" s="107"/>
    </row>
    <row r="10" spans="1:21" ht="15" thickBot="1">
      <c r="A10" s="294"/>
      <c r="C10" s="334"/>
      <c r="D10" s="335"/>
      <c r="E10" s="94" t="e">
        <f ca="1">IF(VLOOKUP($A$2,Table1[[Practice no.]:[P]],12,FALSE)="N/A","",VLOOKUP($A$2,Table1[[Practice no.]:[P]],12,FALSE))</f>
        <v>#VALUE!</v>
      </c>
      <c r="F10" s="94" t="e">
        <f ca="1">IF(VLOOKUP($A$2,Table1[[Practice no.]:[D]],13,FALSE)="N/A","",VLOOKUP($A$2,Table1[[Practice no.]:[D]],13,FALSE))</f>
        <v>#VALUE!</v>
      </c>
      <c r="G10" s="313" t="e">
        <f ca="1">IF(VLOOKUP($A$2,Table1[[Practice no.]:[C]],14,FALSE)="N/A","",VLOOKUP($A$2,Table1[[Practice no.]:[C]],14,FALSE))</f>
        <v>#VALUE!</v>
      </c>
      <c r="H10" s="314"/>
      <c r="I10" s="96" t="e">
        <f ca="1">IF(VLOOKUP($A$2,Table1[[Practice no.]:[M]],15,FALSE)="N/A","",VLOOKUP($A$2,Table1[[Practice no.]:[M]],15,FALSE))</f>
        <v>#VALUE!</v>
      </c>
      <c r="M10" s="107"/>
    </row>
    <row r="11" spans="1:21" ht="14.1" customHeight="1" thickBot="1">
      <c r="A11" s="294"/>
      <c r="C11" s="332" t="s">
        <v>93</v>
      </c>
      <c r="D11" s="333"/>
      <c r="E11" s="95" t="s">
        <v>94</v>
      </c>
      <c r="F11" s="330" t="s">
        <v>95</v>
      </c>
      <c r="G11" s="331"/>
      <c r="H11" s="330" t="s">
        <v>96</v>
      </c>
      <c r="I11" s="331"/>
      <c r="M11" s="107"/>
    </row>
    <row r="12" spans="1:21" ht="15" thickBot="1">
      <c r="A12" s="294"/>
      <c r="C12" s="334"/>
      <c r="D12" s="335"/>
      <c r="E12" s="94" t="e">
        <f ca="1">IF(VLOOKUP($A$2,Table1[[Practice no.]:[In]],16,FALSE)="N/A","",VLOOKUP($A$2,Table1[[Practice no.]:[In]],16,FALSE))</f>
        <v>#VALUE!</v>
      </c>
      <c r="F12" s="311" t="e">
        <f ca="1">IF(VLOOKUP($A$2,Table1[[Practice no.]:[Pr]],17,FALSE)="N/A","",VLOOKUP($A$2,Table1[[Practice no.]:[Pr]],17,FALSE))</f>
        <v>#VALUE!</v>
      </c>
      <c r="G12" s="312"/>
      <c r="H12" s="313" t="e">
        <f ca="1">IF(VLOOKUP($A$2,Table1[[Practice no.]:[Tr]],18,FALSE)="N/A","",VLOOKUP($A$2,Table1[[Practice no.]:[Tr]],18,FALSE))</f>
        <v>#VALUE!</v>
      </c>
      <c r="I12" s="314"/>
      <c r="M12" s="107"/>
    </row>
    <row r="13" spans="1:21">
      <c r="A13" s="294"/>
      <c r="B13" s="315"/>
      <c r="C13" s="316"/>
      <c r="D13" s="316"/>
      <c r="E13" s="316"/>
      <c r="F13" s="316"/>
      <c r="G13" s="316"/>
      <c r="H13" s="316"/>
      <c r="I13" s="316"/>
      <c r="J13" s="316"/>
      <c r="K13" s="316"/>
      <c r="L13" s="316"/>
      <c r="M13" s="317"/>
      <c r="N13" s="125"/>
    </row>
    <row r="14" spans="1:21" ht="14.1" thickBot="1">
      <c r="A14" s="279"/>
      <c r="B14" s="288"/>
      <c r="C14" s="289"/>
      <c r="D14" s="289"/>
      <c r="E14" s="289"/>
      <c r="F14" s="289"/>
      <c r="G14" s="289"/>
      <c r="H14" s="289"/>
      <c r="I14" s="289"/>
      <c r="J14" s="289"/>
      <c r="K14" s="289"/>
      <c r="L14" s="289"/>
      <c r="M14" s="290"/>
      <c r="N14" s="125"/>
    </row>
    <row r="15" spans="1:21">
      <c r="A15" s="278" t="s">
        <v>503</v>
      </c>
      <c r="B15" s="97">
        <v>1</v>
      </c>
      <c r="C15" s="97">
        <v>2</v>
      </c>
      <c r="D15" s="97">
        <v>3</v>
      </c>
      <c r="E15" s="98">
        <v>4</v>
      </c>
      <c r="F15" s="98">
        <v>5</v>
      </c>
      <c r="G15" s="98">
        <v>6</v>
      </c>
      <c r="H15" s="99">
        <v>7</v>
      </c>
      <c r="I15" s="99">
        <v>8</v>
      </c>
      <c r="J15" s="99">
        <v>9</v>
      </c>
      <c r="K15" s="100">
        <v>10</v>
      </c>
      <c r="L15" s="100">
        <v>11</v>
      </c>
      <c r="M15" s="100">
        <v>12</v>
      </c>
      <c r="N15" s="137"/>
    </row>
    <row r="16" spans="1:21" ht="17.100000000000001" thickBot="1">
      <c r="A16" s="294"/>
      <c r="B16" s="101" t="s">
        <v>504</v>
      </c>
      <c r="C16" s="101" t="s">
        <v>505</v>
      </c>
      <c r="D16" s="101" t="s">
        <v>506</v>
      </c>
      <c r="E16" s="102" t="s">
        <v>507</v>
      </c>
      <c r="F16" s="102" t="s">
        <v>508</v>
      </c>
      <c r="G16" s="102" t="s">
        <v>509</v>
      </c>
      <c r="H16" s="103" t="s">
        <v>510</v>
      </c>
      <c r="I16" s="103" t="s">
        <v>511</v>
      </c>
      <c r="J16" s="103" t="s">
        <v>512</v>
      </c>
      <c r="K16" s="104" t="s">
        <v>513</v>
      </c>
      <c r="L16" s="104" t="s">
        <v>514</v>
      </c>
      <c r="M16" s="104" t="s">
        <v>515</v>
      </c>
      <c r="N16" s="137"/>
    </row>
    <row r="17" spans="1:14" ht="23.1" customHeight="1" thickBot="1">
      <c r="A17" s="279"/>
      <c r="B17" s="112" t="e">
        <f ca="1">IF(VLOOKUP($A$2,Table1[[Practice no.]:[ 1 C02]],19,FALSE)="N/A","",VLOOKUP(VLOOKUP($A$2,Table1[[Practice no.]:[ 1 C02]],19,FALSE),List!$A$2:$B$3,2,FALSE))</f>
        <v>#VALUE!</v>
      </c>
      <c r="C17" s="112" t="e">
        <f ca="1">IF(VLOOKUP($A$2,Table1[[Practice no.]:[2 Res]],20,FALSE)="N/A","",VLOOKUP(VLOOKUP($A$2,Table1[[Practice no.]:[2 Res]],20,FALSE),List!$A$2:$B$3,2,FALSE))</f>
        <v>#VALUE!</v>
      </c>
      <c r="D17" s="112" t="e">
        <f ca="1">IF(VLOOKUP($A$2,Table1[[Practice no.]:[3 W&amp;L]],21,FALSE)="N/A","",VLOOKUP(VLOOKUP($A$2,Table1[[Practice no.]:[3 W&amp;L]],21,FALSE),List!$A$2:$B$3,2,FALSE))</f>
        <v>#VALUE!</v>
      </c>
      <c r="E17" s="112" t="e">
        <f ca="1">IF(VLOOKUP($A$2,Table1[[Practice no.]:[4 
Pol]],22,FALSE)="N/A","",VLOOKUP(VLOOKUP($A$2,Table1[[Practice no.]:[4 
Pol]],22,FALSE),List!$A$2:$B$3,2,FALSE))</f>
        <v>#VALUE!</v>
      </c>
      <c r="F17" s="112" t="e">
        <f ca="1">IF(VLOOKUP($A$2,Table1[[Practice no.]:[5 QoL]],23,FALSE)="N/A","",VLOOKUP(VLOOKUP($A$2,Table1[[Practice no.]:[5 QoL]],23,FALSE),List!$A$2:$B$3,2,FALSE))</f>
        <v>#VALUE!</v>
      </c>
      <c r="G17" s="112" t="e">
        <f ca="1">IF(VLOOKUP($A$2,Table1[[Practice no.]:[6 
Bio]],24,FALSE)="N/A","",VLOOKUP(VLOOKUP($A$2,Table1[[Practice no.]:[6 
Bio]],24,FALSE),List!$A$2:$B$3,2,FALSE))</f>
        <v>#VALUE!</v>
      </c>
      <c r="H17" s="112" t="e">
        <f ca="1">IF(VLOOKUP($A$2,Table1[[Practice no.]:[7 
Dis]],25,FALSE)="N/A","",VLOOKUP(VLOOKUP($A$2,Table1[[Practice no.]:[7 
Dis]],25,FALSE),List!$A$2:$B$3,2,FALSE))</f>
        <v>#VALUE!</v>
      </c>
      <c r="I17" s="112" t="e">
        <f ca="1">IF(VLOOKUP($A$2,Table1[[Practice no.]:[8 
Mat]],26,FALSE)="N/A","",VLOOKUP(VLOOKUP($A$2,Table1[[Practice no.]:[8 
Mat]],26,FALSE),List!$A$2:$B$3,2,FALSE))</f>
        <v>#VALUE!</v>
      </c>
      <c r="J17" s="112" t="e">
        <f ca="1">IF(VLOOKUP($A$2,Table1[[Practice no.]:[9 
Inc]],27,FALSE)="N/A","",VLOOKUP(VLOOKUP($A$2,Table1[[Practice no.]:[9 
Inc]],27,FALSE),List!$A$2:$B$3,2,FALSE))</f>
        <v>#VALUE!</v>
      </c>
      <c r="K17" s="112" t="e">
        <f ca="1">IF(VLOOKUP($A$2,Table1[[Practice no.]:[10 Con]],28,FALSE)="N/A","",VLOOKUP(VLOOKUP($A$2,Table1[[Practice no.]:[10 Con]],28,FALSE),List!$A$2:$B$3,2,FALSE))</f>
        <v>#VALUE!</v>
      </c>
      <c r="L17" s="112" t="e">
        <f ca="1">IF(VLOOKUP($A$2,Table1[[Practice no.]:[11 Saf]],29,FALSE)="N/A","",VLOOKUP(VLOOKUP($A$2,Table1[[Practice no.]:[11 Saf]],29,FALSE),List!$A$2:$B$3,2,FALSE))</f>
        <v>#VALUE!</v>
      </c>
      <c r="M17" s="112" t="e">
        <f ca="1">IF(VLOOKUP($A$2,Table1[[Practice no.]:[12 Aff]],30,FALSE)="N/A","",VLOOKUP(VLOOKUP($A$2,Table1[[Practice no.]:[12 Aff]],30,FALSE),List!$A$2:$B$3,2,FALSE))</f>
        <v>#VALUE!</v>
      </c>
      <c r="N17" s="138"/>
    </row>
    <row r="18" spans="1:14" ht="125.85" customHeight="1">
      <c r="A18" s="278" t="s">
        <v>516</v>
      </c>
      <c r="B18" s="298" t="s">
        <v>713</v>
      </c>
      <c r="C18" s="299"/>
      <c r="D18" s="299"/>
      <c r="E18" s="299"/>
      <c r="F18" s="299"/>
      <c r="G18" s="299"/>
      <c r="H18" s="299"/>
      <c r="I18" s="299"/>
      <c r="J18" s="299"/>
      <c r="K18" s="299"/>
      <c r="L18" s="299"/>
      <c r="M18" s="300"/>
      <c r="N18" s="133"/>
    </row>
    <row r="19" spans="1:14" ht="303" customHeight="1" thickBot="1">
      <c r="A19" s="279"/>
      <c r="B19" s="301"/>
      <c r="C19" s="302"/>
      <c r="D19" s="302"/>
      <c r="E19" s="302"/>
      <c r="F19" s="302"/>
      <c r="G19" s="302"/>
      <c r="H19" s="302"/>
      <c r="I19" s="302"/>
      <c r="J19" s="302"/>
      <c r="K19" s="302"/>
      <c r="L19" s="302"/>
      <c r="M19" s="303"/>
      <c r="N19" s="133"/>
    </row>
    <row r="20" spans="1:14" ht="152.85" customHeight="1">
      <c r="A20" s="304" t="s">
        <v>518</v>
      </c>
      <c r="C20" s="121"/>
      <c r="D20" s="121"/>
      <c r="E20" s="121"/>
      <c r="F20" s="121"/>
      <c r="G20" s="121"/>
      <c r="H20" s="121"/>
      <c r="I20" s="121"/>
      <c r="J20" s="121"/>
      <c r="K20" s="121"/>
      <c r="L20" s="121"/>
      <c r="M20" s="124"/>
      <c r="N20" s="134"/>
    </row>
    <row r="21" spans="1:14" ht="224.1" customHeight="1">
      <c r="A21" s="338"/>
      <c r="B21" s="391" t="s">
        <v>714</v>
      </c>
      <c r="C21" s="392"/>
      <c r="D21" s="392"/>
      <c r="E21" s="392"/>
      <c r="F21" s="392"/>
      <c r="G21" s="392"/>
      <c r="H21" s="392"/>
      <c r="I21" s="392"/>
      <c r="J21" s="392"/>
      <c r="K21" s="392"/>
      <c r="L21" s="392"/>
      <c r="M21" s="393"/>
      <c r="N21" s="127"/>
    </row>
    <row r="22" spans="1:14">
      <c r="A22" s="338"/>
      <c r="B22" s="118"/>
      <c r="C22" s="119"/>
      <c r="D22" s="119"/>
      <c r="E22" s="116"/>
      <c r="F22" s="119"/>
      <c r="G22" s="119"/>
      <c r="H22" s="119"/>
      <c r="I22" s="119"/>
      <c r="J22" s="122"/>
      <c r="K22" s="116"/>
      <c r="L22" s="116"/>
      <c r="M22" s="117"/>
      <c r="N22" s="116"/>
    </row>
    <row r="23" spans="1:14" ht="14.1" thickBot="1">
      <c r="A23" s="305"/>
      <c r="B23" s="339"/>
      <c r="C23" s="340"/>
      <c r="D23" s="340"/>
      <c r="E23" s="340"/>
      <c r="F23" s="340"/>
      <c r="G23" s="115"/>
      <c r="H23" s="115"/>
      <c r="I23" s="115"/>
      <c r="J23" s="115"/>
      <c r="K23" s="115"/>
      <c r="L23" s="115"/>
      <c r="M23" s="176"/>
      <c r="N23" s="119"/>
    </row>
    <row r="24" spans="1:14" ht="14.1" thickBot="1">
      <c r="A24" s="278" t="s">
        <v>57</v>
      </c>
      <c r="B24" s="295"/>
      <c r="C24" s="296"/>
      <c r="D24" s="296"/>
      <c r="E24" s="296"/>
      <c r="F24" s="296"/>
      <c r="G24" s="296"/>
      <c r="H24" s="296"/>
      <c r="I24" s="296"/>
      <c r="J24" s="296"/>
      <c r="K24" s="296"/>
      <c r="L24" s="296"/>
      <c r="M24" s="297"/>
      <c r="N24" s="125"/>
    </row>
    <row r="25" spans="1:14" ht="32.1" customHeight="1" thickBot="1">
      <c r="A25" s="294"/>
      <c r="C25" s="286" t="s">
        <v>42</v>
      </c>
      <c r="D25" s="287"/>
      <c r="E25" s="105" t="e">
        <f ca="1">IF(VLOOKUP($A$2,Table1[[Practice no.]:[1]],31,FALSE)="N/A","",VLOOKUP($A$2,Table1[[Practice no.]:[1]],31,FALSE))</f>
        <v>#VALUE!</v>
      </c>
      <c r="F25" s="286" t="s">
        <v>520</v>
      </c>
      <c r="G25" s="287"/>
      <c r="H25" s="105" t="e">
        <f ca="1">IF(VLOOKUP($A$2,Table1[[Practice no.]:[7]],37,FALSE)="N/A","",VLOOKUP($A$2,Table1[[Practice no.]:[7]],37,FALSE))</f>
        <v>#VALUE!</v>
      </c>
      <c r="M25" s="107"/>
    </row>
    <row r="26" spans="1:14" ht="32.1" customHeight="1" thickBot="1">
      <c r="A26" s="294"/>
      <c r="C26" s="286" t="s">
        <v>44</v>
      </c>
      <c r="D26" s="287"/>
      <c r="E26" s="105" t="e">
        <f ca="1">IF(VLOOKUP($A$2,Table1[[Practice no.]:[2]],32,FALSE)="N/A","",VLOOKUP($A$2,Table1[[Practice no.]:[2]],32,FALSE))</f>
        <v>#VALUE!</v>
      </c>
      <c r="F26" s="286" t="s">
        <v>45</v>
      </c>
      <c r="G26" s="287"/>
      <c r="H26" s="105" t="e">
        <f ca="1">IF(VLOOKUP($A$2,Table1[[Practice no.]:[8]],38,FALSE)="N/A","",VLOOKUP($A$2,Table1[[Practice no.]:[8]],38,FALSE))</f>
        <v>#VALUE!</v>
      </c>
      <c r="M26" s="107"/>
    </row>
    <row r="27" spans="1:14" ht="32.1" customHeight="1" thickBot="1">
      <c r="A27" s="294"/>
      <c r="C27" s="286" t="s">
        <v>46</v>
      </c>
      <c r="D27" s="287"/>
      <c r="E27" s="105" t="e">
        <f ca="1">IF(VLOOKUP($A$2,Table1[[Practice no.]:[3]],33,FALSE)="N/A","",VLOOKUP($A$2,Table1[[Practice no.]:[3]],33,FALSE))</f>
        <v>#VALUE!</v>
      </c>
      <c r="F27" s="286" t="s">
        <v>47</v>
      </c>
      <c r="G27" s="287"/>
      <c r="H27" s="105" t="e">
        <f ca="1">IF(VLOOKUP($A$2,Table1[[Practice no.]:[9]],39,FALSE)="N/A","",VLOOKUP($A$2,Table1[[Practice no.]:[9]],39,FALSE))</f>
        <v>#VALUE!</v>
      </c>
      <c r="M27" s="107"/>
    </row>
    <row r="28" spans="1:14" ht="32.1" customHeight="1" thickBot="1">
      <c r="A28" s="294"/>
      <c r="C28" s="286" t="s">
        <v>48</v>
      </c>
      <c r="D28" s="287"/>
      <c r="E28" s="105" t="e">
        <f ca="1">IF(VLOOKUP($A$2,Table1[[Practice no.]:[4]],34,FALSE)="N/A","",VLOOKUP($A$2,Table1[[Practice no.]:[4]],34,FALSE))</f>
        <v>#VALUE!</v>
      </c>
      <c r="F28" s="286" t="s">
        <v>49</v>
      </c>
      <c r="G28" s="287"/>
      <c r="H28" s="105" t="e">
        <f ca="1">IF(VLOOKUP($A$2,Table1[[Practice no.]:[10]],40,FALSE)="N/A","",VLOOKUP($A$2,Table1[[Practice no.]:[10]],40,FALSE))</f>
        <v>#VALUE!</v>
      </c>
      <c r="M28" s="107"/>
    </row>
    <row r="29" spans="1:14" ht="32.1" customHeight="1" thickBot="1">
      <c r="A29" s="294"/>
      <c r="C29" s="286" t="s">
        <v>50</v>
      </c>
      <c r="D29" s="287"/>
      <c r="E29" s="105" t="e">
        <f ca="1">IF(VLOOKUP($A$2,Table1[[Practice no.]:[5]],35,FALSE)="N/A","",VLOOKUP($A$2,Table1[[Practice no.]:[5]],35,FALSE))</f>
        <v>#VALUE!</v>
      </c>
      <c r="F29" s="286" t="s">
        <v>51</v>
      </c>
      <c r="G29" s="287"/>
      <c r="H29" s="105" t="e">
        <f ca="1">IF(VLOOKUP($A$2,Table1[[Practice no.]:[11]],41,FALSE)="N/A","",VLOOKUP($A$2,Table1[[Practice no.]:[11]],41,FALSE))</f>
        <v>#VALUE!</v>
      </c>
      <c r="M29" s="107"/>
    </row>
    <row r="30" spans="1:14" ht="32.1" customHeight="1" thickBot="1">
      <c r="A30" s="294"/>
      <c r="C30" s="286" t="s">
        <v>52</v>
      </c>
      <c r="D30" s="287"/>
      <c r="E30" s="105" t="e">
        <f ca="1">IF(VLOOKUP($A$2,Table1[[Practice no.]:[6]],36,FALSE)="N/A","",VLOOKUP($A$2,Table1[[Practice no.]:[6]],36,FALSE))</f>
        <v>#VALUE!</v>
      </c>
      <c r="F30" s="286" t="s">
        <v>53</v>
      </c>
      <c r="G30" s="287"/>
      <c r="H30" s="105" t="e">
        <f ca="1">IF(VLOOKUP($A$2,Table1[[Practice no.]:[12]],42,FALSE)="N/A","",VLOOKUP($A$2,Table1[[Practice no.]:[12]],42,FALSE))</f>
        <v>#VALUE!</v>
      </c>
      <c r="M30" s="107"/>
    </row>
    <row r="31" spans="1:14" ht="14.1" thickBot="1">
      <c r="A31" s="279"/>
      <c r="B31" s="288"/>
      <c r="C31" s="289"/>
      <c r="D31" s="289"/>
      <c r="E31" s="289"/>
      <c r="F31" s="289"/>
      <c r="G31" s="289"/>
      <c r="H31" s="289"/>
      <c r="I31" s="289"/>
      <c r="J31" s="289"/>
      <c r="K31" s="289"/>
      <c r="L31" s="289"/>
      <c r="M31" s="290"/>
      <c r="N31" s="125"/>
    </row>
    <row r="32" spans="1:14" ht="252" customHeight="1" thickBot="1">
      <c r="A32" s="92" t="s">
        <v>521</v>
      </c>
      <c r="B32" s="291" t="s">
        <v>715</v>
      </c>
      <c r="C32" s="292"/>
      <c r="D32" s="292"/>
      <c r="E32" s="292"/>
      <c r="F32" s="292"/>
      <c r="G32" s="292"/>
      <c r="H32" s="292"/>
      <c r="I32" s="292"/>
      <c r="J32" s="292"/>
      <c r="K32" s="292"/>
      <c r="L32" s="292"/>
      <c r="M32" s="293"/>
      <c r="N32" s="122"/>
    </row>
    <row r="33" spans="1:14" ht="80.849999999999994" customHeight="1">
      <c r="A33" s="278" t="s">
        <v>523</v>
      </c>
      <c r="B33" s="280" t="s">
        <v>716</v>
      </c>
      <c r="C33" s="281"/>
      <c r="D33" s="281"/>
      <c r="E33" s="281"/>
      <c r="F33" s="281"/>
      <c r="G33" s="281"/>
      <c r="H33" s="281"/>
      <c r="I33" s="281"/>
      <c r="J33" s="281"/>
      <c r="K33" s="281"/>
      <c r="L33" s="281"/>
      <c r="M33" s="282"/>
      <c r="N33" s="133"/>
    </row>
    <row r="34" spans="1:14" ht="193.35" customHeight="1" thickBot="1">
      <c r="A34" s="279"/>
      <c r="B34" s="283"/>
      <c r="C34" s="284"/>
      <c r="D34" s="284"/>
      <c r="E34" s="284"/>
      <c r="F34" s="284"/>
      <c r="G34" s="284"/>
      <c r="H34" s="284"/>
      <c r="I34" s="284"/>
      <c r="J34" s="284"/>
      <c r="K34" s="284"/>
      <c r="L34" s="284"/>
      <c r="M34" s="285"/>
      <c r="N34" s="133"/>
    </row>
  </sheetData>
  <sheetProtection sheet="1" objects="1" scenarios="1"/>
  <mergeCells count="44">
    <mergeCell ref="B2:M2"/>
    <mergeCell ref="O2:Q2"/>
    <mergeCell ref="S2:U2"/>
    <mergeCell ref="B3:M3"/>
    <mergeCell ref="A4:A14"/>
    <mergeCell ref="B4:M4"/>
    <mergeCell ref="C5:D6"/>
    <mergeCell ref="C7:D8"/>
    <mergeCell ref="F7:G7"/>
    <mergeCell ref="F8:G8"/>
    <mergeCell ref="C9:D10"/>
    <mergeCell ref="G9:H9"/>
    <mergeCell ref="G10:H10"/>
    <mergeCell ref="C11:D12"/>
    <mergeCell ref="F11:G11"/>
    <mergeCell ref="H11:I11"/>
    <mergeCell ref="F12:G12"/>
    <mergeCell ref="H12:I12"/>
    <mergeCell ref="A15:A17"/>
    <mergeCell ref="A18:A19"/>
    <mergeCell ref="B18:M19"/>
    <mergeCell ref="B13:M13"/>
    <mergeCell ref="B14:M14"/>
    <mergeCell ref="A20:A23"/>
    <mergeCell ref="B23:F23"/>
    <mergeCell ref="F27:G27"/>
    <mergeCell ref="C28:D28"/>
    <mergeCell ref="F28:G28"/>
    <mergeCell ref="A33:A34"/>
    <mergeCell ref="B33:M34"/>
    <mergeCell ref="B21:M21"/>
    <mergeCell ref="C29:D29"/>
    <mergeCell ref="F29:G29"/>
    <mergeCell ref="C30:D30"/>
    <mergeCell ref="F30:G30"/>
    <mergeCell ref="B31:M31"/>
    <mergeCell ref="B32:M32"/>
    <mergeCell ref="A24:A31"/>
    <mergeCell ref="B24:M24"/>
    <mergeCell ref="C25:D25"/>
    <mergeCell ref="F25:G25"/>
    <mergeCell ref="C26:D26"/>
    <mergeCell ref="F26:G26"/>
    <mergeCell ref="C27:D27"/>
  </mergeCells>
  <pageMargins left="0.7" right="0.7" top="0.75" bottom="0.75" header="0.3" footer="0.3"/>
  <headerFooter>
    <oddFooter>&amp;C_x000D_&amp;1#&amp;"Calibri"&amp;8&amp;K000000 INTERNAL. This information is accessible to ADB Management and staff. It may be shared outside ADB with appropriate permission.</oddFooter>
  </headerFooter>
  <drawing r:id="rId1"/>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E9F92EA-AEAD-4C53-8CEF-FE025C1D1C37}">
  <sheetPr codeName="Sheet41"/>
  <dimension ref="A1:U34"/>
  <sheetViews>
    <sheetView zoomScale="70" zoomScaleNormal="70" workbookViewId="0">
      <pane ySplit="2" topLeftCell="A3" activePane="bottomLeft" state="frozen"/>
      <selection pane="bottomLeft" activeCell="A2" sqref="A2"/>
      <selection activeCell="A2" sqref="A2"/>
    </sheetView>
  </sheetViews>
  <sheetFormatPr defaultColWidth="8.85546875" defaultRowHeight="12.95"/>
  <cols>
    <col min="1" max="1" width="15.28515625" style="106" customWidth="1"/>
    <col min="2" max="13" width="11.85546875" style="106" customWidth="1"/>
    <col min="14" max="14" width="5.140625" style="106" customWidth="1"/>
    <col min="15" max="16" width="8.85546875" style="106"/>
    <col min="17" max="17" width="8.85546875" style="106" customWidth="1"/>
    <col min="18" max="18" width="2.28515625" style="106" customWidth="1"/>
    <col min="19" max="16384" width="8.85546875" style="106"/>
  </cols>
  <sheetData>
    <row r="1" spans="1:21" ht="14.1" thickBot="1"/>
    <row r="2" spans="1:21" ht="22.35" customHeight="1" thickBot="1">
      <c r="A2" s="89" t="e" cm="1">
        <f t="array" aca="1" ref="A2" ca="1">MID(CELL("filename",A2),FIND("]",CELL("filename",A2))+1,255)</f>
        <v>#VALUE!</v>
      </c>
      <c r="B2" s="318" t="e">
        <f ca="1">IF(VLOOKUP(A2,'Raw Data'!C6:D154,2,FALSE)="","",VLOOKUP(A2,'Raw Data'!C6:D154,2,FALSE))</f>
        <v>#VALUE!</v>
      </c>
      <c r="C2" s="319"/>
      <c r="D2" s="319"/>
      <c r="E2" s="319"/>
      <c r="F2" s="319"/>
      <c r="G2" s="319"/>
      <c r="H2" s="319"/>
      <c r="I2" s="319"/>
      <c r="J2" s="319"/>
      <c r="K2" s="319"/>
      <c r="L2" s="319"/>
      <c r="M2" s="320"/>
      <c r="N2" s="136"/>
      <c r="O2" s="386" t="str">
        <f>HYPERLINK("#'National level'!A15","Back to National level sheet")</f>
        <v>Back to National level sheet</v>
      </c>
      <c r="P2" s="321"/>
      <c r="Q2" s="321"/>
      <c r="S2" s="387" t="str">
        <f>HYPERLINK("#'Project level'!A21","Back to Project level sheet")</f>
        <v>Back to Project level sheet</v>
      </c>
      <c r="T2" s="387"/>
      <c r="U2" s="387"/>
    </row>
    <row r="3" spans="1:21" ht="174" customHeight="1" thickBot="1">
      <c r="A3" s="90" t="s">
        <v>500</v>
      </c>
      <c r="B3" s="323" t="s">
        <v>717</v>
      </c>
      <c r="C3" s="324"/>
      <c r="D3" s="324"/>
      <c r="E3" s="324"/>
      <c r="F3" s="324"/>
      <c r="G3" s="324"/>
      <c r="H3" s="324"/>
      <c r="I3" s="324"/>
      <c r="J3" s="324"/>
      <c r="K3" s="324"/>
      <c r="L3" s="324"/>
      <c r="M3" s="325"/>
      <c r="N3" s="122"/>
    </row>
    <row r="4" spans="1:21" ht="14.1" thickBot="1">
      <c r="A4" s="278" t="s">
        <v>502</v>
      </c>
      <c r="B4" s="295"/>
      <c r="C4" s="296"/>
      <c r="D4" s="296"/>
      <c r="E4" s="296"/>
      <c r="F4" s="296"/>
      <c r="G4" s="296"/>
      <c r="H4" s="296"/>
      <c r="I4" s="296"/>
      <c r="J4" s="296"/>
      <c r="K4" s="296"/>
      <c r="L4" s="296"/>
      <c r="M4" s="297"/>
      <c r="N4" s="125"/>
    </row>
    <row r="5" spans="1:21" ht="26.85" customHeight="1" thickBot="1">
      <c r="A5" s="294"/>
      <c r="C5" s="326" t="s">
        <v>77</v>
      </c>
      <c r="D5" s="327"/>
      <c r="E5" s="93" t="s">
        <v>78</v>
      </c>
      <c r="F5" s="93" t="s">
        <v>79</v>
      </c>
      <c r="G5" s="93" t="s">
        <v>80</v>
      </c>
      <c r="H5" s="93" t="s">
        <v>81</v>
      </c>
      <c r="I5" s="93" t="s">
        <v>82</v>
      </c>
      <c r="M5" s="107"/>
    </row>
    <row r="6" spans="1:21" ht="15" thickBot="1">
      <c r="A6" s="294"/>
      <c r="C6" s="328"/>
      <c r="D6" s="329"/>
      <c r="E6" s="94" t="e">
        <f ca="1">IF(VLOOKUP($A$2,Table1[[Practice no.]:[Mt]],3,FALSE)="N/A","",VLOOKUP($A$2,Table1[[Practice no.]:[Mt]],3,FALSE))</f>
        <v>#VALUE!</v>
      </c>
      <c r="F6" s="94" t="e">
        <f ca="1">IF(VLOOKUP($A$2,Table1[[Practice no.]:[F]],4,FALSE)="N/A","",VLOOKUP($A$2,Table1[[Practice no.]:[F]],4,FALSE))</f>
        <v>#VALUE!</v>
      </c>
      <c r="G6" s="94" t="e">
        <f ca="1">IF(VLOOKUP($A$2,Table1[[Practice no.]:[A]],5,FALSE)="N/A","",VLOOKUP($A$2,Table1[[Practice no.]:[A]],5,FALSE))</f>
        <v>#VALUE!</v>
      </c>
      <c r="H6" s="94" t="e">
        <f ca="1">IF(VLOOKUP($A$2,Table1[[Practice no.]:[T]],6,FALSE)="N/A","",VLOOKUP($A$2,Table1[[Practice no.]:[T]],6,FALSE))</f>
        <v>#VALUE!</v>
      </c>
      <c r="I6" s="94" t="e">
        <f ca="1">IF(VLOOKUP($A$2,Table1[[Practice no.]:[PI]],7,FALSE)="N/A","",VLOOKUP($A$2,Table1[[Practice no.]:[PI]],7,FALSE))</f>
        <v>#VALUE!</v>
      </c>
      <c r="M6" s="107"/>
    </row>
    <row r="7" spans="1:21" ht="26.85" customHeight="1" thickBot="1">
      <c r="A7" s="294"/>
      <c r="C7" s="326" t="s">
        <v>83</v>
      </c>
      <c r="D7" s="327"/>
      <c r="E7" s="95" t="s">
        <v>84</v>
      </c>
      <c r="F7" s="330" t="s">
        <v>85</v>
      </c>
      <c r="G7" s="331"/>
      <c r="H7" s="95" t="s">
        <v>86</v>
      </c>
      <c r="I7" s="95" t="s">
        <v>87</v>
      </c>
      <c r="M7" s="107"/>
    </row>
    <row r="8" spans="1:21" ht="15" thickBot="1">
      <c r="A8" s="294"/>
      <c r="C8" s="328"/>
      <c r="D8" s="329"/>
      <c r="E8" s="94" t="e">
        <f ca="1">IF(VLOOKUP($A$2,Table1[[Practice no.]:[LR]],8,FALSE)="N/A","",VLOOKUP(A$2,Table1[[Practice no.]:[LR]],8,FALSE))</f>
        <v>#VALUE!</v>
      </c>
      <c r="F8" s="311" t="e">
        <f ca="1">IF(VLOOKUP($A$2,Table1[[Practice no.]:[PH]],9,FALSE)="N/A","",VLOOKUP($A$2,Table1[[Practice no.]:[PH]],9,FALSE))</f>
        <v>#VALUE!</v>
      </c>
      <c r="G8" s="312"/>
      <c r="H8" s="94" t="e">
        <f ca="1">IF(VLOOKUP($A$2,Table1[[Practice no.]:[EH]],10,FALSE)="N/A","",VLOOKUP($A$2,Table1[[Practice no.]:[EH]],10,FALSE))</f>
        <v>#VALUE!</v>
      </c>
      <c r="I8" s="94" t="e">
        <f ca="1">IF(VLOOKUP($A$2,Table1[[Practice no.]:[UR]],11,FALSE)="N/A","",VLOOKUP($A$2,Table1[[Practice no.]:[UR]],11,FALSE))</f>
        <v>#VALUE!</v>
      </c>
      <c r="M8" s="107"/>
    </row>
    <row r="9" spans="1:21" ht="26.85" customHeight="1" thickBot="1">
      <c r="A9" s="294"/>
      <c r="C9" s="332" t="s">
        <v>88</v>
      </c>
      <c r="D9" s="333"/>
      <c r="E9" s="95" t="s">
        <v>89</v>
      </c>
      <c r="F9" s="95" t="s">
        <v>90</v>
      </c>
      <c r="G9" s="330" t="s">
        <v>91</v>
      </c>
      <c r="H9" s="331"/>
      <c r="I9" s="95" t="s">
        <v>92</v>
      </c>
      <c r="M9" s="107"/>
    </row>
    <row r="10" spans="1:21" ht="15" thickBot="1">
      <c r="A10" s="294"/>
      <c r="C10" s="334"/>
      <c r="D10" s="335"/>
      <c r="E10" s="94" t="e">
        <f ca="1">IF(VLOOKUP($A$2,Table1[[Practice no.]:[P]],12,FALSE)="N/A","",VLOOKUP($A$2,Table1[[Practice no.]:[P]],12,FALSE))</f>
        <v>#VALUE!</v>
      </c>
      <c r="F10" s="94" t="e">
        <f ca="1">IF(VLOOKUP($A$2,Table1[[Practice no.]:[D]],13,FALSE)="N/A","",VLOOKUP($A$2,Table1[[Practice no.]:[D]],13,FALSE))</f>
        <v>#VALUE!</v>
      </c>
      <c r="G10" s="313" t="e">
        <f ca="1">IF(VLOOKUP($A$2,Table1[[Practice no.]:[C]],14,FALSE)="N/A","",VLOOKUP($A$2,Table1[[Practice no.]:[C]],14,FALSE))</f>
        <v>#VALUE!</v>
      </c>
      <c r="H10" s="314"/>
      <c r="I10" s="96" t="e">
        <f ca="1">IF(VLOOKUP($A$2,Table1[[Practice no.]:[M]],15,FALSE)="N/A","",VLOOKUP($A$2,Table1[[Practice no.]:[M]],15,FALSE))</f>
        <v>#VALUE!</v>
      </c>
      <c r="M10" s="107"/>
    </row>
    <row r="11" spans="1:21" ht="14.1" customHeight="1" thickBot="1">
      <c r="A11" s="294"/>
      <c r="C11" s="332" t="s">
        <v>93</v>
      </c>
      <c r="D11" s="333"/>
      <c r="E11" s="95" t="s">
        <v>94</v>
      </c>
      <c r="F11" s="330" t="s">
        <v>95</v>
      </c>
      <c r="G11" s="331"/>
      <c r="H11" s="330" t="s">
        <v>96</v>
      </c>
      <c r="I11" s="331"/>
      <c r="M11" s="107"/>
    </row>
    <row r="12" spans="1:21" ht="15" thickBot="1">
      <c r="A12" s="294"/>
      <c r="C12" s="334"/>
      <c r="D12" s="335"/>
      <c r="E12" s="94" t="e">
        <f ca="1">IF(VLOOKUP($A$2,Table1[[Practice no.]:[In]],16,FALSE)="N/A","",VLOOKUP($A$2,Table1[[Practice no.]:[In]],16,FALSE))</f>
        <v>#VALUE!</v>
      </c>
      <c r="F12" s="311" t="e">
        <f ca="1">IF(VLOOKUP($A$2,Table1[[Practice no.]:[Pr]],17,FALSE)="N/A","",VLOOKUP($A$2,Table1[[Practice no.]:[Pr]],17,FALSE))</f>
        <v>#VALUE!</v>
      </c>
      <c r="G12" s="312"/>
      <c r="H12" s="313" t="e">
        <f ca="1">IF(VLOOKUP($A$2,Table1[[Practice no.]:[Tr]],18,FALSE)="N/A","",VLOOKUP($A$2,Table1[[Practice no.]:[Tr]],18,FALSE))</f>
        <v>#VALUE!</v>
      </c>
      <c r="I12" s="314"/>
      <c r="M12" s="107"/>
    </row>
    <row r="13" spans="1:21">
      <c r="A13" s="294"/>
      <c r="B13" s="315"/>
      <c r="C13" s="316"/>
      <c r="D13" s="316"/>
      <c r="E13" s="316"/>
      <c r="F13" s="316"/>
      <c r="G13" s="316"/>
      <c r="H13" s="316"/>
      <c r="I13" s="316"/>
      <c r="J13" s="316"/>
      <c r="K13" s="316"/>
      <c r="L13" s="316"/>
      <c r="M13" s="317"/>
      <c r="N13" s="125"/>
    </row>
    <row r="14" spans="1:21" ht="14.1" thickBot="1">
      <c r="A14" s="279"/>
      <c r="B14" s="288"/>
      <c r="C14" s="289"/>
      <c r="D14" s="289"/>
      <c r="E14" s="289"/>
      <c r="F14" s="289"/>
      <c r="G14" s="289"/>
      <c r="H14" s="289"/>
      <c r="I14" s="289"/>
      <c r="J14" s="289"/>
      <c r="K14" s="289"/>
      <c r="L14" s="289"/>
      <c r="M14" s="290"/>
      <c r="N14" s="125"/>
    </row>
    <row r="15" spans="1:21">
      <c r="A15" s="278" t="s">
        <v>503</v>
      </c>
      <c r="B15" s="97">
        <v>1</v>
      </c>
      <c r="C15" s="97">
        <v>2</v>
      </c>
      <c r="D15" s="97">
        <v>3</v>
      </c>
      <c r="E15" s="98">
        <v>4</v>
      </c>
      <c r="F15" s="98">
        <v>5</v>
      </c>
      <c r="G15" s="98">
        <v>6</v>
      </c>
      <c r="H15" s="99">
        <v>7</v>
      </c>
      <c r="I15" s="99">
        <v>8</v>
      </c>
      <c r="J15" s="99">
        <v>9</v>
      </c>
      <c r="K15" s="100">
        <v>10</v>
      </c>
      <c r="L15" s="100">
        <v>11</v>
      </c>
      <c r="M15" s="100">
        <v>12</v>
      </c>
      <c r="N15" s="137"/>
    </row>
    <row r="16" spans="1:21" ht="17.100000000000001" thickBot="1">
      <c r="A16" s="294"/>
      <c r="B16" s="101" t="s">
        <v>504</v>
      </c>
      <c r="C16" s="101" t="s">
        <v>505</v>
      </c>
      <c r="D16" s="101" t="s">
        <v>506</v>
      </c>
      <c r="E16" s="102" t="s">
        <v>507</v>
      </c>
      <c r="F16" s="102" t="s">
        <v>508</v>
      </c>
      <c r="G16" s="102" t="s">
        <v>509</v>
      </c>
      <c r="H16" s="103" t="s">
        <v>510</v>
      </c>
      <c r="I16" s="103" t="s">
        <v>511</v>
      </c>
      <c r="J16" s="103" t="s">
        <v>512</v>
      </c>
      <c r="K16" s="104" t="s">
        <v>513</v>
      </c>
      <c r="L16" s="104" t="s">
        <v>514</v>
      </c>
      <c r="M16" s="104" t="s">
        <v>515</v>
      </c>
      <c r="N16" s="137"/>
    </row>
    <row r="17" spans="1:14" ht="23.1" customHeight="1" thickBot="1">
      <c r="A17" s="279"/>
      <c r="B17" s="112" t="e">
        <f ca="1">IF(VLOOKUP($A$2,Table1[[Practice no.]:[ 1 C02]],19,FALSE)="N/A","",VLOOKUP(VLOOKUP($A$2,Table1[[Practice no.]:[ 1 C02]],19,FALSE),List!$A$2:$B$3,2,FALSE))</f>
        <v>#VALUE!</v>
      </c>
      <c r="C17" s="112" t="e">
        <f ca="1">IF(VLOOKUP($A$2,Table1[[Practice no.]:[2 Res]],20,FALSE)="N/A","",VLOOKUP(VLOOKUP($A$2,Table1[[Practice no.]:[2 Res]],20,FALSE),List!$A$2:$B$3,2,FALSE))</f>
        <v>#VALUE!</v>
      </c>
      <c r="D17" s="112" t="e">
        <f ca="1">IF(VLOOKUP($A$2,Table1[[Practice no.]:[3 W&amp;L]],21,FALSE)="N/A","",VLOOKUP(VLOOKUP($A$2,Table1[[Practice no.]:[3 W&amp;L]],21,FALSE),List!$A$2:$B$3,2,FALSE))</f>
        <v>#VALUE!</v>
      </c>
      <c r="E17" s="112" t="e">
        <f ca="1">IF(VLOOKUP($A$2,Table1[[Practice no.]:[4 
Pol]],22,FALSE)="N/A","",VLOOKUP(VLOOKUP($A$2,Table1[[Practice no.]:[4 
Pol]],22,FALSE),List!$A$2:$B$3,2,FALSE))</f>
        <v>#VALUE!</v>
      </c>
      <c r="F17" s="112" t="e">
        <f ca="1">IF(VLOOKUP($A$2,Table1[[Practice no.]:[5 QoL]],23,FALSE)="N/A","",VLOOKUP(VLOOKUP($A$2,Table1[[Practice no.]:[5 QoL]],23,FALSE),List!$A$2:$B$3,2,FALSE))</f>
        <v>#VALUE!</v>
      </c>
      <c r="G17" s="112" t="e">
        <f ca="1">IF(VLOOKUP($A$2,Table1[[Practice no.]:[6 
Bio]],24,FALSE)="N/A","",VLOOKUP(VLOOKUP($A$2,Table1[[Practice no.]:[6 
Bio]],24,FALSE),List!$A$2:$B$3,2,FALSE))</f>
        <v>#VALUE!</v>
      </c>
      <c r="H17" s="112" t="e">
        <f ca="1">IF(VLOOKUP($A$2,Table1[[Practice no.]:[7 
Dis]],25,FALSE)="N/A","",VLOOKUP(VLOOKUP($A$2,Table1[[Practice no.]:[7 
Dis]],25,FALSE),List!$A$2:$B$3,2,FALSE))</f>
        <v>#VALUE!</v>
      </c>
      <c r="I17" s="112" t="e">
        <f ca="1">IF(VLOOKUP($A$2,Table1[[Practice no.]:[8 
Mat]],26,FALSE)="N/A","",VLOOKUP(VLOOKUP($A$2,Table1[[Practice no.]:[8 
Mat]],26,FALSE),List!$A$2:$B$3,2,FALSE))</f>
        <v>#VALUE!</v>
      </c>
      <c r="J17" s="112" t="e">
        <f ca="1">IF(VLOOKUP($A$2,Table1[[Practice no.]:[9 
Inc]],27,FALSE)="N/A","",VLOOKUP(VLOOKUP($A$2,Table1[[Practice no.]:[9 
Inc]],27,FALSE),List!$A$2:$B$3,2,FALSE))</f>
        <v>#VALUE!</v>
      </c>
      <c r="K17" s="112" t="e">
        <f ca="1">IF(VLOOKUP($A$2,Table1[[Practice no.]:[10 Con]],28,FALSE)="N/A","",VLOOKUP(VLOOKUP($A$2,Table1[[Practice no.]:[10 Con]],28,FALSE),List!$A$2:$B$3,2,FALSE))</f>
        <v>#VALUE!</v>
      </c>
      <c r="L17" s="112" t="e">
        <f ca="1">IF(VLOOKUP($A$2,Table1[[Practice no.]:[11 Saf]],29,FALSE)="N/A","",VLOOKUP(VLOOKUP($A$2,Table1[[Practice no.]:[11 Saf]],29,FALSE),List!$A$2:$B$3,2,FALSE))</f>
        <v>#VALUE!</v>
      </c>
      <c r="M17" s="112" t="e">
        <f ca="1">IF(VLOOKUP($A$2,Table1[[Practice no.]:[12 Aff]],30,FALSE)="N/A","",VLOOKUP(VLOOKUP($A$2,Table1[[Practice no.]:[12 Aff]],30,FALSE),List!$A$2:$B$3,2,FALSE))</f>
        <v>#VALUE!</v>
      </c>
      <c r="N17" s="138"/>
    </row>
    <row r="18" spans="1:14" ht="125.85" customHeight="1">
      <c r="A18" s="278" t="s">
        <v>516</v>
      </c>
      <c r="B18" s="298" t="s">
        <v>718</v>
      </c>
      <c r="C18" s="299"/>
      <c r="D18" s="299"/>
      <c r="E18" s="299"/>
      <c r="F18" s="299"/>
      <c r="G18" s="299"/>
      <c r="H18" s="299"/>
      <c r="I18" s="299"/>
      <c r="J18" s="299"/>
      <c r="K18" s="299"/>
      <c r="L18" s="299"/>
      <c r="M18" s="300"/>
      <c r="N18" s="133"/>
    </row>
    <row r="19" spans="1:14" ht="141" customHeight="1" thickBot="1">
      <c r="A19" s="279"/>
      <c r="B19" s="301"/>
      <c r="C19" s="302"/>
      <c r="D19" s="302"/>
      <c r="E19" s="302"/>
      <c r="F19" s="302"/>
      <c r="G19" s="302"/>
      <c r="H19" s="302"/>
      <c r="I19" s="302"/>
      <c r="J19" s="302"/>
      <c r="K19" s="302"/>
      <c r="L19" s="302"/>
      <c r="M19" s="303"/>
      <c r="N19" s="133"/>
    </row>
    <row r="20" spans="1:14" ht="143.85" customHeight="1">
      <c r="A20" s="304" t="s">
        <v>518</v>
      </c>
      <c r="B20" s="120"/>
      <c r="C20" s="121"/>
      <c r="D20" s="121"/>
      <c r="E20" s="121"/>
      <c r="F20" s="121"/>
      <c r="G20" s="121"/>
      <c r="H20" s="121"/>
      <c r="I20" s="121"/>
      <c r="J20" s="121"/>
      <c r="K20" s="121"/>
      <c r="L20" s="121"/>
      <c r="M20" s="124"/>
      <c r="N20" s="134"/>
    </row>
    <row r="21" spans="1:14" ht="23.85" customHeight="1">
      <c r="A21" s="338"/>
      <c r="B21" s="390" t="s">
        <v>719</v>
      </c>
      <c r="C21" s="388"/>
      <c r="D21" s="388"/>
      <c r="E21" s="388" t="s">
        <v>720</v>
      </c>
      <c r="F21" s="388"/>
      <c r="G21" s="388"/>
      <c r="H21" s="384"/>
      <c r="I21" s="384"/>
      <c r="J21" s="384"/>
      <c r="K21" s="384"/>
      <c r="L21" s="384"/>
      <c r="M21" s="385"/>
      <c r="N21" s="127"/>
    </row>
    <row r="22" spans="1:14" ht="130.35" customHeight="1">
      <c r="A22" s="338"/>
      <c r="B22" s="118"/>
      <c r="C22" s="119"/>
      <c r="D22" s="119"/>
      <c r="E22" s="116"/>
      <c r="F22" s="119"/>
      <c r="G22" s="119"/>
      <c r="H22" s="119"/>
      <c r="I22" s="119"/>
      <c r="J22" s="122"/>
      <c r="K22" s="116"/>
      <c r="L22" s="116"/>
      <c r="M22" s="117"/>
      <c r="N22" s="116"/>
    </row>
    <row r="23" spans="1:14" ht="23.85" customHeight="1" thickBot="1">
      <c r="A23" s="305"/>
      <c r="B23" s="339" t="s">
        <v>721</v>
      </c>
      <c r="C23" s="340"/>
      <c r="D23" s="340"/>
      <c r="E23" s="340" t="s">
        <v>722</v>
      </c>
      <c r="F23" s="340"/>
      <c r="G23" s="340"/>
      <c r="H23" s="115"/>
      <c r="I23" s="115"/>
      <c r="J23" s="115"/>
      <c r="K23" s="115"/>
      <c r="L23" s="115"/>
      <c r="M23" s="176"/>
      <c r="N23" s="119"/>
    </row>
    <row r="24" spans="1:14" ht="14.1" thickBot="1">
      <c r="A24" s="278" t="s">
        <v>57</v>
      </c>
      <c r="B24" s="295"/>
      <c r="C24" s="296"/>
      <c r="D24" s="296"/>
      <c r="E24" s="296"/>
      <c r="F24" s="296"/>
      <c r="G24" s="296"/>
      <c r="H24" s="296"/>
      <c r="I24" s="296"/>
      <c r="J24" s="296"/>
      <c r="K24" s="296"/>
      <c r="L24" s="296"/>
      <c r="M24" s="297"/>
      <c r="N24" s="125"/>
    </row>
    <row r="25" spans="1:14" ht="32.1" customHeight="1" thickBot="1">
      <c r="A25" s="294"/>
      <c r="C25" s="286" t="s">
        <v>42</v>
      </c>
      <c r="D25" s="287"/>
      <c r="E25" s="105" t="e">
        <f ca="1">IF(VLOOKUP($A$2,Table1[[Practice no.]:[1]],31,FALSE)="N/A","",VLOOKUP($A$2,Table1[[Practice no.]:[1]],31,FALSE))</f>
        <v>#VALUE!</v>
      </c>
      <c r="F25" s="286" t="s">
        <v>520</v>
      </c>
      <c r="G25" s="287"/>
      <c r="H25" s="105" t="e">
        <f ca="1">IF(VLOOKUP($A$2,Table1[[Practice no.]:[7]],37,FALSE)="N/A","",VLOOKUP($A$2,Table1[[Practice no.]:[7]],37,FALSE))</f>
        <v>#VALUE!</v>
      </c>
      <c r="M25" s="107"/>
    </row>
    <row r="26" spans="1:14" ht="32.1" customHeight="1" thickBot="1">
      <c r="A26" s="294"/>
      <c r="C26" s="286" t="s">
        <v>44</v>
      </c>
      <c r="D26" s="287"/>
      <c r="E26" s="105" t="e">
        <f ca="1">IF(VLOOKUP($A$2,Table1[[Practice no.]:[2]],32,FALSE)="N/A","",VLOOKUP($A$2,Table1[[Practice no.]:[2]],32,FALSE))</f>
        <v>#VALUE!</v>
      </c>
      <c r="F26" s="286" t="s">
        <v>45</v>
      </c>
      <c r="G26" s="287"/>
      <c r="H26" s="105" t="e">
        <f ca="1">IF(VLOOKUP($A$2,Table1[[Practice no.]:[8]],38,FALSE)="N/A","",VLOOKUP($A$2,Table1[[Practice no.]:[8]],38,FALSE))</f>
        <v>#VALUE!</v>
      </c>
      <c r="M26" s="107"/>
    </row>
    <row r="27" spans="1:14" ht="32.1" customHeight="1" thickBot="1">
      <c r="A27" s="294"/>
      <c r="C27" s="286" t="s">
        <v>46</v>
      </c>
      <c r="D27" s="287"/>
      <c r="E27" s="105" t="e">
        <f ca="1">IF(VLOOKUP($A$2,Table1[[Practice no.]:[3]],33,FALSE)="N/A","",VLOOKUP($A$2,Table1[[Practice no.]:[3]],33,FALSE))</f>
        <v>#VALUE!</v>
      </c>
      <c r="F27" s="286" t="s">
        <v>47</v>
      </c>
      <c r="G27" s="287"/>
      <c r="H27" s="105" t="e">
        <f ca="1">IF(VLOOKUP($A$2,Table1[[Practice no.]:[9]],39,FALSE)="N/A","",VLOOKUP($A$2,Table1[[Practice no.]:[9]],39,FALSE))</f>
        <v>#VALUE!</v>
      </c>
      <c r="M27" s="107"/>
    </row>
    <row r="28" spans="1:14" ht="32.1" customHeight="1" thickBot="1">
      <c r="A28" s="294"/>
      <c r="C28" s="286" t="s">
        <v>48</v>
      </c>
      <c r="D28" s="287"/>
      <c r="E28" s="105" t="e">
        <f ca="1">IF(VLOOKUP($A$2,Table1[[Practice no.]:[4]],34,FALSE)="N/A","",VLOOKUP($A$2,Table1[[Practice no.]:[4]],34,FALSE))</f>
        <v>#VALUE!</v>
      </c>
      <c r="F28" s="286" t="s">
        <v>49</v>
      </c>
      <c r="G28" s="287"/>
      <c r="H28" s="105" t="e">
        <f ca="1">IF(VLOOKUP($A$2,Table1[[Practice no.]:[10]],40,FALSE)="N/A","",VLOOKUP($A$2,Table1[[Practice no.]:[10]],40,FALSE))</f>
        <v>#VALUE!</v>
      </c>
      <c r="M28" s="107"/>
    </row>
    <row r="29" spans="1:14" ht="32.1" customHeight="1" thickBot="1">
      <c r="A29" s="294"/>
      <c r="C29" s="286" t="s">
        <v>50</v>
      </c>
      <c r="D29" s="287"/>
      <c r="E29" s="105" t="e">
        <f ca="1">IF(VLOOKUP($A$2,Table1[[Practice no.]:[5]],35,FALSE)="N/A","",VLOOKUP($A$2,Table1[[Practice no.]:[5]],35,FALSE))</f>
        <v>#VALUE!</v>
      </c>
      <c r="F29" s="286" t="s">
        <v>51</v>
      </c>
      <c r="G29" s="287"/>
      <c r="H29" s="105" t="e">
        <f ca="1">IF(VLOOKUP($A$2,Table1[[Practice no.]:[11]],41,FALSE)="N/A","",VLOOKUP($A$2,Table1[[Practice no.]:[11]],41,FALSE))</f>
        <v>#VALUE!</v>
      </c>
      <c r="M29" s="107"/>
    </row>
    <row r="30" spans="1:14" ht="32.1" customHeight="1" thickBot="1">
      <c r="A30" s="294"/>
      <c r="C30" s="286" t="s">
        <v>52</v>
      </c>
      <c r="D30" s="287"/>
      <c r="E30" s="105" t="e">
        <f ca="1">IF(VLOOKUP($A$2,Table1[[Practice no.]:[6]],36,FALSE)="N/A","",VLOOKUP($A$2,Table1[[Practice no.]:[6]],36,FALSE))</f>
        <v>#VALUE!</v>
      </c>
      <c r="F30" s="286" t="s">
        <v>53</v>
      </c>
      <c r="G30" s="287"/>
      <c r="H30" s="105" t="e">
        <f ca="1">IF(VLOOKUP($A$2,Table1[[Practice no.]:[12]],42,FALSE)="N/A","",VLOOKUP($A$2,Table1[[Practice no.]:[12]],42,FALSE))</f>
        <v>#VALUE!</v>
      </c>
      <c r="M30" s="107"/>
    </row>
    <row r="31" spans="1:14" ht="14.1" thickBot="1">
      <c r="A31" s="279"/>
      <c r="B31" s="288"/>
      <c r="C31" s="289"/>
      <c r="D31" s="289"/>
      <c r="E31" s="289"/>
      <c r="F31" s="289"/>
      <c r="G31" s="289"/>
      <c r="H31" s="289"/>
      <c r="I31" s="289"/>
      <c r="J31" s="289"/>
      <c r="K31" s="289"/>
      <c r="L31" s="289"/>
      <c r="M31" s="290"/>
      <c r="N31" s="125"/>
    </row>
    <row r="32" spans="1:14" ht="252" customHeight="1" thickBot="1">
      <c r="A32" s="92" t="s">
        <v>521</v>
      </c>
      <c r="B32" s="291" t="s">
        <v>723</v>
      </c>
      <c r="C32" s="292"/>
      <c r="D32" s="292"/>
      <c r="E32" s="292"/>
      <c r="F32" s="292"/>
      <c r="G32" s="292"/>
      <c r="H32" s="292"/>
      <c r="I32" s="292"/>
      <c r="J32" s="292"/>
      <c r="K32" s="292"/>
      <c r="L32" s="292"/>
      <c r="M32" s="293"/>
      <c r="N32" s="122"/>
    </row>
    <row r="33" spans="1:14" ht="80.849999999999994" customHeight="1">
      <c r="A33" s="278" t="s">
        <v>523</v>
      </c>
      <c r="B33" s="280" t="s">
        <v>724</v>
      </c>
      <c r="C33" s="281"/>
      <c r="D33" s="281"/>
      <c r="E33" s="281"/>
      <c r="F33" s="281"/>
      <c r="G33" s="281"/>
      <c r="H33" s="281"/>
      <c r="I33" s="281"/>
      <c r="J33" s="281"/>
      <c r="K33" s="281"/>
      <c r="L33" s="281"/>
      <c r="M33" s="282"/>
      <c r="N33" s="133"/>
    </row>
    <row r="34" spans="1:14" ht="193.35" customHeight="1" thickBot="1">
      <c r="A34" s="279"/>
      <c r="B34" s="283"/>
      <c r="C34" s="284"/>
      <c r="D34" s="284"/>
      <c r="E34" s="284"/>
      <c r="F34" s="284"/>
      <c r="G34" s="284"/>
      <c r="H34" s="284"/>
      <c r="I34" s="284"/>
      <c r="J34" s="284"/>
      <c r="K34" s="284"/>
      <c r="L34" s="284"/>
      <c r="M34" s="285"/>
      <c r="N34" s="133"/>
    </row>
  </sheetData>
  <sheetProtection sheet="1" objects="1" scenarios="1"/>
  <mergeCells count="47">
    <mergeCell ref="B2:M2"/>
    <mergeCell ref="O2:Q2"/>
    <mergeCell ref="S2:U2"/>
    <mergeCell ref="B3:M3"/>
    <mergeCell ref="A4:A14"/>
    <mergeCell ref="B4:M4"/>
    <mergeCell ref="C5:D6"/>
    <mergeCell ref="C7:D8"/>
    <mergeCell ref="F7:G7"/>
    <mergeCell ref="F8:G8"/>
    <mergeCell ref="A20:A23"/>
    <mergeCell ref="H21:M21"/>
    <mergeCell ref="C9:D10"/>
    <mergeCell ref="G9:H9"/>
    <mergeCell ref="G10:H10"/>
    <mergeCell ref="C11:D12"/>
    <mergeCell ref="F11:G11"/>
    <mergeCell ref="H11:I11"/>
    <mergeCell ref="F12:G12"/>
    <mergeCell ref="H12:I12"/>
    <mergeCell ref="B13:M13"/>
    <mergeCell ref="B14:M14"/>
    <mergeCell ref="A15:A17"/>
    <mergeCell ref="A18:A19"/>
    <mergeCell ref="B18:M19"/>
    <mergeCell ref="C26:D26"/>
    <mergeCell ref="F26:G26"/>
    <mergeCell ref="C27:D27"/>
    <mergeCell ref="F27:G27"/>
    <mergeCell ref="C28:D28"/>
    <mergeCell ref="F28:G28"/>
    <mergeCell ref="A33:A34"/>
    <mergeCell ref="B33:M34"/>
    <mergeCell ref="B21:D21"/>
    <mergeCell ref="E21:G21"/>
    <mergeCell ref="B23:D23"/>
    <mergeCell ref="E23:G23"/>
    <mergeCell ref="C29:D29"/>
    <mergeCell ref="F29:G29"/>
    <mergeCell ref="C30:D30"/>
    <mergeCell ref="F30:G30"/>
    <mergeCell ref="B31:M31"/>
    <mergeCell ref="B32:M32"/>
    <mergeCell ref="A24:A31"/>
    <mergeCell ref="B24:M24"/>
    <mergeCell ref="C25:D25"/>
    <mergeCell ref="F25:G25"/>
  </mergeCells>
  <pageMargins left="0.7" right="0.7" top="0.75" bottom="0.75" header="0.3" footer="0.3"/>
  <headerFooter>
    <oddFooter>&amp;C_x000D_&amp;1#&amp;"Calibri"&amp;8&amp;K000000 INTERNAL. This information is accessible to ADB Management and staff. It may be shared outside ADB with appropriate permission.</oddFooter>
  </headerFooter>
  <drawing r:id="rId1"/>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EB62C11-411C-41CA-9EB3-936D43AE3442}">
  <sheetPr codeName="Sheet42"/>
  <dimension ref="A1:U34"/>
  <sheetViews>
    <sheetView zoomScale="70" zoomScaleNormal="70" workbookViewId="0">
      <pane ySplit="2" topLeftCell="A18" activePane="bottomLeft" state="frozen"/>
      <selection pane="bottomLeft" activeCell="A2" sqref="A2"/>
      <selection activeCell="A2" sqref="A2"/>
    </sheetView>
  </sheetViews>
  <sheetFormatPr defaultColWidth="8.85546875" defaultRowHeight="12.95"/>
  <cols>
    <col min="1" max="1" width="15.28515625" style="106" customWidth="1"/>
    <col min="2" max="13" width="11.85546875" style="106" customWidth="1"/>
    <col min="14" max="14" width="5.140625" style="106" customWidth="1"/>
    <col min="15" max="16" width="8.85546875" style="106"/>
    <col min="17" max="17" width="8.85546875" style="106" customWidth="1"/>
    <col min="18" max="18" width="2.28515625" style="106" customWidth="1"/>
    <col min="19" max="16384" width="8.85546875" style="106"/>
  </cols>
  <sheetData>
    <row r="1" spans="1:21" ht="14.1" thickBot="1"/>
    <row r="2" spans="1:21" ht="22.35" customHeight="1" thickBot="1">
      <c r="A2" s="89" t="e" cm="1">
        <f t="array" aca="1" ref="A2" ca="1">MID(CELL("filename",A2),FIND("]",CELL("filename",A2))+1,255)</f>
        <v>#VALUE!</v>
      </c>
      <c r="B2" s="318" t="e">
        <f ca="1">IF(VLOOKUP(A2,'Raw Data'!C6:D154,2,FALSE)="","",VLOOKUP(A2,'Raw Data'!C6:D154,2,FALSE))</f>
        <v>#VALUE!</v>
      </c>
      <c r="C2" s="319"/>
      <c r="D2" s="319"/>
      <c r="E2" s="319"/>
      <c r="F2" s="319"/>
      <c r="G2" s="319"/>
      <c r="H2" s="319"/>
      <c r="I2" s="319"/>
      <c r="J2" s="319"/>
      <c r="K2" s="319"/>
      <c r="L2" s="319"/>
      <c r="M2" s="320"/>
      <c r="N2" s="136"/>
      <c r="O2" s="386" t="str">
        <f>HYPERLINK("#'National level'!A15","Back to National level sheet")</f>
        <v>Back to National level sheet</v>
      </c>
      <c r="P2" s="321"/>
      <c r="Q2" s="321"/>
      <c r="S2" s="387" t="str">
        <f>HYPERLINK("#'Project level'!A21","Back to Project level sheet")</f>
        <v>Back to Project level sheet</v>
      </c>
      <c r="T2" s="387"/>
      <c r="U2" s="387"/>
    </row>
    <row r="3" spans="1:21" ht="174" customHeight="1" thickBot="1">
      <c r="A3" s="90" t="s">
        <v>500</v>
      </c>
      <c r="B3" s="323" t="s">
        <v>725</v>
      </c>
      <c r="C3" s="324"/>
      <c r="D3" s="324"/>
      <c r="E3" s="324"/>
      <c r="F3" s="324"/>
      <c r="G3" s="324"/>
      <c r="H3" s="324"/>
      <c r="I3" s="324"/>
      <c r="J3" s="324"/>
      <c r="K3" s="324"/>
      <c r="L3" s="324"/>
      <c r="M3" s="325"/>
      <c r="N3" s="122"/>
    </row>
    <row r="4" spans="1:21" ht="14.1" thickBot="1">
      <c r="A4" s="278" t="s">
        <v>502</v>
      </c>
      <c r="B4" s="295"/>
      <c r="C4" s="296"/>
      <c r="D4" s="296"/>
      <c r="E4" s="296"/>
      <c r="F4" s="296"/>
      <c r="G4" s="296"/>
      <c r="H4" s="296"/>
      <c r="I4" s="296"/>
      <c r="J4" s="296"/>
      <c r="K4" s="296"/>
      <c r="L4" s="296"/>
      <c r="M4" s="297"/>
      <c r="N4" s="125"/>
    </row>
    <row r="5" spans="1:21" ht="26.85" customHeight="1" thickBot="1">
      <c r="A5" s="294"/>
      <c r="C5" s="326" t="s">
        <v>77</v>
      </c>
      <c r="D5" s="327"/>
      <c r="E5" s="93" t="s">
        <v>78</v>
      </c>
      <c r="F5" s="93" t="s">
        <v>79</v>
      </c>
      <c r="G5" s="93" t="s">
        <v>80</v>
      </c>
      <c r="H5" s="93" t="s">
        <v>81</v>
      </c>
      <c r="I5" s="93" t="s">
        <v>82</v>
      </c>
      <c r="M5" s="107"/>
    </row>
    <row r="6" spans="1:21" ht="15" thickBot="1">
      <c r="A6" s="294"/>
      <c r="C6" s="328"/>
      <c r="D6" s="329"/>
      <c r="E6" s="94" t="e">
        <f ca="1">IF(VLOOKUP($A$2,Table1[[Practice no.]:[Mt]],3,FALSE)="N/A","",VLOOKUP($A$2,Table1[[Practice no.]:[Mt]],3,FALSE))</f>
        <v>#VALUE!</v>
      </c>
      <c r="F6" s="94" t="e">
        <f ca="1">IF(VLOOKUP($A$2,Table1[[Practice no.]:[F]],4,FALSE)="N/A","",VLOOKUP($A$2,Table1[[Practice no.]:[F]],4,FALSE))</f>
        <v>#VALUE!</v>
      </c>
      <c r="G6" s="94" t="e">
        <f ca="1">IF(VLOOKUP($A$2,Table1[[Practice no.]:[A]],5,FALSE)="N/A","",VLOOKUP($A$2,Table1[[Practice no.]:[A]],5,FALSE))</f>
        <v>#VALUE!</v>
      </c>
      <c r="H6" s="94" t="e">
        <f ca="1">IF(VLOOKUP($A$2,Table1[[Practice no.]:[T]],6,FALSE)="N/A","",VLOOKUP($A$2,Table1[[Practice no.]:[T]],6,FALSE))</f>
        <v>#VALUE!</v>
      </c>
      <c r="I6" s="94" t="e">
        <f ca="1">IF(VLOOKUP($A$2,Table1[[Practice no.]:[PI]],7,FALSE)="N/A","",VLOOKUP($A$2,Table1[[Practice no.]:[PI]],7,FALSE))</f>
        <v>#VALUE!</v>
      </c>
      <c r="M6" s="107"/>
    </row>
    <row r="7" spans="1:21" ht="26.85" customHeight="1" thickBot="1">
      <c r="A7" s="294"/>
      <c r="C7" s="326" t="s">
        <v>83</v>
      </c>
      <c r="D7" s="327"/>
      <c r="E7" s="95" t="s">
        <v>84</v>
      </c>
      <c r="F7" s="330" t="s">
        <v>85</v>
      </c>
      <c r="G7" s="331"/>
      <c r="H7" s="95" t="s">
        <v>86</v>
      </c>
      <c r="I7" s="95" t="s">
        <v>87</v>
      </c>
      <c r="M7" s="107"/>
    </row>
    <row r="8" spans="1:21" ht="15" thickBot="1">
      <c r="A8" s="294"/>
      <c r="C8" s="328"/>
      <c r="D8" s="329"/>
      <c r="E8" s="94" t="e">
        <f ca="1">IF(VLOOKUP($A$2,Table1[[Practice no.]:[LR]],8,FALSE)="N/A","",VLOOKUP(A$2,Table1[[Practice no.]:[LR]],8,FALSE))</f>
        <v>#VALUE!</v>
      </c>
      <c r="F8" s="311" t="e">
        <f ca="1">IF(VLOOKUP($A$2,Table1[[Practice no.]:[PH]],9,FALSE)="N/A","",VLOOKUP($A$2,Table1[[Practice no.]:[PH]],9,FALSE))</f>
        <v>#VALUE!</v>
      </c>
      <c r="G8" s="312"/>
      <c r="H8" s="94" t="e">
        <f ca="1">IF(VLOOKUP($A$2,Table1[[Practice no.]:[EH]],10,FALSE)="N/A","",VLOOKUP($A$2,Table1[[Practice no.]:[EH]],10,FALSE))</f>
        <v>#VALUE!</v>
      </c>
      <c r="I8" s="94" t="e">
        <f ca="1">IF(VLOOKUP($A$2,Table1[[Practice no.]:[UR]],11,FALSE)="N/A","",VLOOKUP($A$2,Table1[[Practice no.]:[UR]],11,FALSE))</f>
        <v>#VALUE!</v>
      </c>
      <c r="M8" s="107"/>
    </row>
    <row r="9" spans="1:21" ht="26.85" customHeight="1" thickBot="1">
      <c r="A9" s="294"/>
      <c r="C9" s="332" t="s">
        <v>88</v>
      </c>
      <c r="D9" s="333"/>
      <c r="E9" s="95" t="s">
        <v>89</v>
      </c>
      <c r="F9" s="95" t="s">
        <v>90</v>
      </c>
      <c r="G9" s="330" t="s">
        <v>91</v>
      </c>
      <c r="H9" s="331"/>
      <c r="I9" s="95" t="s">
        <v>92</v>
      </c>
      <c r="M9" s="107"/>
    </row>
    <row r="10" spans="1:21" ht="15" thickBot="1">
      <c r="A10" s="294"/>
      <c r="C10" s="334"/>
      <c r="D10" s="335"/>
      <c r="E10" s="94" t="e">
        <f ca="1">IF(VLOOKUP($A$2,Table1[[Practice no.]:[P]],12,FALSE)="N/A","",VLOOKUP($A$2,Table1[[Practice no.]:[P]],12,FALSE))</f>
        <v>#VALUE!</v>
      </c>
      <c r="F10" s="94" t="e">
        <f ca="1">IF(VLOOKUP($A$2,Table1[[Practice no.]:[D]],13,FALSE)="N/A","",VLOOKUP($A$2,Table1[[Practice no.]:[D]],13,FALSE))</f>
        <v>#VALUE!</v>
      </c>
      <c r="G10" s="313" t="e">
        <f ca="1">IF(VLOOKUP($A$2,Table1[[Practice no.]:[C]],14,FALSE)="N/A","",VLOOKUP($A$2,Table1[[Practice no.]:[C]],14,FALSE))</f>
        <v>#VALUE!</v>
      </c>
      <c r="H10" s="314"/>
      <c r="I10" s="96" t="e">
        <f ca="1">IF(VLOOKUP($A$2,Table1[[Practice no.]:[M]],15,FALSE)="N/A","",VLOOKUP($A$2,Table1[[Practice no.]:[M]],15,FALSE))</f>
        <v>#VALUE!</v>
      </c>
      <c r="M10" s="107"/>
    </row>
    <row r="11" spans="1:21" ht="14.1" customHeight="1" thickBot="1">
      <c r="A11" s="294"/>
      <c r="C11" s="332" t="s">
        <v>93</v>
      </c>
      <c r="D11" s="333"/>
      <c r="E11" s="95" t="s">
        <v>94</v>
      </c>
      <c r="F11" s="330" t="s">
        <v>95</v>
      </c>
      <c r="G11" s="331"/>
      <c r="H11" s="330" t="s">
        <v>96</v>
      </c>
      <c r="I11" s="331"/>
      <c r="M11" s="107"/>
    </row>
    <row r="12" spans="1:21" ht="15" thickBot="1">
      <c r="A12" s="294"/>
      <c r="C12" s="334"/>
      <c r="D12" s="335"/>
      <c r="E12" s="94" t="e">
        <f ca="1">IF(VLOOKUP($A$2,Table1[[Practice no.]:[In]],16,FALSE)="N/A","",VLOOKUP($A$2,Table1[[Practice no.]:[In]],16,FALSE))</f>
        <v>#VALUE!</v>
      </c>
      <c r="F12" s="311" t="e">
        <f ca="1">IF(VLOOKUP($A$2,Table1[[Practice no.]:[Pr]],17,FALSE)="N/A","",VLOOKUP($A$2,Table1[[Practice no.]:[Pr]],17,FALSE))</f>
        <v>#VALUE!</v>
      </c>
      <c r="G12" s="312"/>
      <c r="H12" s="313" t="e">
        <f ca="1">IF(VLOOKUP($A$2,Table1[[Practice no.]:[Tr]],18,FALSE)="N/A","",VLOOKUP($A$2,Table1[[Practice no.]:[Tr]],18,FALSE))</f>
        <v>#VALUE!</v>
      </c>
      <c r="I12" s="314"/>
      <c r="M12" s="107"/>
    </row>
    <row r="13" spans="1:21">
      <c r="A13" s="294"/>
      <c r="B13" s="315"/>
      <c r="C13" s="316"/>
      <c r="D13" s="316"/>
      <c r="E13" s="316"/>
      <c r="F13" s="316"/>
      <c r="G13" s="316"/>
      <c r="H13" s="316"/>
      <c r="I13" s="316"/>
      <c r="J13" s="316"/>
      <c r="K13" s="316"/>
      <c r="L13" s="316"/>
      <c r="M13" s="317"/>
      <c r="N13" s="125"/>
    </row>
    <row r="14" spans="1:21" ht="14.1" thickBot="1">
      <c r="A14" s="279"/>
      <c r="B14" s="288"/>
      <c r="C14" s="289"/>
      <c r="D14" s="289"/>
      <c r="E14" s="289"/>
      <c r="F14" s="289"/>
      <c r="G14" s="289"/>
      <c r="H14" s="289"/>
      <c r="I14" s="289"/>
      <c r="J14" s="289"/>
      <c r="K14" s="289"/>
      <c r="L14" s="289"/>
      <c r="M14" s="290"/>
      <c r="N14" s="125"/>
    </row>
    <row r="15" spans="1:21">
      <c r="A15" s="278" t="s">
        <v>503</v>
      </c>
      <c r="B15" s="97">
        <v>1</v>
      </c>
      <c r="C15" s="97">
        <v>2</v>
      </c>
      <c r="D15" s="97">
        <v>3</v>
      </c>
      <c r="E15" s="98">
        <v>4</v>
      </c>
      <c r="F15" s="98">
        <v>5</v>
      </c>
      <c r="G15" s="98">
        <v>6</v>
      </c>
      <c r="H15" s="99">
        <v>7</v>
      </c>
      <c r="I15" s="99">
        <v>8</v>
      </c>
      <c r="J15" s="99">
        <v>9</v>
      </c>
      <c r="K15" s="100">
        <v>10</v>
      </c>
      <c r="L15" s="100">
        <v>11</v>
      </c>
      <c r="M15" s="100">
        <v>12</v>
      </c>
      <c r="N15" s="137"/>
    </row>
    <row r="16" spans="1:21" ht="17.100000000000001" thickBot="1">
      <c r="A16" s="294"/>
      <c r="B16" s="101" t="s">
        <v>504</v>
      </c>
      <c r="C16" s="101" t="s">
        <v>505</v>
      </c>
      <c r="D16" s="101" t="s">
        <v>506</v>
      </c>
      <c r="E16" s="102" t="s">
        <v>507</v>
      </c>
      <c r="F16" s="102" t="s">
        <v>508</v>
      </c>
      <c r="G16" s="102" t="s">
        <v>509</v>
      </c>
      <c r="H16" s="103" t="s">
        <v>510</v>
      </c>
      <c r="I16" s="103" t="s">
        <v>511</v>
      </c>
      <c r="J16" s="103" t="s">
        <v>512</v>
      </c>
      <c r="K16" s="104" t="s">
        <v>513</v>
      </c>
      <c r="L16" s="104" t="s">
        <v>514</v>
      </c>
      <c r="M16" s="104" t="s">
        <v>515</v>
      </c>
      <c r="N16" s="137"/>
    </row>
    <row r="17" spans="1:14" ht="23.1" customHeight="1" thickBot="1">
      <c r="A17" s="279"/>
      <c r="B17" s="112" t="e">
        <f ca="1">IF(VLOOKUP($A$2,Table1[[Practice no.]:[ 1 C02]],19,FALSE)="N/A","",VLOOKUP(VLOOKUP($A$2,Table1[[Practice no.]:[ 1 C02]],19,FALSE),List!$A$2:$B$3,2,FALSE))</f>
        <v>#VALUE!</v>
      </c>
      <c r="C17" s="112" t="e">
        <f ca="1">IF(VLOOKUP($A$2,Table1[[Practice no.]:[2 Res]],20,FALSE)="N/A","",VLOOKUP(VLOOKUP($A$2,Table1[[Practice no.]:[2 Res]],20,FALSE),List!$A$2:$B$3,2,FALSE))</f>
        <v>#VALUE!</v>
      </c>
      <c r="D17" s="112" t="e">
        <f ca="1">IF(VLOOKUP($A$2,Table1[[Practice no.]:[3 W&amp;L]],21,FALSE)="N/A","",VLOOKUP(VLOOKUP($A$2,Table1[[Practice no.]:[3 W&amp;L]],21,FALSE),List!$A$2:$B$3,2,FALSE))</f>
        <v>#VALUE!</v>
      </c>
      <c r="E17" s="112" t="e">
        <f ca="1">IF(VLOOKUP($A$2,Table1[[Practice no.]:[4 
Pol]],22,FALSE)="N/A","",VLOOKUP(VLOOKUP($A$2,Table1[[Practice no.]:[4 
Pol]],22,FALSE),List!$A$2:$B$3,2,FALSE))</f>
        <v>#VALUE!</v>
      </c>
      <c r="F17" s="112" t="e">
        <f ca="1">IF(VLOOKUP($A$2,Table1[[Practice no.]:[5 QoL]],23,FALSE)="N/A","",VLOOKUP(VLOOKUP($A$2,Table1[[Practice no.]:[5 QoL]],23,FALSE),List!$A$2:$B$3,2,FALSE))</f>
        <v>#VALUE!</v>
      </c>
      <c r="G17" s="112" t="e">
        <f ca="1">IF(VLOOKUP($A$2,Table1[[Practice no.]:[6 
Bio]],24,FALSE)="N/A","",VLOOKUP(VLOOKUP($A$2,Table1[[Practice no.]:[6 
Bio]],24,FALSE),List!$A$2:$B$3,2,FALSE))</f>
        <v>#VALUE!</v>
      </c>
      <c r="H17" s="112" t="e">
        <f ca="1">IF(VLOOKUP($A$2,Table1[[Practice no.]:[7 
Dis]],25,FALSE)="N/A","",VLOOKUP(VLOOKUP($A$2,Table1[[Practice no.]:[7 
Dis]],25,FALSE),List!$A$2:$B$3,2,FALSE))</f>
        <v>#VALUE!</v>
      </c>
      <c r="I17" s="112" t="e">
        <f ca="1">IF(VLOOKUP($A$2,Table1[[Practice no.]:[8 
Mat]],26,FALSE)="N/A","",VLOOKUP(VLOOKUP($A$2,Table1[[Practice no.]:[8 
Mat]],26,FALSE),List!$A$2:$B$3,2,FALSE))</f>
        <v>#VALUE!</v>
      </c>
      <c r="J17" s="112" t="e">
        <f ca="1">IF(VLOOKUP($A$2,Table1[[Practice no.]:[9 
Inc]],27,FALSE)="N/A","",VLOOKUP(VLOOKUP($A$2,Table1[[Practice no.]:[9 
Inc]],27,FALSE),List!$A$2:$B$3,2,FALSE))</f>
        <v>#VALUE!</v>
      </c>
      <c r="K17" s="112" t="e">
        <f ca="1">IF(VLOOKUP($A$2,Table1[[Practice no.]:[10 Con]],28,FALSE)="N/A","",VLOOKUP(VLOOKUP($A$2,Table1[[Practice no.]:[10 Con]],28,FALSE),List!$A$2:$B$3,2,FALSE))</f>
        <v>#VALUE!</v>
      </c>
      <c r="L17" s="112" t="e">
        <f ca="1">IF(VLOOKUP($A$2,Table1[[Practice no.]:[11 Saf]],29,FALSE)="N/A","",VLOOKUP(VLOOKUP($A$2,Table1[[Practice no.]:[11 Saf]],29,FALSE),List!$A$2:$B$3,2,FALSE))</f>
        <v>#VALUE!</v>
      </c>
      <c r="M17" s="112" t="e">
        <f ca="1">IF(VLOOKUP($A$2,Table1[[Practice no.]:[12 Aff]],30,FALSE)="N/A","",VLOOKUP(VLOOKUP($A$2,Table1[[Practice no.]:[12 Aff]],30,FALSE),List!$A$2:$B$3,2,FALSE))</f>
        <v>#VALUE!</v>
      </c>
      <c r="N17" s="138"/>
    </row>
    <row r="18" spans="1:14" ht="125.85" customHeight="1">
      <c r="A18" s="278" t="s">
        <v>516</v>
      </c>
      <c r="B18" s="298" t="s">
        <v>726</v>
      </c>
      <c r="C18" s="299"/>
      <c r="D18" s="299"/>
      <c r="E18" s="299"/>
      <c r="F18" s="299"/>
      <c r="G18" s="299"/>
      <c r="H18" s="299"/>
      <c r="I18" s="299"/>
      <c r="J18" s="299"/>
      <c r="K18" s="299"/>
      <c r="L18" s="299"/>
      <c r="M18" s="300"/>
      <c r="N18" s="133"/>
    </row>
    <row r="19" spans="1:14" ht="141" customHeight="1" thickBot="1">
      <c r="A19" s="279"/>
      <c r="B19" s="301"/>
      <c r="C19" s="302"/>
      <c r="D19" s="302"/>
      <c r="E19" s="302"/>
      <c r="F19" s="302"/>
      <c r="G19" s="302"/>
      <c r="H19" s="302"/>
      <c r="I19" s="302"/>
      <c r="J19" s="302"/>
      <c r="K19" s="302"/>
      <c r="L19" s="302"/>
      <c r="M19" s="303"/>
      <c r="N19" s="133"/>
    </row>
    <row r="20" spans="1:14" ht="143.85" customHeight="1">
      <c r="A20" s="304" t="s">
        <v>518</v>
      </c>
      <c r="B20" s="120"/>
      <c r="C20" s="121"/>
      <c r="D20" s="121"/>
      <c r="E20" s="121"/>
      <c r="F20" s="121"/>
      <c r="G20" s="121"/>
      <c r="H20" s="121"/>
      <c r="I20" s="121"/>
      <c r="J20" s="121"/>
      <c r="K20" s="121"/>
      <c r="L20" s="121"/>
      <c r="M20" s="124"/>
      <c r="N20" s="134"/>
    </row>
    <row r="21" spans="1:14" ht="264" customHeight="1">
      <c r="A21" s="338"/>
      <c r="B21" s="390"/>
      <c r="C21" s="388"/>
      <c r="D21" s="388"/>
      <c r="E21" s="388"/>
      <c r="F21" s="388"/>
      <c r="G21" s="388"/>
      <c r="H21" s="384"/>
      <c r="I21" s="384"/>
      <c r="J21" s="384"/>
      <c r="K21" s="384"/>
      <c r="L21" s="384"/>
      <c r="M21" s="385"/>
      <c r="N21" s="127"/>
    </row>
    <row r="22" spans="1:14" ht="113.1" customHeight="1">
      <c r="A22" s="338"/>
      <c r="B22" s="118"/>
      <c r="C22" s="119"/>
      <c r="D22" s="119"/>
      <c r="E22" s="116"/>
      <c r="F22" s="119"/>
      <c r="G22" s="119"/>
      <c r="H22" s="119"/>
      <c r="I22" s="119"/>
      <c r="J22" s="122"/>
      <c r="K22" s="116"/>
      <c r="L22" s="116"/>
      <c r="M22" s="117"/>
      <c r="N22" s="116"/>
    </row>
    <row r="23" spans="1:14" ht="23.85" customHeight="1" thickBot="1">
      <c r="A23" s="305"/>
      <c r="B23" s="174"/>
      <c r="C23" s="340" t="s">
        <v>642</v>
      </c>
      <c r="D23" s="340"/>
      <c r="E23" s="340"/>
      <c r="F23" s="340"/>
      <c r="G23" s="340"/>
      <c r="H23" s="340"/>
      <c r="I23" s="340"/>
      <c r="J23" s="340"/>
      <c r="K23" s="340"/>
      <c r="L23" s="340"/>
      <c r="M23" s="176"/>
      <c r="N23" s="119"/>
    </row>
    <row r="24" spans="1:14" ht="14.1" thickBot="1">
      <c r="A24" s="278" t="s">
        <v>57</v>
      </c>
      <c r="B24" s="295"/>
      <c r="C24" s="296"/>
      <c r="D24" s="296"/>
      <c r="E24" s="296"/>
      <c r="F24" s="296"/>
      <c r="G24" s="296"/>
      <c r="H24" s="296"/>
      <c r="I24" s="296"/>
      <c r="J24" s="296"/>
      <c r="K24" s="296"/>
      <c r="L24" s="296"/>
      <c r="M24" s="297"/>
      <c r="N24" s="125"/>
    </row>
    <row r="25" spans="1:14" ht="32.1" customHeight="1" thickBot="1">
      <c r="A25" s="294"/>
      <c r="C25" s="286" t="s">
        <v>42</v>
      </c>
      <c r="D25" s="287"/>
      <c r="E25" s="105" t="e">
        <f ca="1">IF(VLOOKUP($A$2,Table1[[Practice no.]:[1]],31,FALSE)="N/A","",VLOOKUP($A$2,Table1[[Practice no.]:[1]],31,FALSE))</f>
        <v>#VALUE!</v>
      </c>
      <c r="F25" s="286" t="s">
        <v>520</v>
      </c>
      <c r="G25" s="287"/>
      <c r="H25" s="105" t="e">
        <f ca="1">IF(VLOOKUP($A$2,Table1[[Practice no.]:[7]],37,FALSE)="N/A","",VLOOKUP($A$2,Table1[[Practice no.]:[7]],37,FALSE))</f>
        <v>#VALUE!</v>
      </c>
      <c r="M25" s="107"/>
    </row>
    <row r="26" spans="1:14" ht="32.1" customHeight="1" thickBot="1">
      <c r="A26" s="294"/>
      <c r="C26" s="286" t="s">
        <v>44</v>
      </c>
      <c r="D26" s="287"/>
      <c r="E26" s="105" t="e">
        <f ca="1">IF(VLOOKUP($A$2,Table1[[Practice no.]:[2]],32,FALSE)="N/A","",VLOOKUP($A$2,Table1[[Practice no.]:[2]],32,FALSE))</f>
        <v>#VALUE!</v>
      </c>
      <c r="F26" s="286" t="s">
        <v>45</v>
      </c>
      <c r="G26" s="287"/>
      <c r="H26" s="105" t="e">
        <f ca="1">IF(VLOOKUP($A$2,Table1[[Practice no.]:[8]],38,FALSE)="N/A","",VLOOKUP($A$2,Table1[[Practice no.]:[8]],38,FALSE))</f>
        <v>#VALUE!</v>
      </c>
      <c r="M26" s="107"/>
    </row>
    <row r="27" spans="1:14" ht="32.1" customHeight="1" thickBot="1">
      <c r="A27" s="294"/>
      <c r="C27" s="286" t="s">
        <v>46</v>
      </c>
      <c r="D27" s="287"/>
      <c r="E27" s="105" t="e">
        <f ca="1">IF(VLOOKUP($A$2,Table1[[Practice no.]:[3]],33,FALSE)="N/A","",VLOOKUP($A$2,Table1[[Practice no.]:[3]],33,FALSE))</f>
        <v>#VALUE!</v>
      </c>
      <c r="F27" s="286" t="s">
        <v>47</v>
      </c>
      <c r="G27" s="287"/>
      <c r="H27" s="105" t="e">
        <f ca="1">IF(VLOOKUP($A$2,Table1[[Practice no.]:[9]],39,FALSE)="N/A","",VLOOKUP($A$2,Table1[[Practice no.]:[9]],39,FALSE))</f>
        <v>#VALUE!</v>
      </c>
      <c r="M27" s="107"/>
    </row>
    <row r="28" spans="1:14" ht="32.1" customHeight="1" thickBot="1">
      <c r="A28" s="294"/>
      <c r="C28" s="286" t="s">
        <v>48</v>
      </c>
      <c r="D28" s="287"/>
      <c r="E28" s="105" t="e">
        <f ca="1">IF(VLOOKUP($A$2,Table1[[Practice no.]:[4]],34,FALSE)="N/A","",VLOOKUP($A$2,Table1[[Practice no.]:[4]],34,FALSE))</f>
        <v>#VALUE!</v>
      </c>
      <c r="F28" s="286" t="s">
        <v>49</v>
      </c>
      <c r="G28" s="287"/>
      <c r="H28" s="105" t="e">
        <f ca="1">IF(VLOOKUP($A$2,Table1[[Practice no.]:[10]],40,FALSE)="N/A","",VLOOKUP($A$2,Table1[[Practice no.]:[10]],40,FALSE))</f>
        <v>#VALUE!</v>
      </c>
      <c r="M28" s="107"/>
    </row>
    <row r="29" spans="1:14" ht="32.1" customHeight="1" thickBot="1">
      <c r="A29" s="294"/>
      <c r="C29" s="286" t="s">
        <v>50</v>
      </c>
      <c r="D29" s="287"/>
      <c r="E29" s="105" t="e">
        <f ca="1">IF(VLOOKUP($A$2,Table1[[Practice no.]:[5]],35,FALSE)="N/A","",VLOOKUP($A$2,Table1[[Practice no.]:[5]],35,FALSE))</f>
        <v>#VALUE!</v>
      </c>
      <c r="F29" s="286" t="s">
        <v>51</v>
      </c>
      <c r="G29" s="287"/>
      <c r="H29" s="105" t="e">
        <f ca="1">IF(VLOOKUP($A$2,Table1[[Practice no.]:[11]],41,FALSE)="N/A","",VLOOKUP($A$2,Table1[[Practice no.]:[11]],41,FALSE))</f>
        <v>#VALUE!</v>
      </c>
      <c r="M29" s="107"/>
    </row>
    <row r="30" spans="1:14" ht="32.1" customHeight="1" thickBot="1">
      <c r="A30" s="294"/>
      <c r="C30" s="286" t="s">
        <v>52</v>
      </c>
      <c r="D30" s="287"/>
      <c r="E30" s="105" t="e">
        <f ca="1">IF(VLOOKUP($A$2,Table1[[Practice no.]:[6]],36,FALSE)="N/A","",VLOOKUP($A$2,Table1[[Practice no.]:[6]],36,FALSE))</f>
        <v>#VALUE!</v>
      </c>
      <c r="F30" s="286" t="s">
        <v>53</v>
      </c>
      <c r="G30" s="287"/>
      <c r="H30" s="105" t="e">
        <f ca="1">IF(VLOOKUP($A$2,Table1[[Practice no.]:[12]],42,FALSE)="N/A","",VLOOKUP($A$2,Table1[[Practice no.]:[12]],42,FALSE))</f>
        <v>#VALUE!</v>
      </c>
      <c r="M30" s="107"/>
    </row>
    <row r="31" spans="1:14" ht="14.1" thickBot="1">
      <c r="A31" s="279"/>
      <c r="B31" s="288"/>
      <c r="C31" s="289"/>
      <c r="D31" s="289"/>
      <c r="E31" s="289"/>
      <c r="F31" s="289"/>
      <c r="G31" s="289"/>
      <c r="H31" s="289"/>
      <c r="I31" s="289"/>
      <c r="J31" s="289"/>
      <c r="K31" s="289"/>
      <c r="L31" s="289"/>
      <c r="M31" s="290"/>
      <c r="N31" s="125"/>
    </row>
    <row r="32" spans="1:14" ht="252" customHeight="1" thickBot="1">
      <c r="A32" s="92" t="s">
        <v>521</v>
      </c>
      <c r="B32" s="291" t="s">
        <v>727</v>
      </c>
      <c r="C32" s="292"/>
      <c r="D32" s="292"/>
      <c r="E32" s="292"/>
      <c r="F32" s="292"/>
      <c r="G32" s="292"/>
      <c r="H32" s="292"/>
      <c r="I32" s="292"/>
      <c r="J32" s="292"/>
      <c r="K32" s="292"/>
      <c r="L32" s="292"/>
      <c r="M32" s="293"/>
      <c r="N32" s="122"/>
    </row>
    <row r="33" spans="1:14" ht="80.849999999999994" customHeight="1">
      <c r="A33" s="278" t="s">
        <v>523</v>
      </c>
      <c r="B33" s="280" t="s">
        <v>728</v>
      </c>
      <c r="C33" s="281"/>
      <c r="D33" s="281"/>
      <c r="E33" s="281"/>
      <c r="F33" s="281"/>
      <c r="G33" s="281"/>
      <c r="H33" s="281"/>
      <c r="I33" s="281"/>
      <c r="J33" s="281"/>
      <c r="K33" s="281"/>
      <c r="L33" s="281"/>
      <c r="M33" s="282"/>
      <c r="N33" s="133"/>
    </row>
    <row r="34" spans="1:14" ht="193.35" customHeight="1" thickBot="1">
      <c r="A34" s="279"/>
      <c r="B34" s="283"/>
      <c r="C34" s="284"/>
      <c r="D34" s="284"/>
      <c r="E34" s="284"/>
      <c r="F34" s="284"/>
      <c r="G34" s="284"/>
      <c r="H34" s="284"/>
      <c r="I34" s="284"/>
      <c r="J34" s="284"/>
      <c r="K34" s="284"/>
      <c r="L34" s="284"/>
      <c r="M34" s="285"/>
      <c r="N34" s="133"/>
    </row>
  </sheetData>
  <sheetProtection sheet="1" objects="1" scenarios="1"/>
  <mergeCells count="46">
    <mergeCell ref="B2:M2"/>
    <mergeCell ref="O2:Q2"/>
    <mergeCell ref="S2:U2"/>
    <mergeCell ref="B3:M3"/>
    <mergeCell ref="A4:A14"/>
    <mergeCell ref="B4:M4"/>
    <mergeCell ref="C5:D6"/>
    <mergeCell ref="C7:D8"/>
    <mergeCell ref="F7:G7"/>
    <mergeCell ref="F8:G8"/>
    <mergeCell ref="C9:D10"/>
    <mergeCell ref="G9:H9"/>
    <mergeCell ref="G10:H10"/>
    <mergeCell ref="C11:D12"/>
    <mergeCell ref="F11:G11"/>
    <mergeCell ref="H11:I11"/>
    <mergeCell ref="F12:G12"/>
    <mergeCell ref="H12:I12"/>
    <mergeCell ref="A15:A17"/>
    <mergeCell ref="A18:A19"/>
    <mergeCell ref="B18:M19"/>
    <mergeCell ref="A20:A23"/>
    <mergeCell ref="B21:D21"/>
    <mergeCell ref="E21:G21"/>
    <mergeCell ref="H21:M21"/>
    <mergeCell ref="C27:D27"/>
    <mergeCell ref="F27:G27"/>
    <mergeCell ref="F25:G25"/>
    <mergeCell ref="C26:D26"/>
    <mergeCell ref="F26:G26"/>
    <mergeCell ref="C28:D28"/>
    <mergeCell ref="B13:M13"/>
    <mergeCell ref="B14:M14"/>
    <mergeCell ref="B32:M32"/>
    <mergeCell ref="A33:A34"/>
    <mergeCell ref="B33:M34"/>
    <mergeCell ref="C23:L23"/>
    <mergeCell ref="F28:G28"/>
    <mergeCell ref="C29:D29"/>
    <mergeCell ref="F29:G29"/>
    <mergeCell ref="C30:D30"/>
    <mergeCell ref="F30:G30"/>
    <mergeCell ref="B31:M31"/>
    <mergeCell ref="A24:A31"/>
    <mergeCell ref="B24:M24"/>
    <mergeCell ref="C25:D25"/>
  </mergeCells>
  <pageMargins left="0.7" right="0.7" top="0.75" bottom="0.75" header="0.3" footer="0.3"/>
  <headerFooter>
    <oddFooter>&amp;C_x000D_&amp;1#&amp;"Calibri"&amp;8&amp;K000000 INTERNAL. This information is accessible to ADB Management and staff. It may be shared outside ADB with appropriate permission.</oddFooter>
  </headerFooter>
  <drawing r:id="rId1"/>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1919F60-CE1A-4929-AD21-C4B9A89781E5}">
  <sheetPr codeName="Sheet43"/>
  <dimension ref="A1:U34"/>
  <sheetViews>
    <sheetView zoomScale="70" zoomScaleNormal="70" workbookViewId="0">
      <pane ySplit="2" topLeftCell="A5" activePane="bottomLeft" state="frozen"/>
      <selection pane="bottomLeft" activeCell="A2" sqref="A2"/>
      <selection activeCell="A2" sqref="A2"/>
    </sheetView>
  </sheetViews>
  <sheetFormatPr defaultColWidth="8.85546875" defaultRowHeight="12.95"/>
  <cols>
    <col min="1" max="1" width="15.28515625" style="106" customWidth="1"/>
    <col min="2" max="13" width="11.85546875" style="106" customWidth="1"/>
    <col min="14" max="14" width="5.140625" style="106" customWidth="1"/>
    <col min="15" max="16" width="8.85546875" style="106"/>
    <col min="17" max="17" width="8.85546875" style="106" customWidth="1"/>
    <col min="18" max="18" width="2.28515625" style="106" customWidth="1"/>
    <col min="19" max="16384" width="8.85546875" style="106"/>
  </cols>
  <sheetData>
    <row r="1" spans="1:21" ht="14.1" thickBot="1"/>
    <row r="2" spans="1:21" ht="22.35" customHeight="1" thickBot="1">
      <c r="A2" s="89" t="e" cm="1">
        <f t="array" aca="1" ref="A2" ca="1">MID(CELL("filename",A2),FIND("]",CELL("filename",A2))+1,255)</f>
        <v>#VALUE!</v>
      </c>
      <c r="B2" s="318" t="e">
        <f ca="1">IF(VLOOKUP(A2,'Raw Data'!C6:D154,2,FALSE)="","",VLOOKUP(A2,'Raw Data'!C6:D154,2,FALSE))</f>
        <v>#VALUE!</v>
      </c>
      <c r="C2" s="319"/>
      <c r="D2" s="319"/>
      <c r="E2" s="319"/>
      <c r="F2" s="319"/>
      <c r="G2" s="319"/>
      <c r="H2" s="319"/>
      <c r="I2" s="319"/>
      <c r="J2" s="319"/>
      <c r="K2" s="319"/>
      <c r="L2" s="319"/>
      <c r="M2" s="320"/>
      <c r="N2" s="136"/>
      <c r="O2" s="386" t="str">
        <f>HYPERLINK("#'National level'!A15","Back to National level sheet")</f>
        <v>Back to National level sheet</v>
      </c>
      <c r="P2" s="321"/>
      <c r="Q2" s="321"/>
      <c r="S2" s="387" t="str">
        <f>HYPERLINK("#'Project level'!A21","Back to Project level sheet")</f>
        <v>Back to Project level sheet</v>
      </c>
      <c r="T2" s="387"/>
      <c r="U2" s="387"/>
    </row>
    <row r="3" spans="1:21" ht="174" customHeight="1" thickBot="1">
      <c r="A3" s="90" t="s">
        <v>500</v>
      </c>
      <c r="B3" s="323" t="s">
        <v>729</v>
      </c>
      <c r="C3" s="324"/>
      <c r="D3" s="324"/>
      <c r="E3" s="324"/>
      <c r="F3" s="324"/>
      <c r="G3" s="324"/>
      <c r="H3" s="324"/>
      <c r="I3" s="324"/>
      <c r="J3" s="324"/>
      <c r="K3" s="324"/>
      <c r="L3" s="324"/>
      <c r="M3" s="325"/>
      <c r="N3" s="122"/>
    </row>
    <row r="4" spans="1:21" ht="14.1" thickBot="1">
      <c r="A4" s="278" t="s">
        <v>502</v>
      </c>
      <c r="B4" s="295"/>
      <c r="C4" s="296"/>
      <c r="D4" s="296"/>
      <c r="E4" s="296"/>
      <c r="F4" s="296"/>
      <c r="G4" s="296"/>
      <c r="H4" s="296"/>
      <c r="I4" s="296"/>
      <c r="J4" s="296"/>
      <c r="K4" s="296"/>
      <c r="L4" s="296"/>
      <c r="M4" s="297"/>
      <c r="N4" s="125"/>
    </row>
    <row r="5" spans="1:21" ht="26.85" customHeight="1" thickBot="1">
      <c r="A5" s="294"/>
      <c r="C5" s="326" t="s">
        <v>77</v>
      </c>
      <c r="D5" s="327"/>
      <c r="E5" s="93" t="s">
        <v>78</v>
      </c>
      <c r="F5" s="93" t="s">
        <v>79</v>
      </c>
      <c r="G5" s="93" t="s">
        <v>80</v>
      </c>
      <c r="H5" s="93" t="s">
        <v>81</v>
      </c>
      <c r="I5" s="93" t="s">
        <v>82</v>
      </c>
      <c r="M5" s="107"/>
    </row>
    <row r="6" spans="1:21" ht="15" thickBot="1">
      <c r="A6" s="294"/>
      <c r="C6" s="328"/>
      <c r="D6" s="329"/>
      <c r="E6" s="94" t="e">
        <f ca="1">IF(VLOOKUP($A$2,Table1[[Practice no.]:[Mt]],3,FALSE)="N/A","",VLOOKUP($A$2,Table1[[Practice no.]:[Mt]],3,FALSE))</f>
        <v>#VALUE!</v>
      </c>
      <c r="F6" s="94" t="e">
        <f ca="1">IF(VLOOKUP($A$2,Table1[[Practice no.]:[F]],4,FALSE)="N/A","",VLOOKUP($A$2,Table1[[Practice no.]:[F]],4,FALSE))</f>
        <v>#VALUE!</v>
      </c>
      <c r="G6" s="94" t="e">
        <f ca="1">IF(VLOOKUP($A$2,Table1[[Practice no.]:[A]],5,FALSE)="N/A","",VLOOKUP($A$2,Table1[[Practice no.]:[A]],5,FALSE))</f>
        <v>#VALUE!</v>
      </c>
      <c r="H6" s="94" t="e">
        <f ca="1">IF(VLOOKUP($A$2,Table1[[Practice no.]:[T]],6,FALSE)="N/A","",VLOOKUP($A$2,Table1[[Practice no.]:[T]],6,FALSE))</f>
        <v>#VALUE!</v>
      </c>
      <c r="I6" s="94" t="e">
        <f ca="1">IF(VLOOKUP($A$2,Table1[[Practice no.]:[PI]],7,FALSE)="N/A","",VLOOKUP($A$2,Table1[[Practice no.]:[PI]],7,FALSE))</f>
        <v>#VALUE!</v>
      </c>
      <c r="M6" s="107"/>
    </row>
    <row r="7" spans="1:21" ht="26.85" customHeight="1" thickBot="1">
      <c r="A7" s="294"/>
      <c r="C7" s="326" t="s">
        <v>83</v>
      </c>
      <c r="D7" s="327"/>
      <c r="E7" s="95" t="s">
        <v>84</v>
      </c>
      <c r="F7" s="330" t="s">
        <v>85</v>
      </c>
      <c r="G7" s="331"/>
      <c r="H7" s="95" t="s">
        <v>86</v>
      </c>
      <c r="I7" s="95" t="s">
        <v>87</v>
      </c>
      <c r="M7" s="107"/>
    </row>
    <row r="8" spans="1:21" ht="15" thickBot="1">
      <c r="A8" s="294"/>
      <c r="C8" s="328"/>
      <c r="D8" s="329"/>
      <c r="E8" s="94" t="e">
        <f ca="1">IF(VLOOKUP($A$2,Table1[[Practice no.]:[LR]],8,FALSE)="N/A","",VLOOKUP(A$2,Table1[[Practice no.]:[LR]],8,FALSE))</f>
        <v>#VALUE!</v>
      </c>
      <c r="F8" s="311" t="e">
        <f ca="1">IF(VLOOKUP($A$2,Table1[[Practice no.]:[PH]],9,FALSE)="N/A","",VLOOKUP($A$2,Table1[[Practice no.]:[PH]],9,FALSE))</f>
        <v>#VALUE!</v>
      </c>
      <c r="G8" s="312"/>
      <c r="H8" s="94" t="e">
        <f ca="1">IF(VLOOKUP($A$2,Table1[[Practice no.]:[EH]],10,FALSE)="N/A","",VLOOKUP($A$2,Table1[[Practice no.]:[EH]],10,FALSE))</f>
        <v>#VALUE!</v>
      </c>
      <c r="I8" s="94" t="e">
        <f ca="1">IF(VLOOKUP($A$2,Table1[[Practice no.]:[UR]],11,FALSE)="N/A","",VLOOKUP($A$2,Table1[[Practice no.]:[UR]],11,FALSE))</f>
        <v>#VALUE!</v>
      </c>
      <c r="M8" s="107"/>
    </row>
    <row r="9" spans="1:21" ht="26.85" customHeight="1" thickBot="1">
      <c r="A9" s="294"/>
      <c r="C9" s="332" t="s">
        <v>88</v>
      </c>
      <c r="D9" s="333"/>
      <c r="E9" s="95" t="s">
        <v>89</v>
      </c>
      <c r="F9" s="95" t="s">
        <v>90</v>
      </c>
      <c r="G9" s="330" t="s">
        <v>91</v>
      </c>
      <c r="H9" s="331"/>
      <c r="I9" s="95" t="s">
        <v>92</v>
      </c>
      <c r="M9" s="107"/>
    </row>
    <row r="10" spans="1:21" ht="15" thickBot="1">
      <c r="A10" s="294"/>
      <c r="C10" s="334"/>
      <c r="D10" s="335"/>
      <c r="E10" s="94" t="e">
        <f ca="1">IF(VLOOKUP($A$2,Table1[[Practice no.]:[P]],12,FALSE)="N/A","",VLOOKUP($A$2,Table1[[Practice no.]:[P]],12,FALSE))</f>
        <v>#VALUE!</v>
      </c>
      <c r="F10" s="94" t="e">
        <f ca="1">IF(VLOOKUP($A$2,Table1[[Practice no.]:[D]],13,FALSE)="N/A","",VLOOKUP($A$2,Table1[[Practice no.]:[D]],13,FALSE))</f>
        <v>#VALUE!</v>
      </c>
      <c r="G10" s="313" t="e">
        <f ca="1">IF(VLOOKUP($A$2,Table1[[Practice no.]:[C]],14,FALSE)="N/A","",VLOOKUP($A$2,Table1[[Practice no.]:[C]],14,FALSE))</f>
        <v>#VALUE!</v>
      </c>
      <c r="H10" s="314"/>
      <c r="I10" s="96" t="e">
        <f ca="1">IF(VLOOKUP($A$2,Table1[[Practice no.]:[M]],15,FALSE)="N/A","",VLOOKUP($A$2,Table1[[Practice no.]:[M]],15,FALSE))</f>
        <v>#VALUE!</v>
      </c>
      <c r="M10" s="107"/>
    </row>
    <row r="11" spans="1:21" ht="14.1" customHeight="1" thickBot="1">
      <c r="A11" s="294"/>
      <c r="C11" s="332" t="s">
        <v>93</v>
      </c>
      <c r="D11" s="333"/>
      <c r="E11" s="95" t="s">
        <v>94</v>
      </c>
      <c r="F11" s="330" t="s">
        <v>95</v>
      </c>
      <c r="G11" s="331"/>
      <c r="H11" s="330" t="s">
        <v>96</v>
      </c>
      <c r="I11" s="331"/>
      <c r="M11" s="107"/>
    </row>
    <row r="12" spans="1:21" ht="15" thickBot="1">
      <c r="A12" s="294"/>
      <c r="C12" s="334"/>
      <c r="D12" s="335"/>
      <c r="E12" s="94" t="e">
        <f ca="1">IF(VLOOKUP($A$2,Table1[[Practice no.]:[In]],16,FALSE)="N/A","",VLOOKUP($A$2,Table1[[Practice no.]:[In]],16,FALSE))</f>
        <v>#VALUE!</v>
      </c>
      <c r="F12" s="311" t="e">
        <f ca="1">IF(VLOOKUP($A$2,Table1[[Practice no.]:[Pr]],17,FALSE)="N/A","",VLOOKUP($A$2,Table1[[Practice no.]:[Pr]],17,FALSE))</f>
        <v>#VALUE!</v>
      </c>
      <c r="G12" s="312"/>
      <c r="H12" s="313" t="e">
        <f ca="1">IF(VLOOKUP($A$2,Table1[[Practice no.]:[Tr]],18,FALSE)="N/A","",VLOOKUP($A$2,Table1[[Practice no.]:[Tr]],18,FALSE))</f>
        <v>#VALUE!</v>
      </c>
      <c r="I12" s="314"/>
      <c r="M12" s="107"/>
    </row>
    <row r="13" spans="1:21">
      <c r="A13" s="294"/>
      <c r="B13" s="315"/>
      <c r="C13" s="316"/>
      <c r="D13" s="316"/>
      <c r="E13" s="316"/>
      <c r="F13" s="316"/>
      <c r="G13" s="316"/>
      <c r="H13" s="316"/>
      <c r="I13" s="316"/>
      <c r="J13" s="316"/>
      <c r="K13" s="316"/>
      <c r="L13" s="316"/>
      <c r="M13" s="317"/>
      <c r="N13" s="125"/>
    </row>
    <row r="14" spans="1:21" ht="14.1" thickBot="1">
      <c r="A14" s="279"/>
      <c r="B14" s="288"/>
      <c r="C14" s="289"/>
      <c r="D14" s="289"/>
      <c r="E14" s="289"/>
      <c r="F14" s="289"/>
      <c r="G14" s="289"/>
      <c r="H14" s="289"/>
      <c r="I14" s="289"/>
      <c r="J14" s="289"/>
      <c r="K14" s="289"/>
      <c r="L14" s="289"/>
      <c r="M14" s="290"/>
      <c r="N14" s="125"/>
    </row>
    <row r="15" spans="1:21">
      <c r="A15" s="278" t="s">
        <v>503</v>
      </c>
      <c r="B15" s="97">
        <v>1</v>
      </c>
      <c r="C15" s="97">
        <v>2</v>
      </c>
      <c r="D15" s="97">
        <v>3</v>
      </c>
      <c r="E15" s="98">
        <v>4</v>
      </c>
      <c r="F15" s="98">
        <v>5</v>
      </c>
      <c r="G15" s="98">
        <v>6</v>
      </c>
      <c r="H15" s="99">
        <v>7</v>
      </c>
      <c r="I15" s="99">
        <v>8</v>
      </c>
      <c r="J15" s="99">
        <v>9</v>
      </c>
      <c r="K15" s="100">
        <v>10</v>
      </c>
      <c r="L15" s="100">
        <v>11</v>
      </c>
      <c r="M15" s="100">
        <v>12</v>
      </c>
      <c r="N15" s="137"/>
    </row>
    <row r="16" spans="1:21" ht="17.100000000000001" thickBot="1">
      <c r="A16" s="294"/>
      <c r="B16" s="101" t="s">
        <v>504</v>
      </c>
      <c r="C16" s="101" t="s">
        <v>505</v>
      </c>
      <c r="D16" s="101" t="s">
        <v>506</v>
      </c>
      <c r="E16" s="102" t="s">
        <v>507</v>
      </c>
      <c r="F16" s="102" t="s">
        <v>508</v>
      </c>
      <c r="G16" s="102" t="s">
        <v>509</v>
      </c>
      <c r="H16" s="103" t="s">
        <v>510</v>
      </c>
      <c r="I16" s="103" t="s">
        <v>511</v>
      </c>
      <c r="J16" s="103" t="s">
        <v>512</v>
      </c>
      <c r="K16" s="104" t="s">
        <v>513</v>
      </c>
      <c r="L16" s="104" t="s">
        <v>514</v>
      </c>
      <c r="M16" s="104" t="s">
        <v>515</v>
      </c>
      <c r="N16" s="137"/>
    </row>
    <row r="17" spans="1:14" ht="23.1" customHeight="1" thickBot="1">
      <c r="A17" s="279"/>
      <c r="B17" s="112" t="e">
        <f ca="1">IF(VLOOKUP($A$2,Table1[[Practice no.]:[ 1 C02]],19,FALSE)="N/A","",VLOOKUP(VLOOKUP($A$2,Table1[[Practice no.]:[ 1 C02]],19,FALSE),List!$A$2:$B$3,2,FALSE))</f>
        <v>#VALUE!</v>
      </c>
      <c r="C17" s="112" t="e">
        <f ca="1">IF(VLOOKUP($A$2,Table1[[Practice no.]:[2 Res]],20,FALSE)="N/A","",VLOOKUP(VLOOKUP($A$2,Table1[[Practice no.]:[2 Res]],20,FALSE),List!$A$2:$B$3,2,FALSE))</f>
        <v>#VALUE!</v>
      </c>
      <c r="D17" s="112" t="e">
        <f ca="1">IF(VLOOKUP($A$2,Table1[[Practice no.]:[3 W&amp;L]],21,FALSE)="N/A","",VLOOKUP(VLOOKUP($A$2,Table1[[Practice no.]:[3 W&amp;L]],21,FALSE),List!$A$2:$B$3,2,FALSE))</f>
        <v>#VALUE!</v>
      </c>
      <c r="E17" s="112" t="e">
        <f ca="1">IF(VLOOKUP($A$2,Table1[[Practice no.]:[4 
Pol]],22,FALSE)="N/A","",VLOOKUP(VLOOKUP($A$2,Table1[[Practice no.]:[4 
Pol]],22,FALSE),List!$A$2:$B$3,2,FALSE))</f>
        <v>#VALUE!</v>
      </c>
      <c r="F17" s="112" t="e">
        <f ca="1">IF(VLOOKUP($A$2,Table1[[Practice no.]:[5 QoL]],23,FALSE)="N/A","",VLOOKUP(VLOOKUP($A$2,Table1[[Practice no.]:[5 QoL]],23,FALSE),List!$A$2:$B$3,2,FALSE))</f>
        <v>#VALUE!</v>
      </c>
      <c r="G17" s="112" t="e">
        <f ca="1">IF(VLOOKUP($A$2,Table1[[Practice no.]:[6 
Bio]],24,FALSE)="N/A","",VLOOKUP(VLOOKUP($A$2,Table1[[Practice no.]:[6 
Bio]],24,FALSE),List!$A$2:$B$3,2,FALSE))</f>
        <v>#VALUE!</v>
      </c>
      <c r="H17" s="112" t="e">
        <f ca="1">IF(VLOOKUP($A$2,Table1[[Practice no.]:[7 
Dis]],25,FALSE)="N/A","",VLOOKUP(VLOOKUP($A$2,Table1[[Practice no.]:[7 
Dis]],25,FALSE),List!$A$2:$B$3,2,FALSE))</f>
        <v>#VALUE!</v>
      </c>
      <c r="I17" s="112" t="e">
        <f ca="1">IF(VLOOKUP($A$2,Table1[[Practice no.]:[8 
Mat]],26,FALSE)="N/A","",VLOOKUP(VLOOKUP($A$2,Table1[[Practice no.]:[8 
Mat]],26,FALSE),List!$A$2:$B$3,2,FALSE))</f>
        <v>#VALUE!</v>
      </c>
      <c r="J17" s="112" t="e">
        <f ca="1">IF(VLOOKUP($A$2,Table1[[Practice no.]:[9 
Inc]],27,FALSE)="N/A","",VLOOKUP(VLOOKUP($A$2,Table1[[Practice no.]:[9 
Inc]],27,FALSE),List!$A$2:$B$3,2,FALSE))</f>
        <v>#VALUE!</v>
      </c>
      <c r="K17" s="112" t="e">
        <f ca="1">IF(VLOOKUP($A$2,Table1[[Practice no.]:[10 Con]],28,FALSE)="N/A","",VLOOKUP(VLOOKUP($A$2,Table1[[Practice no.]:[10 Con]],28,FALSE),List!$A$2:$B$3,2,FALSE))</f>
        <v>#VALUE!</v>
      </c>
      <c r="L17" s="112" t="e">
        <f ca="1">IF(VLOOKUP($A$2,Table1[[Practice no.]:[11 Saf]],29,FALSE)="N/A","",VLOOKUP(VLOOKUP($A$2,Table1[[Practice no.]:[11 Saf]],29,FALSE),List!$A$2:$B$3,2,FALSE))</f>
        <v>#VALUE!</v>
      </c>
      <c r="M17" s="112" t="e">
        <f ca="1">IF(VLOOKUP($A$2,Table1[[Practice no.]:[12 Aff]],30,FALSE)="N/A","",VLOOKUP(VLOOKUP($A$2,Table1[[Practice no.]:[12 Aff]],30,FALSE),List!$A$2:$B$3,2,FALSE))</f>
        <v>#VALUE!</v>
      </c>
      <c r="N17" s="138"/>
    </row>
    <row r="18" spans="1:14" ht="125.85" customHeight="1">
      <c r="A18" s="278" t="s">
        <v>516</v>
      </c>
      <c r="B18" s="298" t="s">
        <v>730</v>
      </c>
      <c r="C18" s="299"/>
      <c r="D18" s="299"/>
      <c r="E18" s="299"/>
      <c r="F18" s="299"/>
      <c r="G18" s="299"/>
      <c r="H18" s="299"/>
      <c r="I18" s="299"/>
      <c r="J18" s="299"/>
      <c r="K18" s="299"/>
      <c r="L18" s="299"/>
      <c r="M18" s="300"/>
      <c r="N18" s="133"/>
    </row>
    <row r="19" spans="1:14" ht="141" customHeight="1" thickBot="1">
      <c r="A19" s="279"/>
      <c r="B19" s="301"/>
      <c r="C19" s="302"/>
      <c r="D19" s="302"/>
      <c r="E19" s="302"/>
      <c r="F19" s="302"/>
      <c r="G19" s="302"/>
      <c r="H19" s="302"/>
      <c r="I19" s="302"/>
      <c r="J19" s="302"/>
      <c r="K19" s="302"/>
      <c r="L19" s="302"/>
      <c r="M19" s="303"/>
      <c r="N19" s="133"/>
    </row>
    <row r="20" spans="1:14" ht="137.85" customHeight="1">
      <c r="A20" s="304" t="s">
        <v>518</v>
      </c>
      <c r="B20" s="120"/>
      <c r="C20" s="121"/>
      <c r="D20" s="121"/>
      <c r="E20" s="121"/>
      <c r="F20" s="121"/>
      <c r="G20" s="121"/>
      <c r="H20" s="121"/>
      <c r="I20" s="121"/>
      <c r="J20" s="121"/>
      <c r="K20" s="121"/>
      <c r="L20" s="121"/>
      <c r="M20" s="124"/>
      <c r="N20" s="134"/>
    </row>
    <row r="21" spans="1:14" ht="33" customHeight="1">
      <c r="A21" s="338"/>
      <c r="B21" s="390" t="s">
        <v>731</v>
      </c>
      <c r="C21" s="388"/>
      <c r="D21" s="388"/>
      <c r="E21" s="388"/>
      <c r="F21" s="388"/>
      <c r="G21" s="388"/>
      <c r="H21" s="388" t="s">
        <v>732</v>
      </c>
      <c r="I21" s="388"/>
      <c r="J21" s="388"/>
      <c r="K21" s="388"/>
      <c r="L21" s="388"/>
      <c r="M21" s="389"/>
      <c r="N21" s="127"/>
    </row>
    <row r="22" spans="1:14" ht="125.85" customHeight="1">
      <c r="A22" s="338"/>
      <c r="B22" s="118"/>
      <c r="C22" s="119"/>
      <c r="D22" s="119"/>
      <c r="E22" s="116"/>
      <c r="F22" s="119"/>
      <c r="G22" s="119"/>
      <c r="H22" s="119"/>
      <c r="I22" s="119"/>
      <c r="J22" s="122"/>
      <c r="K22" s="116"/>
      <c r="L22" s="116"/>
      <c r="M22" s="117"/>
      <c r="N22" s="116"/>
    </row>
    <row r="23" spans="1:14" ht="33.75" customHeight="1" thickBot="1">
      <c r="A23" s="305"/>
      <c r="B23" s="339" t="s">
        <v>733</v>
      </c>
      <c r="C23" s="340"/>
      <c r="D23" s="340"/>
      <c r="E23" s="340"/>
      <c r="F23" s="340"/>
      <c r="G23" s="340"/>
      <c r="H23" s="115"/>
      <c r="I23" s="115"/>
      <c r="J23" s="115"/>
      <c r="K23" s="115"/>
      <c r="L23" s="115"/>
      <c r="M23" s="176"/>
      <c r="N23" s="119"/>
    </row>
    <row r="24" spans="1:14" ht="14.1" thickBot="1">
      <c r="A24" s="278" t="s">
        <v>57</v>
      </c>
      <c r="B24" s="295"/>
      <c r="C24" s="296"/>
      <c r="D24" s="296"/>
      <c r="E24" s="296"/>
      <c r="F24" s="296"/>
      <c r="G24" s="296"/>
      <c r="H24" s="296"/>
      <c r="I24" s="296"/>
      <c r="J24" s="296"/>
      <c r="K24" s="296"/>
      <c r="L24" s="296"/>
      <c r="M24" s="297"/>
      <c r="N24" s="125"/>
    </row>
    <row r="25" spans="1:14" ht="32.1" customHeight="1" thickBot="1">
      <c r="A25" s="294"/>
      <c r="C25" s="286" t="s">
        <v>42</v>
      </c>
      <c r="D25" s="287"/>
      <c r="E25" s="105" t="e">
        <f ca="1">IF(VLOOKUP($A$2,Table1[[Practice no.]:[1]],31,FALSE)="N/A","",VLOOKUP($A$2,Table1[[Practice no.]:[1]],31,FALSE))</f>
        <v>#VALUE!</v>
      </c>
      <c r="F25" s="286" t="s">
        <v>520</v>
      </c>
      <c r="G25" s="287"/>
      <c r="H25" s="105" t="e">
        <f ca="1">IF(VLOOKUP($A$2,Table1[[Practice no.]:[7]],37,FALSE)="N/A","",VLOOKUP($A$2,Table1[[Practice no.]:[7]],37,FALSE))</f>
        <v>#VALUE!</v>
      </c>
      <c r="M25" s="107"/>
    </row>
    <row r="26" spans="1:14" ht="32.1" customHeight="1" thickBot="1">
      <c r="A26" s="294"/>
      <c r="C26" s="286" t="s">
        <v>44</v>
      </c>
      <c r="D26" s="287"/>
      <c r="E26" s="105" t="e">
        <f ca="1">IF(VLOOKUP($A$2,Table1[[Practice no.]:[2]],32,FALSE)="N/A","",VLOOKUP($A$2,Table1[[Practice no.]:[2]],32,FALSE))</f>
        <v>#VALUE!</v>
      </c>
      <c r="F26" s="286" t="s">
        <v>45</v>
      </c>
      <c r="G26" s="287"/>
      <c r="H26" s="105" t="e">
        <f ca="1">IF(VLOOKUP($A$2,Table1[[Practice no.]:[8]],38,FALSE)="N/A","",VLOOKUP($A$2,Table1[[Practice no.]:[8]],38,FALSE))</f>
        <v>#VALUE!</v>
      </c>
      <c r="M26" s="107"/>
    </row>
    <row r="27" spans="1:14" ht="32.1" customHeight="1" thickBot="1">
      <c r="A27" s="294"/>
      <c r="C27" s="286" t="s">
        <v>46</v>
      </c>
      <c r="D27" s="287"/>
      <c r="E27" s="105" t="e">
        <f ca="1">IF(VLOOKUP($A$2,Table1[[Practice no.]:[3]],33,FALSE)="N/A","",VLOOKUP($A$2,Table1[[Practice no.]:[3]],33,FALSE))</f>
        <v>#VALUE!</v>
      </c>
      <c r="F27" s="286" t="s">
        <v>47</v>
      </c>
      <c r="G27" s="287"/>
      <c r="H27" s="105" t="e">
        <f ca="1">IF(VLOOKUP($A$2,Table1[[Practice no.]:[9]],39,FALSE)="N/A","",VLOOKUP($A$2,Table1[[Practice no.]:[9]],39,FALSE))</f>
        <v>#VALUE!</v>
      </c>
      <c r="M27" s="107"/>
    </row>
    <row r="28" spans="1:14" ht="32.1" customHeight="1" thickBot="1">
      <c r="A28" s="294"/>
      <c r="C28" s="286" t="s">
        <v>48</v>
      </c>
      <c r="D28" s="287"/>
      <c r="E28" s="105" t="e">
        <f ca="1">IF(VLOOKUP($A$2,Table1[[Practice no.]:[4]],34,FALSE)="N/A","",VLOOKUP($A$2,Table1[[Practice no.]:[4]],34,FALSE))</f>
        <v>#VALUE!</v>
      </c>
      <c r="F28" s="286" t="s">
        <v>49</v>
      </c>
      <c r="G28" s="287"/>
      <c r="H28" s="105" t="e">
        <f ca="1">IF(VLOOKUP($A$2,Table1[[Practice no.]:[10]],40,FALSE)="N/A","",VLOOKUP($A$2,Table1[[Practice no.]:[10]],40,FALSE))</f>
        <v>#VALUE!</v>
      </c>
      <c r="M28" s="107"/>
    </row>
    <row r="29" spans="1:14" ht="32.1" customHeight="1" thickBot="1">
      <c r="A29" s="294"/>
      <c r="C29" s="286" t="s">
        <v>50</v>
      </c>
      <c r="D29" s="287"/>
      <c r="E29" s="105" t="e">
        <f ca="1">IF(VLOOKUP($A$2,Table1[[Practice no.]:[5]],35,FALSE)="N/A","",VLOOKUP($A$2,Table1[[Practice no.]:[5]],35,FALSE))</f>
        <v>#VALUE!</v>
      </c>
      <c r="F29" s="286" t="s">
        <v>51</v>
      </c>
      <c r="G29" s="287"/>
      <c r="H29" s="105" t="e">
        <f ca="1">IF(VLOOKUP($A$2,Table1[[Practice no.]:[11]],41,FALSE)="N/A","",VLOOKUP($A$2,Table1[[Practice no.]:[11]],41,FALSE))</f>
        <v>#VALUE!</v>
      </c>
      <c r="M29" s="107"/>
    </row>
    <row r="30" spans="1:14" ht="32.1" customHeight="1" thickBot="1">
      <c r="A30" s="294"/>
      <c r="C30" s="286" t="s">
        <v>52</v>
      </c>
      <c r="D30" s="287"/>
      <c r="E30" s="105" t="e">
        <f ca="1">IF(VLOOKUP($A$2,Table1[[Practice no.]:[6]],36,FALSE)="N/A","",VLOOKUP($A$2,Table1[[Practice no.]:[6]],36,FALSE))</f>
        <v>#VALUE!</v>
      </c>
      <c r="F30" s="286" t="s">
        <v>53</v>
      </c>
      <c r="G30" s="287"/>
      <c r="H30" s="105" t="e">
        <f ca="1">IF(VLOOKUP($A$2,Table1[[Practice no.]:[12]],42,FALSE)="N/A","",VLOOKUP($A$2,Table1[[Practice no.]:[12]],42,FALSE))</f>
        <v>#VALUE!</v>
      </c>
      <c r="M30" s="107"/>
    </row>
    <row r="31" spans="1:14" ht="14.1" thickBot="1">
      <c r="A31" s="279"/>
      <c r="B31" s="288"/>
      <c r="C31" s="289"/>
      <c r="D31" s="289"/>
      <c r="E31" s="289"/>
      <c r="F31" s="289"/>
      <c r="G31" s="289"/>
      <c r="H31" s="289"/>
      <c r="I31" s="289"/>
      <c r="J31" s="289"/>
      <c r="K31" s="289"/>
      <c r="L31" s="289"/>
      <c r="M31" s="290"/>
      <c r="N31" s="125"/>
    </row>
    <row r="32" spans="1:14" ht="252" customHeight="1" thickBot="1">
      <c r="A32" s="92" t="s">
        <v>521</v>
      </c>
      <c r="B32" s="291" t="s">
        <v>734</v>
      </c>
      <c r="C32" s="292"/>
      <c r="D32" s="292"/>
      <c r="E32" s="292"/>
      <c r="F32" s="292"/>
      <c r="G32" s="292"/>
      <c r="H32" s="292"/>
      <c r="I32" s="292"/>
      <c r="J32" s="292"/>
      <c r="K32" s="292"/>
      <c r="L32" s="292"/>
      <c r="M32" s="293"/>
      <c r="N32" s="122"/>
    </row>
    <row r="33" spans="1:14" ht="80.849999999999994" customHeight="1">
      <c r="A33" s="278" t="s">
        <v>523</v>
      </c>
      <c r="B33" s="280" t="s">
        <v>735</v>
      </c>
      <c r="C33" s="281"/>
      <c r="D33" s="281"/>
      <c r="E33" s="281"/>
      <c r="F33" s="281"/>
      <c r="G33" s="281"/>
      <c r="H33" s="281"/>
      <c r="I33" s="281"/>
      <c r="J33" s="281"/>
      <c r="K33" s="281"/>
      <c r="L33" s="281"/>
      <c r="M33" s="282"/>
      <c r="N33" s="133"/>
    </row>
    <row r="34" spans="1:14" ht="203.1" customHeight="1" thickBot="1">
      <c r="A34" s="279"/>
      <c r="B34" s="283"/>
      <c r="C34" s="284"/>
      <c r="D34" s="284"/>
      <c r="E34" s="284"/>
      <c r="F34" s="284"/>
      <c r="G34" s="284"/>
      <c r="H34" s="284"/>
      <c r="I34" s="284"/>
      <c r="J34" s="284"/>
      <c r="K34" s="284"/>
      <c r="L34" s="284"/>
      <c r="M34" s="285"/>
      <c r="N34" s="133"/>
    </row>
  </sheetData>
  <sheetProtection sheet="1" objects="1" scenarios="1"/>
  <mergeCells count="45">
    <mergeCell ref="B2:M2"/>
    <mergeCell ref="O2:Q2"/>
    <mergeCell ref="S2:U2"/>
    <mergeCell ref="B3:M3"/>
    <mergeCell ref="A4:A14"/>
    <mergeCell ref="B4:M4"/>
    <mergeCell ref="C5:D6"/>
    <mergeCell ref="C7:D8"/>
    <mergeCell ref="F7:G7"/>
    <mergeCell ref="F8:G8"/>
    <mergeCell ref="C9:D10"/>
    <mergeCell ref="G9:H9"/>
    <mergeCell ref="G10:H10"/>
    <mergeCell ref="C11:D12"/>
    <mergeCell ref="F11:G11"/>
    <mergeCell ref="H11:I11"/>
    <mergeCell ref="F12:G12"/>
    <mergeCell ref="H12:I12"/>
    <mergeCell ref="A15:A17"/>
    <mergeCell ref="A18:A19"/>
    <mergeCell ref="B18:M19"/>
    <mergeCell ref="B13:M13"/>
    <mergeCell ref="B14:M14"/>
    <mergeCell ref="A20:A23"/>
    <mergeCell ref="H21:M21"/>
    <mergeCell ref="C27:D27"/>
    <mergeCell ref="F27:G27"/>
    <mergeCell ref="C28:D28"/>
    <mergeCell ref="F28:G28"/>
    <mergeCell ref="A33:A34"/>
    <mergeCell ref="B33:M34"/>
    <mergeCell ref="B21:G21"/>
    <mergeCell ref="B23:G23"/>
    <mergeCell ref="C29:D29"/>
    <mergeCell ref="F29:G29"/>
    <mergeCell ref="C30:D30"/>
    <mergeCell ref="F30:G30"/>
    <mergeCell ref="B31:M31"/>
    <mergeCell ref="B32:M32"/>
    <mergeCell ref="A24:A31"/>
    <mergeCell ref="B24:M24"/>
    <mergeCell ref="C25:D25"/>
    <mergeCell ref="F25:G25"/>
    <mergeCell ref="C26:D26"/>
    <mergeCell ref="F26:G26"/>
  </mergeCells>
  <pageMargins left="0.7" right="0.7" top="0.75" bottom="0.75" header="0.3" footer="0.3"/>
  <headerFooter>
    <oddFooter>&amp;C_x000D_&amp;1#&amp;"Calibri"&amp;8&amp;K000000 INTERNAL. This information is accessible to ADB Management and staff. It may be shared outside ADB with appropriate permission.</oddFooter>
  </headerFooter>
  <drawing r:id="rId1"/>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9FEDE83-FDEA-4824-B33D-41157DF1B1AF}">
  <sheetPr codeName="Sheet37"/>
  <dimension ref="A1:U34"/>
  <sheetViews>
    <sheetView zoomScale="70" zoomScaleNormal="70" workbookViewId="0">
      <pane ySplit="2" topLeftCell="A3" activePane="bottomLeft" state="frozen"/>
      <selection pane="bottomLeft" activeCell="A2" sqref="A2"/>
      <selection activeCell="A2" sqref="A2"/>
    </sheetView>
  </sheetViews>
  <sheetFormatPr defaultColWidth="8.85546875" defaultRowHeight="12.95"/>
  <cols>
    <col min="1" max="1" width="15.28515625" style="106" customWidth="1"/>
    <col min="2" max="13" width="11.85546875" style="106" customWidth="1"/>
    <col min="14" max="14" width="5.140625" style="106" customWidth="1"/>
    <col min="15" max="16" width="8.85546875" style="106"/>
    <col min="17" max="17" width="8.85546875" style="106" customWidth="1"/>
    <col min="18" max="18" width="2.28515625" style="106" customWidth="1"/>
    <col min="19" max="16384" width="8.85546875" style="106"/>
  </cols>
  <sheetData>
    <row r="1" spans="1:21" ht="14.1" thickBot="1"/>
    <row r="2" spans="1:21" ht="22.35" customHeight="1" thickBot="1">
      <c r="A2" s="89" t="e" cm="1">
        <f t="array" aca="1" ref="A2" ca="1">MID(CELL("filename",A2),FIND("]",CELL("filename",A2))+1,255)</f>
        <v>#VALUE!</v>
      </c>
      <c r="B2" s="318" t="e">
        <f ca="1">IF(VLOOKUP(A2,'Raw Data'!C6:D154,2,FALSE)="","",VLOOKUP(A2,'Raw Data'!C6:D154,2,FALSE))</f>
        <v>#VALUE!</v>
      </c>
      <c r="C2" s="319"/>
      <c r="D2" s="319"/>
      <c r="E2" s="319"/>
      <c r="F2" s="319"/>
      <c r="G2" s="319"/>
      <c r="H2" s="319"/>
      <c r="I2" s="319"/>
      <c r="J2" s="319"/>
      <c r="K2" s="319"/>
      <c r="L2" s="319"/>
      <c r="M2" s="320"/>
      <c r="N2" s="136"/>
      <c r="O2" s="321" t="str">
        <f>HYPERLINK("#'National level'!A15","Back to National level sheet")</f>
        <v>Back to National level sheet</v>
      </c>
      <c r="P2" s="321"/>
      <c r="Q2" s="321"/>
      <c r="S2" s="322" t="str">
        <f>HYPERLINK("#'Project level'!A21","Back to Project level sheet")</f>
        <v>Back to Project level sheet</v>
      </c>
      <c r="T2" s="322"/>
      <c r="U2" s="322"/>
    </row>
    <row r="3" spans="1:21" ht="150.75" customHeight="1" thickBot="1">
      <c r="A3" s="90" t="s">
        <v>500</v>
      </c>
      <c r="B3" s="323" t="s">
        <v>736</v>
      </c>
      <c r="C3" s="324"/>
      <c r="D3" s="324"/>
      <c r="E3" s="324"/>
      <c r="F3" s="324"/>
      <c r="G3" s="324"/>
      <c r="H3" s="324"/>
      <c r="I3" s="324"/>
      <c r="J3" s="324"/>
      <c r="K3" s="324"/>
      <c r="L3" s="324"/>
      <c r="M3" s="325"/>
      <c r="N3" s="122"/>
    </row>
    <row r="4" spans="1:21" ht="14.1" thickBot="1">
      <c r="A4" s="278" t="s">
        <v>502</v>
      </c>
      <c r="B4" s="295"/>
      <c r="C4" s="296"/>
      <c r="D4" s="296"/>
      <c r="E4" s="296"/>
      <c r="F4" s="296"/>
      <c r="G4" s="296"/>
      <c r="H4" s="296"/>
      <c r="I4" s="296"/>
      <c r="J4" s="296"/>
      <c r="K4" s="296"/>
      <c r="L4" s="296"/>
      <c r="M4" s="297"/>
      <c r="N4" s="125"/>
    </row>
    <row r="5" spans="1:21" ht="26.85" customHeight="1" thickBot="1">
      <c r="A5" s="294"/>
      <c r="C5" s="326" t="s">
        <v>77</v>
      </c>
      <c r="D5" s="327"/>
      <c r="E5" s="93" t="s">
        <v>78</v>
      </c>
      <c r="F5" s="93" t="s">
        <v>79</v>
      </c>
      <c r="G5" s="93" t="s">
        <v>80</v>
      </c>
      <c r="H5" s="93" t="s">
        <v>81</v>
      </c>
      <c r="I5" s="93" t="s">
        <v>82</v>
      </c>
      <c r="M5" s="107"/>
    </row>
    <row r="6" spans="1:21" ht="15" thickBot="1">
      <c r="A6" s="294"/>
      <c r="C6" s="328"/>
      <c r="D6" s="329"/>
      <c r="E6" s="94" t="e">
        <f ca="1">IF(VLOOKUP($A$2,Table1[[Practice no.]:[Mt]],3,FALSE)="N/A","",VLOOKUP($A$2,Table1[[Practice no.]:[Mt]],3,FALSE))</f>
        <v>#VALUE!</v>
      </c>
      <c r="F6" s="94" t="e">
        <f ca="1">IF(VLOOKUP($A$2,Table1[[Practice no.]:[F]],4,FALSE)="N/A","",VLOOKUP($A$2,Table1[[Practice no.]:[F]],4,FALSE))</f>
        <v>#VALUE!</v>
      </c>
      <c r="G6" s="94" t="e">
        <f ca="1">IF(VLOOKUP($A$2,Table1[[Practice no.]:[A]],5,FALSE)="N/A","",VLOOKUP($A$2,Table1[[Practice no.]:[A]],5,FALSE))</f>
        <v>#VALUE!</v>
      </c>
      <c r="H6" s="94" t="e">
        <f ca="1">IF(VLOOKUP($A$2,Table1[[Practice no.]:[T]],6,FALSE)="N/A","",VLOOKUP($A$2,Table1[[Practice no.]:[T]],6,FALSE))</f>
        <v>#VALUE!</v>
      </c>
      <c r="I6" s="94" t="e">
        <f ca="1">IF(VLOOKUP($A$2,Table1[[Practice no.]:[PI]],7,FALSE)="N/A","",VLOOKUP($A$2,Table1[[Practice no.]:[PI]],7,FALSE))</f>
        <v>#VALUE!</v>
      </c>
      <c r="M6" s="107"/>
    </row>
    <row r="7" spans="1:21" ht="26.85" customHeight="1" thickBot="1">
      <c r="A7" s="294"/>
      <c r="C7" s="326" t="s">
        <v>83</v>
      </c>
      <c r="D7" s="327"/>
      <c r="E7" s="95" t="s">
        <v>84</v>
      </c>
      <c r="F7" s="330" t="s">
        <v>85</v>
      </c>
      <c r="G7" s="331"/>
      <c r="H7" s="95" t="s">
        <v>86</v>
      </c>
      <c r="I7" s="95" t="s">
        <v>87</v>
      </c>
      <c r="M7" s="107"/>
    </row>
    <row r="8" spans="1:21" ht="15" thickBot="1">
      <c r="A8" s="294"/>
      <c r="C8" s="328"/>
      <c r="D8" s="329"/>
      <c r="E8" s="94" t="e">
        <f ca="1">IF(VLOOKUP($A$2,Table1[[Practice no.]:[LR]],8,FALSE)="N/A","",VLOOKUP(A$2,Table1[[Practice no.]:[LR]],8,FALSE))</f>
        <v>#VALUE!</v>
      </c>
      <c r="F8" s="311" t="e">
        <f ca="1">IF(VLOOKUP($A$2,Table1[[Practice no.]:[PH]],9,FALSE)="N/A","",VLOOKUP($A$2,Table1[[Practice no.]:[PH]],9,FALSE))</f>
        <v>#VALUE!</v>
      </c>
      <c r="G8" s="312"/>
      <c r="H8" s="94" t="e">
        <f ca="1">IF(VLOOKUP($A$2,Table1[[Practice no.]:[EH]],10,FALSE)="N/A","",VLOOKUP($A$2,Table1[[Practice no.]:[EH]],10,FALSE))</f>
        <v>#VALUE!</v>
      </c>
      <c r="I8" s="94" t="e">
        <f ca="1">IF(VLOOKUP($A$2,Table1[[Practice no.]:[UR]],11,FALSE)="N/A","",VLOOKUP($A$2,Table1[[Practice no.]:[UR]],11,FALSE))</f>
        <v>#VALUE!</v>
      </c>
      <c r="M8" s="107"/>
    </row>
    <row r="9" spans="1:21" ht="26.85" customHeight="1" thickBot="1">
      <c r="A9" s="294"/>
      <c r="C9" s="332" t="s">
        <v>88</v>
      </c>
      <c r="D9" s="333"/>
      <c r="E9" s="95" t="s">
        <v>89</v>
      </c>
      <c r="F9" s="95" t="s">
        <v>90</v>
      </c>
      <c r="G9" s="330" t="s">
        <v>91</v>
      </c>
      <c r="H9" s="331"/>
      <c r="I9" s="95" t="s">
        <v>92</v>
      </c>
      <c r="M9" s="107"/>
    </row>
    <row r="10" spans="1:21" ht="15" thickBot="1">
      <c r="A10" s="294"/>
      <c r="C10" s="334"/>
      <c r="D10" s="335"/>
      <c r="E10" s="94" t="e">
        <f ca="1">IF(VLOOKUP($A$2,Table1[[Practice no.]:[P]],12,FALSE)="N/A","",VLOOKUP($A$2,Table1[[Practice no.]:[P]],12,FALSE))</f>
        <v>#VALUE!</v>
      </c>
      <c r="F10" s="94" t="e">
        <f ca="1">IF(VLOOKUP($A$2,Table1[[Practice no.]:[D]],13,FALSE)="N/A","",VLOOKUP($A$2,Table1[[Practice no.]:[D]],13,FALSE))</f>
        <v>#VALUE!</v>
      </c>
      <c r="G10" s="313" t="e">
        <f ca="1">IF(VLOOKUP($A$2,Table1[[Practice no.]:[C]],14,FALSE)="N/A","",VLOOKUP($A$2,Table1[[Practice no.]:[C]],14,FALSE))</f>
        <v>#VALUE!</v>
      </c>
      <c r="H10" s="314"/>
      <c r="I10" s="96" t="e">
        <f ca="1">IF(VLOOKUP($A$2,Table1[[Practice no.]:[M]],15,FALSE)="N/A","",VLOOKUP($A$2,Table1[[Practice no.]:[M]],15,FALSE))</f>
        <v>#VALUE!</v>
      </c>
      <c r="M10" s="107"/>
    </row>
    <row r="11" spans="1:21" ht="14.1" customHeight="1" thickBot="1">
      <c r="A11" s="294"/>
      <c r="C11" s="332" t="s">
        <v>93</v>
      </c>
      <c r="D11" s="333"/>
      <c r="E11" s="95" t="s">
        <v>94</v>
      </c>
      <c r="F11" s="330" t="s">
        <v>95</v>
      </c>
      <c r="G11" s="331"/>
      <c r="H11" s="330" t="s">
        <v>96</v>
      </c>
      <c r="I11" s="331"/>
      <c r="M11" s="107"/>
    </row>
    <row r="12" spans="1:21" ht="15" thickBot="1">
      <c r="A12" s="294"/>
      <c r="C12" s="334"/>
      <c r="D12" s="335"/>
      <c r="E12" s="94" t="e">
        <f ca="1">IF(VLOOKUP($A$2,Table1[[Practice no.]:[In]],16,FALSE)="N/A","",VLOOKUP($A$2,Table1[[Practice no.]:[In]],16,FALSE))</f>
        <v>#VALUE!</v>
      </c>
      <c r="F12" s="311" t="e">
        <f ca="1">IF(VLOOKUP($A$2,Table1[[Practice no.]:[Pr]],17,FALSE)="N/A","",VLOOKUP($A$2,Table1[[Practice no.]:[Pr]],17,FALSE))</f>
        <v>#VALUE!</v>
      </c>
      <c r="G12" s="312"/>
      <c r="H12" s="313" t="e">
        <f ca="1">IF(VLOOKUP($A$2,Table1[[Practice no.]:[Tr]],18,FALSE)="N/A","",VLOOKUP($A$2,Table1[[Practice no.]:[Tr]],18,FALSE))</f>
        <v>#VALUE!</v>
      </c>
      <c r="I12" s="314"/>
      <c r="M12" s="107"/>
    </row>
    <row r="13" spans="1:21">
      <c r="A13" s="294"/>
      <c r="B13" s="315"/>
      <c r="C13" s="316"/>
      <c r="D13" s="316"/>
      <c r="E13" s="316"/>
      <c r="F13" s="316"/>
      <c r="G13" s="316"/>
      <c r="H13" s="316"/>
      <c r="I13" s="316"/>
      <c r="J13" s="316"/>
      <c r="K13" s="316"/>
      <c r="L13" s="316"/>
      <c r="M13" s="317"/>
      <c r="N13" s="125"/>
    </row>
    <row r="14" spans="1:21" ht="14.1" thickBot="1">
      <c r="A14" s="279"/>
      <c r="B14" s="288"/>
      <c r="C14" s="289"/>
      <c r="D14" s="289"/>
      <c r="E14" s="289"/>
      <c r="F14" s="289"/>
      <c r="G14" s="289"/>
      <c r="H14" s="289"/>
      <c r="I14" s="289"/>
      <c r="J14" s="289"/>
      <c r="K14" s="289"/>
      <c r="L14" s="289"/>
      <c r="M14" s="290"/>
      <c r="N14" s="125"/>
    </row>
    <row r="15" spans="1:21">
      <c r="A15" s="278" t="s">
        <v>503</v>
      </c>
      <c r="B15" s="97">
        <v>1</v>
      </c>
      <c r="C15" s="97">
        <v>2</v>
      </c>
      <c r="D15" s="97">
        <v>3</v>
      </c>
      <c r="E15" s="98">
        <v>4</v>
      </c>
      <c r="F15" s="98">
        <v>5</v>
      </c>
      <c r="G15" s="98">
        <v>6</v>
      </c>
      <c r="H15" s="99">
        <v>7</v>
      </c>
      <c r="I15" s="99">
        <v>8</v>
      </c>
      <c r="J15" s="99">
        <v>9</v>
      </c>
      <c r="K15" s="100">
        <v>10</v>
      </c>
      <c r="L15" s="100">
        <v>11</v>
      </c>
      <c r="M15" s="100">
        <v>12</v>
      </c>
      <c r="N15" s="137"/>
    </row>
    <row r="16" spans="1:21" ht="17.100000000000001" thickBot="1">
      <c r="A16" s="294"/>
      <c r="B16" s="101" t="s">
        <v>504</v>
      </c>
      <c r="C16" s="101" t="s">
        <v>505</v>
      </c>
      <c r="D16" s="101" t="s">
        <v>506</v>
      </c>
      <c r="E16" s="102" t="s">
        <v>507</v>
      </c>
      <c r="F16" s="102" t="s">
        <v>508</v>
      </c>
      <c r="G16" s="102" t="s">
        <v>509</v>
      </c>
      <c r="H16" s="103" t="s">
        <v>510</v>
      </c>
      <c r="I16" s="103" t="s">
        <v>511</v>
      </c>
      <c r="J16" s="103" t="s">
        <v>512</v>
      </c>
      <c r="K16" s="104" t="s">
        <v>513</v>
      </c>
      <c r="L16" s="104" t="s">
        <v>514</v>
      </c>
      <c r="M16" s="104" t="s">
        <v>515</v>
      </c>
      <c r="N16" s="137"/>
    </row>
    <row r="17" spans="1:14" ht="23.1" customHeight="1" thickBot="1">
      <c r="A17" s="279"/>
      <c r="B17" s="112" t="e">
        <f ca="1">IF(VLOOKUP($A$2,Table1[[Practice no.]:[ 1 C02]],19,FALSE)="N/A","",VLOOKUP(VLOOKUP($A$2,Table1[[Practice no.]:[ 1 C02]],19,FALSE),List!$A$2:$B$3,2,FALSE))</f>
        <v>#VALUE!</v>
      </c>
      <c r="C17" s="112" t="e">
        <f ca="1">IF(VLOOKUP($A$2,Table1[[Practice no.]:[2 Res]],20,FALSE)="N/A","",VLOOKUP(VLOOKUP($A$2,Table1[[Practice no.]:[2 Res]],20,FALSE),List!$A$2:$B$3,2,FALSE))</f>
        <v>#VALUE!</v>
      </c>
      <c r="D17" s="112" t="e">
        <f ca="1">IF(VLOOKUP($A$2,Table1[[Practice no.]:[3 W&amp;L]],21,FALSE)="N/A","",VLOOKUP(VLOOKUP($A$2,Table1[[Practice no.]:[3 W&amp;L]],21,FALSE),List!$A$2:$B$3,2,FALSE))</f>
        <v>#VALUE!</v>
      </c>
      <c r="E17" s="112" t="e">
        <f ca="1">IF(VLOOKUP($A$2,Table1[[Practice no.]:[4 
Pol]],22,FALSE)="N/A","",VLOOKUP(VLOOKUP($A$2,Table1[[Practice no.]:[4 
Pol]],22,FALSE),List!$A$2:$B$3,2,FALSE))</f>
        <v>#VALUE!</v>
      </c>
      <c r="F17" s="112" t="e">
        <f ca="1">IF(VLOOKUP($A$2,Table1[[Practice no.]:[5 QoL]],23,FALSE)="N/A","",VLOOKUP(VLOOKUP($A$2,Table1[[Practice no.]:[5 QoL]],23,FALSE),List!$A$2:$B$3,2,FALSE))</f>
        <v>#VALUE!</v>
      </c>
      <c r="G17" s="112" t="e">
        <f ca="1">IF(VLOOKUP($A$2,Table1[[Practice no.]:[6 
Bio]],24,FALSE)="N/A","",VLOOKUP(VLOOKUP($A$2,Table1[[Practice no.]:[6 
Bio]],24,FALSE),List!$A$2:$B$3,2,FALSE))</f>
        <v>#VALUE!</v>
      </c>
      <c r="H17" s="112" t="e">
        <f ca="1">IF(VLOOKUP($A$2,Table1[[Practice no.]:[7 
Dis]],25,FALSE)="N/A","",VLOOKUP(VLOOKUP($A$2,Table1[[Practice no.]:[7 
Dis]],25,FALSE),List!$A$2:$B$3,2,FALSE))</f>
        <v>#VALUE!</v>
      </c>
      <c r="I17" s="112" t="e">
        <f ca="1">IF(VLOOKUP($A$2,Table1[[Practice no.]:[8 
Mat]],26,FALSE)="N/A","",VLOOKUP(VLOOKUP($A$2,Table1[[Practice no.]:[8 
Mat]],26,FALSE),List!$A$2:$B$3,2,FALSE))</f>
        <v>#VALUE!</v>
      </c>
      <c r="J17" s="112" t="e">
        <f ca="1">IF(VLOOKUP($A$2,Table1[[Practice no.]:[9 
Inc]],27,FALSE)="N/A","",VLOOKUP(VLOOKUP($A$2,Table1[[Practice no.]:[9 
Inc]],27,FALSE),List!$A$2:$B$3,2,FALSE))</f>
        <v>#VALUE!</v>
      </c>
      <c r="K17" s="112" t="e">
        <f ca="1">IF(VLOOKUP($A$2,Table1[[Practice no.]:[10 Con]],28,FALSE)="N/A","",VLOOKUP(VLOOKUP($A$2,Table1[[Practice no.]:[10 Con]],28,FALSE),List!$A$2:$B$3,2,FALSE))</f>
        <v>#VALUE!</v>
      </c>
      <c r="L17" s="112" t="e">
        <f ca="1">IF(VLOOKUP($A$2,Table1[[Practice no.]:[11 Saf]],29,FALSE)="N/A","",VLOOKUP(VLOOKUP($A$2,Table1[[Practice no.]:[11 Saf]],29,FALSE),List!$A$2:$B$3,2,FALSE))</f>
        <v>#VALUE!</v>
      </c>
      <c r="M17" s="112" t="e">
        <f ca="1">IF(VLOOKUP($A$2,Table1[[Practice no.]:[12 Aff]],30,FALSE)="N/A","",VLOOKUP(VLOOKUP($A$2,Table1[[Practice no.]:[12 Aff]],30,FALSE),List!$A$2:$B$3,2,FALSE))</f>
        <v>#VALUE!</v>
      </c>
      <c r="N17" s="138"/>
    </row>
    <row r="18" spans="1:14" ht="125.85" customHeight="1">
      <c r="A18" s="278" t="s">
        <v>516</v>
      </c>
      <c r="B18" s="298" t="s">
        <v>737</v>
      </c>
      <c r="C18" s="299"/>
      <c r="D18" s="299"/>
      <c r="E18" s="299"/>
      <c r="F18" s="299"/>
      <c r="G18" s="299"/>
      <c r="H18" s="299"/>
      <c r="I18" s="299"/>
      <c r="J18" s="299"/>
      <c r="K18" s="299"/>
      <c r="L18" s="299"/>
      <c r="M18" s="300"/>
      <c r="N18" s="133"/>
    </row>
    <row r="19" spans="1:14" ht="141" customHeight="1" thickBot="1">
      <c r="A19" s="279"/>
      <c r="B19" s="301"/>
      <c r="C19" s="302"/>
      <c r="D19" s="302"/>
      <c r="E19" s="302"/>
      <c r="F19" s="302"/>
      <c r="G19" s="302"/>
      <c r="H19" s="302"/>
      <c r="I19" s="302"/>
      <c r="J19" s="302"/>
      <c r="K19" s="302"/>
      <c r="L19" s="302"/>
      <c r="M19" s="303"/>
      <c r="N19" s="133"/>
    </row>
    <row r="20" spans="1:14" ht="124.35" customHeight="1">
      <c r="A20" s="304" t="s">
        <v>518</v>
      </c>
      <c r="B20" s="120"/>
      <c r="C20" s="121"/>
      <c r="D20" s="121"/>
      <c r="E20" s="121"/>
      <c r="F20" s="121"/>
      <c r="G20" s="121"/>
      <c r="H20" s="121"/>
      <c r="I20" s="121"/>
      <c r="J20" s="121"/>
      <c r="K20" s="121"/>
      <c r="L20" s="121"/>
      <c r="M20" s="124"/>
      <c r="N20" s="134"/>
    </row>
    <row r="21" spans="1:14" ht="19.350000000000001" customHeight="1">
      <c r="A21" s="338"/>
      <c r="B21" s="377" t="s">
        <v>738</v>
      </c>
      <c r="C21" s="375"/>
      <c r="D21" s="375"/>
      <c r="E21" s="375"/>
      <c r="F21" s="375"/>
      <c r="G21" s="375"/>
      <c r="H21" s="375"/>
      <c r="I21" s="375"/>
      <c r="J21" s="375"/>
      <c r="K21" s="375"/>
      <c r="L21" s="375"/>
      <c r="M21" s="376"/>
      <c r="N21" s="126"/>
    </row>
    <row r="22" spans="1:14" ht="123.75" customHeight="1">
      <c r="A22" s="338"/>
      <c r="B22" s="118"/>
      <c r="C22" s="119"/>
      <c r="D22" s="119"/>
      <c r="E22" s="116"/>
      <c r="F22" s="119"/>
      <c r="G22" s="119"/>
      <c r="H22" s="119"/>
      <c r="I22" s="119"/>
      <c r="J22" s="122"/>
      <c r="K22" s="116"/>
      <c r="L22" s="116"/>
      <c r="M22" s="117"/>
      <c r="N22" s="116"/>
    </row>
    <row r="23" spans="1:14" ht="35.85" customHeight="1" thickBot="1">
      <c r="A23" s="305"/>
      <c r="B23" s="339" t="s">
        <v>739</v>
      </c>
      <c r="C23" s="340"/>
      <c r="D23" s="340"/>
      <c r="E23" s="340"/>
      <c r="F23" s="340"/>
      <c r="G23" s="340"/>
      <c r="H23" s="340"/>
      <c r="I23" s="340"/>
      <c r="J23" s="340"/>
      <c r="K23" s="340"/>
      <c r="L23" s="340"/>
      <c r="M23" s="374"/>
      <c r="N23" s="119"/>
    </row>
    <row r="24" spans="1:14" ht="14.1" thickBot="1">
      <c r="A24" s="278" t="s">
        <v>57</v>
      </c>
      <c r="B24" s="295"/>
      <c r="C24" s="296"/>
      <c r="D24" s="296"/>
      <c r="E24" s="296"/>
      <c r="F24" s="296"/>
      <c r="G24" s="296"/>
      <c r="H24" s="296"/>
      <c r="I24" s="296"/>
      <c r="J24" s="296"/>
      <c r="K24" s="296"/>
      <c r="L24" s="296"/>
      <c r="M24" s="297"/>
      <c r="N24" s="125"/>
    </row>
    <row r="25" spans="1:14" ht="32.1" customHeight="1" thickBot="1">
      <c r="A25" s="294"/>
      <c r="C25" s="286" t="s">
        <v>42</v>
      </c>
      <c r="D25" s="287"/>
      <c r="E25" s="105" t="e">
        <f ca="1">IF(VLOOKUP($A$2,Table1[[Practice no.]:[1]],31,FALSE)="N/A","",VLOOKUP($A$2,Table1[[Practice no.]:[1]],31,FALSE))</f>
        <v>#VALUE!</v>
      </c>
      <c r="F25" s="286" t="s">
        <v>520</v>
      </c>
      <c r="G25" s="287"/>
      <c r="H25" s="105" t="e">
        <f ca="1">IF(VLOOKUP($A$2,Table1[[Practice no.]:[7]],37,FALSE)="N/A","",VLOOKUP($A$2,Table1[[Practice no.]:[7]],37,FALSE))</f>
        <v>#VALUE!</v>
      </c>
      <c r="M25" s="107"/>
    </row>
    <row r="26" spans="1:14" ht="32.1" customHeight="1" thickBot="1">
      <c r="A26" s="294"/>
      <c r="C26" s="286" t="s">
        <v>44</v>
      </c>
      <c r="D26" s="287"/>
      <c r="E26" s="105" t="e">
        <f ca="1">IF(VLOOKUP($A$2,Table1[[Practice no.]:[2]],32,FALSE)="N/A","",VLOOKUP($A$2,Table1[[Practice no.]:[2]],32,FALSE))</f>
        <v>#VALUE!</v>
      </c>
      <c r="F26" s="286" t="s">
        <v>45</v>
      </c>
      <c r="G26" s="287"/>
      <c r="H26" s="105" t="e">
        <f ca="1">IF(VLOOKUP($A$2,Table1[[Practice no.]:[8]],38,FALSE)="N/A","",VLOOKUP($A$2,Table1[[Practice no.]:[8]],38,FALSE))</f>
        <v>#VALUE!</v>
      </c>
      <c r="M26" s="107"/>
    </row>
    <row r="27" spans="1:14" ht="32.1" customHeight="1" thickBot="1">
      <c r="A27" s="294"/>
      <c r="C27" s="286" t="s">
        <v>46</v>
      </c>
      <c r="D27" s="287"/>
      <c r="E27" s="105" t="e">
        <f ca="1">IF(VLOOKUP($A$2,Table1[[Practice no.]:[3]],33,FALSE)="N/A","",VLOOKUP($A$2,Table1[[Practice no.]:[3]],33,FALSE))</f>
        <v>#VALUE!</v>
      </c>
      <c r="F27" s="286" t="s">
        <v>47</v>
      </c>
      <c r="G27" s="287"/>
      <c r="H27" s="105" t="e">
        <f ca="1">IF(VLOOKUP($A$2,Table1[[Practice no.]:[9]],39,FALSE)="N/A","",VLOOKUP($A$2,Table1[[Practice no.]:[9]],39,FALSE))</f>
        <v>#VALUE!</v>
      </c>
      <c r="M27" s="107"/>
    </row>
    <row r="28" spans="1:14" ht="32.1" customHeight="1" thickBot="1">
      <c r="A28" s="294"/>
      <c r="C28" s="286" t="s">
        <v>48</v>
      </c>
      <c r="D28" s="287"/>
      <c r="E28" s="105" t="e">
        <f ca="1">IF(VLOOKUP($A$2,Table1[[Practice no.]:[4]],34,FALSE)="N/A","",VLOOKUP($A$2,Table1[[Practice no.]:[4]],34,FALSE))</f>
        <v>#VALUE!</v>
      </c>
      <c r="F28" s="286" t="s">
        <v>49</v>
      </c>
      <c r="G28" s="287"/>
      <c r="H28" s="105" t="e">
        <f ca="1">IF(VLOOKUP($A$2,Table1[[Practice no.]:[10]],40,FALSE)="N/A","",VLOOKUP($A$2,Table1[[Practice no.]:[10]],40,FALSE))</f>
        <v>#VALUE!</v>
      </c>
      <c r="M28" s="107"/>
    </row>
    <row r="29" spans="1:14" ht="32.1" customHeight="1" thickBot="1">
      <c r="A29" s="294"/>
      <c r="C29" s="286" t="s">
        <v>50</v>
      </c>
      <c r="D29" s="287"/>
      <c r="E29" s="105" t="e">
        <f ca="1">IF(VLOOKUP($A$2,Table1[[Practice no.]:[5]],35,FALSE)="N/A","",VLOOKUP($A$2,Table1[[Practice no.]:[5]],35,FALSE))</f>
        <v>#VALUE!</v>
      </c>
      <c r="F29" s="286" t="s">
        <v>51</v>
      </c>
      <c r="G29" s="287"/>
      <c r="H29" s="105" t="e">
        <f ca="1">IF(VLOOKUP($A$2,Table1[[Practice no.]:[11]],41,FALSE)="N/A","",VLOOKUP($A$2,Table1[[Practice no.]:[11]],41,FALSE))</f>
        <v>#VALUE!</v>
      </c>
      <c r="M29" s="107"/>
    </row>
    <row r="30" spans="1:14" ht="32.1" customHeight="1" thickBot="1">
      <c r="A30" s="294"/>
      <c r="C30" s="286" t="s">
        <v>52</v>
      </c>
      <c r="D30" s="287"/>
      <c r="E30" s="105" t="e">
        <f ca="1">IF(VLOOKUP($A$2,Table1[[Practice no.]:[6]],36,FALSE)="N/A","",VLOOKUP($A$2,Table1[[Practice no.]:[6]],36,FALSE))</f>
        <v>#VALUE!</v>
      </c>
      <c r="F30" s="286" t="s">
        <v>53</v>
      </c>
      <c r="G30" s="287"/>
      <c r="H30" s="105" t="e">
        <f ca="1">IF(VLOOKUP($A$2,Table1[[Practice no.]:[12]],42,FALSE)="N/A","",VLOOKUP($A$2,Table1[[Practice no.]:[12]],42,FALSE))</f>
        <v>#VALUE!</v>
      </c>
      <c r="M30" s="107"/>
    </row>
    <row r="31" spans="1:14" ht="14.1" thickBot="1">
      <c r="A31" s="279"/>
      <c r="B31" s="288"/>
      <c r="C31" s="289"/>
      <c r="D31" s="289"/>
      <c r="E31" s="289"/>
      <c r="F31" s="289"/>
      <c r="G31" s="289"/>
      <c r="H31" s="289"/>
      <c r="I31" s="289"/>
      <c r="J31" s="289"/>
      <c r="K31" s="289"/>
      <c r="L31" s="289"/>
      <c r="M31" s="290"/>
      <c r="N31" s="125"/>
    </row>
    <row r="32" spans="1:14" ht="252" customHeight="1" thickBot="1">
      <c r="A32" s="92" t="s">
        <v>521</v>
      </c>
      <c r="B32" s="291" t="s">
        <v>740</v>
      </c>
      <c r="C32" s="292"/>
      <c r="D32" s="292"/>
      <c r="E32" s="292"/>
      <c r="F32" s="292"/>
      <c r="G32" s="292"/>
      <c r="H32" s="292"/>
      <c r="I32" s="292"/>
      <c r="J32" s="292"/>
      <c r="K32" s="292"/>
      <c r="L32" s="292"/>
      <c r="M32" s="293"/>
      <c r="N32" s="122"/>
    </row>
    <row r="33" spans="1:14" ht="80.849999999999994" customHeight="1">
      <c r="A33" s="278" t="s">
        <v>523</v>
      </c>
      <c r="B33" s="280" t="s">
        <v>741</v>
      </c>
      <c r="C33" s="281"/>
      <c r="D33" s="281"/>
      <c r="E33" s="281"/>
      <c r="F33" s="281"/>
      <c r="G33" s="281"/>
      <c r="H33" s="281"/>
      <c r="I33" s="281"/>
      <c r="J33" s="281"/>
      <c r="K33" s="281"/>
      <c r="L33" s="281"/>
      <c r="M33" s="282"/>
      <c r="N33" s="133"/>
    </row>
    <row r="34" spans="1:14" ht="193.35" customHeight="1" thickBot="1">
      <c r="A34" s="279"/>
      <c r="B34" s="283"/>
      <c r="C34" s="284"/>
      <c r="D34" s="284"/>
      <c r="E34" s="284"/>
      <c r="F34" s="284"/>
      <c r="G34" s="284"/>
      <c r="H34" s="284"/>
      <c r="I34" s="284"/>
      <c r="J34" s="284"/>
      <c r="K34" s="284"/>
      <c r="L34" s="284"/>
      <c r="M34" s="285"/>
      <c r="N34" s="133"/>
    </row>
  </sheetData>
  <sheetProtection sheet="1" objects="1" scenarios="1"/>
  <mergeCells count="45">
    <mergeCell ref="B2:M2"/>
    <mergeCell ref="O2:Q2"/>
    <mergeCell ref="S2:U2"/>
    <mergeCell ref="B3:M3"/>
    <mergeCell ref="A4:A14"/>
    <mergeCell ref="B4:M4"/>
    <mergeCell ref="C5:D6"/>
    <mergeCell ref="C7:D8"/>
    <mergeCell ref="F7:G7"/>
    <mergeCell ref="F8:G8"/>
    <mergeCell ref="C9:D10"/>
    <mergeCell ref="G9:H9"/>
    <mergeCell ref="G10:H10"/>
    <mergeCell ref="C11:D12"/>
    <mergeCell ref="F11:G11"/>
    <mergeCell ref="H11:I11"/>
    <mergeCell ref="F12:G12"/>
    <mergeCell ref="H12:I12"/>
    <mergeCell ref="A15:A17"/>
    <mergeCell ref="A18:A19"/>
    <mergeCell ref="B18:M19"/>
    <mergeCell ref="B13:M13"/>
    <mergeCell ref="B14:M14"/>
    <mergeCell ref="A20:A23"/>
    <mergeCell ref="B23:G23"/>
    <mergeCell ref="H23:M23"/>
    <mergeCell ref="F27:G27"/>
    <mergeCell ref="C28:D28"/>
    <mergeCell ref="F28:G28"/>
    <mergeCell ref="A33:A34"/>
    <mergeCell ref="B33:M34"/>
    <mergeCell ref="B21:M21"/>
    <mergeCell ref="C29:D29"/>
    <mergeCell ref="F29:G29"/>
    <mergeCell ref="C30:D30"/>
    <mergeCell ref="F30:G30"/>
    <mergeCell ref="B31:M31"/>
    <mergeCell ref="B32:M32"/>
    <mergeCell ref="A24:A31"/>
    <mergeCell ref="B24:M24"/>
    <mergeCell ref="C25:D25"/>
    <mergeCell ref="F25:G25"/>
    <mergeCell ref="C26:D26"/>
    <mergeCell ref="F26:G26"/>
    <mergeCell ref="C27:D27"/>
  </mergeCells>
  <pageMargins left="0.7" right="0.7" top="0.75" bottom="0.75" header="0.3" footer="0.3"/>
  <headerFooter>
    <oddFooter>&amp;C_x000D_&amp;1#&amp;"Calibri"&amp;8&amp;K000000 INTERNAL. This information is accessible to ADB Management and staff. It may be shared outside ADB with appropriate permission.</oddFooter>
  </headerFooter>
  <drawing r:id="rId1"/>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D210FFF-AF53-4E8F-A07B-E66F379A420D}">
  <sheetPr codeName="Sheet44"/>
  <dimension ref="A1:U34"/>
  <sheetViews>
    <sheetView topLeftCell="B1" zoomScale="70" zoomScaleNormal="70" workbookViewId="0">
      <pane ySplit="2" topLeftCell="A32" activePane="bottomLeft" state="frozen"/>
      <selection pane="bottomLeft" activeCell="A2" sqref="A2"/>
      <selection activeCell="A2" sqref="A2"/>
    </sheetView>
  </sheetViews>
  <sheetFormatPr defaultColWidth="8.85546875" defaultRowHeight="12.95"/>
  <cols>
    <col min="1" max="1" width="15.28515625" style="106" customWidth="1"/>
    <col min="2" max="13" width="11.85546875" style="106" customWidth="1"/>
    <col min="14" max="14" width="5.140625" style="106" customWidth="1"/>
    <col min="15" max="16" width="8.85546875" style="106"/>
    <col min="17" max="17" width="8.85546875" style="106" customWidth="1"/>
    <col min="18" max="18" width="2.28515625" style="106" customWidth="1"/>
    <col min="19" max="16384" width="8.85546875" style="106"/>
  </cols>
  <sheetData>
    <row r="1" spans="1:21" ht="14.1" thickBot="1"/>
    <row r="2" spans="1:21" ht="22.35" customHeight="1" thickBot="1">
      <c r="A2" s="89" t="e" cm="1">
        <f t="array" aca="1" ref="A2" ca="1">MID(CELL("filename",A2),FIND("]",CELL("filename",A2))+1,255)</f>
        <v>#VALUE!</v>
      </c>
      <c r="B2" s="318" t="e">
        <f ca="1">IF(VLOOKUP(A2,'Raw Data'!C6:D154,2,FALSE)="","",VLOOKUP(A2,'Raw Data'!C6:D154,2,FALSE))</f>
        <v>#VALUE!</v>
      </c>
      <c r="C2" s="319"/>
      <c r="D2" s="319"/>
      <c r="E2" s="319"/>
      <c r="F2" s="319"/>
      <c r="G2" s="319"/>
      <c r="H2" s="319"/>
      <c r="I2" s="319"/>
      <c r="J2" s="319"/>
      <c r="K2" s="319"/>
      <c r="L2" s="319"/>
      <c r="M2" s="320"/>
      <c r="N2" s="136"/>
      <c r="O2" s="386" t="str">
        <f>HYPERLINK("#'National level'!A15","Back to National level sheet")</f>
        <v>Back to National level sheet</v>
      </c>
      <c r="P2" s="321"/>
      <c r="Q2" s="321"/>
      <c r="S2" s="387" t="str">
        <f>HYPERLINK("#'Project level'!A21","Back to Project level sheet")</f>
        <v>Back to Project level sheet</v>
      </c>
      <c r="T2" s="387"/>
      <c r="U2" s="387"/>
    </row>
    <row r="3" spans="1:21" ht="174" customHeight="1" thickBot="1">
      <c r="A3" s="90" t="s">
        <v>500</v>
      </c>
      <c r="B3" s="323" t="s">
        <v>742</v>
      </c>
      <c r="C3" s="324"/>
      <c r="D3" s="324"/>
      <c r="E3" s="324"/>
      <c r="F3" s="324"/>
      <c r="G3" s="324"/>
      <c r="H3" s="324"/>
      <c r="I3" s="324"/>
      <c r="J3" s="324"/>
      <c r="K3" s="324"/>
      <c r="L3" s="324"/>
      <c r="M3" s="325"/>
      <c r="N3" s="122"/>
    </row>
    <row r="4" spans="1:21" ht="14.1" thickBot="1">
      <c r="A4" s="278" t="s">
        <v>502</v>
      </c>
      <c r="B4" s="295"/>
      <c r="C4" s="296"/>
      <c r="D4" s="296"/>
      <c r="E4" s="296"/>
      <c r="F4" s="296"/>
      <c r="G4" s="296"/>
      <c r="H4" s="296"/>
      <c r="I4" s="296"/>
      <c r="J4" s="296"/>
      <c r="K4" s="296"/>
      <c r="L4" s="296"/>
      <c r="M4" s="297"/>
      <c r="N4" s="125"/>
    </row>
    <row r="5" spans="1:21" ht="26.85" customHeight="1" thickBot="1">
      <c r="A5" s="294"/>
      <c r="C5" s="326" t="s">
        <v>77</v>
      </c>
      <c r="D5" s="327"/>
      <c r="E5" s="93" t="s">
        <v>78</v>
      </c>
      <c r="F5" s="93" t="s">
        <v>79</v>
      </c>
      <c r="G5" s="93" t="s">
        <v>80</v>
      </c>
      <c r="H5" s="93" t="s">
        <v>81</v>
      </c>
      <c r="I5" s="93" t="s">
        <v>82</v>
      </c>
      <c r="M5" s="107"/>
    </row>
    <row r="6" spans="1:21" ht="15" thickBot="1">
      <c r="A6" s="294"/>
      <c r="C6" s="328"/>
      <c r="D6" s="329"/>
      <c r="E6" s="94" t="e">
        <f ca="1">IF(VLOOKUP($A$2,Table1[[Practice no.]:[Mt]],3,FALSE)="N/A","",VLOOKUP($A$2,Table1[[Practice no.]:[Mt]],3,FALSE))</f>
        <v>#VALUE!</v>
      </c>
      <c r="F6" s="94" t="e">
        <f ca="1">IF(VLOOKUP($A$2,Table1[[Practice no.]:[F]],4,FALSE)="N/A","",VLOOKUP($A$2,Table1[[Practice no.]:[F]],4,FALSE))</f>
        <v>#VALUE!</v>
      </c>
      <c r="G6" s="94" t="e">
        <f ca="1">IF(VLOOKUP($A$2,Table1[[Practice no.]:[A]],5,FALSE)="N/A","",VLOOKUP($A$2,Table1[[Practice no.]:[A]],5,FALSE))</f>
        <v>#VALUE!</v>
      </c>
      <c r="H6" s="94" t="e">
        <f ca="1">IF(VLOOKUP($A$2,Table1[[Practice no.]:[T]],6,FALSE)="N/A","",VLOOKUP($A$2,Table1[[Practice no.]:[T]],6,FALSE))</f>
        <v>#VALUE!</v>
      </c>
      <c r="I6" s="94" t="e">
        <f ca="1">IF(VLOOKUP($A$2,Table1[[Practice no.]:[PI]],7,FALSE)="N/A","",VLOOKUP($A$2,Table1[[Practice no.]:[PI]],7,FALSE))</f>
        <v>#VALUE!</v>
      </c>
      <c r="M6" s="107"/>
    </row>
    <row r="7" spans="1:21" ht="26.85" customHeight="1" thickBot="1">
      <c r="A7" s="294"/>
      <c r="C7" s="326" t="s">
        <v>83</v>
      </c>
      <c r="D7" s="327"/>
      <c r="E7" s="95" t="s">
        <v>84</v>
      </c>
      <c r="F7" s="330" t="s">
        <v>85</v>
      </c>
      <c r="G7" s="331"/>
      <c r="H7" s="95" t="s">
        <v>86</v>
      </c>
      <c r="I7" s="95" t="s">
        <v>87</v>
      </c>
      <c r="M7" s="107"/>
    </row>
    <row r="8" spans="1:21" ht="15" thickBot="1">
      <c r="A8" s="294"/>
      <c r="C8" s="328"/>
      <c r="D8" s="329"/>
      <c r="E8" s="94" t="e">
        <f ca="1">IF(VLOOKUP($A$2,Table1[[Practice no.]:[LR]],8,FALSE)="N/A","",VLOOKUP(A$2,Table1[[Practice no.]:[LR]],8,FALSE))</f>
        <v>#VALUE!</v>
      </c>
      <c r="F8" s="311" t="e">
        <f ca="1">IF(VLOOKUP($A$2,Table1[[Practice no.]:[PH]],9,FALSE)="N/A","",VLOOKUP($A$2,Table1[[Practice no.]:[PH]],9,FALSE))</f>
        <v>#VALUE!</v>
      </c>
      <c r="G8" s="312"/>
      <c r="H8" s="94" t="e">
        <f ca="1">IF(VLOOKUP($A$2,Table1[[Practice no.]:[EH]],10,FALSE)="N/A","",VLOOKUP($A$2,Table1[[Practice no.]:[EH]],10,FALSE))</f>
        <v>#VALUE!</v>
      </c>
      <c r="I8" s="94" t="e">
        <f ca="1">IF(VLOOKUP($A$2,Table1[[Practice no.]:[UR]],11,FALSE)="N/A","",VLOOKUP($A$2,Table1[[Practice no.]:[UR]],11,FALSE))</f>
        <v>#VALUE!</v>
      </c>
      <c r="M8" s="107"/>
    </row>
    <row r="9" spans="1:21" ht="26.85" customHeight="1" thickBot="1">
      <c r="A9" s="294"/>
      <c r="C9" s="332" t="s">
        <v>88</v>
      </c>
      <c r="D9" s="333"/>
      <c r="E9" s="95" t="s">
        <v>89</v>
      </c>
      <c r="F9" s="95" t="s">
        <v>90</v>
      </c>
      <c r="G9" s="330" t="s">
        <v>91</v>
      </c>
      <c r="H9" s="331"/>
      <c r="I9" s="95" t="s">
        <v>92</v>
      </c>
      <c r="M9" s="107"/>
    </row>
    <row r="10" spans="1:21" ht="15" thickBot="1">
      <c r="A10" s="294"/>
      <c r="C10" s="334"/>
      <c r="D10" s="335"/>
      <c r="E10" s="94" t="e">
        <f ca="1">IF(VLOOKUP($A$2,Table1[[Practice no.]:[P]],12,FALSE)="N/A","",VLOOKUP($A$2,Table1[[Practice no.]:[P]],12,FALSE))</f>
        <v>#VALUE!</v>
      </c>
      <c r="F10" s="94" t="e">
        <f ca="1">IF(VLOOKUP($A$2,Table1[[Practice no.]:[D]],13,FALSE)="N/A","",VLOOKUP($A$2,Table1[[Practice no.]:[D]],13,FALSE))</f>
        <v>#VALUE!</v>
      </c>
      <c r="G10" s="313" t="e">
        <f ca="1">IF(VLOOKUP($A$2,Table1[[Practice no.]:[C]],14,FALSE)="N/A","",VLOOKUP($A$2,Table1[[Practice no.]:[C]],14,FALSE))</f>
        <v>#VALUE!</v>
      </c>
      <c r="H10" s="314"/>
      <c r="I10" s="96" t="e">
        <f ca="1">IF(VLOOKUP($A$2,Table1[[Practice no.]:[M]],15,FALSE)="N/A","",VLOOKUP($A$2,Table1[[Practice no.]:[M]],15,FALSE))</f>
        <v>#VALUE!</v>
      </c>
      <c r="M10" s="107"/>
    </row>
    <row r="11" spans="1:21" ht="14.1" customHeight="1" thickBot="1">
      <c r="A11" s="294"/>
      <c r="C11" s="332" t="s">
        <v>93</v>
      </c>
      <c r="D11" s="333"/>
      <c r="E11" s="95" t="s">
        <v>94</v>
      </c>
      <c r="F11" s="330" t="s">
        <v>95</v>
      </c>
      <c r="G11" s="331"/>
      <c r="H11" s="330" t="s">
        <v>96</v>
      </c>
      <c r="I11" s="331"/>
      <c r="M11" s="107"/>
    </row>
    <row r="12" spans="1:21" ht="15" thickBot="1">
      <c r="A12" s="294"/>
      <c r="C12" s="334"/>
      <c r="D12" s="335"/>
      <c r="E12" s="94" t="e">
        <f ca="1">IF(VLOOKUP($A$2,Table1[[Practice no.]:[In]],16,FALSE)="N/A","",VLOOKUP($A$2,Table1[[Practice no.]:[In]],16,FALSE))</f>
        <v>#VALUE!</v>
      </c>
      <c r="F12" s="311" t="e">
        <f ca="1">IF(VLOOKUP($A$2,Table1[[Practice no.]:[Pr]],17,FALSE)="N/A","",VLOOKUP($A$2,Table1[[Practice no.]:[Pr]],17,FALSE))</f>
        <v>#VALUE!</v>
      </c>
      <c r="G12" s="312"/>
      <c r="H12" s="313" t="e">
        <f ca="1">IF(VLOOKUP($A$2,Table1[[Practice no.]:[Tr]],18,FALSE)="N/A","",VLOOKUP($A$2,Table1[[Practice no.]:[Tr]],18,FALSE))</f>
        <v>#VALUE!</v>
      </c>
      <c r="I12" s="314"/>
      <c r="M12" s="107"/>
    </row>
    <row r="13" spans="1:21">
      <c r="A13" s="294"/>
      <c r="B13" s="315"/>
      <c r="C13" s="316"/>
      <c r="D13" s="316"/>
      <c r="E13" s="316"/>
      <c r="F13" s="316"/>
      <c r="G13" s="316"/>
      <c r="H13" s="316"/>
      <c r="I13" s="316"/>
      <c r="J13" s="316"/>
      <c r="K13" s="316"/>
      <c r="L13" s="316"/>
      <c r="M13" s="317"/>
      <c r="N13" s="125"/>
    </row>
    <row r="14" spans="1:21" ht="14.1" thickBot="1">
      <c r="A14" s="279"/>
      <c r="B14" s="288"/>
      <c r="C14" s="289"/>
      <c r="D14" s="289"/>
      <c r="E14" s="289"/>
      <c r="F14" s="289"/>
      <c r="G14" s="289"/>
      <c r="H14" s="289"/>
      <c r="I14" s="289"/>
      <c r="J14" s="289"/>
      <c r="K14" s="289"/>
      <c r="L14" s="289"/>
      <c r="M14" s="290"/>
      <c r="N14" s="125"/>
    </row>
    <row r="15" spans="1:21">
      <c r="A15" s="278" t="s">
        <v>503</v>
      </c>
      <c r="B15" s="97">
        <v>1</v>
      </c>
      <c r="C15" s="97">
        <v>2</v>
      </c>
      <c r="D15" s="97">
        <v>3</v>
      </c>
      <c r="E15" s="98">
        <v>4</v>
      </c>
      <c r="F15" s="98">
        <v>5</v>
      </c>
      <c r="G15" s="98">
        <v>6</v>
      </c>
      <c r="H15" s="99">
        <v>7</v>
      </c>
      <c r="I15" s="99">
        <v>8</v>
      </c>
      <c r="J15" s="99">
        <v>9</v>
      </c>
      <c r="K15" s="100">
        <v>10</v>
      </c>
      <c r="L15" s="100">
        <v>11</v>
      </c>
      <c r="M15" s="100">
        <v>12</v>
      </c>
      <c r="N15" s="137"/>
    </row>
    <row r="16" spans="1:21" ht="17.100000000000001" thickBot="1">
      <c r="A16" s="294"/>
      <c r="B16" s="101" t="s">
        <v>504</v>
      </c>
      <c r="C16" s="101" t="s">
        <v>505</v>
      </c>
      <c r="D16" s="101" t="s">
        <v>506</v>
      </c>
      <c r="E16" s="102" t="s">
        <v>507</v>
      </c>
      <c r="F16" s="102" t="s">
        <v>508</v>
      </c>
      <c r="G16" s="102" t="s">
        <v>509</v>
      </c>
      <c r="H16" s="103" t="s">
        <v>510</v>
      </c>
      <c r="I16" s="103" t="s">
        <v>511</v>
      </c>
      <c r="J16" s="103" t="s">
        <v>512</v>
      </c>
      <c r="K16" s="104" t="s">
        <v>513</v>
      </c>
      <c r="L16" s="104" t="s">
        <v>514</v>
      </c>
      <c r="M16" s="104" t="s">
        <v>515</v>
      </c>
      <c r="N16" s="137"/>
    </row>
    <row r="17" spans="1:14" ht="23.1" customHeight="1" thickBot="1">
      <c r="A17" s="279"/>
      <c r="B17" s="112" t="e">
        <f ca="1">IF(VLOOKUP($A$2,Table1[[Practice no.]:[ 1 C02]],19,FALSE)="N/A","",VLOOKUP(VLOOKUP($A$2,Table1[[Practice no.]:[ 1 C02]],19,FALSE),List!$A$2:$B$3,2,FALSE))</f>
        <v>#VALUE!</v>
      </c>
      <c r="C17" s="112" t="e">
        <f ca="1">IF(VLOOKUP($A$2,Table1[[Practice no.]:[2 Res]],20,FALSE)="N/A","",VLOOKUP(VLOOKUP($A$2,Table1[[Practice no.]:[2 Res]],20,FALSE),List!$A$2:$B$3,2,FALSE))</f>
        <v>#VALUE!</v>
      </c>
      <c r="D17" s="112" t="e">
        <f ca="1">IF(VLOOKUP($A$2,Table1[[Practice no.]:[3 W&amp;L]],21,FALSE)="N/A","",VLOOKUP(VLOOKUP($A$2,Table1[[Practice no.]:[3 W&amp;L]],21,FALSE),List!$A$2:$B$3,2,FALSE))</f>
        <v>#VALUE!</v>
      </c>
      <c r="E17" s="112" t="e">
        <f ca="1">IF(VLOOKUP($A$2,Table1[[Practice no.]:[4 
Pol]],22,FALSE)="N/A","",VLOOKUP(VLOOKUP($A$2,Table1[[Practice no.]:[4 
Pol]],22,FALSE),List!$A$2:$B$3,2,FALSE))</f>
        <v>#VALUE!</v>
      </c>
      <c r="F17" s="112" t="e">
        <f ca="1">IF(VLOOKUP($A$2,Table1[[Practice no.]:[5 QoL]],23,FALSE)="N/A","",VLOOKUP(VLOOKUP($A$2,Table1[[Practice no.]:[5 QoL]],23,FALSE),List!$A$2:$B$3,2,FALSE))</f>
        <v>#VALUE!</v>
      </c>
      <c r="G17" s="112" t="e">
        <f ca="1">IF(VLOOKUP($A$2,Table1[[Practice no.]:[6 
Bio]],24,FALSE)="N/A","",VLOOKUP(VLOOKUP($A$2,Table1[[Practice no.]:[6 
Bio]],24,FALSE),List!$A$2:$B$3,2,FALSE))</f>
        <v>#VALUE!</v>
      </c>
      <c r="H17" s="112" t="e">
        <f ca="1">IF(VLOOKUP($A$2,Table1[[Practice no.]:[7 
Dis]],25,FALSE)="N/A","",VLOOKUP(VLOOKUP($A$2,Table1[[Practice no.]:[7 
Dis]],25,FALSE),List!$A$2:$B$3,2,FALSE))</f>
        <v>#VALUE!</v>
      </c>
      <c r="I17" s="112" t="e">
        <f ca="1">IF(VLOOKUP($A$2,Table1[[Practice no.]:[8 
Mat]],26,FALSE)="N/A","",VLOOKUP(VLOOKUP($A$2,Table1[[Practice no.]:[8 
Mat]],26,FALSE),List!$A$2:$B$3,2,FALSE))</f>
        <v>#VALUE!</v>
      </c>
      <c r="J17" s="112" t="e">
        <f ca="1">IF(VLOOKUP($A$2,Table1[[Practice no.]:[9 
Inc]],27,FALSE)="N/A","",VLOOKUP(VLOOKUP($A$2,Table1[[Practice no.]:[9 
Inc]],27,FALSE),List!$A$2:$B$3,2,FALSE))</f>
        <v>#VALUE!</v>
      </c>
      <c r="K17" s="112" t="e">
        <f ca="1">IF(VLOOKUP($A$2,Table1[[Practice no.]:[10 Con]],28,FALSE)="N/A","",VLOOKUP(VLOOKUP($A$2,Table1[[Practice no.]:[10 Con]],28,FALSE),List!$A$2:$B$3,2,FALSE))</f>
        <v>#VALUE!</v>
      </c>
      <c r="L17" s="112" t="e">
        <f ca="1">IF(VLOOKUP($A$2,Table1[[Practice no.]:[11 Saf]],29,FALSE)="N/A","",VLOOKUP(VLOOKUP($A$2,Table1[[Practice no.]:[11 Saf]],29,FALSE),List!$A$2:$B$3,2,FALSE))</f>
        <v>#VALUE!</v>
      </c>
      <c r="M17" s="112" t="e">
        <f ca="1">IF(VLOOKUP($A$2,Table1[[Practice no.]:[12 Aff]],30,FALSE)="N/A","",VLOOKUP(VLOOKUP($A$2,Table1[[Practice no.]:[12 Aff]],30,FALSE),List!$A$2:$B$3,2,FALSE))</f>
        <v>#VALUE!</v>
      </c>
      <c r="N17" s="138"/>
    </row>
    <row r="18" spans="1:14" ht="125.85" customHeight="1">
      <c r="A18" s="278" t="s">
        <v>516</v>
      </c>
      <c r="B18" s="298" t="s">
        <v>743</v>
      </c>
      <c r="C18" s="299"/>
      <c r="D18" s="299"/>
      <c r="E18" s="299"/>
      <c r="F18" s="299"/>
      <c r="G18" s="299"/>
      <c r="H18" s="299"/>
      <c r="I18" s="299"/>
      <c r="J18" s="299"/>
      <c r="K18" s="299"/>
      <c r="L18" s="299"/>
      <c r="M18" s="300"/>
      <c r="N18" s="133"/>
    </row>
    <row r="19" spans="1:14" ht="141" customHeight="1" thickBot="1">
      <c r="A19" s="279"/>
      <c r="B19" s="301"/>
      <c r="C19" s="302"/>
      <c r="D19" s="302"/>
      <c r="E19" s="302"/>
      <c r="F19" s="302"/>
      <c r="G19" s="302"/>
      <c r="H19" s="302"/>
      <c r="I19" s="302"/>
      <c r="J19" s="302"/>
      <c r="K19" s="302"/>
      <c r="L19" s="302"/>
      <c r="M19" s="303"/>
      <c r="N19" s="133"/>
    </row>
    <row r="20" spans="1:14" ht="276.75" customHeight="1">
      <c r="A20" s="304" t="s">
        <v>518</v>
      </c>
      <c r="B20" s="120"/>
      <c r="C20" s="121"/>
      <c r="D20" s="121"/>
      <c r="E20" s="121"/>
      <c r="F20" s="121"/>
      <c r="G20" s="121"/>
      <c r="H20" s="121"/>
      <c r="I20" s="121"/>
      <c r="J20" s="121"/>
      <c r="K20" s="121"/>
      <c r="L20" s="121"/>
      <c r="M20" s="124"/>
      <c r="N20" s="134"/>
    </row>
    <row r="21" spans="1:14" ht="33" customHeight="1">
      <c r="A21" s="338"/>
      <c r="B21" s="390" t="s">
        <v>744</v>
      </c>
      <c r="C21" s="388"/>
      <c r="D21" s="388"/>
      <c r="E21" s="388"/>
      <c r="F21" s="388"/>
      <c r="G21" s="388"/>
      <c r="H21" s="388"/>
      <c r="I21" s="388"/>
      <c r="J21" s="388"/>
      <c r="K21" s="388"/>
      <c r="L21" s="388"/>
      <c r="M21" s="389"/>
      <c r="N21" s="127"/>
    </row>
    <row r="22" spans="1:14">
      <c r="A22" s="338"/>
      <c r="B22" s="118"/>
      <c r="C22" s="119"/>
      <c r="D22" s="119"/>
      <c r="E22" s="116"/>
      <c r="F22" s="119"/>
      <c r="G22" s="119"/>
      <c r="H22" s="119"/>
      <c r="I22" s="119"/>
      <c r="J22" s="122"/>
      <c r="K22" s="116"/>
      <c r="L22" s="116"/>
      <c r="M22" s="117"/>
      <c r="N22" s="116"/>
    </row>
    <row r="23" spans="1:14" ht="14.1" thickBot="1">
      <c r="A23" s="305"/>
      <c r="B23" s="339"/>
      <c r="C23" s="340"/>
      <c r="D23" s="340"/>
      <c r="E23" s="340"/>
      <c r="F23" s="340"/>
      <c r="G23" s="340"/>
      <c r="H23" s="115"/>
      <c r="I23" s="115"/>
      <c r="J23" s="115"/>
      <c r="K23" s="115"/>
      <c r="L23" s="115"/>
      <c r="M23" s="176"/>
      <c r="N23" s="119"/>
    </row>
    <row r="24" spans="1:14" ht="14.1" thickBot="1">
      <c r="A24" s="278" t="s">
        <v>57</v>
      </c>
      <c r="B24" s="295"/>
      <c r="C24" s="296"/>
      <c r="D24" s="296"/>
      <c r="E24" s="296"/>
      <c r="F24" s="296"/>
      <c r="G24" s="296"/>
      <c r="H24" s="296"/>
      <c r="I24" s="296"/>
      <c r="J24" s="296"/>
      <c r="K24" s="296"/>
      <c r="L24" s="296"/>
      <c r="M24" s="297"/>
      <c r="N24" s="125"/>
    </row>
    <row r="25" spans="1:14" ht="32.1" customHeight="1" thickBot="1">
      <c r="A25" s="294"/>
      <c r="C25" s="286" t="s">
        <v>42</v>
      </c>
      <c r="D25" s="287"/>
      <c r="E25" s="105" t="e">
        <f ca="1">IF(VLOOKUP($A$2,Table1[[Practice no.]:[1]],31,FALSE)="N/A","",VLOOKUP($A$2,Table1[[Practice no.]:[1]],31,FALSE))</f>
        <v>#VALUE!</v>
      </c>
      <c r="F25" s="286" t="s">
        <v>520</v>
      </c>
      <c r="G25" s="287"/>
      <c r="H25" s="105" t="e">
        <f ca="1">IF(VLOOKUP($A$2,Table1[[Practice no.]:[7]],37,FALSE)="N/A","",VLOOKUP($A$2,Table1[[Practice no.]:[7]],37,FALSE))</f>
        <v>#VALUE!</v>
      </c>
      <c r="M25" s="107"/>
    </row>
    <row r="26" spans="1:14" ht="32.1" customHeight="1" thickBot="1">
      <c r="A26" s="294"/>
      <c r="C26" s="286" t="s">
        <v>44</v>
      </c>
      <c r="D26" s="287"/>
      <c r="E26" s="105" t="e">
        <f ca="1">IF(VLOOKUP($A$2,Table1[[Practice no.]:[2]],32,FALSE)="N/A","",VLOOKUP($A$2,Table1[[Practice no.]:[2]],32,FALSE))</f>
        <v>#VALUE!</v>
      </c>
      <c r="F26" s="286" t="s">
        <v>45</v>
      </c>
      <c r="G26" s="287"/>
      <c r="H26" s="105" t="e">
        <f ca="1">IF(VLOOKUP($A$2,Table1[[Practice no.]:[8]],38,FALSE)="N/A","",VLOOKUP($A$2,Table1[[Practice no.]:[8]],38,FALSE))</f>
        <v>#VALUE!</v>
      </c>
      <c r="M26" s="107"/>
    </row>
    <row r="27" spans="1:14" ht="32.1" customHeight="1" thickBot="1">
      <c r="A27" s="294"/>
      <c r="C27" s="286" t="s">
        <v>46</v>
      </c>
      <c r="D27" s="287"/>
      <c r="E27" s="105" t="e">
        <f ca="1">IF(VLOOKUP($A$2,Table1[[Practice no.]:[3]],33,FALSE)="N/A","",VLOOKUP($A$2,Table1[[Practice no.]:[3]],33,FALSE))</f>
        <v>#VALUE!</v>
      </c>
      <c r="F27" s="286" t="s">
        <v>47</v>
      </c>
      <c r="G27" s="287"/>
      <c r="H27" s="105" t="e">
        <f ca="1">IF(VLOOKUP($A$2,Table1[[Practice no.]:[9]],39,FALSE)="N/A","",VLOOKUP($A$2,Table1[[Practice no.]:[9]],39,FALSE))</f>
        <v>#VALUE!</v>
      </c>
      <c r="M27" s="107"/>
    </row>
    <row r="28" spans="1:14" ht="32.1" customHeight="1" thickBot="1">
      <c r="A28" s="294"/>
      <c r="C28" s="286" t="s">
        <v>48</v>
      </c>
      <c r="D28" s="287"/>
      <c r="E28" s="105" t="e">
        <f ca="1">IF(VLOOKUP($A$2,Table1[[Practice no.]:[4]],34,FALSE)="N/A","",VLOOKUP($A$2,Table1[[Practice no.]:[4]],34,FALSE))</f>
        <v>#VALUE!</v>
      </c>
      <c r="F28" s="286" t="s">
        <v>49</v>
      </c>
      <c r="G28" s="287"/>
      <c r="H28" s="105" t="e">
        <f ca="1">IF(VLOOKUP($A$2,Table1[[Practice no.]:[10]],40,FALSE)="N/A","",VLOOKUP($A$2,Table1[[Practice no.]:[10]],40,FALSE))</f>
        <v>#VALUE!</v>
      </c>
      <c r="M28" s="107"/>
    </row>
    <row r="29" spans="1:14" ht="32.1" customHeight="1" thickBot="1">
      <c r="A29" s="294"/>
      <c r="C29" s="286" t="s">
        <v>50</v>
      </c>
      <c r="D29" s="287"/>
      <c r="E29" s="105" t="e">
        <f ca="1">IF(VLOOKUP($A$2,Table1[[Practice no.]:[5]],35,FALSE)="N/A","",VLOOKUP($A$2,Table1[[Practice no.]:[5]],35,FALSE))</f>
        <v>#VALUE!</v>
      </c>
      <c r="F29" s="286" t="s">
        <v>51</v>
      </c>
      <c r="G29" s="287"/>
      <c r="H29" s="105" t="e">
        <f ca="1">IF(VLOOKUP($A$2,Table1[[Practice no.]:[11]],41,FALSE)="N/A","",VLOOKUP($A$2,Table1[[Practice no.]:[11]],41,FALSE))</f>
        <v>#VALUE!</v>
      </c>
      <c r="M29" s="107"/>
    </row>
    <row r="30" spans="1:14" ht="32.1" customHeight="1" thickBot="1">
      <c r="A30" s="294"/>
      <c r="C30" s="286" t="s">
        <v>52</v>
      </c>
      <c r="D30" s="287"/>
      <c r="E30" s="105" t="e">
        <f ca="1">IF(VLOOKUP($A$2,Table1[[Practice no.]:[6]],36,FALSE)="N/A","",VLOOKUP($A$2,Table1[[Practice no.]:[6]],36,FALSE))</f>
        <v>#VALUE!</v>
      </c>
      <c r="F30" s="286" t="s">
        <v>53</v>
      </c>
      <c r="G30" s="287"/>
      <c r="H30" s="105" t="e">
        <f ca="1">IF(VLOOKUP($A$2,Table1[[Practice no.]:[12]],42,FALSE)="N/A","",VLOOKUP($A$2,Table1[[Practice no.]:[12]],42,FALSE))</f>
        <v>#VALUE!</v>
      </c>
      <c r="M30" s="107"/>
    </row>
    <row r="31" spans="1:14" ht="14.1" thickBot="1">
      <c r="A31" s="279"/>
      <c r="B31" s="288"/>
      <c r="C31" s="289"/>
      <c r="D31" s="289"/>
      <c r="E31" s="289"/>
      <c r="F31" s="289"/>
      <c r="G31" s="289"/>
      <c r="H31" s="289"/>
      <c r="I31" s="289"/>
      <c r="J31" s="289"/>
      <c r="K31" s="289"/>
      <c r="L31" s="289"/>
      <c r="M31" s="290"/>
      <c r="N31" s="125"/>
    </row>
    <row r="32" spans="1:14" ht="252" customHeight="1" thickBot="1">
      <c r="A32" s="92" t="s">
        <v>521</v>
      </c>
      <c r="B32" s="291" t="s">
        <v>745</v>
      </c>
      <c r="C32" s="292"/>
      <c r="D32" s="292"/>
      <c r="E32" s="292"/>
      <c r="F32" s="292"/>
      <c r="G32" s="292"/>
      <c r="H32" s="292"/>
      <c r="I32" s="292"/>
      <c r="J32" s="292"/>
      <c r="K32" s="292"/>
      <c r="L32" s="292"/>
      <c r="M32" s="293"/>
      <c r="N32" s="122"/>
    </row>
    <row r="33" spans="1:14" ht="80.849999999999994" customHeight="1">
      <c r="A33" s="278" t="s">
        <v>523</v>
      </c>
      <c r="B33" s="280" t="s">
        <v>746</v>
      </c>
      <c r="C33" s="281"/>
      <c r="D33" s="281"/>
      <c r="E33" s="281"/>
      <c r="F33" s="281"/>
      <c r="G33" s="281"/>
      <c r="H33" s="281"/>
      <c r="I33" s="281"/>
      <c r="J33" s="281"/>
      <c r="K33" s="281"/>
      <c r="L33" s="281"/>
      <c r="M33" s="282"/>
      <c r="N33" s="133"/>
    </row>
    <row r="34" spans="1:14" ht="193.35" customHeight="1" thickBot="1">
      <c r="A34" s="279"/>
      <c r="B34" s="283"/>
      <c r="C34" s="284"/>
      <c r="D34" s="284"/>
      <c r="E34" s="284"/>
      <c r="F34" s="284"/>
      <c r="G34" s="284"/>
      <c r="H34" s="284"/>
      <c r="I34" s="284"/>
      <c r="J34" s="284"/>
      <c r="K34" s="284"/>
      <c r="L34" s="284"/>
      <c r="M34" s="285"/>
      <c r="N34" s="133"/>
    </row>
  </sheetData>
  <sheetProtection sheet="1" objects="1" scenarios="1"/>
  <mergeCells count="45">
    <mergeCell ref="B2:M2"/>
    <mergeCell ref="O2:Q2"/>
    <mergeCell ref="S2:U2"/>
    <mergeCell ref="B3:M3"/>
    <mergeCell ref="A4:A14"/>
    <mergeCell ref="B4:M4"/>
    <mergeCell ref="C5:D6"/>
    <mergeCell ref="C7:D8"/>
    <mergeCell ref="F7:G7"/>
    <mergeCell ref="F8:G8"/>
    <mergeCell ref="C9:D10"/>
    <mergeCell ref="G9:H9"/>
    <mergeCell ref="G10:H10"/>
    <mergeCell ref="C11:D12"/>
    <mergeCell ref="F11:G11"/>
    <mergeCell ref="H11:I11"/>
    <mergeCell ref="F12:G12"/>
    <mergeCell ref="H12:I12"/>
    <mergeCell ref="C28:D28"/>
    <mergeCell ref="F28:G28"/>
    <mergeCell ref="B13:M13"/>
    <mergeCell ref="B14:M14"/>
    <mergeCell ref="A15:A17"/>
    <mergeCell ref="A18:A19"/>
    <mergeCell ref="B18:M19"/>
    <mergeCell ref="A20:A23"/>
    <mergeCell ref="B21:G21"/>
    <mergeCell ref="H21:M21"/>
    <mergeCell ref="B23:G23"/>
    <mergeCell ref="A33:A34"/>
    <mergeCell ref="B33:M34"/>
    <mergeCell ref="C29:D29"/>
    <mergeCell ref="F29:G29"/>
    <mergeCell ref="C30:D30"/>
    <mergeCell ref="F30:G30"/>
    <mergeCell ref="B31:M31"/>
    <mergeCell ref="B32:M32"/>
    <mergeCell ref="A24:A31"/>
    <mergeCell ref="B24:M24"/>
    <mergeCell ref="C25:D25"/>
    <mergeCell ref="F25:G25"/>
    <mergeCell ref="C26:D26"/>
    <mergeCell ref="F26:G26"/>
    <mergeCell ref="C27:D27"/>
    <mergeCell ref="F27:G27"/>
  </mergeCells>
  <pageMargins left="0.7" right="0.7" top="0.75" bottom="0.75" header="0.3" footer="0.3"/>
  <headerFooter>
    <oddFooter>&amp;C_x000D_&amp;1#&amp;"Calibri"&amp;8&amp;K000000 INTERNAL. This information is accessible to ADB Management and staff. It may be shared outside ADB with appropriate permission.</oddFooter>
  </headerFooter>
  <drawing r:id="rId1"/>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9A8F3E7-D8A0-47E5-B385-2CEC57DD892A}">
  <sheetPr codeName="Sheet45"/>
  <dimension ref="A1:U34"/>
  <sheetViews>
    <sheetView zoomScale="70" zoomScaleNormal="70" workbookViewId="0">
      <pane ySplit="2" topLeftCell="A25" activePane="bottomLeft" state="frozen"/>
      <selection pane="bottomLeft" activeCell="A2" sqref="A2"/>
      <selection activeCell="A2" sqref="A2"/>
    </sheetView>
  </sheetViews>
  <sheetFormatPr defaultColWidth="8.85546875" defaultRowHeight="12.95"/>
  <cols>
    <col min="1" max="1" width="15.28515625" style="106" customWidth="1"/>
    <col min="2" max="13" width="11.85546875" style="106" customWidth="1"/>
    <col min="14" max="14" width="5.140625" style="106" customWidth="1"/>
    <col min="15" max="16" width="8.85546875" style="106"/>
    <col min="17" max="17" width="8.85546875" style="106" customWidth="1"/>
    <col min="18" max="18" width="2.28515625" style="106" customWidth="1"/>
    <col min="19" max="16384" width="8.85546875" style="106"/>
  </cols>
  <sheetData>
    <row r="1" spans="1:21" ht="14.1" thickBot="1"/>
    <row r="2" spans="1:21" ht="22.35" customHeight="1" thickBot="1">
      <c r="A2" s="89" t="e" cm="1">
        <f t="array" aca="1" ref="A2" ca="1">MID(CELL("filename",A2),FIND("]",CELL("filename",A2))+1,255)</f>
        <v>#VALUE!</v>
      </c>
      <c r="B2" s="318" t="e">
        <f ca="1">IF(VLOOKUP(A2,'Raw Data'!C6:D154,2,FALSE)="","",VLOOKUP(A2,'Raw Data'!C6:D154,2,FALSE))</f>
        <v>#VALUE!</v>
      </c>
      <c r="C2" s="319"/>
      <c r="D2" s="319"/>
      <c r="E2" s="319"/>
      <c r="F2" s="319"/>
      <c r="G2" s="319"/>
      <c r="H2" s="319"/>
      <c r="I2" s="319"/>
      <c r="J2" s="319"/>
      <c r="K2" s="319"/>
      <c r="L2" s="319"/>
      <c r="M2" s="320"/>
      <c r="N2" s="136"/>
      <c r="O2" s="386" t="str">
        <f>HYPERLINK("#'National level'!A15","Back to National level sheet")</f>
        <v>Back to National level sheet</v>
      </c>
      <c r="P2" s="321"/>
      <c r="Q2" s="321"/>
      <c r="S2" s="387" t="str">
        <f>HYPERLINK("#'Project level'!A21","Back to Project level sheet")</f>
        <v>Back to Project level sheet</v>
      </c>
      <c r="T2" s="387"/>
      <c r="U2" s="387"/>
    </row>
    <row r="3" spans="1:21" ht="174" customHeight="1" thickBot="1">
      <c r="A3" s="90" t="s">
        <v>500</v>
      </c>
      <c r="B3" s="323" t="s">
        <v>747</v>
      </c>
      <c r="C3" s="324"/>
      <c r="D3" s="324"/>
      <c r="E3" s="324"/>
      <c r="F3" s="324"/>
      <c r="G3" s="324"/>
      <c r="H3" s="324"/>
      <c r="I3" s="324"/>
      <c r="J3" s="324"/>
      <c r="K3" s="324"/>
      <c r="L3" s="324"/>
      <c r="M3" s="325"/>
      <c r="N3" s="122"/>
    </row>
    <row r="4" spans="1:21" ht="14.1" thickBot="1">
      <c r="A4" s="278" t="s">
        <v>502</v>
      </c>
      <c r="B4" s="295"/>
      <c r="C4" s="296"/>
      <c r="D4" s="296"/>
      <c r="E4" s="296"/>
      <c r="F4" s="296"/>
      <c r="G4" s="296"/>
      <c r="H4" s="296"/>
      <c r="I4" s="296"/>
      <c r="J4" s="296"/>
      <c r="K4" s="296"/>
      <c r="L4" s="296"/>
      <c r="M4" s="297"/>
      <c r="N4" s="125"/>
    </row>
    <row r="5" spans="1:21" ht="26.85" customHeight="1" thickBot="1">
      <c r="A5" s="294"/>
      <c r="C5" s="326" t="s">
        <v>77</v>
      </c>
      <c r="D5" s="327"/>
      <c r="E5" s="93" t="s">
        <v>78</v>
      </c>
      <c r="F5" s="93" t="s">
        <v>79</v>
      </c>
      <c r="G5" s="93" t="s">
        <v>80</v>
      </c>
      <c r="H5" s="93" t="s">
        <v>81</v>
      </c>
      <c r="I5" s="93" t="s">
        <v>82</v>
      </c>
      <c r="M5" s="107"/>
    </row>
    <row r="6" spans="1:21" ht="15" thickBot="1">
      <c r="A6" s="294"/>
      <c r="C6" s="328"/>
      <c r="D6" s="329"/>
      <c r="E6" s="94" t="e">
        <f ca="1">IF(VLOOKUP($A$2,Table1[[Practice no.]:[Mt]],3,FALSE)="N/A","",VLOOKUP($A$2,Table1[[Practice no.]:[Mt]],3,FALSE))</f>
        <v>#VALUE!</v>
      </c>
      <c r="F6" s="94" t="e">
        <f ca="1">IF(VLOOKUP($A$2,Table1[[Practice no.]:[F]],4,FALSE)="N/A","",VLOOKUP($A$2,Table1[[Practice no.]:[F]],4,FALSE))</f>
        <v>#VALUE!</v>
      </c>
      <c r="G6" s="94" t="e">
        <f ca="1">IF(VLOOKUP($A$2,Table1[[Practice no.]:[A]],5,FALSE)="N/A","",VLOOKUP($A$2,Table1[[Practice no.]:[A]],5,FALSE))</f>
        <v>#VALUE!</v>
      </c>
      <c r="H6" s="94" t="e">
        <f ca="1">IF(VLOOKUP($A$2,Table1[[Practice no.]:[T]],6,FALSE)="N/A","",VLOOKUP($A$2,Table1[[Practice no.]:[T]],6,FALSE))</f>
        <v>#VALUE!</v>
      </c>
      <c r="I6" s="94" t="e">
        <f ca="1">IF(VLOOKUP($A$2,Table1[[Practice no.]:[PI]],7,FALSE)="N/A","",VLOOKUP($A$2,Table1[[Practice no.]:[PI]],7,FALSE))</f>
        <v>#VALUE!</v>
      </c>
      <c r="M6" s="107"/>
    </row>
    <row r="7" spans="1:21" ht="26.85" customHeight="1" thickBot="1">
      <c r="A7" s="294"/>
      <c r="C7" s="326" t="s">
        <v>83</v>
      </c>
      <c r="D7" s="327"/>
      <c r="E7" s="95" t="s">
        <v>84</v>
      </c>
      <c r="F7" s="330" t="s">
        <v>85</v>
      </c>
      <c r="G7" s="331"/>
      <c r="H7" s="95" t="s">
        <v>86</v>
      </c>
      <c r="I7" s="95" t="s">
        <v>87</v>
      </c>
      <c r="M7" s="107"/>
    </row>
    <row r="8" spans="1:21" ht="15" thickBot="1">
      <c r="A8" s="294"/>
      <c r="C8" s="328"/>
      <c r="D8" s="329"/>
      <c r="E8" s="94" t="e">
        <f ca="1">IF(VLOOKUP($A$2,Table1[[Practice no.]:[LR]],8,FALSE)="N/A","",VLOOKUP(A$2,Table1[[Practice no.]:[LR]],8,FALSE))</f>
        <v>#VALUE!</v>
      </c>
      <c r="F8" s="311" t="e">
        <f ca="1">IF(VLOOKUP($A$2,Table1[[Practice no.]:[PH]],9,FALSE)="N/A","",VLOOKUP($A$2,Table1[[Practice no.]:[PH]],9,FALSE))</f>
        <v>#VALUE!</v>
      </c>
      <c r="G8" s="312"/>
      <c r="H8" s="94" t="e">
        <f ca="1">IF(VLOOKUP($A$2,Table1[[Practice no.]:[EH]],10,FALSE)="N/A","",VLOOKUP($A$2,Table1[[Practice no.]:[EH]],10,FALSE))</f>
        <v>#VALUE!</v>
      </c>
      <c r="I8" s="94" t="e">
        <f ca="1">IF(VLOOKUP($A$2,Table1[[Practice no.]:[UR]],11,FALSE)="N/A","",VLOOKUP($A$2,Table1[[Practice no.]:[UR]],11,FALSE))</f>
        <v>#VALUE!</v>
      </c>
      <c r="M8" s="107"/>
    </row>
    <row r="9" spans="1:21" ht="26.85" customHeight="1" thickBot="1">
      <c r="A9" s="294"/>
      <c r="C9" s="332" t="s">
        <v>88</v>
      </c>
      <c r="D9" s="333"/>
      <c r="E9" s="95" t="s">
        <v>89</v>
      </c>
      <c r="F9" s="95" t="s">
        <v>90</v>
      </c>
      <c r="G9" s="330" t="s">
        <v>91</v>
      </c>
      <c r="H9" s="331"/>
      <c r="I9" s="95" t="s">
        <v>92</v>
      </c>
      <c r="M9" s="107"/>
    </row>
    <row r="10" spans="1:21" ht="15" thickBot="1">
      <c r="A10" s="294"/>
      <c r="C10" s="334"/>
      <c r="D10" s="335"/>
      <c r="E10" s="94" t="e">
        <f ca="1">IF(VLOOKUP($A$2,Table1[[Practice no.]:[P]],12,FALSE)="N/A","",VLOOKUP($A$2,Table1[[Practice no.]:[P]],12,FALSE))</f>
        <v>#VALUE!</v>
      </c>
      <c r="F10" s="94" t="e">
        <f ca="1">IF(VLOOKUP($A$2,Table1[[Practice no.]:[D]],13,FALSE)="N/A","",VLOOKUP($A$2,Table1[[Practice no.]:[D]],13,FALSE))</f>
        <v>#VALUE!</v>
      </c>
      <c r="G10" s="313" t="e">
        <f ca="1">IF(VLOOKUP($A$2,Table1[[Practice no.]:[C]],14,FALSE)="N/A","",VLOOKUP($A$2,Table1[[Practice no.]:[C]],14,FALSE))</f>
        <v>#VALUE!</v>
      </c>
      <c r="H10" s="314"/>
      <c r="I10" s="96" t="e">
        <f ca="1">IF(VLOOKUP($A$2,Table1[[Practice no.]:[M]],15,FALSE)="N/A","",VLOOKUP($A$2,Table1[[Practice no.]:[M]],15,FALSE))</f>
        <v>#VALUE!</v>
      </c>
      <c r="M10" s="107"/>
    </row>
    <row r="11" spans="1:21" ht="14.1" customHeight="1" thickBot="1">
      <c r="A11" s="294"/>
      <c r="C11" s="332" t="s">
        <v>93</v>
      </c>
      <c r="D11" s="333"/>
      <c r="E11" s="95" t="s">
        <v>94</v>
      </c>
      <c r="F11" s="330" t="s">
        <v>95</v>
      </c>
      <c r="G11" s="331"/>
      <c r="H11" s="330" t="s">
        <v>96</v>
      </c>
      <c r="I11" s="331"/>
      <c r="M11" s="107"/>
    </row>
    <row r="12" spans="1:21" ht="15" thickBot="1">
      <c r="A12" s="294"/>
      <c r="C12" s="334"/>
      <c r="D12" s="335"/>
      <c r="E12" s="94" t="e">
        <f ca="1">IF(VLOOKUP($A$2,Table1[[Practice no.]:[In]],16,FALSE)="N/A","",VLOOKUP($A$2,Table1[[Practice no.]:[In]],16,FALSE))</f>
        <v>#VALUE!</v>
      </c>
      <c r="F12" s="311" t="e">
        <f ca="1">IF(VLOOKUP($A$2,Table1[[Practice no.]:[Pr]],17,FALSE)="N/A","",VLOOKUP($A$2,Table1[[Practice no.]:[Pr]],17,FALSE))</f>
        <v>#VALUE!</v>
      </c>
      <c r="G12" s="312"/>
      <c r="H12" s="313" t="e">
        <f ca="1">IF(VLOOKUP($A$2,Table1[[Practice no.]:[Tr]],18,FALSE)="N/A","",VLOOKUP($A$2,Table1[[Practice no.]:[Tr]],18,FALSE))</f>
        <v>#VALUE!</v>
      </c>
      <c r="I12" s="314"/>
      <c r="M12" s="107"/>
    </row>
    <row r="13" spans="1:21">
      <c r="A13" s="294"/>
      <c r="B13" s="315"/>
      <c r="C13" s="316"/>
      <c r="D13" s="316"/>
      <c r="E13" s="316"/>
      <c r="F13" s="316"/>
      <c r="G13" s="316"/>
      <c r="H13" s="316"/>
      <c r="I13" s="316"/>
      <c r="J13" s="316"/>
      <c r="K13" s="316"/>
      <c r="L13" s="316"/>
      <c r="M13" s="317"/>
      <c r="N13" s="125"/>
    </row>
    <row r="14" spans="1:21" ht="14.1" thickBot="1">
      <c r="A14" s="279"/>
      <c r="B14" s="288"/>
      <c r="C14" s="289"/>
      <c r="D14" s="289"/>
      <c r="E14" s="289"/>
      <c r="F14" s="289"/>
      <c r="G14" s="289"/>
      <c r="H14" s="289"/>
      <c r="I14" s="289"/>
      <c r="J14" s="289"/>
      <c r="K14" s="289"/>
      <c r="L14" s="289"/>
      <c r="M14" s="290"/>
      <c r="N14" s="125"/>
    </row>
    <row r="15" spans="1:21">
      <c r="A15" s="278" t="s">
        <v>503</v>
      </c>
      <c r="B15" s="97">
        <v>1</v>
      </c>
      <c r="C15" s="97">
        <v>2</v>
      </c>
      <c r="D15" s="97">
        <v>3</v>
      </c>
      <c r="E15" s="98">
        <v>4</v>
      </c>
      <c r="F15" s="98">
        <v>5</v>
      </c>
      <c r="G15" s="98">
        <v>6</v>
      </c>
      <c r="H15" s="99">
        <v>7</v>
      </c>
      <c r="I15" s="99">
        <v>8</v>
      </c>
      <c r="J15" s="99">
        <v>9</v>
      </c>
      <c r="K15" s="100">
        <v>10</v>
      </c>
      <c r="L15" s="100">
        <v>11</v>
      </c>
      <c r="M15" s="100">
        <v>12</v>
      </c>
      <c r="N15" s="137"/>
    </row>
    <row r="16" spans="1:21" ht="17.100000000000001" thickBot="1">
      <c r="A16" s="294"/>
      <c r="B16" s="101" t="s">
        <v>504</v>
      </c>
      <c r="C16" s="101" t="s">
        <v>505</v>
      </c>
      <c r="D16" s="101" t="s">
        <v>506</v>
      </c>
      <c r="E16" s="102" t="s">
        <v>507</v>
      </c>
      <c r="F16" s="102" t="s">
        <v>508</v>
      </c>
      <c r="G16" s="102" t="s">
        <v>509</v>
      </c>
      <c r="H16" s="103" t="s">
        <v>510</v>
      </c>
      <c r="I16" s="103" t="s">
        <v>511</v>
      </c>
      <c r="J16" s="103" t="s">
        <v>512</v>
      </c>
      <c r="K16" s="104" t="s">
        <v>513</v>
      </c>
      <c r="L16" s="104" t="s">
        <v>514</v>
      </c>
      <c r="M16" s="104" t="s">
        <v>515</v>
      </c>
      <c r="N16" s="137"/>
    </row>
    <row r="17" spans="1:14" ht="23.1" customHeight="1" thickBot="1">
      <c r="A17" s="279"/>
      <c r="B17" s="112" t="e">
        <f ca="1">IF(VLOOKUP($A$2,Table1[[Practice no.]:[ 1 C02]],19,FALSE)="N/A","",VLOOKUP(VLOOKUP($A$2,Table1[[Practice no.]:[ 1 C02]],19,FALSE),List!$A$2:$B$3,2,FALSE))</f>
        <v>#VALUE!</v>
      </c>
      <c r="C17" s="112" t="e">
        <f ca="1">IF(VLOOKUP($A$2,Table1[[Practice no.]:[2 Res]],20,FALSE)="N/A","",VLOOKUP(VLOOKUP($A$2,Table1[[Practice no.]:[2 Res]],20,FALSE),List!$A$2:$B$3,2,FALSE))</f>
        <v>#VALUE!</v>
      </c>
      <c r="D17" s="112" t="e">
        <f ca="1">IF(VLOOKUP($A$2,Table1[[Practice no.]:[3 W&amp;L]],21,FALSE)="N/A","",VLOOKUP(VLOOKUP($A$2,Table1[[Practice no.]:[3 W&amp;L]],21,FALSE),List!$A$2:$B$3,2,FALSE))</f>
        <v>#VALUE!</v>
      </c>
      <c r="E17" s="112" t="e">
        <f ca="1">IF(VLOOKUP($A$2,Table1[[Practice no.]:[4 
Pol]],22,FALSE)="N/A","",VLOOKUP(VLOOKUP($A$2,Table1[[Practice no.]:[4 
Pol]],22,FALSE),List!$A$2:$B$3,2,FALSE))</f>
        <v>#VALUE!</v>
      </c>
      <c r="F17" s="112" t="e">
        <f ca="1">IF(VLOOKUP($A$2,Table1[[Practice no.]:[5 QoL]],23,FALSE)="N/A","",VLOOKUP(VLOOKUP($A$2,Table1[[Practice no.]:[5 QoL]],23,FALSE),List!$A$2:$B$3,2,FALSE))</f>
        <v>#VALUE!</v>
      </c>
      <c r="G17" s="112" t="e">
        <f ca="1">IF(VLOOKUP($A$2,Table1[[Practice no.]:[6 
Bio]],24,FALSE)="N/A","",VLOOKUP(VLOOKUP($A$2,Table1[[Practice no.]:[6 
Bio]],24,FALSE),List!$A$2:$B$3,2,FALSE))</f>
        <v>#VALUE!</v>
      </c>
      <c r="H17" s="112" t="e">
        <f ca="1">IF(VLOOKUP($A$2,Table1[[Practice no.]:[7 
Dis]],25,FALSE)="N/A","",VLOOKUP(VLOOKUP($A$2,Table1[[Practice no.]:[7 
Dis]],25,FALSE),List!$A$2:$B$3,2,FALSE))</f>
        <v>#VALUE!</v>
      </c>
      <c r="I17" s="112" t="e">
        <f ca="1">IF(VLOOKUP($A$2,Table1[[Practice no.]:[8 
Mat]],26,FALSE)="N/A","",VLOOKUP(VLOOKUP($A$2,Table1[[Practice no.]:[8 
Mat]],26,FALSE),List!$A$2:$B$3,2,FALSE))</f>
        <v>#VALUE!</v>
      </c>
      <c r="J17" s="112" t="e">
        <f ca="1">IF(VLOOKUP($A$2,Table1[[Practice no.]:[9 
Inc]],27,FALSE)="N/A","",VLOOKUP(VLOOKUP($A$2,Table1[[Practice no.]:[9 
Inc]],27,FALSE),List!$A$2:$B$3,2,FALSE))</f>
        <v>#VALUE!</v>
      </c>
      <c r="K17" s="112" t="e">
        <f ca="1">IF(VLOOKUP($A$2,Table1[[Practice no.]:[10 Con]],28,FALSE)="N/A","",VLOOKUP(VLOOKUP($A$2,Table1[[Practice no.]:[10 Con]],28,FALSE),List!$A$2:$B$3,2,FALSE))</f>
        <v>#VALUE!</v>
      </c>
      <c r="L17" s="112" t="e">
        <f ca="1">IF(VLOOKUP($A$2,Table1[[Practice no.]:[11 Saf]],29,FALSE)="N/A","",VLOOKUP(VLOOKUP($A$2,Table1[[Practice no.]:[11 Saf]],29,FALSE),List!$A$2:$B$3,2,FALSE))</f>
        <v>#VALUE!</v>
      </c>
      <c r="M17" s="112" t="e">
        <f ca="1">IF(VLOOKUP($A$2,Table1[[Practice no.]:[12 Aff]],30,FALSE)="N/A","",VLOOKUP(VLOOKUP($A$2,Table1[[Practice no.]:[12 Aff]],30,FALSE),List!$A$2:$B$3,2,FALSE))</f>
        <v>#VALUE!</v>
      </c>
      <c r="N17" s="138"/>
    </row>
    <row r="18" spans="1:14" ht="125.85" customHeight="1">
      <c r="A18" s="278" t="s">
        <v>516</v>
      </c>
      <c r="B18" s="298" t="s">
        <v>748</v>
      </c>
      <c r="C18" s="299"/>
      <c r="D18" s="299"/>
      <c r="E18" s="299"/>
      <c r="F18" s="299"/>
      <c r="G18" s="299"/>
      <c r="H18" s="299"/>
      <c r="I18" s="299"/>
      <c r="J18" s="299"/>
      <c r="K18" s="299"/>
      <c r="L18" s="299"/>
      <c r="M18" s="300"/>
      <c r="N18" s="133"/>
    </row>
    <row r="19" spans="1:14" ht="141" customHeight="1" thickBot="1">
      <c r="A19" s="279"/>
      <c r="B19" s="301"/>
      <c r="C19" s="302"/>
      <c r="D19" s="302"/>
      <c r="E19" s="302"/>
      <c r="F19" s="302"/>
      <c r="G19" s="302"/>
      <c r="H19" s="302"/>
      <c r="I19" s="302"/>
      <c r="J19" s="302"/>
      <c r="K19" s="302"/>
      <c r="L19" s="302"/>
      <c r="M19" s="303"/>
      <c r="N19" s="133"/>
    </row>
    <row r="20" spans="1:14" ht="276.75" customHeight="1">
      <c r="A20" s="304" t="s">
        <v>518</v>
      </c>
      <c r="B20" s="120"/>
      <c r="C20" s="121"/>
      <c r="D20" s="121"/>
      <c r="E20" s="121"/>
      <c r="F20" s="121"/>
      <c r="G20" s="121"/>
      <c r="H20" s="121"/>
      <c r="I20" s="121"/>
      <c r="J20" s="121"/>
      <c r="K20" s="121"/>
      <c r="L20" s="121"/>
      <c r="M20" s="124"/>
      <c r="N20" s="134"/>
    </row>
    <row r="21" spans="1:14" ht="33" customHeight="1">
      <c r="A21" s="338"/>
      <c r="B21" s="390" t="s">
        <v>749</v>
      </c>
      <c r="C21" s="388"/>
      <c r="D21" s="388"/>
      <c r="E21" s="388"/>
      <c r="F21" s="388"/>
      <c r="G21" s="388"/>
      <c r="H21" s="388"/>
      <c r="I21" s="388"/>
      <c r="J21" s="388"/>
      <c r="K21" s="388"/>
      <c r="L21" s="388"/>
      <c r="M21" s="389"/>
      <c r="N21" s="127"/>
    </row>
    <row r="22" spans="1:14">
      <c r="A22" s="338"/>
      <c r="B22" s="118"/>
      <c r="C22" s="119"/>
      <c r="D22" s="119"/>
      <c r="E22" s="116"/>
      <c r="F22" s="119"/>
      <c r="G22" s="119"/>
      <c r="H22" s="119"/>
      <c r="I22" s="119"/>
      <c r="J22" s="122"/>
      <c r="K22" s="116"/>
      <c r="L22" s="116"/>
      <c r="M22" s="117"/>
      <c r="N22" s="116"/>
    </row>
    <row r="23" spans="1:14" ht="14.1" thickBot="1">
      <c r="A23" s="305"/>
      <c r="B23" s="339"/>
      <c r="C23" s="340"/>
      <c r="D23" s="340"/>
      <c r="E23" s="340"/>
      <c r="F23" s="340"/>
      <c r="G23" s="340"/>
      <c r="H23" s="115"/>
      <c r="I23" s="115"/>
      <c r="J23" s="115"/>
      <c r="K23" s="115"/>
      <c r="L23" s="115"/>
      <c r="M23" s="176"/>
      <c r="N23" s="119"/>
    </row>
    <row r="24" spans="1:14" ht="14.1" thickBot="1">
      <c r="A24" s="278" t="s">
        <v>57</v>
      </c>
      <c r="B24" s="295"/>
      <c r="C24" s="296"/>
      <c r="D24" s="296"/>
      <c r="E24" s="296"/>
      <c r="F24" s="296"/>
      <c r="G24" s="296"/>
      <c r="H24" s="296"/>
      <c r="I24" s="296"/>
      <c r="J24" s="296"/>
      <c r="K24" s="296"/>
      <c r="L24" s="296"/>
      <c r="M24" s="297"/>
      <c r="N24" s="125"/>
    </row>
    <row r="25" spans="1:14" ht="32.1" customHeight="1" thickBot="1">
      <c r="A25" s="294"/>
      <c r="C25" s="286" t="s">
        <v>42</v>
      </c>
      <c r="D25" s="287"/>
      <c r="E25" s="105" t="e">
        <f ca="1">IF(VLOOKUP($A$2,Table1[[Practice no.]:[1]],31,FALSE)="N/A","",VLOOKUP($A$2,Table1[[Practice no.]:[1]],31,FALSE))</f>
        <v>#VALUE!</v>
      </c>
      <c r="F25" s="286" t="s">
        <v>520</v>
      </c>
      <c r="G25" s="287"/>
      <c r="H25" s="105" t="e">
        <f ca="1">IF(VLOOKUP($A$2,Table1[[Practice no.]:[7]],37,FALSE)="N/A","",VLOOKUP($A$2,Table1[[Practice no.]:[7]],37,FALSE))</f>
        <v>#VALUE!</v>
      </c>
      <c r="M25" s="107"/>
    </row>
    <row r="26" spans="1:14" ht="32.1" customHeight="1" thickBot="1">
      <c r="A26" s="294"/>
      <c r="C26" s="286" t="s">
        <v>44</v>
      </c>
      <c r="D26" s="287"/>
      <c r="E26" s="105" t="e">
        <f ca="1">IF(VLOOKUP($A$2,Table1[[Practice no.]:[2]],32,FALSE)="N/A","",VLOOKUP($A$2,Table1[[Practice no.]:[2]],32,FALSE))</f>
        <v>#VALUE!</v>
      </c>
      <c r="F26" s="286" t="s">
        <v>45</v>
      </c>
      <c r="G26" s="287"/>
      <c r="H26" s="105" t="e">
        <f ca="1">IF(VLOOKUP($A$2,Table1[[Practice no.]:[8]],38,FALSE)="N/A","",VLOOKUP($A$2,Table1[[Practice no.]:[8]],38,FALSE))</f>
        <v>#VALUE!</v>
      </c>
      <c r="M26" s="107"/>
    </row>
    <row r="27" spans="1:14" ht="32.1" customHeight="1" thickBot="1">
      <c r="A27" s="294"/>
      <c r="C27" s="286" t="s">
        <v>46</v>
      </c>
      <c r="D27" s="287"/>
      <c r="E27" s="105" t="e">
        <f ca="1">IF(VLOOKUP($A$2,Table1[[Practice no.]:[3]],33,FALSE)="N/A","",VLOOKUP($A$2,Table1[[Practice no.]:[3]],33,FALSE))</f>
        <v>#VALUE!</v>
      </c>
      <c r="F27" s="286" t="s">
        <v>47</v>
      </c>
      <c r="G27" s="287"/>
      <c r="H27" s="105" t="e">
        <f ca="1">IF(VLOOKUP($A$2,Table1[[Practice no.]:[9]],39,FALSE)="N/A","",VLOOKUP($A$2,Table1[[Practice no.]:[9]],39,FALSE))</f>
        <v>#VALUE!</v>
      </c>
      <c r="M27" s="107"/>
    </row>
    <row r="28" spans="1:14" ht="32.1" customHeight="1" thickBot="1">
      <c r="A28" s="294"/>
      <c r="C28" s="286" t="s">
        <v>48</v>
      </c>
      <c r="D28" s="287"/>
      <c r="E28" s="105" t="e">
        <f ca="1">IF(VLOOKUP($A$2,Table1[[Practice no.]:[4]],34,FALSE)="N/A","",VLOOKUP($A$2,Table1[[Practice no.]:[4]],34,FALSE))</f>
        <v>#VALUE!</v>
      </c>
      <c r="F28" s="286" t="s">
        <v>49</v>
      </c>
      <c r="G28" s="287"/>
      <c r="H28" s="105" t="e">
        <f ca="1">IF(VLOOKUP($A$2,Table1[[Practice no.]:[10]],40,FALSE)="N/A","",VLOOKUP($A$2,Table1[[Practice no.]:[10]],40,FALSE))</f>
        <v>#VALUE!</v>
      </c>
      <c r="M28" s="107"/>
    </row>
    <row r="29" spans="1:14" ht="32.1" customHeight="1" thickBot="1">
      <c r="A29" s="294"/>
      <c r="C29" s="286" t="s">
        <v>50</v>
      </c>
      <c r="D29" s="287"/>
      <c r="E29" s="105" t="e">
        <f ca="1">IF(VLOOKUP($A$2,Table1[[Practice no.]:[5]],35,FALSE)="N/A","",VLOOKUP($A$2,Table1[[Practice no.]:[5]],35,FALSE))</f>
        <v>#VALUE!</v>
      </c>
      <c r="F29" s="286" t="s">
        <v>51</v>
      </c>
      <c r="G29" s="287"/>
      <c r="H29" s="105" t="e">
        <f ca="1">IF(VLOOKUP($A$2,Table1[[Practice no.]:[11]],41,FALSE)="N/A","",VLOOKUP($A$2,Table1[[Practice no.]:[11]],41,FALSE))</f>
        <v>#VALUE!</v>
      </c>
      <c r="M29" s="107"/>
    </row>
    <row r="30" spans="1:14" ht="32.1" customHeight="1" thickBot="1">
      <c r="A30" s="294"/>
      <c r="C30" s="286" t="s">
        <v>52</v>
      </c>
      <c r="D30" s="287"/>
      <c r="E30" s="105" t="e">
        <f ca="1">IF(VLOOKUP($A$2,Table1[[Practice no.]:[6]],36,FALSE)="N/A","",VLOOKUP($A$2,Table1[[Practice no.]:[6]],36,FALSE))</f>
        <v>#VALUE!</v>
      </c>
      <c r="F30" s="286" t="s">
        <v>53</v>
      </c>
      <c r="G30" s="287"/>
      <c r="H30" s="105" t="e">
        <f ca="1">IF(VLOOKUP($A$2,Table1[[Practice no.]:[12]],42,FALSE)="N/A","",VLOOKUP($A$2,Table1[[Practice no.]:[12]],42,FALSE))</f>
        <v>#VALUE!</v>
      </c>
      <c r="M30" s="107"/>
    </row>
    <row r="31" spans="1:14" ht="14.1" thickBot="1">
      <c r="A31" s="279"/>
      <c r="B31" s="288"/>
      <c r="C31" s="289"/>
      <c r="D31" s="289"/>
      <c r="E31" s="289"/>
      <c r="F31" s="289"/>
      <c r="G31" s="289"/>
      <c r="H31" s="289"/>
      <c r="I31" s="289"/>
      <c r="J31" s="289"/>
      <c r="K31" s="289"/>
      <c r="L31" s="289"/>
      <c r="M31" s="290"/>
      <c r="N31" s="125"/>
    </row>
    <row r="32" spans="1:14" ht="252" customHeight="1" thickBot="1">
      <c r="A32" s="92" t="s">
        <v>521</v>
      </c>
      <c r="B32" s="291" t="s">
        <v>750</v>
      </c>
      <c r="C32" s="292"/>
      <c r="D32" s="292"/>
      <c r="E32" s="292"/>
      <c r="F32" s="292"/>
      <c r="G32" s="292"/>
      <c r="H32" s="292"/>
      <c r="I32" s="292"/>
      <c r="J32" s="292"/>
      <c r="K32" s="292"/>
      <c r="L32" s="292"/>
      <c r="M32" s="293"/>
      <c r="N32" s="122"/>
    </row>
    <row r="33" spans="1:14" ht="80.849999999999994" customHeight="1">
      <c r="A33" s="278" t="s">
        <v>523</v>
      </c>
      <c r="B33" s="280"/>
      <c r="C33" s="281"/>
      <c r="D33" s="281"/>
      <c r="E33" s="281"/>
      <c r="F33" s="281"/>
      <c r="G33" s="281"/>
      <c r="H33" s="281"/>
      <c r="I33" s="281"/>
      <c r="J33" s="281"/>
      <c r="K33" s="281"/>
      <c r="L33" s="281"/>
      <c r="M33" s="282"/>
      <c r="N33" s="133"/>
    </row>
    <row r="34" spans="1:14" ht="193.35" customHeight="1" thickBot="1">
      <c r="A34" s="279"/>
      <c r="B34" s="283"/>
      <c r="C34" s="284"/>
      <c r="D34" s="284"/>
      <c r="E34" s="284"/>
      <c r="F34" s="284"/>
      <c r="G34" s="284"/>
      <c r="H34" s="284"/>
      <c r="I34" s="284"/>
      <c r="J34" s="284"/>
      <c r="K34" s="284"/>
      <c r="L34" s="284"/>
      <c r="M34" s="285"/>
      <c r="N34" s="133"/>
    </row>
  </sheetData>
  <sheetProtection sheet="1" objects="1" scenarios="1"/>
  <mergeCells count="45">
    <mergeCell ref="B2:M2"/>
    <mergeCell ref="O2:Q2"/>
    <mergeCell ref="S2:U2"/>
    <mergeCell ref="B3:M3"/>
    <mergeCell ref="A4:A14"/>
    <mergeCell ref="B4:M4"/>
    <mergeCell ref="C5:D6"/>
    <mergeCell ref="C7:D8"/>
    <mergeCell ref="F7:G7"/>
    <mergeCell ref="F8:G8"/>
    <mergeCell ref="C9:D10"/>
    <mergeCell ref="G9:H9"/>
    <mergeCell ref="G10:H10"/>
    <mergeCell ref="C11:D12"/>
    <mergeCell ref="F11:G11"/>
    <mergeCell ref="H11:I11"/>
    <mergeCell ref="F12:G12"/>
    <mergeCell ref="H12:I12"/>
    <mergeCell ref="C28:D28"/>
    <mergeCell ref="F28:G28"/>
    <mergeCell ref="B13:M13"/>
    <mergeCell ref="B14:M14"/>
    <mergeCell ref="A15:A17"/>
    <mergeCell ref="A18:A19"/>
    <mergeCell ref="B18:M19"/>
    <mergeCell ref="A20:A23"/>
    <mergeCell ref="B21:G21"/>
    <mergeCell ref="H21:M21"/>
    <mergeCell ref="B23:G23"/>
    <mergeCell ref="A33:A34"/>
    <mergeCell ref="B33:M34"/>
    <mergeCell ref="C29:D29"/>
    <mergeCell ref="F29:G29"/>
    <mergeCell ref="C30:D30"/>
    <mergeCell ref="F30:G30"/>
    <mergeCell ref="B31:M31"/>
    <mergeCell ref="B32:M32"/>
    <mergeCell ref="A24:A31"/>
    <mergeCell ref="B24:M24"/>
    <mergeCell ref="C25:D25"/>
    <mergeCell ref="F25:G25"/>
    <mergeCell ref="C26:D26"/>
    <mergeCell ref="F26:G26"/>
    <mergeCell ref="C27:D27"/>
    <mergeCell ref="F27:G27"/>
  </mergeCells>
  <pageMargins left="0.7" right="0.7" top="0.75" bottom="0.75" header="0.3" footer="0.3"/>
  <headerFooter>
    <oddFooter>&amp;C_x000D_&amp;1#&amp;"Calibri"&amp;8&amp;K000000 INTERNAL. This information is accessible to ADB Management and staff. It may be shared outside ADB with appropriate permission.</oddFooter>
  </headerFooter>
  <drawing r:id="rId1"/>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DC55ECD-F1DE-4CDB-83AB-5B48BC263ADD}">
  <sheetPr codeName="Sheet46"/>
  <dimension ref="A1:U34"/>
  <sheetViews>
    <sheetView topLeftCell="B1" zoomScale="70" zoomScaleNormal="70" workbookViewId="0">
      <pane ySplit="2" topLeftCell="A28" activePane="bottomLeft" state="frozen"/>
      <selection pane="bottomLeft" activeCell="A2" sqref="A2"/>
      <selection activeCell="A2" sqref="A2"/>
    </sheetView>
  </sheetViews>
  <sheetFormatPr defaultColWidth="8.85546875" defaultRowHeight="12.95"/>
  <cols>
    <col min="1" max="1" width="15.28515625" style="106" customWidth="1"/>
    <col min="2" max="13" width="11.85546875" style="106" customWidth="1"/>
    <col min="14" max="14" width="5.140625" style="106" customWidth="1"/>
    <col min="15" max="16" width="8.85546875" style="106"/>
    <col min="17" max="17" width="8.85546875" style="106" customWidth="1"/>
    <col min="18" max="18" width="2.28515625" style="106" customWidth="1"/>
    <col min="19" max="16384" width="8.85546875" style="106"/>
  </cols>
  <sheetData>
    <row r="1" spans="1:21" ht="14.1" thickBot="1"/>
    <row r="2" spans="1:21" ht="22.35" customHeight="1" thickBot="1">
      <c r="A2" s="89" t="e" cm="1">
        <f t="array" aca="1" ref="A2" ca="1">MID(CELL("filename",A2),FIND("]",CELL("filename",A2))+1,255)</f>
        <v>#VALUE!</v>
      </c>
      <c r="B2" s="318" t="e">
        <f ca="1">IF(VLOOKUP(A2,'Raw Data'!C6:D154,2,FALSE)="","",VLOOKUP(A2,'Raw Data'!C6:D154,2,FALSE))</f>
        <v>#VALUE!</v>
      </c>
      <c r="C2" s="319"/>
      <c r="D2" s="319"/>
      <c r="E2" s="319"/>
      <c r="F2" s="319"/>
      <c r="G2" s="319"/>
      <c r="H2" s="319"/>
      <c r="I2" s="319"/>
      <c r="J2" s="319"/>
      <c r="K2" s="319"/>
      <c r="L2" s="319"/>
      <c r="M2" s="320"/>
      <c r="N2" s="136"/>
      <c r="O2" s="386" t="str">
        <f>HYPERLINK("#'National level'!A15","Back to National level sheet")</f>
        <v>Back to National level sheet</v>
      </c>
      <c r="P2" s="321"/>
      <c r="Q2" s="321"/>
      <c r="S2" s="387" t="str">
        <f>HYPERLINK("#'Project level'!A21","Back to Project level sheet")</f>
        <v>Back to Project level sheet</v>
      </c>
      <c r="T2" s="387"/>
      <c r="U2" s="387"/>
    </row>
    <row r="3" spans="1:21" ht="174" customHeight="1" thickBot="1">
      <c r="A3" s="90" t="s">
        <v>500</v>
      </c>
      <c r="B3" s="323" t="s">
        <v>751</v>
      </c>
      <c r="C3" s="324"/>
      <c r="D3" s="324"/>
      <c r="E3" s="324"/>
      <c r="F3" s="324"/>
      <c r="G3" s="324"/>
      <c r="H3" s="324"/>
      <c r="I3" s="324"/>
      <c r="J3" s="324"/>
      <c r="K3" s="324"/>
      <c r="L3" s="324"/>
      <c r="M3" s="325"/>
      <c r="N3" s="122"/>
    </row>
    <row r="4" spans="1:21" ht="14.1" thickBot="1">
      <c r="A4" s="278" t="s">
        <v>502</v>
      </c>
      <c r="B4" s="295"/>
      <c r="C4" s="296"/>
      <c r="D4" s="296"/>
      <c r="E4" s="296"/>
      <c r="F4" s="296"/>
      <c r="G4" s="296"/>
      <c r="H4" s="296"/>
      <c r="I4" s="296"/>
      <c r="J4" s="296"/>
      <c r="K4" s="296"/>
      <c r="L4" s="296"/>
      <c r="M4" s="297"/>
      <c r="N4" s="125"/>
    </row>
    <row r="5" spans="1:21" ht="26.85" customHeight="1" thickBot="1">
      <c r="A5" s="294"/>
      <c r="C5" s="326" t="s">
        <v>77</v>
      </c>
      <c r="D5" s="327"/>
      <c r="E5" s="93" t="s">
        <v>78</v>
      </c>
      <c r="F5" s="93" t="s">
        <v>79</v>
      </c>
      <c r="G5" s="93" t="s">
        <v>80</v>
      </c>
      <c r="H5" s="93" t="s">
        <v>81</v>
      </c>
      <c r="I5" s="93" t="s">
        <v>82</v>
      </c>
      <c r="M5" s="107"/>
    </row>
    <row r="6" spans="1:21" ht="15" thickBot="1">
      <c r="A6" s="294"/>
      <c r="C6" s="328"/>
      <c r="D6" s="329"/>
      <c r="E6" s="94" t="e">
        <f ca="1">IF(VLOOKUP($A$2,Table1[[Practice no.]:[Mt]],3,FALSE)="N/A","",VLOOKUP($A$2,Table1[[Practice no.]:[Mt]],3,FALSE))</f>
        <v>#VALUE!</v>
      </c>
      <c r="F6" s="94" t="e">
        <f ca="1">IF(VLOOKUP($A$2,Table1[[Practice no.]:[F]],4,FALSE)="N/A","",VLOOKUP($A$2,Table1[[Practice no.]:[F]],4,FALSE))</f>
        <v>#VALUE!</v>
      </c>
      <c r="G6" s="94" t="e">
        <f ca="1">IF(VLOOKUP($A$2,Table1[[Practice no.]:[A]],5,FALSE)="N/A","",VLOOKUP($A$2,Table1[[Practice no.]:[A]],5,FALSE))</f>
        <v>#VALUE!</v>
      </c>
      <c r="H6" s="94" t="e">
        <f ca="1">IF(VLOOKUP($A$2,Table1[[Practice no.]:[T]],6,FALSE)="N/A","",VLOOKUP($A$2,Table1[[Practice no.]:[T]],6,FALSE))</f>
        <v>#VALUE!</v>
      </c>
      <c r="I6" s="94" t="e">
        <f ca="1">IF(VLOOKUP($A$2,Table1[[Practice no.]:[PI]],7,FALSE)="N/A","",VLOOKUP($A$2,Table1[[Practice no.]:[PI]],7,FALSE))</f>
        <v>#VALUE!</v>
      </c>
      <c r="M6" s="107"/>
    </row>
    <row r="7" spans="1:21" ht="26.85" customHeight="1" thickBot="1">
      <c r="A7" s="294"/>
      <c r="C7" s="326" t="s">
        <v>83</v>
      </c>
      <c r="D7" s="327"/>
      <c r="E7" s="95" t="s">
        <v>84</v>
      </c>
      <c r="F7" s="330" t="s">
        <v>85</v>
      </c>
      <c r="G7" s="331"/>
      <c r="H7" s="95" t="s">
        <v>86</v>
      </c>
      <c r="I7" s="95" t="s">
        <v>87</v>
      </c>
      <c r="M7" s="107"/>
    </row>
    <row r="8" spans="1:21" ht="15" thickBot="1">
      <c r="A8" s="294"/>
      <c r="C8" s="328"/>
      <c r="D8" s="329"/>
      <c r="E8" s="94" t="e">
        <f ca="1">IF(VLOOKUP($A$2,Table1[[Practice no.]:[LR]],8,FALSE)="N/A","",VLOOKUP(A$2,Table1[[Practice no.]:[LR]],8,FALSE))</f>
        <v>#VALUE!</v>
      </c>
      <c r="F8" s="311" t="e">
        <f ca="1">IF(VLOOKUP($A$2,Table1[[Practice no.]:[PH]],9,FALSE)="N/A","",VLOOKUP($A$2,Table1[[Practice no.]:[PH]],9,FALSE))</f>
        <v>#VALUE!</v>
      </c>
      <c r="G8" s="312"/>
      <c r="H8" s="94" t="e">
        <f ca="1">IF(VLOOKUP($A$2,Table1[[Practice no.]:[EH]],10,FALSE)="N/A","",VLOOKUP($A$2,Table1[[Practice no.]:[EH]],10,FALSE))</f>
        <v>#VALUE!</v>
      </c>
      <c r="I8" s="94" t="e">
        <f ca="1">IF(VLOOKUP($A$2,Table1[[Practice no.]:[UR]],11,FALSE)="N/A","",VLOOKUP($A$2,Table1[[Practice no.]:[UR]],11,FALSE))</f>
        <v>#VALUE!</v>
      </c>
      <c r="M8" s="107"/>
    </row>
    <row r="9" spans="1:21" ht="26.85" customHeight="1" thickBot="1">
      <c r="A9" s="294"/>
      <c r="C9" s="332" t="s">
        <v>88</v>
      </c>
      <c r="D9" s="333"/>
      <c r="E9" s="95" t="s">
        <v>89</v>
      </c>
      <c r="F9" s="95" t="s">
        <v>90</v>
      </c>
      <c r="G9" s="330" t="s">
        <v>91</v>
      </c>
      <c r="H9" s="331"/>
      <c r="I9" s="95" t="s">
        <v>92</v>
      </c>
      <c r="M9" s="107"/>
    </row>
    <row r="10" spans="1:21" ht="15" thickBot="1">
      <c r="A10" s="294"/>
      <c r="C10" s="334"/>
      <c r="D10" s="335"/>
      <c r="E10" s="94" t="e">
        <f ca="1">IF(VLOOKUP($A$2,Table1[[Practice no.]:[P]],12,FALSE)="N/A","",VLOOKUP($A$2,Table1[[Practice no.]:[P]],12,FALSE))</f>
        <v>#VALUE!</v>
      </c>
      <c r="F10" s="94" t="e">
        <f ca="1">IF(VLOOKUP($A$2,Table1[[Practice no.]:[D]],13,FALSE)="N/A","",VLOOKUP($A$2,Table1[[Practice no.]:[D]],13,FALSE))</f>
        <v>#VALUE!</v>
      </c>
      <c r="G10" s="313" t="e">
        <f ca="1">IF(VLOOKUP($A$2,Table1[[Practice no.]:[C]],14,FALSE)="N/A","",VLOOKUP($A$2,Table1[[Practice no.]:[C]],14,FALSE))</f>
        <v>#VALUE!</v>
      </c>
      <c r="H10" s="314"/>
      <c r="I10" s="96" t="e">
        <f ca="1">IF(VLOOKUP($A$2,Table1[[Practice no.]:[M]],15,FALSE)="N/A","",VLOOKUP($A$2,Table1[[Practice no.]:[M]],15,FALSE))</f>
        <v>#VALUE!</v>
      </c>
      <c r="M10" s="107"/>
    </row>
    <row r="11" spans="1:21" ht="14.1" customHeight="1" thickBot="1">
      <c r="A11" s="294"/>
      <c r="C11" s="332" t="s">
        <v>93</v>
      </c>
      <c r="D11" s="333"/>
      <c r="E11" s="95" t="s">
        <v>94</v>
      </c>
      <c r="F11" s="330" t="s">
        <v>95</v>
      </c>
      <c r="G11" s="331"/>
      <c r="H11" s="330" t="s">
        <v>96</v>
      </c>
      <c r="I11" s="331"/>
      <c r="M11" s="107"/>
    </row>
    <row r="12" spans="1:21" ht="15" thickBot="1">
      <c r="A12" s="294"/>
      <c r="C12" s="334"/>
      <c r="D12" s="335"/>
      <c r="E12" s="94" t="e">
        <f ca="1">IF(VLOOKUP($A$2,Table1[[Practice no.]:[In]],16,FALSE)="N/A","",VLOOKUP($A$2,Table1[[Practice no.]:[In]],16,FALSE))</f>
        <v>#VALUE!</v>
      </c>
      <c r="F12" s="311" t="e">
        <f ca="1">IF(VLOOKUP($A$2,Table1[[Practice no.]:[Pr]],17,FALSE)="N/A","",VLOOKUP($A$2,Table1[[Practice no.]:[Pr]],17,FALSE))</f>
        <v>#VALUE!</v>
      </c>
      <c r="G12" s="312"/>
      <c r="H12" s="313" t="e">
        <f ca="1">IF(VLOOKUP($A$2,Table1[[Practice no.]:[Tr]],18,FALSE)="N/A","",VLOOKUP($A$2,Table1[[Practice no.]:[Tr]],18,FALSE))</f>
        <v>#VALUE!</v>
      </c>
      <c r="I12" s="314"/>
      <c r="M12" s="107"/>
    </row>
    <row r="13" spans="1:21">
      <c r="A13" s="294"/>
      <c r="B13" s="315"/>
      <c r="C13" s="316"/>
      <c r="D13" s="316"/>
      <c r="E13" s="316"/>
      <c r="F13" s="316"/>
      <c r="G13" s="316"/>
      <c r="H13" s="316"/>
      <c r="I13" s="316"/>
      <c r="J13" s="316"/>
      <c r="K13" s="316"/>
      <c r="L13" s="316"/>
      <c r="M13" s="317"/>
      <c r="N13" s="125"/>
    </row>
    <row r="14" spans="1:21" ht="14.1" thickBot="1">
      <c r="A14" s="279"/>
      <c r="B14" s="288"/>
      <c r="C14" s="289"/>
      <c r="D14" s="289"/>
      <c r="E14" s="289"/>
      <c r="F14" s="289"/>
      <c r="G14" s="289"/>
      <c r="H14" s="289"/>
      <c r="I14" s="289"/>
      <c r="J14" s="289"/>
      <c r="K14" s="289"/>
      <c r="L14" s="289"/>
      <c r="M14" s="290"/>
      <c r="N14" s="125"/>
    </row>
    <row r="15" spans="1:21">
      <c r="A15" s="278" t="s">
        <v>503</v>
      </c>
      <c r="B15" s="97">
        <v>1</v>
      </c>
      <c r="C15" s="97">
        <v>2</v>
      </c>
      <c r="D15" s="97">
        <v>3</v>
      </c>
      <c r="E15" s="98">
        <v>4</v>
      </c>
      <c r="F15" s="98">
        <v>5</v>
      </c>
      <c r="G15" s="98">
        <v>6</v>
      </c>
      <c r="H15" s="99">
        <v>7</v>
      </c>
      <c r="I15" s="99">
        <v>8</v>
      </c>
      <c r="J15" s="99">
        <v>9</v>
      </c>
      <c r="K15" s="100">
        <v>10</v>
      </c>
      <c r="L15" s="100">
        <v>11</v>
      </c>
      <c r="M15" s="100">
        <v>12</v>
      </c>
      <c r="N15" s="137"/>
    </row>
    <row r="16" spans="1:21" ht="17.100000000000001" thickBot="1">
      <c r="A16" s="294"/>
      <c r="B16" s="101" t="s">
        <v>504</v>
      </c>
      <c r="C16" s="101" t="s">
        <v>505</v>
      </c>
      <c r="D16" s="101" t="s">
        <v>506</v>
      </c>
      <c r="E16" s="102" t="s">
        <v>507</v>
      </c>
      <c r="F16" s="102" t="s">
        <v>508</v>
      </c>
      <c r="G16" s="102" t="s">
        <v>509</v>
      </c>
      <c r="H16" s="103" t="s">
        <v>510</v>
      </c>
      <c r="I16" s="103" t="s">
        <v>511</v>
      </c>
      <c r="J16" s="103" t="s">
        <v>512</v>
      </c>
      <c r="K16" s="104" t="s">
        <v>513</v>
      </c>
      <c r="L16" s="104" t="s">
        <v>514</v>
      </c>
      <c r="M16" s="104" t="s">
        <v>515</v>
      </c>
      <c r="N16" s="137"/>
    </row>
    <row r="17" spans="1:14" ht="23.1" customHeight="1" thickBot="1">
      <c r="A17" s="279"/>
      <c r="B17" s="112" t="e">
        <f ca="1">IF(VLOOKUP($A$2,Table1[[Practice no.]:[ 1 C02]],19,FALSE)="N/A","",VLOOKUP(VLOOKUP($A$2,Table1[[Practice no.]:[ 1 C02]],19,FALSE),List!$A$2:$B$3,2,FALSE))</f>
        <v>#VALUE!</v>
      </c>
      <c r="C17" s="112" t="e">
        <f ca="1">IF(VLOOKUP($A$2,Table1[[Practice no.]:[2 Res]],20,FALSE)="N/A","",VLOOKUP(VLOOKUP($A$2,Table1[[Practice no.]:[2 Res]],20,FALSE),List!$A$2:$B$3,2,FALSE))</f>
        <v>#VALUE!</v>
      </c>
      <c r="D17" s="112" t="e">
        <f ca="1">IF(VLOOKUP($A$2,Table1[[Practice no.]:[3 W&amp;L]],21,FALSE)="N/A","",VLOOKUP(VLOOKUP($A$2,Table1[[Practice no.]:[3 W&amp;L]],21,FALSE),List!$A$2:$B$3,2,FALSE))</f>
        <v>#VALUE!</v>
      </c>
      <c r="E17" s="112" t="e">
        <f ca="1">IF(VLOOKUP($A$2,Table1[[Practice no.]:[4 
Pol]],22,FALSE)="N/A","",VLOOKUP(VLOOKUP($A$2,Table1[[Practice no.]:[4 
Pol]],22,FALSE),List!$A$2:$B$3,2,FALSE))</f>
        <v>#VALUE!</v>
      </c>
      <c r="F17" s="112" t="e">
        <f ca="1">IF(VLOOKUP($A$2,Table1[[Practice no.]:[5 QoL]],23,FALSE)="N/A","",VLOOKUP(VLOOKUP($A$2,Table1[[Practice no.]:[5 QoL]],23,FALSE),List!$A$2:$B$3,2,FALSE))</f>
        <v>#VALUE!</v>
      </c>
      <c r="G17" s="112" t="e">
        <f ca="1">IF(VLOOKUP($A$2,Table1[[Practice no.]:[6 
Bio]],24,FALSE)="N/A","",VLOOKUP(VLOOKUP($A$2,Table1[[Practice no.]:[6 
Bio]],24,FALSE),List!$A$2:$B$3,2,FALSE))</f>
        <v>#VALUE!</v>
      </c>
      <c r="H17" s="112" t="e">
        <f ca="1">IF(VLOOKUP($A$2,Table1[[Practice no.]:[7 
Dis]],25,FALSE)="N/A","",VLOOKUP(VLOOKUP($A$2,Table1[[Practice no.]:[7 
Dis]],25,FALSE),List!$A$2:$B$3,2,FALSE))</f>
        <v>#VALUE!</v>
      </c>
      <c r="I17" s="112" t="e">
        <f ca="1">IF(VLOOKUP($A$2,Table1[[Practice no.]:[8 
Mat]],26,FALSE)="N/A","",VLOOKUP(VLOOKUP($A$2,Table1[[Practice no.]:[8 
Mat]],26,FALSE),List!$A$2:$B$3,2,FALSE))</f>
        <v>#VALUE!</v>
      </c>
      <c r="J17" s="112" t="e">
        <f ca="1">IF(VLOOKUP($A$2,Table1[[Practice no.]:[9 
Inc]],27,FALSE)="N/A","",VLOOKUP(VLOOKUP($A$2,Table1[[Practice no.]:[9 
Inc]],27,FALSE),List!$A$2:$B$3,2,FALSE))</f>
        <v>#VALUE!</v>
      </c>
      <c r="K17" s="112" t="e">
        <f ca="1">IF(VLOOKUP($A$2,Table1[[Practice no.]:[10 Con]],28,FALSE)="N/A","",VLOOKUP(VLOOKUP($A$2,Table1[[Practice no.]:[10 Con]],28,FALSE),List!$A$2:$B$3,2,FALSE))</f>
        <v>#VALUE!</v>
      </c>
      <c r="L17" s="112" t="e">
        <f ca="1">IF(VLOOKUP($A$2,Table1[[Practice no.]:[11 Saf]],29,FALSE)="N/A","",VLOOKUP(VLOOKUP($A$2,Table1[[Practice no.]:[11 Saf]],29,FALSE),List!$A$2:$B$3,2,FALSE))</f>
        <v>#VALUE!</v>
      </c>
      <c r="M17" s="112" t="e">
        <f ca="1">IF(VLOOKUP($A$2,Table1[[Practice no.]:[12 Aff]],30,FALSE)="N/A","",VLOOKUP(VLOOKUP($A$2,Table1[[Practice no.]:[12 Aff]],30,FALSE),List!$A$2:$B$3,2,FALSE))</f>
        <v>#VALUE!</v>
      </c>
      <c r="N17" s="138"/>
    </row>
    <row r="18" spans="1:14" ht="125.85" customHeight="1">
      <c r="A18" s="278" t="s">
        <v>516</v>
      </c>
      <c r="B18" s="298" t="s">
        <v>752</v>
      </c>
      <c r="C18" s="299"/>
      <c r="D18" s="299"/>
      <c r="E18" s="299"/>
      <c r="F18" s="299"/>
      <c r="G18" s="299"/>
      <c r="H18" s="299"/>
      <c r="I18" s="299"/>
      <c r="J18" s="299"/>
      <c r="K18" s="299"/>
      <c r="L18" s="299"/>
      <c r="M18" s="300"/>
      <c r="N18" s="133"/>
    </row>
    <row r="19" spans="1:14" ht="141" customHeight="1" thickBot="1">
      <c r="A19" s="279"/>
      <c r="B19" s="301"/>
      <c r="C19" s="302"/>
      <c r="D19" s="302"/>
      <c r="E19" s="302"/>
      <c r="F19" s="302"/>
      <c r="G19" s="302"/>
      <c r="H19" s="302"/>
      <c r="I19" s="302"/>
      <c r="J19" s="302"/>
      <c r="K19" s="302"/>
      <c r="L19" s="302"/>
      <c r="M19" s="303"/>
      <c r="N19" s="133"/>
    </row>
    <row r="20" spans="1:14" ht="177" customHeight="1">
      <c r="A20" s="304" t="s">
        <v>518</v>
      </c>
      <c r="B20" s="120"/>
      <c r="C20" s="121"/>
      <c r="D20" s="121"/>
      <c r="E20" s="121"/>
      <c r="F20" s="121"/>
      <c r="G20" s="121"/>
      <c r="H20" s="121"/>
      <c r="I20" s="121"/>
      <c r="J20" s="121"/>
      <c r="K20" s="121"/>
      <c r="L20" s="121"/>
      <c r="M20" s="124"/>
      <c r="N20" s="134"/>
    </row>
    <row r="21" spans="1:14" ht="33" customHeight="1">
      <c r="A21" s="338"/>
      <c r="B21" s="390" t="s">
        <v>753</v>
      </c>
      <c r="C21" s="388"/>
      <c r="D21" s="388"/>
      <c r="E21" s="388"/>
      <c r="F21" s="388"/>
      <c r="G21" s="388"/>
      <c r="H21" s="388"/>
      <c r="I21" s="388"/>
      <c r="J21" s="388"/>
      <c r="K21" s="388"/>
      <c r="L21" s="388"/>
      <c r="M21" s="389"/>
      <c r="N21" s="127"/>
    </row>
    <row r="22" spans="1:14">
      <c r="A22" s="338"/>
      <c r="B22" s="118"/>
      <c r="C22" s="119"/>
      <c r="D22" s="119"/>
      <c r="E22" s="116"/>
      <c r="F22" s="119"/>
      <c r="G22" s="119"/>
      <c r="H22" s="119"/>
      <c r="I22" s="119"/>
      <c r="J22" s="122"/>
      <c r="K22" s="116"/>
      <c r="L22" s="116"/>
      <c r="M22" s="117"/>
      <c r="N22" s="116"/>
    </row>
    <row r="23" spans="1:14" ht="14.1" thickBot="1">
      <c r="A23" s="305"/>
      <c r="B23" s="339"/>
      <c r="C23" s="340"/>
      <c r="D23" s="340"/>
      <c r="E23" s="340"/>
      <c r="F23" s="340"/>
      <c r="G23" s="340"/>
      <c r="H23" s="115"/>
      <c r="I23" s="115"/>
      <c r="J23" s="115"/>
      <c r="K23" s="115"/>
      <c r="L23" s="115"/>
      <c r="M23" s="176"/>
      <c r="N23" s="119"/>
    </row>
    <row r="24" spans="1:14" ht="14.1" thickBot="1">
      <c r="A24" s="278" t="s">
        <v>57</v>
      </c>
      <c r="B24" s="295"/>
      <c r="C24" s="296"/>
      <c r="D24" s="296"/>
      <c r="E24" s="296"/>
      <c r="F24" s="296"/>
      <c r="G24" s="296"/>
      <c r="H24" s="296"/>
      <c r="I24" s="296"/>
      <c r="J24" s="296"/>
      <c r="K24" s="296"/>
      <c r="L24" s="296"/>
      <c r="M24" s="297"/>
      <c r="N24" s="125"/>
    </row>
    <row r="25" spans="1:14" ht="32.1" customHeight="1" thickBot="1">
      <c r="A25" s="294"/>
      <c r="C25" s="286" t="s">
        <v>42</v>
      </c>
      <c r="D25" s="287"/>
      <c r="E25" s="105" t="e">
        <f ca="1">IF(VLOOKUP($A$2,Table1[[Practice no.]:[1]],31,FALSE)="N/A","",VLOOKUP($A$2,Table1[[Practice no.]:[1]],31,FALSE))</f>
        <v>#VALUE!</v>
      </c>
      <c r="F25" s="286" t="s">
        <v>520</v>
      </c>
      <c r="G25" s="287"/>
      <c r="H25" s="105" t="e">
        <f ca="1">IF(VLOOKUP($A$2,Table1[[Practice no.]:[7]],37,FALSE)="N/A","",VLOOKUP($A$2,Table1[[Practice no.]:[7]],37,FALSE))</f>
        <v>#VALUE!</v>
      </c>
      <c r="M25" s="107"/>
    </row>
    <row r="26" spans="1:14" ht="32.1" customHeight="1" thickBot="1">
      <c r="A26" s="294"/>
      <c r="C26" s="286" t="s">
        <v>44</v>
      </c>
      <c r="D26" s="287"/>
      <c r="E26" s="105" t="e">
        <f ca="1">IF(VLOOKUP($A$2,Table1[[Practice no.]:[2]],32,FALSE)="N/A","",VLOOKUP($A$2,Table1[[Practice no.]:[2]],32,FALSE))</f>
        <v>#VALUE!</v>
      </c>
      <c r="F26" s="286" t="s">
        <v>45</v>
      </c>
      <c r="G26" s="287"/>
      <c r="H26" s="105" t="e">
        <f ca="1">IF(VLOOKUP($A$2,Table1[[Practice no.]:[8]],38,FALSE)="N/A","",VLOOKUP($A$2,Table1[[Practice no.]:[8]],38,FALSE))</f>
        <v>#VALUE!</v>
      </c>
      <c r="M26" s="107"/>
    </row>
    <row r="27" spans="1:14" ht="32.1" customHeight="1" thickBot="1">
      <c r="A27" s="294"/>
      <c r="C27" s="286" t="s">
        <v>46</v>
      </c>
      <c r="D27" s="287"/>
      <c r="E27" s="105" t="e">
        <f ca="1">IF(VLOOKUP($A$2,Table1[[Practice no.]:[3]],33,FALSE)="N/A","",VLOOKUP($A$2,Table1[[Practice no.]:[3]],33,FALSE))</f>
        <v>#VALUE!</v>
      </c>
      <c r="F27" s="286" t="s">
        <v>47</v>
      </c>
      <c r="G27" s="287"/>
      <c r="H27" s="105" t="e">
        <f ca="1">IF(VLOOKUP($A$2,Table1[[Practice no.]:[9]],39,FALSE)="N/A","",VLOOKUP($A$2,Table1[[Practice no.]:[9]],39,FALSE))</f>
        <v>#VALUE!</v>
      </c>
      <c r="M27" s="107"/>
    </row>
    <row r="28" spans="1:14" ht="32.1" customHeight="1" thickBot="1">
      <c r="A28" s="294"/>
      <c r="C28" s="286" t="s">
        <v>48</v>
      </c>
      <c r="D28" s="287"/>
      <c r="E28" s="105" t="e">
        <f ca="1">IF(VLOOKUP($A$2,Table1[[Practice no.]:[4]],34,FALSE)="N/A","",VLOOKUP($A$2,Table1[[Practice no.]:[4]],34,FALSE))</f>
        <v>#VALUE!</v>
      </c>
      <c r="F28" s="286" t="s">
        <v>49</v>
      </c>
      <c r="G28" s="287"/>
      <c r="H28" s="105" t="e">
        <f ca="1">IF(VLOOKUP($A$2,Table1[[Practice no.]:[10]],40,FALSE)="N/A","",VLOOKUP($A$2,Table1[[Practice no.]:[10]],40,FALSE))</f>
        <v>#VALUE!</v>
      </c>
      <c r="M28" s="107"/>
    </row>
    <row r="29" spans="1:14" ht="32.1" customHeight="1" thickBot="1">
      <c r="A29" s="294"/>
      <c r="C29" s="286" t="s">
        <v>50</v>
      </c>
      <c r="D29" s="287"/>
      <c r="E29" s="105" t="e">
        <f ca="1">IF(VLOOKUP($A$2,Table1[[Practice no.]:[5]],35,FALSE)="N/A","",VLOOKUP($A$2,Table1[[Practice no.]:[5]],35,FALSE))</f>
        <v>#VALUE!</v>
      </c>
      <c r="F29" s="286" t="s">
        <v>51</v>
      </c>
      <c r="G29" s="287"/>
      <c r="H29" s="105" t="e">
        <f ca="1">IF(VLOOKUP($A$2,Table1[[Practice no.]:[11]],41,FALSE)="N/A","",VLOOKUP($A$2,Table1[[Practice no.]:[11]],41,FALSE))</f>
        <v>#VALUE!</v>
      </c>
      <c r="M29" s="107"/>
    </row>
    <row r="30" spans="1:14" ht="32.1" customHeight="1" thickBot="1">
      <c r="A30" s="294"/>
      <c r="C30" s="286" t="s">
        <v>52</v>
      </c>
      <c r="D30" s="287"/>
      <c r="E30" s="105" t="e">
        <f ca="1">IF(VLOOKUP($A$2,Table1[[Practice no.]:[6]],36,FALSE)="N/A","",VLOOKUP($A$2,Table1[[Practice no.]:[6]],36,FALSE))</f>
        <v>#VALUE!</v>
      </c>
      <c r="F30" s="286" t="s">
        <v>53</v>
      </c>
      <c r="G30" s="287"/>
      <c r="H30" s="105" t="e">
        <f ca="1">IF(VLOOKUP($A$2,Table1[[Practice no.]:[12]],42,FALSE)="N/A","",VLOOKUP($A$2,Table1[[Practice no.]:[12]],42,FALSE))</f>
        <v>#VALUE!</v>
      </c>
      <c r="M30" s="107"/>
    </row>
    <row r="31" spans="1:14" ht="14.1" thickBot="1">
      <c r="A31" s="279"/>
      <c r="B31" s="288"/>
      <c r="C31" s="289"/>
      <c r="D31" s="289"/>
      <c r="E31" s="289"/>
      <c r="F31" s="289"/>
      <c r="G31" s="289"/>
      <c r="H31" s="289"/>
      <c r="I31" s="289"/>
      <c r="J31" s="289"/>
      <c r="K31" s="289"/>
      <c r="L31" s="289"/>
      <c r="M31" s="290"/>
      <c r="N31" s="125"/>
    </row>
    <row r="32" spans="1:14" ht="252" customHeight="1" thickBot="1">
      <c r="A32" s="92" t="s">
        <v>521</v>
      </c>
      <c r="B32" s="291" t="s">
        <v>754</v>
      </c>
      <c r="C32" s="292"/>
      <c r="D32" s="292"/>
      <c r="E32" s="292"/>
      <c r="F32" s="292"/>
      <c r="G32" s="292"/>
      <c r="H32" s="292"/>
      <c r="I32" s="292"/>
      <c r="J32" s="292"/>
      <c r="K32" s="292"/>
      <c r="L32" s="292"/>
      <c r="M32" s="293"/>
      <c r="N32" s="122"/>
    </row>
    <row r="33" spans="1:14" ht="80.849999999999994" customHeight="1">
      <c r="A33" s="278" t="s">
        <v>523</v>
      </c>
      <c r="B33" s="407" t="s">
        <v>755</v>
      </c>
      <c r="C33" s="408"/>
      <c r="D33" s="408"/>
      <c r="E33" s="408"/>
      <c r="F33" s="408"/>
      <c r="G33" s="408"/>
      <c r="H33" s="408"/>
      <c r="I33" s="408"/>
      <c r="J33" s="408"/>
      <c r="K33" s="408"/>
      <c r="L33" s="408"/>
      <c r="M33" s="409"/>
      <c r="N33" s="133"/>
    </row>
    <row r="34" spans="1:14" ht="193.35" customHeight="1" thickBot="1">
      <c r="A34" s="279"/>
      <c r="B34" s="410"/>
      <c r="C34" s="411"/>
      <c r="D34" s="411"/>
      <c r="E34" s="411"/>
      <c r="F34" s="411"/>
      <c r="G34" s="411"/>
      <c r="H34" s="411"/>
      <c r="I34" s="411"/>
      <c r="J34" s="411"/>
      <c r="K34" s="411"/>
      <c r="L34" s="411"/>
      <c r="M34" s="412"/>
      <c r="N34" s="133"/>
    </row>
  </sheetData>
  <sheetProtection sheet="1" objects="1" scenarios="1"/>
  <mergeCells count="45">
    <mergeCell ref="B2:M2"/>
    <mergeCell ref="O2:Q2"/>
    <mergeCell ref="S2:U2"/>
    <mergeCell ref="B3:M3"/>
    <mergeCell ref="A4:A14"/>
    <mergeCell ref="B4:M4"/>
    <mergeCell ref="C5:D6"/>
    <mergeCell ref="C7:D8"/>
    <mergeCell ref="F7:G7"/>
    <mergeCell ref="F8:G8"/>
    <mergeCell ref="C9:D10"/>
    <mergeCell ref="G9:H9"/>
    <mergeCell ref="G10:H10"/>
    <mergeCell ref="C11:D12"/>
    <mergeCell ref="F11:G11"/>
    <mergeCell ref="H11:I11"/>
    <mergeCell ref="F12:G12"/>
    <mergeCell ref="H12:I12"/>
    <mergeCell ref="C28:D28"/>
    <mergeCell ref="F28:G28"/>
    <mergeCell ref="B13:M13"/>
    <mergeCell ref="B14:M14"/>
    <mergeCell ref="A15:A17"/>
    <mergeCell ref="A18:A19"/>
    <mergeCell ref="B18:M19"/>
    <mergeCell ref="A20:A23"/>
    <mergeCell ref="B21:G21"/>
    <mergeCell ref="H21:M21"/>
    <mergeCell ref="B23:G23"/>
    <mergeCell ref="A33:A34"/>
    <mergeCell ref="B33:M34"/>
    <mergeCell ref="C29:D29"/>
    <mergeCell ref="F29:G29"/>
    <mergeCell ref="C30:D30"/>
    <mergeCell ref="F30:G30"/>
    <mergeCell ref="B31:M31"/>
    <mergeCell ref="B32:M32"/>
    <mergeCell ref="A24:A31"/>
    <mergeCell ref="B24:M24"/>
    <mergeCell ref="C25:D25"/>
    <mergeCell ref="F25:G25"/>
    <mergeCell ref="C26:D26"/>
    <mergeCell ref="F26:G26"/>
    <mergeCell ref="C27:D27"/>
    <mergeCell ref="F27:G27"/>
  </mergeCells>
  <pageMargins left="0.7" right="0.7" top="0.75" bottom="0.75" header="0.3" footer="0.3"/>
  <headerFooter>
    <oddFooter>&amp;C_x000D_&amp;1#&amp;"Calibri"&amp;8&amp;K000000 INTERNAL. This information is accessible to ADB Management and staff. It may be shared outside ADB with appropriate permission.</oddFooter>
  </headerFooter>
  <drawing r:id="rId1"/>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CFD9269-BC44-45BF-8CF4-E92382116563}">
  <sheetPr codeName="Sheet47"/>
  <dimension ref="A1:U34"/>
  <sheetViews>
    <sheetView zoomScale="70" zoomScaleNormal="70" workbookViewId="0">
      <pane ySplit="2" topLeftCell="A32" activePane="bottomLeft" state="frozen"/>
      <selection pane="bottomLeft" activeCell="A2" sqref="A2"/>
      <selection activeCell="A2" sqref="A2"/>
    </sheetView>
  </sheetViews>
  <sheetFormatPr defaultColWidth="8.85546875" defaultRowHeight="12.95"/>
  <cols>
    <col min="1" max="1" width="15.28515625" style="106" customWidth="1"/>
    <col min="2" max="13" width="11.85546875" style="106" customWidth="1"/>
    <col min="14" max="14" width="5.140625" style="106" customWidth="1"/>
    <col min="15" max="16" width="8.85546875" style="106"/>
    <col min="17" max="17" width="8.85546875" style="106" customWidth="1"/>
    <col min="18" max="18" width="2.28515625" style="106" customWidth="1"/>
    <col min="19" max="16384" width="8.85546875" style="106"/>
  </cols>
  <sheetData>
    <row r="1" spans="1:21" ht="14.1" thickBot="1"/>
    <row r="2" spans="1:21" ht="22.35" customHeight="1" thickBot="1">
      <c r="A2" s="89" t="e" cm="1">
        <f t="array" aca="1" ref="A2" ca="1">MID(CELL("filename",A2),FIND("]",CELL("filename",A2))+1,255)</f>
        <v>#VALUE!</v>
      </c>
      <c r="B2" s="318" t="e">
        <f ca="1">IF(VLOOKUP(A2,'Raw Data'!C6:D154,2,FALSE)="","",VLOOKUP(A2,'Raw Data'!C6:D154,2,FALSE))</f>
        <v>#VALUE!</v>
      </c>
      <c r="C2" s="319"/>
      <c r="D2" s="319"/>
      <c r="E2" s="319"/>
      <c r="F2" s="319"/>
      <c r="G2" s="319"/>
      <c r="H2" s="319"/>
      <c r="I2" s="319"/>
      <c r="J2" s="319"/>
      <c r="K2" s="319"/>
      <c r="L2" s="319"/>
      <c r="M2" s="320"/>
      <c r="N2" s="136"/>
      <c r="O2" s="386" t="str">
        <f>HYPERLINK("#'National level'!A15","Back to National level sheet")</f>
        <v>Back to National level sheet</v>
      </c>
      <c r="P2" s="321"/>
      <c r="Q2" s="321"/>
      <c r="S2" s="387" t="str">
        <f>HYPERLINK("#'Project level'!A21","Back to Project level sheet")</f>
        <v>Back to Project level sheet</v>
      </c>
      <c r="T2" s="387"/>
      <c r="U2" s="387"/>
    </row>
    <row r="3" spans="1:21" ht="174" customHeight="1" thickBot="1">
      <c r="A3" s="90" t="s">
        <v>500</v>
      </c>
      <c r="B3" s="323" t="s">
        <v>756</v>
      </c>
      <c r="C3" s="324"/>
      <c r="D3" s="324"/>
      <c r="E3" s="324"/>
      <c r="F3" s="324"/>
      <c r="G3" s="324"/>
      <c r="H3" s="324"/>
      <c r="I3" s="324"/>
      <c r="J3" s="324"/>
      <c r="K3" s="324"/>
      <c r="L3" s="324"/>
      <c r="M3" s="325"/>
      <c r="N3" s="122"/>
    </row>
    <row r="4" spans="1:21" ht="14.1" thickBot="1">
      <c r="A4" s="278" t="s">
        <v>502</v>
      </c>
      <c r="B4" s="295"/>
      <c r="C4" s="296"/>
      <c r="D4" s="296"/>
      <c r="E4" s="296"/>
      <c r="F4" s="296"/>
      <c r="G4" s="296"/>
      <c r="H4" s="296"/>
      <c r="I4" s="296"/>
      <c r="J4" s="296"/>
      <c r="K4" s="296"/>
      <c r="L4" s="296"/>
      <c r="M4" s="297"/>
      <c r="N4" s="125"/>
    </row>
    <row r="5" spans="1:21" ht="26.85" customHeight="1" thickBot="1">
      <c r="A5" s="294"/>
      <c r="C5" s="326" t="s">
        <v>77</v>
      </c>
      <c r="D5" s="327"/>
      <c r="E5" s="93" t="s">
        <v>78</v>
      </c>
      <c r="F5" s="93" t="s">
        <v>79</v>
      </c>
      <c r="G5" s="93" t="s">
        <v>80</v>
      </c>
      <c r="H5" s="93" t="s">
        <v>81</v>
      </c>
      <c r="I5" s="93" t="s">
        <v>82</v>
      </c>
      <c r="M5" s="107"/>
    </row>
    <row r="6" spans="1:21" ht="15" thickBot="1">
      <c r="A6" s="294"/>
      <c r="C6" s="328"/>
      <c r="D6" s="329"/>
      <c r="E6" s="94" t="e">
        <f ca="1">IF(VLOOKUP($A$2,Table1[[Practice no.]:[Mt]],3,FALSE)="N/A","",VLOOKUP($A$2,Table1[[Practice no.]:[Mt]],3,FALSE))</f>
        <v>#VALUE!</v>
      </c>
      <c r="F6" s="94" t="e">
        <f ca="1">IF(VLOOKUP($A$2,Table1[[Practice no.]:[F]],4,FALSE)="N/A","",VLOOKUP($A$2,Table1[[Practice no.]:[F]],4,FALSE))</f>
        <v>#VALUE!</v>
      </c>
      <c r="G6" s="94" t="e">
        <f ca="1">IF(VLOOKUP($A$2,Table1[[Practice no.]:[A]],5,FALSE)="N/A","",VLOOKUP($A$2,Table1[[Practice no.]:[A]],5,FALSE))</f>
        <v>#VALUE!</v>
      </c>
      <c r="H6" s="94" t="e">
        <f ca="1">IF(VLOOKUP($A$2,Table1[[Practice no.]:[T]],6,FALSE)="N/A","",VLOOKUP($A$2,Table1[[Practice no.]:[T]],6,FALSE))</f>
        <v>#VALUE!</v>
      </c>
      <c r="I6" s="94" t="e">
        <f ca="1">IF(VLOOKUP($A$2,Table1[[Practice no.]:[PI]],7,FALSE)="N/A","",VLOOKUP($A$2,Table1[[Practice no.]:[PI]],7,FALSE))</f>
        <v>#VALUE!</v>
      </c>
      <c r="M6" s="107"/>
    </row>
    <row r="7" spans="1:21" ht="26.85" customHeight="1" thickBot="1">
      <c r="A7" s="294"/>
      <c r="C7" s="326" t="s">
        <v>83</v>
      </c>
      <c r="D7" s="327"/>
      <c r="E7" s="95" t="s">
        <v>84</v>
      </c>
      <c r="F7" s="330" t="s">
        <v>85</v>
      </c>
      <c r="G7" s="331"/>
      <c r="H7" s="95" t="s">
        <v>86</v>
      </c>
      <c r="I7" s="95" t="s">
        <v>87</v>
      </c>
      <c r="M7" s="107"/>
    </row>
    <row r="8" spans="1:21" ht="15" thickBot="1">
      <c r="A8" s="294"/>
      <c r="C8" s="328"/>
      <c r="D8" s="329"/>
      <c r="E8" s="94" t="e">
        <f ca="1">IF(VLOOKUP($A$2,Table1[[Practice no.]:[LR]],8,FALSE)="N/A","",VLOOKUP(A$2,Table1[[Practice no.]:[LR]],8,FALSE))</f>
        <v>#VALUE!</v>
      </c>
      <c r="F8" s="311" t="e">
        <f ca="1">IF(VLOOKUP($A$2,Table1[[Practice no.]:[PH]],9,FALSE)="N/A","",VLOOKUP($A$2,Table1[[Practice no.]:[PH]],9,FALSE))</f>
        <v>#VALUE!</v>
      </c>
      <c r="G8" s="312"/>
      <c r="H8" s="94" t="e">
        <f ca="1">IF(VLOOKUP($A$2,Table1[[Practice no.]:[EH]],10,FALSE)="N/A","",VLOOKUP($A$2,Table1[[Practice no.]:[EH]],10,FALSE))</f>
        <v>#VALUE!</v>
      </c>
      <c r="I8" s="94" t="e">
        <f ca="1">IF(VLOOKUP($A$2,Table1[[Practice no.]:[UR]],11,FALSE)="N/A","",VLOOKUP($A$2,Table1[[Practice no.]:[UR]],11,FALSE))</f>
        <v>#VALUE!</v>
      </c>
      <c r="M8" s="107"/>
    </row>
    <row r="9" spans="1:21" ht="26.85" customHeight="1" thickBot="1">
      <c r="A9" s="294"/>
      <c r="C9" s="332" t="s">
        <v>88</v>
      </c>
      <c r="D9" s="333"/>
      <c r="E9" s="95" t="s">
        <v>89</v>
      </c>
      <c r="F9" s="95" t="s">
        <v>90</v>
      </c>
      <c r="G9" s="330" t="s">
        <v>91</v>
      </c>
      <c r="H9" s="331"/>
      <c r="I9" s="95" t="s">
        <v>92</v>
      </c>
      <c r="M9" s="107"/>
    </row>
    <row r="10" spans="1:21" ht="15" thickBot="1">
      <c r="A10" s="294"/>
      <c r="C10" s="334"/>
      <c r="D10" s="335"/>
      <c r="E10" s="94" t="e">
        <f ca="1">IF(VLOOKUP($A$2,Table1[[Practice no.]:[P]],12,FALSE)="N/A","",VLOOKUP($A$2,Table1[[Practice no.]:[P]],12,FALSE))</f>
        <v>#VALUE!</v>
      </c>
      <c r="F10" s="94" t="e">
        <f ca="1">IF(VLOOKUP($A$2,Table1[[Practice no.]:[D]],13,FALSE)="N/A","",VLOOKUP($A$2,Table1[[Practice no.]:[D]],13,FALSE))</f>
        <v>#VALUE!</v>
      </c>
      <c r="G10" s="313" t="e">
        <f ca="1">IF(VLOOKUP($A$2,Table1[[Practice no.]:[C]],14,FALSE)="N/A","",VLOOKUP($A$2,Table1[[Practice no.]:[C]],14,FALSE))</f>
        <v>#VALUE!</v>
      </c>
      <c r="H10" s="314"/>
      <c r="I10" s="96" t="e">
        <f ca="1">IF(VLOOKUP($A$2,Table1[[Practice no.]:[M]],15,FALSE)="N/A","",VLOOKUP($A$2,Table1[[Practice no.]:[M]],15,FALSE))</f>
        <v>#VALUE!</v>
      </c>
      <c r="M10" s="107"/>
    </row>
    <row r="11" spans="1:21" ht="14.1" customHeight="1" thickBot="1">
      <c r="A11" s="294"/>
      <c r="C11" s="332" t="s">
        <v>93</v>
      </c>
      <c r="D11" s="333"/>
      <c r="E11" s="95" t="s">
        <v>94</v>
      </c>
      <c r="F11" s="330" t="s">
        <v>95</v>
      </c>
      <c r="G11" s="331"/>
      <c r="H11" s="330" t="s">
        <v>96</v>
      </c>
      <c r="I11" s="331"/>
      <c r="M11" s="107"/>
    </row>
    <row r="12" spans="1:21" ht="15" thickBot="1">
      <c r="A12" s="294"/>
      <c r="C12" s="334"/>
      <c r="D12" s="335"/>
      <c r="E12" s="94" t="e">
        <f ca="1">IF(VLOOKUP($A$2,Table1[[Practice no.]:[In]],16,FALSE)="N/A","",VLOOKUP($A$2,Table1[[Practice no.]:[In]],16,FALSE))</f>
        <v>#VALUE!</v>
      </c>
      <c r="F12" s="311" t="e">
        <f ca="1">IF(VLOOKUP($A$2,Table1[[Practice no.]:[Pr]],17,FALSE)="N/A","",VLOOKUP($A$2,Table1[[Practice no.]:[Pr]],17,FALSE))</f>
        <v>#VALUE!</v>
      </c>
      <c r="G12" s="312"/>
      <c r="H12" s="313" t="e">
        <f ca="1">IF(VLOOKUP($A$2,Table1[[Practice no.]:[Tr]],18,FALSE)="N/A","",VLOOKUP($A$2,Table1[[Practice no.]:[Tr]],18,FALSE))</f>
        <v>#VALUE!</v>
      </c>
      <c r="I12" s="314"/>
      <c r="M12" s="107"/>
    </row>
    <row r="13" spans="1:21">
      <c r="A13" s="294"/>
      <c r="B13" s="315"/>
      <c r="C13" s="316"/>
      <c r="D13" s="316"/>
      <c r="E13" s="316"/>
      <c r="F13" s="316"/>
      <c r="G13" s="316"/>
      <c r="H13" s="316"/>
      <c r="I13" s="316"/>
      <c r="J13" s="316"/>
      <c r="K13" s="316"/>
      <c r="L13" s="316"/>
      <c r="M13" s="317"/>
      <c r="N13" s="125"/>
    </row>
    <row r="14" spans="1:21" ht="14.1" thickBot="1">
      <c r="A14" s="279"/>
      <c r="B14" s="288"/>
      <c r="C14" s="289"/>
      <c r="D14" s="289"/>
      <c r="E14" s="289"/>
      <c r="F14" s="289"/>
      <c r="G14" s="289"/>
      <c r="H14" s="289"/>
      <c r="I14" s="289"/>
      <c r="J14" s="289"/>
      <c r="K14" s="289"/>
      <c r="L14" s="289"/>
      <c r="M14" s="290"/>
      <c r="N14" s="125"/>
    </row>
    <row r="15" spans="1:21">
      <c r="A15" s="278" t="s">
        <v>503</v>
      </c>
      <c r="B15" s="97">
        <v>1</v>
      </c>
      <c r="C15" s="97">
        <v>2</v>
      </c>
      <c r="D15" s="97">
        <v>3</v>
      </c>
      <c r="E15" s="98">
        <v>4</v>
      </c>
      <c r="F15" s="98">
        <v>5</v>
      </c>
      <c r="G15" s="98">
        <v>6</v>
      </c>
      <c r="H15" s="99">
        <v>7</v>
      </c>
      <c r="I15" s="99">
        <v>8</v>
      </c>
      <c r="J15" s="99">
        <v>9</v>
      </c>
      <c r="K15" s="100">
        <v>10</v>
      </c>
      <c r="L15" s="100">
        <v>11</v>
      </c>
      <c r="M15" s="100">
        <v>12</v>
      </c>
      <c r="N15" s="137"/>
    </row>
    <row r="16" spans="1:21" ht="17.100000000000001" thickBot="1">
      <c r="A16" s="294"/>
      <c r="B16" s="101" t="s">
        <v>504</v>
      </c>
      <c r="C16" s="101" t="s">
        <v>505</v>
      </c>
      <c r="D16" s="101" t="s">
        <v>506</v>
      </c>
      <c r="E16" s="102" t="s">
        <v>507</v>
      </c>
      <c r="F16" s="102" t="s">
        <v>508</v>
      </c>
      <c r="G16" s="102" t="s">
        <v>509</v>
      </c>
      <c r="H16" s="103" t="s">
        <v>510</v>
      </c>
      <c r="I16" s="103" t="s">
        <v>511</v>
      </c>
      <c r="J16" s="103" t="s">
        <v>512</v>
      </c>
      <c r="K16" s="104" t="s">
        <v>513</v>
      </c>
      <c r="L16" s="104" t="s">
        <v>514</v>
      </c>
      <c r="M16" s="104" t="s">
        <v>515</v>
      </c>
      <c r="N16" s="137"/>
    </row>
    <row r="17" spans="1:14" ht="23.1" customHeight="1" thickBot="1">
      <c r="A17" s="279"/>
      <c r="B17" s="112" t="e">
        <f ca="1">IF(VLOOKUP($A$2,Table1[[Practice no.]:[ 1 C02]],19,FALSE)="N/A","",VLOOKUP(VLOOKUP($A$2,Table1[[Practice no.]:[ 1 C02]],19,FALSE),List!$A$2:$B$3,2,FALSE))</f>
        <v>#VALUE!</v>
      </c>
      <c r="C17" s="112" t="e">
        <f ca="1">IF(VLOOKUP($A$2,Table1[[Practice no.]:[2 Res]],20,FALSE)="N/A","",VLOOKUP(VLOOKUP($A$2,Table1[[Practice no.]:[2 Res]],20,FALSE),List!$A$2:$B$3,2,FALSE))</f>
        <v>#VALUE!</v>
      </c>
      <c r="D17" s="112" t="e">
        <f ca="1">IF(VLOOKUP($A$2,Table1[[Practice no.]:[3 W&amp;L]],21,FALSE)="N/A","",VLOOKUP(VLOOKUP($A$2,Table1[[Practice no.]:[3 W&amp;L]],21,FALSE),List!$A$2:$B$3,2,FALSE))</f>
        <v>#VALUE!</v>
      </c>
      <c r="E17" s="112" t="e">
        <f ca="1">IF(VLOOKUP($A$2,Table1[[Practice no.]:[4 
Pol]],22,FALSE)="N/A","",VLOOKUP(VLOOKUP($A$2,Table1[[Practice no.]:[4 
Pol]],22,FALSE),List!$A$2:$B$3,2,FALSE))</f>
        <v>#VALUE!</v>
      </c>
      <c r="F17" s="112" t="e">
        <f ca="1">IF(VLOOKUP($A$2,Table1[[Practice no.]:[5 QoL]],23,FALSE)="N/A","",VLOOKUP(VLOOKUP($A$2,Table1[[Practice no.]:[5 QoL]],23,FALSE),List!$A$2:$B$3,2,FALSE))</f>
        <v>#VALUE!</v>
      </c>
      <c r="G17" s="112" t="e">
        <f ca="1">IF(VLOOKUP($A$2,Table1[[Practice no.]:[6 
Bio]],24,FALSE)="N/A","",VLOOKUP(VLOOKUP($A$2,Table1[[Practice no.]:[6 
Bio]],24,FALSE),List!$A$2:$B$3,2,FALSE))</f>
        <v>#VALUE!</v>
      </c>
      <c r="H17" s="112" t="e">
        <f ca="1">IF(VLOOKUP($A$2,Table1[[Practice no.]:[7 
Dis]],25,FALSE)="N/A","",VLOOKUP(VLOOKUP($A$2,Table1[[Practice no.]:[7 
Dis]],25,FALSE),List!$A$2:$B$3,2,FALSE))</f>
        <v>#VALUE!</v>
      </c>
      <c r="I17" s="112" t="e">
        <f ca="1">IF(VLOOKUP($A$2,Table1[[Practice no.]:[8 
Mat]],26,FALSE)="N/A","",VLOOKUP(VLOOKUP($A$2,Table1[[Practice no.]:[8 
Mat]],26,FALSE),List!$A$2:$B$3,2,FALSE))</f>
        <v>#VALUE!</v>
      </c>
      <c r="J17" s="112" t="e">
        <f ca="1">IF(VLOOKUP($A$2,Table1[[Practice no.]:[9 
Inc]],27,FALSE)="N/A","",VLOOKUP(VLOOKUP($A$2,Table1[[Practice no.]:[9 
Inc]],27,FALSE),List!$A$2:$B$3,2,FALSE))</f>
        <v>#VALUE!</v>
      </c>
      <c r="K17" s="112" t="e">
        <f ca="1">IF(VLOOKUP($A$2,Table1[[Practice no.]:[10 Con]],28,FALSE)="N/A","",VLOOKUP(VLOOKUP($A$2,Table1[[Practice no.]:[10 Con]],28,FALSE),List!$A$2:$B$3,2,FALSE))</f>
        <v>#VALUE!</v>
      </c>
      <c r="L17" s="112" t="e">
        <f ca="1">IF(VLOOKUP($A$2,Table1[[Practice no.]:[11 Saf]],29,FALSE)="N/A","",VLOOKUP(VLOOKUP($A$2,Table1[[Practice no.]:[11 Saf]],29,FALSE),List!$A$2:$B$3,2,FALSE))</f>
        <v>#VALUE!</v>
      </c>
      <c r="M17" s="112" t="e">
        <f ca="1">IF(VLOOKUP($A$2,Table1[[Practice no.]:[12 Aff]],30,FALSE)="N/A","",VLOOKUP(VLOOKUP($A$2,Table1[[Practice no.]:[12 Aff]],30,FALSE),List!$A$2:$B$3,2,FALSE))</f>
        <v>#VALUE!</v>
      </c>
      <c r="N17" s="138"/>
    </row>
    <row r="18" spans="1:14" ht="125.85" customHeight="1">
      <c r="A18" s="278" t="s">
        <v>516</v>
      </c>
      <c r="B18" s="298" t="s">
        <v>757</v>
      </c>
      <c r="C18" s="299"/>
      <c r="D18" s="299"/>
      <c r="E18" s="299"/>
      <c r="F18" s="299"/>
      <c r="G18" s="299"/>
      <c r="H18" s="299"/>
      <c r="I18" s="299"/>
      <c r="J18" s="299"/>
      <c r="K18" s="299"/>
      <c r="L18" s="299"/>
      <c r="M18" s="300"/>
      <c r="N18" s="133"/>
    </row>
    <row r="19" spans="1:14" ht="317.10000000000002" customHeight="1" thickBot="1">
      <c r="A19" s="279"/>
      <c r="B19" s="301"/>
      <c r="C19" s="302"/>
      <c r="D19" s="302"/>
      <c r="E19" s="302"/>
      <c r="F19" s="302"/>
      <c r="G19" s="302"/>
      <c r="H19" s="302"/>
      <c r="I19" s="302"/>
      <c r="J19" s="302"/>
      <c r="K19" s="302"/>
      <c r="L19" s="302"/>
      <c r="M19" s="303"/>
      <c r="N19" s="133"/>
    </row>
    <row r="20" spans="1:14" ht="177" customHeight="1">
      <c r="A20" s="304" t="s">
        <v>518</v>
      </c>
      <c r="B20" s="120"/>
      <c r="C20" s="121"/>
      <c r="D20" s="121"/>
      <c r="E20" s="121"/>
      <c r="F20" s="121"/>
      <c r="G20" s="121"/>
      <c r="H20" s="121"/>
      <c r="I20" s="121"/>
      <c r="J20" s="121"/>
      <c r="K20" s="121"/>
      <c r="L20" s="121"/>
      <c r="M20" s="124"/>
      <c r="N20" s="134"/>
    </row>
    <row r="21" spans="1:14" ht="33" customHeight="1">
      <c r="A21" s="338"/>
      <c r="B21" s="390" t="s">
        <v>758</v>
      </c>
      <c r="C21" s="388"/>
      <c r="D21" s="388"/>
      <c r="E21" s="388"/>
      <c r="F21" s="388"/>
      <c r="G21" s="388"/>
      <c r="H21" s="388"/>
      <c r="I21" s="388"/>
      <c r="J21" s="388"/>
      <c r="K21" s="388"/>
      <c r="L21" s="388"/>
      <c r="M21" s="389"/>
      <c r="N21" s="127"/>
    </row>
    <row r="22" spans="1:14">
      <c r="A22" s="338"/>
      <c r="B22" s="118"/>
      <c r="C22" s="119"/>
      <c r="D22" s="119"/>
      <c r="E22" s="116"/>
      <c r="F22" s="119"/>
      <c r="G22" s="119"/>
      <c r="H22" s="119"/>
      <c r="I22" s="119"/>
      <c r="J22" s="122"/>
      <c r="K22" s="116"/>
      <c r="L22" s="116"/>
      <c r="M22" s="117"/>
      <c r="N22" s="116"/>
    </row>
    <row r="23" spans="1:14" ht="14.1" thickBot="1">
      <c r="A23" s="305"/>
      <c r="B23" s="339"/>
      <c r="C23" s="340"/>
      <c r="D23" s="340"/>
      <c r="E23" s="340"/>
      <c r="F23" s="340"/>
      <c r="G23" s="340"/>
      <c r="H23" s="115"/>
      <c r="I23" s="115"/>
      <c r="J23" s="115"/>
      <c r="K23" s="115"/>
      <c r="L23" s="115"/>
      <c r="M23" s="176"/>
      <c r="N23" s="119"/>
    </row>
    <row r="24" spans="1:14" ht="14.1" thickBot="1">
      <c r="A24" s="278" t="s">
        <v>57</v>
      </c>
      <c r="B24" s="295"/>
      <c r="C24" s="296"/>
      <c r="D24" s="296"/>
      <c r="E24" s="296"/>
      <c r="F24" s="296"/>
      <c r="G24" s="296"/>
      <c r="H24" s="296"/>
      <c r="I24" s="296"/>
      <c r="J24" s="296"/>
      <c r="K24" s="296"/>
      <c r="L24" s="296"/>
      <c r="M24" s="297"/>
      <c r="N24" s="125"/>
    </row>
    <row r="25" spans="1:14" ht="32.1" customHeight="1" thickBot="1">
      <c r="A25" s="294"/>
      <c r="C25" s="286" t="s">
        <v>42</v>
      </c>
      <c r="D25" s="287"/>
      <c r="E25" s="105" t="e">
        <f ca="1">IF(VLOOKUP($A$2,Table1[[Practice no.]:[1]],31,FALSE)="N/A","",VLOOKUP($A$2,Table1[[Practice no.]:[1]],31,FALSE))</f>
        <v>#VALUE!</v>
      </c>
      <c r="F25" s="286" t="s">
        <v>520</v>
      </c>
      <c r="G25" s="287"/>
      <c r="H25" s="105" t="e">
        <f ca="1">IF(VLOOKUP($A$2,Table1[[Practice no.]:[7]],37,FALSE)="N/A","",VLOOKUP($A$2,Table1[[Practice no.]:[7]],37,FALSE))</f>
        <v>#VALUE!</v>
      </c>
      <c r="M25" s="107"/>
    </row>
    <row r="26" spans="1:14" ht="32.1" customHeight="1" thickBot="1">
      <c r="A26" s="294"/>
      <c r="C26" s="286" t="s">
        <v>44</v>
      </c>
      <c r="D26" s="287"/>
      <c r="E26" s="105" t="e">
        <f ca="1">IF(VLOOKUP($A$2,Table1[[Practice no.]:[2]],32,FALSE)="N/A","",VLOOKUP($A$2,Table1[[Practice no.]:[2]],32,FALSE))</f>
        <v>#VALUE!</v>
      </c>
      <c r="F26" s="286" t="s">
        <v>45</v>
      </c>
      <c r="G26" s="287"/>
      <c r="H26" s="105" t="e">
        <f ca="1">IF(VLOOKUP($A$2,Table1[[Practice no.]:[8]],38,FALSE)="N/A","",VLOOKUP($A$2,Table1[[Practice no.]:[8]],38,FALSE))</f>
        <v>#VALUE!</v>
      </c>
      <c r="M26" s="107"/>
    </row>
    <row r="27" spans="1:14" ht="32.1" customHeight="1" thickBot="1">
      <c r="A27" s="294"/>
      <c r="C27" s="286" t="s">
        <v>46</v>
      </c>
      <c r="D27" s="287"/>
      <c r="E27" s="105" t="e">
        <f ca="1">IF(VLOOKUP($A$2,Table1[[Practice no.]:[3]],33,FALSE)="N/A","",VLOOKUP($A$2,Table1[[Practice no.]:[3]],33,FALSE))</f>
        <v>#VALUE!</v>
      </c>
      <c r="F27" s="286" t="s">
        <v>47</v>
      </c>
      <c r="G27" s="287"/>
      <c r="H27" s="105" t="e">
        <f ca="1">IF(VLOOKUP($A$2,Table1[[Practice no.]:[9]],39,FALSE)="N/A","",VLOOKUP($A$2,Table1[[Practice no.]:[9]],39,FALSE))</f>
        <v>#VALUE!</v>
      </c>
      <c r="M27" s="107"/>
    </row>
    <row r="28" spans="1:14" ht="32.1" customHeight="1" thickBot="1">
      <c r="A28" s="294"/>
      <c r="C28" s="286" t="s">
        <v>48</v>
      </c>
      <c r="D28" s="287"/>
      <c r="E28" s="105" t="e">
        <f ca="1">IF(VLOOKUP($A$2,Table1[[Practice no.]:[4]],34,FALSE)="N/A","",VLOOKUP($A$2,Table1[[Practice no.]:[4]],34,FALSE))</f>
        <v>#VALUE!</v>
      </c>
      <c r="F28" s="286" t="s">
        <v>49</v>
      </c>
      <c r="G28" s="287"/>
      <c r="H28" s="105" t="e">
        <f ca="1">IF(VLOOKUP($A$2,Table1[[Practice no.]:[10]],40,FALSE)="N/A","",VLOOKUP($A$2,Table1[[Practice no.]:[10]],40,FALSE))</f>
        <v>#VALUE!</v>
      </c>
      <c r="M28" s="107"/>
    </row>
    <row r="29" spans="1:14" ht="32.1" customHeight="1" thickBot="1">
      <c r="A29" s="294"/>
      <c r="C29" s="286" t="s">
        <v>50</v>
      </c>
      <c r="D29" s="287"/>
      <c r="E29" s="105" t="e">
        <f ca="1">IF(VLOOKUP($A$2,Table1[[Practice no.]:[5]],35,FALSE)="N/A","",VLOOKUP($A$2,Table1[[Practice no.]:[5]],35,FALSE))</f>
        <v>#VALUE!</v>
      </c>
      <c r="F29" s="286" t="s">
        <v>51</v>
      </c>
      <c r="G29" s="287"/>
      <c r="H29" s="105" t="e">
        <f ca="1">IF(VLOOKUP($A$2,Table1[[Practice no.]:[11]],41,FALSE)="N/A","",VLOOKUP($A$2,Table1[[Practice no.]:[11]],41,FALSE))</f>
        <v>#VALUE!</v>
      </c>
      <c r="M29" s="107"/>
    </row>
    <row r="30" spans="1:14" ht="32.1" customHeight="1" thickBot="1">
      <c r="A30" s="294"/>
      <c r="C30" s="286" t="s">
        <v>52</v>
      </c>
      <c r="D30" s="287"/>
      <c r="E30" s="105" t="e">
        <f ca="1">IF(VLOOKUP($A$2,Table1[[Practice no.]:[6]],36,FALSE)="N/A","",VLOOKUP($A$2,Table1[[Practice no.]:[6]],36,FALSE))</f>
        <v>#VALUE!</v>
      </c>
      <c r="F30" s="286" t="s">
        <v>53</v>
      </c>
      <c r="G30" s="287"/>
      <c r="H30" s="105" t="e">
        <f ca="1">IF(VLOOKUP($A$2,Table1[[Practice no.]:[12]],42,FALSE)="N/A","",VLOOKUP($A$2,Table1[[Practice no.]:[12]],42,FALSE))</f>
        <v>#VALUE!</v>
      </c>
      <c r="M30" s="107"/>
    </row>
    <row r="31" spans="1:14" ht="14.1" thickBot="1">
      <c r="A31" s="279"/>
      <c r="B31" s="288"/>
      <c r="C31" s="289"/>
      <c r="D31" s="289"/>
      <c r="E31" s="289"/>
      <c r="F31" s="289"/>
      <c r="G31" s="289"/>
      <c r="H31" s="289"/>
      <c r="I31" s="289"/>
      <c r="J31" s="289"/>
      <c r="K31" s="289"/>
      <c r="L31" s="289"/>
      <c r="M31" s="290"/>
      <c r="N31" s="125"/>
    </row>
    <row r="32" spans="1:14" ht="252" customHeight="1" thickBot="1">
      <c r="A32" s="92" t="s">
        <v>521</v>
      </c>
      <c r="B32" s="291" t="s">
        <v>759</v>
      </c>
      <c r="C32" s="292"/>
      <c r="D32" s="292"/>
      <c r="E32" s="292"/>
      <c r="F32" s="292"/>
      <c r="G32" s="292"/>
      <c r="H32" s="292"/>
      <c r="I32" s="292"/>
      <c r="J32" s="292"/>
      <c r="K32" s="292"/>
      <c r="L32" s="292"/>
      <c r="M32" s="293"/>
      <c r="N32" s="122"/>
    </row>
    <row r="33" spans="1:14" ht="80.849999999999994" customHeight="1">
      <c r="A33" s="278" t="s">
        <v>523</v>
      </c>
      <c r="B33" s="394" t="s">
        <v>760</v>
      </c>
      <c r="C33" s="395"/>
      <c r="D33" s="395"/>
      <c r="E33" s="395"/>
      <c r="F33" s="395"/>
      <c r="G33" s="395"/>
      <c r="H33" s="395"/>
      <c r="I33" s="395"/>
      <c r="J33" s="395"/>
      <c r="K33" s="395"/>
      <c r="L33" s="395"/>
      <c r="M33" s="396"/>
      <c r="N33" s="133"/>
    </row>
    <row r="34" spans="1:14" ht="193.35" customHeight="1" thickBot="1">
      <c r="A34" s="279"/>
      <c r="B34" s="397"/>
      <c r="C34" s="398"/>
      <c r="D34" s="398"/>
      <c r="E34" s="398"/>
      <c r="F34" s="398"/>
      <c r="G34" s="398"/>
      <c r="H34" s="398"/>
      <c r="I34" s="398"/>
      <c r="J34" s="398"/>
      <c r="K34" s="398"/>
      <c r="L34" s="398"/>
      <c r="M34" s="399"/>
      <c r="N34" s="133"/>
    </row>
  </sheetData>
  <sheetProtection sheet="1" objects="1" scenarios="1"/>
  <mergeCells count="45">
    <mergeCell ref="B2:M2"/>
    <mergeCell ref="O2:Q2"/>
    <mergeCell ref="S2:U2"/>
    <mergeCell ref="B3:M3"/>
    <mergeCell ref="A4:A14"/>
    <mergeCell ref="B4:M4"/>
    <mergeCell ref="C5:D6"/>
    <mergeCell ref="C7:D8"/>
    <mergeCell ref="F7:G7"/>
    <mergeCell ref="F8:G8"/>
    <mergeCell ref="C9:D10"/>
    <mergeCell ref="G9:H9"/>
    <mergeCell ref="G10:H10"/>
    <mergeCell ref="C11:D12"/>
    <mergeCell ref="F11:G11"/>
    <mergeCell ref="H11:I11"/>
    <mergeCell ref="F12:G12"/>
    <mergeCell ref="H12:I12"/>
    <mergeCell ref="C28:D28"/>
    <mergeCell ref="F28:G28"/>
    <mergeCell ref="B13:M13"/>
    <mergeCell ref="B14:M14"/>
    <mergeCell ref="A15:A17"/>
    <mergeCell ref="A18:A19"/>
    <mergeCell ref="B18:M19"/>
    <mergeCell ref="A20:A23"/>
    <mergeCell ref="B21:G21"/>
    <mergeCell ref="H21:M21"/>
    <mergeCell ref="B23:G23"/>
    <mergeCell ref="A33:A34"/>
    <mergeCell ref="B33:M34"/>
    <mergeCell ref="C29:D29"/>
    <mergeCell ref="F29:G29"/>
    <mergeCell ref="C30:D30"/>
    <mergeCell ref="F30:G30"/>
    <mergeCell ref="B31:M31"/>
    <mergeCell ref="B32:M32"/>
    <mergeCell ref="A24:A31"/>
    <mergeCell ref="B24:M24"/>
    <mergeCell ref="C25:D25"/>
    <mergeCell ref="F25:G25"/>
    <mergeCell ref="C26:D26"/>
    <mergeCell ref="F26:G26"/>
    <mergeCell ref="C27:D27"/>
    <mergeCell ref="F27:G27"/>
  </mergeCells>
  <pageMargins left="0.7" right="0.7" top="0.75" bottom="0.75" header="0.3" footer="0.3"/>
  <headerFooter>
    <oddFooter>&amp;C_x000D_&amp;1#&amp;"Calibri"&amp;8&amp;K000000 INTERNAL. This information is accessible to ADB Management and staff. It may be shared outside ADB with appropriate permission.</oddFooter>
  </headerFooter>
  <drawing r:id="rId1"/>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0038385-E543-4A3D-B117-4C7D3F679EB7}">
  <sheetPr codeName="Sheet48"/>
  <dimension ref="A1:U34"/>
  <sheetViews>
    <sheetView topLeftCell="B1" zoomScale="70" zoomScaleNormal="70" workbookViewId="0">
      <pane ySplit="2" topLeftCell="A33" activePane="bottomLeft" state="frozen"/>
      <selection pane="bottomLeft" activeCell="A2" sqref="A2"/>
      <selection activeCell="A2" sqref="A2"/>
    </sheetView>
  </sheetViews>
  <sheetFormatPr defaultColWidth="8.85546875" defaultRowHeight="12.95"/>
  <cols>
    <col min="1" max="1" width="15.28515625" style="106" customWidth="1"/>
    <col min="2" max="13" width="11.85546875" style="106" customWidth="1"/>
    <col min="14" max="14" width="5.140625" style="106" customWidth="1"/>
    <col min="15" max="16" width="8.85546875" style="106"/>
    <col min="17" max="17" width="8.85546875" style="106" customWidth="1"/>
    <col min="18" max="18" width="2.28515625" style="106" customWidth="1"/>
    <col min="19" max="16384" width="8.85546875" style="106"/>
  </cols>
  <sheetData>
    <row r="1" spans="1:21" ht="14.1" thickBot="1"/>
    <row r="2" spans="1:21" ht="22.35" customHeight="1" thickBot="1">
      <c r="A2" s="89" t="e" cm="1">
        <f t="array" aca="1" ref="A2" ca="1">MID(CELL("filename",A2),FIND("]",CELL("filename",A2))+1,255)</f>
        <v>#VALUE!</v>
      </c>
      <c r="B2" s="318" t="e">
        <f ca="1">IF(VLOOKUP(A2,'Raw Data'!C6:D154,2,FALSE)="","",VLOOKUP(A2,'Raw Data'!C6:D154,2,FALSE))</f>
        <v>#VALUE!</v>
      </c>
      <c r="C2" s="319"/>
      <c r="D2" s="319"/>
      <c r="E2" s="319"/>
      <c r="F2" s="319"/>
      <c r="G2" s="319"/>
      <c r="H2" s="319"/>
      <c r="I2" s="319"/>
      <c r="J2" s="319"/>
      <c r="K2" s="319"/>
      <c r="L2" s="319"/>
      <c r="M2" s="320"/>
      <c r="N2" s="136"/>
      <c r="O2" s="386" t="str">
        <f>HYPERLINK("#'National level'!A15","Back to National level sheet")</f>
        <v>Back to National level sheet</v>
      </c>
      <c r="P2" s="321"/>
      <c r="Q2" s="321"/>
      <c r="S2" s="387" t="str">
        <f>HYPERLINK("#'Project level'!A21","Back to Project level sheet")</f>
        <v>Back to Project level sheet</v>
      </c>
      <c r="T2" s="387"/>
      <c r="U2" s="387"/>
    </row>
    <row r="3" spans="1:21" ht="174" customHeight="1" thickBot="1">
      <c r="A3" s="90" t="s">
        <v>500</v>
      </c>
      <c r="B3" s="323" t="s">
        <v>761</v>
      </c>
      <c r="C3" s="324"/>
      <c r="D3" s="324"/>
      <c r="E3" s="324"/>
      <c r="F3" s="324"/>
      <c r="G3" s="324"/>
      <c r="H3" s="324"/>
      <c r="I3" s="324"/>
      <c r="J3" s="324"/>
      <c r="K3" s="324"/>
      <c r="L3" s="324"/>
      <c r="M3" s="325"/>
      <c r="N3" s="122"/>
    </row>
    <row r="4" spans="1:21" ht="14.1" thickBot="1">
      <c r="A4" s="278" t="s">
        <v>502</v>
      </c>
      <c r="B4" s="295"/>
      <c r="C4" s="296"/>
      <c r="D4" s="296"/>
      <c r="E4" s="296"/>
      <c r="F4" s="296"/>
      <c r="G4" s="296"/>
      <c r="H4" s="296"/>
      <c r="I4" s="296"/>
      <c r="J4" s="296"/>
      <c r="K4" s="296"/>
      <c r="L4" s="296"/>
      <c r="M4" s="297"/>
      <c r="N4" s="125"/>
    </row>
    <row r="5" spans="1:21" ht="26.85" customHeight="1" thickBot="1">
      <c r="A5" s="294"/>
      <c r="C5" s="326" t="s">
        <v>77</v>
      </c>
      <c r="D5" s="327"/>
      <c r="E5" s="93" t="s">
        <v>78</v>
      </c>
      <c r="F5" s="93" t="s">
        <v>79</v>
      </c>
      <c r="G5" s="93" t="s">
        <v>80</v>
      </c>
      <c r="H5" s="93" t="s">
        <v>81</v>
      </c>
      <c r="I5" s="93" t="s">
        <v>82</v>
      </c>
      <c r="M5" s="107"/>
    </row>
    <row r="6" spans="1:21" ht="15" thickBot="1">
      <c r="A6" s="294"/>
      <c r="C6" s="328"/>
      <c r="D6" s="329"/>
      <c r="E6" s="94" t="e">
        <f ca="1">IF(VLOOKUP($A$2,Table1[[Practice no.]:[Mt]],3,FALSE)="N/A","",VLOOKUP($A$2,Table1[[Practice no.]:[Mt]],3,FALSE))</f>
        <v>#VALUE!</v>
      </c>
      <c r="F6" s="94" t="e">
        <f ca="1">IF(VLOOKUP($A$2,Table1[[Practice no.]:[F]],4,FALSE)="N/A","",VLOOKUP($A$2,Table1[[Practice no.]:[F]],4,FALSE))</f>
        <v>#VALUE!</v>
      </c>
      <c r="G6" s="94" t="e">
        <f ca="1">IF(VLOOKUP($A$2,Table1[[Practice no.]:[A]],5,FALSE)="N/A","",VLOOKUP($A$2,Table1[[Practice no.]:[A]],5,FALSE))</f>
        <v>#VALUE!</v>
      </c>
      <c r="H6" s="94" t="e">
        <f ca="1">IF(VLOOKUP($A$2,Table1[[Practice no.]:[T]],6,FALSE)="N/A","",VLOOKUP($A$2,Table1[[Practice no.]:[T]],6,FALSE))</f>
        <v>#VALUE!</v>
      </c>
      <c r="I6" s="94" t="e">
        <f ca="1">IF(VLOOKUP($A$2,Table1[[Practice no.]:[PI]],7,FALSE)="N/A","",VLOOKUP($A$2,Table1[[Practice no.]:[PI]],7,FALSE))</f>
        <v>#VALUE!</v>
      </c>
      <c r="M6" s="107"/>
    </row>
    <row r="7" spans="1:21" ht="26.85" customHeight="1" thickBot="1">
      <c r="A7" s="294"/>
      <c r="C7" s="326" t="s">
        <v>83</v>
      </c>
      <c r="D7" s="327"/>
      <c r="E7" s="95" t="s">
        <v>84</v>
      </c>
      <c r="F7" s="330" t="s">
        <v>85</v>
      </c>
      <c r="G7" s="331"/>
      <c r="H7" s="95" t="s">
        <v>86</v>
      </c>
      <c r="I7" s="95" t="s">
        <v>87</v>
      </c>
      <c r="M7" s="107"/>
    </row>
    <row r="8" spans="1:21" ht="15" thickBot="1">
      <c r="A8" s="294"/>
      <c r="C8" s="328"/>
      <c r="D8" s="329"/>
      <c r="E8" s="94" t="e">
        <f ca="1">IF(VLOOKUP($A$2,Table1[[Practice no.]:[LR]],8,FALSE)="N/A","",VLOOKUP(A$2,Table1[[Practice no.]:[LR]],8,FALSE))</f>
        <v>#VALUE!</v>
      </c>
      <c r="F8" s="311" t="e">
        <f ca="1">IF(VLOOKUP($A$2,Table1[[Practice no.]:[PH]],9,FALSE)="N/A","",VLOOKUP($A$2,Table1[[Practice no.]:[PH]],9,FALSE))</f>
        <v>#VALUE!</v>
      </c>
      <c r="G8" s="312"/>
      <c r="H8" s="94" t="e">
        <f ca="1">IF(VLOOKUP($A$2,Table1[[Practice no.]:[EH]],10,FALSE)="N/A","",VLOOKUP($A$2,Table1[[Practice no.]:[EH]],10,FALSE))</f>
        <v>#VALUE!</v>
      </c>
      <c r="I8" s="94" t="e">
        <f ca="1">IF(VLOOKUP($A$2,Table1[[Practice no.]:[UR]],11,FALSE)="N/A","",VLOOKUP($A$2,Table1[[Practice no.]:[UR]],11,FALSE))</f>
        <v>#VALUE!</v>
      </c>
      <c r="M8" s="107"/>
    </row>
    <row r="9" spans="1:21" ht="26.85" customHeight="1" thickBot="1">
      <c r="A9" s="294"/>
      <c r="C9" s="332" t="s">
        <v>88</v>
      </c>
      <c r="D9" s="333"/>
      <c r="E9" s="95" t="s">
        <v>89</v>
      </c>
      <c r="F9" s="95" t="s">
        <v>90</v>
      </c>
      <c r="G9" s="330" t="s">
        <v>91</v>
      </c>
      <c r="H9" s="331"/>
      <c r="I9" s="95" t="s">
        <v>92</v>
      </c>
      <c r="M9" s="107"/>
    </row>
    <row r="10" spans="1:21" ht="15" thickBot="1">
      <c r="A10" s="294"/>
      <c r="C10" s="334"/>
      <c r="D10" s="335"/>
      <c r="E10" s="94" t="e">
        <f ca="1">IF(VLOOKUP($A$2,Table1[[Practice no.]:[P]],12,FALSE)="N/A","",VLOOKUP($A$2,Table1[[Practice no.]:[P]],12,FALSE))</f>
        <v>#VALUE!</v>
      </c>
      <c r="F10" s="94" t="e">
        <f ca="1">IF(VLOOKUP($A$2,Table1[[Practice no.]:[D]],13,FALSE)="N/A","",VLOOKUP($A$2,Table1[[Practice no.]:[D]],13,FALSE))</f>
        <v>#VALUE!</v>
      </c>
      <c r="G10" s="313" t="e">
        <f ca="1">IF(VLOOKUP($A$2,Table1[[Practice no.]:[C]],14,FALSE)="N/A","",VLOOKUP($A$2,Table1[[Practice no.]:[C]],14,FALSE))</f>
        <v>#VALUE!</v>
      </c>
      <c r="H10" s="314"/>
      <c r="I10" s="96" t="e">
        <f ca="1">IF(VLOOKUP($A$2,Table1[[Practice no.]:[M]],15,FALSE)="N/A","",VLOOKUP($A$2,Table1[[Practice no.]:[M]],15,FALSE))</f>
        <v>#VALUE!</v>
      </c>
      <c r="M10" s="107"/>
    </row>
    <row r="11" spans="1:21" ht="14.1" customHeight="1" thickBot="1">
      <c r="A11" s="294"/>
      <c r="C11" s="332" t="s">
        <v>93</v>
      </c>
      <c r="D11" s="333"/>
      <c r="E11" s="95" t="s">
        <v>94</v>
      </c>
      <c r="F11" s="330" t="s">
        <v>95</v>
      </c>
      <c r="G11" s="331"/>
      <c r="H11" s="330" t="s">
        <v>96</v>
      </c>
      <c r="I11" s="331"/>
      <c r="M11" s="107"/>
    </row>
    <row r="12" spans="1:21" ht="15" thickBot="1">
      <c r="A12" s="294"/>
      <c r="C12" s="334"/>
      <c r="D12" s="335"/>
      <c r="E12" s="94" t="e">
        <f ca="1">IF(VLOOKUP($A$2,Table1[[Practice no.]:[In]],16,FALSE)="N/A","",VLOOKUP($A$2,Table1[[Practice no.]:[In]],16,FALSE))</f>
        <v>#VALUE!</v>
      </c>
      <c r="F12" s="311" t="e">
        <f ca="1">IF(VLOOKUP($A$2,Table1[[Practice no.]:[Pr]],17,FALSE)="N/A","",VLOOKUP($A$2,Table1[[Practice no.]:[Pr]],17,FALSE))</f>
        <v>#VALUE!</v>
      </c>
      <c r="G12" s="312"/>
      <c r="H12" s="313" t="e">
        <f ca="1">IF(VLOOKUP($A$2,Table1[[Practice no.]:[Tr]],18,FALSE)="N/A","",VLOOKUP($A$2,Table1[[Practice no.]:[Tr]],18,FALSE))</f>
        <v>#VALUE!</v>
      </c>
      <c r="I12" s="314"/>
      <c r="M12" s="107"/>
    </row>
    <row r="13" spans="1:21">
      <c r="A13" s="294"/>
      <c r="B13" s="315"/>
      <c r="C13" s="316"/>
      <c r="D13" s="316"/>
      <c r="E13" s="316"/>
      <c r="F13" s="316"/>
      <c r="G13" s="316"/>
      <c r="H13" s="316"/>
      <c r="I13" s="316"/>
      <c r="J13" s="316"/>
      <c r="K13" s="316"/>
      <c r="L13" s="316"/>
      <c r="M13" s="317"/>
      <c r="N13" s="125"/>
    </row>
    <row r="14" spans="1:21" ht="14.1" thickBot="1">
      <c r="A14" s="279"/>
      <c r="B14" s="288"/>
      <c r="C14" s="289"/>
      <c r="D14" s="289"/>
      <c r="E14" s="289"/>
      <c r="F14" s="289"/>
      <c r="G14" s="289"/>
      <c r="H14" s="289"/>
      <c r="I14" s="289"/>
      <c r="J14" s="289"/>
      <c r="K14" s="289"/>
      <c r="L14" s="289"/>
      <c r="M14" s="290"/>
      <c r="N14" s="125"/>
    </row>
    <row r="15" spans="1:21">
      <c r="A15" s="278" t="s">
        <v>503</v>
      </c>
      <c r="B15" s="97">
        <v>1</v>
      </c>
      <c r="C15" s="97">
        <v>2</v>
      </c>
      <c r="D15" s="97">
        <v>3</v>
      </c>
      <c r="E15" s="98">
        <v>4</v>
      </c>
      <c r="F15" s="98">
        <v>5</v>
      </c>
      <c r="G15" s="98">
        <v>6</v>
      </c>
      <c r="H15" s="99">
        <v>7</v>
      </c>
      <c r="I15" s="99">
        <v>8</v>
      </c>
      <c r="J15" s="99">
        <v>9</v>
      </c>
      <c r="K15" s="100">
        <v>10</v>
      </c>
      <c r="L15" s="100">
        <v>11</v>
      </c>
      <c r="M15" s="100">
        <v>12</v>
      </c>
      <c r="N15" s="137"/>
    </row>
    <row r="16" spans="1:21" ht="17.100000000000001" thickBot="1">
      <c r="A16" s="294"/>
      <c r="B16" s="101" t="s">
        <v>504</v>
      </c>
      <c r="C16" s="101" t="s">
        <v>505</v>
      </c>
      <c r="D16" s="101" t="s">
        <v>506</v>
      </c>
      <c r="E16" s="102" t="s">
        <v>507</v>
      </c>
      <c r="F16" s="102" t="s">
        <v>508</v>
      </c>
      <c r="G16" s="102" t="s">
        <v>509</v>
      </c>
      <c r="H16" s="103" t="s">
        <v>510</v>
      </c>
      <c r="I16" s="103" t="s">
        <v>511</v>
      </c>
      <c r="J16" s="103" t="s">
        <v>512</v>
      </c>
      <c r="K16" s="104" t="s">
        <v>513</v>
      </c>
      <c r="L16" s="104" t="s">
        <v>514</v>
      </c>
      <c r="M16" s="104" t="s">
        <v>515</v>
      </c>
      <c r="N16" s="137"/>
    </row>
    <row r="17" spans="1:14" ht="23.1" customHeight="1" thickBot="1">
      <c r="A17" s="279"/>
      <c r="B17" s="112" t="e">
        <f ca="1">IF(VLOOKUP($A$2,Table1[[Practice no.]:[ 1 C02]],19,FALSE)="N/A","",VLOOKUP(VLOOKUP($A$2,Table1[[Practice no.]:[ 1 C02]],19,FALSE),List!$A$2:$B$3,2,FALSE))</f>
        <v>#VALUE!</v>
      </c>
      <c r="C17" s="112" t="e">
        <f ca="1">IF(VLOOKUP($A$2,Table1[[Practice no.]:[2 Res]],20,FALSE)="N/A","",VLOOKUP(VLOOKUP($A$2,Table1[[Practice no.]:[2 Res]],20,FALSE),List!$A$2:$B$3,2,FALSE))</f>
        <v>#VALUE!</v>
      </c>
      <c r="D17" s="112" t="e">
        <f ca="1">IF(VLOOKUP($A$2,Table1[[Practice no.]:[3 W&amp;L]],21,FALSE)="N/A","",VLOOKUP(VLOOKUP($A$2,Table1[[Practice no.]:[3 W&amp;L]],21,FALSE),List!$A$2:$B$3,2,FALSE))</f>
        <v>#VALUE!</v>
      </c>
      <c r="E17" s="112" t="e">
        <f ca="1">IF(VLOOKUP($A$2,Table1[[Practice no.]:[4 
Pol]],22,FALSE)="N/A","",VLOOKUP(VLOOKUP($A$2,Table1[[Practice no.]:[4 
Pol]],22,FALSE),List!$A$2:$B$3,2,FALSE))</f>
        <v>#VALUE!</v>
      </c>
      <c r="F17" s="112" t="e">
        <f ca="1">IF(VLOOKUP($A$2,Table1[[Practice no.]:[5 QoL]],23,FALSE)="N/A","",VLOOKUP(VLOOKUP($A$2,Table1[[Practice no.]:[5 QoL]],23,FALSE),List!$A$2:$B$3,2,FALSE))</f>
        <v>#VALUE!</v>
      </c>
      <c r="G17" s="112" t="e">
        <f ca="1">IF(VLOOKUP($A$2,Table1[[Practice no.]:[6 
Bio]],24,FALSE)="N/A","",VLOOKUP(VLOOKUP($A$2,Table1[[Practice no.]:[6 
Bio]],24,FALSE),List!$A$2:$B$3,2,FALSE))</f>
        <v>#VALUE!</v>
      </c>
      <c r="H17" s="112" t="e">
        <f ca="1">IF(VLOOKUP($A$2,Table1[[Practice no.]:[7 
Dis]],25,FALSE)="N/A","",VLOOKUP(VLOOKUP($A$2,Table1[[Practice no.]:[7 
Dis]],25,FALSE),List!$A$2:$B$3,2,FALSE))</f>
        <v>#VALUE!</v>
      </c>
      <c r="I17" s="112" t="e">
        <f ca="1">IF(VLOOKUP($A$2,Table1[[Practice no.]:[8 
Mat]],26,FALSE)="N/A","",VLOOKUP(VLOOKUP($A$2,Table1[[Practice no.]:[8 
Mat]],26,FALSE),List!$A$2:$B$3,2,FALSE))</f>
        <v>#VALUE!</v>
      </c>
      <c r="J17" s="112" t="e">
        <f ca="1">IF(VLOOKUP($A$2,Table1[[Practice no.]:[9 
Inc]],27,FALSE)="N/A","",VLOOKUP(VLOOKUP($A$2,Table1[[Practice no.]:[9 
Inc]],27,FALSE),List!$A$2:$B$3,2,FALSE))</f>
        <v>#VALUE!</v>
      </c>
      <c r="K17" s="112" t="e">
        <f ca="1">IF(VLOOKUP($A$2,Table1[[Practice no.]:[10 Con]],28,FALSE)="N/A","",VLOOKUP(VLOOKUP($A$2,Table1[[Practice no.]:[10 Con]],28,FALSE),List!$A$2:$B$3,2,FALSE))</f>
        <v>#VALUE!</v>
      </c>
      <c r="L17" s="112" t="e">
        <f ca="1">IF(VLOOKUP($A$2,Table1[[Practice no.]:[11 Saf]],29,FALSE)="N/A","",VLOOKUP(VLOOKUP($A$2,Table1[[Practice no.]:[11 Saf]],29,FALSE),List!$A$2:$B$3,2,FALSE))</f>
        <v>#VALUE!</v>
      </c>
      <c r="M17" s="112" t="e">
        <f ca="1">IF(VLOOKUP($A$2,Table1[[Practice no.]:[12 Aff]],30,FALSE)="N/A","",VLOOKUP(VLOOKUP($A$2,Table1[[Practice no.]:[12 Aff]],30,FALSE),List!$A$2:$B$3,2,FALSE))</f>
        <v>#VALUE!</v>
      </c>
      <c r="N17" s="138"/>
    </row>
    <row r="18" spans="1:14" ht="125.85" customHeight="1">
      <c r="A18" s="278" t="s">
        <v>516</v>
      </c>
      <c r="B18" s="298" t="s">
        <v>762</v>
      </c>
      <c r="C18" s="299"/>
      <c r="D18" s="299"/>
      <c r="E18" s="299"/>
      <c r="F18" s="299"/>
      <c r="G18" s="299"/>
      <c r="H18" s="299"/>
      <c r="I18" s="299"/>
      <c r="J18" s="299"/>
      <c r="K18" s="299"/>
      <c r="L18" s="299"/>
      <c r="M18" s="300"/>
      <c r="N18" s="133"/>
    </row>
    <row r="19" spans="1:14" ht="317.10000000000002" customHeight="1" thickBot="1">
      <c r="A19" s="279"/>
      <c r="B19" s="301"/>
      <c r="C19" s="302"/>
      <c r="D19" s="302"/>
      <c r="E19" s="302"/>
      <c r="F19" s="302"/>
      <c r="G19" s="302"/>
      <c r="H19" s="302"/>
      <c r="I19" s="302"/>
      <c r="J19" s="302"/>
      <c r="K19" s="302"/>
      <c r="L19" s="302"/>
      <c r="M19" s="303"/>
      <c r="N19" s="133"/>
    </row>
    <row r="20" spans="1:14" ht="206.1" customHeight="1">
      <c r="A20" s="304" t="s">
        <v>518</v>
      </c>
      <c r="B20" s="120"/>
      <c r="C20" s="121"/>
      <c r="D20" s="121"/>
      <c r="E20" s="121"/>
      <c r="F20" s="121"/>
      <c r="G20" s="121"/>
      <c r="H20" s="121"/>
      <c r="I20" s="121"/>
      <c r="J20" s="121"/>
      <c r="K20" s="121"/>
      <c r="L20" s="121"/>
      <c r="M20" s="124"/>
      <c r="N20" s="134"/>
    </row>
    <row r="21" spans="1:14" ht="33" customHeight="1">
      <c r="A21" s="338"/>
      <c r="B21" s="390" t="s">
        <v>763</v>
      </c>
      <c r="C21" s="388"/>
      <c r="D21" s="388"/>
      <c r="E21" s="388"/>
      <c r="F21" s="388"/>
      <c r="G21" s="388"/>
      <c r="H21" s="388"/>
      <c r="I21" s="388"/>
      <c r="J21" s="388"/>
      <c r="K21" s="388"/>
      <c r="L21" s="388"/>
      <c r="M21" s="389"/>
      <c r="N21" s="127"/>
    </row>
    <row r="22" spans="1:14">
      <c r="A22" s="338"/>
      <c r="B22" s="118"/>
      <c r="C22" s="119"/>
      <c r="D22" s="119"/>
      <c r="E22" s="116"/>
      <c r="F22" s="119"/>
      <c r="G22" s="119"/>
      <c r="H22" s="119"/>
      <c r="I22" s="119"/>
      <c r="J22" s="122"/>
      <c r="K22" s="116"/>
      <c r="L22" s="116"/>
      <c r="M22" s="117"/>
      <c r="N22" s="116"/>
    </row>
    <row r="23" spans="1:14" ht="14.1" thickBot="1">
      <c r="A23" s="305"/>
      <c r="B23" s="339"/>
      <c r="C23" s="340"/>
      <c r="D23" s="340"/>
      <c r="E23" s="340"/>
      <c r="F23" s="340"/>
      <c r="G23" s="340"/>
      <c r="H23" s="115"/>
      <c r="I23" s="115"/>
      <c r="J23" s="115"/>
      <c r="K23" s="115"/>
      <c r="L23" s="115"/>
      <c r="M23" s="176"/>
      <c r="N23" s="119"/>
    </row>
    <row r="24" spans="1:14" ht="14.1" thickBot="1">
      <c r="A24" s="278" t="s">
        <v>57</v>
      </c>
      <c r="B24" s="295"/>
      <c r="C24" s="296"/>
      <c r="D24" s="296"/>
      <c r="E24" s="296"/>
      <c r="F24" s="296"/>
      <c r="G24" s="296"/>
      <c r="H24" s="296"/>
      <c r="I24" s="296"/>
      <c r="J24" s="296"/>
      <c r="K24" s="296"/>
      <c r="L24" s="296"/>
      <c r="M24" s="297"/>
      <c r="N24" s="125"/>
    </row>
    <row r="25" spans="1:14" ht="32.1" customHeight="1" thickBot="1">
      <c r="A25" s="294"/>
      <c r="C25" s="286" t="s">
        <v>42</v>
      </c>
      <c r="D25" s="287"/>
      <c r="E25" s="105" t="e">
        <f ca="1">IF(VLOOKUP($A$2,Table1[[Practice no.]:[1]],31,FALSE)="N/A","",VLOOKUP($A$2,Table1[[Practice no.]:[1]],31,FALSE))</f>
        <v>#VALUE!</v>
      </c>
      <c r="F25" s="286" t="s">
        <v>520</v>
      </c>
      <c r="G25" s="287"/>
      <c r="H25" s="105" t="e">
        <f ca="1">IF(VLOOKUP($A$2,Table1[[Practice no.]:[7]],37,FALSE)="N/A","",VLOOKUP($A$2,Table1[[Practice no.]:[7]],37,FALSE))</f>
        <v>#VALUE!</v>
      </c>
      <c r="M25" s="107"/>
    </row>
    <row r="26" spans="1:14" ht="32.1" customHeight="1" thickBot="1">
      <c r="A26" s="294"/>
      <c r="C26" s="286" t="s">
        <v>44</v>
      </c>
      <c r="D26" s="287"/>
      <c r="E26" s="105" t="e">
        <f ca="1">IF(VLOOKUP($A$2,Table1[[Practice no.]:[2]],32,FALSE)="N/A","",VLOOKUP($A$2,Table1[[Practice no.]:[2]],32,FALSE))</f>
        <v>#VALUE!</v>
      </c>
      <c r="F26" s="286" t="s">
        <v>45</v>
      </c>
      <c r="G26" s="287"/>
      <c r="H26" s="105" t="e">
        <f ca="1">IF(VLOOKUP($A$2,Table1[[Practice no.]:[8]],38,FALSE)="N/A","",VLOOKUP($A$2,Table1[[Practice no.]:[8]],38,FALSE))</f>
        <v>#VALUE!</v>
      </c>
      <c r="M26" s="107"/>
    </row>
    <row r="27" spans="1:14" ht="32.1" customHeight="1" thickBot="1">
      <c r="A27" s="294"/>
      <c r="C27" s="286" t="s">
        <v>46</v>
      </c>
      <c r="D27" s="287"/>
      <c r="E27" s="105" t="e">
        <f ca="1">IF(VLOOKUP($A$2,Table1[[Practice no.]:[3]],33,FALSE)="N/A","",VLOOKUP($A$2,Table1[[Practice no.]:[3]],33,FALSE))</f>
        <v>#VALUE!</v>
      </c>
      <c r="F27" s="286" t="s">
        <v>47</v>
      </c>
      <c r="G27" s="287"/>
      <c r="H27" s="105" t="e">
        <f ca="1">IF(VLOOKUP($A$2,Table1[[Practice no.]:[9]],39,FALSE)="N/A","",VLOOKUP($A$2,Table1[[Practice no.]:[9]],39,FALSE))</f>
        <v>#VALUE!</v>
      </c>
      <c r="M27" s="107"/>
    </row>
    <row r="28" spans="1:14" ht="32.1" customHeight="1" thickBot="1">
      <c r="A28" s="294"/>
      <c r="C28" s="286" t="s">
        <v>48</v>
      </c>
      <c r="D28" s="287"/>
      <c r="E28" s="105" t="e">
        <f ca="1">IF(VLOOKUP($A$2,Table1[[Practice no.]:[4]],34,FALSE)="N/A","",VLOOKUP($A$2,Table1[[Practice no.]:[4]],34,FALSE))</f>
        <v>#VALUE!</v>
      </c>
      <c r="F28" s="286" t="s">
        <v>49</v>
      </c>
      <c r="G28" s="287"/>
      <c r="H28" s="105" t="e">
        <f ca="1">IF(VLOOKUP($A$2,Table1[[Practice no.]:[10]],40,FALSE)="N/A","",VLOOKUP($A$2,Table1[[Practice no.]:[10]],40,FALSE))</f>
        <v>#VALUE!</v>
      </c>
      <c r="M28" s="107"/>
    </row>
    <row r="29" spans="1:14" ht="32.1" customHeight="1" thickBot="1">
      <c r="A29" s="294"/>
      <c r="C29" s="286" t="s">
        <v>50</v>
      </c>
      <c r="D29" s="287"/>
      <c r="E29" s="105" t="e">
        <f ca="1">IF(VLOOKUP($A$2,Table1[[Practice no.]:[5]],35,FALSE)="N/A","",VLOOKUP($A$2,Table1[[Practice no.]:[5]],35,FALSE))</f>
        <v>#VALUE!</v>
      </c>
      <c r="F29" s="286" t="s">
        <v>51</v>
      </c>
      <c r="G29" s="287"/>
      <c r="H29" s="105" t="e">
        <f ca="1">IF(VLOOKUP($A$2,Table1[[Practice no.]:[11]],41,FALSE)="N/A","",VLOOKUP($A$2,Table1[[Practice no.]:[11]],41,FALSE))</f>
        <v>#VALUE!</v>
      </c>
      <c r="M29" s="107"/>
    </row>
    <row r="30" spans="1:14" ht="32.1" customHeight="1" thickBot="1">
      <c r="A30" s="294"/>
      <c r="C30" s="286" t="s">
        <v>52</v>
      </c>
      <c r="D30" s="287"/>
      <c r="E30" s="105" t="e">
        <f ca="1">IF(VLOOKUP($A$2,Table1[[Practice no.]:[6]],36,FALSE)="N/A","",VLOOKUP($A$2,Table1[[Practice no.]:[6]],36,FALSE))</f>
        <v>#VALUE!</v>
      </c>
      <c r="F30" s="286" t="s">
        <v>53</v>
      </c>
      <c r="G30" s="287"/>
      <c r="H30" s="105" t="e">
        <f ca="1">IF(VLOOKUP($A$2,Table1[[Practice no.]:[12]],42,FALSE)="N/A","",VLOOKUP($A$2,Table1[[Practice no.]:[12]],42,FALSE))</f>
        <v>#VALUE!</v>
      </c>
      <c r="M30" s="107"/>
    </row>
    <row r="31" spans="1:14" ht="14.1" thickBot="1">
      <c r="A31" s="279"/>
      <c r="B31" s="288"/>
      <c r="C31" s="289"/>
      <c r="D31" s="289"/>
      <c r="E31" s="289"/>
      <c r="F31" s="289"/>
      <c r="G31" s="289"/>
      <c r="H31" s="289"/>
      <c r="I31" s="289"/>
      <c r="J31" s="289"/>
      <c r="K31" s="289"/>
      <c r="L31" s="289"/>
      <c r="M31" s="290"/>
      <c r="N31" s="125"/>
    </row>
    <row r="32" spans="1:14" ht="252" customHeight="1" thickBot="1">
      <c r="A32" s="92" t="s">
        <v>521</v>
      </c>
      <c r="B32" s="291" t="s">
        <v>764</v>
      </c>
      <c r="C32" s="292"/>
      <c r="D32" s="292"/>
      <c r="E32" s="292"/>
      <c r="F32" s="292"/>
      <c r="G32" s="292"/>
      <c r="H32" s="292"/>
      <c r="I32" s="292"/>
      <c r="J32" s="292"/>
      <c r="K32" s="292"/>
      <c r="L32" s="292"/>
      <c r="M32" s="293"/>
      <c r="N32" s="122"/>
    </row>
    <row r="33" spans="1:14" ht="80.849999999999994" customHeight="1">
      <c r="A33" s="278" t="s">
        <v>523</v>
      </c>
      <c r="B33" s="394" t="s">
        <v>765</v>
      </c>
      <c r="C33" s="395"/>
      <c r="D33" s="395"/>
      <c r="E33" s="395"/>
      <c r="F33" s="395"/>
      <c r="G33" s="395"/>
      <c r="H33" s="395"/>
      <c r="I33" s="395"/>
      <c r="J33" s="395"/>
      <c r="K33" s="395"/>
      <c r="L33" s="395"/>
      <c r="M33" s="396"/>
      <c r="N33" s="133"/>
    </row>
    <row r="34" spans="1:14" ht="193.35" customHeight="1" thickBot="1">
      <c r="A34" s="279"/>
      <c r="B34" s="397"/>
      <c r="C34" s="398"/>
      <c r="D34" s="398"/>
      <c r="E34" s="398"/>
      <c r="F34" s="398"/>
      <c r="G34" s="398"/>
      <c r="H34" s="398"/>
      <c r="I34" s="398"/>
      <c r="J34" s="398"/>
      <c r="K34" s="398"/>
      <c r="L34" s="398"/>
      <c r="M34" s="399"/>
      <c r="N34" s="133"/>
    </row>
  </sheetData>
  <sheetProtection sheet="1" objects="1" scenarios="1"/>
  <mergeCells count="45">
    <mergeCell ref="B2:M2"/>
    <mergeCell ref="O2:Q2"/>
    <mergeCell ref="S2:U2"/>
    <mergeCell ref="B3:M3"/>
    <mergeCell ref="A4:A14"/>
    <mergeCell ref="B4:M4"/>
    <mergeCell ref="C5:D6"/>
    <mergeCell ref="C7:D8"/>
    <mergeCell ref="F7:G7"/>
    <mergeCell ref="F8:G8"/>
    <mergeCell ref="C9:D10"/>
    <mergeCell ref="G9:H9"/>
    <mergeCell ref="G10:H10"/>
    <mergeCell ref="C11:D12"/>
    <mergeCell ref="F11:G11"/>
    <mergeCell ref="H11:I11"/>
    <mergeCell ref="F12:G12"/>
    <mergeCell ref="H12:I12"/>
    <mergeCell ref="C28:D28"/>
    <mergeCell ref="F28:G28"/>
    <mergeCell ref="B13:M13"/>
    <mergeCell ref="B14:M14"/>
    <mergeCell ref="A15:A17"/>
    <mergeCell ref="A18:A19"/>
    <mergeCell ref="B18:M19"/>
    <mergeCell ref="A20:A23"/>
    <mergeCell ref="B21:G21"/>
    <mergeCell ref="H21:M21"/>
    <mergeCell ref="B23:G23"/>
    <mergeCell ref="A33:A34"/>
    <mergeCell ref="B33:M34"/>
    <mergeCell ref="C29:D29"/>
    <mergeCell ref="F29:G29"/>
    <mergeCell ref="C30:D30"/>
    <mergeCell ref="F30:G30"/>
    <mergeCell ref="B31:M31"/>
    <mergeCell ref="B32:M32"/>
    <mergeCell ref="A24:A31"/>
    <mergeCell ref="B24:M24"/>
    <mergeCell ref="C25:D25"/>
    <mergeCell ref="F25:G25"/>
    <mergeCell ref="C26:D26"/>
    <mergeCell ref="F26:G26"/>
    <mergeCell ref="C27:D27"/>
    <mergeCell ref="F27:G27"/>
  </mergeCells>
  <pageMargins left="0.7" right="0.7" top="0.75" bottom="0.75" header="0.3" footer="0.3"/>
  <headerFooter>
    <oddFooter>&amp;C_x000D_&amp;1#&amp;"Calibri"&amp;8&amp;K000000 INTERNAL. This information is accessible to ADB Management and staff. It may be shared outside ADB with appropriate permission.</oddFooter>
  </headerFooter>
  <drawing r:id="rId1"/>
</worksheet>
</file>

<file path=xl/worksheets/sheet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D00F991-8420-4598-98EB-6058A104A1A3}">
  <sheetPr codeName="Sheet49"/>
  <dimension ref="A1:U34"/>
  <sheetViews>
    <sheetView zoomScale="70" zoomScaleNormal="70" workbookViewId="0">
      <pane ySplit="2" topLeftCell="A32" activePane="bottomLeft" state="frozen"/>
      <selection pane="bottomLeft" activeCell="A2" sqref="A2"/>
      <selection activeCell="A2" sqref="A2"/>
    </sheetView>
  </sheetViews>
  <sheetFormatPr defaultColWidth="8.85546875" defaultRowHeight="12.95"/>
  <cols>
    <col min="1" max="1" width="15.28515625" style="106" customWidth="1"/>
    <col min="2" max="13" width="11.85546875" style="106" customWidth="1"/>
    <col min="14" max="14" width="5.140625" style="106" customWidth="1"/>
    <col min="15" max="16" width="8.85546875" style="106"/>
    <col min="17" max="17" width="8.85546875" style="106" customWidth="1"/>
    <col min="18" max="18" width="2.28515625" style="106" customWidth="1"/>
    <col min="19" max="16384" width="8.85546875" style="106"/>
  </cols>
  <sheetData>
    <row r="1" spans="1:21" ht="14.1" thickBot="1"/>
    <row r="2" spans="1:21" ht="22.35" customHeight="1" thickBot="1">
      <c r="A2" s="89" t="e" cm="1">
        <f t="array" aca="1" ref="A2" ca="1">MID(CELL("filename",A2),FIND("]",CELL("filename",A2))+1,255)</f>
        <v>#VALUE!</v>
      </c>
      <c r="B2" s="318" t="e">
        <f ca="1">IF(VLOOKUP(A2,'Raw Data'!C6:D154,2,FALSE)="","",VLOOKUP(A2,'Raw Data'!C6:D154,2,FALSE))</f>
        <v>#VALUE!</v>
      </c>
      <c r="C2" s="319"/>
      <c r="D2" s="319"/>
      <c r="E2" s="319"/>
      <c r="F2" s="319"/>
      <c r="G2" s="319"/>
      <c r="H2" s="319"/>
      <c r="I2" s="319"/>
      <c r="J2" s="319"/>
      <c r="K2" s="319"/>
      <c r="L2" s="319"/>
      <c r="M2" s="320"/>
      <c r="N2" s="136"/>
      <c r="O2" s="386" t="str">
        <f>HYPERLINK("#'National level'!A15","Back to National level sheet")</f>
        <v>Back to National level sheet</v>
      </c>
      <c r="P2" s="321"/>
      <c r="Q2" s="321"/>
      <c r="S2" s="387" t="str">
        <f>HYPERLINK("#'Project level'!A21","Back to Project level sheet")</f>
        <v>Back to Project level sheet</v>
      </c>
      <c r="T2" s="387"/>
      <c r="U2" s="387"/>
    </row>
    <row r="3" spans="1:21" ht="174" customHeight="1" thickBot="1">
      <c r="A3" s="90" t="s">
        <v>500</v>
      </c>
      <c r="B3" s="323" t="s">
        <v>766</v>
      </c>
      <c r="C3" s="324"/>
      <c r="D3" s="324"/>
      <c r="E3" s="324"/>
      <c r="F3" s="324"/>
      <c r="G3" s="324"/>
      <c r="H3" s="324"/>
      <c r="I3" s="324"/>
      <c r="J3" s="324"/>
      <c r="K3" s="324"/>
      <c r="L3" s="324"/>
      <c r="M3" s="325"/>
      <c r="N3" s="122"/>
    </row>
    <row r="4" spans="1:21" ht="14.1" thickBot="1">
      <c r="A4" s="278" t="s">
        <v>502</v>
      </c>
      <c r="B4" s="295"/>
      <c r="C4" s="296"/>
      <c r="D4" s="296"/>
      <c r="E4" s="296"/>
      <c r="F4" s="296"/>
      <c r="G4" s="296"/>
      <c r="H4" s="296"/>
      <c r="I4" s="296"/>
      <c r="J4" s="296"/>
      <c r="K4" s="296"/>
      <c r="L4" s="296"/>
      <c r="M4" s="297"/>
      <c r="N4" s="125"/>
    </row>
    <row r="5" spans="1:21" ht="26.85" customHeight="1" thickBot="1">
      <c r="A5" s="294"/>
      <c r="C5" s="326" t="s">
        <v>77</v>
      </c>
      <c r="D5" s="327"/>
      <c r="E5" s="93" t="s">
        <v>78</v>
      </c>
      <c r="F5" s="93" t="s">
        <v>79</v>
      </c>
      <c r="G5" s="93" t="s">
        <v>80</v>
      </c>
      <c r="H5" s="93" t="s">
        <v>81</v>
      </c>
      <c r="I5" s="93" t="s">
        <v>82</v>
      </c>
      <c r="M5" s="107"/>
    </row>
    <row r="6" spans="1:21" ht="15" thickBot="1">
      <c r="A6" s="294"/>
      <c r="C6" s="328"/>
      <c r="D6" s="329"/>
      <c r="E6" s="94" t="e">
        <f ca="1">IF(VLOOKUP($A$2,Table1[[Practice no.]:[Mt]],3,FALSE)="N/A","",VLOOKUP($A$2,Table1[[Practice no.]:[Mt]],3,FALSE))</f>
        <v>#VALUE!</v>
      </c>
      <c r="F6" s="94" t="e">
        <f ca="1">IF(VLOOKUP($A$2,Table1[[Practice no.]:[F]],4,FALSE)="N/A","",VLOOKUP($A$2,Table1[[Practice no.]:[F]],4,FALSE))</f>
        <v>#VALUE!</v>
      </c>
      <c r="G6" s="94" t="e">
        <f ca="1">IF(VLOOKUP($A$2,Table1[[Practice no.]:[A]],5,FALSE)="N/A","",VLOOKUP($A$2,Table1[[Practice no.]:[A]],5,FALSE))</f>
        <v>#VALUE!</v>
      </c>
      <c r="H6" s="94" t="e">
        <f ca="1">IF(VLOOKUP($A$2,Table1[[Practice no.]:[T]],6,FALSE)="N/A","",VLOOKUP($A$2,Table1[[Practice no.]:[T]],6,FALSE))</f>
        <v>#VALUE!</v>
      </c>
      <c r="I6" s="94" t="e">
        <f ca="1">IF(VLOOKUP($A$2,Table1[[Practice no.]:[PI]],7,FALSE)="N/A","",VLOOKUP($A$2,Table1[[Practice no.]:[PI]],7,FALSE))</f>
        <v>#VALUE!</v>
      </c>
      <c r="M6" s="107"/>
    </row>
    <row r="7" spans="1:21" ht="26.85" customHeight="1" thickBot="1">
      <c r="A7" s="294"/>
      <c r="C7" s="326" t="s">
        <v>83</v>
      </c>
      <c r="D7" s="327"/>
      <c r="E7" s="95" t="s">
        <v>84</v>
      </c>
      <c r="F7" s="330" t="s">
        <v>85</v>
      </c>
      <c r="G7" s="331"/>
      <c r="H7" s="95" t="s">
        <v>86</v>
      </c>
      <c r="I7" s="95" t="s">
        <v>87</v>
      </c>
      <c r="M7" s="107"/>
    </row>
    <row r="8" spans="1:21" ht="15" thickBot="1">
      <c r="A8" s="294"/>
      <c r="C8" s="328"/>
      <c r="D8" s="329"/>
      <c r="E8" s="94" t="e">
        <f ca="1">IF(VLOOKUP($A$2,Table1[[Practice no.]:[LR]],8,FALSE)="N/A","",VLOOKUP(A$2,Table1[[Practice no.]:[LR]],8,FALSE))</f>
        <v>#VALUE!</v>
      </c>
      <c r="F8" s="311" t="e">
        <f ca="1">IF(VLOOKUP($A$2,Table1[[Practice no.]:[PH]],9,FALSE)="N/A","",VLOOKUP($A$2,Table1[[Practice no.]:[PH]],9,FALSE))</f>
        <v>#VALUE!</v>
      </c>
      <c r="G8" s="312"/>
      <c r="H8" s="94" t="e">
        <f ca="1">IF(VLOOKUP($A$2,Table1[[Practice no.]:[EH]],10,FALSE)="N/A","",VLOOKUP($A$2,Table1[[Practice no.]:[EH]],10,FALSE))</f>
        <v>#VALUE!</v>
      </c>
      <c r="I8" s="94" t="e">
        <f ca="1">IF(VLOOKUP($A$2,Table1[[Practice no.]:[UR]],11,FALSE)="N/A","",VLOOKUP($A$2,Table1[[Practice no.]:[UR]],11,FALSE))</f>
        <v>#VALUE!</v>
      </c>
      <c r="M8" s="107"/>
    </row>
    <row r="9" spans="1:21" ht="26.85" customHeight="1" thickBot="1">
      <c r="A9" s="294"/>
      <c r="C9" s="332" t="s">
        <v>88</v>
      </c>
      <c r="D9" s="333"/>
      <c r="E9" s="95" t="s">
        <v>89</v>
      </c>
      <c r="F9" s="95" t="s">
        <v>90</v>
      </c>
      <c r="G9" s="330" t="s">
        <v>91</v>
      </c>
      <c r="H9" s="331"/>
      <c r="I9" s="95" t="s">
        <v>92</v>
      </c>
      <c r="M9" s="107"/>
    </row>
    <row r="10" spans="1:21" ht="15" thickBot="1">
      <c r="A10" s="294"/>
      <c r="C10" s="334"/>
      <c r="D10" s="335"/>
      <c r="E10" s="94" t="e">
        <f ca="1">IF(VLOOKUP($A$2,Table1[[Practice no.]:[P]],12,FALSE)="N/A","",VLOOKUP($A$2,Table1[[Practice no.]:[P]],12,FALSE))</f>
        <v>#VALUE!</v>
      </c>
      <c r="F10" s="94" t="e">
        <f ca="1">IF(VLOOKUP($A$2,Table1[[Practice no.]:[D]],13,FALSE)="N/A","",VLOOKUP($A$2,Table1[[Practice no.]:[D]],13,FALSE))</f>
        <v>#VALUE!</v>
      </c>
      <c r="G10" s="313" t="e">
        <f ca="1">IF(VLOOKUP($A$2,Table1[[Practice no.]:[C]],14,FALSE)="N/A","",VLOOKUP($A$2,Table1[[Practice no.]:[C]],14,FALSE))</f>
        <v>#VALUE!</v>
      </c>
      <c r="H10" s="314"/>
      <c r="I10" s="96" t="e">
        <f ca="1">IF(VLOOKUP($A$2,Table1[[Practice no.]:[M]],15,FALSE)="N/A","",VLOOKUP($A$2,Table1[[Practice no.]:[M]],15,FALSE))</f>
        <v>#VALUE!</v>
      </c>
      <c r="M10" s="107"/>
    </row>
    <row r="11" spans="1:21" ht="14.1" customHeight="1" thickBot="1">
      <c r="A11" s="294"/>
      <c r="C11" s="332" t="s">
        <v>93</v>
      </c>
      <c r="D11" s="333"/>
      <c r="E11" s="95" t="s">
        <v>94</v>
      </c>
      <c r="F11" s="330" t="s">
        <v>95</v>
      </c>
      <c r="G11" s="331"/>
      <c r="H11" s="330" t="s">
        <v>96</v>
      </c>
      <c r="I11" s="331"/>
      <c r="M11" s="107"/>
    </row>
    <row r="12" spans="1:21" ht="15" thickBot="1">
      <c r="A12" s="294"/>
      <c r="C12" s="334"/>
      <c r="D12" s="335"/>
      <c r="E12" s="94" t="e">
        <f ca="1">IF(VLOOKUP($A$2,Table1[[Practice no.]:[In]],16,FALSE)="N/A","",VLOOKUP($A$2,Table1[[Practice no.]:[In]],16,FALSE))</f>
        <v>#VALUE!</v>
      </c>
      <c r="F12" s="311" t="e">
        <f ca="1">IF(VLOOKUP($A$2,Table1[[Practice no.]:[Pr]],17,FALSE)="N/A","",VLOOKUP($A$2,Table1[[Practice no.]:[Pr]],17,FALSE))</f>
        <v>#VALUE!</v>
      </c>
      <c r="G12" s="312"/>
      <c r="H12" s="313" t="e">
        <f ca="1">IF(VLOOKUP($A$2,Table1[[Practice no.]:[Tr]],18,FALSE)="N/A","",VLOOKUP($A$2,Table1[[Practice no.]:[Tr]],18,FALSE))</f>
        <v>#VALUE!</v>
      </c>
      <c r="I12" s="314"/>
      <c r="M12" s="107"/>
    </row>
    <row r="13" spans="1:21">
      <c r="A13" s="294"/>
      <c r="B13" s="315"/>
      <c r="C13" s="316"/>
      <c r="D13" s="316"/>
      <c r="E13" s="316"/>
      <c r="F13" s="316"/>
      <c r="G13" s="316"/>
      <c r="H13" s="316"/>
      <c r="I13" s="316"/>
      <c r="J13" s="316"/>
      <c r="K13" s="316"/>
      <c r="L13" s="316"/>
      <c r="M13" s="317"/>
      <c r="N13" s="125"/>
    </row>
    <row r="14" spans="1:21" ht="14.1" thickBot="1">
      <c r="A14" s="279"/>
      <c r="B14" s="288"/>
      <c r="C14" s="289"/>
      <c r="D14" s="289"/>
      <c r="E14" s="289"/>
      <c r="F14" s="289"/>
      <c r="G14" s="289"/>
      <c r="H14" s="289"/>
      <c r="I14" s="289"/>
      <c r="J14" s="289"/>
      <c r="K14" s="289"/>
      <c r="L14" s="289"/>
      <c r="M14" s="290"/>
      <c r="N14" s="125"/>
    </row>
    <row r="15" spans="1:21">
      <c r="A15" s="278" t="s">
        <v>503</v>
      </c>
      <c r="B15" s="97">
        <v>1</v>
      </c>
      <c r="C15" s="97">
        <v>2</v>
      </c>
      <c r="D15" s="97">
        <v>3</v>
      </c>
      <c r="E15" s="98">
        <v>4</v>
      </c>
      <c r="F15" s="98">
        <v>5</v>
      </c>
      <c r="G15" s="98">
        <v>6</v>
      </c>
      <c r="H15" s="99">
        <v>7</v>
      </c>
      <c r="I15" s="99">
        <v>8</v>
      </c>
      <c r="J15" s="99">
        <v>9</v>
      </c>
      <c r="K15" s="100">
        <v>10</v>
      </c>
      <c r="L15" s="100">
        <v>11</v>
      </c>
      <c r="M15" s="100">
        <v>12</v>
      </c>
      <c r="N15" s="137"/>
    </row>
    <row r="16" spans="1:21" ht="17.100000000000001" thickBot="1">
      <c r="A16" s="294"/>
      <c r="B16" s="101" t="s">
        <v>504</v>
      </c>
      <c r="C16" s="101" t="s">
        <v>505</v>
      </c>
      <c r="D16" s="101" t="s">
        <v>506</v>
      </c>
      <c r="E16" s="102" t="s">
        <v>507</v>
      </c>
      <c r="F16" s="102" t="s">
        <v>508</v>
      </c>
      <c r="G16" s="102" t="s">
        <v>509</v>
      </c>
      <c r="H16" s="103" t="s">
        <v>510</v>
      </c>
      <c r="I16" s="103" t="s">
        <v>511</v>
      </c>
      <c r="J16" s="103" t="s">
        <v>512</v>
      </c>
      <c r="K16" s="104" t="s">
        <v>513</v>
      </c>
      <c r="L16" s="104" t="s">
        <v>514</v>
      </c>
      <c r="M16" s="104" t="s">
        <v>515</v>
      </c>
      <c r="N16" s="137"/>
    </row>
    <row r="17" spans="1:14" ht="23.1" customHeight="1" thickBot="1">
      <c r="A17" s="279"/>
      <c r="B17" s="112" t="e">
        <f ca="1">IF(VLOOKUP($A$2,Table1[[Practice no.]:[ 1 C02]],19,FALSE)="N/A","",VLOOKUP(VLOOKUP($A$2,Table1[[Practice no.]:[ 1 C02]],19,FALSE),List!$A$2:$B$3,2,FALSE))</f>
        <v>#VALUE!</v>
      </c>
      <c r="C17" s="112" t="e">
        <f ca="1">IF(VLOOKUP($A$2,Table1[[Practice no.]:[2 Res]],20,FALSE)="N/A","",VLOOKUP(VLOOKUP($A$2,Table1[[Practice no.]:[2 Res]],20,FALSE),List!$A$2:$B$3,2,FALSE))</f>
        <v>#VALUE!</v>
      </c>
      <c r="D17" s="112" t="e">
        <f ca="1">IF(VLOOKUP($A$2,Table1[[Practice no.]:[3 W&amp;L]],21,FALSE)="N/A","",VLOOKUP(VLOOKUP($A$2,Table1[[Practice no.]:[3 W&amp;L]],21,FALSE),List!$A$2:$B$3,2,FALSE))</f>
        <v>#VALUE!</v>
      </c>
      <c r="E17" s="112" t="e">
        <f ca="1">IF(VLOOKUP($A$2,Table1[[Practice no.]:[4 
Pol]],22,FALSE)="N/A","",VLOOKUP(VLOOKUP($A$2,Table1[[Practice no.]:[4 
Pol]],22,FALSE),List!$A$2:$B$3,2,FALSE))</f>
        <v>#VALUE!</v>
      </c>
      <c r="F17" s="112" t="e">
        <f ca="1">IF(VLOOKUP($A$2,Table1[[Practice no.]:[5 QoL]],23,FALSE)="N/A","",VLOOKUP(VLOOKUP($A$2,Table1[[Practice no.]:[5 QoL]],23,FALSE),List!$A$2:$B$3,2,FALSE))</f>
        <v>#VALUE!</v>
      </c>
      <c r="G17" s="112" t="e">
        <f ca="1">IF(VLOOKUP($A$2,Table1[[Practice no.]:[6 
Bio]],24,FALSE)="N/A","",VLOOKUP(VLOOKUP($A$2,Table1[[Practice no.]:[6 
Bio]],24,FALSE),List!$A$2:$B$3,2,FALSE))</f>
        <v>#VALUE!</v>
      </c>
      <c r="H17" s="112" t="e">
        <f ca="1">IF(VLOOKUP($A$2,Table1[[Practice no.]:[7 
Dis]],25,FALSE)="N/A","",VLOOKUP(VLOOKUP($A$2,Table1[[Practice no.]:[7 
Dis]],25,FALSE),List!$A$2:$B$3,2,FALSE))</f>
        <v>#VALUE!</v>
      </c>
      <c r="I17" s="112" t="e">
        <f ca="1">IF(VLOOKUP($A$2,Table1[[Practice no.]:[8 
Mat]],26,FALSE)="N/A","",VLOOKUP(VLOOKUP($A$2,Table1[[Practice no.]:[8 
Mat]],26,FALSE),List!$A$2:$B$3,2,FALSE))</f>
        <v>#VALUE!</v>
      </c>
      <c r="J17" s="112" t="e">
        <f ca="1">IF(VLOOKUP($A$2,Table1[[Practice no.]:[9 
Inc]],27,FALSE)="N/A","",VLOOKUP(VLOOKUP($A$2,Table1[[Practice no.]:[9 
Inc]],27,FALSE),List!$A$2:$B$3,2,FALSE))</f>
        <v>#VALUE!</v>
      </c>
      <c r="K17" s="112" t="e">
        <f ca="1">IF(VLOOKUP($A$2,Table1[[Practice no.]:[10 Con]],28,FALSE)="N/A","",VLOOKUP(VLOOKUP($A$2,Table1[[Practice no.]:[10 Con]],28,FALSE),List!$A$2:$B$3,2,FALSE))</f>
        <v>#VALUE!</v>
      </c>
      <c r="L17" s="112" t="e">
        <f ca="1">IF(VLOOKUP($A$2,Table1[[Practice no.]:[11 Saf]],29,FALSE)="N/A","",VLOOKUP(VLOOKUP($A$2,Table1[[Practice no.]:[11 Saf]],29,FALSE),List!$A$2:$B$3,2,FALSE))</f>
        <v>#VALUE!</v>
      </c>
      <c r="M17" s="112" t="e">
        <f ca="1">IF(VLOOKUP($A$2,Table1[[Practice no.]:[12 Aff]],30,FALSE)="N/A","",VLOOKUP(VLOOKUP($A$2,Table1[[Practice no.]:[12 Aff]],30,FALSE),List!$A$2:$B$3,2,FALSE))</f>
        <v>#VALUE!</v>
      </c>
      <c r="N17" s="138"/>
    </row>
    <row r="18" spans="1:14" ht="125.85" customHeight="1">
      <c r="A18" s="278" t="s">
        <v>516</v>
      </c>
      <c r="B18" s="298" t="s">
        <v>767</v>
      </c>
      <c r="C18" s="299"/>
      <c r="D18" s="299"/>
      <c r="E18" s="299"/>
      <c r="F18" s="299"/>
      <c r="G18" s="299"/>
      <c r="H18" s="299"/>
      <c r="I18" s="299"/>
      <c r="J18" s="299"/>
      <c r="K18" s="299"/>
      <c r="L18" s="299"/>
      <c r="M18" s="300"/>
      <c r="N18" s="133"/>
    </row>
    <row r="19" spans="1:14" ht="317.10000000000002" customHeight="1" thickBot="1">
      <c r="A19" s="279"/>
      <c r="B19" s="301"/>
      <c r="C19" s="302"/>
      <c r="D19" s="302"/>
      <c r="E19" s="302"/>
      <c r="F19" s="302"/>
      <c r="G19" s="302"/>
      <c r="H19" s="302"/>
      <c r="I19" s="302"/>
      <c r="J19" s="302"/>
      <c r="K19" s="302"/>
      <c r="L19" s="302"/>
      <c r="M19" s="303"/>
      <c r="N19" s="133"/>
    </row>
    <row r="20" spans="1:14" ht="206.1" customHeight="1">
      <c r="A20" s="304" t="s">
        <v>518</v>
      </c>
      <c r="B20" s="120"/>
      <c r="C20" s="121"/>
      <c r="D20" s="121"/>
      <c r="E20" s="121"/>
      <c r="F20" s="121"/>
      <c r="G20" s="121"/>
      <c r="H20" s="121"/>
      <c r="I20" s="121"/>
      <c r="J20" s="121"/>
      <c r="K20" s="121"/>
      <c r="L20" s="121"/>
      <c r="M20" s="124"/>
      <c r="N20" s="134"/>
    </row>
    <row r="21" spans="1:14" ht="33" customHeight="1">
      <c r="A21" s="338"/>
      <c r="B21" s="390" t="s">
        <v>768</v>
      </c>
      <c r="C21" s="388"/>
      <c r="D21" s="388"/>
      <c r="E21" s="388"/>
      <c r="F21" s="388"/>
      <c r="G21" s="388"/>
      <c r="H21" s="388"/>
      <c r="I21" s="388"/>
      <c r="J21" s="388"/>
      <c r="K21" s="388"/>
      <c r="L21" s="388"/>
      <c r="M21" s="389"/>
      <c r="N21" s="127"/>
    </row>
    <row r="22" spans="1:14">
      <c r="A22" s="338"/>
      <c r="B22" s="118"/>
      <c r="C22" s="119"/>
      <c r="D22" s="119"/>
      <c r="E22" s="116"/>
      <c r="F22" s="119"/>
      <c r="G22" s="119"/>
      <c r="H22" s="119"/>
      <c r="I22" s="119"/>
      <c r="J22" s="122"/>
      <c r="K22" s="116"/>
      <c r="L22" s="116"/>
      <c r="M22" s="117"/>
      <c r="N22" s="116"/>
    </row>
    <row r="23" spans="1:14" ht="14.1" thickBot="1">
      <c r="A23" s="305"/>
      <c r="B23" s="339"/>
      <c r="C23" s="340"/>
      <c r="D23" s="340"/>
      <c r="E23" s="340"/>
      <c r="F23" s="340"/>
      <c r="G23" s="340"/>
      <c r="H23" s="115"/>
      <c r="I23" s="115"/>
      <c r="J23" s="115"/>
      <c r="K23" s="115"/>
      <c r="L23" s="115"/>
      <c r="M23" s="176"/>
      <c r="N23" s="119"/>
    </row>
    <row r="24" spans="1:14" ht="14.1" thickBot="1">
      <c r="A24" s="278" t="s">
        <v>57</v>
      </c>
      <c r="B24" s="295"/>
      <c r="C24" s="296"/>
      <c r="D24" s="296"/>
      <c r="E24" s="296"/>
      <c r="F24" s="296"/>
      <c r="G24" s="296"/>
      <c r="H24" s="296"/>
      <c r="I24" s="296"/>
      <c r="J24" s="296"/>
      <c r="K24" s="296"/>
      <c r="L24" s="296"/>
      <c r="M24" s="297"/>
      <c r="N24" s="125"/>
    </row>
    <row r="25" spans="1:14" ht="32.1" customHeight="1" thickBot="1">
      <c r="A25" s="294"/>
      <c r="C25" s="286" t="s">
        <v>42</v>
      </c>
      <c r="D25" s="287"/>
      <c r="E25" s="105" t="e">
        <f ca="1">IF(VLOOKUP($A$2,Table1[[Practice no.]:[1]],31,FALSE)="N/A","",VLOOKUP($A$2,Table1[[Practice no.]:[1]],31,FALSE))</f>
        <v>#VALUE!</v>
      </c>
      <c r="F25" s="286" t="s">
        <v>520</v>
      </c>
      <c r="G25" s="287"/>
      <c r="H25" s="105" t="e">
        <f ca="1">IF(VLOOKUP($A$2,Table1[[Practice no.]:[7]],37,FALSE)="N/A","",VLOOKUP($A$2,Table1[[Practice no.]:[7]],37,FALSE))</f>
        <v>#VALUE!</v>
      </c>
      <c r="M25" s="107"/>
    </row>
    <row r="26" spans="1:14" ht="32.1" customHeight="1" thickBot="1">
      <c r="A26" s="294"/>
      <c r="C26" s="286" t="s">
        <v>44</v>
      </c>
      <c r="D26" s="287"/>
      <c r="E26" s="105" t="e">
        <f ca="1">IF(VLOOKUP($A$2,Table1[[Practice no.]:[2]],32,FALSE)="N/A","",VLOOKUP($A$2,Table1[[Practice no.]:[2]],32,FALSE))</f>
        <v>#VALUE!</v>
      </c>
      <c r="F26" s="286" t="s">
        <v>45</v>
      </c>
      <c r="G26" s="287"/>
      <c r="H26" s="105" t="e">
        <f ca="1">IF(VLOOKUP($A$2,Table1[[Practice no.]:[8]],38,FALSE)="N/A","",VLOOKUP($A$2,Table1[[Practice no.]:[8]],38,FALSE))</f>
        <v>#VALUE!</v>
      </c>
      <c r="M26" s="107"/>
    </row>
    <row r="27" spans="1:14" ht="32.1" customHeight="1" thickBot="1">
      <c r="A27" s="294"/>
      <c r="C27" s="286" t="s">
        <v>46</v>
      </c>
      <c r="D27" s="287"/>
      <c r="E27" s="105" t="e">
        <f ca="1">IF(VLOOKUP($A$2,Table1[[Practice no.]:[3]],33,FALSE)="N/A","",VLOOKUP($A$2,Table1[[Practice no.]:[3]],33,FALSE))</f>
        <v>#VALUE!</v>
      </c>
      <c r="F27" s="286" t="s">
        <v>47</v>
      </c>
      <c r="G27" s="287"/>
      <c r="H27" s="105" t="e">
        <f ca="1">IF(VLOOKUP($A$2,Table1[[Practice no.]:[9]],39,FALSE)="N/A","",VLOOKUP($A$2,Table1[[Practice no.]:[9]],39,FALSE))</f>
        <v>#VALUE!</v>
      </c>
      <c r="M27" s="107"/>
    </row>
    <row r="28" spans="1:14" ht="32.1" customHeight="1" thickBot="1">
      <c r="A28" s="294"/>
      <c r="C28" s="286" t="s">
        <v>48</v>
      </c>
      <c r="D28" s="287"/>
      <c r="E28" s="105" t="e">
        <f ca="1">IF(VLOOKUP($A$2,Table1[[Practice no.]:[4]],34,FALSE)="N/A","",VLOOKUP($A$2,Table1[[Practice no.]:[4]],34,FALSE))</f>
        <v>#VALUE!</v>
      </c>
      <c r="F28" s="286" t="s">
        <v>49</v>
      </c>
      <c r="G28" s="287"/>
      <c r="H28" s="105" t="e">
        <f ca="1">IF(VLOOKUP($A$2,Table1[[Practice no.]:[10]],40,FALSE)="N/A","",VLOOKUP($A$2,Table1[[Practice no.]:[10]],40,FALSE))</f>
        <v>#VALUE!</v>
      </c>
      <c r="M28" s="107"/>
    </row>
    <row r="29" spans="1:14" ht="32.1" customHeight="1" thickBot="1">
      <c r="A29" s="294"/>
      <c r="C29" s="286" t="s">
        <v>50</v>
      </c>
      <c r="D29" s="287"/>
      <c r="E29" s="105" t="e">
        <f ca="1">IF(VLOOKUP($A$2,Table1[[Practice no.]:[5]],35,FALSE)="N/A","",VLOOKUP($A$2,Table1[[Practice no.]:[5]],35,FALSE))</f>
        <v>#VALUE!</v>
      </c>
      <c r="F29" s="286" t="s">
        <v>51</v>
      </c>
      <c r="G29" s="287"/>
      <c r="H29" s="105" t="e">
        <f ca="1">IF(VLOOKUP($A$2,Table1[[Practice no.]:[11]],41,FALSE)="N/A","",VLOOKUP($A$2,Table1[[Practice no.]:[11]],41,FALSE))</f>
        <v>#VALUE!</v>
      </c>
      <c r="M29" s="107"/>
    </row>
    <row r="30" spans="1:14" ht="32.1" customHeight="1" thickBot="1">
      <c r="A30" s="294"/>
      <c r="C30" s="286" t="s">
        <v>52</v>
      </c>
      <c r="D30" s="287"/>
      <c r="E30" s="105" t="e">
        <f ca="1">IF(VLOOKUP($A$2,Table1[[Practice no.]:[6]],36,FALSE)="N/A","",VLOOKUP($A$2,Table1[[Practice no.]:[6]],36,FALSE))</f>
        <v>#VALUE!</v>
      </c>
      <c r="F30" s="286" t="s">
        <v>53</v>
      </c>
      <c r="G30" s="287"/>
      <c r="H30" s="105" t="e">
        <f ca="1">IF(VLOOKUP($A$2,Table1[[Practice no.]:[12]],42,FALSE)="N/A","",VLOOKUP($A$2,Table1[[Practice no.]:[12]],42,FALSE))</f>
        <v>#VALUE!</v>
      </c>
      <c r="M30" s="107"/>
    </row>
    <row r="31" spans="1:14" ht="14.1" thickBot="1">
      <c r="A31" s="279"/>
      <c r="B31" s="288"/>
      <c r="C31" s="289"/>
      <c r="D31" s="289"/>
      <c r="E31" s="289"/>
      <c r="F31" s="289"/>
      <c r="G31" s="289"/>
      <c r="H31" s="289"/>
      <c r="I31" s="289"/>
      <c r="J31" s="289"/>
      <c r="K31" s="289"/>
      <c r="L31" s="289"/>
      <c r="M31" s="290"/>
      <c r="N31" s="125"/>
    </row>
    <row r="32" spans="1:14" ht="252" customHeight="1" thickBot="1">
      <c r="A32" s="92" t="s">
        <v>521</v>
      </c>
      <c r="B32" s="291" t="s">
        <v>769</v>
      </c>
      <c r="C32" s="292"/>
      <c r="D32" s="292"/>
      <c r="E32" s="292"/>
      <c r="F32" s="292"/>
      <c r="G32" s="292"/>
      <c r="H32" s="292"/>
      <c r="I32" s="292"/>
      <c r="J32" s="292"/>
      <c r="K32" s="292"/>
      <c r="L32" s="292"/>
      <c r="M32" s="293"/>
      <c r="N32" s="122"/>
    </row>
    <row r="33" spans="1:14" ht="80.849999999999994" customHeight="1">
      <c r="A33" s="278" t="s">
        <v>523</v>
      </c>
      <c r="B33" s="400" t="s">
        <v>770</v>
      </c>
      <c r="C33" s="395"/>
      <c r="D33" s="395"/>
      <c r="E33" s="395"/>
      <c r="F33" s="395"/>
      <c r="G33" s="395"/>
      <c r="H33" s="395"/>
      <c r="I33" s="395"/>
      <c r="J33" s="395"/>
      <c r="K33" s="395"/>
      <c r="L33" s="395"/>
      <c r="M33" s="396"/>
      <c r="N33" s="133"/>
    </row>
    <row r="34" spans="1:14" ht="193.35" customHeight="1" thickBot="1">
      <c r="A34" s="279"/>
      <c r="B34" s="397"/>
      <c r="C34" s="398"/>
      <c r="D34" s="398"/>
      <c r="E34" s="398"/>
      <c r="F34" s="398"/>
      <c r="G34" s="398"/>
      <c r="H34" s="398"/>
      <c r="I34" s="398"/>
      <c r="J34" s="398"/>
      <c r="K34" s="398"/>
      <c r="L34" s="398"/>
      <c r="M34" s="399"/>
      <c r="N34" s="133"/>
    </row>
  </sheetData>
  <sheetProtection sheet="1" objects="1" scenarios="1"/>
  <mergeCells count="45">
    <mergeCell ref="B2:M2"/>
    <mergeCell ref="O2:Q2"/>
    <mergeCell ref="S2:U2"/>
    <mergeCell ref="B3:M3"/>
    <mergeCell ref="A4:A14"/>
    <mergeCell ref="B4:M4"/>
    <mergeCell ref="C5:D6"/>
    <mergeCell ref="C7:D8"/>
    <mergeCell ref="F7:G7"/>
    <mergeCell ref="F8:G8"/>
    <mergeCell ref="C9:D10"/>
    <mergeCell ref="G9:H9"/>
    <mergeCell ref="G10:H10"/>
    <mergeCell ref="C11:D12"/>
    <mergeCell ref="F11:G11"/>
    <mergeCell ref="H11:I11"/>
    <mergeCell ref="F12:G12"/>
    <mergeCell ref="H12:I12"/>
    <mergeCell ref="C28:D28"/>
    <mergeCell ref="F28:G28"/>
    <mergeCell ref="B13:M13"/>
    <mergeCell ref="B14:M14"/>
    <mergeCell ref="A15:A17"/>
    <mergeCell ref="A18:A19"/>
    <mergeCell ref="B18:M19"/>
    <mergeCell ref="A20:A23"/>
    <mergeCell ref="B21:G21"/>
    <mergeCell ref="H21:M21"/>
    <mergeCell ref="B23:G23"/>
    <mergeCell ref="A33:A34"/>
    <mergeCell ref="B33:M34"/>
    <mergeCell ref="C29:D29"/>
    <mergeCell ref="F29:G29"/>
    <mergeCell ref="C30:D30"/>
    <mergeCell ref="F30:G30"/>
    <mergeCell ref="B31:M31"/>
    <mergeCell ref="B32:M32"/>
    <mergeCell ref="A24:A31"/>
    <mergeCell ref="B24:M24"/>
    <mergeCell ref="C25:D25"/>
    <mergeCell ref="F25:G25"/>
    <mergeCell ref="C26:D26"/>
    <mergeCell ref="F26:G26"/>
    <mergeCell ref="C27:D27"/>
    <mergeCell ref="F27:G27"/>
  </mergeCells>
  <pageMargins left="0.7" right="0.7" top="0.75" bottom="0.75" header="0.3" footer="0.3"/>
  <headerFooter>
    <oddFooter>&amp;C_x000D_&amp;1#&amp;"Calibri"&amp;8&amp;K000000 INTERNAL. This information is accessible to ADB Management and staff. It may be shared outside ADB with appropriate permission.</oddFooter>
  </headerFooter>
  <drawing r:id="rId1"/>
</worksheet>
</file>

<file path=xl/worksheets/sheet5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871BD76-0F83-4EB5-8931-14A8D05C807B}">
  <sheetPr codeName="Sheet50"/>
  <dimension ref="A1:U34"/>
  <sheetViews>
    <sheetView topLeftCell="B1" zoomScale="70" zoomScaleNormal="70" workbookViewId="0">
      <pane ySplit="2" topLeftCell="A23" activePane="bottomLeft" state="frozen"/>
      <selection pane="bottomLeft" activeCell="A2" sqref="A2"/>
      <selection activeCell="A2" sqref="A2"/>
    </sheetView>
  </sheetViews>
  <sheetFormatPr defaultColWidth="8.85546875" defaultRowHeight="12.95"/>
  <cols>
    <col min="1" max="1" width="15.28515625" style="106" customWidth="1"/>
    <col min="2" max="13" width="11.85546875" style="106" customWidth="1"/>
    <col min="14" max="14" width="5.140625" style="106" customWidth="1"/>
    <col min="15" max="16" width="8.85546875" style="106"/>
    <col min="17" max="17" width="8.85546875" style="106" customWidth="1"/>
    <col min="18" max="18" width="2.28515625" style="106" customWidth="1"/>
    <col min="19" max="16384" width="8.85546875" style="106"/>
  </cols>
  <sheetData>
    <row r="1" spans="1:21" ht="14.1" thickBot="1"/>
    <row r="2" spans="1:21" ht="22.35" customHeight="1" thickBot="1">
      <c r="A2" s="89" t="e" cm="1">
        <f t="array" aca="1" ref="A2" ca="1">MID(CELL("filename",A2),FIND("]",CELL("filename",A2))+1,255)</f>
        <v>#VALUE!</v>
      </c>
      <c r="B2" s="318" t="e">
        <f ca="1">IF(VLOOKUP(A2,'Raw Data'!C6:D154,2,FALSE)="","",VLOOKUP(A2,'Raw Data'!C6:D154,2,FALSE))</f>
        <v>#VALUE!</v>
      </c>
      <c r="C2" s="319"/>
      <c r="D2" s="319"/>
      <c r="E2" s="319"/>
      <c r="F2" s="319"/>
      <c r="G2" s="319"/>
      <c r="H2" s="319"/>
      <c r="I2" s="319"/>
      <c r="J2" s="319"/>
      <c r="K2" s="319"/>
      <c r="L2" s="319"/>
      <c r="M2" s="320"/>
      <c r="N2" s="136"/>
      <c r="O2" s="386" t="str">
        <f>HYPERLINK("#'National level'!A15","Back to National level sheet")</f>
        <v>Back to National level sheet</v>
      </c>
      <c r="P2" s="321"/>
      <c r="Q2" s="321"/>
      <c r="S2" s="387" t="str">
        <f>HYPERLINK("#'Project level'!A21","Back to Project level sheet")</f>
        <v>Back to Project level sheet</v>
      </c>
      <c r="T2" s="387"/>
      <c r="U2" s="387"/>
    </row>
    <row r="3" spans="1:21" ht="174" customHeight="1" thickBot="1">
      <c r="A3" s="90" t="s">
        <v>500</v>
      </c>
      <c r="B3" s="323" t="s">
        <v>771</v>
      </c>
      <c r="C3" s="324"/>
      <c r="D3" s="324"/>
      <c r="E3" s="324"/>
      <c r="F3" s="324"/>
      <c r="G3" s="324"/>
      <c r="H3" s="324"/>
      <c r="I3" s="324"/>
      <c r="J3" s="324"/>
      <c r="K3" s="324"/>
      <c r="L3" s="324"/>
      <c r="M3" s="325"/>
      <c r="N3" s="122"/>
    </row>
    <row r="4" spans="1:21" ht="14.1" thickBot="1">
      <c r="A4" s="278" t="s">
        <v>502</v>
      </c>
      <c r="B4" s="295"/>
      <c r="C4" s="296"/>
      <c r="D4" s="296"/>
      <c r="E4" s="296"/>
      <c r="F4" s="296"/>
      <c r="G4" s="296"/>
      <c r="H4" s="296"/>
      <c r="I4" s="296"/>
      <c r="J4" s="296"/>
      <c r="K4" s="296"/>
      <c r="L4" s="296"/>
      <c r="M4" s="297"/>
      <c r="N4" s="125"/>
    </row>
    <row r="5" spans="1:21" ht="26.85" customHeight="1" thickBot="1">
      <c r="A5" s="294"/>
      <c r="C5" s="326" t="s">
        <v>77</v>
      </c>
      <c r="D5" s="327"/>
      <c r="E5" s="93" t="s">
        <v>78</v>
      </c>
      <c r="F5" s="93" t="s">
        <v>79</v>
      </c>
      <c r="G5" s="93" t="s">
        <v>80</v>
      </c>
      <c r="H5" s="93" t="s">
        <v>81</v>
      </c>
      <c r="I5" s="93" t="s">
        <v>82</v>
      </c>
      <c r="M5" s="107"/>
    </row>
    <row r="6" spans="1:21" ht="15" thickBot="1">
      <c r="A6" s="294"/>
      <c r="C6" s="328"/>
      <c r="D6" s="329"/>
      <c r="E6" s="94" t="e">
        <f ca="1">IF(VLOOKUP($A$2,Table1[[Practice no.]:[Mt]],3,FALSE)="N/A","",VLOOKUP($A$2,Table1[[Practice no.]:[Mt]],3,FALSE))</f>
        <v>#VALUE!</v>
      </c>
      <c r="F6" s="94" t="e">
        <f ca="1">IF(VLOOKUP($A$2,Table1[[Practice no.]:[F]],4,FALSE)="N/A","",VLOOKUP($A$2,Table1[[Practice no.]:[F]],4,FALSE))</f>
        <v>#VALUE!</v>
      </c>
      <c r="G6" s="94" t="e">
        <f ca="1">IF(VLOOKUP($A$2,Table1[[Practice no.]:[A]],5,FALSE)="N/A","",VLOOKUP($A$2,Table1[[Practice no.]:[A]],5,FALSE))</f>
        <v>#VALUE!</v>
      </c>
      <c r="H6" s="94" t="e">
        <f ca="1">IF(VLOOKUP($A$2,Table1[[Practice no.]:[T]],6,FALSE)="N/A","",VLOOKUP($A$2,Table1[[Practice no.]:[T]],6,FALSE))</f>
        <v>#VALUE!</v>
      </c>
      <c r="I6" s="94" t="e">
        <f ca="1">IF(VLOOKUP($A$2,Table1[[Practice no.]:[PI]],7,FALSE)="N/A","",VLOOKUP($A$2,Table1[[Practice no.]:[PI]],7,FALSE))</f>
        <v>#VALUE!</v>
      </c>
      <c r="M6" s="107"/>
    </row>
    <row r="7" spans="1:21" ht="26.85" customHeight="1" thickBot="1">
      <c r="A7" s="294"/>
      <c r="C7" s="326" t="s">
        <v>83</v>
      </c>
      <c r="D7" s="327"/>
      <c r="E7" s="95" t="s">
        <v>84</v>
      </c>
      <c r="F7" s="330" t="s">
        <v>85</v>
      </c>
      <c r="G7" s="331"/>
      <c r="H7" s="95" t="s">
        <v>86</v>
      </c>
      <c r="I7" s="95" t="s">
        <v>87</v>
      </c>
      <c r="M7" s="107"/>
    </row>
    <row r="8" spans="1:21" ht="15" thickBot="1">
      <c r="A8" s="294"/>
      <c r="C8" s="328"/>
      <c r="D8" s="329"/>
      <c r="E8" s="94" t="e">
        <f ca="1">IF(VLOOKUP($A$2,Table1[[Practice no.]:[LR]],8,FALSE)="N/A","",VLOOKUP(A$2,Table1[[Practice no.]:[LR]],8,FALSE))</f>
        <v>#VALUE!</v>
      </c>
      <c r="F8" s="311" t="e">
        <f ca="1">IF(VLOOKUP($A$2,Table1[[Practice no.]:[PH]],9,FALSE)="N/A","",VLOOKUP($A$2,Table1[[Practice no.]:[PH]],9,FALSE))</f>
        <v>#VALUE!</v>
      </c>
      <c r="G8" s="312"/>
      <c r="H8" s="94" t="e">
        <f ca="1">IF(VLOOKUP($A$2,Table1[[Practice no.]:[EH]],10,FALSE)="N/A","",VLOOKUP($A$2,Table1[[Practice no.]:[EH]],10,FALSE))</f>
        <v>#VALUE!</v>
      </c>
      <c r="I8" s="94" t="e">
        <f ca="1">IF(VLOOKUP($A$2,Table1[[Practice no.]:[UR]],11,FALSE)="N/A","",VLOOKUP($A$2,Table1[[Practice no.]:[UR]],11,FALSE))</f>
        <v>#VALUE!</v>
      </c>
      <c r="M8" s="107"/>
    </row>
    <row r="9" spans="1:21" ht="26.85" customHeight="1" thickBot="1">
      <c r="A9" s="294"/>
      <c r="C9" s="332" t="s">
        <v>88</v>
      </c>
      <c r="D9" s="333"/>
      <c r="E9" s="95" t="s">
        <v>89</v>
      </c>
      <c r="F9" s="95" t="s">
        <v>90</v>
      </c>
      <c r="G9" s="330" t="s">
        <v>91</v>
      </c>
      <c r="H9" s="331"/>
      <c r="I9" s="95" t="s">
        <v>92</v>
      </c>
      <c r="M9" s="107"/>
    </row>
    <row r="10" spans="1:21" ht="15" thickBot="1">
      <c r="A10" s="294"/>
      <c r="C10" s="334"/>
      <c r="D10" s="335"/>
      <c r="E10" s="94" t="e">
        <f ca="1">IF(VLOOKUP($A$2,Table1[[Practice no.]:[P]],12,FALSE)="N/A","",VLOOKUP($A$2,Table1[[Practice no.]:[P]],12,FALSE))</f>
        <v>#VALUE!</v>
      </c>
      <c r="F10" s="94" t="e">
        <f ca="1">IF(VLOOKUP($A$2,Table1[[Practice no.]:[D]],13,FALSE)="N/A","",VLOOKUP($A$2,Table1[[Practice no.]:[D]],13,FALSE))</f>
        <v>#VALUE!</v>
      </c>
      <c r="G10" s="313" t="e">
        <f ca="1">IF(VLOOKUP($A$2,Table1[[Practice no.]:[C]],14,FALSE)="N/A","",VLOOKUP($A$2,Table1[[Practice no.]:[C]],14,FALSE))</f>
        <v>#VALUE!</v>
      </c>
      <c r="H10" s="314"/>
      <c r="I10" s="96" t="e">
        <f ca="1">IF(VLOOKUP($A$2,Table1[[Practice no.]:[M]],15,FALSE)="N/A","",VLOOKUP($A$2,Table1[[Practice no.]:[M]],15,FALSE))</f>
        <v>#VALUE!</v>
      </c>
      <c r="M10" s="107"/>
    </row>
    <row r="11" spans="1:21" ht="14.1" customHeight="1" thickBot="1">
      <c r="A11" s="294"/>
      <c r="C11" s="332" t="s">
        <v>93</v>
      </c>
      <c r="D11" s="333"/>
      <c r="E11" s="95" t="s">
        <v>94</v>
      </c>
      <c r="F11" s="330" t="s">
        <v>95</v>
      </c>
      <c r="G11" s="331"/>
      <c r="H11" s="330" t="s">
        <v>96</v>
      </c>
      <c r="I11" s="331"/>
      <c r="M11" s="107"/>
    </row>
    <row r="12" spans="1:21" ht="15" thickBot="1">
      <c r="A12" s="294"/>
      <c r="C12" s="334"/>
      <c r="D12" s="335"/>
      <c r="E12" s="94" t="e">
        <f ca="1">IF(VLOOKUP($A$2,Table1[[Practice no.]:[In]],16,FALSE)="N/A","",VLOOKUP($A$2,Table1[[Practice no.]:[In]],16,FALSE))</f>
        <v>#VALUE!</v>
      </c>
      <c r="F12" s="311" t="e">
        <f ca="1">IF(VLOOKUP($A$2,Table1[[Practice no.]:[Pr]],17,FALSE)="N/A","",VLOOKUP($A$2,Table1[[Practice no.]:[Pr]],17,FALSE))</f>
        <v>#VALUE!</v>
      </c>
      <c r="G12" s="312"/>
      <c r="H12" s="313" t="e">
        <f ca="1">IF(VLOOKUP($A$2,Table1[[Practice no.]:[Tr]],18,FALSE)="N/A","",VLOOKUP($A$2,Table1[[Practice no.]:[Tr]],18,FALSE))</f>
        <v>#VALUE!</v>
      </c>
      <c r="I12" s="314"/>
      <c r="M12" s="107"/>
    </row>
    <row r="13" spans="1:21">
      <c r="A13" s="294"/>
      <c r="B13" s="315"/>
      <c r="C13" s="316"/>
      <c r="D13" s="316"/>
      <c r="E13" s="316"/>
      <c r="F13" s="316"/>
      <c r="G13" s="316"/>
      <c r="H13" s="316"/>
      <c r="I13" s="316"/>
      <c r="J13" s="316"/>
      <c r="K13" s="316"/>
      <c r="L13" s="316"/>
      <c r="M13" s="317"/>
      <c r="N13" s="125"/>
    </row>
    <row r="14" spans="1:21" ht="14.1" thickBot="1">
      <c r="A14" s="279"/>
      <c r="B14" s="288"/>
      <c r="C14" s="289"/>
      <c r="D14" s="289"/>
      <c r="E14" s="289"/>
      <c r="F14" s="289"/>
      <c r="G14" s="289"/>
      <c r="H14" s="289"/>
      <c r="I14" s="289"/>
      <c r="J14" s="289"/>
      <c r="K14" s="289"/>
      <c r="L14" s="289"/>
      <c r="M14" s="290"/>
      <c r="N14" s="125"/>
    </row>
    <row r="15" spans="1:21">
      <c r="A15" s="278" t="s">
        <v>503</v>
      </c>
      <c r="B15" s="97">
        <v>1</v>
      </c>
      <c r="C15" s="97">
        <v>2</v>
      </c>
      <c r="D15" s="97">
        <v>3</v>
      </c>
      <c r="E15" s="98">
        <v>4</v>
      </c>
      <c r="F15" s="98">
        <v>5</v>
      </c>
      <c r="G15" s="98">
        <v>6</v>
      </c>
      <c r="H15" s="99">
        <v>7</v>
      </c>
      <c r="I15" s="99">
        <v>8</v>
      </c>
      <c r="J15" s="99">
        <v>9</v>
      </c>
      <c r="K15" s="100">
        <v>10</v>
      </c>
      <c r="L15" s="100">
        <v>11</v>
      </c>
      <c r="M15" s="100">
        <v>12</v>
      </c>
      <c r="N15" s="137"/>
    </row>
    <row r="16" spans="1:21" ht="17.100000000000001" thickBot="1">
      <c r="A16" s="294"/>
      <c r="B16" s="101" t="s">
        <v>504</v>
      </c>
      <c r="C16" s="101" t="s">
        <v>505</v>
      </c>
      <c r="D16" s="101" t="s">
        <v>506</v>
      </c>
      <c r="E16" s="102" t="s">
        <v>507</v>
      </c>
      <c r="F16" s="102" t="s">
        <v>508</v>
      </c>
      <c r="G16" s="102" t="s">
        <v>509</v>
      </c>
      <c r="H16" s="103" t="s">
        <v>510</v>
      </c>
      <c r="I16" s="103" t="s">
        <v>511</v>
      </c>
      <c r="J16" s="103" t="s">
        <v>512</v>
      </c>
      <c r="K16" s="104" t="s">
        <v>513</v>
      </c>
      <c r="L16" s="104" t="s">
        <v>514</v>
      </c>
      <c r="M16" s="104" t="s">
        <v>515</v>
      </c>
      <c r="N16" s="137"/>
    </row>
    <row r="17" spans="1:14" ht="23.1" customHeight="1" thickBot="1">
      <c r="A17" s="279"/>
      <c r="B17" s="112" t="e">
        <f ca="1">IF(VLOOKUP($A$2,Table1[[Practice no.]:[ 1 C02]],19,FALSE)="N/A","",VLOOKUP(VLOOKUP($A$2,Table1[[Practice no.]:[ 1 C02]],19,FALSE),List!$A$2:$B$3,2,FALSE))</f>
        <v>#VALUE!</v>
      </c>
      <c r="C17" s="112" t="e">
        <f ca="1">IF(VLOOKUP($A$2,Table1[[Practice no.]:[2 Res]],20,FALSE)="N/A","",VLOOKUP(VLOOKUP($A$2,Table1[[Practice no.]:[2 Res]],20,FALSE),List!$A$2:$B$3,2,FALSE))</f>
        <v>#VALUE!</v>
      </c>
      <c r="D17" s="112" t="e">
        <f ca="1">IF(VLOOKUP($A$2,Table1[[Practice no.]:[3 W&amp;L]],21,FALSE)="N/A","",VLOOKUP(VLOOKUP($A$2,Table1[[Practice no.]:[3 W&amp;L]],21,FALSE),List!$A$2:$B$3,2,FALSE))</f>
        <v>#VALUE!</v>
      </c>
      <c r="E17" s="112" t="e">
        <f ca="1">IF(VLOOKUP($A$2,Table1[[Practice no.]:[4 
Pol]],22,FALSE)="N/A","",VLOOKUP(VLOOKUP($A$2,Table1[[Practice no.]:[4 
Pol]],22,FALSE),List!$A$2:$B$3,2,FALSE))</f>
        <v>#VALUE!</v>
      </c>
      <c r="F17" s="112" t="e">
        <f ca="1">IF(VLOOKUP($A$2,Table1[[Practice no.]:[5 QoL]],23,FALSE)="N/A","",VLOOKUP(VLOOKUP($A$2,Table1[[Practice no.]:[5 QoL]],23,FALSE),List!$A$2:$B$3,2,FALSE))</f>
        <v>#VALUE!</v>
      </c>
      <c r="G17" s="112" t="e">
        <f ca="1">IF(VLOOKUP($A$2,Table1[[Practice no.]:[6 
Bio]],24,FALSE)="N/A","",VLOOKUP(VLOOKUP($A$2,Table1[[Practice no.]:[6 
Bio]],24,FALSE),List!$A$2:$B$3,2,FALSE))</f>
        <v>#VALUE!</v>
      </c>
      <c r="H17" s="112" t="e">
        <f ca="1">IF(VLOOKUP($A$2,Table1[[Practice no.]:[7 
Dis]],25,FALSE)="N/A","",VLOOKUP(VLOOKUP($A$2,Table1[[Practice no.]:[7 
Dis]],25,FALSE),List!$A$2:$B$3,2,FALSE))</f>
        <v>#VALUE!</v>
      </c>
      <c r="I17" s="112" t="e">
        <f ca="1">IF(VLOOKUP($A$2,Table1[[Practice no.]:[8 
Mat]],26,FALSE)="N/A","",VLOOKUP(VLOOKUP($A$2,Table1[[Practice no.]:[8 
Mat]],26,FALSE),List!$A$2:$B$3,2,FALSE))</f>
        <v>#VALUE!</v>
      </c>
      <c r="J17" s="112" t="e">
        <f ca="1">IF(VLOOKUP($A$2,Table1[[Practice no.]:[9 
Inc]],27,FALSE)="N/A","",VLOOKUP(VLOOKUP($A$2,Table1[[Practice no.]:[9 
Inc]],27,FALSE),List!$A$2:$B$3,2,FALSE))</f>
        <v>#VALUE!</v>
      </c>
      <c r="K17" s="112" t="e">
        <f ca="1">IF(VLOOKUP($A$2,Table1[[Practice no.]:[10 Con]],28,FALSE)="N/A","",VLOOKUP(VLOOKUP($A$2,Table1[[Practice no.]:[10 Con]],28,FALSE),List!$A$2:$B$3,2,FALSE))</f>
        <v>#VALUE!</v>
      </c>
      <c r="L17" s="112" t="e">
        <f ca="1">IF(VLOOKUP($A$2,Table1[[Practice no.]:[11 Saf]],29,FALSE)="N/A","",VLOOKUP(VLOOKUP($A$2,Table1[[Practice no.]:[11 Saf]],29,FALSE),List!$A$2:$B$3,2,FALSE))</f>
        <v>#VALUE!</v>
      </c>
      <c r="M17" s="112" t="e">
        <f ca="1">IF(VLOOKUP($A$2,Table1[[Practice no.]:[12 Aff]],30,FALSE)="N/A","",VLOOKUP(VLOOKUP($A$2,Table1[[Practice no.]:[12 Aff]],30,FALSE),List!$A$2:$B$3,2,FALSE))</f>
        <v>#VALUE!</v>
      </c>
      <c r="N17" s="138"/>
    </row>
    <row r="18" spans="1:14" ht="125.85" customHeight="1">
      <c r="A18" s="278" t="s">
        <v>516</v>
      </c>
      <c r="B18" s="298" t="s">
        <v>772</v>
      </c>
      <c r="C18" s="299"/>
      <c r="D18" s="299"/>
      <c r="E18" s="299"/>
      <c r="F18" s="299"/>
      <c r="G18" s="299"/>
      <c r="H18" s="299"/>
      <c r="I18" s="299"/>
      <c r="J18" s="299"/>
      <c r="K18" s="299"/>
      <c r="L18" s="299"/>
      <c r="M18" s="300"/>
      <c r="N18" s="133"/>
    </row>
    <row r="19" spans="1:14" ht="317.10000000000002" customHeight="1" thickBot="1">
      <c r="A19" s="279"/>
      <c r="B19" s="301"/>
      <c r="C19" s="302"/>
      <c r="D19" s="302"/>
      <c r="E19" s="302"/>
      <c r="F19" s="302"/>
      <c r="G19" s="302"/>
      <c r="H19" s="302"/>
      <c r="I19" s="302"/>
      <c r="J19" s="302"/>
      <c r="K19" s="302"/>
      <c r="L19" s="302"/>
      <c r="M19" s="303"/>
      <c r="N19" s="133"/>
    </row>
    <row r="20" spans="1:14" ht="206.1" customHeight="1">
      <c r="A20" s="304" t="s">
        <v>518</v>
      </c>
      <c r="B20" s="120"/>
      <c r="C20" s="121"/>
      <c r="D20" s="121"/>
      <c r="E20" s="121"/>
      <c r="F20" s="121"/>
      <c r="G20" s="121"/>
      <c r="H20" s="121"/>
      <c r="I20" s="121"/>
      <c r="J20" s="121"/>
      <c r="K20" s="121"/>
      <c r="L20" s="121"/>
      <c r="M20" s="124"/>
      <c r="N20" s="134"/>
    </row>
    <row r="21" spans="1:14" ht="33" customHeight="1">
      <c r="A21" s="338"/>
      <c r="B21" s="390" t="s">
        <v>773</v>
      </c>
      <c r="C21" s="388"/>
      <c r="D21" s="388"/>
      <c r="E21" s="388"/>
      <c r="F21" s="388"/>
      <c r="G21" s="388"/>
      <c r="H21" s="388" t="s">
        <v>774</v>
      </c>
      <c r="I21" s="388"/>
      <c r="J21" s="388"/>
      <c r="K21" s="388"/>
      <c r="L21" s="388"/>
      <c r="M21" s="389"/>
      <c r="N21" s="127"/>
    </row>
    <row r="22" spans="1:14">
      <c r="A22" s="338"/>
      <c r="B22" s="118"/>
      <c r="C22" s="119"/>
      <c r="D22" s="119"/>
      <c r="E22" s="116"/>
      <c r="F22" s="119"/>
      <c r="G22" s="119"/>
      <c r="H22" s="119"/>
      <c r="I22" s="119"/>
      <c r="J22" s="122"/>
      <c r="K22" s="116"/>
      <c r="L22" s="116"/>
      <c r="M22" s="117"/>
      <c r="N22" s="116"/>
    </row>
    <row r="23" spans="1:14" ht="14.1" thickBot="1">
      <c r="A23" s="305"/>
      <c r="B23" s="339"/>
      <c r="C23" s="340"/>
      <c r="D23" s="340"/>
      <c r="E23" s="340"/>
      <c r="F23" s="340"/>
      <c r="G23" s="340"/>
      <c r="H23" s="115"/>
      <c r="I23" s="115"/>
      <c r="J23" s="115"/>
      <c r="K23" s="115"/>
      <c r="L23" s="115"/>
      <c r="M23" s="176"/>
      <c r="N23" s="119"/>
    </row>
    <row r="24" spans="1:14" ht="14.1" thickBot="1">
      <c r="A24" s="278" t="s">
        <v>57</v>
      </c>
      <c r="B24" s="295"/>
      <c r="C24" s="296"/>
      <c r="D24" s="296"/>
      <c r="E24" s="296"/>
      <c r="F24" s="296"/>
      <c r="G24" s="296"/>
      <c r="H24" s="296"/>
      <c r="I24" s="296"/>
      <c r="J24" s="296"/>
      <c r="K24" s="296"/>
      <c r="L24" s="296"/>
      <c r="M24" s="297"/>
      <c r="N24" s="125"/>
    </row>
    <row r="25" spans="1:14" ht="32.1" customHeight="1" thickBot="1">
      <c r="A25" s="294"/>
      <c r="C25" s="286" t="s">
        <v>42</v>
      </c>
      <c r="D25" s="287"/>
      <c r="E25" s="105" t="e">
        <f ca="1">IF(VLOOKUP($A$2,Table1[[Practice no.]:[1]],31,FALSE)="N/A","",VLOOKUP($A$2,Table1[[Practice no.]:[1]],31,FALSE))</f>
        <v>#VALUE!</v>
      </c>
      <c r="F25" s="286" t="s">
        <v>520</v>
      </c>
      <c r="G25" s="287"/>
      <c r="H25" s="105" t="e">
        <f ca="1">IF(VLOOKUP($A$2,Table1[[Practice no.]:[7]],37,FALSE)="N/A","",VLOOKUP($A$2,Table1[[Practice no.]:[7]],37,FALSE))</f>
        <v>#VALUE!</v>
      </c>
      <c r="M25" s="107"/>
    </row>
    <row r="26" spans="1:14" ht="32.1" customHeight="1" thickBot="1">
      <c r="A26" s="294"/>
      <c r="C26" s="286" t="s">
        <v>44</v>
      </c>
      <c r="D26" s="287"/>
      <c r="E26" s="105" t="e">
        <f ca="1">IF(VLOOKUP($A$2,Table1[[Practice no.]:[2]],32,FALSE)="N/A","",VLOOKUP($A$2,Table1[[Practice no.]:[2]],32,FALSE))</f>
        <v>#VALUE!</v>
      </c>
      <c r="F26" s="286" t="s">
        <v>45</v>
      </c>
      <c r="G26" s="287"/>
      <c r="H26" s="105" t="e">
        <f ca="1">IF(VLOOKUP($A$2,Table1[[Practice no.]:[8]],38,FALSE)="N/A","",VLOOKUP($A$2,Table1[[Practice no.]:[8]],38,FALSE))</f>
        <v>#VALUE!</v>
      </c>
      <c r="M26" s="107"/>
    </row>
    <row r="27" spans="1:14" ht="32.1" customHeight="1" thickBot="1">
      <c r="A27" s="294"/>
      <c r="C27" s="286" t="s">
        <v>46</v>
      </c>
      <c r="D27" s="287"/>
      <c r="E27" s="105" t="e">
        <f ca="1">IF(VLOOKUP($A$2,Table1[[Practice no.]:[3]],33,FALSE)="N/A","",VLOOKUP($A$2,Table1[[Practice no.]:[3]],33,FALSE))</f>
        <v>#VALUE!</v>
      </c>
      <c r="F27" s="286" t="s">
        <v>47</v>
      </c>
      <c r="G27" s="287"/>
      <c r="H27" s="105" t="e">
        <f ca="1">IF(VLOOKUP($A$2,Table1[[Practice no.]:[9]],39,FALSE)="N/A","",VLOOKUP($A$2,Table1[[Practice no.]:[9]],39,FALSE))</f>
        <v>#VALUE!</v>
      </c>
      <c r="M27" s="107"/>
    </row>
    <row r="28" spans="1:14" ht="32.1" customHeight="1" thickBot="1">
      <c r="A28" s="294"/>
      <c r="C28" s="286" t="s">
        <v>48</v>
      </c>
      <c r="D28" s="287"/>
      <c r="E28" s="105" t="e">
        <f ca="1">IF(VLOOKUP($A$2,Table1[[Practice no.]:[4]],34,FALSE)="N/A","",VLOOKUP($A$2,Table1[[Practice no.]:[4]],34,FALSE))</f>
        <v>#VALUE!</v>
      </c>
      <c r="F28" s="286" t="s">
        <v>49</v>
      </c>
      <c r="G28" s="287"/>
      <c r="H28" s="105" t="e">
        <f ca="1">IF(VLOOKUP($A$2,Table1[[Practice no.]:[10]],40,FALSE)="N/A","",VLOOKUP($A$2,Table1[[Practice no.]:[10]],40,FALSE))</f>
        <v>#VALUE!</v>
      </c>
      <c r="M28" s="107"/>
    </row>
    <row r="29" spans="1:14" ht="32.1" customHeight="1" thickBot="1">
      <c r="A29" s="294"/>
      <c r="C29" s="286" t="s">
        <v>50</v>
      </c>
      <c r="D29" s="287"/>
      <c r="E29" s="105" t="e">
        <f ca="1">IF(VLOOKUP($A$2,Table1[[Practice no.]:[5]],35,FALSE)="N/A","",VLOOKUP($A$2,Table1[[Practice no.]:[5]],35,FALSE))</f>
        <v>#VALUE!</v>
      </c>
      <c r="F29" s="286" t="s">
        <v>51</v>
      </c>
      <c r="G29" s="287"/>
      <c r="H29" s="105" t="e">
        <f ca="1">IF(VLOOKUP($A$2,Table1[[Practice no.]:[11]],41,FALSE)="N/A","",VLOOKUP($A$2,Table1[[Practice no.]:[11]],41,FALSE))</f>
        <v>#VALUE!</v>
      </c>
      <c r="M29" s="107"/>
    </row>
    <row r="30" spans="1:14" ht="32.1" customHeight="1" thickBot="1">
      <c r="A30" s="294"/>
      <c r="C30" s="286" t="s">
        <v>52</v>
      </c>
      <c r="D30" s="287"/>
      <c r="E30" s="105" t="e">
        <f ca="1">IF(VLOOKUP($A$2,Table1[[Practice no.]:[6]],36,FALSE)="N/A","",VLOOKUP($A$2,Table1[[Practice no.]:[6]],36,FALSE))</f>
        <v>#VALUE!</v>
      </c>
      <c r="F30" s="286" t="s">
        <v>53</v>
      </c>
      <c r="G30" s="287"/>
      <c r="H30" s="105" t="e">
        <f ca="1">IF(VLOOKUP($A$2,Table1[[Practice no.]:[12]],42,FALSE)="N/A","",VLOOKUP($A$2,Table1[[Practice no.]:[12]],42,FALSE))</f>
        <v>#VALUE!</v>
      </c>
      <c r="M30" s="107"/>
    </row>
    <row r="31" spans="1:14" ht="14.1" thickBot="1">
      <c r="A31" s="279"/>
      <c r="B31" s="288"/>
      <c r="C31" s="289"/>
      <c r="D31" s="289"/>
      <c r="E31" s="289"/>
      <c r="F31" s="289"/>
      <c r="G31" s="289"/>
      <c r="H31" s="289"/>
      <c r="I31" s="289"/>
      <c r="J31" s="289"/>
      <c r="K31" s="289"/>
      <c r="L31" s="289"/>
      <c r="M31" s="290"/>
      <c r="N31" s="125"/>
    </row>
    <row r="32" spans="1:14" ht="252" customHeight="1" thickBot="1">
      <c r="A32" s="92" t="s">
        <v>521</v>
      </c>
      <c r="B32" s="291" t="s">
        <v>775</v>
      </c>
      <c r="C32" s="292"/>
      <c r="D32" s="292"/>
      <c r="E32" s="292"/>
      <c r="F32" s="292"/>
      <c r="G32" s="292"/>
      <c r="H32" s="292"/>
      <c r="I32" s="292"/>
      <c r="J32" s="292"/>
      <c r="K32" s="292"/>
      <c r="L32" s="292"/>
      <c r="M32" s="293"/>
      <c r="N32" s="122"/>
    </row>
    <row r="33" spans="1:14" ht="80.849999999999994" customHeight="1">
      <c r="A33" s="278" t="s">
        <v>523</v>
      </c>
      <c r="B33" s="394" t="s">
        <v>776</v>
      </c>
      <c r="C33" s="362"/>
      <c r="D33" s="362"/>
      <c r="E33" s="362"/>
      <c r="F33" s="362"/>
      <c r="G33" s="362"/>
      <c r="H33" s="362"/>
      <c r="I33" s="362"/>
      <c r="J33" s="362"/>
      <c r="K33" s="362"/>
      <c r="L33" s="362"/>
      <c r="M33" s="363"/>
      <c r="N33" s="133"/>
    </row>
    <row r="34" spans="1:14" ht="193.35" customHeight="1" thickBot="1">
      <c r="A34" s="279"/>
      <c r="B34" s="364"/>
      <c r="C34" s="365"/>
      <c r="D34" s="365"/>
      <c r="E34" s="365"/>
      <c r="F34" s="365"/>
      <c r="G34" s="365"/>
      <c r="H34" s="365"/>
      <c r="I34" s="365"/>
      <c r="J34" s="365"/>
      <c r="K34" s="365"/>
      <c r="L34" s="365"/>
      <c r="M34" s="366"/>
      <c r="N34" s="133"/>
    </row>
  </sheetData>
  <sheetProtection sheet="1" objects="1" scenarios="1"/>
  <mergeCells count="45">
    <mergeCell ref="B2:M2"/>
    <mergeCell ref="O2:Q2"/>
    <mergeCell ref="S2:U2"/>
    <mergeCell ref="B3:M3"/>
    <mergeCell ref="A4:A14"/>
    <mergeCell ref="B4:M4"/>
    <mergeCell ref="C5:D6"/>
    <mergeCell ref="C7:D8"/>
    <mergeCell ref="F7:G7"/>
    <mergeCell ref="F8:G8"/>
    <mergeCell ref="C9:D10"/>
    <mergeCell ref="G9:H9"/>
    <mergeCell ref="G10:H10"/>
    <mergeCell ref="C11:D12"/>
    <mergeCell ref="F11:G11"/>
    <mergeCell ref="H11:I11"/>
    <mergeCell ref="F12:G12"/>
    <mergeCell ref="H12:I12"/>
    <mergeCell ref="C28:D28"/>
    <mergeCell ref="F28:G28"/>
    <mergeCell ref="B13:M13"/>
    <mergeCell ref="B14:M14"/>
    <mergeCell ref="A15:A17"/>
    <mergeCell ref="A18:A19"/>
    <mergeCell ref="B18:M19"/>
    <mergeCell ref="A20:A23"/>
    <mergeCell ref="B21:G21"/>
    <mergeCell ref="H21:M21"/>
    <mergeCell ref="B23:G23"/>
    <mergeCell ref="A33:A34"/>
    <mergeCell ref="B33:M34"/>
    <mergeCell ref="C29:D29"/>
    <mergeCell ref="F29:G29"/>
    <mergeCell ref="C30:D30"/>
    <mergeCell ref="F30:G30"/>
    <mergeCell ref="B31:M31"/>
    <mergeCell ref="B32:M32"/>
    <mergeCell ref="A24:A31"/>
    <mergeCell ref="B24:M24"/>
    <mergeCell ref="C25:D25"/>
    <mergeCell ref="F25:G25"/>
    <mergeCell ref="C26:D26"/>
    <mergeCell ref="F26:G26"/>
    <mergeCell ref="C27:D27"/>
    <mergeCell ref="F27:G27"/>
  </mergeCells>
  <pageMargins left="0.7" right="0.7" top="0.75" bottom="0.75" header="0.3" footer="0.3"/>
  <headerFooter>
    <oddFooter>&amp;C_x000D_&amp;1#&amp;"Calibri"&amp;8&amp;K000000 INTERNAL. This information is accessible to ADB Management and staff. It may be shared outside ADB with appropriate permission.</oddFooter>
  </headerFooter>
  <drawing r:id="rId1"/>
</worksheet>
</file>

<file path=xl/worksheets/sheet5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082AF5C-AB98-40D8-9C6D-DFB284A5B6C4}">
  <sheetPr codeName="Sheet51"/>
  <dimension ref="A1:U34"/>
  <sheetViews>
    <sheetView zoomScale="70" zoomScaleNormal="70" workbookViewId="0">
      <pane ySplit="2" topLeftCell="A33" activePane="bottomLeft" state="frozen"/>
      <selection pane="bottomLeft" activeCell="A2" sqref="A2"/>
      <selection activeCell="A2" sqref="A2"/>
    </sheetView>
  </sheetViews>
  <sheetFormatPr defaultColWidth="8.85546875" defaultRowHeight="12.95"/>
  <cols>
    <col min="1" max="1" width="15.28515625" style="106" customWidth="1"/>
    <col min="2" max="13" width="11.85546875" style="106" customWidth="1"/>
    <col min="14" max="14" width="5.140625" style="106" customWidth="1"/>
    <col min="15" max="16" width="8.85546875" style="106"/>
    <col min="17" max="17" width="8.85546875" style="106" customWidth="1"/>
    <col min="18" max="18" width="2.28515625" style="106" customWidth="1"/>
    <col min="19" max="16384" width="8.85546875" style="106"/>
  </cols>
  <sheetData>
    <row r="1" spans="1:21" ht="14.1" thickBot="1"/>
    <row r="2" spans="1:21" ht="22.35" customHeight="1" thickBot="1">
      <c r="A2" s="89" t="e" cm="1">
        <f t="array" aca="1" ref="A2" ca="1">MID(CELL("filename",A2),FIND("]",CELL("filename",A2))+1,255)</f>
        <v>#VALUE!</v>
      </c>
      <c r="B2" s="318" t="e">
        <f ca="1">IF(VLOOKUP(A2,'Raw Data'!C6:D154,2,FALSE)="","",VLOOKUP(A2,'Raw Data'!C6:D154,2,FALSE))</f>
        <v>#VALUE!</v>
      </c>
      <c r="C2" s="319"/>
      <c r="D2" s="319"/>
      <c r="E2" s="319"/>
      <c r="F2" s="319"/>
      <c r="G2" s="319"/>
      <c r="H2" s="319"/>
      <c r="I2" s="319"/>
      <c r="J2" s="319"/>
      <c r="K2" s="319"/>
      <c r="L2" s="319"/>
      <c r="M2" s="320"/>
      <c r="N2" s="136"/>
      <c r="O2" s="386" t="str">
        <f>HYPERLINK("#'National level'!A15","Back to National level sheet")</f>
        <v>Back to National level sheet</v>
      </c>
      <c r="P2" s="321"/>
      <c r="Q2" s="321"/>
      <c r="S2" s="387" t="str">
        <f>HYPERLINK("#'Project level'!A21","Back to Project level sheet")</f>
        <v>Back to Project level sheet</v>
      </c>
      <c r="T2" s="387"/>
      <c r="U2" s="387"/>
    </row>
    <row r="3" spans="1:21" ht="174" customHeight="1" thickBot="1">
      <c r="A3" s="90" t="s">
        <v>500</v>
      </c>
      <c r="B3" s="323" t="s">
        <v>777</v>
      </c>
      <c r="C3" s="324"/>
      <c r="D3" s="324"/>
      <c r="E3" s="324"/>
      <c r="F3" s="324"/>
      <c r="G3" s="324"/>
      <c r="H3" s="324"/>
      <c r="I3" s="324"/>
      <c r="J3" s="324"/>
      <c r="K3" s="324"/>
      <c r="L3" s="324"/>
      <c r="M3" s="325"/>
      <c r="N3" s="122"/>
    </row>
    <row r="4" spans="1:21" ht="14.1" thickBot="1">
      <c r="A4" s="278" t="s">
        <v>502</v>
      </c>
      <c r="B4" s="295"/>
      <c r="C4" s="296"/>
      <c r="D4" s="296"/>
      <c r="E4" s="296"/>
      <c r="F4" s="296"/>
      <c r="G4" s="296"/>
      <c r="H4" s="296"/>
      <c r="I4" s="296"/>
      <c r="J4" s="296"/>
      <c r="K4" s="296"/>
      <c r="L4" s="296"/>
      <c r="M4" s="297"/>
      <c r="N4" s="125"/>
    </row>
    <row r="5" spans="1:21" ht="26.85" customHeight="1" thickBot="1">
      <c r="A5" s="294"/>
      <c r="C5" s="326" t="s">
        <v>77</v>
      </c>
      <c r="D5" s="327"/>
      <c r="E5" s="93" t="s">
        <v>78</v>
      </c>
      <c r="F5" s="93" t="s">
        <v>79</v>
      </c>
      <c r="G5" s="93" t="s">
        <v>80</v>
      </c>
      <c r="H5" s="93" t="s">
        <v>81</v>
      </c>
      <c r="I5" s="93" t="s">
        <v>82</v>
      </c>
      <c r="M5" s="107"/>
    </row>
    <row r="6" spans="1:21" ht="15" thickBot="1">
      <c r="A6" s="294"/>
      <c r="C6" s="328"/>
      <c r="D6" s="329"/>
      <c r="E6" s="94" t="e">
        <f ca="1">IF(VLOOKUP($A$2,Table1[[Practice no.]:[Mt]],3,FALSE)="N/A","",VLOOKUP($A$2,Table1[[Practice no.]:[Mt]],3,FALSE))</f>
        <v>#VALUE!</v>
      </c>
      <c r="F6" s="94" t="e">
        <f ca="1">IF(VLOOKUP($A$2,Table1[[Practice no.]:[F]],4,FALSE)="N/A","",VLOOKUP($A$2,Table1[[Practice no.]:[F]],4,FALSE))</f>
        <v>#VALUE!</v>
      </c>
      <c r="G6" s="94" t="e">
        <f ca="1">IF(VLOOKUP($A$2,Table1[[Practice no.]:[A]],5,FALSE)="N/A","",VLOOKUP($A$2,Table1[[Practice no.]:[A]],5,FALSE))</f>
        <v>#VALUE!</v>
      </c>
      <c r="H6" s="94" t="e">
        <f ca="1">IF(VLOOKUP($A$2,Table1[[Practice no.]:[T]],6,FALSE)="N/A","",VLOOKUP($A$2,Table1[[Practice no.]:[T]],6,FALSE))</f>
        <v>#VALUE!</v>
      </c>
      <c r="I6" s="94" t="e">
        <f ca="1">IF(VLOOKUP($A$2,Table1[[Practice no.]:[PI]],7,FALSE)="N/A","",VLOOKUP($A$2,Table1[[Practice no.]:[PI]],7,FALSE))</f>
        <v>#VALUE!</v>
      </c>
      <c r="M6" s="107"/>
    </row>
    <row r="7" spans="1:21" ht="26.85" customHeight="1" thickBot="1">
      <c r="A7" s="294"/>
      <c r="C7" s="326" t="s">
        <v>83</v>
      </c>
      <c r="D7" s="327"/>
      <c r="E7" s="95" t="s">
        <v>84</v>
      </c>
      <c r="F7" s="330" t="s">
        <v>85</v>
      </c>
      <c r="G7" s="331"/>
      <c r="H7" s="95" t="s">
        <v>86</v>
      </c>
      <c r="I7" s="95" t="s">
        <v>87</v>
      </c>
      <c r="M7" s="107"/>
    </row>
    <row r="8" spans="1:21" ht="15" thickBot="1">
      <c r="A8" s="294"/>
      <c r="C8" s="328"/>
      <c r="D8" s="329"/>
      <c r="E8" s="94" t="e">
        <f ca="1">IF(VLOOKUP($A$2,Table1[[Practice no.]:[LR]],8,FALSE)="N/A","",VLOOKUP(A$2,Table1[[Practice no.]:[LR]],8,FALSE))</f>
        <v>#VALUE!</v>
      </c>
      <c r="F8" s="311" t="e">
        <f ca="1">IF(VLOOKUP($A$2,Table1[[Practice no.]:[PH]],9,FALSE)="N/A","",VLOOKUP($A$2,Table1[[Practice no.]:[PH]],9,FALSE))</f>
        <v>#VALUE!</v>
      </c>
      <c r="G8" s="312"/>
      <c r="H8" s="94" t="e">
        <f ca="1">IF(VLOOKUP($A$2,Table1[[Practice no.]:[EH]],10,FALSE)="N/A","",VLOOKUP($A$2,Table1[[Practice no.]:[EH]],10,FALSE))</f>
        <v>#VALUE!</v>
      </c>
      <c r="I8" s="94" t="e">
        <f ca="1">IF(VLOOKUP($A$2,Table1[[Practice no.]:[UR]],11,FALSE)="N/A","",VLOOKUP($A$2,Table1[[Practice no.]:[UR]],11,FALSE))</f>
        <v>#VALUE!</v>
      </c>
      <c r="M8" s="107"/>
    </row>
    <row r="9" spans="1:21" ht="26.85" customHeight="1" thickBot="1">
      <c r="A9" s="294"/>
      <c r="C9" s="332" t="s">
        <v>88</v>
      </c>
      <c r="D9" s="333"/>
      <c r="E9" s="95" t="s">
        <v>89</v>
      </c>
      <c r="F9" s="95" t="s">
        <v>90</v>
      </c>
      <c r="G9" s="330" t="s">
        <v>91</v>
      </c>
      <c r="H9" s="331"/>
      <c r="I9" s="95" t="s">
        <v>92</v>
      </c>
      <c r="M9" s="107"/>
    </row>
    <row r="10" spans="1:21" ht="15" thickBot="1">
      <c r="A10" s="294"/>
      <c r="C10" s="334"/>
      <c r="D10" s="335"/>
      <c r="E10" s="94" t="e">
        <f ca="1">IF(VLOOKUP($A$2,Table1[[Practice no.]:[P]],12,FALSE)="N/A","",VLOOKUP($A$2,Table1[[Practice no.]:[P]],12,FALSE))</f>
        <v>#VALUE!</v>
      </c>
      <c r="F10" s="94" t="e">
        <f ca="1">IF(VLOOKUP($A$2,Table1[[Practice no.]:[D]],13,FALSE)="N/A","",VLOOKUP($A$2,Table1[[Practice no.]:[D]],13,FALSE))</f>
        <v>#VALUE!</v>
      </c>
      <c r="G10" s="313" t="e">
        <f ca="1">IF(VLOOKUP($A$2,Table1[[Practice no.]:[C]],14,FALSE)="N/A","",VLOOKUP($A$2,Table1[[Practice no.]:[C]],14,FALSE))</f>
        <v>#VALUE!</v>
      </c>
      <c r="H10" s="314"/>
      <c r="I10" s="96" t="e">
        <f ca="1">IF(VLOOKUP($A$2,Table1[[Practice no.]:[M]],15,FALSE)="N/A","",VLOOKUP($A$2,Table1[[Practice no.]:[M]],15,FALSE))</f>
        <v>#VALUE!</v>
      </c>
      <c r="M10" s="107"/>
    </row>
    <row r="11" spans="1:21" ht="14.1" customHeight="1" thickBot="1">
      <c r="A11" s="294"/>
      <c r="C11" s="332" t="s">
        <v>93</v>
      </c>
      <c r="D11" s="333"/>
      <c r="E11" s="95" t="s">
        <v>94</v>
      </c>
      <c r="F11" s="330" t="s">
        <v>95</v>
      </c>
      <c r="G11" s="331"/>
      <c r="H11" s="330" t="s">
        <v>96</v>
      </c>
      <c r="I11" s="331"/>
      <c r="M11" s="107"/>
    </row>
    <row r="12" spans="1:21" ht="15" thickBot="1">
      <c r="A12" s="294"/>
      <c r="C12" s="334"/>
      <c r="D12" s="335"/>
      <c r="E12" s="94" t="e">
        <f ca="1">IF(VLOOKUP($A$2,Table1[[Practice no.]:[In]],16,FALSE)="N/A","",VLOOKUP($A$2,Table1[[Practice no.]:[In]],16,FALSE))</f>
        <v>#VALUE!</v>
      </c>
      <c r="F12" s="311" t="e">
        <f ca="1">IF(VLOOKUP($A$2,Table1[[Practice no.]:[Pr]],17,FALSE)="N/A","",VLOOKUP($A$2,Table1[[Practice no.]:[Pr]],17,FALSE))</f>
        <v>#VALUE!</v>
      </c>
      <c r="G12" s="312"/>
      <c r="H12" s="313" t="e">
        <f ca="1">IF(VLOOKUP($A$2,Table1[[Practice no.]:[Tr]],18,FALSE)="N/A","",VLOOKUP($A$2,Table1[[Practice no.]:[Tr]],18,FALSE))</f>
        <v>#VALUE!</v>
      </c>
      <c r="I12" s="314"/>
      <c r="M12" s="107"/>
    </row>
    <row r="13" spans="1:21">
      <c r="A13" s="294"/>
      <c r="B13" s="315"/>
      <c r="C13" s="316"/>
      <c r="D13" s="316"/>
      <c r="E13" s="316"/>
      <c r="F13" s="316"/>
      <c r="G13" s="316"/>
      <c r="H13" s="316"/>
      <c r="I13" s="316"/>
      <c r="J13" s="316"/>
      <c r="K13" s="316"/>
      <c r="L13" s="316"/>
      <c r="M13" s="317"/>
      <c r="N13" s="125"/>
    </row>
    <row r="14" spans="1:21" ht="14.1" thickBot="1">
      <c r="A14" s="279"/>
      <c r="B14" s="288"/>
      <c r="C14" s="289"/>
      <c r="D14" s="289"/>
      <c r="E14" s="289"/>
      <c r="F14" s="289"/>
      <c r="G14" s="289"/>
      <c r="H14" s="289"/>
      <c r="I14" s="289"/>
      <c r="J14" s="289"/>
      <c r="K14" s="289"/>
      <c r="L14" s="289"/>
      <c r="M14" s="290"/>
      <c r="N14" s="125"/>
    </row>
    <row r="15" spans="1:21">
      <c r="A15" s="278" t="s">
        <v>503</v>
      </c>
      <c r="B15" s="97">
        <v>1</v>
      </c>
      <c r="C15" s="97">
        <v>2</v>
      </c>
      <c r="D15" s="97">
        <v>3</v>
      </c>
      <c r="E15" s="98">
        <v>4</v>
      </c>
      <c r="F15" s="98">
        <v>5</v>
      </c>
      <c r="G15" s="98">
        <v>6</v>
      </c>
      <c r="H15" s="99">
        <v>7</v>
      </c>
      <c r="I15" s="99">
        <v>8</v>
      </c>
      <c r="J15" s="99">
        <v>9</v>
      </c>
      <c r="K15" s="100">
        <v>10</v>
      </c>
      <c r="L15" s="100">
        <v>11</v>
      </c>
      <c r="M15" s="100">
        <v>12</v>
      </c>
      <c r="N15" s="137"/>
    </row>
    <row r="16" spans="1:21" ht="17.100000000000001" thickBot="1">
      <c r="A16" s="294"/>
      <c r="B16" s="101" t="s">
        <v>504</v>
      </c>
      <c r="C16" s="101" t="s">
        <v>505</v>
      </c>
      <c r="D16" s="101" t="s">
        <v>506</v>
      </c>
      <c r="E16" s="102" t="s">
        <v>507</v>
      </c>
      <c r="F16" s="102" t="s">
        <v>508</v>
      </c>
      <c r="G16" s="102" t="s">
        <v>509</v>
      </c>
      <c r="H16" s="103" t="s">
        <v>510</v>
      </c>
      <c r="I16" s="103" t="s">
        <v>511</v>
      </c>
      <c r="J16" s="103" t="s">
        <v>512</v>
      </c>
      <c r="K16" s="104" t="s">
        <v>513</v>
      </c>
      <c r="L16" s="104" t="s">
        <v>514</v>
      </c>
      <c r="M16" s="104" t="s">
        <v>515</v>
      </c>
      <c r="N16" s="137"/>
    </row>
    <row r="17" spans="1:14" ht="23.1" customHeight="1" thickBot="1">
      <c r="A17" s="279"/>
      <c r="B17" s="112" t="e">
        <f ca="1">IF(VLOOKUP($A$2,Table1[[Practice no.]:[ 1 C02]],19,FALSE)="N/A","",VLOOKUP(VLOOKUP($A$2,Table1[[Practice no.]:[ 1 C02]],19,FALSE),List!$A$2:$B$3,2,FALSE))</f>
        <v>#VALUE!</v>
      </c>
      <c r="C17" s="112" t="e">
        <f ca="1">IF(VLOOKUP($A$2,Table1[[Practice no.]:[2 Res]],20,FALSE)="N/A","",VLOOKUP(VLOOKUP($A$2,Table1[[Practice no.]:[2 Res]],20,FALSE),List!$A$2:$B$3,2,FALSE))</f>
        <v>#VALUE!</v>
      </c>
      <c r="D17" s="112" t="e">
        <f ca="1">IF(VLOOKUP($A$2,Table1[[Practice no.]:[3 W&amp;L]],21,FALSE)="N/A","",VLOOKUP(VLOOKUP($A$2,Table1[[Practice no.]:[3 W&amp;L]],21,FALSE),List!$A$2:$B$3,2,FALSE))</f>
        <v>#VALUE!</v>
      </c>
      <c r="E17" s="112" t="e">
        <f ca="1">IF(VLOOKUP($A$2,Table1[[Practice no.]:[4 
Pol]],22,FALSE)="N/A","",VLOOKUP(VLOOKUP($A$2,Table1[[Practice no.]:[4 
Pol]],22,FALSE),List!$A$2:$B$3,2,FALSE))</f>
        <v>#VALUE!</v>
      </c>
      <c r="F17" s="112" t="e">
        <f ca="1">IF(VLOOKUP($A$2,Table1[[Practice no.]:[5 QoL]],23,FALSE)="N/A","",VLOOKUP(VLOOKUP($A$2,Table1[[Practice no.]:[5 QoL]],23,FALSE),List!$A$2:$B$3,2,FALSE))</f>
        <v>#VALUE!</v>
      </c>
      <c r="G17" s="112" t="e">
        <f ca="1">IF(VLOOKUP($A$2,Table1[[Practice no.]:[6 
Bio]],24,FALSE)="N/A","",VLOOKUP(VLOOKUP($A$2,Table1[[Practice no.]:[6 
Bio]],24,FALSE),List!$A$2:$B$3,2,FALSE))</f>
        <v>#VALUE!</v>
      </c>
      <c r="H17" s="112" t="e">
        <f ca="1">IF(VLOOKUP($A$2,Table1[[Practice no.]:[7 
Dis]],25,FALSE)="N/A","",VLOOKUP(VLOOKUP($A$2,Table1[[Practice no.]:[7 
Dis]],25,FALSE),List!$A$2:$B$3,2,FALSE))</f>
        <v>#VALUE!</v>
      </c>
      <c r="I17" s="112" t="e">
        <f ca="1">IF(VLOOKUP($A$2,Table1[[Practice no.]:[8 
Mat]],26,FALSE)="N/A","",VLOOKUP(VLOOKUP($A$2,Table1[[Practice no.]:[8 
Mat]],26,FALSE),List!$A$2:$B$3,2,FALSE))</f>
        <v>#VALUE!</v>
      </c>
      <c r="J17" s="112" t="e">
        <f ca="1">IF(VLOOKUP($A$2,Table1[[Practice no.]:[9 
Inc]],27,FALSE)="N/A","",VLOOKUP(VLOOKUP($A$2,Table1[[Practice no.]:[9 
Inc]],27,FALSE),List!$A$2:$B$3,2,FALSE))</f>
        <v>#VALUE!</v>
      </c>
      <c r="K17" s="112" t="e">
        <f ca="1">IF(VLOOKUP($A$2,Table1[[Practice no.]:[10 Con]],28,FALSE)="N/A","",VLOOKUP(VLOOKUP($A$2,Table1[[Practice no.]:[10 Con]],28,FALSE),List!$A$2:$B$3,2,FALSE))</f>
        <v>#VALUE!</v>
      </c>
      <c r="L17" s="112" t="e">
        <f ca="1">IF(VLOOKUP($A$2,Table1[[Practice no.]:[11 Saf]],29,FALSE)="N/A","",VLOOKUP(VLOOKUP($A$2,Table1[[Practice no.]:[11 Saf]],29,FALSE),List!$A$2:$B$3,2,FALSE))</f>
        <v>#VALUE!</v>
      </c>
      <c r="M17" s="112" t="e">
        <f ca="1">IF(VLOOKUP($A$2,Table1[[Practice no.]:[12 Aff]],30,FALSE)="N/A","",VLOOKUP(VLOOKUP($A$2,Table1[[Practice no.]:[12 Aff]],30,FALSE),List!$A$2:$B$3,2,FALSE))</f>
        <v>#VALUE!</v>
      </c>
      <c r="N17" s="138"/>
    </row>
    <row r="18" spans="1:14" ht="125.85" customHeight="1">
      <c r="A18" s="278" t="s">
        <v>516</v>
      </c>
      <c r="B18" s="298" t="s">
        <v>778</v>
      </c>
      <c r="C18" s="299"/>
      <c r="D18" s="299"/>
      <c r="E18" s="299"/>
      <c r="F18" s="299"/>
      <c r="G18" s="299"/>
      <c r="H18" s="299"/>
      <c r="I18" s="299"/>
      <c r="J18" s="299"/>
      <c r="K18" s="299"/>
      <c r="L18" s="299"/>
      <c r="M18" s="300"/>
      <c r="N18" s="133"/>
    </row>
    <row r="19" spans="1:14" ht="317.10000000000002" customHeight="1" thickBot="1">
      <c r="A19" s="279"/>
      <c r="B19" s="301"/>
      <c r="C19" s="302"/>
      <c r="D19" s="302"/>
      <c r="E19" s="302"/>
      <c r="F19" s="302"/>
      <c r="G19" s="302"/>
      <c r="H19" s="302"/>
      <c r="I19" s="302"/>
      <c r="J19" s="302"/>
      <c r="K19" s="302"/>
      <c r="L19" s="302"/>
      <c r="M19" s="303"/>
      <c r="N19" s="133"/>
    </row>
    <row r="20" spans="1:14" ht="268.35000000000002" customHeight="1">
      <c r="A20" s="304" t="s">
        <v>518</v>
      </c>
      <c r="B20" s="120"/>
      <c r="C20" s="121"/>
      <c r="D20" s="121"/>
      <c r="E20" s="121"/>
      <c r="F20" s="121"/>
      <c r="G20" s="121"/>
      <c r="H20" s="121"/>
      <c r="I20" s="121"/>
      <c r="J20" s="121"/>
      <c r="K20" s="121"/>
      <c r="L20" s="121"/>
      <c r="M20" s="124"/>
      <c r="N20" s="134"/>
    </row>
    <row r="21" spans="1:14" ht="33" customHeight="1">
      <c r="A21" s="338"/>
      <c r="B21" s="390" t="s">
        <v>779</v>
      </c>
      <c r="C21" s="388"/>
      <c r="D21" s="388"/>
      <c r="E21" s="388"/>
      <c r="F21" s="388"/>
      <c r="G21" s="388"/>
      <c r="H21" s="388"/>
      <c r="I21" s="388"/>
      <c r="J21" s="388"/>
      <c r="K21" s="388"/>
      <c r="L21" s="388"/>
      <c r="M21" s="389"/>
      <c r="N21" s="127"/>
    </row>
    <row r="22" spans="1:14">
      <c r="A22" s="338"/>
      <c r="B22" s="118"/>
      <c r="C22" s="119"/>
      <c r="D22" s="119"/>
      <c r="E22" s="116"/>
      <c r="F22" s="119"/>
      <c r="G22" s="119"/>
      <c r="H22" s="119"/>
      <c r="I22" s="119"/>
      <c r="J22" s="122"/>
      <c r="K22" s="116"/>
      <c r="L22" s="116"/>
      <c r="M22" s="117"/>
      <c r="N22" s="116"/>
    </row>
    <row r="23" spans="1:14" ht="14.1" thickBot="1">
      <c r="A23" s="305"/>
      <c r="B23" s="339"/>
      <c r="C23" s="340"/>
      <c r="D23" s="340"/>
      <c r="E23" s="340"/>
      <c r="F23" s="340"/>
      <c r="G23" s="340"/>
      <c r="H23" s="115"/>
      <c r="I23" s="115"/>
      <c r="J23" s="115"/>
      <c r="K23" s="115"/>
      <c r="L23" s="115"/>
      <c r="M23" s="176"/>
      <c r="N23" s="119"/>
    </row>
    <row r="24" spans="1:14" ht="14.1" thickBot="1">
      <c r="A24" s="278" t="s">
        <v>57</v>
      </c>
      <c r="B24" s="295"/>
      <c r="C24" s="296"/>
      <c r="D24" s="296"/>
      <c r="E24" s="296"/>
      <c r="F24" s="296"/>
      <c r="G24" s="296"/>
      <c r="H24" s="296"/>
      <c r="I24" s="296"/>
      <c r="J24" s="296"/>
      <c r="K24" s="296"/>
      <c r="L24" s="296"/>
      <c r="M24" s="297"/>
      <c r="N24" s="125"/>
    </row>
    <row r="25" spans="1:14" ht="32.1" customHeight="1" thickBot="1">
      <c r="A25" s="294"/>
      <c r="C25" s="286" t="s">
        <v>42</v>
      </c>
      <c r="D25" s="287"/>
      <c r="E25" s="105" t="e">
        <f ca="1">IF(VLOOKUP($A$2,Table1[[Practice no.]:[1]],31,FALSE)="N/A","",VLOOKUP($A$2,Table1[[Practice no.]:[1]],31,FALSE))</f>
        <v>#VALUE!</v>
      </c>
      <c r="F25" s="286" t="s">
        <v>520</v>
      </c>
      <c r="G25" s="287"/>
      <c r="H25" s="105" t="e">
        <f ca="1">IF(VLOOKUP($A$2,Table1[[Practice no.]:[7]],37,FALSE)="N/A","",VLOOKUP($A$2,Table1[[Practice no.]:[7]],37,FALSE))</f>
        <v>#VALUE!</v>
      </c>
      <c r="M25" s="107"/>
    </row>
    <row r="26" spans="1:14" ht="32.1" customHeight="1" thickBot="1">
      <c r="A26" s="294"/>
      <c r="C26" s="286" t="s">
        <v>44</v>
      </c>
      <c r="D26" s="287"/>
      <c r="E26" s="105" t="e">
        <f ca="1">IF(VLOOKUP($A$2,Table1[[Practice no.]:[2]],32,FALSE)="N/A","",VLOOKUP($A$2,Table1[[Practice no.]:[2]],32,FALSE))</f>
        <v>#VALUE!</v>
      </c>
      <c r="F26" s="286" t="s">
        <v>45</v>
      </c>
      <c r="G26" s="287"/>
      <c r="H26" s="105" t="e">
        <f ca="1">IF(VLOOKUP($A$2,Table1[[Practice no.]:[8]],38,FALSE)="N/A","",VLOOKUP($A$2,Table1[[Practice no.]:[8]],38,FALSE))</f>
        <v>#VALUE!</v>
      </c>
      <c r="M26" s="107"/>
    </row>
    <row r="27" spans="1:14" ht="32.1" customHeight="1" thickBot="1">
      <c r="A27" s="294"/>
      <c r="C27" s="286" t="s">
        <v>46</v>
      </c>
      <c r="D27" s="287"/>
      <c r="E27" s="105" t="e">
        <f ca="1">IF(VLOOKUP($A$2,Table1[[Practice no.]:[3]],33,FALSE)="N/A","",VLOOKUP($A$2,Table1[[Practice no.]:[3]],33,FALSE))</f>
        <v>#VALUE!</v>
      </c>
      <c r="F27" s="286" t="s">
        <v>47</v>
      </c>
      <c r="G27" s="287"/>
      <c r="H27" s="105" t="e">
        <f ca="1">IF(VLOOKUP($A$2,Table1[[Practice no.]:[9]],39,FALSE)="N/A","",VLOOKUP($A$2,Table1[[Practice no.]:[9]],39,FALSE))</f>
        <v>#VALUE!</v>
      </c>
      <c r="M27" s="107"/>
    </row>
    <row r="28" spans="1:14" ht="32.1" customHeight="1" thickBot="1">
      <c r="A28" s="294"/>
      <c r="C28" s="286" t="s">
        <v>48</v>
      </c>
      <c r="D28" s="287"/>
      <c r="E28" s="105" t="e">
        <f ca="1">IF(VLOOKUP($A$2,Table1[[Practice no.]:[4]],34,FALSE)="N/A","",VLOOKUP($A$2,Table1[[Practice no.]:[4]],34,FALSE))</f>
        <v>#VALUE!</v>
      </c>
      <c r="F28" s="286" t="s">
        <v>49</v>
      </c>
      <c r="G28" s="287"/>
      <c r="H28" s="105" t="e">
        <f ca="1">IF(VLOOKUP($A$2,Table1[[Practice no.]:[10]],40,FALSE)="N/A","",VLOOKUP($A$2,Table1[[Practice no.]:[10]],40,FALSE))</f>
        <v>#VALUE!</v>
      </c>
      <c r="M28" s="107"/>
    </row>
    <row r="29" spans="1:14" ht="32.1" customHeight="1" thickBot="1">
      <c r="A29" s="294"/>
      <c r="C29" s="286" t="s">
        <v>50</v>
      </c>
      <c r="D29" s="287"/>
      <c r="E29" s="105" t="e">
        <f ca="1">IF(VLOOKUP($A$2,Table1[[Practice no.]:[5]],35,FALSE)="N/A","",VLOOKUP($A$2,Table1[[Practice no.]:[5]],35,FALSE))</f>
        <v>#VALUE!</v>
      </c>
      <c r="F29" s="286" t="s">
        <v>51</v>
      </c>
      <c r="G29" s="287"/>
      <c r="H29" s="105" t="e">
        <f ca="1">IF(VLOOKUP($A$2,Table1[[Practice no.]:[11]],41,FALSE)="N/A","",VLOOKUP($A$2,Table1[[Practice no.]:[11]],41,FALSE))</f>
        <v>#VALUE!</v>
      </c>
      <c r="M29" s="107"/>
    </row>
    <row r="30" spans="1:14" ht="32.1" customHeight="1" thickBot="1">
      <c r="A30" s="294"/>
      <c r="C30" s="286" t="s">
        <v>52</v>
      </c>
      <c r="D30" s="287"/>
      <c r="E30" s="105" t="e">
        <f ca="1">IF(VLOOKUP($A$2,Table1[[Practice no.]:[6]],36,FALSE)="N/A","",VLOOKUP($A$2,Table1[[Practice no.]:[6]],36,FALSE))</f>
        <v>#VALUE!</v>
      </c>
      <c r="F30" s="286" t="s">
        <v>53</v>
      </c>
      <c r="G30" s="287"/>
      <c r="H30" s="105" t="e">
        <f ca="1">IF(VLOOKUP($A$2,Table1[[Practice no.]:[12]],42,FALSE)="N/A","",VLOOKUP($A$2,Table1[[Practice no.]:[12]],42,FALSE))</f>
        <v>#VALUE!</v>
      </c>
      <c r="M30" s="107"/>
    </row>
    <row r="31" spans="1:14" ht="14.1" thickBot="1">
      <c r="A31" s="279"/>
      <c r="B31" s="288"/>
      <c r="C31" s="289"/>
      <c r="D31" s="289"/>
      <c r="E31" s="289"/>
      <c r="F31" s="289"/>
      <c r="G31" s="289"/>
      <c r="H31" s="289"/>
      <c r="I31" s="289"/>
      <c r="J31" s="289"/>
      <c r="K31" s="289"/>
      <c r="L31" s="289"/>
      <c r="M31" s="290"/>
      <c r="N31" s="125"/>
    </row>
    <row r="32" spans="1:14" ht="252" customHeight="1" thickBot="1">
      <c r="A32" s="92" t="s">
        <v>521</v>
      </c>
      <c r="B32" s="291" t="s">
        <v>780</v>
      </c>
      <c r="C32" s="292"/>
      <c r="D32" s="292"/>
      <c r="E32" s="292"/>
      <c r="F32" s="292"/>
      <c r="G32" s="292"/>
      <c r="H32" s="292"/>
      <c r="I32" s="292"/>
      <c r="J32" s="292"/>
      <c r="K32" s="292"/>
      <c r="L32" s="292"/>
      <c r="M32" s="293"/>
      <c r="N32" s="122"/>
    </row>
    <row r="33" spans="1:14" ht="80.849999999999994" customHeight="1">
      <c r="A33" s="278" t="s">
        <v>523</v>
      </c>
      <c r="B33" s="394" t="s">
        <v>781</v>
      </c>
      <c r="C33" s="362"/>
      <c r="D33" s="362"/>
      <c r="E33" s="362"/>
      <c r="F33" s="362"/>
      <c r="G33" s="362"/>
      <c r="H33" s="362"/>
      <c r="I33" s="362"/>
      <c r="J33" s="362"/>
      <c r="K33" s="362"/>
      <c r="L33" s="362"/>
      <c r="M33" s="363"/>
      <c r="N33" s="133"/>
    </row>
    <row r="34" spans="1:14" ht="193.35" customHeight="1" thickBot="1">
      <c r="A34" s="279"/>
      <c r="B34" s="364"/>
      <c r="C34" s="365"/>
      <c r="D34" s="365"/>
      <c r="E34" s="365"/>
      <c r="F34" s="365"/>
      <c r="G34" s="365"/>
      <c r="H34" s="365"/>
      <c r="I34" s="365"/>
      <c r="J34" s="365"/>
      <c r="K34" s="365"/>
      <c r="L34" s="365"/>
      <c r="M34" s="366"/>
      <c r="N34" s="133"/>
    </row>
  </sheetData>
  <sheetProtection sheet="1" objects="1" scenarios="1"/>
  <mergeCells count="45">
    <mergeCell ref="B2:M2"/>
    <mergeCell ref="O2:Q2"/>
    <mergeCell ref="S2:U2"/>
    <mergeCell ref="B3:M3"/>
    <mergeCell ref="A4:A14"/>
    <mergeCell ref="B4:M4"/>
    <mergeCell ref="C5:D6"/>
    <mergeCell ref="C7:D8"/>
    <mergeCell ref="F7:G7"/>
    <mergeCell ref="F8:G8"/>
    <mergeCell ref="C9:D10"/>
    <mergeCell ref="G9:H9"/>
    <mergeCell ref="G10:H10"/>
    <mergeCell ref="C11:D12"/>
    <mergeCell ref="F11:G11"/>
    <mergeCell ref="H11:I11"/>
    <mergeCell ref="F12:G12"/>
    <mergeCell ref="H12:I12"/>
    <mergeCell ref="C28:D28"/>
    <mergeCell ref="F28:G28"/>
    <mergeCell ref="B13:M13"/>
    <mergeCell ref="B14:M14"/>
    <mergeCell ref="A15:A17"/>
    <mergeCell ref="A18:A19"/>
    <mergeCell ref="B18:M19"/>
    <mergeCell ref="A20:A23"/>
    <mergeCell ref="B21:G21"/>
    <mergeCell ref="H21:M21"/>
    <mergeCell ref="B23:G23"/>
    <mergeCell ref="A33:A34"/>
    <mergeCell ref="B33:M34"/>
    <mergeCell ref="C29:D29"/>
    <mergeCell ref="F29:G29"/>
    <mergeCell ref="C30:D30"/>
    <mergeCell ref="F30:G30"/>
    <mergeCell ref="B31:M31"/>
    <mergeCell ref="B32:M32"/>
    <mergeCell ref="A24:A31"/>
    <mergeCell ref="B24:M24"/>
    <mergeCell ref="C25:D25"/>
    <mergeCell ref="F25:G25"/>
    <mergeCell ref="C26:D26"/>
    <mergeCell ref="F26:G26"/>
    <mergeCell ref="C27:D27"/>
    <mergeCell ref="F27:G27"/>
  </mergeCells>
  <pageMargins left="0.7" right="0.7" top="0.75" bottom="0.75" header="0.3" footer="0.3"/>
  <headerFooter>
    <oddFooter>&amp;C_x000D_&amp;1#&amp;"Calibri"&amp;8&amp;K000000 INTERNAL. This information is accessible to ADB Management and staff. It may be shared outside ADB with appropriate permission.</oddFooter>
  </headerFooter>
  <drawing r:id="rId1"/>
</worksheet>
</file>

<file path=xl/worksheets/sheet5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3C60C8A-7C72-4F9C-AC7D-132B8C3BBC73}">
  <sheetPr codeName="Sheet52"/>
  <dimension ref="A1:U34"/>
  <sheetViews>
    <sheetView zoomScale="70" zoomScaleNormal="70" workbookViewId="0">
      <pane ySplit="2" topLeftCell="A25" activePane="bottomLeft" state="frozen"/>
      <selection pane="bottomLeft" activeCell="A2" sqref="A2"/>
      <selection activeCell="A2" sqref="A2"/>
    </sheetView>
  </sheetViews>
  <sheetFormatPr defaultColWidth="8.85546875" defaultRowHeight="12.95"/>
  <cols>
    <col min="1" max="1" width="15.28515625" style="106" customWidth="1"/>
    <col min="2" max="13" width="11.85546875" style="106" customWidth="1"/>
    <col min="14" max="14" width="5.140625" style="106" customWidth="1"/>
    <col min="15" max="16" width="8.85546875" style="106"/>
    <col min="17" max="17" width="8.85546875" style="106" customWidth="1"/>
    <col min="18" max="18" width="2.28515625" style="106" customWidth="1"/>
    <col min="19" max="16384" width="8.85546875" style="106"/>
  </cols>
  <sheetData>
    <row r="1" spans="1:21" ht="14.1" thickBot="1"/>
    <row r="2" spans="1:21" ht="22.35" customHeight="1" thickBot="1">
      <c r="A2" s="89" t="e" cm="1">
        <f t="array" aca="1" ref="A2" ca="1">MID(CELL("filename",A2),FIND("]",CELL("filename",A2))+1,255)</f>
        <v>#VALUE!</v>
      </c>
      <c r="B2" s="318" t="e">
        <f ca="1">IF(VLOOKUP(A2,'Raw Data'!C6:D154,2,FALSE)="","",VLOOKUP(A2,'Raw Data'!C6:D154,2,FALSE))</f>
        <v>#VALUE!</v>
      </c>
      <c r="C2" s="319"/>
      <c r="D2" s="319"/>
      <c r="E2" s="319"/>
      <c r="F2" s="319"/>
      <c r="G2" s="319"/>
      <c r="H2" s="319"/>
      <c r="I2" s="319"/>
      <c r="J2" s="319"/>
      <c r="K2" s="319"/>
      <c r="L2" s="319"/>
      <c r="M2" s="320"/>
      <c r="N2" s="136"/>
      <c r="O2" s="386" t="str">
        <f>HYPERLINK("#'National level'!A15","Back to National level sheet")</f>
        <v>Back to National level sheet</v>
      </c>
      <c r="P2" s="321"/>
      <c r="Q2" s="321"/>
      <c r="S2" s="387" t="str">
        <f>HYPERLINK("#'Project level'!A21","Back to Project level sheet")</f>
        <v>Back to Project level sheet</v>
      </c>
      <c r="T2" s="387"/>
      <c r="U2" s="387"/>
    </row>
    <row r="3" spans="1:21" ht="174" customHeight="1" thickBot="1">
      <c r="A3" s="90" t="s">
        <v>500</v>
      </c>
      <c r="B3" s="323" t="s">
        <v>782</v>
      </c>
      <c r="C3" s="324"/>
      <c r="D3" s="324"/>
      <c r="E3" s="324"/>
      <c r="F3" s="324"/>
      <c r="G3" s="324"/>
      <c r="H3" s="324"/>
      <c r="I3" s="324"/>
      <c r="J3" s="324"/>
      <c r="K3" s="324"/>
      <c r="L3" s="324"/>
      <c r="M3" s="325"/>
      <c r="N3" s="122"/>
    </row>
    <row r="4" spans="1:21" ht="14.1" thickBot="1">
      <c r="A4" s="278" t="s">
        <v>502</v>
      </c>
      <c r="B4" s="295"/>
      <c r="C4" s="296"/>
      <c r="D4" s="296"/>
      <c r="E4" s="296"/>
      <c r="F4" s="296"/>
      <c r="G4" s="296"/>
      <c r="H4" s="296"/>
      <c r="I4" s="296"/>
      <c r="J4" s="296"/>
      <c r="K4" s="296"/>
      <c r="L4" s="296"/>
      <c r="M4" s="297"/>
      <c r="N4" s="125"/>
    </row>
    <row r="5" spans="1:21" ht="26.85" customHeight="1" thickBot="1">
      <c r="A5" s="294"/>
      <c r="C5" s="326" t="s">
        <v>77</v>
      </c>
      <c r="D5" s="327"/>
      <c r="E5" s="93" t="s">
        <v>78</v>
      </c>
      <c r="F5" s="93" t="s">
        <v>79</v>
      </c>
      <c r="G5" s="93" t="s">
        <v>80</v>
      </c>
      <c r="H5" s="93" t="s">
        <v>81</v>
      </c>
      <c r="I5" s="93" t="s">
        <v>82</v>
      </c>
      <c r="M5" s="107"/>
    </row>
    <row r="6" spans="1:21" ht="15" thickBot="1">
      <c r="A6" s="294"/>
      <c r="C6" s="328"/>
      <c r="D6" s="329"/>
      <c r="E6" s="94" t="e">
        <f ca="1">IF(VLOOKUP($A$2,Table1[[Practice no.]:[Mt]],3,FALSE)="N/A","",VLOOKUP($A$2,Table1[[Practice no.]:[Mt]],3,FALSE))</f>
        <v>#VALUE!</v>
      </c>
      <c r="F6" s="94" t="e">
        <f ca="1">IF(VLOOKUP($A$2,Table1[[Practice no.]:[F]],4,FALSE)="N/A","",VLOOKUP($A$2,Table1[[Practice no.]:[F]],4,FALSE))</f>
        <v>#VALUE!</v>
      </c>
      <c r="G6" s="94" t="e">
        <f ca="1">IF(VLOOKUP($A$2,Table1[[Practice no.]:[A]],5,FALSE)="N/A","",VLOOKUP($A$2,Table1[[Practice no.]:[A]],5,FALSE))</f>
        <v>#VALUE!</v>
      </c>
      <c r="H6" s="94" t="e">
        <f ca="1">IF(VLOOKUP($A$2,Table1[[Practice no.]:[T]],6,FALSE)="N/A","",VLOOKUP($A$2,Table1[[Practice no.]:[T]],6,FALSE))</f>
        <v>#VALUE!</v>
      </c>
      <c r="I6" s="94" t="e">
        <f ca="1">IF(VLOOKUP($A$2,Table1[[Practice no.]:[PI]],7,FALSE)="N/A","",VLOOKUP($A$2,Table1[[Practice no.]:[PI]],7,FALSE))</f>
        <v>#VALUE!</v>
      </c>
      <c r="M6" s="107"/>
    </row>
    <row r="7" spans="1:21" ht="26.85" customHeight="1" thickBot="1">
      <c r="A7" s="294"/>
      <c r="C7" s="326" t="s">
        <v>83</v>
      </c>
      <c r="D7" s="327"/>
      <c r="E7" s="95" t="s">
        <v>84</v>
      </c>
      <c r="F7" s="330" t="s">
        <v>85</v>
      </c>
      <c r="G7" s="331"/>
      <c r="H7" s="95" t="s">
        <v>86</v>
      </c>
      <c r="I7" s="95" t="s">
        <v>87</v>
      </c>
      <c r="M7" s="107"/>
    </row>
    <row r="8" spans="1:21" ht="15" thickBot="1">
      <c r="A8" s="294"/>
      <c r="C8" s="328"/>
      <c r="D8" s="329"/>
      <c r="E8" s="94" t="e">
        <f ca="1">IF(VLOOKUP($A$2,Table1[[Practice no.]:[LR]],8,FALSE)="N/A","",VLOOKUP(A$2,Table1[[Practice no.]:[LR]],8,FALSE))</f>
        <v>#VALUE!</v>
      </c>
      <c r="F8" s="311" t="e">
        <f ca="1">IF(VLOOKUP($A$2,Table1[[Practice no.]:[PH]],9,FALSE)="N/A","",VLOOKUP($A$2,Table1[[Practice no.]:[PH]],9,FALSE))</f>
        <v>#VALUE!</v>
      </c>
      <c r="G8" s="312"/>
      <c r="H8" s="94" t="e">
        <f ca="1">IF(VLOOKUP($A$2,Table1[[Practice no.]:[EH]],10,FALSE)="N/A","",VLOOKUP($A$2,Table1[[Practice no.]:[EH]],10,FALSE))</f>
        <v>#VALUE!</v>
      </c>
      <c r="I8" s="94" t="e">
        <f ca="1">IF(VLOOKUP($A$2,Table1[[Practice no.]:[UR]],11,FALSE)="N/A","",VLOOKUP($A$2,Table1[[Practice no.]:[UR]],11,FALSE))</f>
        <v>#VALUE!</v>
      </c>
      <c r="M8" s="107"/>
    </row>
    <row r="9" spans="1:21" ht="26.85" customHeight="1" thickBot="1">
      <c r="A9" s="294"/>
      <c r="C9" s="332" t="s">
        <v>88</v>
      </c>
      <c r="D9" s="333"/>
      <c r="E9" s="95" t="s">
        <v>89</v>
      </c>
      <c r="F9" s="95" t="s">
        <v>90</v>
      </c>
      <c r="G9" s="330" t="s">
        <v>91</v>
      </c>
      <c r="H9" s="331"/>
      <c r="I9" s="95" t="s">
        <v>92</v>
      </c>
      <c r="M9" s="107"/>
    </row>
    <row r="10" spans="1:21" ht="15" thickBot="1">
      <c r="A10" s="294"/>
      <c r="C10" s="334"/>
      <c r="D10" s="335"/>
      <c r="E10" s="94" t="e">
        <f ca="1">IF(VLOOKUP($A$2,Table1[[Practice no.]:[P]],12,FALSE)="N/A","",VLOOKUP($A$2,Table1[[Practice no.]:[P]],12,FALSE))</f>
        <v>#VALUE!</v>
      </c>
      <c r="F10" s="94" t="e">
        <f ca="1">IF(VLOOKUP($A$2,Table1[[Practice no.]:[D]],13,FALSE)="N/A","",VLOOKUP($A$2,Table1[[Practice no.]:[D]],13,FALSE))</f>
        <v>#VALUE!</v>
      </c>
      <c r="G10" s="313" t="e">
        <f ca="1">IF(VLOOKUP($A$2,Table1[[Practice no.]:[C]],14,FALSE)="N/A","",VLOOKUP($A$2,Table1[[Practice no.]:[C]],14,FALSE))</f>
        <v>#VALUE!</v>
      </c>
      <c r="H10" s="314"/>
      <c r="I10" s="96" t="e">
        <f ca="1">IF(VLOOKUP($A$2,Table1[[Practice no.]:[M]],15,FALSE)="N/A","",VLOOKUP($A$2,Table1[[Practice no.]:[M]],15,FALSE))</f>
        <v>#VALUE!</v>
      </c>
      <c r="M10" s="107"/>
    </row>
    <row r="11" spans="1:21" ht="14.1" customHeight="1" thickBot="1">
      <c r="A11" s="294"/>
      <c r="C11" s="332" t="s">
        <v>93</v>
      </c>
      <c r="D11" s="333"/>
      <c r="E11" s="95" t="s">
        <v>94</v>
      </c>
      <c r="F11" s="330" t="s">
        <v>95</v>
      </c>
      <c r="G11" s="331"/>
      <c r="H11" s="330" t="s">
        <v>96</v>
      </c>
      <c r="I11" s="331"/>
      <c r="M11" s="107"/>
    </row>
    <row r="12" spans="1:21" ht="15" thickBot="1">
      <c r="A12" s="294"/>
      <c r="C12" s="334"/>
      <c r="D12" s="335"/>
      <c r="E12" s="94" t="e">
        <f ca="1">IF(VLOOKUP($A$2,Table1[[Practice no.]:[In]],16,FALSE)="N/A","",VLOOKUP($A$2,Table1[[Practice no.]:[In]],16,FALSE))</f>
        <v>#VALUE!</v>
      </c>
      <c r="F12" s="311" t="e">
        <f ca="1">IF(VLOOKUP($A$2,Table1[[Practice no.]:[Pr]],17,FALSE)="N/A","",VLOOKUP($A$2,Table1[[Practice no.]:[Pr]],17,FALSE))</f>
        <v>#VALUE!</v>
      </c>
      <c r="G12" s="312"/>
      <c r="H12" s="313" t="e">
        <f ca="1">IF(VLOOKUP($A$2,Table1[[Practice no.]:[Tr]],18,FALSE)="N/A","",VLOOKUP($A$2,Table1[[Practice no.]:[Tr]],18,FALSE))</f>
        <v>#VALUE!</v>
      </c>
      <c r="I12" s="314"/>
      <c r="M12" s="107"/>
    </row>
    <row r="13" spans="1:21">
      <c r="A13" s="294"/>
      <c r="B13" s="315"/>
      <c r="C13" s="316"/>
      <c r="D13" s="316"/>
      <c r="E13" s="316"/>
      <c r="F13" s="316"/>
      <c r="G13" s="316"/>
      <c r="H13" s="316"/>
      <c r="I13" s="316"/>
      <c r="J13" s="316"/>
      <c r="K13" s="316"/>
      <c r="L13" s="316"/>
      <c r="M13" s="317"/>
      <c r="N13" s="125"/>
    </row>
    <row r="14" spans="1:21" ht="14.1" thickBot="1">
      <c r="A14" s="279"/>
      <c r="B14" s="288"/>
      <c r="C14" s="289"/>
      <c r="D14" s="289"/>
      <c r="E14" s="289"/>
      <c r="F14" s="289"/>
      <c r="G14" s="289"/>
      <c r="H14" s="289"/>
      <c r="I14" s="289"/>
      <c r="J14" s="289"/>
      <c r="K14" s="289"/>
      <c r="L14" s="289"/>
      <c r="M14" s="290"/>
      <c r="N14" s="125"/>
    </row>
    <row r="15" spans="1:21">
      <c r="A15" s="278" t="s">
        <v>503</v>
      </c>
      <c r="B15" s="97">
        <v>1</v>
      </c>
      <c r="C15" s="97">
        <v>2</v>
      </c>
      <c r="D15" s="97">
        <v>3</v>
      </c>
      <c r="E15" s="98">
        <v>4</v>
      </c>
      <c r="F15" s="98">
        <v>5</v>
      </c>
      <c r="G15" s="98">
        <v>6</v>
      </c>
      <c r="H15" s="99">
        <v>7</v>
      </c>
      <c r="I15" s="99">
        <v>8</v>
      </c>
      <c r="J15" s="99">
        <v>9</v>
      </c>
      <c r="K15" s="100">
        <v>10</v>
      </c>
      <c r="L15" s="100">
        <v>11</v>
      </c>
      <c r="M15" s="100">
        <v>12</v>
      </c>
      <c r="N15" s="137"/>
    </row>
    <row r="16" spans="1:21" ht="17.100000000000001" thickBot="1">
      <c r="A16" s="294"/>
      <c r="B16" s="101" t="s">
        <v>504</v>
      </c>
      <c r="C16" s="101" t="s">
        <v>505</v>
      </c>
      <c r="D16" s="101" t="s">
        <v>506</v>
      </c>
      <c r="E16" s="102" t="s">
        <v>507</v>
      </c>
      <c r="F16" s="102" t="s">
        <v>508</v>
      </c>
      <c r="G16" s="102" t="s">
        <v>509</v>
      </c>
      <c r="H16" s="103" t="s">
        <v>510</v>
      </c>
      <c r="I16" s="103" t="s">
        <v>511</v>
      </c>
      <c r="J16" s="103" t="s">
        <v>512</v>
      </c>
      <c r="K16" s="104" t="s">
        <v>513</v>
      </c>
      <c r="L16" s="104" t="s">
        <v>514</v>
      </c>
      <c r="M16" s="104" t="s">
        <v>515</v>
      </c>
      <c r="N16" s="137"/>
    </row>
    <row r="17" spans="1:14" ht="23.1" customHeight="1" thickBot="1">
      <c r="A17" s="279"/>
      <c r="B17" s="112" t="e">
        <f ca="1">IF(VLOOKUP($A$2,Table1[[Practice no.]:[ 1 C02]],19,FALSE)="N/A","",VLOOKUP(VLOOKUP($A$2,Table1[[Practice no.]:[ 1 C02]],19,FALSE),List!$A$2:$B$3,2,FALSE))</f>
        <v>#VALUE!</v>
      </c>
      <c r="C17" s="112" t="e">
        <f ca="1">IF(VLOOKUP($A$2,Table1[[Practice no.]:[2 Res]],20,FALSE)="N/A","",VLOOKUP(VLOOKUP($A$2,Table1[[Practice no.]:[2 Res]],20,FALSE),List!$A$2:$B$3,2,FALSE))</f>
        <v>#VALUE!</v>
      </c>
      <c r="D17" s="112" t="e">
        <f ca="1">IF(VLOOKUP($A$2,Table1[[Practice no.]:[3 W&amp;L]],21,FALSE)="N/A","",VLOOKUP(VLOOKUP($A$2,Table1[[Practice no.]:[3 W&amp;L]],21,FALSE),List!$A$2:$B$3,2,FALSE))</f>
        <v>#VALUE!</v>
      </c>
      <c r="E17" s="112" t="e">
        <f ca="1">IF(VLOOKUP($A$2,Table1[[Practice no.]:[4 
Pol]],22,FALSE)="N/A","",VLOOKUP(VLOOKUP($A$2,Table1[[Practice no.]:[4 
Pol]],22,FALSE),List!$A$2:$B$3,2,FALSE))</f>
        <v>#VALUE!</v>
      </c>
      <c r="F17" s="112" t="e">
        <f ca="1">IF(VLOOKUP($A$2,Table1[[Practice no.]:[5 QoL]],23,FALSE)="N/A","",VLOOKUP(VLOOKUP($A$2,Table1[[Practice no.]:[5 QoL]],23,FALSE),List!$A$2:$B$3,2,FALSE))</f>
        <v>#VALUE!</v>
      </c>
      <c r="G17" s="112" t="e">
        <f ca="1">IF(VLOOKUP($A$2,Table1[[Practice no.]:[6 
Bio]],24,FALSE)="N/A","",VLOOKUP(VLOOKUP($A$2,Table1[[Practice no.]:[6 
Bio]],24,FALSE),List!$A$2:$B$3,2,FALSE))</f>
        <v>#VALUE!</v>
      </c>
      <c r="H17" s="112" t="e">
        <f ca="1">IF(VLOOKUP($A$2,Table1[[Practice no.]:[7 
Dis]],25,FALSE)="N/A","",VLOOKUP(VLOOKUP($A$2,Table1[[Practice no.]:[7 
Dis]],25,FALSE),List!$A$2:$B$3,2,FALSE))</f>
        <v>#VALUE!</v>
      </c>
      <c r="I17" s="112" t="e">
        <f ca="1">IF(VLOOKUP($A$2,Table1[[Practice no.]:[8 
Mat]],26,FALSE)="N/A","",VLOOKUP(VLOOKUP($A$2,Table1[[Practice no.]:[8 
Mat]],26,FALSE),List!$A$2:$B$3,2,FALSE))</f>
        <v>#VALUE!</v>
      </c>
      <c r="J17" s="112" t="e">
        <f ca="1">IF(VLOOKUP($A$2,Table1[[Practice no.]:[9 
Inc]],27,FALSE)="N/A","",VLOOKUP(VLOOKUP($A$2,Table1[[Practice no.]:[9 
Inc]],27,FALSE),List!$A$2:$B$3,2,FALSE))</f>
        <v>#VALUE!</v>
      </c>
      <c r="K17" s="112" t="e">
        <f ca="1">IF(VLOOKUP($A$2,Table1[[Practice no.]:[10 Con]],28,FALSE)="N/A","",VLOOKUP(VLOOKUP($A$2,Table1[[Practice no.]:[10 Con]],28,FALSE),List!$A$2:$B$3,2,FALSE))</f>
        <v>#VALUE!</v>
      </c>
      <c r="L17" s="112" t="e">
        <f ca="1">IF(VLOOKUP($A$2,Table1[[Practice no.]:[11 Saf]],29,FALSE)="N/A","",VLOOKUP(VLOOKUP($A$2,Table1[[Practice no.]:[11 Saf]],29,FALSE),List!$A$2:$B$3,2,FALSE))</f>
        <v>#VALUE!</v>
      </c>
      <c r="M17" s="112" t="e">
        <f ca="1">IF(VLOOKUP($A$2,Table1[[Practice no.]:[12 Aff]],30,FALSE)="N/A","",VLOOKUP(VLOOKUP($A$2,Table1[[Practice no.]:[12 Aff]],30,FALSE),List!$A$2:$B$3,2,FALSE))</f>
        <v>#VALUE!</v>
      </c>
      <c r="N17" s="138"/>
    </row>
    <row r="18" spans="1:14" ht="125.85" customHeight="1">
      <c r="A18" s="278" t="s">
        <v>516</v>
      </c>
      <c r="B18" s="298" t="s">
        <v>783</v>
      </c>
      <c r="C18" s="299"/>
      <c r="D18" s="299"/>
      <c r="E18" s="299"/>
      <c r="F18" s="299"/>
      <c r="G18" s="299"/>
      <c r="H18" s="299"/>
      <c r="I18" s="299"/>
      <c r="J18" s="299"/>
      <c r="K18" s="299"/>
      <c r="L18" s="299"/>
      <c r="M18" s="300"/>
      <c r="N18" s="133"/>
    </row>
    <row r="19" spans="1:14" ht="317.10000000000002" customHeight="1" thickBot="1">
      <c r="A19" s="279"/>
      <c r="B19" s="301"/>
      <c r="C19" s="302"/>
      <c r="D19" s="302"/>
      <c r="E19" s="302"/>
      <c r="F19" s="302"/>
      <c r="G19" s="302"/>
      <c r="H19" s="302"/>
      <c r="I19" s="302"/>
      <c r="J19" s="302"/>
      <c r="K19" s="302"/>
      <c r="L19" s="302"/>
      <c r="M19" s="303"/>
      <c r="N19" s="133"/>
    </row>
    <row r="20" spans="1:14" ht="225.75" customHeight="1">
      <c r="A20" s="304" t="s">
        <v>518</v>
      </c>
      <c r="B20" s="120"/>
      <c r="C20" s="121"/>
      <c r="D20" s="121"/>
      <c r="E20" s="121"/>
      <c r="F20" s="121"/>
      <c r="G20" s="121"/>
      <c r="H20" s="121"/>
      <c r="I20" s="121"/>
      <c r="J20" s="121"/>
      <c r="K20" s="121"/>
      <c r="L20" s="121"/>
      <c r="M20" s="124"/>
      <c r="N20" s="134"/>
    </row>
    <row r="21" spans="1:14" ht="33" customHeight="1">
      <c r="A21" s="338"/>
      <c r="B21" s="390" t="s">
        <v>784</v>
      </c>
      <c r="C21" s="388"/>
      <c r="D21" s="388"/>
      <c r="E21" s="388"/>
      <c r="F21" s="388"/>
      <c r="G21" s="388"/>
      <c r="H21" s="388"/>
      <c r="I21" s="388"/>
      <c r="J21" s="388"/>
      <c r="K21" s="388"/>
      <c r="L21" s="388"/>
      <c r="M21" s="389"/>
      <c r="N21" s="127"/>
    </row>
    <row r="22" spans="1:14">
      <c r="A22" s="338"/>
      <c r="B22" s="118"/>
      <c r="C22" s="119"/>
      <c r="D22" s="119"/>
      <c r="E22" s="116"/>
      <c r="F22" s="119"/>
      <c r="G22" s="119"/>
      <c r="H22" s="119"/>
      <c r="I22" s="119"/>
      <c r="J22" s="122"/>
      <c r="K22" s="116"/>
      <c r="L22" s="116"/>
      <c r="M22" s="117"/>
      <c r="N22" s="116"/>
    </row>
    <row r="23" spans="1:14" ht="14.1" thickBot="1">
      <c r="A23" s="305"/>
      <c r="B23" s="339"/>
      <c r="C23" s="340"/>
      <c r="D23" s="340"/>
      <c r="E23" s="340"/>
      <c r="F23" s="340"/>
      <c r="G23" s="340"/>
      <c r="H23" s="115"/>
      <c r="I23" s="115"/>
      <c r="J23" s="115"/>
      <c r="K23" s="115"/>
      <c r="L23" s="115"/>
      <c r="M23" s="176"/>
      <c r="N23" s="119"/>
    </row>
    <row r="24" spans="1:14" ht="14.1" thickBot="1">
      <c r="A24" s="278" t="s">
        <v>57</v>
      </c>
      <c r="B24" s="295"/>
      <c r="C24" s="296"/>
      <c r="D24" s="296"/>
      <c r="E24" s="296"/>
      <c r="F24" s="296"/>
      <c r="G24" s="296"/>
      <c r="H24" s="296"/>
      <c r="I24" s="296"/>
      <c r="J24" s="296"/>
      <c r="K24" s="296"/>
      <c r="L24" s="296"/>
      <c r="M24" s="297"/>
      <c r="N24" s="125"/>
    </row>
    <row r="25" spans="1:14" ht="32.1" customHeight="1" thickBot="1">
      <c r="A25" s="294"/>
      <c r="C25" s="286" t="s">
        <v>42</v>
      </c>
      <c r="D25" s="287"/>
      <c r="E25" s="105" t="e">
        <f ca="1">IF(VLOOKUP($A$2,Table1[[Practice no.]:[1]],31,FALSE)="N/A","",VLOOKUP($A$2,Table1[[Practice no.]:[1]],31,FALSE))</f>
        <v>#VALUE!</v>
      </c>
      <c r="F25" s="286" t="s">
        <v>520</v>
      </c>
      <c r="G25" s="287"/>
      <c r="H25" s="105" t="e">
        <f ca="1">IF(VLOOKUP($A$2,Table1[[Practice no.]:[7]],37,FALSE)="N/A","",VLOOKUP($A$2,Table1[[Practice no.]:[7]],37,FALSE))</f>
        <v>#VALUE!</v>
      </c>
      <c r="M25" s="107"/>
    </row>
    <row r="26" spans="1:14" ht="32.1" customHeight="1" thickBot="1">
      <c r="A26" s="294"/>
      <c r="C26" s="286" t="s">
        <v>44</v>
      </c>
      <c r="D26" s="287"/>
      <c r="E26" s="105" t="e">
        <f ca="1">IF(VLOOKUP($A$2,Table1[[Practice no.]:[2]],32,FALSE)="N/A","",VLOOKUP($A$2,Table1[[Practice no.]:[2]],32,FALSE))</f>
        <v>#VALUE!</v>
      </c>
      <c r="F26" s="286" t="s">
        <v>45</v>
      </c>
      <c r="G26" s="287"/>
      <c r="H26" s="105" t="e">
        <f ca="1">IF(VLOOKUP($A$2,Table1[[Practice no.]:[8]],38,FALSE)="N/A","",VLOOKUP($A$2,Table1[[Practice no.]:[8]],38,FALSE))</f>
        <v>#VALUE!</v>
      </c>
      <c r="M26" s="107"/>
    </row>
    <row r="27" spans="1:14" ht="32.1" customHeight="1" thickBot="1">
      <c r="A27" s="294"/>
      <c r="C27" s="286" t="s">
        <v>46</v>
      </c>
      <c r="D27" s="287"/>
      <c r="E27" s="105" t="e">
        <f ca="1">IF(VLOOKUP($A$2,Table1[[Practice no.]:[3]],33,FALSE)="N/A","",VLOOKUP($A$2,Table1[[Practice no.]:[3]],33,FALSE))</f>
        <v>#VALUE!</v>
      </c>
      <c r="F27" s="286" t="s">
        <v>47</v>
      </c>
      <c r="G27" s="287"/>
      <c r="H27" s="105" t="e">
        <f ca="1">IF(VLOOKUP($A$2,Table1[[Practice no.]:[9]],39,FALSE)="N/A","",VLOOKUP($A$2,Table1[[Practice no.]:[9]],39,FALSE))</f>
        <v>#VALUE!</v>
      </c>
      <c r="M27" s="107"/>
    </row>
    <row r="28" spans="1:14" ht="32.1" customHeight="1" thickBot="1">
      <c r="A28" s="294"/>
      <c r="C28" s="286" t="s">
        <v>48</v>
      </c>
      <c r="D28" s="287"/>
      <c r="E28" s="105" t="e">
        <f ca="1">IF(VLOOKUP($A$2,Table1[[Practice no.]:[4]],34,FALSE)="N/A","",VLOOKUP($A$2,Table1[[Practice no.]:[4]],34,FALSE))</f>
        <v>#VALUE!</v>
      </c>
      <c r="F28" s="286" t="s">
        <v>49</v>
      </c>
      <c r="G28" s="287"/>
      <c r="H28" s="105" t="e">
        <f ca="1">IF(VLOOKUP($A$2,Table1[[Practice no.]:[10]],40,FALSE)="N/A","",VLOOKUP($A$2,Table1[[Practice no.]:[10]],40,FALSE))</f>
        <v>#VALUE!</v>
      </c>
      <c r="M28" s="107"/>
    </row>
    <row r="29" spans="1:14" ht="32.1" customHeight="1" thickBot="1">
      <c r="A29" s="294"/>
      <c r="C29" s="286" t="s">
        <v>50</v>
      </c>
      <c r="D29" s="287"/>
      <c r="E29" s="105" t="e">
        <f ca="1">IF(VLOOKUP($A$2,Table1[[Practice no.]:[5]],35,FALSE)="N/A","",VLOOKUP($A$2,Table1[[Practice no.]:[5]],35,FALSE))</f>
        <v>#VALUE!</v>
      </c>
      <c r="F29" s="286" t="s">
        <v>51</v>
      </c>
      <c r="G29" s="287"/>
      <c r="H29" s="105" t="e">
        <f ca="1">IF(VLOOKUP($A$2,Table1[[Practice no.]:[11]],41,FALSE)="N/A","",VLOOKUP($A$2,Table1[[Practice no.]:[11]],41,FALSE))</f>
        <v>#VALUE!</v>
      </c>
      <c r="M29" s="107"/>
    </row>
    <row r="30" spans="1:14" ht="32.1" customHeight="1" thickBot="1">
      <c r="A30" s="294"/>
      <c r="C30" s="286" t="s">
        <v>52</v>
      </c>
      <c r="D30" s="287"/>
      <c r="E30" s="105" t="e">
        <f ca="1">IF(VLOOKUP($A$2,Table1[[Practice no.]:[6]],36,FALSE)="N/A","",VLOOKUP($A$2,Table1[[Practice no.]:[6]],36,FALSE))</f>
        <v>#VALUE!</v>
      </c>
      <c r="F30" s="286" t="s">
        <v>53</v>
      </c>
      <c r="G30" s="287"/>
      <c r="H30" s="105" t="e">
        <f ca="1">IF(VLOOKUP($A$2,Table1[[Practice no.]:[12]],42,FALSE)="N/A","",VLOOKUP($A$2,Table1[[Practice no.]:[12]],42,FALSE))</f>
        <v>#VALUE!</v>
      </c>
      <c r="M30" s="107"/>
    </row>
    <row r="31" spans="1:14" ht="14.1" thickBot="1">
      <c r="A31" s="279"/>
      <c r="B31" s="288"/>
      <c r="C31" s="289"/>
      <c r="D31" s="289"/>
      <c r="E31" s="289"/>
      <c r="F31" s="289"/>
      <c r="G31" s="289"/>
      <c r="H31" s="289"/>
      <c r="I31" s="289"/>
      <c r="J31" s="289"/>
      <c r="K31" s="289"/>
      <c r="L31" s="289"/>
      <c r="M31" s="290"/>
      <c r="N31" s="125"/>
    </row>
    <row r="32" spans="1:14" ht="252" customHeight="1" thickBot="1">
      <c r="A32" s="92" t="s">
        <v>521</v>
      </c>
      <c r="B32" s="291" t="s">
        <v>785</v>
      </c>
      <c r="C32" s="292"/>
      <c r="D32" s="292"/>
      <c r="E32" s="292"/>
      <c r="F32" s="292"/>
      <c r="G32" s="292"/>
      <c r="H32" s="292"/>
      <c r="I32" s="292"/>
      <c r="J32" s="292"/>
      <c r="K32" s="292"/>
      <c r="L32" s="292"/>
      <c r="M32" s="293"/>
      <c r="N32" s="122"/>
    </row>
    <row r="33" spans="1:14" ht="80.849999999999994" customHeight="1">
      <c r="A33" s="278" t="s">
        <v>523</v>
      </c>
      <c r="B33" s="394" t="s">
        <v>776</v>
      </c>
      <c r="C33" s="362"/>
      <c r="D33" s="362"/>
      <c r="E33" s="362"/>
      <c r="F33" s="362"/>
      <c r="G33" s="362"/>
      <c r="H33" s="362"/>
      <c r="I33" s="362"/>
      <c r="J33" s="362"/>
      <c r="K33" s="362"/>
      <c r="L33" s="362"/>
      <c r="M33" s="363"/>
      <c r="N33" s="133"/>
    </row>
    <row r="34" spans="1:14" ht="193.35" customHeight="1" thickBot="1">
      <c r="A34" s="279"/>
      <c r="B34" s="364"/>
      <c r="C34" s="365"/>
      <c r="D34" s="365"/>
      <c r="E34" s="365"/>
      <c r="F34" s="365"/>
      <c r="G34" s="365"/>
      <c r="H34" s="365"/>
      <c r="I34" s="365"/>
      <c r="J34" s="365"/>
      <c r="K34" s="365"/>
      <c r="L34" s="365"/>
      <c r="M34" s="366"/>
      <c r="N34" s="133"/>
    </row>
  </sheetData>
  <sheetProtection sheet="1" objects="1" scenarios="1"/>
  <mergeCells count="45">
    <mergeCell ref="B2:M2"/>
    <mergeCell ref="O2:Q2"/>
    <mergeCell ref="S2:U2"/>
    <mergeCell ref="B3:M3"/>
    <mergeCell ref="A4:A14"/>
    <mergeCell ref="B4:M4"/>
    <mergeCell ref="C5:D6"/>
    <mergeCell ref="C7:D8"/>
    <mergeCell ref="F7:G7"/>
    <mergeCell ref="F8:G8"/>
    <mergeCell ref="C9:D10"/>
    <mergeCell ref="G9:H9"/>
    <mergeCell ref="G10:H10"/>
    <mergeCell ref="C11:D12"/>
    <mergeCell ref="F11:G11"/>
    <mergeCell ref="H11:I11"/>
    <mergeCell ref="F12:G12"/>
    <mergeCell ref="H12:I12"/>
    <mergeCell ref="C28:D28"/>
    <mergeCell ref="F28:G28"/>
    <mergeCell ref="B13:M13"/>
    <mergeCell ref="B14:M14"/>
    <mergeCell ref="A15:A17"/>
    <mergeCell ref="A18:A19"/>
    <mergeCell ref="B18:M19"/>
    <mergeCell ref="A20:A23"/>
    <mergeCell ref="B21:G21"/>
    <mergeCell ref="H21:M21"/>
    <mergeCell ref="B23:G23"/>
    <mergeCell ref="A33:A34"/>
    <mergeCell ref="B33:M34"/>
    <mergeCell ref="C29:D29"/>
    <mergeCell ref="F29:G29"/>
    <mergeCell ref="C30:D30"/>
    <mergeCell ref="F30:G30"/>
    <mergeCell ref="B31:M31"/>
    <mergeCell ref="B32:M32"/>
    <mergeCell ref="A24:A31"/>
    <mergeCell ref="B24:M24"/>
    <mergeCell ref="C25:D25"/>
    <mergeCell ref="F25:G25"/>
    <mergeCell ref="C26:D26"/>
    <mergeCell ref="F26:G26"/>
    <mergeCell ref="C27:D27"/>
    <mergeCell ref="F27:G27"/>
  </mergeCells>
  <pageMargins left="0.7" right="0.7" top="0.75" bottom="0.75" header="0.3" footer="0.3"/>
  <headerFooter>
    <oddFooter>&amp;C_x000D_&amp;1#&amp;"Calibri"&amp;8&amp;K000000 INTERNAL. This information is accessible to ADB Management and staff. It may be shared outside ADB with appropriate permission.</oddFooter>
  </headerFooter>
  <drawing r:id="rId1"/>
</worksheet>
</file>

<file path=xl/worksheets/sheet5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8752A4A-C140-4408-AE3B-AB65B90EA6EF}">
  <sheetPr codeName="Sheet53"/>
  <dimension ref="A1:U34"/>
  <sheetViews>
    <sheetView zoomScale="70" zoomScaleNormal="70" workbookViewId="0">
      <pane ySplit="2" topLeftCell="A33" activePane="bottomLeft" state="frozen"/>
      <selection pane="bottomLeft" activeCell="A2" sqref="A2"/>
      <selection activeCell="A2" sqref="A2"/>
    </sheetView>
  </sheetViews>
  <sheetFormatPr defaultColWidth="8.85546875" defaultRowHeight="12.95"/>
  <cols>
    <col min="1" max="1" width="15.28515625" style="106" customWidth="1"/>
    <col min="2" max="13" width="11.85546875" style="106" customWidth="1"/>
    <col min="14" max="14" width="5.140625" style="106" customWidth="1"/>
    <col min="15" max="16" width="8.85546875" style="106"/>
    <col min="17" max="17" width="8.85546875" style="106" customWidth="1"/>
    <col min="18" max="18" width="2.28515625" style="106" customWidth="1"/>
    <col min="19" max="16384" width="8.85546875" style="106"/>
  </cols>
  <sheetData>
    <row r="1" spans="1:21" ht="14.1" thickBot="1"/>
    <row r="2" spans="1:21" ht="22.35" customHeight="1" thickBot="1">
      <c r="A2" s="89" t="e" cm="1">
        <f t="array" aca="1" ref="A2" ca="1">MID(CELL("filename",A2),FIND("]",CELL("filename",A2))+1,255)</f>
        <v>#VALUE!</v>
      </c>
      <c r="B2" s="318" t="e">
        <f ca="1">IF(VLOOKUP(A2,'Raw Data'!C6:D154,2,FALSE)="","",VLOOKUP(A2,'Raw Data'!C6:D154,2,FALSE))</f>
        <v>#VALUE!</v>
      </c>
      <c r="C2" s="319"/>
      <c r="D2" s="319"/>
      <c r="E2" s="319"/>
      <c r="F2" s="319"/>
      <c r="G2" s="319"/>
      <c r="H2" s="319"/>
      <c r="I2" s="319"/>
      <c r="J2" s="319"/>
      <c r="K2" s="319"/>
      <c r="L2" s="319"/>
      <c r="M2" s="320"/>
      <c r="N2" s="136"/>
      <c r="O2" s="386" t="str">
        <f>HYPERLINK("#'National level'!A15","Back to National level sheet")</f>
        <v>Back to National level sheet</v>
      </c>
      <c r="P2" s="321"/>
      <c r="Q2" s="321"/>
      <c r="S2" s="387" t="str">
        <f>HYPERLINK("#'Project level'!A21","Back to Project level sheet")</f>
        <v>Back to Project level sheet</v>
      </c>
      <c r="T2" s="387"/>
      <c r="U2" s="387"/>
    </row>
    <row r="3" spans="1:21" ht="174" customHeight="1" thickBot="1">
      <c r="A3" s="90" t="s">
        <v>500</v>
      </c>
      <c r="B3" s="323" t="s">
        <v>786</v>
      </c>
      <c r="C3" s="324"/>
      <c r="D3" s="324"/>
      <c r="E3" s="324"/>
      <c r="F3" s="324"/>
      <c r="G3" s="324"/>
      <c r="H3" s="324"/>
      <c r="I3" s="324"/>
      <c r="J3" s="324"/>
      <c r="K3" s="324"/>
      <c r="L3" s="324"/>
      <c r="M3" s="325"/>
      <c r="N3" s="122"/>
    </row>
    <row r="4" spans="1:21" ht="14.1" thickBot="1">
      <c r="A4" s="278" t="s">
        <v>502</v>
      </c>
      <c r="B4" s="295"/>
      <c r="C4" s="296"/>
      <c r="D4" s="296"/>
      <c r="E4" s="296"/>
      <c r="F4" s="296"/>
      <c r="G4" s="296"/>
      <c r="H4" s="296"/>
      <c r="I4" s="296"/>
      <c r="J4" s="296"/>
      <c r="K4" s="296"/>
      <c r="L4" s="296"/>
      <c r="M4" s="297"/>
      <c r="N4" s="125"/>
    </row>
    <row r="5" spans="1:21" ht="26.85" customHeight="1" thickBot="1">
      <c r="A5" s="294"/>
      <c r="C5" s="326" t="s">
        <v>77</v>
      </c>
      <c r="D5" s="327"/>
      <c r="E5" s="93" t="s">
        <v>78</v>
      </c>
      <c r="F5" s="93" t="s">
        <v>79</v>
      </c>
      <c r="G5" s="93" t="s">
        <v>80</v>
      </c>
      <c r="H5" s="93" t="s">
        <v>81</v>
      </c>
      <c r="I5" s="93" t="s">
        <v>82</v>
      </c>
      <c r="M5" s="107"/>
    </row>
    <row r="6" spans="1:21" ht="15" thickBot="1">
      <c r="A6" s="294"/>
      <c r="C6" s="328"/>
      <c r="D6" s="329"/>
      <c r="E6" s="94" t="e">
        <f ca="1">IF(VLOOKUP($A$2,Table1[[Practice no.]:[Mt]],3,FALSE)="N/A","",VLOOKUP($A$2,Table1[[Practice no.]:[Mt]],3,FALSE))</f>
        <v>#VALUE!</v>
      </c>
      <c r="F6" s="94" t="e">
        <f ca="1">IF(VLOOKUP($A$2,Table1[[Practice no.]:[F]],4,FALSE)="N/A","",VLOOKUP($A$2,Table1[[Practice no.]:[F]],4,FALSE))</f>
        <v>#VALUE!</v>
      </c>
      <c r="G6" s="94" t="e">
        <f ca="1">IF(VLOOKUP($A$2,Table1[[Practice no.]:[A]],5,FALSE)="N/A","",VLOOKUP($A$2,Table1[[Practice no.]:[A]],5,FALSE))</f>
        <v>#VALUE!</v>
      </c>
      <c r="H6" s="94" t="e">
        <f ca="1">IF(VLOOKUP($A$2,Table1[[Practice no.]:[T]],6,FALSE)="N/A","",VLOOKUP($A$2,Table1[[Practice no.]:[T]],6,FALSE))</f>
        <v>#VALUE!</v>
      </c>
      <c r="I6" s="94" t="e">
        <f ca="1">IF(VLOOKUP($A$2,Table1[[Practice no.]:[PI]],7,FALSE)="N/A","",VLOOKUP($A$2,Table1[[Practice no.]:[PI]],7,FALSE))</f>
        <v>#VALUE!</v>
      </c>
      <c r="M6" s="107"/>
    </row>
    <row r="7" spans="1:21" ht="26.85" customHeight="1" thickBot="1">
      <c r="A7" s="294"/>
      <c r="C7" s="326" t="s">
        <v>83</v>
      </c>
      <c r="D7" s="327"/>
      <c r="E7" s="95" t="s">
        <v>84</v>
      </c>
      <c r="F7" s="330" t="s">
        <v>85</v>
      </c>
      <c r="G7" s="331"/>
      <c r="H7" s="95" t="s">
        <v>86</v>
      </c>
      <c r="I7" s="95" t="s">
        <v>87</v>
      </c>
      <c r="M7" s="107"/>
    </row>
    <row r="8" spans="1:21" ht="15" thickBot="1">
      <c r="A8" s="294"/>
      <c r="C8" s="328"/>
      <c r="D8" s="329"/>
      <c r="E8" s="94" t="e">
        <f ca="1">IF(VLOOKUP($A$2,Table1[[Practice no.]:[LR]],8,FALSE)="N/A","",VLOOKUP(A$2,Table1[[Practice no.]:[LR]],8,FALSE))</f>
        <v>#VALUE!</v>
      </c>
      <c r="F8" s="311" t="e">
        <f ca="1">IF(VLOOKUP($A$2,Table1[[Practice no.]:[PH]],9,FALSE)="N/A","",VLOOKUP($A$2,Table1[[Practice no.]:[PH]],9,FALSE))</f>
        <v>#VALUE!</v>
      </c>
      <c r="G8" s="312"/>
      <c r="H8" s="94" t="e">
        <f ca="1">IF(VLOOKUP($A$2,Table1[[Practice no.]:[EH]],10,FALSE)="N/A","",VLOOKUP($A$2,Table1[[Practice no.]:[EH]],10,FALSE))</f>
        <v>#VALUE!</v>
      </c>
      <c r="I8" s="94" t="e">
        <f ca="1">IF(VLOOKUP($A$2,Table1[[Practice no.]:[UR]],11,FALSE)="N/A","",VLOOKUP($A$2,Table1[[Practice no.]:[UR]],11,FALSE))</f>
        <v>#VALUE!</v>
      </c>
      <c r="M8" s="107"/>
    </row>
    <row r="9" spans="1:21" ht="26.85" customHeight="1" thickBot="1">
      <c r="A9" s="294"/>
      <c r="C9" s="332" t="s">
        <v>88</v>
      </c>
      <c r="D9" s="333"/>
      <c r="E9" s="95" t="s">
        <v>89</v>
      </c>
      <c r="F9" s="95" t="s">
        <v>90</v>
      </c>
      <c r="G9" s="330" t="s">
        <v>91</v>
      </c>
      <c r="H9" s="331"/>
      <c r="I9" s="95" t="s">
        <v>92</v>
      </c>
      <c r="M9" s="107"/>
    </row>
    <row r="10" spans="1:21" ht="15" thickBot="1">
      <c r="A10" s="294"/>
      <c r="C10" s="334"/>
      <c r="D10" s="335"/>
      <c r="E10" s="94" t="e">
        <f ca="1">IF(VLOOKUP($A$2,Table1[[Practice no.]:[P]],12,FALSE)="N/A","",VLOOKUP($A$2,Table1[[Practice no.]:[P]],12,FALSE))</f>
        <v>#VALUE!</v>
      </c>
      <c r="F10" s="94" t="e">
        <f ca="1">IF(VLOOKUP($A$2,Table1[[Practice no.]:[D]],13,FALSE)="N/A","",VLOOKUP($A$2,Table1[[Practice no.]:[D]],13,FALSE))</f>
        <v>#VALUE!</v>
      </c>
      <c r="G10" s="313" t="e">
        <f ca="1">IF(VLOOKUP($A$2,Table1[[Practice no.]:[C]],14,FALSE)="N/A","",VLOOKUP($A$2,Table1[[Practice no.]:[C]],14,FALSE))</f>
        <v>#VALUE!</v>
      </c>
      <c r="H10" s="314"/>
      <c r="I10" s="96" t="e">
        <f ca="1">IF(VLOOKUP($A$2,Table1[[Practice no.]:[M]],15,FALSE)="N/A","",VLOOKUP($A$2,Table1[[Practice no.]:[M]],15,FALSE))</f>
        <v>#VALUE!</v>
      </c>
      <c r="M10" s="107"/>
    </row>
    <row r="11" spans="1:21" ht="14.1" customHeight="1" thickBot="1">
      <c r="A11" s="294"/>
      <c r="C11" s="332" t="s">
        <v>93</v>
      </c>
      <c r="D11" s="333"/>
      <c r="E11" s="95" t="s">
        <v>94</v>
      </c>
      <c r="F11" s="330" t="s">
        <v>95</v>
      </c>
      <c r="G11" s="331"/>
      <c r="H11" s="330" t="s">
        <v>96</v>
      </c>
      <c r="I11" s="331"/>
      <c r="M11" s="107"/>
    </row>
    <row r="12" spans="1:21" ht="15" thickBot="1">
      <c r="A12" s="294"/>
      <c r="C12" s="334"/>
      <c r="D12" s="335"/>
      <c r="E12" s="94" t="e">
        <f ca="1">IF(VLOOKUP($A$2,Table1[[Practice no.]:[In]],16,FALSE)="N/A","",VLOOKUP($A$2,Table1[[Practice no.]:[In]],16,FALSE))</f>
        <v>#VALUE!</v>
      </c>
      <c r="F12" s="311" t="e">
        <f ca="1">IF(VLOOKUP($A$2,Table1[[Practice no.]:[Pr]],17,FALSE)="N/A","",VLOOKUP($A$2,Table1[[Practice no.]:[Pr]],17,FALSE))</f>
        <v>#VALUE!</v>
      </c>
      <c r="G12" s="312"/>
      <c r="H12" s="313" t="e">
        <f ca="1">IF(VLOOKUP($A$2,Table1[[Practice no.]:[Tr]],18,FALSE)="N/A","",VLOOKUP($A$2,Table1[[Practice no.]:[Tr]],18,FALSE))</f>
        <v>#VALUE!</v>
      </c>
      <c r="I12" s="314"/>
      <c r="M12" s="107"/>
    </row>
    <row r="13" spans="1:21">
      <c r="A13" s="294"/>
      <c r="B13" s="315"/>
      <c r="C13" s="316"/>
      <c r="D13" s="316"/>
      <c r="E13" s="316"/>
      <c r="F13" s="316"/>
      <c r="G13" s="316"/>
      <c r="H13" s="316"/>
      <c r="I13" s="316"/>
      <c r="J13" s="316"/>
      <c r="K13" s="316"/>
      <c r="L13" s="316"/>
      <c r="M13" s="317"/>
      <c r="N13" s="125"/>
    </row>
    <row r="14" spans="1:21" ht="14.1" thickBot="1">
      <c r="A14" s="279"/>
      <c r="B14" s="288"/>
      <c r="C14" s="289"/>
      <c r="D14" s="289"/>
      <c r="E14" s="289"/>
      <c r="F14" s="289"/>
      <c r="G14" s="289"/>
      <c r="H14" s="289"/>
      <c r="I14" s="289"/>
      <c r="J14" s="289"/>
      <c r="K14" s="289"/>
      <c r="L14" s="289"/>
      <c r="M14" s="290"/>
      <c r="N14" s="125"/>
    </row>
    <row r="15" spans="1:21">
      <c r="A15" s="278" t="s">
        <v>503</v>
      </c>
      <c r="B15" s="97">
        <v>1</v>
      </c>
      <c r="C15" s="97">
        <v>2</v>
      </c>
      <c r="D15" s="97">
        <v>3</v>
      </c>
      <c r="E15" s="98">
        <v>4</v>
      </c>
      <c r="F15" s="98">
        <v>5</v>
      </c>
      <c r="G15" s="98">
        <v>6</v>
      </c>
      <c r="H15" s="99">
        <v>7</v>
      </c>
      <c r="I15" s="99">
        <v>8</v>
      </c>
      <c r="J15" s="99">
        <v>9</v>
      </c>
      <c r="K15" s="100">
        <v>10</v>
      </c>
      <c r="L15" s="100">
        <v>11</v>
      </c>
      <c r="M15" s="100">
        <v>12</v>
      </c>
      <c r="N15" s="137"/>
    </row>
    <row r="16" spans="1:21" ht="17.100000000000001" thickBot="1">
      <c r="A16" s="294"/>
      <c r="B16" s="101" t="s">
        <v>504</v>
      </c>
      <c r="C16" s="101" t="s">
        <v>505</v>
      </c>
      <c r="D16" s="101" t="s">
        <v>506</v>
      </c>
      <c r="E16" s="102" t="s">
        <v>507</v>
      </c>
      <c r="F16" s="102" t="s">
        <v>508</v>
      </c>
      <c r="G16" s="102" t="s">
        <v>509</v>
      </c>
      <c r="H16" s="103" t="s">
        <v>510</v>
      </c>
      <c r="I16" s="103" t="s">
        <v>511</v>
      </c>
      <c r="J16" s="103" t="s">
        <v>512</v>
      </c>
      <c r="K16" s="104" t="s">
        <v>513</v>
      </c>
      <c r="L16" s="104" t="s">
        <v>514</v>
      </c>
      <c r="M16" s="104" t="s">
        <v>515</v>
      </c>
      <c r="N16" s="137"/>
    </row>
    <row r="17" spans="1:14" ht="23.1" customHeight="1" thickBot="1">
      <c r="A17" s="279"/>
      <c r="B17" s="112" t="e">
        <f ca="1">IF(VLOOKUP($A$2,Table1[[Practice no.]:[ 1 C02]],19,FALSE)="N/A","",VLOOKUP(VLOOKUP($A$2,Table1[[Practice no.]:[ 1 C02]],19,FALSE),List!$A$2:$B$3,2,FALSE))</f>
        <v>#VALUE!</v>
      </c>
      <c r="C17" s="112" t="e">
        <f ca="1">IF(VLOOKUP($A$2,Table1[[Practice no.]:[2 Res]],20,FALSE)="N/A","",VLOOKUP(VLOOKUP($A$2,Table1[[Practice no.]:[2 Res]],20,FALSE),List!$A$2:$B$3,2,FALSE))</f>
        <v>#VALUE!</v>
      </c>
      <c r="D17" s="112" t="e">
        <f ca="1">IF(VLOOKUP($A$2,Table1[[Practice no.]:[3 W&amp;L]],21,FALSE)="N/A","",VLOOKUP(VLOOKUP($A$2,Table1[[Practice no.]:[3 W&amp;L]],21,FALSE),List!$A$2:$B$3,2,FALSE))</f>
        <v>#VALUE!</v>
      </c>
      <c r="E17" s="112" t="e">
        <f ca="1">IF(VLOOKUP($A$2,Table1[[Practice no.]:[4 
Pol]],22,FALSE)="N/A","",VLOOKUP(VLOOKUP($A$2,Table1[[Practice no.]:[4 
Pol]],22,FALSE),List!$A$2:$B$3,2,FALSE))</f>
        <v>#VALUE!</v>
      </c>
      <c r="F17" s="112" t="e">
        <f ca="1">IF(VLOOKUP($A$2,Table1[[Practice no.]:[5 QoL]],23,FALSE)="N/A","",VLOOKUP(VLOOKUP($A$2,Table1[[Practice no.]:[5 QoL]],23,FALSE),List!$A$2:$B$3,2,FALSE))</f>
        <v>#VALUE!</v>
      </c>
      <c r="G17" s="112" t="e">
        <f ca="1">IF(VLOOKUP($A$2,Table1[[Practice no.]:[6 
Bio]],24,FALSE)="N/A","",VLOOKUP(VLOOKUP($A$2,Table1[[Practice no.]:[6 
Bio]],24,FALSE),List!$A$2:$B$3,2,FALSE))</f>
        <v>#VALUE!</v>
      </c>
      <c r="H17" s="112" t="e">
        <f ca="1">IF(VLOOKUP($A$2,Table1[[Practice no.]:[7 
Dis]],25,FALSE)="N/A","",VLOOKUP(VLOOKUP($A$2,Table1[[Practice no.]:[7 
Dis]],25,FALSE),List!$A$2:$B$3,2,FALSE))</f>
        <v>#VALUE!</v>
      </c>
      <c r="I17" s="112" t="e">
        <f ca="1">IF(VLOOKUP($A$2,Table1[[Practice no.]:[8 
Mat]],26,FALSE)="N/A","",VLOOKUP(VLOOKUP($A$2,Table1[[Practice no.]:[8 
Mat]],26,FALSE),List!$A$2:$B$3,2,FALSE))</f>
        <v>#VALUE!</v>
      </c>
      <c r="J17" s="112" t="e">
        <f ca="1">IF(VLOOKUP($A$2,Table1[[Practice no.]:[9 
Inc]],27,FALSE)="N/A","",VLOOKUP(VLOOKUP($A$2,Table1[[Practice no.]:[9 
Inc]],27,FALSE),List!$A$2:$B$3,2,FALSE))</f>
        <v>#VALUE!</v>
      </c>
      <c r="K17" s="112" t="e">
        <f ca="1">IF(VLOOKUP($A$2,Table1[[Practice no.]:[10 Con]],28,FALSE)="N/A","",VLOOKUP(VLOOKUP($A$2,Table1[[Practice no.]:[10 Con]],28,FALSE),List!$A$2:$B$3,2,FALSE))</f>
        <v>#VALUE!</v>
      </c>
      <c r="L17" s="112" t="e">
        <f ca="1">IF(VLOOKUP($A$2,Table1[[Practice no.]:[11 Saf]],29,FALSE)="N/A","",VLOOKUP(VLOOKUP($A$2,Table1[[Practice no.]:[11 Saf]],29,FALSE),List!$A$2:$B$3,2,FALSE))</f>
        <v>#VALUE!</v>
      </c>
      <c r="M17" s="112" t="e">
        <f ca="1">IF(VLOOKUP($A$2,Table1[[Practice no.]:[12 Aff]],30,FALSE)="N/A","",VLOOKUP(VLOOKUP($A$2,Table1[[Practice no.]:[12 Aff]],30,FALSE),List!$A$2:$B$3,2,FALSE))</f>
        <v>#VALUE!</v>
      </c>
      <c r="N17" s="138"/>
    </row>
    <row r="18" spans="1:14" ht="125.85" customHeight="1">
      <c r="A18" s="278" t="s">
        <v>516</v>
      </c>
      <c r="B18" s="298" t="s">
        <v>787</v>
      </c>
      <c r="C18" s="299"/>
      <c r="D18" s="299"/>
      <c r="E18" s="299"/>
      <c r="F18" s="299"/>
      <c r="G18" s="299"/>
      <c r="H18" s="299"/>
      <c r="I18" s="299"/>
      <c r="J18" s="299"/>
      <c r="K18" s="299"/>
      <c r="L18" s="299"/>
      <c r="M18" s="300"/>
      <c r="N18" s="133"/>
    </row>
    <row r="19" spans="1:14" ht="195" customHeight="1" thickBot="1">
      <c r="A19" s="279"/>
      <c r="B19" s="301"/>
      <c r="C19" s="302"/>
      <c r="D19" s="302"/>
      <c r="E19" s="302"/>
      <c r="F19" s="302"/>
      <c r="G19" s="302"/>
      <c r="H19" s="302"/>
      <c r="I19" s="302"/>
      <c r="J19" s="302"/>
      <c r="K19" s="302"/>
      <c r="L19" s="302"/>
      <c r="M19" s="303"/>
      <c r="N19" s="133"/>
    </row>
    <row r="20" spans="1:14" ht="207.75" customHeight="1">
      <c r="A20" s="304" t="s">
        <v>518</v>
      </c>
      <c r="B20" s="120"/>
      <c r="C20" s="121"/>
      <c r="D20" s="121"/>
      <c r="E20" s="121"/>
      <c r="F20" s="121"/>
      <c r="G20" s="121"/>
      <c r="H20" s="121"/>
      <c r="I20" s="121"/>
      <c r="J20" s="121"/>
      <c r="K20" s="121"/>
      <c r="L20" s="121"/>
      <c r="M20" s="124"/>
      <c r="N20" s="134"/>
    </row>
    <row r="21" spans="1:14" ht="33" customHeight="1">
      <c r="A21" s="338"/>
      <c r="B21" s="390" t="s">
        <v>788</v>
      </c>
      <c r="C21" s="388"/>
      <c r="D21" s="388"/>
      <c r="E21" s="388"/>
      <c r="F21" s="388"/>
      <c r="G21" s="388"/>
      <c r="H21" s="388"/>
      <c r="I21" s="388"/>
      <c r="J21" s="388"/>
      <c r="K21" s="388"/>
      <c r="L21" s="388"/>
      <c r="M21" s="389"/>
      <c r="N21" s="127"/>
    </row>
    <row r="22" spans="1:14">
      <c r="A22" s="338"/>
      <c r="B22" s="118"/>
      <c r="C22" s="119"/>
      <c r="D22" s="119"/>
      <c r="E22" s="116"/>
      <c r="F22" s="119"/>
      <c r="G22" s="119"/>
      <c r="H22" s="119"/>
      <c r="I22" s="119"/>
      <c r="J22" s="122"/>
      <c r="K22" s="116"/>
      <c r="L22" s="116"/>
      <c r="M22" s="117"/>
      <c r="N22" s="116"/>
    </row>
    <row r="23" spans="1:14" ht="14.1" thickBot="1">
      <c r="A23" s="305"/>
      <c r="B23" s="339"/>
      <c r="C23" s="340"/>
      <c r="D23" s="340"/>
      <c r="E23" s="340"/>
      <c r="F23" s="340"/>
      <c r="G23" s="340"/>
      <c r="H23" s="115"/>
      <c r="I23" s="115"/>
      <c r="J23" s="115"/>
      <c r="K23" s="115"/>
      <c r="L23" s="115"/>
      <c r="M23" s="176"/>
      <c r="N23" s="119"/>
    </row>
    <row r="24" spans="1:14" ht="14.1" thickBot="1">
      <c r="A24" s="278" t="s">
        <v>57</v>
      </c>
      <c r="B24" s="295"/>
      <c r="C24" s="296"/>
      <c r="D24" s="296"/>
      <c r="E24" s="296"/>
      <c r="F24" s="296"/>
      <c r="G24" s="296"/>
      <c r="H24" s="296"/>
      <c r="I24" s="296"/>
      <c r="J24" s="296"/>
      <c r="K24" s="296"/>
      <c r="L24" s="296"/>
      <c r="M24" s="297"/>
      <c r="N24" s="125"/>
    </row>
    <row r="25" spans="1:14" ht="32.1" customHeight="1" thickBot="1">
      <c r="A25" s="294"/>
      <c r="C25" s="286" t="s">
        <v>42</v>
      </c>
      <c r="D25" s="287"/>
      <c r="E25" s="105" t="e">
        <f ca="1">IF(VLOOKUP($A$2,Table1[[Practice no.]:[1]],31,FALSE)="N/A","",VLOOKUP($A$2,Table1[[Practice no.]:[1]],31,FALSE))</f>
        <v>#VALUE!</v>
      </c>
      <c r="F25" s="286" t="s">
        <v>520</v>
      </c>
      <c r="G25" s="287"/>
      <c r="H25" s="105" t="e">
        <f ca="1">IF(VLOOKUP($A$2,Table1[[Practice no.]:[7]],37,FALSE)="N/A","",VLOOKUP($A$2,Table1[[Practice no.]:[7]],37,FALSE))</f>
        <v>#VALUE!</v>
      </c>
      <c r="M25" s="107"/>
    </row>
    <row r="26" spans="1:14" ht="32.1" customHeight="1" thickBot="1">
      <c r="A26" s="294"/>
      <c r="C26" s="286" t="s">
        <v>44</v>
      </c>
      <c r="D26" s="287"/>
      <c r="E26" s="105" t="e">
        <f ca="1">IF(VLOOKUP($A$2,Table1[[Practice no.]:[2]],32,FALSE)="N/A","",VLOOKUP($A$2,Table1[[Practice no.]:[2]],32,FALSE))</f>
        <v>#VALUE!</v>
      </c>
      <c r="F26" s="286" t="s">
        <v>45</v>
      </c>
      <c r="G26" s="287"/>
      <c r="H26" s="105" t="e">
        <f ca="1">IF(VLOOKUP($A$2,Table1[[Practice no.]:[8]],38,FALSE)="N/A","",VLOOKUP($A$2,Table1[[Practice no.]:[8]],38,FALSE))</f>
        <v>#VALUE!</v>
      </c>
      <c r="M26" s="107"/>
    </row>
    <row r="27" spans="1:14" ht="32.1" customHeight="1" thickBot="1">
      <c r="A27" s="294"/>
      <c r="C27" s="286" t="s">
        <v>46</v>
      </c>
      <c r="D27" s="287"/>
      <c r="E27" s="105" t="e">
        <f ca="1">IF(VLOOKUP($A$2,Table1[[Practice no.]:[3]],33,FALSE)="N/A","",VLOOKUP($A$2,Table1[[Practice no.]:[3]],33,FALSE))</f>
        <v>#VALUE!</v>
      </c>
      <c r="F27" s="286" t="s">
        <v>47</v>
      </c>
      <c r="G27" s="287"/>
      <c r="H27" s="105" t="e">
        <f ca="1">IF(VLOOKUP($A$2,Table1[[Practice no.]:[9]],39,FALSE)="N/A","",VLOOKUP($A$2,Table1[[Practice no.]:[9]],39,FALSE))</f>
        <v>#VALUE!</v>
      </c>
      <c r="M27" s="107"/>
    </row>
    <row r="28" spans="1:14" ht="32.1" customHeight="1" thickBot="1">
      <c r="A28" s="294"/>
      <c r="C28" s="286" t="s">
        <v>48</v>
      </c>
      <c r="D28" s="287"/>
      <c r="E28" s="105" t="e">
        <f ca="1">IF(VLOOKUP($A$2,Table1[[Practice no.]:[4]],34,FALSE)="N/A","",VLOOKUP($A$2,Table1[[Practice no.]:[4]],34,FALSE))</f>
        <v>#VALUE!</v>
      </c>
      <c r="F28" s="286" t="s">
        <v>49</v>
      </c>
      <c r="G28" s="287"/>
      <c r="H28" s="105" t="e">
        <f ca="1">IF(VLOOKUP($A$2,Table1[[Practice no.]:[10]],40,FALSE)="N/A","",VLOOKUP($A$2,Table1[[Practice no.]:[10]],40,FALSE))</f>
        <v>#VALUE!</v>
      </c>
      <c r="M28" s="107"/>
    </row>
    <row r="29" spans="1:14" ht="32.1" customHeight="1" thickBot="1">
      <c r="A29" s="294"/>
      <c r="C29" s="286" t="s">
        <v>50</v>
      </c>
      <c r="D29" s="287"/>
      <c r="E29" s="105" t="e">
        <f ca="1">IF(VLOOKUP($A$2,Table1[[Practice no.]:[5]],35,FALSE)="N/A","",VLOOKUP($A$2,Table1[[Practice no.]:[5]],35,FALSE))</f>
        <v>#VALUE!</v>
      </c>
      <c r="F29" s="286" t="s">
        <v>51</v>
      </c>
      <c r="G29" s="287"/>
      <c r="H29" s="105" t="e">
        <f ca="1">IF(VLOOKUP($A$2,Table1[[Practice no.]:[11]],41,FALSE)="N/A","",VLOOKUP($A$2,Table1[[Practice no.]:[11]],41,FALSE))</f>
        <v>#VALUE!</v>
      </c>
      <c r="M29" s="107"/>
    </row>
    <row r="30" spans="1:14" ht="32.1" customHeight="1" thickBot="1">
      <c r="A30" s="294"/>
      <c r="C30" s="286" t="s">
        <v>52</v>
      </c>
      <c r="D30" s="287"/>
      <c r="E30" s="105" t="e">
        <f ca="1">IF(VLOOKUP($A$2,Table1[[Practice no.]:[6]],36,FALSE)="N/A","",VLOOKUP($A$2,Table1[[Practice no.]:[6]],36,FALSE))</f>
        <v>#VALUE!</v>
      </c>
      <c r="F30" s="286" t="s">
        <v>53</v>
      </c>
      <c r="G30" s="287"/>
      <c r="H30" s="105" t="e">
        <f ca="1">IF(VLOOKUP($A$2,Table1[[Practice no.]:[12]],42,FALSE)="N/A","",VLOOKUP($A$2,Table1[[Practice no.]:[12]],42,FALSE))</f>
        <v>#VALUE!</v>
      </c>
      <c r="M30" s="107"/>
    </row>
    <row r="31" spans="1:14" ht="14.1" thickBot="1">
      <c r="A31" s="279"/>
      <c r="B31" s="288"/>
      <c r="C31" s="289"/>
      <c r="D31" s="289"/>
      <c r="E31" s="289"/>
      <c r="F31" s="289"/>
      <c r="G31" s="289"/>
      <c r="H31" s="289"/>
      <c r="I31" s="289"/>
      <c r="J31" s="289"/>
      <c r="K31" s="289"/>
      <c r="L31" s="289"/>
      <c r="M31" s="290"/>
      <c r="N31" s="125"/>
    </row>
    <row r="32" spans="1:14" ht="252" customHeight="1" thickBot="1">
      <c r="A32" s="92" t="s">
        <v>521</v>
      </c>
      <c r="B32" s="291"/>
      <c r="C32" s="292"/>
      <c r="D32" s="292"/>
      <c r="E32" s="292"/>
      <c r="F32" s="292"/>
      <c r="G32" s="292"/>
      <c r="H32" s="292"/>
      <c r="I32" s="292"/>
      <c r="J32" s="292"/>
      <c r="K32" s="292"/>
      <c r="L32" s="292"/>
      <c r="M32" s="293"/>
      <c r="N32" s="122"/>
    </row>
    <row r="33" spans="1:14" ht="80.849999999999994" customHeight="1">
      <c r="A33" s="278" t="s">
        <v>523</v>
      </c>
      <c r="B33" s="394" t="s">
        <v>789</v>
      </c>
      <c r="C33" s="362"/>
      <c r="D33" s="362"/>
      <c r="E33" s="362"/>
      <c r="F33" s="362"/>
      <c r="G33" s="362"/>
      <c r="H33" s="362"/>
      <c r="I33" s="362"/>
      <c r="J33" s="362"/>
      <c r="K33" s="362"/>
      <c r="L33" s="362"/>
      <c r="M33" s="363"/>
      <c r="N33" s="133"/>
    </row>
    <row r="34" spans="1:14" ht="193.35" customHeight="1" thickBot="1">
      <c r="A34" s="279"/>
      <c r="B34" s="364"/>
      <c r="C34" s="365"/>
      <c r="D34" s="365"/>
      <c r="E34" s="365"/>
      <c r="F34" s="365"/>
      <c r="G34" s="365"/>
      <c r="H34" s="365"/>
      <c r="I34" s="365"/>
      <c r="J34" s="365"/>
      <c r="K34" s="365"/>
      <c r="L34" s="365"/>
      <c r="M34" s="366"/>
      <c r="N34" s="133"/>
    </row>
  </sheetData>
  <sheetProtection sheet="1" objects="1" scenarios="1"/>
  <mergeCells count="45">
    <mergeCell ref="B2:M2"/>
    <mergeCell ref="O2:Q2"/>
    <mergeCell ref="S2:U2"/>
    <mergeCell ref="B3:M3"/>
    <mergeCell ref="A4:A14"/>
    <mergeCell ref="B4:M4"/>
    <mergeCell ref="C5:D6"/>
    <mergeCell ref="C7:D8"/>
    <mergeCell ref="F7:G7"/>
    <mergeCell ref="F8:G8"/>
    <mergeCell ref="C9:D10"/>
    <mergeCell ref="G9:H9"/>
    <mergeCell ref="G10:H10"/>
    <mergeCell ref="C11:D12"/>
    <mergeCell ref="F11:G11"/>
    <mergeCell ref="H11:I11"/>
    <mergeCell ref="F12:G12"/>
    <mergeCell ref="H12:I12"/>
    <mergeCell ref="C28:D28"/>
    <mergeCell ref="F28:G28"/>
    <mergeCell ref="B13:M13"/>
    <mergeCell ref="B14:M14"/>
    <mergeCell ref="A15:A17"/>
    <mergeCell ref="A18:A19"/>
    <mergeCell ref="B18:M19"/>
    <mergeCell ref="A20:A23"/>
    <mergeCell ref="B21:G21"/>
    <mergeCell ref="H21:M21"/>
    <mergeCell ref="B23:G23"/>
    <mergeCell ref="A33:A34"/>
    <mergeCell ref="B33:M34"/>
    <mergeCell ref="C29:D29"/>
    <mergeCell ref="F29:G29"/>
    <mergeCell ref="C30:D30"/>
    <mergeCell ref="F30:G30"/>
    <mergeCell ref="B31:M31"/>
    <mergeCell ref="B32:M32"/>
    <mergeCell ref="A24:A31"/>
    <mergeCell ref="B24:M24"/>
    <mergeCell ref="C25:D25"/>
    <mergeCell ref="F25:G25"/>
    <mergeCell ref="C26:D26"/>
    <mergeCell ref="F26:G26"/>
    <mergeCell ref="C27:D27"/>
    <mergeCell ref="F27:G27"/>
  </mergeCells>
  <pageMargins left="0.7" right="0.7" top="0.75" bottom="0.75" header="0.3" footer="0.3"/>
  <headerFooter>
    <oddFooter>&amp;C_x000D_&amp;1#&amp;"Calibri"&amp;8&amp;K000000 INTERNAL. This information is accessible to ADB Management and staff. It may be shared outside ADB with appropriate permission.</oddFooter>
  </headerFooter>
  <drawing r:id="rId1"/>
</worksheet>
</file>

<file path=xl/worksheets/sheet5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AFEFDEC-DAD5-4628-8693-B035CF24DF75}">
  <sheetPr codeName="Sheet54"/>
  <dimension ref="A1:U34"/>
  <sheetViews>
    <sheetView zoomScale="70" zoomScaleNormal="70" workbookViewId="0">
      <pane ySplit="2" topLeftCell="A33" activePane="bottomLeft" state="frozen"/>
      <selection pane="bottomLeft" activeCell="A2" sqref="A2"/>
      <selection activeCell="A2" sqref="A2"/>
    </sheetView>
  </sheetViews>
  <sheetFormatPr defaultColWidth="8.85546875" defaultRowHeight="12.95"/>
  <cols>
    <col min="1" max="1" width="15.28515625" style="106" customWidth="1"/>
    <col min="2" max="13" width="11.85546875" style="106" customWidth="1"/>
    <col min="14" max="14" width="5.140625" style="106" customWidth="1"/>
    <col min="15" max="16" width="8.85546875" style="106"/>
    <col min="17" max="17" width="8.85546875" style="106" customWidth="1"/>
    <col min="18" max="18" width="2.28515625" style="106" customWidth="1"/>
    <col min="19" max="16384" width="8.85546875" style="106"/>
  </cols>
  <sheetData>
    <row r="1" spans="1:21" ht="14.1" thickBot="1"/>
    <row r="2" spans="1:21" ht="22.35" customHeight="1" thickBot="1">
      <c r="A2" s="89" t="e" cm="1">
        <f t="array" aca="1" ref="A2" ca="1">MID(CELL("filename",A2),FIND("]",CELL("filename",A2))+1,255)</f>
        <v>#VALUE!</v>
      </c>
      <c r="B2" s="318" t="e">
        <f ca="1">IF(VLOOKUP(A2,'Raw Data'!C6:D154,2,FALSE)="","",VLOOKUP(A2,'Raw Data'!C6:D154,2,FALSE))</f>
        <v>#VALUE!</v>
      </c>
      <c r="C2" s="319"/>
      <c r="D2" s="319"/>
      <c r="E2" s="319"/>
      <c r="F2" s="319"/>
      <c r="G2" s="319"/>
      <c r="H2" s="319"/>
      <c r="I2" s="319"/>
      <c r="J2" s="319"/>
      <c r="K2" s="319"/>
      <c r="L2" s="319"/>
      <c r="M2" s="320"/>
      <c r="N2" s="136"/>
      <c r="O2" s="386" t="str">
        <f>HYPERLINK("#'National level'!A15","Back to National level sheet")</f>
        <v>Back to National level sheet</v>
      </c>
      <c r="P2" s="321"/>
      <c r="Q2" s="321"/>
      <c r="S2" s="387" t="str">
        <f>HYPERLINK("#'Project level'!A21","Back to Project level sheet")</f>
        <v>Back to Project level sheet</v>
      </c>
      <c r="T2" s="387"/>
      <c r="U2" s="387"/>
    </row>
    <row r="3" spans="1:21" ht="174" customHeight="1" thickBot="1">
      <c r="A3" s="90" t="s">
        <v>500</v>
      </c>
      <c r="B3" s="323" t="s">
        <v>790</v>
      </c>
      <c r="C3" s="324"/>
      <c r="D3" s="324"/>
      <c r="E3" s="324"/>
      <c r="F3" s="324"/>
      <c r="G3" s="324"/>
      <c r="H3" s="324"/>
      <c r="I3" s="324"/>
      <c r="J3" s="324"/>
      <c r="K3" s="324"/>
      <c r="L3" s="324"/>
      <c r="M3" s="325"/>
      <c r="N3" s="122"/>
    </row>
    <row r="4" spans="1:21" ht="14.1" thickBot="1">
      <c r="A4" s="278" t="s">
        <v>502</v>
      </c>
      <c r="B4" s="295"/>
      <c r="C4" s="296"/>
      <c r="D4" s="296"/>
      <c r="E4" s="296"/>
      <c r="F4" s="296"/>
      <c r="G4" s="296"/>
      <c r="H4" s="296"/>
      <c r="I4" s="296"/>
      <c r="J4" s="296"/>
      <c r="K4" s="296"/>
      <c r="L4" s="296"/>
      <c r="M4" s="297"/>
      <c r="N4" s="125"/>
    </row>
    <row r="5" spans="1:21" ht="26.85" customHeight="1" thickBot="1">
      <c r="A5" s="294"/>
      <c r="C5" s="326" t="s">
        <v>77</v>
      </c>
      <c r="D5" s="327"/>
      <c r="E5" s="93" t="s">
        <v>78</v>
      </c>
      <c r="F5" s="93" t="s">
        <v>79</v>
      </c>
      <c r="G5" s="93" t="s">
        <v>80</v>
      </c>
      <c r="H5" s="93" t="s">
        <v>81</v>
      </c>
      <c r="I5" s="93" t="s">
        <v>82</v>
      </c>
      <c r="M5" s="107"/>
    </row>
    <row r="6" spans="1:21" ht="15" thickBot="1">
      <c r="A6" s="294"/>
      <c r="C6" s="328"/>
      <c r="D6" s="329"/>
      <c r="E6" s="94" t="e">
        <f ca="1">IF(VLOOKUP($A$2,Table1[[Practice no.]:[Mt]],3,FALSE)="N/A","",VLOOKUP($A$2,Table1[[Practice no.]:[Mt]],3,FALSE))</f>
        <v>#VALUE!</v>
      </c>
      <c r="F6" s="94" t="e">
        <f ca="1">IF(VLOOKUP($A$2,Table1[[Practice no.]:[F]],4,FALSE)="N/A","",VLOOKUP($A$2,Table1[[Practice no.]:[F]],4,FALSE))</f>
        <v>#VALUE!</v>
      </c>
      <c r="G6" s="94" t="e">
        <f ca="1">IF(VLOOKUP($A$2,Table1[[Practice no.]:[A]],5,FALSE)="N/A","",VLOOKUP($A$2,Table1[[Practice no.]:[A]],5,FALSE))</f>
        <v>#VALUE!</v>
      </c>
      <c r="H6" s="94" t="e">
        <f ca="1">IF(VLOOKUP($A$2,Table1[[Practice no.]:[T]],6,FALSE)="N/A","",VLOOKUP($A$2,Table1[[Practice no.]:[T]],6,FALSE))</f>
        <v>#VALUE!</v>
      </c>
      <c r="I6" s="94" t="e">
        <f ca="1">IF(VLOOKUP($A$2,Table1[[Practice no.]:[PI]],7,FALSE)="N/A","",VLOOKUP($A$2,Table1[[Practice no.]:[PI]],7,FALSE))</f>
        <v>#VALUE!</v>
      </c>
      <c r="M6" s="107"/>
    </row>
    <row r="7" spans="1:21" ht="26.85" customHeight="1" thickBot="1">
      <c r="A7" s="294"/>
      <c r="C7" s="326" t="s">
        <v>83</v>
      </c>
      <c r="D7" s="327"/>
      <c r="E7" s="95" t="s">
        <v>84</v>
      </c>
      <c r="F7" s="330" t="s">
        <v>85</v>
      </c>
      <c r="G7" s="331"/>
      <c r="H7" s="95" t="s">
        <v>86</v>
      </c>
      <c r="I7" s="95" t="s">
        <v>87</v>
      </c>
      <c r="M7" s="107"/>
    </row>
    <row r="8" spans="1:21" ht="15" thickBot="1">
      <c r="A8" s="294"/>
      <c r="C8" s="328"/>
      <c r="D8" s="329"/>
      <c r="E8" s="94" t="e">
        <f ca="1">IF(VLOOKUP($A$2,Table1[[Practice no.]:[LR]],8,FALSE)="N/A","",VLOOKUP(A$2,Table1[[Practice no.]:[LR]],8,FALSE))</f>
        <v>#VALUE!</v>
      </c>
      <c r="F8" s="311" t="e">
        <f ca="1">IF(VLOOKUP($A$2,Table1[[Practice no.]:[PH]],9,FALSE)="N/A","",VLOOKUP($A$2,Table1[[Practice no.]:[PH]],9,FALSE))</f>
        <v>#VALUE!</v>
      </c>
      <c r="G8" s="312"/>
      <c r="H8" s="94" t="e">
        <f ca="1">IF(VLOOKUP($A$2,Table1[[Practice no.]:[EH]],10,FALSE)="N/A","",VLOOKUP($A$2,Table1[[Practice no.]:[EH]],10,FALSE))</f>
        <v>#VALUE!</v>
      </c>
      <c r="I8" s="94" t="e">
        <f ca="1">IF(VLOOKUP($A$2,Table1[[Practice no.]:[UR]],11,FALSE)="N/A","",VLOOKUP($A$2,Table1[[Practice no.]:[UR]],11,FALSE))</f>
        <v>#VALUE!</v>
      </c>
      <c r="M8" s="107"/>
    </row>
    <row r="9" spans="1:21" ht="26.85" customHeight="1" thickBot="1">
      <c r="A9" s="294"/>
      <c r="C9" s="332" t="s">
        <v>88</v>
      </c>
      <c r="D9" s="333"/>
      <c r="E9" s="95" t="s">
        <v>89</v>
      </c>
      <c r="F9" s="95" t="s">
        <v>90</v>
      </c>
      <c r="G9" s="330" t="s">
        <v>91</v>
      </c>
      <c r="H9" s="331"/>
      <c r="I9" s="95" t="s">
        <v>92</v>
      </c>
      <c r="M9" s="107"/>
    </row>
    <row r="10" spans="1:21" ht="15" thickBot="1">
      <c r="A10" s="294"/>
      <c r="C10" s="334"/>
      <c r="D10" s="335"/>
      <c r="E10" s="94" t="e">
        <f ca="1">IF(VLOOKUP($A$2,Table1[[Practice no.]:[P]],12,FALSE)="N/A","",VLOOKUP($A$2,Table1[[Practice no.]:[P]],12,FALSE))</f>
        <v>#VALUE!</v>
      </c>
      <c r="F10" s="94" t="e">
        <f ca="1">IF(VLOOKUP($A$2,Table1[[Practice no.]:[D]],13,FALSE)="N/A","",VLOOKUP($A$2,Table1[[Practice no.]:[D]],13,FALSE))</f>
        <v>#VALUE!</v>
      </c>
      <c r="G10" s="313" t="e">
        <f ca="1">IF(VLOOKUP($A$2,Table1[[Practice no.]:[C]],14,FALSE)="N/A","",VLOOKUP($A$2,Table1[[Practice no.]:[C]],14,FALSE))</f>
        <v>#VALUE!</v>
      </c>
      <c r="H10" s="314"/>
      <c r="I10" s="96" t="e">
        <f ca="1">IF(VLOOKUP($A$2,Table1[[Practice no.]:[M]],15,FALSE)="N/A","",VLOOKUP($A$2,Table1[[Practice no.]:[M]],15,FALSE))</f>
        <v>#VALUE!</v>
      </c>
      <c r="M10" s="107"/>
    </row>
    <row r="11" spans="1:21" ht="14.1" customHeight="1" thickBot="1">
      <c r="A11" s="294"/>
      <c r="C11" s="332" t="s">
        <v>93</v>
      </c>
      <c r="D11" s="333"/>
      <c r="E11" s="95" t="s">
        <v>94</v>
      </c>
      <c r="F11" s="330" t="s">
        <v>95</v>
      </c>
      <c r="G11" s="331"/>
      <c r="H11" s="330" t="s">
        <v>96</v>
      </c>
      <c r="I11" s="331"/>
      <c r="M11" s="107"/>
    </row>
    <row r="12" spans="1:21" ht="15" thickBot="1">
      <c r="A12" s="294"/>
      <c r="C12" s="334"/>
      <c r="D12" s="335"/>
      <c r="E12" s="94" t="e">
        <f ca="1">IF(VLOOKUP($A$2,Table1[[Practice no.]:[In]],16,FALSE)="N/A","",VLOOKUP($A$2,Table1[[Practice no.]:[In]],16,FALSE))</f>
        <v>#VALUE!</v>
      </c>
      <c r="F12" s="311" t="e">
        <f ca="1">IF(VLOOKUP($A$2,Table1[[Practice no.]:[Pr]],17,FALSE)="N/A","",VLOOKUP($A$2,Table1[[Practice no.]:[Pr]],17,FALSE))</f>
        <v>#VALUE!</v>
      </c>
      <c r="G12" s="312"/>
      <c r="H12" s="313" t="e">
        <f ca="1">IF(VLOOKUP($A$2,Table1[[Practice no.]:[Tr]],18,FALSE)="N/A","",VLOOKUP($A$2,Table1[[Practice no.]:[Tr]],18,FALSE))</f>
        <v>#VALUE!</v>
      </c>
      <c r="I12" s="314"/>
      <c r="M12" s="107"/>
    </row>
    <row r="13" spans="1:21">
      <c r="A13" s="294"/>
      <c r="B13" s="315"/>
      <c r="C13" s="316"/>
      <c r="D13" s="316"/>
      <c r="E13" s="316"/>
      <c r="F13" s="316"/>
      <c r="G13" s="316"/>
      <c r="H13" s="316"/>
      <c r="I13" s="316"/>
      <c r="J13" s="316"/>
      <c r="K13" s="316"/>
      <c r="L13" s="316"/>
      <c r="M13" s="317"/>
      <c r="N13" s="125"/>
    </row>
    <row r="14" spans="1:21" ht="14.1" thickBot="1">
      <c r="A14" s="279"/>
      <c r="B14" s="288"/>
      <c r="C14" s="289"/>
      <c r="D14" s="289"/>
      <c r="E14" s="289"/>
      <c r="F14" s="289"/>
      <c r="G14" s="289"/>
      <c r="H14" s="289"/>
      <c r="I14" s="289"/>
      <c r="J14" s="289"/>
      <c r="K14" s="289"/>
      <c r="L14" s="289"/>
      <c r="M14" s="290"/>
      <c r="N14" s="125"/>
    </row>
    <row r="15" spans="1:21">
      <c r="A15" s="278" t="s">
        <v>503</v>
      </c>
      <c r="B15" s="97">
        <v>1</v>
      </c>
      <c r="C15" s="97">
        <v>2</v>
      </c>
      <c r="D15" s="97">
        <v>3</v>
      </c>
      <c r="E15" s="98">
        <v>4</v>
      </c>
      <c r="F15" s="98">
        <v>5</v>
      </c>
      <c r="G15" s="98">
        <v>6</v>
      </c>
      <c r="H15" s="99">
        <v>7</v>
      </c>
      <c r="I15" s="99">
        <v>8</v>
      </c>
      <c r="J15" s="99">
        <v>9</v>
      </c>
      <c r="K15" s="100">
        <v>10</v>
      </c>
      <c r="L15" s="100">
        <v>11</v>
      </c>
      <c r="M15" s="100">
        <v>12</v>
      </c>
      <c r="N15" s="137"/>
    </row>
    <row r="16" spans="1:21" ht="17.100000000000001" thickBot="1">
      <c r="A16" s="294"/>
      <c r="B16" s="101" t="s">
        <v>504</v>
      </c>
      <c r="C16" s="101" t="s">
        <v>505</v>
      </c>
      <c r="D16" s="101" t="s">
        <v>506</v>
      </c>
      <c r="E16" s="102" t="s">
        <v>507</v>
      </c>
      <c r="F16" s="102" t="s">
        <v>508</v>
      </c>
      <c r="G16" s="102" t="s">
        <v>509</v>
      </c>
      <c r="H16" s="103" t="s">
        <v>510</v>
      </c>
      <c r="I16" s="103" t="s">
        <v>511</v>
      </c>
      <c r="J16" s="103" t="s">
        <v>512</v>
      </c>
      <c r="K16" s="104" t="s">
        <v>513</v>
      </c>
      <c r="L16" s="104" t="s">
        <v>514</v>
      </c>
      <c r="M16" s="104" t="s">
        <v>515</v>
      </c>
      <c r="N16" s="137"/>
    </row>
    <row r="17" spans="1:14" ht="23.1" customHeight="1" thickBot="1">
      <c r="A17" s="279"/>
      <c r="B17" s="112" t="e">
        <f ca="1">IF(VLOOKUP($A$2,Table1[[Practice no.]:[ 1 C02]],19,FALSE)="N/A","",VLOOKUP(VLOOKUP($A$2,Table1[[Practice no.]:[ 1 C02]],19,FALSE),List!$A$2:$B$3,2,FALSE))</f>
        <v>#VALUE!</v>
      </c>
      <c r="C17" s="112" t="e">
        <f ca="1">IF(VLOOKUP($A$2,Table1[[Practice no.]:[2 Res]],20,FALSE)="N/A","",VLOOKUP(VLOOKUP($A$2,Table1[[Practice no.]:[2 Res]],20,FALSE),List!$A$2:$B$3,2,FALSE))</f>
        <v>#VALUE!</v>
      </c>
      <c r="D17" s="112" t="e">
        <f ca="1">IF(VLOOKUP($A$2,Table1[[Practice no.]:[3 W&amp;L]],21,FALSE)="N/A","",VLOOKUP(VLOOKUP($A$2,Table1[[Practice no.]:[3 W&amp;L]],21,FALSE),List!$A$2:$B$3,2,FALSE))</f>
        <v>#VALUE!</v>
      </c>
      <c r="E17" s="112" t="e">
        <f ca="1">IF(VLOOKUP($A$2,Table1[[Practice no.]:[4 
Pol]],22,FALSE)="N/A","",VLOOKUP(VLOOKUP($A$2,Table1[[Practice no.]:[4 
Pol]],22,FALSE),List!$A$2:$B$3,2,FALSE))</f>
        <v>#VALUE!</v>
      </c>
      <c r="F17" s="112" t="e">
        <f ca="1">IF(VLOOKUP($A$2,Table1[[Practice no.]:[5 QoL]],23,FALSE)="N/A","",VLOOKUP(VLOOKUP($A$2,Table1[[Practice no.]:[5 QoL]],23,FALSE),List!$A$2:$B$3,2,FALSE))</f>
        <v>#VALUE!</v>
      </c>
      <c r="G17" s="112" t="e">
        <f ca="1">IF(VLOOKUP($A$2,Table1[[Practice no.]:[6 
Bio]],24,FALSE)="N/A","",VLOOKUP(VLOOKUP($A$2,Table1[[Practice no.]:[6 
Bio]],24,FALSE),List!$A$2:$B$3,2,FALSE))</f>
        <v>#VALUE!</v>
      </c>
      <c r="H17" s="112" t="e">
        <f ca="1">IF(VLOOKUP($A$2,Table1[[Practice no.]:[7 
Dis]],25,FALSE)="N/A","",VLOOKUP(VLOOKUP($A$2,Table1[[Practice no.]:[7 
Dis]],25,FALSE),List!$A$2:$B$3,2,FALSE))</f>
        <v>#VALUE!</v>
      </c>
      <c r="I17" s="112" t="e">
        <f ca="1">IF(VLOOKUP($A$2,Table1[[Practice no.]:[8 
Mat]],26,FALSE)="N/A","",VLOOKUP(VLOOKUP($A$2,Table1[[Practice no.]:[8 
Mat]],26,FALSE),List!$A$2:$B$3,2,FALSE))</f>
        <v>#VALUE!</v>
      </c>
      <c r="J17" s="112" t="e">
        <f ca="1">IF(VLOOKUP($A$2,Table1[[Practice no.]:[9 
Inc]],27,FALSE)="N/A","",VLOOKUP(VLOOKUP($A$2,Table1[[Practice no.]:[9 
Inc]],27,FALSE),List!$A$2:$B$3,2,FALSE))</f>
        <v>#VALUE!</v>
      </c>
      <c r="K17" s="112" t="e">
        <f ca="1">IF(VLOOKUP($A$2,Table1[[Practice no.]:[10 Con]],28,FALSE)="N/A","",VLOOKUP(VLOOKUP($A$2,Table1[[Practice no.]:[10 Con]],28,FALSE),List!$A$2:$B$3,2,FALSE))</f>
        <v>#VALUE!</v>
      </c>
      <c r="L17" s="112" t="e">
        <f ca="1">IF(VLOOKUP($A$2,Table1[[Practice no.]:[11 Saf]],29,FALSE)="N/A","",VLOOKUP(VLOOKUP($A$2,Table1[[Practice no.]:[11 Saf]],29,FALSE),List!$A$2:$B$3,2,FALSE))</f>
        <v>#VALUE!</v>
      </c>
      <c r="M17" s="112" t="e">
        <f ca="1">IF(VLOOKUP($A$2,Table1[[Practice no.]:[12 Aff]],30,FALSE)="N/A","",VLOOKUP(VLOOKUP($A$2,Table1[[Practice no.]:[12 Aff]],30,FALSE),List!$A$2:$B$3,2,FALSE))</f>
        <v>#VALUE!</v>
      </c>
      <c r="N17" s="138"/>
    </row>
    <row r="18" spans="1:14" ht="125.85" customHeight="1">
      <c r="A18" s="278" t="s">
        <v>516</v>
      </c>
      <c r="B18" s="298" t="s">
        <v>791</v>
      </c>
      <c r="C18" s="299"/>
      <c r="D18" s="299"/>
      <c r="E18" s="299"/>
      <c r="F18" s="299"/>
      <c r="G18" s="299"/>
      <c r="H18" s="299"/>
      <c r="I18" s="299"/>
      <c r="J18" s="299"/>
      <c r="K18" s="299"/>
      <c r="L18" s="299"/>
      <c r="M18" s="300"/>
      <c r="N18" s="133"/>
    </row>
    <row r="19" spans="1:14" ht="195" customHeight="1" thickBot="1">
      <c r="A19" s="279"/>
      <c r="B19" s="301"/>
      <c r="C19" s="302"/>
      <c r="D19" s="302"/>
      <c r="E19" s="302"/>
      <c r="F19" s="302"/>
      <c r="G19" s="302"/>
      <c r="H19" s="302"/>
      <c r="I19" s="302"/>
      <c r="J19" s="302"/>
      <c r="K19" s="302"/>
      <c r="L19" s="302"/>
      <c r="M19" s="303"/>
      <c r="N19" s="133"/>
    </row>
    <row r="20" spans="1:14" ht="255.75" customHeight="1">
      <c r="A20" s="304" t="s">
        <v>518</v>
      </c>
      <c r="B20" s="120"/>
      <c r="C20" s="121"/>
      <c r="D20" s="121"/>
      <c r="E20" s="121"/>
      <c r="F20" s="121"/>
      <c r="G20" s="121"/>
      <c r="H20" s="121"/>
      <c r="I20" s="121"/>
      <c r="J20" s="121"/>
      <c r="K20" s="121"/>
      <c r="L20" s="121"/>
      <c r="M20" s="124"/>
      <c r="N20" s="134"/>
    </row>
    <row r="21" spans="1:14" ht="33" customHeight="1">
      <c r="A21" s="338"/>
      <c r="B21" s="390" t="s">
        <v>792</v>
      </c>
      <c r="C21" s="388"/>
      <c r="D21" s="388"/>
      <c r="E21" s="388"/>
      <c r="F21" s="388"/>
      <c r="G21" s="388"/>
      <c r="H21" s="388"/>
      <c r="I21" s="388"/>
      <c r="J21" s="388"/>
      <c r="K21" s="388"/>
      <c r="L21" s="388"/>
      <c r="M21" s="389"/>
      <c r="N21" s="127"/>
    </row>
    <row r="22" spans="1:14">
      <c r="A22" s="338"/>
      <c r="B22" s="118"/>
      <c r="C22" s="119"/>
      <c r="D22" s="119"/>
      <c r="E22" s="116"/>
      <c r="F22" s="119"/>
      <c r="G22" s="119"/>
      <c r="H22" s="119"/>
      <c r="I22" s="119"/>
      <c r="J22" s="122"/>
      <c r="K22" s="116"/>
      <c r="L22" s="116"/>
      <c r="M22" s="117"/>
      <c r="N22" s="116"/>
    </row>
    <row r="23" spans="1:14" ht="14.1" thickBot="1">
      <c r="A23" s="305"/>
      <c r="B23" s="339"/>
      <c r="C23" s="340"/>
      <c r="D23" s="340"/>
      <c r="E23" s="340"/>
      <c r="F23" s="340"/>
      <c r="G23" s="340"/>
      <c r="H23" s="115"/>
      <c r="I23" s="115"/>
      <c r="J23" s="115"/>
      <c r="K23" s="115"/>
      <c r="L23" s="115"/>
      <c r="M23" s="176"/>
      <c r="N23" s="119"/>
    </row>
    <row r="24" spans="1:14" ht="14.1" thickBot="1">
      <c r="A24" s="278" t="s">
        <v>57</v>
      </c>
      <c r="B24" s="295"/>
      <c r="C24" s="296"/>
      <c r="D24" s="296"/>
      <c r="E24" s="296"/>
      <c r="F24" s="296"/>
      <c r="G24" s="296"/>
      <c r="H24" s="296"/>
      <c r="I24" s="296"/>
      <c r="J24" s="296"/>
      <c r="K24" s="296"/>
      <c r="L24" s="296"/>
      <c r="M24" s="297"/>
      <c r="N24" s="125"/>
    </row>
    <row r="25" spans="1:14" ht="32.1" customHeight="1" thickBot="1">
      <c r="A25" s="294"/>
      <c r="C25" s="286" t="s">
        <v>42</v>
      </c>
      <c r="D25" s="287"/>
      <c r="E25" s="105" t="e">
        <f ca="1">IF(VLOOKUP($A$2,Table1[[Practice no.]:[1]],31,FALSE)="N/A","",VLOOKUP($A$2,Table1[[Practice no.]:[1]],31,FALSE))</f>
        <v>#VALUE!</v>
      </c>
      <c r="F25" s="286" t="s">
        <v>520</v>
      </c>
      <c r="G25" s="287"/>
      <c r="H25" s="105" t="e">
        <f ca="1">IF(VLOOKUP($A$2,Table1[[Practice no.]:[7]],37,FALSE)="N/A","",VLOOKUP($A$2,Table1[[Practice no.]:[7]],37,FALSE))</f>
        <v>#VALUE!</v>
      </c>
      <c r="M25" s="107"/>
    </row>
    <row r="26" spans="1:14" ht="32.1" customHeight="1" thickBot="1">
      <c r="A26" s="294"/>
      <c r="C26" s="286" t="s">
        <v>44</v>
      </c>
      <c r="D26" s="287"/>
      <c r="E26" s="105" t="e">
        <f ca="1">IF(VLOOKUP($A$2,Table1[[Practice no.]:[2]],32,FALSE)="N/A","",VLOOKUP($A$2,Table1[[Practice no.]:[2]],32,FALSE))</f>
        <v>#VALUE!</v>
      </c>
      <c r="F26" s="286" t="s">
        <v>45</v>
      </c>
      <c r="G26" s="287"/>
      <c r="H26" s="105" t="e">
        <f ca="1">IF(VLOOKUP($A$2,Table1[[Practice no.]:[8]],38,FALSE)="N/A","",VLOOKUP($A$2,Table1[[Practice no.]:[8]],38,FALSE))</f>
        <v>#VALUE!</v>
      </c>
      <c r="M26" s="107"/>
    </row>
    <row r="27" spans="1:14" ht="32.1" customHeight="1" thickBot="1">
      <c r="A27" s="294"/>
      <c r="C27" s="286" t="s">
        <v>46</v>
      </c>
      <c r="D27" s="287"/>
      <c r="E27" s="105" t="e">
        <f ca="1">IF(VLOOKUP($A$2,Table1[[Practice no.]:[3]],33,FALSE)="N/A","",VLOOKUP($A$2,Table1[[Practice no.]:[3]],33,FALSE))</f>
        <v>#VALUE!</v>
      </c>
      <c r="F27" s="286" t="s">
        <v>47</v>
      </c>
      <c r="G27" s="287"/>
      <c r="H27" s="105" t="e">
        <f ca="1">IF(VLOOKUP($A$2,Table1[[Practice no.]:[9]],39,FALSE)="N/A","",VLOOKUP($A$2,Table1[[Practice no.]:[9]],39,FALSE))</f>
        <v>#VALUE!</v>
      </c>
      <c r="M27" s="107"/>
    </row>
    <row r="28" spans="1:14" ht="32.1" customHeight="1" thickBot="1">
      <c r="A28" s="294"/>
      <c r="C28" s="286" t="s">
        <v>48</v>
      </c>
      <c r="D28" s="287"/>
      <c r="E28" s="105" t="e">
        <f ca="1">IF(VLOOKUP($A$2,Table1[[Practice no.]:[4]],34,FALSE)="N/A","",VLOOKUP($A$2,Table1[[Practice no.]:[4]],34,FALSE))</f>
        <v>#VALUE!</v>
      </c>
      <c r="F28" s="286" t="s">
        <v>49</v>
      </c>
      <c r="G28" s="287"/>
      <c r="H28" s="105" t="e">
        <f ca="1">IF(VLOOKUP($A$2,Table1[[Practice no.]:[10]],40,FALSE)="N/A","",VLOOKUP($A$2,Table1[[Practice no.]:[10]],40,FALSE))</f>
        <v>#VALUE!</v>
      </c>
      <c r="M28" s="107"/>
    </row>
    <row r="29" spans="1:14" ht="32.1" customHeight="1" thickBot="1">
      <c r="A29" s="294"/>
      <c r="C29" s="286" t="s">
        <v>50</v>
      </c>
      <c r="D29" s="287"/>
      <c r="E29" s="105" t="e">
        <f ca="1">IF(VLOOKUP($A$2,Table1[[Practice no.]:[5]],35,FALSE)="N/A","",VLOOKUP($A$2,Table1[[Practice no.]:[5]],35,FALSE))</f>
        <v>#VALUE!</v>
      </c>
      <c r="F29" s="286" t="s">
        <v>51</v>
      </c>
      <c r="G29" s="287"/>
      <c r="H29" s="105" t="e">
        <f ca="1">IF(VLOOKUP($A$2,Table1[[Practice no.]:[11]],41,FALSE)="N/A","",VLOOKUP($A$2,Table1[[Practice no.]:[11]],41,FALSE))</f>
        <v>#VALUE!</v>
      </c>
      <c r="M29" s="107"/>
    </row>
    <row r="30" spans="1:14" ht="32.1" customHeight="1" thickBot="1">
      <c r="A30" s="294"/>
      <c r="C30" s="286" t="s">
        <v>52</v>
      </c>
      <c r="D30" s="287"/>
      <c r="E30" s="105" t="e">
        <f ca="1">IF(VLOOKUP($A$2,Table1[[Practice no.]:[6]],36,FALSE)="N/A","",VLOOKUP($A$2,Table1[[Practice no.]:[6]],36,FALSE))</f>
        <v>#VALUE!</v>
      </c>
      <c r="F30" s="286" t="s">
        <v>53</v>
      </c>
      <c r="G30" s="287"/>
      <c r="H30" s="105" t="e">
        <f ca="1">IF(VLOOKUP($A$2,Table1[[Practice no.]:[12]],42,FALSE)="N/A","",VLOOKUP($A$2,Table1[[Practice no.]:[12]],42,FALSE))</f>
        <v>#VALUE!</v>
      </c>
      <c r="M30" s="107"/>
    </row>
    <row r="31" spans="1:14" ht="14.1" thickBot="1">
      <c r="A31" s="279"/>
      <c r="B31" s="288"/>
      <c r="C31" s="289"/>
      <c r="D31" s="289"/>
      <c r="E31" s="289"/>
      <c r="F31" s="289"/>
      <c r="G31" s="289"/>
      <c r="H31" s="289"/>
      <c r="I31" s="289"/>
      <c r="J31" s="289"/>
      <c r="K31" s="289"/>
      <c r="L31" s="289"/>
      <c r="M31" s="290"/>
      <c r="N31" s="125"/>
    </row>
    <row r="32" spans="1:14" ht="252" customHeight="1" thickBot="1">
      <c r="A32" s="92" t="s">
        <v>521</v>
      </c>
      <c r="B32" s="291" t="s">
        <v>793</v>
      </c>
      <c r="C32" s="292"/>
      <c r="D32" s="292"/>
      <c r="E32" s="292"/>
      <c r="F32" s="292"/>
      <c r="G32" s="292"/>
      <c r="H32" s="292"/>
      <c r="I32" s="292"/>
      <c r="J32" s="292"/>
      <c r="K32" s="292"/>
      <c r="L32" s="292"/>
      <c r="M32" s="293"/>
      <c r="N32" s="122"/>
    </row>
    <row r="33" spans="1:14" ht="80.849999999999994" customHeight="1">
      <c r="A33" s="278" t="s">
        <v>523</v>
      </c>
      <c r="B33" s="394" t="s">
        <v>794</v>
      </c>
      <c r="C33" s="362"/>
      <c r="D33" s="362"/>
      <c r="E33" s="362"/>
      <c r="F33" s="362"/>
      <c r="G33" s="362"/>
      <c r="H33" s="362"/>
      <c r="I33" s="362"/>
      <c r="J33" s="362"/>
      <c r="K33" s="362"/>
      <c r="L33" s="362"/>
      <c r="M33" s="363"/>
      <c r="N33" s="133"/>
    </row>
    <row r="34" spans="1:14" ht="193.35" customHeight="1" thickBot="1">
      <c r="A34" s="279"/>
      <c r="B34" s="364"/>
      <c r="C34" s="365"/>
      <c r="D34" s="365"/>
      <c r="E34" s="365"/>
      <c r="F34" s="365"/>
      <c r="G34" s="365"/>
      <c r="H34" s="365"/>
      <c r="I34" s="365"/>
      <c r="J34" s="365"/>
      <c r="K34" s="365"/>
      <c r="L34" s="365"/>
      <c r="M34" s="366"/>
      <c r="N34" s="133"/>
    </row>
  </sheetData>
  <sheetProtection sheet="1" objects="1" scenarios="1"/>
  <mergeCells count="45">
    <mergeCell ref="B2:M2"/>
    <mergeCell ref="O2:Q2"/>
    <mergeCell ref="S2:U2"/>
    <mergeCell ref="B3:M3"/>
    <mergeCell ref="A4:A14"/>
    <mergeCell ref="B4:M4"/>
    <mergeCell ref="C5:D6"/>
    <mergeCell ref="C7:D8"/>
    <mergeCell ref="F7:G7"/>
    <mergeCell ref="F8:G8"/>
    <mergeCell ref="C9:D10"/>
    <mergeCell ref="G9:H9"/>
    <mergeCell ref="G10:H10"/>
    <mergeCell ref="C11:D12"/>
    <mergeCell ref="F11:G11"/>
    <mergeCell ref="H11:I11"/>
    <mergeCell ref="F12:G12"/>
    <mergeCell ref="H12:I12"/>
    <mergeCell ref="C28:D28"/>
    <mergeCell ref="F28:G28"/>
    <mergeCell ref="B13:M13"/>
    <mergeCell ref="B14:M14"/>
    <mergeCell ref="A15:A17"/>
    <mergeCell ref="A18:A19"/>
    <mergeCell ref="B18:M19"/>
    <mergeCell ref="A20:A23"/>
    <mergeCell ref="B21:G21"/>
    <mergeCell ref="H21:M21"/>
    <mergeCell ref="B23:G23"/>
    <mergeCell ref="A33:A34"/>
    <mergeCell ref="B33:M34"/>
    <mergeCell ref="C29:D29"/>
    <mergeCell ref="F29:G29"/>
    <mergeCell ref="C30:D30"/>
    <mergeCell ref="F30:G30"/>
    <mergeCell ref="B31:M31"/>
    <mergeCell ref="B32:M32"/>
    <mergeCell ref="A24:A31"/>
    <mergeCell ref="B24:M24"/>
    <mergeCell ref="C25:D25"/>
    <mergeCell ref="F25:G25"/>
    <mergeCell ref="C26:D26"/>
    <mergeCell ref="F26:G26"/>
    <mergeCell ref="C27:D27"/>
    <mergeCell ref="F27:G27"/>
  </mergeCells>
  <pageMargins left="0.7" right="0.7" top="0.75" bottom="0.75" header="0.3" footer="0.3"/>
  <headerFooter>
    <oddFooter>&amp;C_x000D_&amp;1#&amp;"Calibri"&amp;8&amp;K000000 INTERNAL. This information is accessible to ADB Management and staff. It may be shared outside ADB with appropriate permission.</oddFooter>
  </headerFooter>
  <drawing r:id="rId1"/>
</worksheet>
</file>

<file path=xl/worksheets/sheet5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6C9F577-0F5A-4798-AABB-D53E378AB9DB}">
  <sheetPr codeName="Sheet55"/>
  <dimension ref="A1:U34"/>
  <sheetViews>
    <sheetView topLeftCell="B1" zoomScale="70" zoomScaleNormal="70" workbookViewId="0">
      <pane ySplit="2" topLeftCell="A28" activePane="bottomLeft" state="frozen"/>
      <selection pane="bottomLeft" activeCell="A2" sqref="A2"/>
      <selection activeCell="A2" sqref="A2"/>
    </sheetView>
  </sheetViews>
  <sheetFormatPr defaultColWidth="8.85546875" defaultRowHeight="12.95"/>
  <cols>
    <col min="1" max="1" width="15.28515625" style="106" customWidth="1"/>
    <col min="2" max="13" width="11.85546875" style="106" customWidth="1"/>
    <col min="14" max="14" width="5.140625" style="106" customWidth="1"/>
    <col min="15" max="16" width="8.85546875" style="106"/>
    <col min="17" max="17" width="8.85546875" style="106" customWidth="1"/>
    <col min="18" max="18" width="2.28515625" style="106" customWidth="1"/>
    <col min="19" max="16384" width="8.85546875" style="106"/>
  </cols>
  <sheetData>
    <row r="1" spans="1:21" ht="14.1" thickBot="1"/>
    <row r="2" spans="1:21" ht="22.35" customHeight="1" thickBot="1">
      <c r="A2" s="89" t="e" cm="1">
        <f t="array" aca="1" ref="A2" ca="1">MID(CELL("filename",A2),FIND("]",CELL("filename",A2))+1,255)</f>
        <v>#VALUE!</v>
      </c>
      <c r="B2" s="318" t="e">
        <f ca="1">IF(VLOOKUP(A2,'Raw Data'!C6:D154,2,FALSE)="","",VLOOKUP(A2,'Raw Data'!C6:D154,2,FALSE))</f>
        <v>#VALUE!</v>
      </c>
      <c r="C2" s="319"/>
      <c r="D2" s="319"/>
      <c r="E2" s="319"/>
      <c r="F2" s="319"/>
      <c r="G2" s="319"/>
      <c r="H2" s="319"/>
      <c r="I2" s="319"/>
      <c r="J2" s="319"/>
      <c r="K2" s="319"/>
      <c r="L2" s="319"/>
      <c r="M2" s="320"/>
      <c r="N2" s="136"/>
      <c r="O2" s="386" t="str">
        <f>HYPERLINK("#'National level'!A15","Back to National level sheet")</f>
        <v>Back to National level sheet</v>
      </c>
      <c r="P2" s="321"/>
      <c r="Q2" s="321"/>
      <c r="S2" s="387" t="str">
        <f>HYPERLINK("#'Project level'!A21","Back to Project level sheet")</f>
        <v>Back to Project level sheet</v>
      </c>
      <c r="T2" s="387"/>
      <c r="U2" s="387"/>
    </row>
    <row r="3" spans="1:21" ht="174" customHeight="1" thickBot="1">
      <c r="A3" s="90" t="s">
        <v>500</v>
      </c>
      <c r="B3" s="323" t="s">
        <v>795</v>
      </c>
      <c r="C3" s="324"/>
      <c r="D3" s="324"/>
      <c r="E3" s="324"/>
      <c r="F3" s="324"/>
      <c r="G3" s="324"/>
      <c r="H3" s="324"/>
      <c r="I3" s="324"/>
      <c r="J3" s="324"/>
      <c r="K3" s="324"/>
      <c r="L3" s="324"/>
      <c r="M3" s="325"/>
      <c r="N3" s="122"/>
    </row>
    <row r="4" spans="1:21" ht="14.1" thickBot="1">
      <c r="A4" s="278" t="s">
        <v>502</v>
      </c>
      <c r="B4" s="295"/>
      <c r="C4" s="296"/>
      <c r="D4" s="296"/>
      <c r="E4" s="296"/>
      <c r="F4" s="296"/>
      <c r="G4" s="296"/>
      <c r="H4" s="296"/>
      <c r="I4" s="296"/>
      <c r="J4" s="296"/>
      <c r="K4" s="296"/>
      <c r="L4" s="296"/>
      <c r="M4" s="297"/>
      <c r="N4" s="125"/>
    </row>
    <row r="5" spans="1:21" ht="26.85" customHeight="1" thickBot="1">
      <c r="A5" s="294"/>
      <c r="C5" s="326" t="s">
        <v>77</v>
      </c>
      <c r="D5" s="327"/>
      <c r="E5" s="93" t="s">
        <v>78</v>
      </c>
      <c r="F5" s="93" t="s">
        <v>79</v>
      </c>
      <c r="G5" s="93" t="s">
        <v>80</v>
      </c>
      <c r="H5" s="93" t="s">
        <v>81</v>
      </c>
      <c r="I5" s="93" t="s">
        <v>82</v>
      </c>
      <c r="M5" s="107"/>
    </row>
    <row r="6" spans="1:21" ht="15" thickBot="1">
      <c r="A6" s="294"/>
      <c r="C6" s="328"/>
      <c r="D6" s="329"/>
      <c r="E6" s="94" t="e">
        <f ca="1">IF(VLOOKUP($A$2,Table1[[Practice no.]:[Mt]],3,FALSE)="N/A","",VLOOKUP($A$2,Table1[[Practice no.]:[Mt]],3,FALSE))</f>
        <v>#VALUE!</v>
      </c>
      <c r="F6" s="94" t="e">
        <f ca="1">IF(VLOOKUP($A$2,Table1[[Practice no.]:[F]],4,FALSE)="N/A","",VLOOKUP($A$2,Table1[[Practice no.]:[F]],4,FALSE))</f>
        <v>#VALUE!</v>
      </c>
      <c r="G6" s="94" t="e">
        <f ca="1">IF(VLOOKUP($A$2,Table1[[Practice no.]:[A]],5,FALSE)="N/A","",VLOOKUP($A$2,Table1[[Practice no.]:[A]],5,FALSE))</f>
        <v>#VALUE!</v>
      </c>
      <c r="H6" s="94" t="e">
        <f ca="1">IF(VLOOKUP($A$2,Table1[[Practice no.]:[T]],6,FALSE)="N/A","",VLOOKUP($A$2,Table1[[Practice no.]:[T]],6,FALSE))</f>
        <v>#VALUE!</v>
      </c>
      <c r="I6" s="94" t="e">
        <f ca="1">IF(VLOOKUP($A$2,Table1[[Practice no.]:[PI]],7,FALSE)="N/A","",VLOOKUP($A$2,Table1[[Practice no.]:[PI]],7,FALSE))</f>
        <v>#VALUE!</v>
      </c>
      <c r="M6" s="107"/>
    </row>
    <row r="7" spans="1:21" ht="26.85" customHeight="1" thickBot="1">
      <c r="A7" s="294"/>
      <c r="C7" s="326" t="s">
        <v>83</v>
      </c>
      <c r="D7" s="327"/>
      <c r="E7" s="95" t="s">
        <v>84</v>
      </c>
      <c r="F7" s="330" t="s">
        <v>85</v>
      </c>
      <c r="G7" s="331"/>
      <c r="H7" s="95" t="s">
        <v>86</v>
      </c>
      <c r="I7" s="95" t="s">
        <v>87</v>
      </c>
      <c r="M7" s="107"/>
    </row>
    <row r="8" spans="1:21" ht="15" thickBot="1">
      <c r="A8" s="294"/>
      <c r="C8" s="328"/>
      <c r="D8" s="329"/>
      <c r="E8" s="94" t="e">
        <f ca="1">IF(VLOOKUP($A$2,Table1[[Practice no.]:[LR]],8,FALSE)="N/A","",VLOOKUP(A$2,Table1[[Practice no.]:[LR]],8,FALSE))</f>
        <v>#VALUE!</v>
      </c>
      <c r="F8" s="311" t="e">
        <f ca="1">IF(VLOOKUP($A$2,Table1[[Practice no.]:[PH]],9,FALSE)="N/A","",VLOOKUP($A$2,Table1[[Practice no.]:[PH]],9,FALSE))</f>
        <v>#VALUE!</v>
      </c>
      <c r="G8" s="312"/>
      <c r="H8" s="94" t="e">
        <f ca="1">IF(VLOOKUP($A$2,Table1[[Practice no.]:[EH]],10,FALSE)="N/A","",VLOOKUP($A$2,Table1[[Practice no.]:[EH]],10,FALSE))</f>
        <v>#VALUE!</v>
      </c>
      <c r="I8" s="94" t="e">
        <f ca="1">IF(VLOOKUP($A$2,Table1[[Practice no.]:[UR]],11,FALSE)="N/A","",VLOOKUP($A$2,Table1[[Practice no.]:[UR]],11,FALSE))</f>
        <v>#VALUE!</v>
      </c>
      <c r="M8" s="107"/>
    </row>
    <row r="9" spans="1:21" ht="26.85" customHeight="1" thickBot="1">
      <c r="A9" s="294"/>
      <c r="C9" s="332" t="s">
        <v>88</v>
      </c>
      <c r="D9" s="333"/>
      <c r="E9" s="95" t="s">
        <v>89</v>
      </c>
      <c r="F9" s="95" t="s">
        <v>90</v>
      </c>
      <c r="G9" s="330" t="s">
        <v>91</v>
      </c>
      <c r="H9" s="331"/>
      <c r="I9" s="95" t="s">
        <v>92</v>
      </c>
      <c r="M9" s="107"/>
    </row>
    <row r="10" spans="1:21" ht="15" thickBot="1">
      <c r="A10" s="294"/>
      <c r="C10" s="334"/>
      <c r="D10" s="335"/>
      <c r="E10" s="94" t="e">
        <f ca="1">IF(VLOOKUP($A$2,Table1[[Practice no.]:[P]],12,FALSE)="N/A","",VLOOKUP($A$2,Table1[[Practice no.]:[P]],12,FALSE))</f>
        <v>#VALUE!</v>
      </c>
      <c r="F10" s="94" t="e">
        <f ca="1">IF(VLOOKUP($A$2,Table1[[Practice no.]:[D]],13,FALSE)="N/A","",VLOOKUP($A$2,Table1[[Practice no.]:[D]],13,FALSE))</f>
        <v>#VALUE!</v>
      </c>
      <c r="G10" s="313" t="e">
        <f ca="1">IF(VLOOKUP($A$2,Table1[[Practice no.]:[C]],14,FALSE)="N/A","",VLOOKUP($A$2,Table1[[Practice no.]:[C]],14,FALSE))</f>
        <v>#VALUE!</v>
      </c>
      <c r="H10" s="314"/>
      <c r="I10" s="96" t="e">
        <f ca="1">IF(VLOOKUP($A$2,Table1[[Practice no.]:[M]],15,FALSE)="N/A","",VLOOKUP($A$2,Table1[[Practice no.]:[M]],15,FALSE))</f>
        <v>#VALUE!</v>
      </c>
      <c r="M10" s="107"/>
    </row>
    <row r="11" spans="1:21" ht="14.1" customHeight="1" thickBot="1">
      <c r="A11" s="294"/>
      <c r="C11" s="332" t="s">
        <v>93</v>
      </c>
      <c r="D11" s="333"/>
      <c r="E11" s="95" t="s">
        <v>94</v>
      </c>
      <c r="F11" s="330" t="s">
        <v>95</v>
      </c>
      <c r="G11" s="331"/>
      <c r="H11" s="330" t="s">
        <v>96</v>
      </c>
      <c r="I11" s="331"/>
      <c r="M11" s="107"/>
    </row>
    <row r="12" spans="1:21" ht="15" thickBot="1">
      <c r="A12" s="294"/>
      <c r="C12" s="334"/>
      <c r="D12" s="335"/>
      <c r="E12" s="94" t="e">
        <f ca="1">IF(VLOOKUP($A$2,Table1[[Practice no.]:[In]],16,FALSE)="N/A","",VLOOKUP($A$2,Table1[[Practice no.]:[In]],16,FALSE))</f>
        <v>#VALUE!</v>
      </c>
      <c r="F12" s="311" t="e">
        <f ca="1">IF(VLOOKUP($A$2,Table1[[Practice no.]:[Pr]],17,FALSE)="N/A","",VLOOKUP($A$2,Table1[[Practice no.]:[Pr]],17,FALSE))</f>
        <v>#VALUE!</v>
      </c>
      <c r="G12" s="312"/>
      <c r="H12" s="313" t="e">
        <f ca="1">IF(VLOOKUP($A$2,Table1[[Practice no.]:[Tr]],18,FALSE)="N/A","",VLOOKUP($A$2,Table1[[Practice no.]:[Tr]],18,FALSE))</f>
        <v>#VALUE!</v>
      </c>
      <c r="I12" s="314"/>
      <c r="M12" s="107"/>
    </row>
    <row r="13" spans="1:21">
      <c r="A13" s="294"/>
      <c r="B13" s="315"/>
      <c r="C13" s="316"/>
      <c r="D13" s="316"/>
      <c r="E13" s="316"/>
      <c r="F13" s="316"/>
      <c r="G13" s="316"/>
      <c r="H13" s="316"/>
      <c r="I13" s="316"/>
      <c r="J13" s="316"/>
      <c r="K13" s="316"/>
      <c r="L13" s="316"/>
      <c r="M13" s="317"/>
      <c r="N13" s="125"/>
    </row>
    <row r="14" spans="1:21" ht="14.1" thickBot="1">
      <c r="A14" s="279"/>
      <c r="B14" s="288"/>
      <c r="C14" s="289"/>
      <c r="D14" s="289"/>
      <c r="E14" s="289"/>
      <c r="F14" s="289"/>
      <c r="G14" s="289"/>
      <c r="H14" s="289"/>
      <c r="I14" s="289"/>
      <c r="J14" s="289"/>
      <c r="K14" s="289"/>
      <c r="L14" s="289"/>
      <c r="M14" s="290"/>
      <c r="N14" s="125"/>
    </row>
    <row r="15" spans="1:21">
      <c r="A15" s="278" t="s">
        <v>503</v>
      </c>
      <c r="B15" s="97">
        <v>1</v>
      </c>
      <c r="C15" s="97">
        <v>2</v>
      </c>
      <c r="D15" s="97">
        <v>3</v>
      </c>
      <c r="E15" s="98">
        <v>4</v>
      </c>
      <c r="F15" s="98">
        <v>5</v>
      </c>
      <c r="G15" s="98">
        <v>6</v>
      </c>
      <c r="H15" s="99">
        <v>7</v>
      </c>
      <c r="I15" s="99">
        <v>8</v>
      </c>
      <c r="J15" s="99">
        <v>9</v>
      </c>
      <c r="K15" s="100">
        <v>10</v>
      </c>
      <c r="L15" s="100">
        <v>11</v>
      </c>
      <c r="M15" s="100">
        <v>12</v>
      </c>
      <c r="N15" s="137"/>
    </row>
    <row r="16" spans="1:21" ht="17.100000000000001" thickBot="1">
      <c r="A16" s="294"/>
      <c r="B16" s="101" t="s">
        <v>504</v>
      </c>
      <c r="C16" s="101" t="s">
        <v>505</v>
      </c>
      <c r="D16" s="101" t="s">
        <v>506</v>
      </c>
      <c r="E16" s="102" t="s">
        <v>507</v>
      </c>
      <c r="F16" s="102" t="s">
        <v>508</v>
      </c>
      <c r="G16" s="102" t="s">
        <v>509</v>
      </c>
      <c r="H16" s="103" t="s">
        <v>510</v>
      </c>
      <c r="I16" s="103" t="s">
        <v>511</v>
      </c>
      <c r="J16" s="103" t="s">
        <v>512</v>
      </c>
      <c r="K16" s="104" t="s">
        <v>513</v>
      </c>
      <c r="L16" s="104" t="s">
        <v>514</v>
      </c>
      <c r="M16" s="104" t="s">
        <v>515</v>
      </c>
      <c r="N16" s="137"/>
    </row>
    <row r="17" spans="1:14" ht="23.1" customHeight="1" thickBot="1">
      <c r="A17" s="279"/>
      <c r="B17" s="112" t="e">
        <f ca="1">IF(VLOOKUP($A$2,Table1[[Practice no.]:[ 1 C02]],19,FALSE)="N/A","",VLOOKUP(VLOOKUP($A$2,Table1[[Practice no.]:[ 1 C02]],19,FALSE),List!$A$2:$B$3,2,FALSE))</f>
        <v>#VALUE!</v>
      </c>
      <c r="C17" s="112" t="e">
        <f ca="1">IF(VLOOKUP($A$2,Table1[[Practice no.]:[2 Res]],20,FALSE)="N/A","",VLOOKUP(VLOOKUP($A$2,Table1[[Practice no.]:[2 Res]],20,FALSE),List!$A$2:$B$3,2,FALSE))</f>
        <v>#VALUE!</v>
      </c>
      <c r="D17" s="112" t="e">
        <f ca="1">IF(VLOOKUP($A$2,Table1[[Practice no.]:[3 W&amp;L]],21,FALSE)="N/A","",VLOOKUP(VLOOKUP($A$2,Table1[[Practice no.]:[3 W&amp;L]],21,FALSE),List!$A$2:$B$3,2,FALSE))</f>
        <v>#VALUE!</v>
      </c>
      <c r="E17" s="112" t="e">
        <f ca="1">IF(VLOOKUP($A$2,Table1[[Practice no.]:[4 
Pol]],22,FALSE)="N/A","",VLOOKUP(VLOOKUP($A$2,Table1[[Practice no.]:[4 
Pol]],22,FALSE),List!$A$2:$B$3,2,FALSE))</f>
        <v>#VALUE!</v>
      </c>
      <c r="F17" s="112" t="e">
        <f ca="1">IF(VLOOKUP($A$2,Table1[[Practice no.]:[5 QoL]],23,FALSE)="N/A","",VLOOKUP(VLOOKUP($A$2,Table1[[Practice no.]:[5 QoL]],23,FALSE),List!$A$2:$B$3,2,FALSE))</f>
        <v>#VALUE!</v>
      </c>
      <c r="G17" s="112" t="e">
        <f ca="1">IF(VLOOKUP($A$2,Table1[[Practice no.]:[6 
Bio]],24,FALSE)="N/A","",VLOOKUP(VLOOKUP($A$2,Table1[[Practice no.]:[6 
Bio]],24,FALSE),List!$A$2:$B$3,2,FALSE))</f>
        <v>#VALUE!</v>
      </c>
      <c r="H17" s="112" t="e">
        <f ca="1">IF(VLOOKUP($A$2,Table1[[Practice no.]:[7 
Dis]],25,FALSE)="N/A","",VLOOKUP(VLOOKUP($A$2,Table1[[Practice no.]:[7 
Dis]],25,FALSE),List!$A$2:$B$3,2,FALSE))</f>
        <v>#VALUE!</v>
      </c>
      <c r="I17" s="112" t="e">
        <f ca="1">IF(VLOOKUP($A$2,Table1[[Practice no.]:[8 
Mat]],26,FALSE)="N/A","",VLOOKUP(VLOOKUP($A$2,Table1[[Practice no.]:[8 
Mat]],26,FALSE),List!$A$2:$B$3,2,FALSE))</f>
        <v>#VALUE!</v>
      </c>
      <c r="J17" s="112" t="e">
        <f ca="1">IF(VLOOKUP($A$2,Table1[[Practice no.]:[9 
Inc]],27,FALSE)="N/A","",VLOOKUP(VLOOKUP($A$2,Table1[[Practice no.]:[9 
Inc]],27,FALSE),List!$A$2:$B$3,2,FALSE))</f>
        <v>#VALUE!</v>
      </c>
      <c r="K17" s="112" t="e">
        <f ca="1">IF(VLOOKUP($A$2,Table1[[Practice no.]:[10 Con]],28,FALSE)="N/A","",VLOOKUP(VLOOKUP($A$2,Table1[[Practice no.]:[10 Con]],28,FALSE),List!$A$2:$B$3,2,FALSE))</f>
        <v>#VALUE!</v>
      </c>
      <c r="L17" s="112" t="e">
        <f ca="1">IF(VLOOKUP($A$2,Table1[[Practice no.]:[11 Saf]],29,FALSE)="N/A","",VLOOKUP(VLOOKUP($A$2,Table1[[Practice no.]:[11 Saf]],29,FALSE),List!$A$2:$B$3,2,FALSE))</f>
        <v>#VALUE!</v>
      </c>
      <c r="M17" s="112" t="e">
        <f ca="1">IF(VLOOKUP($A$2,Table1[[Practice no.]:[12 Aff]],30,FALSE)="N/A","",VLOOKUP(VLOOKUP($A$2,Table1[[Practice no.]:[12 Aff]],30,FALSE),List!$A$2:$B$3,2,FALSE))</f>
        <v>#VALUE!</v>
      </c>
      <c r="N17" s="138"/>
    </row>
    <row r="18" spans="1:14" ht="125.85" customHeight="1">
      <c r="A18" s="278" t="s">
        <v>516</v>
      </c>
      <c r="B18" s="298" t="s">
        <v>796</v>
      </c>
      <c r="C18" s="299"/>
      <c r="D18" s="299"/>
      <c r="E18" s="299"/>
      <c r="F18" s="299"/>
      <c r="G18" s="299"/>
      <c r="H18" s="299"/>
      <c r="I18" s="299"/>
      <c r="J18" s="299"/>
      <c r="K18" s="299"/>
      <c r="L18" s="299"/>
      <c r="M18" s="300"/>
      <c r="N18" s="133"/>
    </row>
    <row r="19" spans="1:14" ht="195" customHeight="1" thickBot="1">
      <c r="A19" s="279"/>
      <c r="B19" s="301"/>
      <c r="C19" s="302"/>
      <c r="D19" s="302"/>
      <c r="E19" s="302"/>
      <c r="F19" s="302"/>
      <c r="G19" s="302"/>
      <c r="H19" s="302"/>
      <c r="I19" s="302"/>
      <c r="J19" s="302"/>
      <c r="K19" s="302"/>
      <c r="L19" s="302"/>
      <c r="M19" s="303"/>
      <c r="N19" s="133"/>
    </row>
    <row r="20" spans="1:14" ht="409.35" customHeight="1">
      <c r="A20" s="304" t="s">
        <v>518</v>
      </c>
      <c r="B20" s="120"/>
      <c r="C20" s="121"/>
      <c r="D20" s="121"/>
      <c r="E20" s="121"/>
      <c r="F20" s="121"/>
      <c r="G20" s="121"/>
      <c r="H20" s="121"/>
      <c r="I20" s="121"/>
      <c r="J20" s="121"/>
      <c r="K20" s="121"/>
      <c r="L20" s="121"/>
      <c r="M20" s="124"/>
      <c r="N20" s="134"/>
    </row>
    <row r="21" spans="1:14" ht="79.349999999999994" customHeight="1">
      <c r="A21" s="338"/>
      <c r="B21" s="390"/>
      <c r="C21" s="388"/>
      <c r="D21" s="388"/>
      <c r="E21" s="388"/>
      <c r="F21" s="388"/>
      <c r="G21" s="388"/>
      <c r="H21" s="388"/>
      <c r="I21" s="388"/>
      <c r="J21" s="388"/>
      <c r="K21" s="388"/>
      <c r="L21" s="388"/>
      <c r="M21" s="389"/>
      <c r="N21" s="127"/>
    </row>
    <row r="22" spans="1:14" ht="29.85" customHeight="1">
      <c r="A22" s="338"/>
      <c r="B22" s="336" t="s">
        <v>797</v>
      </c>
      <c r="C22" s="337"/>
      <c r="D22" s="337"/>
      <c r="E22" s="337"/>
      <c r="F22" s="337"/>
      <c r="G22" s="337"/>
      <c r="H22" s="119"/>
      <c r="I22" s="119"/>
      <c r="J22" s="122"/>
      <c r="K22" s="116"/>
      <c r="L22" s="116"/>
      <c r="M22" s="117"/>
      <c r="N22" s="116"/>
    </row>
    <row r="23" spans="1:14" ht="14.1" thickBot="1">
      <c r="A23" s="305"/>
      <c r="B23" s="339"/>
      <c r="C23" s="340"/>
      <c r="D23" s="340"/>
      <c r="E23" s="340"/>
      <c r="F23" s="340"/>
      <c r="G23" s="340"/>
      <c r="H23" s="115"/>
      <c r="I23" s="115"/>
      <c r="J23" s="115"/>
      <c r="K23" s="115"/>
      <c r="L23" s="115"/>
      <c r="M23" s="176"/>
      <c r="N23" s="119"/>
    </row>
    <row r="24" spans="1:14" ht="14.1" thickBot="1">
      <c r="A24" s="278" t="s">
        <v>57</v>
      </c>
      <c r="B24" s="295"/>
      <c r="C24" s="296"/>
      <c r="D24" s="296"/>
      <c r="E24" s="296"/>
      <c r="F24" s="296"/>
      <c r="G24" s="296"/>
      <c r="H24" s="296"/>
      <c r="I24" s="296"/>
      <c r="J24" s="296"/>
      <c r="K24" s="296"/>
      <c r="L24" s="296"/>
      <c r="M24" s="297"/>
      <c r="N24" s="125"/>
    </row>
    <row r="25" spans="1:14" ht="32.1" customHeight="1" thickBot="1">
      <c r="A25" s="294"/>
      <c r="C25" s="286" t="s">
        <v>42</v>
      </c>
      <c r="D25" s="287"/>
      <c r="E25" s="105" t="e">
        <f ca="1">IF(VLOOKUP($A$2,Table1[[Practice no.]:[1]],31,FALSE)="N/A","",VLOOKUP($A$2,Table1[[Practice no.]:[1]],31,FALSE))</f>
        <v>#VALUE!</v>
      </c>
      <c r="F25" s="286" t="s">
        <v>520</v>
      </c>
      <c r="G25" s="287"/>
      <c r="H25" s="105" t="e">
        <f ca="1">IF(VLOOKUP($A$2,Table1[[Practice no.]:[7]],37,FALSE)="N/A","",VLOOKUP($A$2,Table1[[Practice no.]:[7]],37,FALSE))</f>
        <v>#VALUE!</v>
      </c>
      <c r="M25" s="107"/>
    </row>
    <row r="26" spans="1:14" ht="32.1" customHeight="1" thickBot="1">
      <c r="A26" s="294"/>
      <c r="C26" s="286" t="s">
        <v>44</v>
      </c>
      <c r="D26" s="287"/>
      <c r="E26" s="105" t="e">
        <f ca="1">IF(VLOOKUP($A$2,Table1[[Practice no.]:[2]],32,FALSE)="N/A","",VLOOKUP($A$2,Table1[[Practice no.]:[2]],32,FALSE))</f>
        <v>#VALUE!</v>
      </c>
      <c r="F26" s="286" t="s">
        <v>45</v>
      </c>
      <c r="G26" s="287"/>
      <c r="H26" s="105" t="e">
        <f ca="1">IF(VLOOKUP($A$2,Table1[[Practice no.]:[8]],38,FALSE)="N/A","",VLOOKUP($A$2,Table1[[Practice no.]:[8]],38,FALSE))</f>
        <v>#VALUE!</v>
      </c>
      <c r="M26" s="107"/>
    </row>
    <row r="27" spans="1:14" ht="32.1" customHeight="1" thickBot="1">
      <c r="A27" s="294"/>
      <c r="C27" s="286" t="s">
        <v>46</v>
      </c>
      <c r="D27" s="287"/>
      <c r="E27" s="105" t="e">
        <f ca="1">IF(VLOOKUP($A$2,Table1[[Practice no.]:[3]],33,FALSE)="N/A","",VLOOKUP($A$2,Table1[[Practice no.]:[3]],33,FALSE))</f>
        <v>#VALUE!</v>
      </c>
      <c r="F27" s="286" t="s">
        <v>47</v>
      </c>
      <c r="G27" s="287"/>
      <c r="H27" s="105" t="e">
        <f ca="1">IF(VLOOKUP($A$2,Table1[[Practice no.]:[9]],39,FALSE)="N/A","",VLOOKUP($A$2,Table1[[Practice no.]:[9]],39,FALSE))</f>
        <v>#VALUE!</v>
      </c>
      <c r="M27" s="107"/>
    </row>
    <row r="28" spans="1:14" ht="32.1" customHeight="1" thickBot="1">
      <c r="A28" s="294"/>
      <c r="C28" s="286" t="s">
        <v>48</v>
      </c>
      <c r="D28" s="287"/>
      <c r="E28" s="105" t="e">
        <f ca="1">IF(VLOOKUP($A$2,Table1[[Practice no.]:[4]],34,FALSE)="N/A","",VLOOKUP($A$2,Table1[[Practice no.]:[4]],34,FALSE))</f>
        <v>#VALUE!</v>
      </c>
      <c r="F28" s="286" t="s">
        <v>49</v>
      </c>
      <c r="G28" s="287"/>
      <c r="H28" s="105" t="e">
        <f ca="1">IF(VLOOKUP($A$2,Table1[[Practice no.]:[10]],40,FALSE)="N/A","",VLOOKUP($A$2,Table1[[Practice no.]:[10]],40,FALSE))</f>
        <v>#VALUE!</v>
      </c>
      <c r="M28" s="107"/>
    </row>
    <row r="29" spans="1:14" ht="32.1" customHeight="1" thickBot="1">
      <c r="A29" s="294"/>
      <c r="C29" s="286" t="s">
        <v>50</v>
      </c>
      <c r="D29" s="287"/>
      <c r="E29" s="105" t="e">
        <f ca="1">IF(VLOOKUP($A$2,Table1[[Practice no.]:[5]],35,FALSE)="N/A","",VLOOKUP($A$2,Table1[[Practice no.]:[5]],35,FALSE))</f>
        <v>#VALUE!</v>
      </c>
      <c r="F29" s="286" t="s">
        <v>51</v>
      </c>
      <c r="G29" s="287"/>
      <c r="H29" s="105" t="e">
        <f ca="1">IF(VLOOKUP($A$2,Table1[[Practice no.]:[11]],41,FALSE)="N/A","",VLOOKUP($A$2,Table1[[Practice no.]:[11]],41,FALSE))</f>
        <v>#VALUE!</v>
      </c>
      <c r="M29" s="107"/>
    </row>
    <row r="30" spans="1:14" ht="32.1" customHeight="1" thickBot="1">
      <c r="A30" s="294"/>
      <c r="C30" s="286" t="s">
        <v>52</v>
      </c>
      <c r="D30" s="287"/>
      <c r="E30" s="105" t="e">
        <f ca="1">IF(VLOOKUP($A$2,Table1[[Practice no.]:[6]],36,FALSE)="N/A","",VLOOKUP($A$2,Table1[[Practice no.]:[6]],36,FALSE))</f>
        <v>#VALUE!</v>
      </c>
      <c r="F30" s="286" t="s">
        <v>53</v>
      </c>
      <c r="G30" s="287"/>
      <c r="H30" s="105" t="e">
        <f ca="1">IF(VLOOKUP($A$2,Table1[[Practice no.]:[12]],42,FALSE)="N/A","",VLOOKUP($A$2,Table1[[Practice no.]:[12]],42,FALSE))</f>
        <v>#VALUE!</v>
      </c>
      <c r="M30" s="107"/>
    </row>
    <row r="31" spans="1:14" ht="14.1" thickBot="1">
      <c r="A31" s="279"/>
      <c r="B31" s="288"/>
      <c r="C31" s="289"/>
      <c r="D31" s="289"/>
      <c r="E31" s="289"/>
      <c r="F31" s="289"/>
      <c r="G31" s="289"/>
      <c r="H31" s="289"/>
      <c r="I31" s="289"/>
      <c r="J31" s="289"/>
      <c r="K31" s="289"/>
      <c r="L31" s="289"/>
      <c r="M31" s="290"/>
      <c r="N31" s="125"/>
    </row>
    <row r="32" spans="1:14" ht="252" customHeight="1" thickBot="1">
      <c r="A32" s="92" t="s">
        <v>521</v>
      </c>
      <c r="B32" s="291" t="s">
        <v>798</v>
      </c>
      <c r="C32" s="292"/>
      <c r="D32" s="292"/>
      <c r="E32" s="292"/>
      <c r="F32" s="292"/>
      <c r="G32" s="292"/>
      <c r="H32" s="292"/>
      <c r="I32" s="292"/>
      <c r="J32" s="292"/>
      <c r="K32" s="292"/>
      <c r="L32" s="292"/>
      <c r="M32" s="293"/>
      <c r="N32" s="122"/>
    </row>
    <row r="33" spans="1:14" ht="80.849999999999994" customHeight="1">
      <c r="A33" s="278" t="s">
        <v>523</v>
      </c>
      <c r="B33" s="394" t="s">
        <v>799</v>
      </c>
      <c r="C33" s="362"/>
      <c r="D33" s="362"/>
      <c r="E33" s="362"/>
      <c r="F33" s="362"/>
      <c r="G33" s="362"/>
      <c r="H33" s="362"/>
      <c r="I33" s="362"/>
      <c r="J33" s="362"/>
      <c r="K33" s="362"/>
      <c r="L33" s="362"/>
      <c r="M33" s="363"/>
      <c r="N33" s="133"/>
    </row>
    <row r="34" spans="1:14" ht="193.35" customHeight="1" thickBot="1">
      <c r="A34" s="279"/>
      <c r="B34" s="364"/>
      <c r="C34" s="365"/>
      <c r="D34" s="365"/>
      <c r="E34" s="365"/>
      <c r="F34" s="365"/>
      <c r="G34" s="365"/>
      <c r="H34" s="365"/>
      <c r="I34" s="365"/>
      <c r="J34" s="365"/>
      <c r="K34" s="365"/>
      <c r="L34" s="365"/>
      <c r="M34" s="366"/>
      <c r="N34" s="133"/>
    </row>
  </sheetData>
  <sheetProtection sheet="1" objects="1" scenarios="1"/>
  <mergeCells count="46">
    <mergeCell ref="B2:M2"/>
    <mergeCell ref="O2:Q2"/>
    <mergeCell ref="S2:U2"/>
    <mergeCell ref="B3:M3"/>
    <mergeCell ref="A4:A14"/>
    <mergeCell ref="B4:M4"/>
    <mergeCell ref="C5:D6"/>
    <mergeCell ref="C7:D8"/>
    <mergeCell ref="F7:G7"/>
    <mergeCell ref="F8:G8"/>
    <mergeCell ref="C9:D10"/>
    <mergeCell ref="G9:H9"/>
    <mergeCell ref="G10:H10"/>
    <mergeCell ref="C11:D12"/>
    <mergeCell ref="F11:G11"/>
    <mergeCell ref="H11:I11"/>
    <mergeCell ref="F12:G12"/>
    <mergeCell ref="H12:I12"/>
    <mergeCell ref="A15:A17"/>
    <mergeCell ref="A18:A19"/>
    <mergeCell ref="B18:M19"/>
    <mergeCell ref="A20:A23"/>
    <mergeCell ref="B21:G21"/>
    <mergeCell ref="H21:M21"/>
    <mergeCell ref="B23:G23"/>
    <mergeCell ref="F27:G27"/>
    <mergeCell ref="F25:G25"/>
    <mergeCell ref="C26:D26"/>
    <mergeCell ref="F26:G26"/>
    <mergeCell ref="C27:D27"/>
    <mergeCell ref="C28:D28"/>
    <mergeCell ref="F28:G28"/>
    <mergeCell ref="B13:M13"/>
    <mergeCell ref="B14:M14"/>
    <mergeCell ref="A33:A34"/>
    <mergeCell ref="B33:M34"/>
    <mergeCell ref="B22:G22"/>
    <mergeCell ref="C29:D29"/>
    <mergeCell ref="F29:G29"/>
    <mergeCell ref="C30:D30"/>
    <mergeCell ref="F30:G30"/>
    <mergeCell ref="B31:M31"/>
    <mergeCell ref="B32:M32"/>
    <mergeCell ref="A24:A31"/>
    <mergeCell ref="B24:M24"/>
    <mergeCell ref="C25:D25"/>
  </mergeCells>
  <pageMargins left="0.7" right="0.7" top="0.75" bottom="0.75" header="0.3" footer="0.3"/>
  <headerFooter>
    <oddFooter>&amp;C_x000D_&amp;1#&amp;"Calibri"&amp;8&amp;K000000 INTERNAL. This information is accessible to ADB Management and staff. It may be shared outside ADB with appropriate permission.</oddFooter>
  </headerFooter>
  <drawing r:id="rId1"/>
</worksheet>
</file>

<file path=xl/worksheets/sheet5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72F3C64-F3B4-4461-93BC-F09ECE6FD51F}">
  <sheetPr codeName="Sheet56"/>
  <dimension ref="A1:U34"/>
  <sheetViews>
    <sheetView topLeftCell="D1" zoomScale="70" zoomScaleNormal="70" workbookViewId="0">
      <pane ySplit="2" topLeftCell="A32" activePane="bottomLeft" state="frozen"/>
      <selection pane="bottomLeft" activeCell="A2" sqref="A2"/>
      <selection activeCell="A2" sqref="A2"/>
    </sheetView>
  </sheetViews>
  <sheetFormatPr defaultColWidth="8.85546875" defaultRowHeight="12.95"/>
  <cols>
    <col min="1" max="1" width="15.28515625" style="106" customWidth="1"/>
    <col min="2" max="13" width="11.85546875" style="106" customWidth="1"/>
    <col min="14" max="14" width="5.140625" style="106" customWidth="1"/>
    <col min="15" max="16" width="8.85546875" style="106"/>
    <col min="17" max="17" width="8.85546875" style="106" customWidth="1"/>
    <col min="18" max="18" width="2.28515625" style="106" customWidth="1"/>
    <col min="19" max="16384" width="8.85546875" style="106"/>
  </cols>
  <sheetData>
    <row r="1" spans="1:21" ht="14.1" thickBot="1"/>
    <row r="2" spans="1:21" ht="22.35" customHeight="1" thickBot="1">
      <c r="A2" s="89" t="e" cm="1">
        <f t="array" aca="1" ref="A2" ca="1">MID(CELL("filename",A2),FIND("]",CELL("filename",A2))+1,255)</f>
        <v>#VALUE!</v>
      </c>
      <c r="B2" s="318" t="e">
        <f ca="1">IF(VLOOKUP(A2,'Raw Data'!C6:D154,2,FALSE)="","",VLOOKUP(A2,'Raw Data'!C6:D154,2,FALSE))</f>
        <v>#VALUE!</v>
      </c>
      <c r="C2" s="319"/>
      <c r="D2" s="319"/>
      <c r="E2" s="319"/>
      <c r="F2" s="319"/>
      <c r="G2" s="319"/>
      <c r="H2" s="319"/>
      <c r="I2" s="319"/>
      <c r="J2" s="319"/>
      <c r="K2" s="319"/>
      <c r="L2" s="319"/>
      <c r="M2" s="320"/>
      <c r="N2" s="136"/>
      <c r="O2" s="386" t="str">
        <f>HYPERLINK("#'National level'!A15","Back to National level sheet")</f>
        <v>Back to National level sheet</v>
      </c>
      <c r="P2" s="321"/>
      <c r="Q2" s="321"/>
      <c r="S2" s="387" t="str">
        <f>HYPERLINK("#'Project level'!A21","Back to Project level sheet")</f>
        <v>Back to Project level sheet</v>
      </c>
      <c r="T2" s="387"/>
      <c r="U2" s="387"/>
    </row>
    <row r="3" spans="1:21" ht="174" customHeight="1" thickBot="1">
      <c r="A3" s="90" t="s">
        <v>500</v>
      </c>
      <c r="B3" s="323" t="s">
        <v>800</v>
      </c>
      <c r="C3" s="324"/>
      <c r="D3" s="324"/>
      <c r="E3" s="324"/>
      <c r="F3" s="324"/>
      <c r="G3" s="324"/>
      <c r="H3" s="324"/>
      <c r="I3" s="324"/>
      <c r="J3" s="324"/>
      <c r="K3" s="324"/>
      <c r="L3" s="324"/>
      <c r="M3" s="325"/>
      <c r="N3" s="122"/>
    </row>
    <row r="4" spans="1:21" ht="14.1" thickBot="1">
      <c r="A4" s="278" t="s">
        <v>502</v>
      </c>
      <c r="B4" s="295"/>
      <c r="C4" s="296"/>
      <c r="D4" s="296"/>
      <c r="E4" s="296"/>
      <c r="F4" s="296"/>
      <c r="G4" s="296"/>
      <c r="H4" s="296"/>
      <c r="I4" s="296"/>
      <c r="J4" s="296"/>
      <c r="K4" s="296"/>
      <c r="L4" s="296"/>
      <c r="M4" s="297"/>
      <c r="N4" s="125"/>
    </row>
    <row r="5" spans="1:21" ht="26.85" customHeight="1" thickBot="1">
      <c r="A5" s="294"/>
      <c r="C5" s="326" t="s">
        <v>77</v>
      </c>
      <c r="D5" s="327"/>
      <c r="E5" s="93" t="s">
        <v>78</v>
      </c>
      <c r="F5" s="93" t="s">
        <v>79</v>
      </c>
      <c r="G5" s="93" t="s">
        <v>80</v>
      </c>
      <c r="H5" s="93" t="s">
        <v>81</v>
      </c>
      <c r="I5" s="93" t="s">
        <v>82</v>
      </c>
      <c r="M5" s="107"/>
    </row>
    <row r="6" spans="1:21" ht="15" thickBot="1">
      <c r="A6" s="294"/>
      <c r="C6" s="328"/>
      <c r="D6" s="329"/>
      <c r="E6" s="94" t="e">
        <f ca="1">IF(VLOOKUP($A$2,Table1[[Practice no.]:[Mt]],3,FALSE)="N/A","",VLOOKUP($A$2,Table1[[Practice no.]:[Mt]],3,FALSE))</f>
        <v>#VALUE!</v>
      </c>
      <c r="F6" s="94" t="e">
        <f ca="1">IF(VLOOKUP($A$2,Table1[[Practice no.]:[F]],4,FALSE)="N/A","",VLOOKUP($A$2,Table1[[Practice no.]:[F]],4,FALSE))</f>
        <v>#VALUE!</v>
      </c>
      <c r="G6" s="94" t="e">
        <f ca="1">IF(VLOOKUP($A$2,Table1[[Practice no.]:[A]],5,FALSE)="N/A","",VLOOKUP($A$2,Table1[[Practice no.]:[A]],5,FALSE))</f>
        <v>#VALUE!</v>
      </c>
      <c r="H6" s="94" t="e">
        <f ca="1">IF(VLOOKUP($A$2,Table1[[Practice no.]:[T]],6,FALSE)="N/A","",VLOOKUP($A$2,Table1[[Practice no.]:[T]],6,FALSE))</f>
        <v>#VALUE!</v>
      </c>
      <c r="I6" s="94" t="e">
        <f ca="1">IF(VLOOKUP($A$2,Table1[[Practice no.]:[PI]],7,FALSE)="N/A","",VLOOKUP($A$2,Table1[[Practice no.]:[PI]],7,FALSE))</f>
        <v>#VALUE!</v>
      </c>
      <c r="M6" s="107"/>
    </row>
    <row r="7" spans="1:21" ht="26.85" customHeight="1" thickBot="1">
      <c r="A7" s="294"/>
      <c r="C7" s="326" t="s">
        <v>83</v>
      </c>
      <c r="D7" s="327"/>
      <c r="E7" s="95" t="s">
        <v>84</v>
      </c>
      <c r="F7" s="330" t="s">
        <v>85</v>
      </c>
      <c r="G7" s="331"/>
      <c r="H7" s="95" t="s">
        <v>86</v>
      </c>
      <c r="I7" s="95" t="s">
        <v>87</v>
      </c>
      <c r="M7" s="107"/>
    </row>
    <row r="8" spans="1:21" ht="15" thickBot="1">
      <c r="A8" s="294"/>
      <c r="C8" s="328"/>
      <c r="D8" s="329"/>
      <c r="E8" s="94" t="e">
        <f ca="1">IF(VLOOKUP($A$2,Table1[[Practice no.]:[LR]],8,FALSE)="N/A","",VLOOKUP(A$2,Table1[[Practice no.]:[LR]],8,FALSE))</f>
        <v>#VALUE!</v>
      </c>
      <c r="F8" s="311" t="e">
        <f ca="1">IF(VLOOKUP($A$2,Table1[[Practice no.]:[PH]],9,FALSE)="N/A","",VLOOKUP($A$2,Table1[[Practice no.]:[PH]],9,FALSE))</f>
        <v>#VALUE!</v>
      </c>
      <c r="G8" s="312"/>
      <c r="H8" s="94" t="e">
        <f ca="1">IF(VLOOKUP($A$2,Table1[[Practice no.]:[EH]],10,FALSE)="N/A","",VLOOKUP($A$2,Table1[[Practice no.]:[EH]],10,FALSE))</f>
        <v>#VALUE!</v>
      </c>
      <c r="I8" s="94" t="e">
        <f ca="1">IF(VLOOKUP($A$2,Table1[[Practice no.]:[UR]],11,FALSE)="N/A","",VLOOKUP($A$2,Table1[[Practice no.]:[UR]],11,FALSE))</f>
        <v>#VALUE!</v>
      </c>
      <c r="M8" s="107"/>
    </row>
    <row r="9" spans="1:21" ht="26.85" customHeight="1" thickBot="1">
      <c r="A9" s="294"/>
      <c r="C9" s="332" t="s">
        <v>88</v>
      </c>
      <c r="D9" s="333"/>
      <c r="E9" s="95" t="s">
        <v>89</v>
      </c>
      <c r="F9" s="95" t="s">
        <v>90</v>
      </c>
      <c r="G9" s="330" t="s">
        <v>91</v>
      </c>
      <c r="H9" s="331"/>
      <c r="I9" s="95" t="s">
        <v>92</v>
      </c>
      <c r="M9" s="107"/>
    </row>
    <row r="10" spans="1:21" ht="15" thickBot="1">
      <c r="A10" s="294"/>
      <c r="C10" s="334"/>
      <c r="D10" s="335"/>
      <c r="E10" s="94" t="e">
        <f ca="1">IF(VLOOKUP($A$2,Table1[[Practice no.]:[P]],12,FALSE)="N/A","",VLOOKUP($A$2,Table1[[Practice no.]:[P]],12,FALSE))</f>
        <v>#VALUE!</v>
      </c>
      <c r="F10" s="94" t="e">
        <f ca="1">IF(VLOOKUP($A$2,Table1[[Practice no.]:[D]],13,FALSE)="N/A","",VLOOKUP($A$2,Table1[[Practice no.]:[D]],13,FALSE))</f>
        <v>#VALUE!</v>
      </c>
      <c r="G10" s="313" t="e">
        <f ca="1">IF(VLOOKUP($A$2,Table1[[Practice no.]:[C]],14,FALSE)="N/A","",VLOOKUP($A$2,Table1[[Practice no.]:[C]],14,FALSE))</f>
        <v>#VALUE!</v>
      </c>
      <c r="H10" s="314"/>
      <c r="I10" s="96" t="e">
        <f ca="1">IF(VLOOKUP($A$2,Table1[[Practice no.]:[M]],15,FALSE)="N/A","",VLOOKUP($A$2,Table1[[Practice no.]:[M]],15,FALSE))</f>
        <v>#VALUE!</v>
      </c>
      <c r="M10" s="107"/>
    </row>
    <row r="11" spans="1:21" ht="14.1" customHeight="1" thickBot="1">
      <c r="A11" s="294"/>
      <c r="C11" s="332" t="s">
        <v>93</v>
      </c>
      <c r="D11" s="333"/>
      <c r="E11" s="95" t="s">
        <v>94</v>
      </c>
      <c r="F11" s="330" t="s">
        <v>95</v>
      </c>
      <c r="G11" s="331"/>
      <c r="H11" s="330" t="s">
        <v>96</v>
      </c>
      <c r="I11" s="331"/>
      <c r="M11" s="107"/>
    </row>
    <row r="12" spans="1:21" ht="15" thickBot="1">
      <c r="A12" s="294"/>
      <c r="C12" s="334"/>
      <c r="D12" s="335"/>
      <c r="E12" s="94" t="e">
        <f ca="1">IF(VLOOKUP($A$2,Table1[[Practice no.]:[In]],16,FALSE)="N/A","",VLOOKUP($A$2,Table1[[Practice no.]:[In]],16,FALSE))</f>
        <v>#VALUE!</v>
      </c>
      <c r="F12" s="311" t="e">
        <f ca="1">IF(VLOOKUP($A$2,Table1[[Practice no.]:[Pr]],17,FALSE)="N/A","",VLOOKUP($A$2,Table1[[Practice no.]:[Pr]],17,FALSE))</f>
        <v>#VALUE!</v>
      </c>
      <c r="G12" s="312"/>
      <c r="H12" s="313" t="e">
        <f ca="1">IF(VLOOKUP($A$2,Table1[[Practice no.]:[Tr]],18,FALSE)="N/A","",VLOOKUP($A$2,Table1[[Practice no.]:[Tr]],18,FALSE))</f>
        <v>#VALUE!</v>
      </c>
      <c r="I12" s="314"/>
      <c r="M12" s="107"/>
    </row>
    <row r="13" spans="1:21">
      <c r="A13" s="294"/>
      <c r="B13" s="315"/>
      <c r="C13" s="316"/>
      <c r="D13" s="316"/>
      <c r="E13" s="316"/>
      <c r="F13" s="316"/>
      <c r="G13" s="316"/>
      <c r="H13" s="316"/>
      <c r="I13" s="316"/>
      <c r="J13" s="316"/>
      <c r="K13" s="316"/>
      <c r="L13" s="316"/>
      <c r="M13" s="317"/>
      <c r="N13" s="125"/>
    </row>
    <row r="14" spans="1:21" ht="14.1" thickBot="1">
      <c r="A14" s="279"/>
      <c r="B14" s="288"/>
      <c r="C14" s="289"/>
      <c r="D14" s="289"/>
      <c r="E14" s="289"/>
      <c r="F14" s="289"/>
      <c r="G14" s="289"/>
      <c r="H14" s="289"/>
      <c r="I14" s="289"/>
      <c r="J14" s="289"/>
      <c r="K14" s="289"/>
      <c r="L14" s="289"/>
      <c r="M14" s="290"/>
      <c r="N14" s="125"/>
    </row>
    <row r="15" spans="1:21">
      <c r="A15" s="278" t="s">
        <v>503</v>
      </c>
      <c r="B15" s="97">
        <v>1</v>
      </c>
      <c r="C15" s="97">
        <v>2</v>
      </c>
      <c r="D15" s="97">
        <v>3</v>
      </c>
      <c r="E15" s="98">
        <v>4</v>
      </c>
      <c r="F15" s="98">
        <v>5</v>
      </c>
      <c r="G15" s="98">
        <v>6</v>
      </c>
      <c r="H15" s="99">
        <v>7</v>
      </c>
      <c r="I15" s="99">
        <v>8</v>
      </c>
      <c r="J15" s="99">
        <v>9</v>
      </c>
      <c r="K15" s="100">
        <v>10</v>
      </c>
      <c r="L15" s="100">
        <v>11</v>
      </c>
      <c r="M15" s="100">
        <v>12</v>
      </c>
      <c r="N15" s="137"/>
    </row>
    <row r="16" spans="1:21" ht="17.100000000000001" thickBot="1">
      <c r="A16" s="294"/>
      <c r="B16" s="101" t="s">
        <v>504</v>
      </c>
      <c r="C16" s="101" t="s">
        <v>505</v>
      </c>
      <c r="D16" s="101" t="s">
        <v>506</v>
      </c>
      <c r="E16" s="102" t="s">
        <v>507</v>
      </c>
      <c r="F16" s="102" t="s">
        <v>508</v>
      </c>
      <c r="G16" s="102" t="s">
        <v>509</v>
      </c>
      <c r="H16" s="103" t="s">
        <v>510</v>
      </c>
      <c r="I16" s="103" t="s">
        <v>511</v>
      </c>
      <c r="J16" s="103" t="s">
        <v>512</v>
      </c>
      <c r="K16" s="104" t="s">
        <v>513</v>
      </c>
      <c r="L16" s="104" t="s">
        <v>514</v>
      </c>
      <c r="M16" s="104" t="s">
        <v>515</v>
      </c>
      <c r="N16" s="137"/>
    </row>
    <row r="17" spans="1:14" ht="23.1" customHeight="1" thickBot="1">
      <c r="A17" s="279"/>
      <c r="B17" s="112" t="e">
        <f ca="1">IF(VLOOKUP($A$2,Table1[[Practice no.]:[ 1 C02]],19,FALSE)="N/A","",VLOOKUP(VLOOKUP($A$2,Table1[[Practice no.]:[ 1 C02]],19,FALSE),List!$A$2:$B$3,2,FALSE))</f>
        <v>#VALUE!</v>
      </c>
      <c r="C17" s="112" t="e">
        <f ca="1">IF(VLOOKUP($A$2,Table1[[Practice no.]:[2 Res]],20,FALSE)="N/A","",VLOOKUP(VLOOKUP($A$2,Table1[[Practice no.]:[2 Res]],20,FALSE),List!$A$2:$B$3,2,FALSE))</f>
        <v>#VALUE!</v>
      </c>
      <c r="D17" s="112" t="e">
        <f ca="1">IF(VLOOKUP($A$2,Table1[[Practice no.]:[3 W&amp;L]],21,FALSE)="N/A","",VLOOKUP(VLOOKUP($A$2,Table1[[Practice no.]:[3 W&amp;L]],21,FALSE),List!$A$2:$B$3,2,FALSE))</f>
        <v>#VALUE!</v>
      </c>
      <c r="E17" s="112" t="e">
        <f ca="1">IF(VLOOKUP($A$2,Table1[[Practice no.]:[4 
Pol]],22,FALSE)="N/A","",VLOOKUP(VLOOKUP($A$2,Table1[[Practice no.]:[4 
Pol]],22,FALSE),List!$A$2:$B$3,2,FALSE))</f>
        <v>#VALUE!</v>
      </c>
      <c r="F17" s="112" t="e">
        <f ca="1">IF(VLOOKUP($A$2,Table1[[Practice no.]:[5 QoL]],23,FALSE)="N/A","",VLOOKUP(VLOOKUP($A$2,Table1[[Practice no.]:[5 QoL]],23,FALSE),List!$A$2:$B$3,2,FALSE))</f>
        <v>#VALUE!</v>
      </c>
      <c r="G17" s="112" t="e">
        <f ca="1">IF(VLOOKUP($A$2,Table1[[Practice no.]:[6 
Bio]],24,FALSE)="N/A","",VLOOKUP(VLOOKUP($A$2,Table1[[Practice no.]:[6 
Bio]],24,FALSE),List!$A$2:$B$3,2,FALSE))</f>
        <v>#VALUE!</v>
      </c>
      <c r="H17" s="112" t="e">
        <f ca="1">IF(VLOOKUP($A$2,Table1[[Practice no.]:[7 
Dis]],25,FALSE)="N/A","",VLOOKUP(VLOOKUP($A$2,Table1[[Practice no.]:[7 
Dis]],25,FALSE),List!$A$2:$B$3,2,FALSE))</f>
        <v>#VALUE!</v>
      </c>
      <c r="I17" s="112" t="e">
        <f ca="1">IF(VLOOKUP($A$2,Table1[[Practice no.]:[8 
Mat]],26,FALSE)="N/A","",VLOOKUP(VLOOKUP($A$2,Table1[[Practice no.]:[8 
Mat]],26,FALSE),List!$A$2:$B$3,2,FALSE))</f>
        <v>#VALUE!</v>
      </c>
      <c r="J17" s="112" t="e">
        <f ca="1">IF(VLOOKUP($A$2,Table1[[Practice no.]:[9 
Inc]],27,FALSE)="N/A","",VLOOKUP(VLOOKUP($A$2,Table1[[Practice no.]:[9 
Inc]],27,FALSE),List!$A$2:$B$3,2,FALSE))</f>
        <v>#VALUE!</v>
      </c>
      <c r="K17" s="112" t="e">
        <f ca="1">IF(VLOOKUP($A$2,Table1[[Practice no.]:[10 Con]],28,FALSE)="N/A","",VLOOKUP(VLOOKUP($A$2,Table1[[Practice no.]:[10 Con]],28,FALSE),List!$A$2:$B$3,2,FALSE))</f>
        <v>#VALUE!</v>
      </c>
      <c r="L17" s="112" t="e">
        <f ca="1">IF(VLOOKUP($A$2,Table1[[Practice no.]:[11 Saf]],29,FALSE)="N/A","",VLOOKUP(VLOOKUP($A$2,Table1[[Practice no.]:[11 Saf]],29,FALSE),List!$A$2:$B$3,2,FALSE))</f>
        <v>#VALUE!</v>
      </c>
      <c r="M17" s="112" t="e">
        <f ca="1">IF(VLOOKUP($A$2,Table1[[Practice no.]:[12 Aff]],30,FALSE)="N/A","",VLOOKUP(VLOOKUP($A$2,Table1[[Practice no.]:[12 Aff]],30,FALSE),List!$A$2:$B$3,2,FALSE))</f>
        <v>#VALUE!</v>
      </c>
      <c r="N17" s="138"/>
    </row>
    <row r="18" spans="1:14" ht="125.85" customHeight="1">
      <c r="A18" s="278" t="s">
        <v>516</v>
      </c>
      <c r="B18" s="298" t="s">
        <v>801</v>
      </c>
      <c r="C18" s="299"/>
      <c r="D18" s="299"/>
      <c r="E18" s="299"/>
      <c r="F18" s="299"/>
      <c r="G18" s="299"/>
      <c r="H18" s="299"/>
      <c r="I18" s="299"/>
      <c r="J18" s="299"/>
      <c r="K18" s="299"/>
      <c r="L18" s="299"/>
      <c r="M18" s="300"/>
      <c r="N18" s="133"/>
    </row>
    <row r="19" spans="1:14" ht="285.75" customHeight="1" thickBot="1">
      <c r="A19" s="279"/>
      <c r="B19" s="301"/>
      <c r="C19" s="302"/>
      <c r="D19" s="302"/>
      <c r="E19" s="302"/>
      <c r="F19" s="302"/>
      <c r="G19" s="302"/>
      <c r="H19" s="302"/>
      <c r="I19" s="302"/>
      <c r="J19" s="302"/>
      <c r="K19" s="302"/>
      <c r="L19" s="302"/>
      <c r="M19" s="303"/>
      <c r="N19" s="133"/>
    </row>
    <row r="20" spans="1:14" ht="221.1" customHeight="1">
      <c r="A20" s="304" t="s">
        <v>518</v>
      </c>
      <c r="B20" s="120"/>
      <c r="C20" s="121"/>
      <c r="D20" s="121"/>
      <c r="E20" s="121"/>
      <c r="F20" s="121"/>
      <c r="G20" s="121"/>
      <c r="H20" s="121"/>
      <c r="I20" s="121"/>
      <c r="J20" s="121"/>
      <c r="K20" s="121"/>
      <c r="L20" s="121"/>
      <c r="M20" s="124"/>
      <c r="N20" s="134"/>
    </row>
    <row r="21" spans="1:14" ht="30.75" customHeight="1">
      <c r="A21" s="338"/>
      <c r="B21" s="390" t="s">
        <v>802</v>
      </c>
      <c r="C21" s="388"/>
      <c r="D21" s="388"/>
      <c r="E21" s="388"/>
      <c r="F21" s="388"/>
      <c r="G21" s="388"/>
      <c r="H21" s="388"/>
      <c r="I21" s="388"/>
      <c r="J21" s="388"/>
      <c r="K21" s="388"/>
      <c r="L21" s="388"/>
      <c r="M21" s="389"/>
      <c r="N21" s="127"/>
    </row>
    <row r="22" spans="1:14">
      <c r="A22" s="338"/>
      <c r="B22" s="336"/>
      <c r="C22" s="337"/>
      <c r="D22" s="337"/>
      <c r="E22" s="337"/>
      <c r="F22" s="337"/>
      <c r="G22" s="337"/>
      <c r="H22" s="119"/>
      <c r="I22" s="119"/>
      <c r="J22" s="122"/>
      <c r="K22" s="116"/>
      <c r="L22" s="116"/>
      <c r="M22" s="117"/>
      <c r="N22" s="116"/>
    </row>
    <row r="23" spans="1:14" ht="14.1" thickBot="1">
      <c r="A23" s="305"/>
      <c r="B23" s="339"/>
      <c r="C23" s="340"/>
      <c r="D23" s="340"/>
      <c r="E23" s="340"/>
      <c r="F23" s="340"/>
      <c r="G23" s="340"/>
      <c r="H23" s="115"/>
      <c r="I23" s="115"/>
      <c r="J23" s="115"/>
      <c r="K23" s="115"/>
      <c r="L23" s="115"/>
      <c r="M23" s="176"/>
      <c r="N23" s="119"/>
    </row>
    <row r="24" spans="1:14" ht="14.1" thickBot="1">
      <c r="A24" s="278" t="s">
        <v>57</v>
      </c>
      <c r="B24" s="295"/>
      <c r="C24" s="296"/>
      <c r="D24" s="296"/>
      <c r="E24" s="296"/>
      <c r="F24" s="296"/>
      <c r="G24" s="296"/>
      <c r="H24" s="296"/>
      <c r="I24" s="296"/>
      <c r="J24" s="296"/>
      <c r="K24" s="296"/>
      <c r="L24" s="296"/>
      <c r="M24" s="297"/>
      <c r="N24" s="125"/>
    </row>
    <row r="25" spans="1:14" ht="32.1" customHeight="1" thickBot="1">
      <c r="A25" s="294"/>
      <c r="C25" s="286" t="s">
        <v>42</v>
      </c>
      <c r="D25" s="287"/>
      <c r="E25" s="105" t="e">
        <f ca="1">IF(VLOOKUP($A$2,Table1[[Practice no.]:[1]],31,FALSE)="N/A","",VLOOKUP($A$2,Table1[[Practice no.]:[1]],31,FALSE))</f>
        <v>#VALUE!</v>
      </c>
      <c r="F25" s="286" t="s">
        <v>520</v>
      </c>
      <c r="G25" s="287"/>
      <c r="H25" s="105" t="e">
        <f ca="1">IF(VLOOKUP($A$2,Table1[[Practice no.]:[7]],37,FALSE)="N/A","",VLOOKUP($A$2,Table1[[Practice no.]:[7]],37,FALSE))</f>
        <v>#VALUE!</v>
      </c>
      <c r="M25" s="107"/>
    </row>
    <row r="26" spans="1:14" ht="32.1" customHeight="1" thickBot="1">
      <c r="A26" s="294"/>
      <c r="C26" s="286" t="s">
        <v>44</v>
      </c>
      <c r="D26" s="287"/>
      <c r="E26" s="105" t="e">
        <f ca="1">IF(VLOOKUP($A$2,Table1[[Practice no.]:[2]],32,FALSE)="N/A","",VLOOKUP($A$2,Table1[[Practice no.]:[2]],32,FALSE))</f>
        <v>#VALUE!</v>
      </c>
      <c r="F26" s="286" t="s">
        <v>45</v>
      </c>
      <c r="G26" s="287"/>
      <c r="H26" s="105" t="e">
        <f ca="1">IF(VLOOKUP($A$2,Table1[[Practice no.]:[8]],38,FALSE)="N/A","",VLOOKUP($A$2,Table1[[Practice no.]:[8]],38,FALSE))</f>
        <v>#VALUE!</v>
      </c>
      <c r="M26" s="107"/>
    </row>
    <row r="27" spans="1:14" ht="32.1" customHeight="1" thickBot="1">
      <c r="A27" s="294"/>
      <c r="C27" s="286" t="s">
        <v>46</v>
      </c>
      <c r="D27" s="287"/>
      <c r="E27" s="105" t="e">
        <f ca="1">IF(VLOOKUP($A$2,Table1[[Practice no.]:[3]],33,FALSE)="N/A","",VLOOKUP($A$2,Table1[[Practice no.]:[3]],33,FALSE))</f>
        <v>#VALUE!</v>
      </c>
      <c r="F27" s="286" t="s">
        <v>47</v>
      </c>
      <c r="G27" s="287"/>
      <c r="H27" s="105" t="e">
        <f ca="1">IF(VLOOKUP($A$2,Table1[[Practice no.]:[9]],39,FALSE)="N/A","",VLOOKUP($A$2,Table1[[Practice no.]:[9]],39,FALSE))</f>
        <v>#VALUE!</v>
      </c>
      <c r="M27" s="107"/>
    </row>
    <row r="28" spans="1:14" ht="32.1" customHeight="1" thickBot="1">
      <c r="A28" s="294"/>
      <c r="C28" s="286" t="s">
        <v>48</v>
      </c>
      <c r="D28" s="287"/>
      <c r="E28" s="105" t="e">
        <f ca="1">IF(VLOOKUP($A$2,Table1[[Practice no.]:[4]],34,FALSE)="N/A","",VLOOKUP($A$2,Table1[[Practice no.]:[4]],34,FALSE))</f>
        <v>#VALUE!</v>
      </c>
      <c r="F28" s="286" t="s">
        <v>49</v>
      </c>
      <c r="G28" s="287"/>
      <c r="H28" s="105" t="e">
        <f ca="1">IF(VLOOKUP($A$2,Table1[[Practice no.]:[10]],40,FALSE)="N/A","",VLOOKUP($A$2,Table1[[Practice no.]:[10]],40,FALSE))</f>
        <v>#VALUE!</v>
      </c>
      <c r="M28" s="107"/>
    </row>
    <row r="29" spans="1:14" ht="32.1" customHeight="1" thickBot="1">
      <c r="A29" s="294"/>
      <c r="C29" s="286" t="s">
        <v>50</v>
      </c>
      <c r="D29" s="287"/>
      <c r="E29" s="105" t="e">
        <f ca="1">IF(VLOOKUP($A$2,Table1[[Practice no.]:[5]],35,FALSE)="N/A","",VLOOKUP($A$2,Table1[[Practice no.]:[5]],35,FALSE))</f>
        <v>#VALUE!</v>
      </c>
      <c r="F29" s="286" t="s">
        <v>51</v>
      </c>
      <c r="G29" s="287"/>
      <c r="H29" s="105" t="e">
        <f ca="1">IF(VLOOKUP($A$2,Table1[[Practice no.]:[11]],41,FALSE)="N/A","",VLOOKUP($A$2,Table1[[Practice no.]:[11]],41,FALSE))</f>
        <v>#VALUE!</v>
      </c>
      <c r="M29" s="107"/>
    </row>
    <row r="30" spans="1:14" ht="32.1" customHeight="1" thickBot="1">
      <c r="A30" s="294"/>
      <c r="C30" s="286" t="s">
        <v>52</v>
      </c>
      <c r="D30" s="287"/>
      <c r="E30" s="105" t="e">
        <f ca="1">IF(VLOOKUP($A$2,Table1[[Practice no.]:[6]],36,FALSE)="N/A","",VLOOKUP($A$2,Table1[[Practice no.]:[6]],36,FALSE))</f>
        <v>#VALUE!</v>
      </c>
      <c r="F30" s="286" t="s">
        <v>53</v>
      </c>
      <c r="G30" s="287"/>
      <c r="H30" s="105" t="e">
        <f ca="1">IF(VLOOKUP($A$2,Table1[[Practice no.]:[12]],42,FALSE)="N/A","",VLOOKUP($A$2,Table1[[Practice no.]:[12]],42,FALSE))</f>
        <v>#VALUE!</v>
      </c>
      <c r="M30" s="107"/>
    </row>
    <row r="31" spans="1:14" ht="14.1" thickBot="1">
      <c r="A31" s="279"/>
      <c r="B31" s="288"/>
      <c r="C31" s="289"/>
      <c r="D31" s="289"/>
      <c r="E31" s="289"/>
      <c r="F31" s="289"/>
      <c r="G31" s="289"/>
      <c r="H31" s="289"/>
      <c r="I31" s="289"/>
      <c r="J31" s="289"/>
      <c r="K31" s="289"/>
      <c r="L31" s="289"/>
      <c r="M31" s="290"/>
      <c r="N31" s="125"/>
    </row>
    <row r="32" spans="1:14" ht="252" customHeight="1" thickBot="1">
      <c r="A32" s="92" t="s">
        <v>521</v>
      </c>
      <c r="B32" s="291" t="s">
        <v>803</v>
      </c>
      <c r="C32" s="292"/>
      <c r="D32" s="292"/>
      <c r="E32" s="292"/>
      <c r="F32" s="292"/>
      <c r="G32" s="292"/>
      <c r="H32" s="292"/>
      <c r="I32" s="292"/>
      <c r="J32" s="292"/>
      <c r="K32" s="292"/>
      <c r="L32" s="292"/>
      <c r="M32" s="293"/>
      <c r="N32" s="122"/>
    </row>
    <row r="33" spans="1:14" ht="80.849999999999994" customHeight="1">
      <c r="A33" s="278" t="s">
        <v>523</v>
      </c>
      <c r="B33" s="394" t="s">
        <v>804</v>
      </c>
      <c r="C33" s="362"/>
      <c r="D33" s="362"/>
      <c r="E33" s="362"/>
      <c r="F33" s="362"/>
      <c r="G33" s="362"/>
      <c r="H33" s="362"/>
      <c r="I33" s="362"/>
      <c r="J33" s="362"/>
      <c r="K33" s="362"/>
      <c r="L33" s="362"/>
      <c r="M33" s="363"/>
      <c r="N33" s="133"/>
    </row>
    <row r="34" spans="1:14" ht="193.35" customHeight="1" thickBot="1">
      <c r="A34" s="279"/>
      <c r="B34" s="364"/>
      <c r="C34" s="365"/>
      <c r="D34" s="365"/>
      <c r="E34" s="365"/>
      <c r="F34" s="365"/>
      <c r="G34" s="365"/>
      <c r="H34" s="365"/>
      <c r="I34" s="365"/>
      <c r="J34" s="365"/>
      <c r="K34" s="365"/>
      <c r="L34" s="365"/>
      <c r="M34" s="366"/>
      <c r="N34" s="133"/>
    </row>
  </sheetData>
  <sheetProtection sheet="1" objects="1" scenarios="1"/>
  <mergeCells count="46">
    <mergeCell ref="B2:M2"/>
    <mergeCell ref="O2:Q2"/>
    <mergeCell ref="S2:U2"/>
    <mergeCell ref="B3:M3"/>
    <mergeCell ref="A4:A14"/>
    <mergeCell ref="B4:M4"/>
    <mergeCell ref="C5:D6"/>
    <mergeCell ref="C7:D8"/>
    <mergeCell ref="F7:G7"/>
    <mergeCell ref="F8:G8"/>
    <mergeCell ref="C9:D10"/>
    <mergeCell ref="G9:H9"/>
    <mergeCell ref="G10:H10"/>
    <mergeCell ref="C11:D12"/>
    <mergeCell ref="F11:G11"/>
    <mergeCell ref="H11:I11"/>
    <mergeCell ref="F12:G12"/>
    <mergeCell ref="H12:I12"/>
    <mergeCell ref="C28:D28"/>
    <mergeCell ref="F28:G28"/>
    <mergeCell ref="B13:M13"/>
    <mergeCell ref="B14:M14"/>
    <mergeCell ref="A15:A17"/>
    <mergeCell ref="A18:A19"/>
    <mergeCell ref="B18:M19"/>
    <mergeCell ref="A20:A23"/>
    <mergeCell ref="B21:G21"/>
    <mergeCell ref="H21:M21"/>
    <mergeCell ref="B22:G22"/>
    <mergeCell ref="B23:G23"/>
    <mergeCell ref="A33:A34"/>
    <mergeCell ref="B33:M34"/>
    <mergeCell ref="C29:D29"/>
    <mergeCell ref="F29:G29"/>
    <mergeCell ref="C30:D30"/>
    <mergeCell ref="F30:G30"/>
    <mergeCell ref="B31:M31"/>
    <mergeCell ref="B32:M32"/>
    <mergeCell ref="A24:A31"/>
    <mergeCell ref="B24:M24"/>
    <mergeCell ref="C25:D25"/>
    <mergeCell ref="F25:G25"/>
    <mergeCell ref="C26:D26"/>
    <mergeCell ref="F26:G26"/>
    <mergeCell ref="C27:D27"/>
    <mergeCell ref="F27:G27"/>
  </mergeCells>
  <pageMargins left="0.7" right="0.7" top="0.75" bottom="0.75" header="0.3" footer="0.3"/>
  <headerFooter>
    <oddFooter>&amp;C_x000D_&amp;1#&amp;"Calibri"&amp;8&amp;K000000 INTERNAL. This information is accessible to ADB Management and staff. It may be shared outside ADB with appropriate permission.</oddFooter>
  </headerFooter>
  <drawing r:id="rId1"/>
</worksheet>
</file>

<file path=xl/worksheets/sheet5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DD4D387-2057-4C58-B68F-BA3DA2099CD2}">
  <sheetPr codeName="Sheet57"/>
  <dimension ref="A1:U34"/>
  <sheetViews>
    <sheetView zoomScale="70" zoomScaleNormal="70" workbookViewId="0">
      <pane ySplit="2" topLeftCell="A19" activePane="bottomLeft" state="frozen"/>
      <selection pane="bottomLeft" activeCell="A2" sqref="A2"/>
      <selection activeCell="A2" sqref="A2"/>
    </sheetView>
  </sheetViews>
  <sheetFormatPr defaultColWidth="8.85546875" defaultRowHeight="12.95"/>
  <cols>
    <col min="1" max="1" width="15.28515625" style="106" customWidth="1"/>
    <col min="2" max="13" width="11.85546875" style="106" customWidth="1"/>
    <col min="14" max="14" width="5.140625" style="106" customWidth="1"/>
    <col min="15" max="16" width="8.85546875" style="106"/>
    <col min="17" max="17" width="8.85546875" style="106" customWidth="1"/>
    <col min="18" max="18" width="2.28515625" style="106" customWidth="1"/>
    <col min="19" max="16384" width="8.85546875" style="106"/>
  </cols>
  <sheetData>
    <row r="1" spans="1:21" ht="14.1" thickBot="1"/>
    <row r="2" spans="1:21" ht="22.35" customHeight="1" thickBot="1">
      <c r="A2" s="89" t="e" cm="1">
        <f t="array" aca="1" ref="A2" ca="1">MID(CELL("filename",A2),FIND("]",CELL("filename",A2))+1,255)</f>
        <v>#VALUE!</v>
      </c>
      <c r="B2" s="318" t="e">
        <f ca="1">IF(VLOOKUP(A2,'Raw Data'!C6:D154,2,FALSE)="","",VLOOKUP(A2,'Raw Data'!C6:D154,2,FALSE))</f>
        <v>#VALUE!</v>
      </c>
      <c r="C2" s="319"/>
      <c r="D2" s="319"/>
      <c r="E2" s="319"/>
      <c r="F2" s="319"/>
      <c r="G2" s="319"/>
      <c r="H2" s="319"/>
      <c r="I2" s="319"/>
      <c r="J2" s="319"/>
      <c r="K2" s="319"/>
      <c r="L2" s="319"/>
      <c r="M2" s="320"/>
      <c r="N2" s="136"/>
      <c r="O2" s="386" t="str">
        <f>HYPERLINK("#'National level'!A15","Back to National level sheet")</f>
        <v>Back to National level sheet</v>
      </c>
      <c r="P2" s="321"/>
      <c r="Q2" s="321"/>
      <c r="S2" s="387" t="str">
        <f>HYPERLINK("#'Project level'!A21","Back to Project level sheet")</f>
        <v>Back to Project level sheet</v>
      </c>
      <c r="T2" s="387"/>
      <c r="U2" s="387"/>
    </row>
    <row r="3" spans="1:21" ht="174" customHeight="1" thickBot="1">
      <c r="A3" s="90" t="s">
        <v>500</v>
      </c>
      <c r="B3" s="323" t="s">
        <v>805</v>
      </c>
      <c r="C3" s="324"/>
      <c r="D3" s="324"/>
      <c r="E3" s="324"/>
      <c r="F3" s="324"/>
      <c r="G3" s="324"/>
      <c r="H3" s="324"/>
      <c r="I3" s="324"/>
      <c r="J3" s="324"/>
      <c r="K3" s="324"/>
      <c r="L3" s="324"/>
      <c r="M3" s="325"/>
      <c r="N3" s="122"/>
    </row>
    <row r="4" spans="1:21" ht="14.1" thickBot="1">
      <c r="A4" s="278" t="s">
        <v>502</v>
      </c>
      <c r="B4" s="295"/>
      <c r="C4" s="296"/>
      <c r="D4" s="296"/>
      <c r="E4" s="296"/>
      <c r="F4" s="296"/>
      <c r="G4" s="296"/>
      <c r="H4" s="296"/>
      <c r="I4" s="296"/>
      <c r="J4" s="296"/>
      <c r="K4" s="296"/>
      <c r="L4" s="296"/>
      <c r="M4" s="297"/>
      <c r="N4" s="125"/>
    </row>
    <row r="5" spans="1:21" ht="26.85" customHeight="1" thickBot="1">
      <c r="A5" s="294"/>
      <c r="C5" s="326" t="s">
        <v>77</v>
      </c>
      <c r="D5" s="327"/>
      <c r="E5" s="93" t="s">
        <v>78</v>
      </c>
      <c r="F5" s="93" t="s">
        <v>79</v>
      </c>
      <c r="G5" s="93" t="s">
        <v>80</v>
      </c>
      <c r="H5" s="93" t="s">
        <v>81</v>
      </c>
      <c r="I5" s="93" t="s">
        <v>82</v>
      </c>
      <c r="M5" s="107"/>
    </row>
    <row r="6" spans="1:21" ht="15" thickBot="1">
      <c r="A6" s="294"/>
      <c r="C6" s="328"/>
      <c r="D6" s="329"/>
      <c r="E6" s="94" t="e">
        <f ca="1">IF(VLOOKUP($A$2,Table1[[Practice no.]:[Mt]],3,FALSE)="N/A","",VLOOKUP($A$2,Table1[[Practice no.]:[Mt]],3,FALSE))</f>
        <v>#VALUE!</v>
      </c>
      <c r="F6" s="94" t="e">
        <f ca="1">IF(VLOOKUP($A$2,Table1[[Practice no.]:[F]],4,FALSE)="N/A","",VLOOKUP($A$2,Table1[[Practice no.]:[F]],4,FALSE))</f>
        <v>#VALUE!</v>
      </c>
      <c r="G6" s="94" t="e">
        <f ca="1">IF(VLOOKUP($A$2,Table1[[Practice no.]:[A]],5,FALSE)="N/A","",VLOOKUP($A$2,Table1[[Practice no.]:[A]],5,FALSE))</f>
        <v>#VALUE!</v>
      </c>
      <c r="H6" s="94" t="e">
        <f ca="1">IF(VLOOKUP($A$2,Table1[[Practice no.]:[T]],6,FALSE)="N/A","",VLOOKUP($A$2,Table1[[Practice no.]:[T]],6,FALSE))</f>
        <v>#VALUE!</v>
      </c>
      <c r="I6" s="94" t="e">
        <f ca="1">IF(VLOOKUP($A$2,Table1[[Practice no.]:[PI]],7,FALSE)="N/A","",VLOOKUP($A$2,Table1[[Practice no.]:[PI]],7,FALSE))</f>
        <v>#VALUE!</v>
      </c>
      <c r="M6" s="107"/>
    </row>
    <row r="7" spans="1:21" ht="26.85" customHeight="1" thickBot="1">
      <c r="A7" s="294"/>
      <c r="C7" s="326" t="s">
        <v>83</v>
      </c>
      <c r="D7" s="327"/>
      <c r="E7" s="95" t="s">
        <v>84</v>
      </c>
      <c r="F7" s="330" t="s">
        <v>85</v>
      </c>
      <c r="G7" s="331"/>
      <c r="H7" s="95" t="s">
        <v>86</v>
      </c>
      <c r="I7" s="95" t="s">
        <v>87</v>
      </c>
      <c r="M7" s="107"/>
    </row>
    <row r="8" spans="1:21" ht="15" thickBot="1">
      <c r="A8" s="294"/>
      <c r="C8" s="328"/>
      <c r="D8" s="329"/>
      <c r="E8" s="94" t="e">
        <f ca="1">IF(VLOOKUP($A$2,Table1[[Practice no.]:[LR]],8,FALSE)="N/A","",VLOOKUP(A$2,Table1[[Practice no.]:[LR]],8,FALSE))</f>
        <v>#VALUE!</v>
      </c>
      <c r="F8" s="311" t="e">
        <f ca="1">IF(VLOOKUP($A$2,Table1[[Practice no.]:[PH]],9,FALSE)="N/A","",VLOOKUP($A$2,Table1[[Practice no.]:[PH]],9,FALSE))</f>
        <v>#VALUE!</v>
      </c>
      <c r="G8" s="312"/>
      <c r="H8" s="94" t="e">
        <f ca="1">IF(VLOOKUP($A$2,Table1[[Practice no.]:[EH]],10,FALSE)="N/A","",VLOOKUP($A$2,Table1[[Practice no.]:[EH]],10,FALSE))</f>
        <v>#VALUE!</v>
      </c>
      <c r="I8" s="94" t="e">
        <f ca="1">IF(VLOOKUP($A$2,Table1[[Practice no.]:[UR]],11,FALSE)="N/A","",VLOOKUP($A$2,Table1[[Practice no.]:[UR]],11,FALSE))</f>
        <v>#VALUE!</v>
      </c>
      <c r="M8" s="107"/>
    </row>
    <row r="9" spans="1:21" ht="26.85" customHeight="1" thickBot="1">
      <c r="A9" s="294"/>
      <c r="C9" s="332" t="s">
        <v>88</v>
      </c>
      <c r="D9" s="333"/>
      <c r="E9" s="95" t="s">
        <v>89</v>
      </c>
      <c r="F9" s="95" t="s">
        <v>90</v>
      </c>
      <c r="G9" s="330" t="s">
        <v>91</v>
      </c>
      <c r="H9" s="331"/>
      <c r="I9" s="95" t="s">
        <v>92</v>
      </c>
      <c r="M9" s="107"/>
    </row>
    <row r="10" spans="1:21" ht="15" thickBot="1">
      <c r="A10" s="294"/>
      <c r="C10" s="334"/>
      <c r="D10" s="335"/>
      <c r="E10" s="94" t="e">
        <f ca="1">IF(VLOOKUP($A$2,Table1[[Practice no.]:[P]],12,FALSE)="N/A","",VLOOKUP($A$2,Table1[[Practice no.]:[P]],12,FALSE))</f>
        <v>#VALUE!</v>
      </c>
      <c r="F10" s="94" t="e">
        <f ca="1">IF(VLOOKUP($A$2,Table1[[Practice no.]:[D]],13,FALSE)="N/A","",VLOOKUP($A$2,Table1[[Practice no.]:[D]],13,FALSE))</f>
        <v>#VALUE!</v>
      </c>
      <c r="G10" s="313" t="e">
        <f ca="1">IF(VLOOKUP($A$2,Table1[[Practice no.]:[C]],14,FALSE)="N/A","",VLOOKUP($A$2,Table1[[Practice no.]:[C]],14,FALSE))</f>
        <v>#VALUE!</v>
      </c>
      <c r="H10" s="314"/>
      <c r="I10" s="96" t="e">
        <f ca="1">IF(VLOOKUP($A$2,Table1[[Practice no.]:[M]],15,FALSE)="N/A","",VLOOKUP($A$2,Table1[[Practice no.]:[M]],15,FALSE))</f>
        <v>#VALUE!</v>
      </c>
      <c r="M10" s="107"/>
    </row>
    <row r="11" spans="1:21" ht="14.1" customHeight="1" thickBot="1">
      <c r="A11" s="294"/>
      <c r="C11" s="332" t="s">
        <v>93</v>
      </c>
      <c r="D11" s="333"/>
      <c r="E11" s="95" t="s">
        <v>94</v>
      </c>
      <c r="F11" s="330" t="s">
        <v>95</v>
      </c>
      <c r="G11" s="331"/>
      <c r="H11" s="330" t="s">
        <v>96</v>
      </c>
      <c r="I11" s="331"/>
      <c r="M11" s="107"/>
    </row>
    <row r="12" spans="1:21" ht="15" thickBot="1">
      <c r="A12" s="294"/>
      <c r="C12" s="334"/>
      <c r="D12" s="335"/>
      <c r="E12" s="94" t="e">
        <f ca="1">IF(VLOOKUP($A$2,Table1[[Practice no.]:[In]],16,FALSE)="N/A","",VLOOKUP($A$2,Table1[[Practice no.]:[In]],16,FALSE))</f>
        <v>#VALUE!</v>
      </c>
      <c r="F12" s="311" t="e">
        <f ca="1">IF(VLOOKUP($A$2,Table1[[Practice no.]:[Pr]],17,FALSE)="N/A","",VLOOKUP($A$2,Table1[[Practice no.]:[Pr]],17,FALSE))</f>
        <v>#VALUE!</v>
      </c>
      <c r="G12" s="312"/>
      <c r="H12" s="313" t="e">
        <f ca="1">IF(VLOOKUP($A$2,Table1[[Practice no.]:[Tr]],18,FALSE)="N/A","",VLOOKUP($A$2,Table1[[Practice no.]:[Tr]],18,FALSE))</f>
        <v>#VALUE!</v>
      </c>
      <c r="I12" s="314"/>
      <c r="M12" s="107"/>
    </row>
    <row r="13" spans="1:21">
      <c r="A13" s="294"/>
      <c r="B13" s="315"/>
      <c r="C13" s="316"/>
      <c r="D13" s="316"/>
      <c r="E13" s="316"/>
      <c r="F13" s="316"/>
      <c r="G13" s="316"/>
      <c r="H13" s="316"/>
      <c r="I13" s="316"/>
      <c r="J13" s="316"/>
      <c r="K13" s="316"/>
      <c r="L13" s="316"/>
      <c r="M13" s="317"/>
      <c r="N13" s="125"/>
    </row>
    <row r="14" spans="1:21" ht="14.1" thickBot="1">
      <c r="A14" s="279"/>
      <c r="B14" s="288"/>
      <c r="C14" s="289"/>
      <c r="D14" s="289"/>
      <c r="E14" s="289"/>
      <c r="F14" s="289"/>
      <c r="G14" s="289"/>
      <c r="H14" s="289"/>
      <c r="I14" s="289"/>
      <c r="J14" s="289"/>
      <c r="K14" s="289"/>
      <c r="L14" s="289"/>
      <c r="M14" s="290"/>
      <c r="N14" s="125"/>
    </row>
    <row r="15" spans="1:21">
      <c r="A15" s="278" t="s">
        <v>503</v>
      </c>
      <c r="B15" s="97">
        <v>1</v>
      </c>
      <c r="C15" s="97">
        <v>2</v>
      </c>
      <c r="D15" s="97">
        <v>3</v>
      </c>
      <c r="E15" s="98">
        <v>4</v>
      </c>
      <c r="F15" s="98">
        <v>5</v>
      </c>
      <c r="G15" s="98">
        <v>6</v>
      </c>
      <c r="H15" s="99">
        <v>7</v>
      </c>
      <c r="I15" s="99">
        <v>8</v>
      </c>
      <c r="J15" s="99">
        <v>9</v>
      </c>
      <c r="K15" s="100">
        <v>10</v>
      </c>
      <c r="L15" s="100">
        <v>11</v>
      </c>
      <c r="M15" s="100">
        <v>12</v>
      </c>
      <c r="N15" s="137"/>
    </row>
    <row r="16" spans="1:21" ht="17.100000000000001" thickBot="1">
      <c r="A16" s="294"/>
      <c r="B16" s="101" t="s">
        <v>504</v>
      </c>
      <c r="C16" s="101" t="s">
        <v>505</v>
      </c>
      <c r="D16" s="101" t="s">
        <v>506</v>
      </c>
      <c r="E16" s="102" t="s">
        <v>507</v>
      </c>
      <c r="F16" s="102" t="s">
        <v>508</v>
      </c>
      <c r="G16" s="102" t="s">
        <v>509</v>
      </c>
      <c r="H16" s="103" t="s">
        <v>510</v>
      </c>
      <c r="I16" s="103" t="s">
        <v>511</v>
      </c>
      <c r="J16" s="103" t="s">
        <v>512</v>
      </c>
      <c r="K16" s="104" t="s">
        <v>513</v>
      </c>
      <c r="L16" s="104" t="s">
        <v>514</v>
      </c>
      <c r="M16" s="104" t="s">
        <v>515</v>
      </c>
      <c r="N16" s="137"/>
    </row>
    <row r="17" spans="1:14" ht="23.1" customHeight="1" thickBot="1">
      <c r="A17" s="279"/>
      <c r="B17" s="112" t="e">
        <f ca="1">IF(VLOOKUP($A$2,Table1[[Practice no.]:[ 1 C02]],19,FALSE)="N/A","",VLOOKUP(VLOOKUP($A$2,Table1[[Practice no.]:[ 1 C02]],19,FALSE),List!$A$2:$B$3,2,FALSE))</f>
        <v>#VALUE!</v>
      </c>
      <c r="C17" s="112" t="e">
        <f ca="1">IF(VLOOKUP($A$2,Table1[[Practice no.]:[2 Res]],20,FALSE)="N/A","",VLOOKUP(VLOOKUP($A$2,Table1[[Practice no.]:[2 Res]],20,FALSE),List!$A$2:$B$3,2,FALSE))</f>
        <v>#VALUE!</v>
      </c>
      <c r="D17" s="112" t="e">
        <f ca="1">IF(VLOOKUP($A$2,Table1[[Practice no.]:[3 W&amp;L]],21,FALSE)="N/A","",VLOOKUP(VLOOKUP($A$2,Table1[[Practice no.]:[3 W&amp;L]],21,FALSE),List!$A$2:$B$3,2,FALSE))</f>
        <v>#VALUE!</v>
      </c>
      <c r="E17" s="112" t="e">
        <f ca="1">IF(VLOOKUP($A$2,Table1[[Practice no.]:[4 
Pol]],22,FALSE)="N/A","",VLOOKUP(VLOOKUP($A$2,Table1[[Practice no.]:[4 
Pol]],22,FALSE),List!$A$2:$B$3,2,FALSE))</f>
        <v>#VALUE!</v>
      </c>
      <c r="F17" s="112" t="e">
        <f ca="1">IF(VLOOKUP($A$2,Table1[[Practice no.]:[5 QoL]],23,FALSE)="N/A","",VLOOKUP(VLOOKUP($A$2,Table1[[Practice no.]:[5 QoL]],23,FALSE),List!$A$2:$B$3,2,FALSE))</f>
        <v>#VALUE!</v>
      </c>
      <c r="G17" s="112" t="e">
        <f ca="1">IF(VLOOKUP($A$2,Table1[[Practice no.]:[6 
Bio]],24,FALSE)="N/A","",VLOOKUP(VLOOKUP($A$2,Table1[[Practice no.]:[6 
Bio]],24,FALSE),List!$A$2:$B$3,2,FALSE))</f>
        <v>#VALUE!</v>
      </c>
      <c r="H17" s="112" t="e">
        <f ca="1">IF(VLOOKUP($A$2,Table1[[Practice no.]:[7 
Dis]],25,FALSE)="N/A","",VLOOKUP(VLOOKUP($A$2,Table1[[Practice no.]:[7 
Dis]],25,FALSE),List!$A$2:$B$3,2,FALSE))</f>
        <v>#VALUE!</v>
      </c>
      <c r="I17" s="112" t="e">
        <f ca="1">IF(VLOOKUP($A$2,Table1[[Practice no.]:[8 
Mat]],26,FALSE)="N/A","",VLOOKUP(VLOOKUP($A$2,Table1[[Practice no.]:[8 
Mat]],26,FALSE),List!$A$2:$B$3,2,FALSE))</f>
        <v>#VALUE!</v>
      </c>
      <c r="J17" s="112" t="e">
        <f ca="1">IF(VLOOKUP($A$2,Table1[[Practice no.]:[9 
Inc]],27,FALSE)="N/A","",VLOOKUP(VLOOKUP($A$2,Table1[[Practice no.]:[9 
Inc]],27,FALSE),List!$A$2:$B$3,2,FALSE))</f>
        <v>#VALUE!</v>
      </c>
      <c r="K17" s="112" t="e">
        <f ca="1">IF(VLOOKUP($A$2,Table1[[Practice no.]:[10 Con]],28,FALSE)="N/A","",VLOOKUP(VLOOKUP($A$2,Table1[[Practice no.]:[10 Con]],28,FALSE),List!$A$2:$B$3,2,FALSE))</f>
        <v>#VALUE!</v>
      </c>
      <c r="L17" s="112" t="e">
        <f ca="1">IF(VLOOKUP($A$2,Table1[[Practice no.]:[11 Saf]],29,FALSE)="N/A","",VLOOKUP(VLOOKUP($A$2,Table1[[Practice no.]:[11 Saf]],29,FALSE),List!$A$2:$B$3,2,FALSE))</f>
        <v>#VALUE!</v>
      </c>
      <c r="M17" s="112" t="e">
        <f ca="1">IF(VLOOKUP($A$2,Table1[[Practice no.]:[12 Aff]],30,FALSE)="N/A","",VLOOKUP(VLOOKUP($A$2,Table1[[Practice no.]:[12 Aff]],30,FALSE),List!$A$2:$B$3,2,FALSE))</f>
        <v>#VALUE!</v>
      </c>
      <c r="N17" s="138"/>
    </row>
    <row r="18" spans="1:14" ht="125.85" customHeight="1">
      <c r="A18" s="278" t="s">
        <v>516</v>
      </c>
      <c r="B18" s="298" t="s">
        <v>806</v>
      </c>
      <c r="C18" s="299"/>
      <c r="D18" s="299"/>
      <c r="E18" s="299"/>
      <c r="F18" s="299"/>
      <c r="G18" s="299"/>
      <c r="H18" s="299"/>
      <c r="I18" s="299"/>
      <c r="J18" s="299"/>
      <c r="K18" s="299"/>
      <c r="L18" s="299"/>
      <c r="M18" s="300"/>
      <c r="N18" s="133"/>
    </row>
    <row r="19" spans="1:14" ht="285.75" customHeight="1" thickBot="1">
      <c r="A19" s="279"/>
      <c r="B19" s="301"/>
      <c r="C19" s="302"/>
      <c r="D19" s="302"/>
      <c r="E19" s="302"/>
      <c r="F19" s="302"/>
      <c r="G19" s="302"/>
      <c r="H19" s="302"/>
      <c r="I19" s="302"/>
      <c r="J19" s="302"/>
      <c r="K19" s="302"/>
      <c r="L19" s="302"/>
      <c r="M19" s="303"/>
      <c r="N19" s="133"/>
    </row>
    <row r="20" spans="1:14" ht="180" customHeight="1">
      <c r="A20" s="304" t="s">
        <v>518</v>
      </c>
      <c r="B20" s="120"/>
      <c r="C20" s="121"/>
      <c r="D20" s="121"/>
      <c r="E20" s="121"/>
      <c r="F20" s="121"/>
      <c r="G20" s="121"/>
      <c r="H20" s="121"/>
      <c r="I20" s="121"/>
      <c r="J20" s="121"/>
      <c r="K20" s="121"/>
      <c r="L20" s="121"/>
      <c r="M20" s="124"/>
      <c r="N20" s="134"/>
    </row>
    <row r="21" spans="1:14" ht="30.75" customHeight="1">
      <c r="A21" s="338"/>
      <c r="B21" s="390" t="s">
        <v>807</v>
      </c>
      <c r="C21" s="388"/>
      <c r="D21" s="388"/>
      <c r="E21" s="388"/>
      <c r="F21" s="388"/>
      <c r="G21" s="388"/>
      <c r="H21" s="388"/>
      <c r="I21" s="388"/>
      <c r="J21" s="388"/>
      <c r="K21" s="388"/>
      <c r="L21" s="388"/>
      <c r="M21" s="389"/>
      <c r="N21" s="127"/>
    </row>
    <row r="22" spans="1:14">
      <c r="A22" s="338"/>
      <c r="B22" s="336"/>
      <c r="C22" s="337"/>
      <c r="D22" s="337"/>
      <c r="E22" s="337"/>
      <c r="F22" s="337"/>
      <c r="G22" s="337"/>
      <c r="H22" s="119"/>
      <c r="I22" s="119"/>
      <c r="J22" s="122"/>
      <c r="K22" s="116"/>
      <c r="L22" s="116"/>
      <c r="M22" s="117"/>
      <c r="N22" s="116"/>
    </row>
    <row r="23" spans="1:14" ht="14.1" thickBot="1">
      <c r="A23" s="305"/>
      <c r="B23" s="339"/>
      <c r="C23" s="340"/>
      <c r="D23" s="340"/>
      <c r="E23" s="340"/>
      <c r="F23" s="340"/>
      <c r="G23" s="340"/>
      <c r="H23" s="115"/>
      <c r="I23" s="115"/>
      <c r="J23" s="115"/>
      <c r="K23" s="115"/>
      <c r="L23" s="115"/>
      <c r="M23" s="176"/>
      <c r="N23" s="119"/>
    </row>
    <row r="24" spans="1:14" ht="14.1" thickBot="1">
      <c r="A24" s="278" t="s">
        <v>57</v>
      </c>
      <c r="B24" s="295"/>
      <c r="C24" s="296"/>
      <c r="D24" s="296"/>
      <c r="E24" s="296"/>
      <c r="F24" s="296"/>
      <c r="G24" s="296"/>
      <c r="H24" s="296"/>
      <c r="I24" s="296"/>
      <c r="J24" s="296"/>
      <c r="K24" s="296"/>
      <c r="L24" s="296"/>
      <c r="M24" s="297"/>
      <c r="N24" s="125"/>
    </row>
    <row r="25" spans="1:14" ht="32.1" customHeight="1" thickBot="1">
      <c r="A25" s="294"/>
      <c r="C25" s="286" t="s">
        <v>42</v>
      </c>
      <c r="D25" s="287"/>
      <c r="E25" s="105" t="e">
        <f ca="1">IF(VLOOKUP($A$2,Table1[[Practice no.]:[1]],31,FALSE)="N/A","",VLOOKUP($A$2,Table1[[Practice no.]:[1]],31,FALSE))</f>
        <v>#VALUE!</v>
      </c>
      <c r="F25" s="286" t="s">
        <v>520</v>
      </c>
      <c r="G25" s="287"/>
      <c r="H25" s="105" t="e">
        <f ca="1">IF(VLOOKUP($A$2,Table1[[Practice no.]:[7]],37,FALSE)="N/A","",VLOOKUP($A$2,Table1[[Practice no.]:[7]],37,FALSE))</f>
        <v>#VALUE!</v>
      </c>
      <c r="M25" s="107"/>
    </row>
    <row r="26" spans="1:14" ht="32.1" customHeight="1" thickBot="1">
      <c r="A26" s="294"/>
      <c r="C26" s="286" t="s">
        <v>44</v>
      </c>
      <c r="D26" s="287"/>
      <c r="E26" s="105" t="e">
        <f ca="1">IF(VLOOKUP($A$2,Table1[[Practice no.]:[2]],32,FALSE)="N/A","",VLOOKUP($A$2,Table1[[Practice no.]:[2]],32,FALSE))</f>
        <v>#VALUE!</v>
      </c>
      <c r="F26" s="286" t="s">
        <v>45</v>
      </c>
      <c r="G26" s="287"/>
      <c r="H26" s="105" t="e">
        <f ca="1">IF(VLOOKUP($A$2,Table1[[Practice no.]:[8]],38,FALSE)="N/A","",VLOOKUP($A$2,Table1[[Practice no.]:[8]],38,FALSE))</f>
        <v>#VALUE!</v>
      </c>
      <c r="M26" s="107"/>
    </row>
    <row r="27" spans="1:14" ht="32.1" customHeight="1" thickBot="1">
      <c r="A27" s="294"/>
      <c r="C27" s="286" t="s">
        <v>46</v>
      </c>
      <c r="D27" s="287"/>
      <c r="E27" s="105" t="e">
        <f ca="1">IF(VLOOKUP($A$2,Table1[[Practice no.]:[3]],33,FALSE)="N/A","",VLOOKUP($A$2,Table1[[Practice no.]:[3]],33,FALSE))</f>
        <v>#VALUE!</v>
      </c>
      <c r="F27" s="286" t="s">
        <v>47</v>
      </c>
      <c r="G27" s="287"/>
      <c r="H27" s="105" t="e">
        <f ca="1">IF(VLOOKUP($A$2,Table1[[Practice no.]:[9]],39,FALSE)="N/A","",VLOOKUP($A$2,Table1[[Practice no.]:[9]],39,FALSE))</f>
        <v>#VALUE!</v>
      </c>
      <c r="M27" s="107"/>
    </row>
    <row r="28" spans="1:14" ht="32.1" customHeight="1" thickBot="1">
      <c r="A28" s="294"/>
      <c r="C28" s="286" t="s">
        <v>48</v>
      </c>
      <c r="D28" s="287"/>
      <c r="E28" s="105" t="e">
        <f ca="1">IF(VLOOKUP($A$2,Table1[[Practice no.]:[4]],34,FALSE)="N/A","",VLOOKUP($A$2,Table1[[Practice no.]:[4]],34,FALSE))</f>
        <v>#VALUE!</v>
      </c>
      <c r="F28" s="286" t="s">
        <v>49</v>
      </c>
      <c r="G28" s="287"/>
      <c r="H28" s="105" t="e">
        <f ca="1">IF(VLOOKUP($A$2,Table1[[Practice no.]:[10]],40,FALSE)="N/A","",VLOOKUP($A$2,Table1[[Practice no.]:[10]],40,FALSE))</f>
        <v>#VALUE!</v>
      </c>
      <c r="M28" s="107"/>
    </row>
    <row r="29" spans="1:14" ht="32.1" customHeight="1" thickBot="1">
      <c r="A29" s="294"/>
      <c r="C29" s="286" t="s">
        <v>50</v>
      </c>
      <c r="D29" s="287"/>
      <c r="E29" s="105" t="e">
        <f ca="1">IF(VLOOKUP($A$2,Table1[[Practice no.]:[5]],35,FALSE)="N/A","",VLOOKUP($A$2,Table1[[Practice no.]:[5]],35,FALSE))</f>
        <v>#VALUE!</v>
      </c>
      <c r="F29" s="286" t="s">
        <v>51</v>
      </c>
      <c r="G29" s="287"/>
      <c r="H29" s="105" t="e">
        <f ca="1">IF(VLOOKUP($A$2,Table1[[Practice no.]:[11]],41,FALSE)="N/A","",VLOOKUP($A$2,Table1[[Practice no.]:[11]],41,FALSE))</f>
        <v>#VALUE!</v>
      </c>
      <c r="M29" s="107"/>
    </row>
    <row r="30" spans="1:14" ht="32.1" customHeight="1" thickBot="1">
      <c r="A30" s="294"/>
      <c r="C30" s="286" t="s">
        <v>52</v>
      </c>
      <c r="D30" s="287"/>
      <c r="E30" s="105" t="e">
        <f ca="1">IF(VLOOKUP($A$2,Table1[[Practice no.]:[6]],36,FALSE)="N/A","",VLOOKUP($A$2,Table1[[Practice no.]:[6]],36,FALSE))</f>
        <v>#VALUE!</v>
      </c>
      <c r="F30" s="286" t="s">
        <v>53</v>
      </c>
      <c r="G30" s="287"/>
      <c r="H30" s="105" t="e">
        <f ca="1">IF(VLOOKUP($A$2,Table1[[Practice no.]:[12]],42,FALSE)="N/A","",VLOOKUP($A$2,Table1[[Practice no.]:[12]],42,FALSE))</f>
        <v>#VALUE!</v>
      </c>
      <c r="M30" s="107"/>
    </row>
    <row r="31" spans="1:14" ht="14.1" thickBot="1">
      <c r="A31" s="279"/>
      <c r="B31" s="288"/>
      <c r="C31" s="289"/>
      <c r="D31" s="289"/>
      <c r="E31" s="289"/>
      <c r="F31" s="289"/>
      <c r="G31" s="289"/>
      <c r="H31" s="289"/>
      <c r="I31" s="289"/>
      <c r="J31" s="289"/>
      <c r="K31" s="289"/>
      <c r="L31" s="289"/>
      <c r="M31" s="290"/>
      <c r="N31" s="125"/>
    </row>
    <row r="32" spans="1:14" ht="252" customHeight="1" thickBot="1">
      <c r="A32" s="92" t="s">
        <v>521</v>
      </c>
      <c r="B32" s="291" t="s">
        <v>808</v>
      </c>
      <c r="C32" s="292"/>
      <c r="D32" s="292"/>
      <c r="E32" s="292"/>
      <c r="F32" s="292"/>
      <c r="G32" s="292"/>
      <c r="H32" s="292"/>
      <c r="I32" s="292"/>
      <c r="J32" s="292"/>
      <c r="K32" s="292"/>
      <c r="L32" s="292"/>
      <c r="M32" s="293"/>
      <c r="N32" s="122"/>
    </row>
    <row r="33" spans="1:14" ht="80.849999999999994" customHeight="1">
      <c r="A33" s="278" t="s">
        <v>523</v>
      </c>
      <c r="B33" s="394" t="s">
        <v>809</v>
      </c>
      <c r="C33" s="362"/>
      <c r="D33" s="362"/>
      <c r="E33" s="362"/>
      <c r="F33" s="362"/>
      <c r="G33" s="362"/>
      <c r="H33" s="362"/>
      <c r="I33" s="362"/>
      <c r="J33" s="362"/>
      <c r="K33" s="362"/>
      <c r="L33" s="362"/>
      <c r="M33" s="363"/>
      <c r="N33" s="133"/>
    </row>
    <row r="34" spans="1:14" ht="193.35" customHeight="1" thickBot="1">
      <c r="A34" s="279"/>
      <c r="B34" s="364"/>
      <c r="C34" s="365"/>
      <c r="D34" s="365"/>
      <c r="E34" s="365"/>
      <c r="F34" s="365"/>
      <c r="G34" s="365"/>
      <c r="H34" s="365"/>
      <c r="I34" s="365"/>
      <c r="J34" s="365"/>
      <c r="K34" s="365"/>
      <c r="L34" s="365"/>
      <c r="M34" s="366"/>
      <c r="N34" s="133"/>
    </row>
  </sheetData>
  <sheetProtection sheet="1" objects="1" scenarios="1"/>
  <mergeCells count="46">
    <mergeCell ref="B2:M2"/>
    <mergeCell ref="O2:Q2"/>
    <mergeCell ref="S2:U2"/>
    <mergeCell ref="B3:M3"/>
    <mergeCell ref="A4:A14"/>
    <mergeCell ref="B4:M4"/>
    <mergeCell ref="C5:D6"/>
    <mergeCell ref="C7:D8"/>
    <mergeCell ref="F7:G7"/>
    <mergeCell ref="F8:G8"/>
    <mergeCell ref="C9:D10"/>
    <mergeCell ref="G9:H9"/>
    <mergeCell ref="G10:H10"/>
    <mergeCell ref="C11:D12"/>
    <mergeCell ref="F11:G11"/>
    <mergeCell ref="H11:I11"/>
    <mergeCell ref="F12:G12"/>
    <mergeCell ref="H12:I12"/>
    <mergeCell ref="C28:D28"/>
    <mergeCell ref="F28:G28"/>
    <mergeCell ref="B13:M13"/>
    <mergeCell ref="B14:M14"/>
    <mergeCell ref="A15:A17"/>
    <mergeCell ref="A18:A19"/>
    <mergeCell ref="B18:M19"/>
    <mergeCell ref="A20:A23"/>
    <mergeCell ref="B21:G21"/>
    <mergeCell ref="H21:M21"/>
    <mergeCell ref="B22:G22"/>
    <mergeCell ref="B23:G23"/>
    <mergeCell ref="A33:A34"/>
    <mergeCell ref="B33:M34"/>
    <mergeCell ref="C29:D29"/>
    <mergeCell ref="F29:G29"/>
    <mergeCell ref="C30:D30"/>
    <mergeCell ref="F30:G30"/>
    <mergeCell ref="B31:M31"/>
    <mergeCell ref="B32:M32"/>
    <mergeCell ref="A24:A31"/>
    <mergeCell ref="B24:M24"/>
    <mergeCell ref="C25:D25"/>
    <mergeCell ref="F25:G25"/>
    <mergeCell ref="C26:D26"/>
    <mergeCell ref="F26:G26"/>
    <mergeCell ref="C27:D27"/>
    <mergeCell ref="F27:G27"/>
  </mergeCells>
  <pageMargins left="0.7" right="0.7" top="0.75" bottom="0.75" header="0.3" footer="0.3"/>
  <headerFooter>
    <oddFooter>&amp;C_x000D_&amp;1#&amp;"Calibri"&amp;8&amp;K000000 INTERNAL. This information is accessible to ADB Management and staff. It may be shared outside ADB with appropriate permission.</oddFooter>
  </headerFooter>
  <drawing r:id="rId1"/>
</worksheet>
</file>

<file path=xl/worksheets/sheet6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12911D8-9AE3-45F6-A9A3-A048FF75C547}">
  <sheetPr codeName="Sheet58"/>
  <dimension ref="A1:U34"/>
  <sheetViews>
    <sheetView topLeftCell="B1" zoomScale="70" zoomScaleNormal="70" workbookViewId="0">
      <pane ySplit="2" topLeftCell="A3" activePane="bottomLeft" state="frozen"/>
      <selection pane="bottomLeft" activeCell="A2" sqref="A2"/>
      <selection activeCell="A2" sqref="A2"/>
    </sheetView>
  </sheetViews>
  <sheetFormatPr defaultColWidth="8.85546875" defaultRowHeight="12.95"/>
  <cols>
    <col min="1" max="1" width="15.28515625" style="106" customWidth="1"/>
    <col min="2" max="13" width="11.85546875" style="106" customWidth="1"/>
    <col min="14" max="14" width="5.140625" style="106" customWidth="1"/>
    <col min="15" max="16" width="8.85546875" style="106"/>
    <col min="17" max="17" width="8.85546875" style="106" customWidth="1"/>
    <col min="18" max="18" width="2.28515625" style="106" customWidth="1"/>
    <col min="19" max="16384" width="8.85546875" style="106"/>
  </cols>
  <sheetData>
    <row r="1" spans="1:21" ht="14.1" thickBot="1"/>
    <row r="2" spans="1:21" ht="22.35" customHeight="1" thickBot="1">
      <c r="A2" s="89" t="e" cm="1">
        <f t="array" aca="1" ref="A2" ca="1">MID(CELL("filename",A2),FIND("]",CELL("filename",A2))+1,255)</f>
        <v>#VALUE!</v>
      </c>
      <c r="B2" s="318" t="e">
        <f ca="1">IF(VLOOKUP(A2,'Raw Data'!C6:D154,2,FALSE)="","",VLOOKUP(A2,'Raw Data'!C6:D154,2,FALSE))</f>
        <v>#VALUE!</v>
      </c>
      <c r="C2" s="319"/>
      <c r="D2" s="319"/>
      <c r="E2" s="319"/>
      <c r="F2" s="319"/>
      <c r="G2" s="319"/>
      <c r="H2" s="319"/>
      <c r="I2" s="319"/>
      <c r="J2" s="319"/>
      <c r="K2" s="319"/>
      <c r="L2" s="319"/>
      <c r="M2" s="320"/>
      <c r="N2" s="136"/>
      <c r="O2" s="386" t="str">
        <f>HYPERLINK("#'National level'!A15","Back to National level sheet")</f>
        <v>Back to National level sheet</v>
      </c>
      <c r="P2" s="321"/>
      <c r="Q2" s="321"/>
      <c r="S2" s="387" t="str">
        <f>HYPERLINK("#'Project level'!A21","Back to Project level sheet")</f>
        <v>Back to Project level sheet</v>
      </c>
      <c r="T2" s="387"/>
      <c r="U2" s="387"/>
    </row>
    <row r="3" spans="1:21" ht="174" customHeight="1" thickBot="1">
      <c r="A3" s="90" t="s">
        <v>500</v>
      </c>
      <c r="B3" s="323" t="s">
        <v>810</v>
      </c>
      <c r="C3" s="324"/>
      <c r="D3" s="324"/>
      <c r="E3" s="324"/>
      <c r="F3" s="324"/>
      <c r="G3" s="324"/>
      <c r="H3" s="324"/>
      <c r="I3" s="324"/>
      <c r="J3" s="324"/>
      <c r="K3" s="324"/>
      <c r="L3" s="324"/>
      <c r="M3" s="325"/>
      <c r="N3" s="122"/>
    </row>
    <row r="4" spans="1:21" ht="14.1" thickBot="1">
      <c r="A4" s="278" t="s">
        <v>502</v>
      </c>
      <c r="B4" s="295"/>
      <c r="C4" s="296"/>
      <c r="D4" s="296"/>
      <c r="E4" s="296"/>
      <c r="F4" s="296"/>
      <c r="G4" s="296"/>
      <c r="H4" s="296"/>
      <c r="I4" s="296"/>
      <c r="J4" s="296"/>
      <c r="K4" s="296"/>
      <c r="L4" s="296"/>
      <c r="M4" s="297"/>
      <c r="N4" s="125"/>
    </row>
    <row r="5" spans="1:21" ht="26.85" customHeight="1" thickBot="1">
      <c r="A5" s="294"/>
      <c r="C5" s="326" t="s">
        <v>77</v>
      </c>
      <c r="D5" s="327"/>
      <c r="E5" s="93" t="s">
        <v>78</v>
      </c>
      <c r="F5" s="93" t="s">
        <v>79</v>
      </c>
      <c r="G5" s="93" t="s">
        <v>80</v>
      </c>
      <c r="H5" s="93" t="s">
        <v>81</v>
      </c>
      <c r="I5" s="93" t="s">
        <v>82</v>
      </c>
      <c r="M5" s="107"/>
    </row>
    <row r="6" spans="1:21" ht="15" thickBot="1">
      <c r="A6" s="294"/>
      <c r="C6" s="328"/>
      <c r="D6" s="329"/>
      <c r="E6" s="94" t="e">
        <f ca="1">IF(VLOOKUP($A$2,Table1[[Practice no.]:[Mt]],3,FALSE)="N/A","",VLOOKUP($A$2,Table1[[Practice no.]:[Mt]],3,FALSE))</f>
        <v>#VALUE!</v>
      </c>
      <c r="F6" s="94" t="e">
        <f ca="1">IF(VLOOKUP($A$2,Table1[[Practice no.]:[F]],4,FALSE)="N/A","",VLOOKUP($A$2,Table1[[Practice no.]:[F]],4,FALSE))</f>
        <v>#VALUE!</v>
      </c>
      <c r="G6" s="94" t="e">
        <f ca="1">IF(VLOOKUP($A$2,Table1[[Practice no.]:[A]],5,FALSE)="N/A","",VLOOKUP($A$2,Table1[[Practice no.]:[A]],5,FALSE))</f>
        <v>#VALUE!</v>
      </c>
      <c r="H6" s="94" t="e">
        <f ca="1">IF(VLOOKUP($A$2,Table1[[Practice no.]:[T]],6,FALSE)="N/A","",VLOOKUP($A$2,Table1[[Practice no.]:[T]],6,FALSE))</f>
        <v>#VALUE!</v>
      </c>
      <c r="I6" s="94" t="e">
        <f ca="1">IF(VLOOKUP($A$2,Table1[[Practice no.]:[PI]],7,FALSE)="N/A","",VLOOKUP($A$2,Table1[[Practice no.]:[PI]],7,FALSE))</f>
        <v>#VALUE!</v>
      </c>
      <c r="M6" s="107"/>
    </row>
    <row r="7" spans="1:21" ht="26.85" customHeight="1" thickBot="1">
      <c r="A7" s="294"/>
      <c r="C7" s="326" t="s">
        <v>83</v>
      </c>
      <c r="D7" s="327"/>
      <c r="E7" s="95" t="s">
        <v>84</v>
      </c>
      <c r="F7" s="330" t="s">
        <v>85</v>
      </c>
      <c r="G7" s="331"/>
      <c r="H7" s="95" t="s">
        <v>86</v>
      </c>
      <c r="I7" s="95" t="s">
        <v>87</v>
      </c>
      <c r="M7" s="107"/>
    </row>
    <row r="8" spans="1:21" ht="15" thickBot="1">
      <c r="A8" s="294"/>
      <c r="C8" s="328"/>
      <c r="D8" s="329"/>
      <c r="E8" s="94" t="e">
        <f ca="1">IF(VLOOKUP($A$2,Table1[[Practice no.]:[LR]],8,FALSE)="N/A","",VLOOKUP(A$2,Table1[[Practice no.]:[LR]],8,FALSE))</f>
        <v>#VALUE!</v>
      </c>
      <c r="F8" s="311" t="e">
        <f ca="1">IF(VLOOKUP($A$2,Table1[[Practice no.]:[PH]],9,FALSE)="N/A","",VLOOKUP($A$2,Table1[[Practice no.]:[PH]],9,FALSE))</f>
        <v>#VALUE!</v>
      </c>
      <c r="G8" s="312"/>
      <c r="H8" s="94" t="e">
        <f ca="1">IF(VLOOKUP($A$2,Table1[[Practice no.]:[EH]],10,FALSE)="N/A","",VLOOKUP($A$2,Table1[[Practice no.]:[EH]],10,FALSE))</f>
        <v>#VALUE!</v>
      </c>
      <c r="I8" s="94" t="e">
        <f ca="1">IF(VLOOKUP($A$2,Table1[[Practice no.]:[UR]],11,FALSE)="N/A","",VLOOKUP($A$2,Table1[[Practice no.]:[UR]],11,FALSE))</f>
        <v>#VALUE!</v>
      </c>
      <c r="M8" s="107"/>
    </row>
    <row r="9" spans="1:21" ht="26.85" customHeight="1" thickBot="1">
      <c r="A9" s="294"/>
      <c r="C9" s="332" t="s">
        <v>88</v>
      </c>
      <c r="D9" s="333"/>
      <c r="E9" s="95" t="s">
        <v>89</v>
      </c>
      <c r="F9" s="95" t="s">
        <v>90</v>
      </c>
      <c r="G9" s="330" t="s">
        <v>91</v>
      </c>
      <c r="H9" s="331"/>
      <c r="I9" s="95" t="s">
        <v>92</v>
      </c>
      <c r="M9" s="107"/>
    </row>
    <row r="10" spans="1:21" ht="15" thickBot="1">
      <c r="A10" s="294"/>
      <c r="C10" s="334"/>
      <c r="D10" s="335"/>
      <c r="E10" s="94" t="e">
        <f ca="1">IF(VLOOKUP($A$2,Table1[[Practice no.]:[P]],12,FALSE)="N/A","",VLOOKUP($A$2,Table1[[Practice no.]:[P]],12,FALSE))</f>
        <v>#VALUE!</v>
      </c>
      <c r="F10" s="94" t="e">
        <f ca="1">IF(VLOOKUP($A$2,Table1[[Practice no.]:[D]],13,FALSE)="N/A","",VLOOKUP($A$2,Table1[[Practice no.]:[D]],13,FALSE))</f>
        <v>#VALUE!</v>
      </c>
      <c r="G10" s="313" t="e">
        <f ca="1">IF(VLOOKUP($A$2,Table1[[Practice no.]:[C]],14,FALSE)="N/A","",VLOOKUP($A$2,Table1[[Practice no.]:[C]],14,FALSE))</f>
        <v>#VALUE!</v>
      </c>
      <c r="H10" s="314"/>
      <c r="I10" s="96" t="e">
        <f ca="1">IF(VLOOKUP($A$2,Table1[[Practice no.]:[M]],15,FALSE)="N/A","",VLOOKUP($A$2,Table1[[Practice no.]:[M]],15,FALSE))</f>
        <v>#VALUE!</v>
      </c>
      <c r="M10" s="107"/>
    </row>
    <row r="11" spans="1:21" ht="14.1" customHeight="1" thickBot="1">
      <c r="A11" s="294"/>
      <c r="C11" s="332" t="s">
        <v>93</v>
      </c>
      <c r="D11" s="333"/>
      <c r="E11" s="95" t="s">
        <v>94</v>
      </c>
      <c r="F11" s="330" t="s">
        <v>95</v>
      </c>
      <c r="G11" s="331"/>
      <c r="H11" s="330" t="s">
        <v>96</v>
      </c>
      <c r="I11" s="331"/>
      <c r="M11" s="107"/>
    </row>
    <row r="12" spans="1:21" ht="15" thickBot="1">
      <c r="A12" s="294"/>
      <c r="C12" s="334"/>
      <c r="D12" s="335"/>
      <c r="E12" s="94" t="e">
        <f ca="1">IF(VLOOKUP($A$2,Table1[[Practice no.]:[In]],16,FALSE)="N/A","",VLOOKUP($A$2,Table1[[Practice no.]:[In]],16,FALSE))</f>
        <v>#VALUE!</v>
      </c>
      <c r="F12" s="311" t="e">
        <f ca="1">IF(VLOOKUP($A$2,Table1[[Practice no.]:[Pr]],17,FALSE)="N/A","",VLOOKUP($A$2,Table1[[Practice no.]:[Pr]],17,FALSE))</f>
        <v>#VALUE!</v>
      </c>
      <c r="G12" s="312"/>
      <c r="H12" s="313" t="e">
        <f ca="1">IF(VLOOKUP($A$2,Table1[[Practice no.]:[Tr]],18,FALSE)="N/A","",VLOOKUP($A$2,Table1[[Practice no.]:[Tr]],18,FALSE))</f>
        <v>#VALUE!</v>
      </c>
      <c r="I12" s="314"/>
      <c r="M12" s="107"/>
    </row>
    <row r="13" spans="1:21">
      <c r="A13" s="294"/>
      <c r="B13" s="315"/>
      <c r="C13" s="316"/>
      <c r="D13" s="316"/>
      <c r="E13" s="316"/>
      <c r="F13" s="316"/>
      <c r="G13" s="316"/>
      <c r="H13" s="316"/>
      <c r="I13" s="316"/>
      <c r="J13" s="316"/>
      <c r="K13" s="316"/>
      <c r="L13" s="316"/>
      <c r="M13" s="317"/>
      <c r="N13" s="125"/>
    </row>
    <row r="14" spans="1:21" ht="14.1" thickBot="1">
      <c r="A14" s="279"/>
      <c r="B14" s="288"/>
      <c r="C14" s="289"/>
      <c r="D14" s="289"/>
      <c r="E14" s="289"/>
      <c r="F14" s="289"/>
      <c r="G14" s="289"/>
      <c r="H14" s="289"/>
      <c r="I14" s="289"/>
      <c r="J14" s="289"/>
      <c r="K14" s="289"/>
      <c r="L14" s="289"/>
      <c r="M14" s="290"/>
      <c r="N14" s="125"/>
    </row>
    <row r="15" spans="1:21">
      <c r="A15" s="278" t="s">
        <v>503</v>
      </c>
      <c r="B15" s="97">
        <v>1</v>
      </c>
      <c r="C15" s="97">
        <v>2</v>
      </c>
      <c r="D15" s="97">
        <v>3</v>
      </c>
      <c r="E15" s="98">
        <v>4</v>
      </c>
      <c r="F15" s="98">
        <v>5</v>
      </c>
      <c r="G15" s="98">
        <v>6</v>
      </c>
      <c r="H15" s="99">
        <v>7</v>
      </c>
      <c r="I15" s="99">
        <v>8</v>
      </c>
      <c r="J15" s="99">
        <v>9</v>
      </c>
      <c r="K15" s="100">
        <v>10</v>
      </c>
      <c r="L15" s="100">
        <v>11</v>
      </c>
      <c r="M15" s="100">
        <v>12</v>
      </c>
      <c r="N15" s="137"/>
    </row>
    <row r="16" spans="1:21" ht="17.100000000000001" thickBot="1">
      <c r="A16" s="294"/>
      <c r="B16" s="101" t="s">
        <v>504</v>
      </c>
      <c r="C16" s="101" t="s">
        <v>505</v>
      </c>
      <c r="D16" s="101" t="s">
        <v>506</v>
      </c>
      <c r="E16" s="102" t="s">
        <v>507</v>
      </c>
      <c r="F16" s="102" t="s">
        <v>508</v>
      </c>
      <c r="G16" s="102" t="s">
        <v>509</v>
      </c>
      <c r="H16" s="103" t="s">
        <v>510</v>
      </c>
      <c r="I16" s="103" t="s">
        <v>511</v>
      </c>
      <c r="J16" s="103" t="s">
        <v>512</v>
      </c>
      <c r="K16" s="104" t="s">
        <v>513</v>
      </c>
      <c r="L16" s="104" t="s">
        <v>514</v>
      </c>
      <c r="M16" s="104" t="s">
        <v>515</v>
      </c>
      <c r="N16" s="137"/>
    </row>
    <row r="17" spans="1:14" ht="23.1" customHeight="1" thickBot="1">
      <c r="A17" s="279"/>
      <c r="B17" s="112" t="e">
        <f ca="1">IF(VLOOKUP($A$2,Table1[[Practice no.]:[ 1 C02]],19,FALSE)="N/A","",VLOOKUP(VLOOKUP($A$2,Table1[[Practice no.]:[ 1 C02]],19,FALSE),List!$A$2:$B$3,2,FALSE))</f>
        <v>#VALUE!</v>
      </c>
      <c r="C17" s="112" t="e">
        <f ca="1">IF(VLOOKUP($A$2,Table1[[Practice no.]:[2 Res]],20,FALSE)="N/A","",VLOOKUP(VLOOKUP($A$2,Table1[[Practice no.]:[2 Res]],20,FALSE),List!$A$2:$B$3,2,FALSE))</f>
        <v>#VALUE!</v>
      </c>
      <c r="D17" s="112" t="e">
        <f ca="1">IF(VLOOKUP($A$2,Table1[[Practice no.]:[3 W&amp;L]],21,FALSE)="N/A","",VLOOKUP(VLOOKUP($A$2,Table1[[Practice no.]:[3 W&amp;L]],21,FALSE),List!$A$2:$B$3,2,FALSE))</f>
        <v>#VALUE!</v>
      </c>
      <c r="E17" s="112" t="e">
        <f ca="1">IF(VLOOKUP($A$2,Table1[[Practice no.]:[4 
Pol]],22,FALSE)="N/A","",VLOOKUP(VLOOKUP($A$2,Table1[[Practice no.]:[4 
Pol]],22,FALSE),List!$A$2:$B$3,2,FALSE))</f>
        <v>#VALUE!</v>
      </c>
      <c r="F17" s="112" t="e">
        <f ca="1">IF(VLOOKUP($A$2,Table1[[Practice no.]:[5 QoL]],23,FALSE)="N/A","",VLOOKUP(VLOOKUP($A$2,Table1[[Practice no.]:[5 QoL]],23,FALSE),List!$A$2:$B$3,2,FALSE))</f>
        <v>#VALUE!</v>
      </c>
      <c r="G17" s="112" t="e">
        <f ca="1">IF(VLOOKUP($A$2,Table1[[Practice no.]:[6 
Bio]],24,FALSE)="N/A","",VLOOKUP(VLOOKUP($A$2,Table1[[Practice no.]:[6 
Bio]],24,FALSE),List!$A$2:$B$3,2,FALSE))</f>
        <v>#VALUE!</v>
      </c>
      <c r="H17" s="112" t="e">
        <f ca="1">IF(VLOOKUP($A$2,Table1[[Practice no.]:[7 
Dis]],25,FALSE)="N/A","",VLOOKUP(VLOOKUP($A$2,Table1[[Practice no.]:[7 
Dis]],25,FALSE),List!$A$2:$B$3,2,FALSE))</f>
        <v>#VALUE!</v>
      </c>
      <c r="I17" s="112" t="e">
        <f ca="1">IF(VLOOKUP($A$2,Table1[[Practice no.]:[8 
Mat]],26,FALSE)="N/A","",VLOOKUP(VLOOKUP($A$2,Table1[[Practice no.]:[8 
Mat]],26,FALSE),List!$A$2:$B$3,2,FALSE))</f>
        <v>#VALUE!</v>
      </c>
      <c r="J17" s="112" t="e">
        <f ca="1">IF(VLOOKUP($A$2,Table1[[Practice no.]:[9 
Inc]],27,FALSE)="N/A","",VLOOKUP(VLOOKUP($A$2,Table1[[Practice no.]:[9 
Inc]],27,FALSE),List!$A$2:$B$3,2,FALSE))</f>
        <v>#VALUE!</v>
      </c>
      <c r="K17" s="112" t="e">
        <f ca="1">IF(VLOOKUP($A$2,Table1[[Practice no.]:[10 Con]],28,FALSE)="N/A","",VLOOKUP(VLOOKUP($A$2,Table1[[Practice no.]:[10 Con]],28,FALSE),List!$A$2:$B$3,2,FALSE))</f>
        <v>#VALUE!</v>
      </c>
      <c r="L17" s="112" t="e">
        <f ca="1">IF(VLOOKUP($A$2,Table1[[Practice no.]:[11 Saf]],29,FALSE)="N/A","",VLOOKUP(VLOOKUP($A$2,Table1[[Practice no.]:[11 Saf]],29,FALSE),List!$A$2:$B$3,2,FALSE))</f>
        <v>#VALUE!</v>
      </c>
      <c r="M17" s="112" t="e">
        <f ca="1">IF(VLOOKUP($A$2,Table1[[Practice no.]:[12 Aff]],30,FALSE)="N/A","",VLOOKUP(VLOOKUP($A$2,Table1[[Practice no.]:[12 Aff]],30,FALSE),List!$A$2:$B$3,2,FALSE))</f>
        <v>#VALUE!</v>
      </c>
      <c r="N17" s="138"/>
    </row>
    <row r="18" spans="1:14" ht="125.85" customHeight="1">
      <c r="A18" s="278" t="s">
        <v>516</v>
      </c>
      <c r="B18" s="298" t="s">
        <v>811</v>
      </c>
      <c r="C18" s="299"/>
      <c r="D18" s="299"/>
      <c r="E18" s="299"/>
      <c r="F18" s="299"/>
      <c r="G18" s="299"/>
      <c r="H18" s="299"/>
      <c r="I18" s="299"/>
      <c r="J18" s="299"/>
      <c r="K18" s="299"/>
      <c r="L18" s="299"/>
      <c r="M18" s="300"/>
      <c r="N18" s="133"/>
    </row>
    <row r="19" spans="1:14" ht="285.75" customHeight="1" thickBot="1">
      <c r="A19" s="279"/>
      <c r="B19" s="301"/>
      <c r="C19" s="302"/>
      <c r="D19" s="302"/>
      <c r="E19" s="302"/>
      <c r="F19" s="302"/>
      <c r="G19" s="302"/>
      <c r="H19" s="302"/>
      <c r="I19" s="302"/>
      <c r="J19" s="302"/>
      <c r="K19" s="302"/>
      <c r="L19" s="302"/>
      <c r="M19" s="303"/>
      <c r="N19" s="133"/>
    </row>
    <row r="20" spans="1:14" ht="246.75" customHeight="1">
      <c r="A20" s="304" t="s">
        <v>518</v>
      </c>
      <c r="B20" s="120"/>
      <c r="C20" s="121"/>
      <c r="D20" s="121"/>
      <c r="E20" s="121"/>
      <c r="F20" s="121"/>
      <c r="G20" s="121"/>
      <c r="H20" s="121"/>
      <c r="I20" s="121"/>
      <c r="J20" s="121"/>
      <c r="K20" s="121"/>
      <c r="L20" s="121"/>
      <c r="M20" s="124"/>
      <c r="N20" s="134"/>
    </row>
    <row r="21" spans="1:14" ht="30.75" customHeight="1">
      <c r="A21" s="338"/>
      <c r="B21" s="390" t="s">
        <v>812</v>
      </c>
      <c r="C21" s="388"/>
      <c r="D21" s="388"/>
      <c r="E21" s="388"/>
      <c r="F21" s="388"/>
      <c r="G21" s="388"/>
      <c r="H21" s="388"/>
      <c r="I21" s="388"/>
      <c r="J21" s="388"/>
      <c r="K21" s="388"/>
      <c r="L21" s="388"/>
      <c r="M21" s="389"/>
      <c r="N21" s="127"/>
    </row>
    <row r="22" spans="1:14">
      <c r="A22" s="338"/>
      <c r="B22" s="336"/>
      <c r="C22" s="337"/>
      <c r="D22" s="337"/>
      <c r="E22" s="337"/>
      <c r="F22" s="337"/>
      <c r="G22" s="337"/>
      <c r="H22" s="119"/>
      <c r="I22" s="119"/>
      <c r="J22" s="122"/>
      <c r="K22" s="116"/>
      <c r="L22" s="116"/>
      <c r="M22" s="117"/>
      <c r="N22" s="116"/>
    </row>
    <row r="23" spans="1:14" ht="14.1" thickBot="1">
      <c r="A23" s="305"/>
      <c r="B23" s="339"/>
      <c r="C23" s="340"/>
      <c r="D23" s="340"/>
      <c r="E23" s="340"/>
      <c r="F23" s="340"/>
      <c r="G23" s="340"/>
      <c r="H23" s="115"/>
      <c r="I23" s="115"/>
      <c r="J23" s="115"/>
      <c r="K23" s="115"/>
      <c r="L23" s="115"/>
      <c r="M23" s="176"/>
      <c r="N23" s="119"/>
    </row>
    <row r="24" spans="1:14" ht="14.1" thickBot="1">
      <c r="A24" s="278" t="s">
        <v>57</v>
      </c>
      <c r="B24" s="295"/>
      <c r="C24" s="296"/>
      <c r="D24" s="296"/>
      <c r="E24" s="296"/>
      <c r="F24" s="296"/>
      <c r="G24" s="296"/>
      <c r="H24" s="296"/>
      <c r="I24" s="296"/>
      <c r="J24" s="296"/>
      <c r="K24" s="296"/>
      <c r="L24" s="296"/>
      <c r="M24" s="297"/>
      <c r="N24" s="125"/>
    </row>
    <row r="25" spans="1:14" ht="32.1" customHeight="1" thickBot="1">
      <c r="A25" s="294"/>
      <c r="C25" s="286" t="s">
        <v>42</v>
      </c>
      <c r="D25" s="287"/>
      <c r="E25" s="105" t="e">
        <f ca="1">IF(VLOOKUP($A$2,Table1[[Practice no.]:[1]],31,FALSE)="N/A","",VLOOKUP($A$2,Table1[[Practice no.]:[1]],31,FALSE))</f>
        <v>#VALUE!</v>
      </c>
      <c r="F25" s="286" t="s">
        <v>520</v>
      </c>
      <c r="G25" s="287"/>
      <c r="H25" s="105" t="e">
        <f ca="1">IF(VLOOKUP($A$2,Table1[[Practice no.]:[7]],37,FALSE)="N/A","",VLOOKUP($A$2,Table1[[Practice no.]:[7]],37,FALSE))</f>
        <v>#VALUE!</v>
      </c>
      <c r="M25" s="107"/>
    </row>
    <row r="26" spans="1:14" ht="32.1" customHeight="1" thickBot="1">
      <c r="A26" s="294"/>
      <c r="C26" s="286" t="s">
        <v>44</v>
      </c>
      <c r="D26" s="287"/>
      <c r="E26" s="105" t="e">
        <f ca="1">IF(VLOOKUP($A$2,Table1[[Practice no.]:[2]],32,FALSE)="N/A","",VLOOKUP($A$2,Table1[[Practice no.]:[2]],32,FALSE))</f>
        <v>#VALUE!</v>
      </c>
      <c r="F26" s="286" t="s">
        <v>45</v>
      </c>
      <c r="G26" s="287"/>
      <c r="H26" s="105" t="e">
        <f ca="1">IF(VLOOKUP($A$2,Table1[[Practice no.]:[8]],38,FALSE)="N/A","",VLOOKUP($A$2,Table1[[Practice no.]:[8]],38,FALSE))</f>
        <v>#VALUE!</v>
      </c>
      <c r="M26" s="107"/>
    </row>
    <row r="27" spans="1:14" ht="32.1" customHeight="1" thickBot="1">
      <c r="A27" s="294"/>
      <c r="C27" s="286" t="s">
        <v>46</v>
      </c>
      <c r="D27" s="287"/>
      <c r="E27" s="105" t="e">
        <f ca="1">IF(VLOOKUP($A$2,Table1[[Practice no.]:[3]],33,FALSE)="N/A","",VLOOKUP($A$2,Table1[[Practice no.]:[3]],33,FALSE))</f>
        <v>#VALUE!</v>
      </c>
      <c r="F27" s="286" t="s">
        <v>47</v>
      </c>
      <c r="G27" s="287"/>
      <c r="H27" s="105" t="e">
        <f ca="1">IF(VLOOKUP($A$2,Table1[[Practice no.]:[9]],39,FALSE)="N/A","",VLOOKUP($A$2,Table1[[Practice no.]:[9]],39,FALSE))</f>
        <v>#VALUE!</v>
      </c>
      <c r="M27" s="107"/>
    </row>
    <row r="28" spans="1:14" ht="32.1" customHeight="1" thickBot="1">
      <c r="A28" s="294"/>
      <c r="C28" s="286" t="s">
        <v>48</v>
      </c>
      <c r="D28" s="287"/>
      <c r="E28" s="105" t="e">
        <f ca="1">IF(VLOOKUP($A$2,Table1[[Practice no.]:[4]],34,FALSE)="N/A","",VLOOKUP($A$2,Table1[[Practice no.]:[4]],34,FALSE))</f>
        <v>#VALUE!</v>
      </c>
      <c r="F28" s="286" t="s">
        <v>49</v>
      </c>
      <c r="G28" s="287"/>
      <c r="H28" s="105" t="e">
        <f ca="1">IF(VLOOKUP($A$2,Table1[[Practice no.]:[10]],40,FALSE)="N/A","",VLOOKUP($A$2,Table1[[Practice no.]:[10]],40,FALSE))</f>
        <v>#VALUE!</v>
      </c>
      <c r="M28" s="107"/>
    </row>
    <row r="29" spans="1:14" ht="32.1" customHeight="1" thickBot="1">
      <c r="A29" s="294"/>
      <c r="C29" s="286" t="s">
        <v>50</v>
      </c>
      <c r="D29" s="287"/>
      <c r="E29" s="105" t="e">
        <f ca="1">IF(VLOOKUP($A$2,Table1[[Practice no.]:[5]],35,FALSE)="N/A","",VLOOKUP($A$2,Table1[[Practice no.]:[5]],35,FALSE))</f>
        <v>#VALUE!</v>
      </c>
      <c r="F29" s="286" t="s">
        <v>51</v>
      </c>
      <c r="G29" s="287"/>
      <c r="H29" s="105" t="e">
        <f ca="1">IF(VLOOKUP($A$2,Table1[[Practice no.]:[11]],41,FALSE)="N/A","",VLOOKUP($A$2,Table1[[Practice no.]:[11]],41,FALSE))</f>
        <v>#VALUE!</v>
      </c>
      <c r="M29" s="107"/>
    </row>
    <row r="30" spans="1:14" ht="32.1" customHeight="1" thickBot="1">
      <c r="A30" s="294"/>
      <c r="C30" s="286" t="s">
        <v>52</v>
      </c>
      <c r="D30" s="287"/>
      <c r="E30" s="105" t="e">
        <f ca="1">IF(VLOOKUP($A$2,Table1[[Practice no.]:[6]],36,FALSE)="N/A","",VLOOKUP($A$2,Table1[[Practice no.]:[6]],36,FALSE))</f>
        <v>#VALUE!</v>
      </c>
      <c r="F30" s="286" t="s">
        <v>53</v>
      </c>
      <c r="G30" s="287"/>
      <c r="H30" s="105" t="e">
        <f ca="1">IF(VLOOKUP($A$2,Table1[[Practice no.]:[12]],42,FALSE)="N/A","",VLOOKUP($A$2,Table1[[Practice no.]:[12]],42,FALSE))</f>
        <v>#VALUE!</v>
      </c>
      <c r="M30" s="107"/>
    </row>
    <row r="31" spans="1:14" ht="14.1" thickBot="1">
      <c r="A31" s="279"/>
      <c r="B31" s="288"/>
      <c r="C31" s="289"/>
      <c r="D31" s="289"/>
      <c r="E31" s="289"/>
      <c r="F31" s="289"/>
      <c r="G31" s="289"/>
      <c r="H31" s="289"/>
      <c r="I31" s="289"/>
      <c r="J31" s="289"/>
      <c r="K31" s="289"/>
      <c r="L31" s="289"/>
      <c r="M31" s="290"/>
      <c r="N31" s="125"/>
    </row>
    <row r="32" spans="1:14" ht="252" customHeight="1" thickBot="1">
      <c r="A32" s="92" t="s">
        <v>521</v>
      </c>
      <c r="B32" s="291" t="s">
        <v>813</v>
      </c>
      <c r="C32" s="292"/>
      <c r="D32" s="292"/>
      <c r="E32" s="292"/>
      <c r="F32" s="292"/>
      <c r="G32" s="292"/>
      <c r="H32" s="292"/>
      <c r="I32" s="292"/>
      <c r="J32" s="292"/>
      <c r="K32" s="292"/>
      <c r="L32" s="292"/>
      <c r="M32" s="293"/>
      <c r="N32" s="122"/>
    </row>
    <row r="33" spans="1:14" ht="80.849999999999994" customHeight="1">
      <c r="A33" s="278" t="s">
        <v>523</v>
      </c>
      <c r="B33" s="394" t="s">
        <v>776</v>
      </c>
      <c r="C33" s="362"/>
      <c r="D33" s="362"/>
      <c r="E33" s="362"/>
      <c r="F33" s="362"/>
      <c r="G33" s="362"/>
      <c r="H33" s="362"/>
      <c r="I33" s="362"/>
      <c r="J33" s="362"/>
      <c r="K33" s="362"/>
      <c r="L33" s="362"/>
      <c r="M33" s="363"/>
      <c r="N33" s="133"/>
    </row>
    <row r="34" spans="1:14" ht="193.35" customHeight="1" thickBot="1">
      <c r="A34" s="279"/>
      <c r="B34" s="364"/>
      <c r="C34" s="365"/>
      <c r="D34" s="365"/>
      <c r="E34" s="365"/>
      <c r="F34" s="365"/>
      <c r="G34" s="365"/>
      <c r="H34" s="365"/>
      <c r="I34" s="365"/>
      <c r="J34" s="365"/>
      <c r="K34" s="365"/>
      <c r="L34" s="365"/>
      <c r="M34" s="366"/>
      <c r="N34" s="133"/>
    </row>
  </sheetData>
  <sheetProtection sheet="1" objects="1" scenarios="1"/>
  <mergeCells count="46">
    <mergeCell ref="B2:M2"/>
    <mergeCell ref="O2:Q2"/>
    <mergeCell ref="S2:U2"/>
    <mergeCell ref="B3:M3"/>
    <mergeCell ref="A4:A14"/>
    <mergeCell ref="B4:M4"/>
    <mergeCell ref="C5:D6"/>
    <mergeCell ref="C7:D8"/>
    <mergeCell ref="F7:G7"/>
    <mergeCell ref="F8:G8"/>
    <mergeCell ref="C9:D10"/>
    <mergeCell ref="G9:H9"/>
    <mergeCell ref="G10:H10"/>
    <mergeCell ref="C11:D12"/>
    <mergeCell ref="F11:G11"/>
    <mergeCell ref="H11:I11"/>
    <mergeCell ref="F12:G12"/>
    <mergeCell ref="H12:I12"/>
    <mergeCell ref="C28:D28"/>
    <mergeCell ref="F28:G28"/>
    <mergeCell ref="B13:M13"/>
    <mergeCell ref="B14:M14"/>
    <mergeCell ref="A15:A17"/>
    <mergeCell ref="A18:A19"/>
    <mergeCell ref="B18:M19"/>
    <mergeCell ref="A20:A23"/>
    <mergeCell ref="B21:G21"/>
    <mergeCell ref="H21:M21"/>
    <mergeCell ref="B22:G22"/>
    <mergeCell ref="B23:G23"/>
    <mergeCell ref="A33:A34"/>
    <mergeCell ref="B33:M34"/>
    <mergeCell ref="C29:D29"/>
    <mergeCell ref="F29:G29"/>
    <mergeCell ref="C30:D30"/>
    <mergeCell ref="F30:G30"/>
    <mergeCell ref="B31:M31"/>
    <mergeCell ref="B32:M32"/>
    <mergeCell ref="A24:A31"/>
    <mergeCell ref="B24:M24"/>
    <mergeCell ref="C25:D25"/>
    <mergeCell ref="F25:G25"/>
    <mergeCell ref="C26:D26"/>
    <mergeCell ref="F26:G26"/>
    <mergeCell ref="C27:D27"/>
    <mergeCell ref="F27:G27"/>
  </mergeCells>
  <pageMargins left="0.7" right="0.7" top="0.75" bottom="0.75" header="0.3" footer="0.3"/>
  <headerFooter>
    <oddFooter>&amp;C_x000D_&amp;1#&amp;"Calibri"&amp;8&amp;K000000 INTERNAL. This information is accessible to ADB Management and staff. It may be shared outside ADB with appropriate permission.</oddFooter>
  </headerFooter>
  <drawing r:id="rId1"/>
</worksheet>
</file>

<file path=xl/worksheets/sheet6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9EAF378-A082-43BF-BC3F-6E8B9F09AE31}">
  <sheetPr codeName="Sheet59"/>
  <dimension ref="A1:U34"/>
  <sheetViews>
    <sheetView topLeftCell="B1" zoomScale="70" zoomScaleNormal="70" workbookViewId="0">
      <pane ySplit="2" topLeftCell="A33" activePane="bottomLeft" state="frozen"/>
      <selection pane="bottomLeft" activeCell="A2" sqref="A2"/>
      <selection activeCell="A2" sqref="A2"/>
    </sheetView>
  </sheetViews>
  <sheetFormatPr defaultColWidth="8.85546875" defaultRowHeight="12.95"/>
  <cols>
    <col min="1" max="1" width="15.28515625" style="106" customWidth="1"/>
    <col min="2" max="13" width="11.85546875" style="106" customWidth="1"/>
    <col min="14" max="14" width="5.140625" style="106" customWidth="1"/>
    <col min="15" max="16" width="8.85546875" style="106"/>
    <col min="17" max="17" width="8.85546875" style="106" customWidth="1"/>
    <col min="18" max="18" width="2.28515625" style="106" customWidth="1"/>
    <col min="19" max="16384" width="8.85546875" style="106"/>
  </cols>
  <sheetData>
    <row r="1" spans="1:21" ht="14.1" thickBot="1"/>
    <row r="2" spans="1:21" ht="22.35" customHeight="1" thickBot="1">
      <c r="A2" s="89" t="e" cm="1">
        <f t="array" aca="1" ref="A2" ca="1">MID(CELL("filename",A2),FIND("]",CELL("filename",A2))+1,255)</f>
        <v>#VALUE!</v>
      </c>
      <c r="B2" s="318" t="e">
        <f ca="1">IF(VLOOKUP(A2,'Raw Data'!C6:D154,2,FALSE)="","",VLOOKUP(A2,'Raw Data'!C6:D154,2,FALSE))</f>
        <v>#VALUE!</v>
      </c>
      <c r="C2" s="319"/>
      <c r="D2" s="319"/>
      <c r="E2" s="319"/>
      <c r="F2" s="319"/>
      <c r="G2" s="319"/>
      <c r="H2" s="319"/>
      <c r="I2" s="319"/>
      <c r="J2" s="319"/>
      <c r="K2" s="319"/>
      <c r="L2" s="319"/>
      <c r="M2" s="320"/>
      <c r="N2" s="136"/>
      <c r="O2" s="386" t="str">
        <f>HYPERLINK("#'National level'!A15","Back to National level sheet")</f>
        <v>Back to National level sheet</v>
      </c>
      <c r="P2" s="321"/>
      <c r="Q2" s="321"/>
      <c r="S2" s="387" t="str">
        <f>HYPERLINK("#'Project level'!A21","Back to Project level sheet")</f>
        <v>Back to Project level sheet</v>
      </c>
      <c r="T2" s="387"/>
      <c r="U2" s="387"/>
    </row>
    <row r="3" spans="1:21" ht="174" customHeight="1" thickBot="1">
      <c r="A3" s="90" t="s">
        <v>500</v>
      </c>
      <c r="B3" s="323" t="s">
        <v>814</v>
      </c>
      <c r="C3" s="324"/>
      <c r="D3" s="324"/>
      <c r="E3" s="324"/>
      <c r="F3" s="324"/>
      <c r="G3" s="324"/>
      <c r="H3" s="324"/>
      <c r="I3" s="324"/>
      <c r="J3" s="324"/>
      <c r="K3" s="324"/>
      <c r="L3" s="324"/>
      <c r="M3" s="325"/>
      <c r="N3" s="122"/>
    </row>
    <row r="4" spans="1:21" ht="14.1" thickBot="1">
      <c r="A4" s="278" t="s">
        <v>502</v>
      </c>
      <c r="B4" s="295"/>
      <c r="C4" s="296"/>
      <c r="D4" s="296"/>
      <c r="E4" s="296"/>
      <c r="F4" s="296"/>
      <c r="G4" s="296"/>
      <c r="H4" s="296"/>
      <c r="I4" s="296"/>
      <c r="J4" s="296"/>
      <c r="K4" s="296"/>
      <c r="L4" s="296"/>
      <c r="M4" s="297"/>
      <c r="N4" s="125"/>
    </row>
    <row r="5" spans="1:21" ht="26.85" customHeight="1" thickBot="1">
      <c r="A5" s="294"/>
      <c r="C5" s="326" t="s">
        <v>77</v>
      </c>
      <c r="D5" s="327"/>
      <c r="E5" s="93" t="s">
        <v>78</v>
      </c>
      <c r="F5" s="93" t="s">
        <v>79</v>
      </c>
      <c r="G5" s="93" t="s">
        <v>80</v>
      </c>
      <c r="H5" s="93" t="s">
        <v>81</v>
      </c>
      <c r="I5" s="93" t="s">
        <v>82</v>
      </c>
      <c r="M5" s="107"/>
    </row>
    <row r="6" spans="1:21" ht="15" thickBot="1">
      <c r="A6" s="294"/>
      <c r="C6" s="328"/>
      <c r="D6" s="329"/>
      <c r="E6" s="94" t="e">
        <f ca="1">IF(VLOOKUP($A$2,Table1[[Practice no.]:[Mt]],3,FALSE)="N/A","",VLOOKUP($A$2,Table1[[Practice no.]:[Mt]],3,FALSE))</f>
        <v>#VALUE!</v>
      </c>
      <c r="F6" s="94" t="e">
        <f ca="1">IF(VLOOKUP($A$2,Table1[[Practice no.]:[F]],4,FALSE)="N/A","",VLOOKUP($A$2,Table1[[Practice no.]:[F]],4,FALSE))</f>
        <v>#VALUE!</v>
      </c>
      <c r="G6" s="94" t="e">
        <f ca="1">IF(VLOOKUP($A$2,Table1[[Practice no.]:[A]],5,FALSE)="N/A","",VLOOKUP($A$2,Table1[[Practice no.]:[A]],5,FALSE))</f>
        <v>#VALUE!</v>
      </c>
      <c r="H6" s="94" t="e">
        <f ca="1">IF(VLOOKUP($A$2,Table1[[Practice no.]:[T]],6,FALSE)="N/A","",VLOOKUP($A$2,Table1[[Practice no.]:[T]],6,FALSE))</f>
        <v>#VALUE!</v>
      </c>
      <c r="I6" s="94" t="e">
        <f ca="1">IF(VLOOKUP($A$2,Table1[[Practice no.]:[PI]],7,FALSE)="N/A","",VLOOKUP($A$2,Table1[[Practice no.]:[PI]],7,FALSE))</f>
        <v>#VALUE!</v>
      </c>
      <c r="M6" s="107"/>
    </row>
    <row r="7" spans="1:21" ht="26.85" customHeight="1" thickBot="1">
      <c r="A7" s="294"/>
      <c r="C7" s="326" t="s">
        <v>83</v>
      </c>
      <c r="D7" s="327"/>
      <c r="E7" s="95" t="s">
        <v>84</v>
      </c>
      <c r="F7" s="330" t="s">
        <v>85</v>
      </c>
      <c r="G7" s="331"/>
      <c r="H7" s="95" t="s">
        <v>86</v>
      </c>
      <c r="I7" s="95" t="s">
        <v>87</v>
      </c>
      <c r="M7" s="107"/>
    </row>
    <row r="8" spans="1:21" ht="15" thickBot="1">
      <c r="A8" s="294"/>
      <c r="C8" s="328"/>
      <c r="D8" s="329"/>
      <c r="E8" s="94" t="e">
        <f ca="1">IF(VLOOKUP($A$2,Table1[[Practice no.]:[LR]],8,FALSE)="N/A","",VLOOKUP(A$2,Table1[[Practice no.]:[LR]],8,FALSE))</f>
        <v>#VALUE!</v>
      </c>
      <c r="F8" s="311" t="e">
        <f ca="1">IF(VLOOKUP($A$2,Table1[[Practice no.]:[PH]],9,FALSE)="N/A","",VLOOKUP($A$2,Table1[[Practice no.]:[PH]],9,FALSE))</f>
        <v>#VALUE!</v>
      </c>
      <c r="G8" s="312"/>
      <c r="H8" s="94" t="e">
        <f ca="1">IF(VLOOKUP($A$2,Table1[[Practice no.]:[EH]],10,FALSE)="N/A","",VLOOKUP($A$2,Table1[[Practice no.]:[EH]],10,FALSE))</f>
        <v>#VALUE!</v>
      </c>
      <c r="I8" s="94" t="e">
        <f ca="1">IF(VLOOKUP($A$2,Table1[[Practice no.]:[UR]],11,FALSE)="N/A","",VLOOKUP($A$2,Table1[[Practice no.]:[UR]],11,FALSE))</f>
        <v>#VALUE!</v>
      </c>
      <c r="M8" s="107"/>
    </row>
    <row r="9" spans="1:21" ht="26.85" customHeight="1" thickBot="1">
      <c r="A9" s="294"/>
      <c r="C9" s="332" t="s">
        <v>88</v>
      </c>
      <c r="D9" s="333"/>
      <c r="E9" s="95" t="s">
        <v>89</v>
      </c>
      <c r="F9" s="95" t="s">
        <v>90</v>
      </c>
      <c r="G9" s="330" t="s">
        <v>91</v>
      </c>
      <c r="H9" s="331"/>
      <c r="I9" s="95" t="s">
        <v>92</v>
      </c>
      <c r="M9" s="107"/>
    </row>
    <row r="10" spans="1:21" ht="15" thickBot="1">
      <c r="A10" s="294"/>
      <c r="C10" s="334"/>
      <c r="D10" s="335"/>
      <c r="E10" s="94" t="e">
        <f ca="1">IF(VLOOKUP($A$2,Table1[[Practice no.]:[P]],12,FALSE)="N/A","",VLOOKUP($A$2,Table1[[Practice no.]:[P]],12,FALSE))</f>
        <v>#VALUE!</v>
      </c>
      <c r="F10" s="94" t="e">
        <f ca="1">IF(VLOOKUP($A$2,Table1[[Practice no.]:[D]],13,FALSE)="N/A","",VLOOKUP($A$2,Table1[[Practice no.]:[D]],13,FALSE))</f>
        <v>#VALUE!</v>
      </c>
      <c r="G10" s="313" t="e">
        <f ca="1">IF(VLOOKUP($A$2,Table1[[Practice no.]:[C]],14,FALSE)="N/A","",VLOOKUP($A$2,Table1[[Practice no.]:[C]],14,FALSE))</f>
        <v>#VALUE!</v>
      </c>
      <c r="H10" s="314"/>
      <c r="I10" s="96" t="e">
        <f ca="1">IF(VLOOKUP($A$2,Table1[[Practice no.]:[M]],15,FALSE)="N/A","",VLOOKUP($A$2,Table1[[Practice no.]:[M]],15,FALSE))</f>
        <v>#VALUE!</v>
      </c>
      <c r="M10" s="107"/>
    </row>
    <row r="11" spans="1:21" ht="14.1" customHeight="1" thickBot="1">
      <c r="A11" s="294"/>
      <c r="C11" s="332" t="s">
        <v>93</v>
      </c>
      <c r="D11" s="333"/>
      <c r="E11" s="95" t="s">
        <v>94</v>
      </c>
      <c r="F11" s="330" t="s">
        <v>95</v>
      </c>
      <c r="G11" s="331"/>
      <c r="H11" s="330" t="s">
        <v>96</v>
      </c>
      <c r="I11" s="331"/>
      <c r="M11" s="107"/>
    </row>
    <row r="12" spans="1:21" ht="15" thickBot="1">
      <c r="A12" s="294"/>
      <c r="C12" s="334"/>
      <c r="D12" s="335"/>
      <c r="E12" s="94" t="e">
        <f ca="1">IF(VLOOKUP($A$2,Table1[[Practice no.]:[In]],16,FALSE)="N/A","",VLOOKUP($A$2,Table1[[Practice no.]:[In]],16,FALSE))</f>
        <v>#VALUE!</v>
      </c>
      <c r="F12" s="311" t="e">
        <f ca="1">IF(VLOOKUP($A$2,Table1[[Practice no.]:[Pr]],17,FALSE)="N/A","",VLOOKUP($A$2,Table1[[Practice no.]:[Pr]],17,FALSE))</f>
        <v>#VALUE!</v>
      </c>
      <c r="G12" s="312"/>
      <c r="H12" s="313" t="e">
        <f ca="1">IF(VLOOKUP($A$2,Table1[[Practice no.]:[Tr]],18,FALSE)="N/A","",VLOOKUP($A$2,Table1[[Practice no.]:[Tr]],18,FALSE))</f>
        <v>#VALUE!</v>
      </c>
      <c r="I12" s="314"/>
      <c r="M12" s="107"/>
    </row>
    <row r="13" spans="1:21">
      <c r="A13" s="294"/>
      <c r="B13" s="315"/>
      <c r="C13" s="316"/>
      <c r="D13" s="316"/>
      <c r="E13" s="316"/>
      <c r="F13" s="316"/>
      <c r="G13" s="316"/>
      <c r="H13" s="316"/>
      <c r="I13" s="316"/>
      <c r="J13" s="316"/>
      <c r="K13" s="316"/>
      <c r="L13" s="316"/>
      <c r="M13" s="317"/>
      <c r="N13" s="125"/>
    </row>
    <row r="14" spans="1:21" ht="14.1" thickBot="1">
      <c r="A14" s="279"/>
      <c r="B14" s="288"/>
      <c r="C14" s="289"/>
      <c r="D14" s="289"/>
      <c r="E14" s="289"/>
      <c r="F14" s="289"/>
      <c r="G14" s="289"/>
      <c r="H14" s="289"/>
      <c r="I14" s="289"/>
      <c r="J14" s="289"/>
      <c r="K14" s="289"/>
      <c r="L14" s="289"/>
      <c r="M14" s="290"/>
      <c r="N14" s="125"/>
    </row>
    <row r="15" spans="1:21">
      <c r="A15" s="278" t="s">
        <v>503</v>
      </c>
      <c r="B15" s="97">
        <v>1</v>
      </c>
      <c r="C15" s="97">
        <v>2</v>
      </c>
      <c r="D15" s="97">
        <v>3</v>
      </c>
      <c r="E15" s="98">
        <v>4</v>
      </c>
      <c r="F15" s="98">
        <v>5</v>
      </c>
      <c r="G15" s="98">
        <v>6</v>
      </c>
      <c r="H15" s="99">
        <v>7</v>
      </c>
      <c r="I15" s="99">
        <v>8</v>
      </c>
      <c r="J15" s="99">
        <v>9</v>
      </c>
      <c r="K15" s="100">
        <v>10</v>
      </c>
      <c r="L15" s="100">
        <v>11</v>
      </c>
      <c r="M15" s="100">
        <v>12</v>
      </c>
      <c r="N15" s="137"/>
    </row>
    <row r="16" spans="1:21" ht="17.100000000000001" thickBot="1">
      <c r="A16" s="294"/>
      <c r="B16" s="101" t="s">
        <v>504</v>
      </c>
      <c r="C16" s="101" t="s">
        <v>505</v>
      </c>
      <c r="D16" s="101" t="s">
        <v>506</v>
      </c>
      <c r="E16" s="102" t="s">
        <v>507</v>
      </c>
      <c r="F16" s="102" t="s">
        <v>508</v>
      </c>
      <c r="G16" s="102" t="s">
        <v>509</v>
      </c>
      <c r="H16" s="103" t="s">
        <v>510</v>
      </c>
      <c r="I16" s="103" t="s">
        <v>511</v>
      </c>
      <c r="J16" s="103" t="s">
        <v>512</v>
      </c>
      <c r="K16" s="104" t="s">
        <v>513</v>
      </c>
      <c r="L16" s="104" t="s">
        <v>514</v>
      </c>
      <c r="M16" s="104" t="s">
        <v>515</v>
      </c>
      <c r="N16" s="137"/>
    </row>
    <row r="17" spans="1:14" ht="23.1" customHeight="1" thickBot="1">
      <c r="A17" s="279"/>
      <c r="B17" s="112" t="e">
        <f ca="1">IF(VLOOKUP($A$2,Table1[[Practice no.]:[ 1 C02]],19,FALSE)="N/A","",VLOOKUP(VLOOKUP($A$2,Table1[[Practice no.]:[ 1 C02]],19,FALSE),List!$A$2:$B$3,2,FALSE))</f>
        <v>#VALUE!</v>
      </c>
      <c r="C17" s="112" t="e">
        <f ca="1">IF(VLOOKUP($A$2,Table1[[Practice no.]:[2 Res]],20,FALSE)="N/A","",VLOOKUP(VLOOKUP($A$2,Table1[[Practice no.]:[2 Res]],20,FALSE),List!$A$2:$B$3,2,FALSE))</f>
        <v>#VALUE!</v>
      </c>
      <c r="D17" s="112" t="e">
        <f ca="1">IF(VLOOKUP($A$2,Table1[[Practice no.]:[3 W&amp;L]],21,FALSE)="N/A","",VLOOKUP(VLOOKUP($A$2,Table1[[Practice no.]:[3 W&amp;L]],21,FALSE),List!$A$2:$B$3,2,FALSE))</f>
        <v>#VALUE!</v>
      </c>
      <c r="E17" s="112" t="e">
        <f ca="1">IF(VLOOKUP($A$2,Table1[[Practice no.]:[4 
Pol]],22,FALSE)="N/A","",VLOOKUP(VLOOKUP($A$2,Table1[[Practice no.]:[4 
Pol]],22,FALSE),List!$A$2:$B$3,2,FALSE))</f>
        <v>#VALUE!</v>
      </c>
      <c r="F17" s="112" t="e">
        <f ca="1">IF(VLOOKUP($A$2,Table1[[Practice no.]:[5 QoL]],23,FALSE)="N/A","",VLOOKUP(VLOOKUP($A$2,Table1[[Practice no.]:[5 QoL]],23,FALSE),List!$A$2:$B$3,2,FALSE))</f>
        <v>#VALUE!</v>
      </c>
      <c r="G17" s="112" t="e">
        <f ca="1">IF(VLOOKUP($A$2,Table1[[Practice no.]:[6 
Bio]],24,FALSE)="N/A","",VLOOKUP(VLOOKUP($A$2,Table1[[Practice no.]:[6 
Bio]],24,FALSE),List!$A$2:$B$3,2,FALSE))</f>
        <v>#VALUE!</v>
      </c>
      <c r="H17" s="112" t="e">
        <f ca="1">IF(VLOOKUP($A$2,Table1[[Practice no.]:[7 
Dis]],25,FALSE)="N/A","",VLOOKUP(VLOOKUP($A$2,Table1[[Practice no.]:[7 
Dis]],25,FALSE),List!$A$2:$B$3,2,FALSE))</f>
        <v>#VALUE!</v>
      </c>
      <c r="I17" s="112" t="e">
        <f ca="1">IF(VLOOKUP($A$2,Table1[[Practice no.]:[8 
Mat]],26,FALSE)="N/A","",VLOOKUP(VLOOKUP($A$2,Table1[[Practice no.]:[8 
Mat]],26,FALSE),List!$A$2:$B$3,2,FALSE))</f>
        <v>#VALUE!</v>
      </c>
      <c r="J17" s="112" t="e">
        <f ca="1">IF(VLOOKUP($A$2,Table1[[Practice no.]:[9 
Inc]],27,FALSE)="N/A","",VLOOKUP(VLOOKUP($A$2,Table1[[Practice no.]:[9 
Inc]],27,FALSE),List!$A$2:$B$3,2,FALSE))</f>
        <v>#VALUE!</v>
      </c>
      <c r="K17" s="112" t="e">
        <f ca="1">IF(VLOOKUP($A$2,Table1[[Practice no.]:[10 Con]],28,FALSE)="N/A","",VLOOKUP(VLOOKUP($A$2,Table1[[Practice no.]:[10 Con]],28,FALSE),List!$A$2:$B$3,2,FALSE))</f>
        <v>#VALUE!</v>
      </c>
      <c r="L17" s="112" t="e">
        <f ca="1">IF(VLOOKUP($A$2,Table1[[Practice no.]:[11 Saf]],29,FALSE)="N/A","",VLOOKUP(VLOOKUP($A$2,Table1[[Practice no.]:[11 Saf]],29,FALSE),List!$A$2:$B$3,2,FALSE))</f>
        <v>#VALUE!</v>
      </c>
      <c r="M17" s="112" t="e">
        <f ca="1">IF(VLOOKUP($A$2,Table1[[Practice no.]:[12 Aff]],30,FALSE)="N/A","",VLOOKUP(VLOOKUP($A$2,Table1[[Practice no.]:[12 Aff]],30,FALSE),List!$A$2:$B$3,2,FALSE))</f>
        <v>#VALUE!</v>
      </c>
      <c r="N17" s="138"/>
    </row>
    <row r="18" spans="1:14" ht="125.85" customHeight="1">
      <c r="A18" s="278" t="s">
        <v>516</v>
      </c>
      <c r="B18" s="298" t="s">
        <v>815</v>
      </c>
      <c r="C18" s="299"/>
      <c r="D18" s="299"/>
      <c r="E18" s="299"/>
      <c r="F18" s="299"/>
      <c r="G18" s="299"/>
      <c r="H18" s="299"/>
      <c r="I18" s="299"/>
      <c r="J18" s="299"/>
      <c r="K18" s="299"/>
      <c r="L18" s="299"/>
      <c r="M18" s="300"/>
      <c r="N18" s="133"/>
    </row>
    <row r="19" spans="1:14" ht="285.75" customHeight="1" thickBot="1">
      <c r="A19" s="279"/>
      <c r="B19" s="301"/>
      <c r="C19" s="302"/>
      <c r="D19" s="302"/>
      <c r="E19" s="302"/>
      <c r="F19" s="302"/>
      <c r="G19" s="302"/>
      <c r="H19" s="302"/>
      <c r="I19" s="302"/>
      <c r="J19" s="302"/>
      <c r="K19" s="302"/>
      <c r="L19" s="302"/>
      <c r="M19" s="303"/>
      <c r="N19" s="133"/>
    </row>
    <row r="20" spans="1:14" ht="234.75" customHeight="1">
      <c r="A20" s="304" t="s">
        <v>518</v>
      </c>
      <c r="B20" s="120"/>
      <c r="C20" s="121"/>
      <c r="D20" s="121"/>
      <c r="E20" s="121"/>
      <c r="F20" s="121"/>
      <c r="G20" s="121"/>
      <c r="H20" s="121"/>
      <c r="I20" s="121"/>
      <c r="J20" s="121"/>
      <c r="K20" s="121"/>
      <c r="L20" s="121"/>
      <c r="M20" s="124"/>
      <c r="N20" s="134"/>
    </row>
    <row r="21" spans="1:14" ht="30.75" customHeight="1">
      <c r="A21" s="338"/>
      <c r="B21" s="390" t="s">
        <v>816</v>
      </c>
      <c r="C21" s="388"/>
      <c r="D21" s="388"/>
      <c r="E21" s="388"/>
      <c r="F21" s="388"/>
      <c r="G21" s="177"/>
      <c r="H21" s="388" t="s">
        <v>817</v>
      </c>
      <c r="I21" s="388"/>
      <c r="J21" s="388"/>
      <c r="K21" s="388"/>
      <c r="L21" s="388"/>
      <c r="M21" s="389"/>
      <c r="N21" s="127"/>
    </row>
    <row r="22" spans="1:14">
      <c r="A22" s="338"/>
      <c r="B22" s="336"/>
      <c r="C22" s="337"/>
      <c r="D22" s="337"/>
      <c r="E22" s="337"/>
      <c r="F22" s="337"/>
      <c r="G22" s="337"/>
      <c r="H22" s="119"/>
      <c r="I22" s="119"/>
      <c r="J22" s="122"/>
      <c r="K22" s="116"/>
      <c r="L22" s="116"/>
      <c r="M22" s="117"/>
      <c r="N22" s="116"/>
    </row>
    <row r="23" spans="1:14" ht="14.1" thickBot="1">
      <c r="A23" s="305"/>
      <c r="B23" s="339"/>
      <c r="C23" s="340"/>
      <c r="D23" s="340"/>
      <c r="E23" s="340"/>
      <c r="F23" s="340"/>
      <c r="G23" s="340"/>
      <c r="H23" s="115"/>
      <c r="I23" s="115"/>
      <c r="J23" s="115"/>
      <c r="K23" s="115"/>
      <c r="L23" s="115"/>
      <c r="M23" s="176"/>
      <c r="N23" s="119"/>
    </row>
    <row r="24" spans="1:14" ht="14.1" thickBot="1">
      <c r="A24" s="278" t="s">
        <v>57</v>
      </c>
      <c r="B24" s="295"/>
      <c r="C24" s="296"/>
      <c r="D24" s="296"/>
      <c r="E24" s="296"/>
      <c r="F24" s="296"/>
      <c r="G24" s="296"/>
      <c r="H24" s="296"/>
      <c r="I24" s="296"/>
      <c r="J24" s="296"/>
      <c r="K24" s="296"/>
      <c r="L24" s="296"/>
      <c r="M24" s="297"/>
      <c r="N24" s="125"/>
    </row>
    <row r="25" spans="1:14" ht="32.1" customHeight="1" thickBot="1">
      <c r="A25" s="294"/>
      <c r="C25" s="286" t="s">
        <v>42</v>
      </c>
      <c r="D25" s="287"/>
      <c r="E25" s="105" t="e">
        <f ca="1">IF(VLOOKUP($A$2,Table1[[Practice no.]:[1]],31,FALSE)="N/A","",VLOOKUP($A$2,Table1[[Practice no.]:[1]],31,FALSE))</f>
        <v>#VALUE!</v>
      </c>
      <c r="F25" s="286" t="s">
        <v>520</v>
      </c>
      <c r="G25" s="287"/>
      <c r="H25" s="105" t="e">
        <f ca="1">IF(VLOOKUP($A$2,Table1[[Practice no.]:[7]],37,FALSE)="N/A","",VLOOKUP($A$2,Table1[[Practice no.]:[7]],37,FALSE))</f>
        <v>#VALUE!</v>
      </c>
      <c r="M25" s="107"/>
    </row>
    <row r="26" spans="1:14" ht="32.1" customHeight="1" thickBot="1">
      <c r="A26" s="294"/>
      <c r="C26" s="286" t="s">
        <v>44</v>
      </c>
      <c r="D26" s="287"/>
      <c r="E26" s="105" t="e">
        <f ca="1">IF(VLOOKUP($A$2,Table1[[Practice no.]:[2]],32,FALSE)="N/A","",VLOOKUP($A$2,Table1[[Practice no.]:[2]],32,FALSE))</f>
        <v>#VALUE!</v>
      </c>
      <c r="F26" s="286" t="s">
        <v>45</v>
      </c>
      <c r="G26" s="287"/>
      <c r="H26" s="105" t="e">
        <f ca="1">IF(VLOOKUP($A$2,Table1[[Practice no.]:[8]],38,FALSE)="N/A","",VLOOKUP($A$2,Table1[[Practice no.]:[8]],38,FALSE))</f>
        <v>#VALUE!</v>
      </c>
      <c r="M26" s="107"/>
    </row>
    <row r="27" spans="1:14" ht="32.1" customHeight="1" thickBot="1">
      <c r="A27" s="294"/>
      <c r="C27" s="286" t="s">
        <v>46</v>
      </c>
      <c r="D27" s="287"/>
      <c r="E27" s="105" t="e">
        <f ca="1">IF(VLOOKUP($A$2,Table1[[Practice no.]:[3]],33,FALSE)="N/A","",VLOOKUP($A$2,Table1[[Practice no.]:[3]],33,FALSE))</f>
        <v>#VALUE!</v>
      </c>
      <c r="F27" s="286" t="s">
        <v>47</v>
      </c>
      <c r="G27" s="287"/>
      <c r="H27" s="105" t="e">
        <f ca="1">IF(VLOOKUP($A$2,Table1[[Practice no.]:[9]],39,FALSE)="N/A","",VLOOKUP($A$2,Table1[[Practice no.]:[9]],39,FALSE))</f>
        <v>#VALUE!</v>
      </c>
      <c r="M27" s="107"/>
    </row>
    <row r="28" spans="1:14" ht="32.1" customHeight="1" thickBot="1">
      <c r="A28" s="294"/>
      <c r="C28" s="286" t="s">
        <v>48</v>
      </c>
      <c r="D28" s="287"/>
      <c r="E28" s="105" t="e">
        <f ca="1">IF(VLOOKUP($A$2,Table1[[Practice no.]:[4]],34,FALSE)="N/A","",VLOOKUP($A$2,Table1[[Practice no.]:[4]],34,FALSE))</f>
        <v>#VALUE!</v>
      </c>
      <c r="F28" s="286" t="s">
        <v>49</v>
      </c>
      <c r="G28" s="287"/>
      <c r="H28" s="105" t="e">
        <f ca="1">IF(VLOOKUP($A$2,Table1[[Practice no.]:[10]],40,FALSE)="N/A","",VLOOKUP($A$2,Table1[[Practice no.]:[10]],40,FALSE))</f>
        <v>#VALUE!</v>
      </c>
      <c r="M28" s="107"/>
    </row>
    <row r="29" spans="1:14" ht="32.1" customHeight="1" thickBot="1">
      <c r="A29" s="294"/>
      <c r="C29" s="286" t="s">
        <v>50</v>
      </c>
      <c r="D29" s="287"/>
      <c r="E29" s="105" t="e">
        <f ca="1">IF(VLOOKUP($A$2,Table1[[Practice no.]:[5]],35,FALSE)="N/A","",VLOOKUP($A$2,Table1[[Practice no.]:[5]],35,FALSE))</f>
        <v>#VALUE!</v>
      </c>
      <c r="F29" s="286" t="s">
        <v>51</v>
      </c>
      <c r="G29" s="287"/>
      <c r="H29" s="105" t="e">
        <f ca="1">IF(VLOOKUP($A$2,Table1[[Practice no.]:[11]],41,FALSE)="N/A","",VLOOKUP($A$2,Table1[[Practice no.]:[11]],41,FALSE))</f>
        <v>#VALUE!</v>
      </c>
      <c r="M29" s="107"/>
    </row>
    <row r="30" spans="1:14" ht="32.1" customHeight="1" thickBot="1">
      <c r="A30" s="294"/>
      <c r="C30" s="286" t="s">
        <v>52</v>
      </c>
      <c r="D30" s="287"/>
      <c r="E30" s="105" t="e">
        <f ca="1">IF(VLOOKUP($A$2,Table1[[Practice no.]:[6]],36,FALSE)="N/A","",VLOOKUP($A$2,Table1[[Practice no.]:[6]],36,FALSE))</f>
        <v>#VALUE!</v>
      </c>
      <c r="F30" s="286" t="s">
        <v>53</v>
      </c>
      <c r="G30" s="287"/>
      <c r="H30" s="105" t="e">
        <f ca="1">IF(VLOOKUP($A$2,Table1[[Practice no.]:[12]],42,FALSE)="N/A","",VLOOKUP($A$2,Table1[[Practice no.]:[12]],42,FALSE))</f>
        <v>#VALUE!</v>
      </c>
      <c r="M30" s="107"/>
    </row>
    <row r="31" spans="1:14" ht="14.1" thickBot="1">
      <c r="A31" s="279"/>
      <c r="B31" s="288"/>
      <c r="C31" s="289"/>
      <c r="D31" s="289"/>
      <c r="E31" s="289"/>
      <c r="F31" s="289"/>
      <c r="G31" s="289"/>
      <c r="H31" s="289"/>
      <c r="I31" s="289"/>
      <c r="J31" s="289"/>
      <c r="K31" s="289"/>
      <c r="L31" s="289"/>
      <c r="M31" s="290"/>
      <c r="N31" s="125"/>
    </row>
    <row r="32" spans="1:14" ht="252" customHeight="1" thickBot="1">
      <c r="A32" s="92" t="s">
        <v>521</v>
      </c>
      <c r="B32" s="291" t="s">
        <v>818</v>
      </c>
      <c r="C32" s="292"/>
      <c r="D32" s="292"/>
      <c r="E32" s="292"/>
      <c r="F32" s="292"/>
      <c r="G32" s="292"/>
      <c r="H32" s="292"/>
      <c r="I32" s="292"/>
      <c r="J32" s="292"/>
      <c r="K32" s="292"/>
      <c r="L32" s="292"/>
      <c r="M32" s="293"/>
      <c r="N32" s="122"/>
    </row>
    <row r="33" spans="1:14" ht="80.849999999999994" customHeight="1">
      <c r="A33" s="278" t="s">
        <v>523</v>
      </c>
      <c r="B33" s="394" t="s">
        <v>776</v>
      </c>
      <c r="C33" s="362"/>
      <c r="D33" s="362"/>
      <c r="E33" s="362"/>
      <c r="F33" s="362"/>
      <c r="G33" s="362"/>
      <c r="H33" s="362"/>
      <c r="I33" s="362"/>
      <c r="J33" s="362"/>
      <c r="K33" s="362"/>
      <c r="L33" s="362"/>
      <c r="M33" s="363"/>
      <c r="N33" s="133"/>
    </row>
    <row r="34" spans="1:14" ht="193.35" customHeight="1" thickBot="1">
      <c r="A34" s="279"/>
      <c r="B34" s="364"/>
      <c r="C34" s="365"/>
      <c r="D34" s="365"/>
      <c r="E34" s="365"/>
      <c r="F34" s="365"/>
      <c r="G34" s="365"/>
      <c r="H34" s="365"/>
      <c r="I34" s="365"/>
      <c r="J34" s="365"/>
      <c r="K34" s="365"/>
      <c r="L34" s="365"/>
      <c r="M34" s="366"/>
      <c r="N34" s="133"/>
    </row>
  </sheetData>
  <sheetProtection sheet="1" objects="1" scenarios="1"/>
  <mergeCells count="46">
    <mergeCell ref="B2:M2"/>
    <mergeCell ref="O2:Q2"/>
    <mergeCell ref="S2:U2"/>
    <mergeCell ref="B3:M3"/>
    <mergeCell ref="A4:A14"/>
    <mergeCell ref="B4:M4"/>
    <mergeCell ref="C5:D6"/>
    <mergeCell ref="C7:D8"/>
    <mergeCell ref="F7:G7"/>
    <mergeCell ref="F8:G8"/>
    <mergeCell ref="C9:D10"/>
    <mergeCell ref="G9:H9"/>
    <mergeCell ref="G10:H10"/>
    <mergeCell ref="C11:D12"/>
    <mergeCell ref="F11:G11"/>
    <mergeCell ref="H11:I11"/>
    <mergeCell ref="F12:G12"/>
    <mergeCell ref="H12:I12"/>
    <mergeCell ref="A15:A17"/>
    <mergeCell ref="A18:A19"/>
    <mergeCell ref="B18:M19"/>
    <mergeCell ref="A20:A23"/>
    <mergeCell ref="H21:M21"/>
    <mergeCell ref="B22:G22"/>
    <mergeCell ref="B23:G23"/>
    <mergeCell ref="F27:G27"/>
    <mergeCell ref="F25:G25"/>
    <mergeCell ref="C26:D26"/>
    <mergeCell ref="F26:G26"/>
    <mergeCell ref="C27:D27"/>
    <mergeCell ref="C28:D28"/>
    <mergeCell ref="F28:G28"/>
    <mergeCell ref="B13:M13"/>
    <mergeCell ref="B14:M14"/>
    <mergeCell ref="A33:A34"/>
    <mergeCell ref="B33:M34"/>
    <mergeCell ref="B21:F21"/>
    <mergeCell ref="C29:D29"/>
    <mergeCell ref="F29:G29"/>
    <mergeCell ref="C30:D30"/>
    <mergeCell ref="F30:G30"/>
    <mergeCell ref="B31:M31"/>
    <mergeCell ref="B32:M32"/>
    <mergeCell ref="A24:A31"/>
    <mergeCell ref="B24:M24"/>
    <mergeCell ref="C25:D25"/>
  </mergeCells>
  <pageMargins left="0.7" right="0.7" top="0.75" bottom="0.75" header="0.3" footer="0.3"/>
  <headerFooter>
    <oddFooter>&amp;C_x000D_&amp;1#&amp;"Calibri"&amp;8&amp;K000000 INTERNAL. This information is accessible to ADB Management and staff. It may be shared outside ADB with appropriate permission.</oddFooter>
  </headerFooter>
  <drawing r:id="rId1"/>
</worksheet>
</file>

<file path=xl/worksheets/sheet6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1015473-79C4-4DBE-ADC6-922E21DEE148}">
  <sheetPr codeName="Sheet60"/>
  <dimension ref="A1:U34"/>
  <sheetViews>
    <sheetView zoomScale="70" zoomScaleNormal="70" workbookViewId="0">
      <pane ySplit="2" topLeftCell="A32" activePane="bottomLeft" state="frozen"/>
      <selection pane="bottomLeft" activeCell="A2" sqref="A2"/>
      <selection activeCell="A2" sqref="A2"/>
    </sheetView>
  </sheetViews>
  <sheetFormatPr defaultColWidth="8.85546875" defaultRowHeight="12.95"/>
  <cols>
    <col min="1" max="1" width="15.28515625" style="106" customWidth="1"/>
    <col min="2" max="13" width="11.85546875" style="106" customWidth="1"/>
    <col min="14" max="14" width="5.140625" style="106" customWidth="1"/>
    <col min="15" max="16" width="8.85546875" style="106"/>
    <col min="17" max="17" width="8.85546875" style="106" customWidth="1"/>
    <col min="18" max="18" width="2.28515625" style="106" customWidth="1"/>
    <col min="19" max="16384" width="8.85546875" style="106"/>
  </cols>
  <sheetData>
    <row r="1" spans="1:21" ht="14.1" thickBot="1"/>
    <row r="2" spans="1:21" ht="22.35" customHeight="1" thickBot="1">
      <c r="A2" s="89" t="e" cm="1">
        <f t="array" aca="1" ref="A2" ca="1">MID(CELL("filename",A2),FIND("]",CELL("filename",A2))+1,255)</f>
        <v>#VALUE!</v>
      </c>
      <c r="B2" s="318" t="e">
        <f ca="1">IF(VLOOKUP(A2,'Raw Data'!C6:D154,2,FALSE)="","",VLOOKUP(A2,'Raw Data'!C6:D154,2,FALSE))</f>
        <v>#VALUE!</v>
      </c>
      <c r="C2" s="319"/>
      <c r="D2" s="319"/>
      <c r="E2" s="319"/>
      <c r="F2" s="319"/>
      <c r="G2" s="319"/>
      <c r="H2" s="319"/>
      <c r="I2" s="319"/>
      <c r="J2" s="319"/>
      <c r="K2" s="319"/>
      <c r="L2" s="319"/>
      <c r="M2" s="320"/>
      <c r="N2" s="136"/>
      <c r="O2" s="386" t="str">
        <f>HYPERLINK("#'National level'!A15","Back to National level sheet")</f>
        <v>Back to National level sheet</v>
      </c>
      <c r="P2" s="321"/>
      <c r="Q2" s="321"/>
      <c r="S2" s="387" t="str">
        <f>HYPERLINK("#'Project level'!A21","Back to Project level sheet")</f>
        <v>Back to Project level sheet</v>
      </c>
      <c r="T2" s="387"/>
      <c r="U2" s="387"/>
    </row>
    <row r="3" spans="1:21" ht="174" customHeight="1" thickBot="1">
      <c r="A3" s="90" t="s">
        <v>500</v>
      </c>
      <c r="B3" s="323" t="s">
        <v>819</v>
      </c>
      <c r="C3" s="324"/>
      <c r="D3" s="324"/>
      <c r="E3" s="324"/>
      <c r="F3" s="324"/>
      <c r="G3" s="324"/>
      <c r="H3" s="324"/>
      <c r="I3" s="324"/>
      <c r="J3" s="324"/>
      <c r="K3" s="324"/>
      <c r="L3" s="324"/>
      <c r="M3" s="325"/>
      <c r="N3" s="122"/>
    </row>
    <row r="4" spans="1:21" ht="14.1" thickBot="1">
      <c r="A4" s="278" t="s">
        <v>502</v>
      </c>
      <c r="B4" s="295"/>
      <c r="C4" s="296"/>
      <c r="D4" s="296"/>
      <c r="E4" s="296"/>
      <c r="F4" s="296"/>
      <c r="G4" s="296"/>
      <c r="H4" s="296"/>
      <c r="I4" s="296"/>
      <c r="J4" s="296"/>
      <c r="K4" s="296"/>
      <c r="L4" s="296"/>
      <c r="M4" s="297"/>
      <c r="N4" s="125"/>
    </row>
    <row r="5" spans="1:21" ht="26.85" customHeight="1" thickBot="1">
      <c r="A5" s="294"/>
      <c r="C5" s="326" t="s">
        <v>77</v>
      </c>
      <c r="D5" s="327"/>
      <c r="E5" s="93" t="s">
        <v>78</v>
      </c>
      <c r="F5" s="93" t="s">
        <v>79</v>
      </c>
      <c r="G5" s="93" t="s">
        <v>80</v>
      </c>
      <c r="H5" s="93" t="s">
        <v>81</v>
      </c>
      <c r="I5" s="93" t="s">
        <v>82</v>
      </c>
      <c r="M5" s="107"/>
    </row>
    <row r="6" spans="1:21" ht="15" thickBot="1">
      <c r="A6" s="294"/>
      <c r="C6" s="328"/>
      <c r="D6" s="329"/>
      <c r="E6" s="94" t="e">
        <f ca="1">IF(VLOOKUP($A$2,Table1[[Practice no.]:[Mt]],3,FALSE)="N/A","",VLOOKUP($A$2,Table1[[Practice no.]:[Mt]],3,FALSE))</f>
        <v>#VALUE!</v>
      </c>
      <c r="F6" s="94" t="e">
        <f ca="1">IF(VLOOKUP($A$2,Table1[[Practice no.]:[F]],4,FALSE)="N/A","",VLOOKUP($A$2,Table1[[Practice no.]:[F]],4,FALSE))</f>
        <v>#VALUE!</v>
      </c>
      <c r="G6" s="94" t="e">
        <f ca="1">IF(VLOOKUP($A$2,Table1[[Practice no.]:[A]],5,FALSE)="N/A","",VLOOKUP($A$2,Table1[[Practice no.]:[A]],5,FALSE))</f>
        <v>#VALUE!</v>
      </c>
      <c r="H6" s="94" t="e">
        <f ca="1">IF(VLOOKUP($A$2,Table1[[Practice no.]:[T]],6,FALSE)="N/A","",VLOOKUP($A$2,Table1[[Practice no.]:[T]],6,FALSE))</f>
        <v>#VALUE!</v>
      </c>
      <c r="I6" s="94" t="e">
        <f ca="1">IF(VLOOKUP($A$2,Table1[[Practice no.]:[PI]],7,FALSE)="N/A","",VLOOKUP($A$2,Table1[[Practice no.]:[PI]],7,FALSE))</f>
        <v>#VALUE!</v>
      </c>
      <c r="M6" s="107"/>
    </row>
    <row r="7" spans="1:21" ht="26.85" customHeight="1" thickBot="1">
      <c r="A7" s="294"/>
      <c r="C7" s="326" t="s">
        <v>83</v>
      </c>
      <c r="D7" s="327"/>
      <c r="E7" s="95" t="s">
        <v>84</v>
      </c>
      <c r="F7" s="330" t="s">
        <v>85</v>
      </c>
      <c r="G7" s="331"/>
      <c r="H7" s="95" t="s">
        <v>86</v>
      </c>
      <c r="I7" s="95" t="s">
        <v>87</v>
      </c>
      <c r="M7" s="107"/>
    </row>
    <row r="8" spans="1:21" ht="15" thickBot="1">
      <c r="A8" s="294"/>
      <c r="C8" s="328"/>
      <c r="D8" s="329"/>
      <c r="E8" s="94" t="e">
        <f ca="1">IF(VLOOKUP($A$2,Table1[[Practice no.]:[LR]],8,FALSE)="N/A","",VLOOKUP(A$2,Table1[[Practice no.]:[LR]],8,FALSE))</f>
        <v>#VALUE!</v>
      </c>
      <c r="F8" s="311" t="e">
        <f ca="1">IF(VLOOKUP($A$2,Table1[[Practice no.]:[PH]],9,FALSE)="N/A","",VLOOKUP($A$2,Table1[[Practice no.]:[PH]],9,FALSE))</f>
        <v>#VALUE!</v>
      </c>
      <c r="G8" s="312"/>
      <c r="H8" s="94" t="e">
        <f ca="1">IF(VLOOKUP($A$2,Table1[[Practice no.]:[EH]],10,FALSE)="N/A","",VLOOKUP($A$2,Table1[[Practice no.]:[EH]],10,FALSE))</f>
        <v>#VALUE!</v>
      </c>
      <c r="I8" s="94" t="e">
        <f ca="1">IF(VLOOKUP($A$2,Table1[[Practice no.]:[UR]],11,FALSE)="N/A","",VLOOKUP($A$2,Table1[[Practice no.]:[UR]],11,FALSE))</f>
        <v>#VALUE!</v>
      </c>
      <c r="M8" s="107"/>
    </row>
    <row r="9" spans="1:21" ht="26.85" customHeight="1" thickBot="1">
      <c r="A9" s="294"/>
      <c r="C9" s="332" t="s">
        <v>88</v>
      </c>
      <c r="D9" s="333"/>
      <c r="E9" s="95" t="s">
        <v>89</v>
      </c>
      <c r="F9" s="95" t="s">
        <v>90</v>
      </c>
      <c r="G9" s="330" t="s">
        <v>91</v>
      </c>
      <c r="H9" s="331"/>
      <c r="I9" s="95" t="s">
        <v>92</v>
      </c>
      <c r="M9" s="107"/>
    </row>
    <row r="10" spans="1:21" ht="15" thickBot="1">
      <c r="A10" s="294"/>
      <c r="C10" s="334"/>
      <c r="D10" s="335"/>
      <c r="E10" s="94" t="e">
        <f ca="1">IF(VLOOKUP($A$2,Table1[[Practice no.]:[P]],12,FALSE)="N/A","",VLOOKUP($A$2,Table1[[Practice no.]:[P]],12,FALSE))</f>
        <v>#VALUE!</v>
      </c>
      <c r="F10" s="94" t="e">
        <f ca="1">IF(VLOOKUP($A$2,Table1[[Practice no.]:[D]],13,FALSE)="N/A","",VLOOKUP($A$2,Table1[[Practice no.]:[D]],13,FALSE))</f>
        <v>#VALUE!</v>
      </c>
      <c r="G10" s="313" t="e">
        <f ca="1">IF(VLOOKUP($A$2,Table1[[Practice no.]:[C]],14,FALSE)="N/A","",VLOOKUP($A$2,Table1[[Practice no.]:[C]],14,FALSE))</f>
        <v>#VALUE!</v>
      </c>
      <c r="H10" s="314"/>
      <c r="I10" s="96" t="e">
        <f ca="1">IF(VLOOKUP($A$2,Table1[[Practice no.]:[M]],15,FALSE)="N/A","",VLOOKUP($A$2,Table1[[Practice no.]:[M]],15,FALSE))</f>
        <v>#VALUE!</v>
      </c>
      <c r="M10" s="107"/>
    </row>
    <row r="11" spans="1:21" ht="14.1" customHeight="1" thickBot="1">
      <c r="A11" s="294"/>
      <c r="C11" s="332" t="s">
        <v>93</v>
      </c>
      <c r="D11" s="333"/>
      <c r="E11" s="95" t="s">
        <v>94</v>
      </c>
      <c r="F11" s="330" t="s">
        <v>95</v>
      </c>
      <c r="G11" s="331"/>
      <c r="H11" s="330" t="s">
        <v>96</v>
      </c>
      <c r="I11" s="331"/>
      <c r="M11" s="107"/>
    </row>
    <row r="12" spans="1:21" ht="15" thickBot="1">
      <c r="A12" s="294"/>
      <c r="C12" s="334"/>
      <c r="D12" s="335"/>
      <c r="E12" s="94" t="e">
        <f ca="1">IF(VLOOKUP($A$2,Table1[[Practice no.]:[In]],16,FALSE)="N/A","",VLOOKUP($A$2,Table1[[Practice no.]:[In]],16,FALSE))</f>
        <v>#VALUE!</v>
      </c>
      <c r="F12" s="311" t="e">
        <f ca="1">IF(VLOOKUP($A$2,Table1[[Practice no.]:[Pr]],17,FALSE)="N/A","",VLOOKUP($A$2,Table1[[Practice no.]:[Pr]],17,FALSE))</f>
        <v>#VALUE!</v>
      </c>
      <c r="G12" s="312"/>
      <c r="H12" s="313" t="e">
        <f ca="1">IF(VLOOKUP($A$2,Table1[[Practice no.]:[Tr]],18,FALSE)="N/A","",VLOOKUP($A$2,Table1[[Practice no.]:[Tr]],18,FALSE))</f>
        <v>#VALUE!</v>
      </c>
      <c r="I12" s="314"/>
      <c r="M12" s="107"/>
    </row>
    <row r="13" spans="1:21">
      <c r="A13" s="294"/>
      <c r="B13" s="315"/>
      <c r="C13" s="316"/>
      <c r="D13" s="316"/>
      <c r="E13" s="316"/>
      <c r="F13" s="316"/>
      <c r="G13" s="316"/>
      <c r="H13" s="316"/>
      <c r="I13" s="316"/>
      <c r="J13" s="316"/>
      <c r="K13" s="316"/>
      <c r="L13" s="316"/>
      <c r="M13" s="317"/>
      <c r="N13" s="125"/>
    </row>
    <row r="14" spans="1:21" ht="14.1" thickBot="1">
      <c r="A14" s="279"/>
      <c r="B14" s="288"/>
      <c r="C14" s="289"/>
      <c r="D14" s="289"/>
      <c r="E14" s="289"/>
      <c r="F14" s="289"/>
      <c r="G14" s="289"/>
      <c r="H14" s="289"/>
      <c r="I14" s="289"/>
      <c r="J14" s="289"/>
      <c r="K14" s="289"/>
      <c r="L14" s="289"/>
      <c r="M14" s="290"/>
      <c r="N14" s="125"/>
    </row>
    <row r="15" spans="1:21">
      <c r="A15" s="278" t="s">
        <v>503</v>
      </c>
      <c r="B15" s="97">
        <v>1</v>
      </c>
      <c r="C15" s="97">
        <v>2</v>
      </c>
      <c r="D15" s="97">
        <v>3</v>
      </c>
      <c r="E15" s="98">
        <v>4</v>
      </c>
      <c r="F15" s="98">
        <v>5</v>
      </c>
      <c r="G15" s="98">
        <v>6</v>
      </c>
      <c r="H15" s="99">
        <v>7</v>
      </c>
      <c r="I15" s="99">
        <v>8</v>
      </c>
      <c r="J15" s="99">
        <v>9</v>
      </c>
      <c r="K15" s="100">
        <v>10</v>
      </c>
      <c r="L15" s="100">
        <v>11</v>
      </c>
      <c r="M15" s="100">
        <v>12</v>
      </c>
      <c r="N15" s="137"/>
    </row>
    <row r="16" spans="1:21" ht="17.100000000000001" thickBot="1">
      <c r="A16" s="294"/>
      <c r="B16" s="101" t="s">
        <v>504</v>
      </c>
      <c r="C16" s="101" t="s">
        <v>505</v>
      </c>
      <c r="D16" s="101" t="s">
        <v>506</v>
      </c>
      <c r="E16" s="102" t="s">
        <v>507</v>
      </c>
      <c r="F16" s="102" t="s">
        <v>508</v>
      </c>
      <c r="G16" s="102" t="s">
        <v>509</v>
      </c>
      <c r="H16" s="103" t="s">
        <v>510</v>
      </c>
      <c r="I16" s="103" t="s">
        <v>511</v>
      </c>
      <c r="J16" s="103" t="s">
        <v>512</v>
      </c>
      <c r="K16" s="104" t="s">
        <v>513</v>
      </c>
      <c r="L16" s="104" t="s">
        <v>514</v>
      </c>
      <c r="M16" s="104" t="s">
        <v>515</v>
      </c>
      <c r="N16" s="137"/>
    </row>
    <row r="17" spans="1:14" ht="23.1" customHeight="1" thickBot="1">
      <c r="A17" s="279"/>
      <c r="B17" s="112" t="e">
        <f ca="1">IF(VLOOKUP($A$2,Table1[[Practice no.]:[ 1 C02]],19,FALSE)="N/A","",VLOOKUP(VLOOKUP($A$2,Table1[[Practice no.]:[ 1 C02]],19,FALSE),List!$A$2:$B$3,2,FALSE))</f>
        <v>#VALUE!</v>
      </c>
      <c r="C17" s="112" t="e">
        <f ca="1">IF(VLOOKUP($A$2,Table1[[Practice no.]:[2 Res]],20,FALSE)="N/A","",VLOOKUP(VLOOKUP($A$2,Table1[[Practice no.]:[2 Res]],20,FALSE),List!$A$2:$B$3,2,FALSE))</f>
        <v>#VALUE!</v>
      </c>
      <c r="D17" s="112" t="e">
        <f ca="1">IF(VLOOKUP($A$2,Table1[[Practice no.]:[3 W&amp;L]],21,FALSE)="N/A","",VLOOKUP(VLOOKUP($A$2,Table1[[Practice no.]:[3 W&amp;L]],21,FALSE),List!$A$2:$B$3,2,FALSE))</f>
        <v>#VALUE!</v>
      </c>
      <c r="E17" s="112" t="e">
        <f ca="1">IF(VLOOKUP($A$2,Table1[[Practice no.]:[4 
Pol]],22,FALSE)="N/A","",VLOOKUP(VLOOKUP($A$2,Table1[[Practice no.]:[4 
Pol]],22,FALSE),List!$A$2:$B$3,2,FALSE))</f>
        <v>#VALUE!</v>
      </c>
      <c r="F17" s="112" t="e">
        <f ca="1">IF(VLOOKUP($A$2,Table1[[Practice no.]:[5 QoL]],23,FALSE)="N/A","",VLOOKUP(VLOOKUP($A$2,Table1[[Practice no.]:[5 QoL]],23,FALSE),List!$A$2:$B$3,2,FALSE))</f>
        <v>#VALUE!</v>
      </c>
      <c r="G17" s="112" t="e">
        <f ca="1">IF(VLOOKUP($A$2,Table1[[Practice no.]:[6 
Bio]],24,FALSE)="N/A","",VLOOKUP(VLOOKUP($A$2,Table1[[Practice no.]:[6 
Bio]],24,FALSE),List!$A$2:$B$3,2,FALSE))</f>
        <v>#VALUE!</v>
      </c>
      <c r="H17" s="112" t="e">
        <f ca="1">IF(VLOOKUP($A$2,Table1[[Practice no.]:[7 
Dis]],25,FALSE)="N/A","",VLOOKUP(VLOOKUP($A$2,Table1[[Practice no.]:[7 
Dis]],25,FALSE),List!$A$2:$B$3,2,FALSE))</f>
        <v>#VALUE!</v>
      </c>
      <c r="I17" s="112" t="e">
        <f ca="1">IF(VLOOKUP($A$2,Table1[[Practice no.]:[8 
Mat]],26,FALSE)="N/A","",VLOOKUP(VLOOKUP($A$2,Table1[[Practice no.]:[8 
Mat]],26,FALSE),List!$A$2:$B$3,2,FALSE))</f>
        <v>#VALUE!</v>
      </c>
      <c r="J17" s="112" t="e">
        <f ca="1">IF(VLOOKUP($A$2,Table1[[Practice no.]:[9 
Inc]],27,FALSE)="N/A","",VLOOKUP(VLOOKUP($A$2,Table1[[Practice no.]:[9 
Inc]],27,FALSE),List!$A$2:$B$3,2,FALSE))</f>
        <v>#VALUE!</v>
      </c>
      <c r="K17" s="112" t="e">
        <f ca="1">IF(VLOOKUP($A$2,Table1[[Practice no.]:[10 Con]],28,FALSE)="N/A","",VLOOKUP(VLOOKUP($A$2,Table1[[Practice no.]:[10 Con]],28,FALSE),List!$A$2:$B$3,2,FALSE))</f>
        <v>#VALUE!</v>
      </c>
      <c r="L17" s="112" t="e">
        <f ca="1">IF(VLOOKUP($A$2,Table1[[Practice no.]:[11 Saf]],29,FALSE)="N/A","",VLOOKUP(VLOOKUP($A$2,Table1[[Practice no.]:[11 Saf]],29,FALSE),List!$A$2:$B$3,2,FALSE))</f>
        <v>#VALUE!</v>
      </c>
      <c r="M17" s="112" t="e">
        <f ca="1">IF(VLOOKUP($A$2,Table1[[Practice no.]:[12 Aff]],30,FALSE)="N/A","",VLOOKUP(VLOOKUP($A$2,Table1[[Practice no.]:[12 Aff]],30,FALSE),List!$A$2:$B$3,2,FALSE))</f>
        <v>#VALUE!</v>
      </c>
      <c r="N17" s="138"/>
    </row>
    <row r="18" spans="1:14" ht="125.85" customHeight="1">
      <c r="A18" s="278" t="s">
        <v>516</v>
      </c>
      <c r="B18" s="298" t="s">
        <v>820</v>
      </c>
      <c r="C18" s="299"/>
      <c r="D18" s="299"/>
      <c r="E18" s="299"/>
      <c r="F18" s="299"/>
      <c r="G18" s="299"/>
      <c r="H18" s="299"/>
      <c r="I18" s="299"/>
      <c r="J18" s="299"/>
      <c r="K18" s="299"/>
      <c r="L18" s="299"/>
      <c r="M18" s="300"/>
      <c r="N18" s="133"/>
    </row>
    <row r="19" spans="1:14" ht="285.75" customHeight="1" thickBot="1">
      <c r="A19" s="279"/>
      <c r="B19" s="301"/>
      <c r="C19" s="302"/>
      <c r="D19" s="302"/>
      <c r="E19" s="302"/>
      <c r="F19" s="302"/>
      <c r="G19" s="302"/>
      <c r="H19" s="302"/>
      <c r="I19" s="302"/>
      <c r="J19" s="302"/>
      <c r="K19" s="302"/>
      <c r="L19" s="302"/>
      <c r="M19" s="303"/>
      <c r="N19" s="133"/>
    </row>
    <row r="20" spans="1:14" ht="137.1" customHeight="1">
      <c r="A20" s="304" t="s">
        <v>518</v>
      </c>
      <c r="B20" s="120"/>
      <c r="C20" s="121"/>
      <c r="D20" s="121"/>
      <c r="E20" s="121"/>
      <c r="F20" s="121"/>
      <c r="G20" s="121"/>
      <c r="H20" s="121"/>
      <c r="I20" s="121"/>
      <c r="J20" s="121"/>
      <c r="K20" s="121"/>
      <c r="L20" s="121"/>
      <c r="M20" s="124"/>
      <c r="N20" s="134"/>
    </row>
    <row r="21" spans="1:14">
      <c r="A21" s="338"/>
      <c r="B21" s="390" t="s">
        <v>821</v>
      </c>
      <c r="C21" s="388"/>
      <c r="D21" s="388"/>
      <c r="E21" s="388"/>
      <c r="F21" s="388"/>
      <c r="G21" s="388"/>
      <c r="H21" s="388" t="s">
        <v>822</v>
      </c>
      <c r="I21" s="388"/>
      <c r="J21" s="388"/>
      <c r="K21" s="388"/>
      <c r="L21" s="177"/>
      <c r="M21" s="178"/>
      <c r="N21" s="127"/>
    </row>
    <row r="22" spans="1:14">
      <c r="A22" s="338"/>
      <c r="B22" s="336"/>
      <c r="C22" s="337"/>
      <c r="D22" s="337"/>
      <c r="E22" s="337"/>
      <c r="F22" s="337"/>
      <c r="G22" s="337"/>
      <c r="H22" s="119"/>
      <c r="I22" s="119"/>
      <c r="J22" s="122"/>
      <c r="K22" s="116"/>
      <c r="L22" s="116"/>
      <c r="M22" s="117"/>
      <c r="N22" s="116"/>
    </row>
    <row r="23" spans="1:14" ht="14.1" thickBot="1">
      <c r="A23" s="305"/>
      <c r="B23" s="339"/>
      <c r="C23" s="340"/>
      <c r="D23" s="340"/>
      <c r="E23" s="340"/>
      <c r="F23" s="340"/>
      <c r="G23" s="340"/>
      <c r="H23" s="115"/>
      <c r="I23" s="115"/>
      <c r="J23" s="115"/>
      <c r="K23" s="115"/>
      <c r="L23" s="115"/>
      <c r="M23" s="176"/>
      <c r="N23" s="119"/>
    </row>
    <row r="24" spans="1:14" ht="14.1" thickBot="1">
      <c r="A24" s="278" t="s">
        <v>57</v>
      </c>
      <c r="B24" s="295"/>
      <c r="C24" s="296"/>
      <c r="D24" s="296"/>
      <c r="E24" s="296"/>
      <c r="F24" s="296"/>
      <c r="G24" s="296"/>
      <c r="H24" s="296"/>
      <c r="I24" s="296"/>
      <c r="J24" s="296"/>
      <c r="K24" s="296"/>
      <c r="L24" s="296"/>
      <c r="M24" s="297"/>
      <c r="N24" s="125"/>
    </row>
    <row r="25" spans="1:14" ht="32.1" customHeight="1" thickBot="1">
      <c r="A25" s="294"/>
      <c r="C25" s="286" t="s">
        <v>42</v>
      </c>
      <c r="D25" s="287"/>
      <c r="E25" s="105" t="e">
        <f ca="1">IF(VLOOKUP($A$2,Table1[[Practice no.]:[1]],31,FALSE)="N/A","",VLOOKUP($A$2,Table1[[Practice no.]:[1]],31,FALSE))</f>
        <v>#VALUE!</v>
      </c>
      <c r="F25" s="286" t="s">
        <v>520</v>
      </c>
      <c r="G25" s="287"/>
      <c r="H25" s="105" t="e">
        <f ca="1">IF(VLOOKUP($A$2,Table1[[Practice no.]:[7]],37,FALSE)="N/A","",VLOOKUP($A$2,Table1[[Practice no.]:[7]],37,FALSE))</f>
        <v>#VALUE!</v>
      </c>
      <c r="M25" s="107"/>
    </row>
    <row r="26" spans="1:14" ht="32.1" customHeight="1" thickBot="1">
      <c r="A26" s="294"/>
      <c r="C26" s="286" t="s">
        <v>44</v>
      </c>
      <c r="D26" s="287"/>
      <c r="E26" s="105" t="e">
        <f ca="1">IF(VLOOKUP($A$2,Table1[[Practice no.]:[2]],32,FALSE)="N/A","",VLOOKUP($A$2,Table1[[Practice no.]:[2]],32,FALSE))</f>
        <v>#VALUE!</v>
      </c>
      <c r="F26" s="286" t="s">
        <v>45</v>
      </c>
      <c r="G26" s="287"/>
      <c r="H26" s="105" t="e">
        <f ca="1">IF(VLOOKUP($A$2,Table1[[Practice no.]:[8]],38,FALSE)="N/A","",VLOOKUP($A$2,Table1[[Practice no.]:[8]],38,FALSE))</f>
        <v>#VALUE!</v>
      </c>
      <c r="M26" s="107"/>
    </row>
    <row r="27" spans="1:14" ht="32.1" customHeight="1" thickBot="1">
      <c r="A27" s="294"/>
      <c r="C27" s="286" t="s">
        <v>46</v>
      </c>
      <c r="D27" s="287"/>
      <c r="E27" s="105" t="e">
        <f ca="1">IF(VLOOKUP($A$2,Table1[[Practice no.]:[3]],33,FALSE)="N/A","",VLOOKUP($A$2,Table1[[Practice no.]:[3]],33,FALSE))</f>
        <v>#VALUE!</v>
      </c>
      <c r="F27" s="286" t="s">
        <v>47</v>
      </c>
      <c r="G27" s="287"/>
      <c r="H27" s="105" t="e">
        <f ca="1">IF(VLOOKUP($A$2,Table1[[Practice no.]:[9]],39,FALSE)="N/A","",VLOOKUP($A$2,Table1[[Practice no.]:[9]],39,FALSE))</f>
        <v>#VALUE!</v>
      </c>
      <c r="M27" s="107"/>
    </row>
    <row r="28" spans="1:14" ht="32.1" customHeight="1" thickBot="1">
      <c r="A28" s="294"/>
      <c r="C28" s="286" t="s">
        <v>48</v>
      </c>
      <c r="D28" s="287"/>
      <c r="E28" s="105" t="e">
        <f ca="1">IF(VLOOKUP($A$2,Table1[[Practice no.]:[4]],34,FALSE)="N/A","",VLOOKUP($A$2,Table1[[Practice no.]:[4]],34,FALSE))</f>
        <v>#VALUE!</v>
      </c>
      <c r="F28" s="286" t="s">
        <v>49</v>
      </c>
      <c r="G28" s="287"/>
      <c r="H28" s="105" t="e">
        <f ca="1">IF(VLOOKUP($A$2,Table1[[Practice no.]:[10]],40,FALSE)="N/A","",VLOOKUP($A$2,Table1[[Practice no.]:[10]],40,FALSE))</f>
        <v>#VALUE!</v>
      </c>
      <c r="M28" s="107"/>
    </row>
    <row r="29" spans="1:14" ht="32.1" customHeight="1" thickBot="1">
      <c r="A29" s="294"/>
      <c r="C29" s="286" t="s">
        <v>50</v>
      </c>
      <c r="D29" s="287"/>
      <c r="E29" s="105" t="e">
        <f ca="1">IF(VLOOKUP($A$2,Table1[[Practice no.]:[5]],35,FALSE)="N/A","",VLOOKUP($A$2,Table1[[Practice no.]:[5]],35,FALSE))</f>
        <v>#VALUE!</v>
      </c>
      <c r="F29" s="286" t="s">
        <v>51</v>
      </c>
      <c r="G29" s="287"/>
      <c r="H29" s="105" t="e">
        <f ca="1">IF(VLOOKUP($A$2,Table1[[Practice no.]:[11]],41,FALSE)="N/A","",VLOOKUP($A$2,Table1[[Practice no.]:[11]],41,FALSE))</f>
        <v>#VALUE!</v>
      </c>
      <c r="M29" s="107"/>
    </row>
    <row r="30" spans="1:14" ht="32.1" customHeight="1" thickBot="1">
      <c r="A30" s="294"/>
      <c r="C30" s="286" t="s">
        <v>52</v>
      </c>
      <c r="D30" s="287"/>
      <c r="E30" s="105" t="e">
        <f ca="1">IF(VLOOKUP($A$2,Table1[[Practice no.]:[6]],36,FALSE)="N/A","",VLOOKUP($A$2,Table1[[Practice no.]:[6]],36,FALSE))</f>
        <v>#VALUE!</v>
      </c>
      <c r="F30" s="286" t="s">
        <v>53</v>
      </c>
      <c r="G30" s="287"/>
      <c r="H30" s="105" t="e">
        <f ca="1">IF(VLOOKUP($A$2,Table1[[Practice no.]:[12]],42,FALSE)="N/A","",VLOOKUP($A$2,Table1[[Practice no.]:[12]],42,FALSE))</f>
        <v>#VALUE!</v>
      </c>
      <c r="M30" s="107"/>
    </row>
    <row r="31" spans="1:14" ht="14.1" thickBot="1">
      <c r="A31" s="279"/>
      <c r="B31" s="288"/>
      <c r="C31" s="289"/>
      <c r="D31" s="289"/>
      <c r="E31" s="289"/>
      <c r="F31" s="289"/>
      <c r="G31" s="289"/>
      <c r="H31" s="289"/>
      <c r="I31" s="289"/>
      <c r="J31" s="289"/>
      <c r="K31" s="289"/>
      <c r="L31" s="289"/>
      <c r="M31" s="290"/>
      <c r="N31" s="125"/>
    </row>
    <row r="32" spans="1:14" ht="252" customHeight="1" thickBot="1">
      <c r="A32" s="92" t="s">
        <v>521</v>
      </c>
      <c r="B32" s="291" t="s">
        <v>823</v>
      </c>
      <c r="C32" s="292"/>
      <c r="D32" s="292"/>
      <c r="E32" s="292"/>
      <c r="F32" s="292"/>
      <c r="G32" s="292"/>
      <c r="H32" s="292"/>
      <c r="I32" s="292"/>
      <c r="J32" s="292"/>
      <c r="K32" s="292"/>
      <c r="L32" s="292"/>
      <c r="M32" s="293"/>
      <c r="N32" s="122"/>
    </row>
    <row r="33" spans="1:14" ht="80.849999999999994" customHeight="1">
      <c r="A33" s="278" t="s">
        <v>523</v>
      </c>
      <c r="B33" s="394" t="s">
        <v>824</v>
      </c>
      <c r="C33" s="362"/>
      <c r="D33" s="362"/>
      <c r="E33" s="362"/>
      <c r="F33" s="362"/>
      <c r="G33" s="362"/>
      <c r="H33" s="362"/>
      <c r="I33" s="362"/>
      <c r="J33" s="362"/>
      <c r="K33" s="362"/>
      <c r="L33" s="362"/>
      <c r="M33" s="363"/>
      <c r="N33" s="133"/>
    </row>
    <row r="34" spans="1:14" ht="193.35" customHeight="1" thickBot="1">
      <c r="A34" s="279"/>
      <c r="B34" s="364"/>
      <c r="C34" s="365"/>
      <c r="D34" s="365"/>
      <c r="E34" s="365"/>
      <c r="F34" s="365"/>
      <c r="G34" s="365"/>
      <c r="H34" s="365"/>
      <c r="I34" s="365"/>
      <c r="J34" s="365"/>
      <c r="K34" s="365"/>
      <c r="L34" s="365"/>
      <c r="M34" s="366"/>
      <c r="N34" s="133"/>
    </row>
  </sheetData>
  <sheetProtection sheet="1" objects="1" scenarios="1"/>
  <mergeCells count="46">
    <mergeCell ref="B2:M2"/>
    <mergeCell ref="O2:Q2"/>
    <mergeCell ref="S2:U2"/>
    <mergeCell ref="B3:M3"/>
    <mergeCell ref="A4:A14"/>
    <mergeCell ref="B4:M4"/>
    <mergeCell ref="C5:D6"/>
    <mergeCell ref="C7:D8"/>
    <mergeCell ref="F7:G7"/>
    <mergeCell ref="F8:G8"/>
    <mergeCell ref="C9:D10"/>
    <mergeCell ref="G9:H9"/>
    <mergeCell ref="G10:H10"/>
    <mergeCell ref="C11:D12"/>
    <mergeCell ref="F11:G11"/>
    <mergeCell ref="H11:I11"/>
    <mergeCell ref="F12:G12"/>
    <mergeCell ref="H12:I12"/>
    <mergeCell ref="A15:A17"/>
    <mergeCell ref="A18:A19"/>
    <mergeCell ref="B18:M19"/>
    <mergeCell ref="A20:A23"/>
    <mergeCell ref="B22:G22"/>
    <mergeCell ref="B23:G23"/>
    <mergeCell ref="C27:D27"/>
    <mergeCell ref="F27:G27"/>
    <mergeCell ref="C25:D25"/>
    <mergeCell ref="F25:G25"/>
    <mergeCell ref="C26:D26"/>
    <mergeCell ref="F26:G26"/>
    <mergeCell ref="C28:D28"/>
    <mergeCell ref="F28:G28"/>
    <mergeCell ref="B13:M13"/>
    <mergeCell ref="B14:M14"/>
    <mergeCell ref="A33:A34"/>
    <mergeCell ref="B33:M34"/>
    <mergeCell ref="B21:G21"/>
    <mergeCell ref="H21:K21"/>
    <mergeCell ref="C29:D29"/>
    <mergeCell ref="F29:G29"/>
    <mergeCell ref="C30:D30"/>
    <mergeCell ref="F30:G30"/>
    <mergeCell ref="B31:M31"/>
    <mergeCell ref="B32:M32"/>
    <mergeCell ref="A24:A31"/>
    <mergeCell ref="B24:M24"/>
  </mergeCells>
  <pageMargins left="0.7" right="0.7" top="0.75" bottom="0.75" header="0.3" footer="0.3"/>
  <headerFooter>
    <oddFooter>&amp;C_x000D_&amp;1#&amp;"Calibri"&amp;8&amp;K000000 INTERNAL. This information is accessible to ADB Management and staff. It may be shared outside ADB with appropriate permission.</oddFooter>
  </headerFooter>
  <drawing r:id="rId1"/>
</worksheet>
</file>

<file path=xl/worksheets/sheet6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3ADFFD5-DD1E-437F-A01F-CB032F413BC9}">
  <sheetPr codeName="Sheet61"/>
  <dimension ref="A1:U36"/>
  <sheetViews>
    <sheetView topLeftCell="B1" zoomScale="70" zoomScaleNormal="70" workbookViewId="0">
      <pane ySplit="2" topLeftCell="A31" activePane="bottomLeft" state="frozen"/>
      <selection pane="bottomLeft" activeCell="A2" sqref="A2"/>
      <selection activeCell="A2" sqref="A2"/>
    </sheetView>
  </sheetViews>
  <sheetFormatPr defaultColWidth="8.85546875" defaultRowHeight="12.95"/>
  <cols>
    <col min="1" max="1" width="15.28515625" style="106" customWidth="1"/>
    <col min="2" max="13" width="11.85546875" style="106" customWidth="1"/>
    <col min="14" max="14" width="5.140625" style="106" customWidth="1"/>
    <col min="15" max="16" width="8.85546875" style="106"/>
    <col min="17" max="17" width="8.85546875" style="106" customWidth="1"/>
    <col min="18" max="18" width="2.28515625" style="106" customWidth="1"/>
    <col min="19" max="16384" width="8.85546875" style="106"/>
  </cols>
  <sheetData>
    <row r="1" spans="1:21" ht="14.1" thickBot="1"/>
    <row r="2" spans="1:21" ht="22.35" customHeight="1" thickBot="1">
      <c r="A2" s="89" t="e" cm="1">
        <f t="array" aca="1" ref="A2" ca="1">MID(CELL("filename",A2),FIND("]",CELL("filename",A2))+1,255)</f>
        <v>#VALUE!</v>
      </c>
      <c r="B2" s="318" t="e">
        <f ca="1">IF(VLOOKUP(A2,'Raw Data'!C6:D154,2,FALSE)="","",VLOOKUP(A2,'Raw Data'!C6:D154,2,FALSE))</f>
        <v>#VALUE!</v>
      </c>
      <c r="C2" s="319"/>
      <c r="D2" s="319"/>
      <c r="E2" s="319"/>
      <c r="F2" s="319"/>
      <c r="G2" s="319"/>
      <c r="H2" s="319"/>
      <c r="I2" s="319"/>
      <c r="J2" s="319"/>
      <c r="K2" s="319"/>
      <c r="L2" s="319"/>
      <c r="M2" s="320"/>
      <c r="N2" s="136"/>
      <c r="O2" s="386" t="str">
        <f>HYPERLINK("#'National level'!A15","Back to National level sheet")</f>
        <v>Back to National level sheet</v>
      </c>
      <c r="P2" s="321"/>
      <c r="Q2" s="321"/>
      <c r="S2" s="387" t="str">
        <f>HYPERLINK("#'Project level'!A21","Back to Project level sheet")</f>
        <v>Back to Project level sheet</v>
      </c>
      <c r="T2" s="387"/>
      <c r="U2" s="387"/>
    </row>
    <row r="3" spans="1:21" ht="174" customHeight="1" thickBot="1">
      <c r="A3" s="90" t="s">
        <v>500</v>
      </c>
      <c r="B3" s="323" t="s">
        <v>825</v>
      </c>
      <c r="C3" s="324"/>
      <c r="D3" s="324"/>
      <c r="E3" s="324"/>
      <c r="F3" s="324"/>
      <c r="G3" s="324"/>
      <c r="H3" s="324"/>
      <c r="I3" s="324"/>
      <c r="J3" s="324"/>
      <c r="K3" s="324"/>
      <c r="L3" s="324"/>
      <c r="M3" s="325"/>
      <c r="N3" s="122"/>
    </row>
    <row r="4" spans="1:21" ht="14.1" thickBot="1">
      <c r="A4" s="278" t="s">
        <v>502</v>
      </c>
      <c r="B4" s="295"/>
      <c r="C4" s="296"/>
      <c r="D4" s="296"/>
      <c r="E4" s="296"/>
      <c r="F4" s="296"/>
      <c r="G4" s="296"/>
      <c r="H4" s="296"/>
      <c r="I4" s="296"/>
      <c r="J4" s="296"/>
      <c r="K4" s="296"/>
      <c r="L4" s="296"/>
      <c r="M4" s="297"/>
      <c r="N4" s="125"/>
    </row>
    <row r="5" spans="1:21" ht="26.85" customHeight="1" thickBot="1">
      <c r="A5" s="294"/>
      <c r="C5" s="326" t="s">
        <v>77</v>
      </c>
      <c r="D5" s="327"/>
      <c r="E5" s="93" t="s">
        <v>78</v>
      </c>
      <c r="F5" s="93" t="s">
        <v>79</v>
      </c>
      <c r="G5" s="93" t="s">
        <v>80</v>
      </c>
      <c r="H5" s="93" t="s">
        <v>81</v>
      </c>
      <c r="I5" s="93" t="s">
        <v>82</v>
      </c>
      <c r="M5" s="107"/>
    </row>
    <row r="6" spans="1:21" ht="15" thickBot="1">
      <c r="A6" s="294"/>
      <c r="C6" s="328"/>
      <c r="D6" s="329"/>
      <c r="E6" s="94" t="e">
        <f ca="1">IF(VLOOKUP($A$2,Table1[[Practice no.]:[Mt]],3,FALSE)="N/A","",VLOOKUP($A$2,Table1[[Practice no.]:[Mt]],3,FALSE))</f>
        <v>#VALUE!</v>
      </c>
      <c r="F6" s="94" t="e">
        <f ca="1">IF(VLOOKUP($A$2,Table1[[Practice no.]:[F]],4,FALSE)="N/A","",VLOOKUP($A$2,Table1[[Practice no.]:[F]],4,FALSE))</f>
        <v>#VALUE!</v>
      </c>
      <c r="G6" s="94" t="e">
        <f ca="1">IF(VLOOKUP($A$2,Table1[[Practice no.]:[A]],5,FALSE)="N/A","",VLOOKUP($A$2,Table1[[Practice no.]:[A]],5,FALSE))</f>
        <v>#VALUE!</v>
      </c>
      <c r="H6" s="94" t="e">
        <f ca="1">IF(VLOOKUP($A$2,Table1[[Practice no.]:[T]],6,FALSE)="N/A","",VLOOKUP($A$2,Table1[[Practice no.]:[T]],6,FALSE))</f>
        <v>#VALUE!</v>
      </c>
      <c r="I6" s="94" t="e">
        <f ca="1">IF(VLOOKUP($A$2,Table1[[Practice no.]:[PI]],7,FALSE)="N/A","",VLOOKUP($A$2,Table1[[Practice no.]:[PI]],7,FALSE))</f>
        <v>#VALUE!</v>
      </c>
      <c r="M6" s="107"/>
    </row>
    <row r="7" spans="1:21" ht="26.85" customHeight="1" thickBot="1">
      <c r="A7" s="294"/>
      <c r="C7" s="326" t="s">
        <v>83</v>
      </c>
      <c r="D7" s="327"/>
      <c r="E7" s="95" t="s">
        <v>84</v>
      </c>
      <c r="F7" s="330" t="s">
        <v>85</v>
      </c>
      <c r="G7" s="331"/>
      <c r="H7" s="95" t="s">
        <v>86</v>
      </c>
      <c r="I7" s="95" t="s">
        <v>87</v>
      </c>
      <c r="M7" s="107"/>
    </row>
    <row r="8" spans="1:21" ht="15" thickBot="1">
      <c r="A8" s="294"/>
      <c r="C8" s="328"/>
      <c r="D8" s="329"/>
      <c r="E8" s="94" t="e">
        <f ca="1">IF(VLOOKUP($A$2,Table1[[Practice no.]:[LR]],8,FALSE)="N/A","",VLOOKUP(A$2,Table1[[Practice no.]:[LR]],8,FALSE))</f>
        <v>#VALUE!</v>
      </c>
      <c r="F8" s="311" t="e">
        <f ca="1">IF(VLOOKUP($A$2,Table1[[Practice no.]:[PH]],9,FALSE)="N/A","",VLOOKUP($A$2,Table1[[Practice no.]:[PH]],9,FALSE))</f>
        <v>#VALUE!</v>
      </c>
      <c r="G8" s="312"/>
      <c r="H8" s="94" t="e">
        <f ca="1">IF(VLOOKUP($A$2,Table1[[Practice no.]:[EH]],10,FALSE)="N/A","",VLOOKUP($A$2,Table1[[Practice no.]:[EH]],10,FALSE))</f>
        <v>#VALUE!</v>
      </c>
      <c r="I8" s="94" t="e">
        <f ca="1">IF(VLOOKUP($A$2,Table1[[Practice no.]:[UR]],11,FALSE)="N/A","",VLOOKUP($A$2,Table1[[Practice no.]:[UR]],11,FALSE))</f>
        <v>#VALUE!</v>
      </c>
      <c r="M8" s="107"/>
    </row>
    <row r="9" spans="1:21" ht="26.85" customHeight="1" thickBot="1">
      <c r="A9" s="294"/>
      <c r="C9" s="332" t="s">
        <v>88</v>
      </c>
      <c r="D9" s="333"/>
      <c r="E9" s="95" t="s">
        <v>89</v>
      </c>
      <c r="F9" s="95" t="s">
        <v>90</v>
      </c>
      <c r="G9" s="330" t="s">
        <v>91</v>
      </c>
      <c r="H9" s="331"/>
      <c r="I9" s="95" t="s">
        <v>92</v>
      </c>
      <c r="M9" s="107"/>
    </row>
    <row r="10" spans="1:21" ht="15" thickBot="1">
      <c r="A10" s="294"/>
      <c r="C10" s="334"/>
      <c r="D10" s="335"/>
      <c r="E10" s="94" t="e">
        <f ca="1">IF(VLOOKUP($A$2,Table1[[Practice no.]:[P]],12,FALSE)="N/A","",VLOOKUP($A$2,Table1[[Practice no.]:[P]],12,FALSE))</f>
        <v>#VALUE!</v>
      </c>
      <c r="F10" s="94" t="e">
        <f ca="1">IF(VLOOKUP($A$2,Table1[[Practice no.]:[D]],13,FALSE)="N/A","",VLOOKUP($A$2,Table1[[Practice no.]:[D]],13,FALSE))</f>
        <v>#VALUE!</v>
      </c>
      <c r="G10" s="313" t="e">
        <f ca="1">IF(VLOOKUP($A$2,Table1[[Practice no.]:[C]],14,FALSE)="N/A","",VLOOKUP($A$2,Table1[[Practice no.]:[C]],14,FALSE))</f>
        <v>#VALUE!</v>
      </c>
      <c r="H10" s="314"/>
      <c r="I10" s="96" t="e">
        <f ca="1">IF(VLOOKUP($A$2,Table1[[Practice no.]:[M]],15,FALSE)="N/A","",VLOOKUP($A$2,Table1[[Practice no.]:[M]],15,FALSE))</f>
        <v>#VALUE!</v>
      </c>
      <c r="M10" s="107"/>
    </row>
    <row r="11" spans="1:21" ht="14.1" customHeight="1" thickBot="1">
      <c r="A11" s="294"/>
      <c r="C11" s="332" t="s">
        <v>93</v>
      </c>
      <c r="D11" s="333"/>
      <c r="E11" s="95" t="s">
        <v>94</v>
      </c>
      <c r="F11" s="330" t="s">
        <v>95</v>
      </c>
      <c r="G11" s="331"/>
      <c r="H11" s="330" t="s">
        <v>96</v>
      </c>
      <c r="I11" s="331"/>
      <c r="M11" s="107"/>
    </row>
    <row r="12" spans="1:21" ht="15" thickBot="1">
      <c r="A12" s="294"/>
      <c r="C12" s="334"/>
      <c r="D12" s="335"/>
      <c r="E12" s="94" t="e">
        <f ca="1">IF(VLOOKUP($A$2,Table1[[Practice no.]:[In]],16,FALSE)="N/A","",VLOOKUP($A$2,Table1[[Practice no.]:[In]],16,FALSE))</f>
        <v>#VALUE!</v>
      </c>
      <c r="F12" s="311" t="e">
        <f ca="1">IF(VLOOKUP($A$2,Table1[[Practice no.]:[Pr]],17,FALSE)="N/A","",VLOOKUP($A$2,Table1[[Practice no.]:[Pr]],17,FALSE))</f>
        <v>#VALUE!</v>
      </c>
      <c r="G12" s="312"/>
      <c r="H12" s="313" t="e">
        <f ca="1">IF(VLOOKUP($A$2,Table1[[Practice no.]:[Tr]],18,FALSE)="N/A","",VLOOKUP($A$2,Table1[[Practice no.]:[Tr]],18,FALSE))</f>
        <v>#VALUE!</v>
      </c>
      <c r="I12" s="314"/>
      <c r="M12" s="107"/>
    </row>
    <row r="13" spans="1:21">
      <c r="A13" s="294"/>
      <c r="B13" s="315"/>
      <c r="C13" s="316"/>
      <c r="D13" s="316"/>
      <c r="E13" s="316"/>
      <c r="F13" s="316"/>
      <c r="G13" s="316"/>
      <c r="H13" s="316"/>
      <c r="I13" s="316"/>
      <c r="J13" s="316"/>
      <c r="K13" s="316"/>
      <c r="L13" s="316"/>
      <c r="M13" s="317"/>
      <c r="N13" s="125"/>
    </row>
    <row r="14" spans="1:21" ht="14.1" thickBot="1">
      <c r="A14" s="279"/>
      <c r="B14" s="288"/>
      <c r="C14" s="289"/>
      <c r="D14" s="289"/>
      <c r="E14" s="289"/>
      <c r="F14" s="289"/>
      <c r="G14" s="289"/>
      <c r="H14" s="289"/>
      <c r="I14" s="289"/>
      <c r="J14" s="289"/>
      <c r="K14" s="289"/>
      <c r="L14" s="289"/>
      <c r="M14" s="290"/>
      <c r="N14" s="125"/>
    </row>
    <row r="15" spans="1:21">
      <c r="A15" s="278" t="s">
        <v>503</v>
      </c>
      <c r="B15" s="97">
        <v>1</v>
      </c>
      <c r="C15" s="97">
        <v>2</v>
      </c>
      <c r="D15" s="97">
        <v>3</v>
      </c>
      <c r="E15" s="98">
        <v>4</v>
      </c>
      <c r="F15" s="98">
        <v>5</v>
      </c>
      <c r="G15" s="98">
        <v>6</v>
      </c>
      <c r="H15" s="99">
        <v>7</v>
      </c>
      <c r="I15" s="99">
        <v>8</v>
      </c>
      <c r="J15" s="99">
        <v>9</v>
      </c>
      <c r="K15" s="100">
        <v>10</v>
      </c>
      <c r="L15" s="100">
        <v>11</v>
      </c>
      <c r="M15" s="100">
        <v>12</v>
      </c>
      <c r="N15" s="137"/>
    </row>
    <row r="16" spans="1:21" ht="17.100000000000001" thickBot="1">
      <c r="A16" s="294"/>
      <c r="B16" s="101" t="s">
        <v>504</v>
      </c>
      <c r="C16" s="101" t="s">
        <v>505</v>
      </c>
      <c r="D16" s="101" t="s">
        <v>506</v>
      </c>
      <c r="E16" s="102" t="s">
        <v>507</v>
      </c>
      <c r="F16" s="102" t="s">
        <v>508</v>
      </c>
      <c r="G16" s="102" t="s">
        <v>509</v>
      </c>
      <c r="H16" s="103" t="s">
        <v>510</v>
      </c>
      <c r="I16" s="103" t="s">
        <v>511</v>
      </c>
      <c r="J16" s="103" t="s">
        <v>512</v>
      </c>
      <c r="K16" s="104" t="s">
        <v>513</v>
      </c>
      <c r="L16" s="104" t="s">
        <v>514</v>
      </c>
      <c r="M16" s="104" t="s">
        <v>515</v>
      </c>
      <c r="N16" s="137"/>
    </row>
    <row r="17" spans="1:14" ht="23.1" customHeight="1" thickBot="1">
      <c r="A17" s="279"/>
      <c r="B17" s="112" t="e">
        <f ca="1">IF(VLOOKUP($A$2,Table1[[Practice no.]:[ 1 C02]],19,FALSE)="N/A","",VLOOKUP(VLOOKUP($A$2,Table1[[Practice no.]:[ 1 C02]],19,FALSE),List!$A$2:$B$3,2,FALSE))</f>
        <v>#VALUE!</v>
      </c>
      <c r="C17" s="112" t="e">
        <f ca="1">IF(VLOOKUP($A$2,Table1[[Practice no.]:[2 Res]],20,FALSE)="N/A","",VLOOKUP(VLOOKUP($A$2,Table1[[Practice no.]:[2 Res]],20,FALSE),List!$A$2:$B$3,2,FALSE))</f>
        <v>#VALUE!</v>
      </c>
      <c r="D17" s="112" t="e">
        <f ca="1">IF(VLOOKUP($A$2,Table1[[Practice no.]:[3 W&amp;L]],21,FALSE)="N/A","",VLOOKUP(VLOOKUP($A$2,Table1[[Practice no.]:[3 W&amp;L]],21,FALSE),List!$A$2:$B$3,2,FALSE))</f>
        <v>#VALUE!</v>
      </c>
      <c r="E17" s="112" t="e">
        <f ca="1">IF(VLOOKUP($A$2,Table1[[Practice no.]:[4 
Pol]],22,FALSE)="N/A","",VLOOKUP(VLOOKUP($A$2,Table1[[Practice no.]:[4 
Pol]],22,FALSE),List!$A$2:$B$3,2,FALSE))</f>
        <v>#VALUE!</v>
      </c>
      <c r="F17" s="112" t="e">
        <f ca="1">IF(VLOOKUP($A$2,Table1[[Practice no.]:[5 QoL]],23,FALSE)="N/A","",VLOOKUP(VLOOKUP($A$2,Table1[[Practice no.]:[5 QoL]],23,FALSE),List!$A$2:$B$3,2,FALSE))</f>
        <v>#VALUE!</v>
      </c>
      <c r="G17" s="112" t="e">
        <f ca="1">IF(VLOOKUP($A$2,Table1[[Practice no.]:[6 
Bio]],24,FALSE)="N/A","",VLOOKUP(VLOOKUP($A$2,Table1[[Practice no.]:[6 
Bio]],24,FALSE),List!$A$2:$B$3,2,FALSE))</f>
        <v>#VALUE!</v>
      </c>
      <c r="H17" s="112" t="e">
        <f ca="1">IF(VLOOKUP($A$2,Table1[[Practice no.]:[7 
Dis]],25,FALSE)="N/A","",VLOOKUP(VLOOKUP($A$2,Table1[[Practice no.]:[7 
Dis]],25,FALSE),List!$A$2:$B$3,2,FALSE))</f>
        <v>#VALUE!</v>
      </c>
      <c r="I17" s="112" t="e">
        <f ca="1">IF(VLOOKUP($A$2,Table1[[Practice no.]:[8 
Mat]],26,FALSE)="N/A","",VLOOKUP(VLOOKUP($A$2,Table1[[Practice no.]:[8 
Mat]],26,FALSE),List!$A$2:$B$3,2,FALSE))</f>
        <v>#VALUE!</v>
      </c>
      <c r="J17" s="112" t="e">
        <f ca="1">IF(VLOOKUP($A$2,Table1[[Practice no.]:[9 
Inc]],27,FALSE)="N/A","",VLOOKUP(VLOOKUP($A$2,Table1[[Practice no.]:[9 
Inc]],27,FALSE),List!$A$2:$B$3,2,FALSE))</f>
        <v>#VALUE!</v>
      </c>
      <c r="K17" s="112" t="e">
        <f ca="1">IF(VLOOKUP($A$2,Table1[[Practice no.]:[10 Con]],28,FALSE)="N/A","",VLOOKUP(VLOOKUP($A$2,Table1[[Practice no.]:[10 Con]],28,FALSE),List!$A$2:$B$3,2,FALSE))</f>
        <v>#VALUE!</v>
      </c>
      <c r="L17" s="112" t="e">
        <f ca="1">IF(VLOOKUP($A$2,Table1[[Practice no.]:[11 Saf]],29,FALSE)="N/A","",VLOOKUP(VLOOKUP($A$2,Table1[[Practice no.]:[11 Saf]],29,FALSE),List!$A$2:$B$3,2,FALSE))</f>
        <v>#VALUE!</v>
      </c>
      <c r="M17" s="112" t="e">
        <f ca="1">IF(VLOOKUP($A$2,Table1[[Practice no.]:[12 Aff]],30,FALSE)="N/A","",VLOOKUP(VLOOKUP($A$2,Table1[[Practice no.]:[12 Aff]],30,FALSE),List!$A$2:$B$3,2,FALSE))</f>
        <v>#VALUE!</v>
      </c>
      <c r="N17" s="138"/>
    </row>
    <row r="18" spans="1:14" ht="125.85" customHeight="1">
      <c r="A18" s="278" t="s">
        <v>516</v>
      </c>
      <c r="B18" s="298" t="s">
        <v>826</v>
      </c>
      <c r="C18" s="299"/>
      <c r="D18" s="299"/>
      <c r="E18" s="299"/>
      <c r="F18" s="299"/>
      <c r="G18" s="299"/>
      <c r="H18" s="299"/>
      <c r="I18" s="299"/>
      <c r="J18" s="299"/>
      <c r="K18" s="299"/>
      <c r="L18" s="299"/>
      <c r="M18" s="300"/>
      <c r="N18" s="133"/>
    </row>
    <row r="19" spans="1:14" ht="285.75" customHeight="1" thickBot="1">
      <c r="A19" s="279"/>
      <c r="B19" s="301"/>
      <c r="C19" s="302"/>
      <c r="D19" s="302"/>
      <c r="E19" s="302"/>
      <c r="F19" s="302"/>
      <c r="G19" s="302"/>
      <c r="H19" s="302"/>
      <c r="I19" s="302"/>
      <c r="J19" s="302"/>
      <c r="K19" s="302"/>
      <c r="L19" s="302"/>
      <c r="M19" s="303"/>
      <c r="N19" s="133"/>
    </row>
    <row r="20" spans="1:14" ht="392.1" customHeight="1">
      <c r="A20" s="304" t="s">
        <v>518</v>
      </c>
      <c r="B20" s="120"/>
      <c r="C20" s="121"/>
      <c r="D20" s="121"/>
      <c r="E20" s="121"/>
      <c r="F20" s="121"/>
      <c r="G20" s="121"/>
      <c r="H20" s="121"/>
      <c r="I20" s="121"/>
      <c r="J20" s="121"/>
      <c r="K20" s="121"/>
      <c r="L20" s="121"/>
      <c r="M20" s="124"/>
      <c r="N20" s="134"/>
    </row>
    <row r="21" spans="1:14" ht="24.75" customHeight="1">
      <c r="A21" s="338"/>
      <c r="B21" s="390" t="s">
        <v>542</v>
      </c>
      <c r="C21" s="388"/>
      <c r="D21" s="388"/>
      <c r="E21" s="388"/>
      <c r="F21" s="388"/>
      <c r="G21" s="177"/>
      <c r="H21" s="388" t="s">
        <v>827</v>
      </c>
      <c r="I21" s="388"/>
      <c r="J21" s="388"/>
      <c r="K21" s="388"/>
      <c r="L21" s="388"/>
      <c r="M21" s="178"/>
      <c r="N21" s="127"/>
    </row>
    <row r="22" spans="1:14" ht="143.1" customHeight="1">
      <c r="A22" s="338"/>
      <c r="B22" s="336"/>
      <c r="C22" s="337"/>
      <c r="D22" s="337"/>
      <c r="E22" s="337"/>
      <c r="F22" s="337"/>
      <c r="G22" s="337"/>
      <c r="H22" s="119"/>
      <c r="I22" s="119"/>
      <c r="J22" s="122"/>
      <c r="K22" s="116"/>
      <c r="L22" s="116"/>
      <c r="M22" s="117"/>
      <c r="N22" s="116"/>
    </row>
    <row r="23" spans="1:14" ht="36.75" customHeight="1">
      <c r="A23" s="338"/>
      <c r="B23" s="336" t="s">
        <v>828</v>
      </c>
      <c r="C23" s="337"/>
      <c r="D23" s="337"/>
      <c r="E23" s="337"/>
      <c r="F23" s="337"/>
      <c r="G23" s="337"/>
      <c r="H23" s="337" t="s">
        <v>829</v>
      </c>
      <c r="I23" s="337"/>
      <c r="J23" s="337"/>
      <c r="K23" s="337"/>
      <c r="L23" s="337"/>
      <c r="M23" s="117"/>
      <c r="N23" s="116"/>
    </row>
    <row r="24" spans="1:14" ht="123" customHeight="1">
      <c r="A24" s="338"/>
      <c r="B24" s="118"/>
      <c r="C24" s="119"/>
      <c r="D24" s="119"/>
      <c r="E24" s="119"/>
      <c r="F24" s="119"/>
      <c r="G24" s="119"/>
      <c r="H24" s="119"/>
      <c r="I24" s="119"/>
      <c r="J24" s="122"/>
      <c r="K24" s="116"/>
      <c r="L24" s="116"/>
      <c r="M24" s="117"/>
      <c r="N24" s="116"/>
    </row>
    <row r="25" spans="1:14" ht="36" customHeight="1" thickBot="1">
      <c r="A25" s="305"/>
      <c r="B25" s="339" t="s">
        <v>830</v>
      </c>
      <c r="C25" s="340"/>
      <c r="D25" s="340"/>
      <c r="E25" s="340"/>
      <c r="F25" s="340"/>
      <c r="G25" s="340"/>
      <c r="H25" s="340"/>
      <c r="I25" s="340"/>
      <c r="J25" s="340"/>
      <c r="K25" s="340"/>
      <c r="L25" s="340"/>
      <c r="M25" s="176"/>
      <c r="N25" s="119"/>
    </row>
    <row r="26" spans="1:14" ht="14.1" thickBot="1">
      <c r="A26" s="278" t="s">
        <v>57</v>
      </c>
      <c r="B26" s="295"/>
      <c r="C26" s="296"/>
      <c r="D26" s="296"/>
      <c r="E26" s="296"/>
      <c r="F26" s="296"/>
      <c r="G26" s="296"/>
      <c r="H26" s="296"/>
      <c r="I26" s="296"/>
      <c r="J26" s="296"/>
      <c r="K26" s="296"/>
      <c r="L26" s="296"/>
      <c r="M26" s="297"/>
      <c r="N26" s="125"/>
    </row>
    <row r="27" spans="1:14" ht="32.1" customHeight="1" thickBot="1">
      <c r="A27" s="294"/>
      <c r="C27" s="286" t="s">
        <v>42</v>
      </c>
      <c r="D27" s="287"/>
      <c r="E27" s="105" t="e">
        <f ca="1">IF(VLOOKUP($A$2,Table1[[Practice no.]:[1]],31,FALSE)="N/A","",VLOOKUP($A$2,Table1[[Practice no.]:[1]],31,FALSE))</f>
        <v>#VALUE!</v>
      </c>
      <c r="F27" s="286" t="s">
        <v>520</v>
      </c>
      <c r="G27" s="287"/>
      <c r="H27" s="105" t="e">
        <f ca="1">IF(VLOOKUP($A$2,Table1[[Practice no.]:[7]],37,FALSE)="N/A","",VLOOKUP($A$2,Table1[[Practice no.]:[7]],37,FALSE))</f>
        <v>#VALUE!</v>
      </c>
      <c r="M27" s="107"/>
    </row>
    <row r="28" spans="1:14" ht="32.1" customHeight="1" thickBot="1">
      <c r="A28" s="294"/>
      <c r="C28" s="286" t="s">
        <v>44</v>
      </c>
      <c r="D28" s="287"/>
      <c r="E28" s="105" t="e">
        <f ca="1">IF(VLOOKUP($A$2,Table1[[Practice no.]:[2]],32,FALSE)="N/A","",VLOOKUP($A$2,Table1[[Practice no.]:[2]],32,FALSE))</f>
        <v>#VALUE!</v>
      </c>
      <c r="F28" s="286" t="s">
        <v>45</v>
      </c>
      <c r="G28" s="287"/>
      <c r="H28" s="105" t="e">
        <f ca="1">IF(VLOOKUP($A$2,Table1[[Practice no.]:[8]],38,FALSE)="N/A","",VLOOKUP($A$2,Table1[[Practice no.]:[8]],38,FALSE))</f>
        <v>#VALUE!</v>
      </c>
      <c r="M28" s="107"/>
    </row>
    <row r="29" spans="1:14" ht="32.1" customHeight="1" thickBot="1">
      <c r="A29" s="294"/>
      <c r="C29" s="286" t="s">
        <v>46</v>
      </c>
      <c r="D29" s="287"/>
      <c r="E29" s="105" t="e">
        <f ca="1">IF(VLOOKUP($A$2,Table1[[Practice no.]:[3]],33,FALSE)="N/A","",VLOOKUP($A$2,Table1[[Practice no.]:[3]],33,FALSE))</f>
        <v>#VALUE!</v>
      </c>
      <c r="F29" s="286" t="s">
        <v>47</v>
      </c>
      <c r="G29" s="287"/>
      <c r="H29" s="105" t="e">
        <f ca="1">IF(VLOOKUP($A$2,Table1[[Practice no.]:[9]],39,FALSE)="N/A","",VLOOKUP($A$2,Table1[[Practice no.]:[9]],39,FALSE))</f>
        <v>#VALUE!</v>
      </c>
      <c r="M29" s="107"/>
    </row>
    <row r="30" spans="1:14" ht="32.1" customHeight="1" thickBot="1">
      <c r="A30" s="294"/>
      <c r="C30" s="286" t="s">
        <v>48</v>
      </c>
      <c r="D30" s="287"/>
      <c r="E30" s="105" t="e">
        <f ca="1">IF(VLOOKUP($A$2,Table1[[Practice no.]:[4]],34,FALSE)="N/A","",VLOOKUP($A$2,Table1[[Practice no.]:[4]],34,FALSE))</f>
        <v>#VALUE!</v>
      </c>
      <c r="F30" s="286" t="s">
        <v>49</v>
      </c>
      <c r="G30" s="287"/>
      <c r="H30" s="105" t="e">
        <f ca="1">IF(VLOOKUP($A$2,Table1[[Practice no.]:[10]],40,FALSE)="N/A","",VLOOKUP($A$2,Table1[[Practice no.]:[10]],40,FALSE))</f>
        <v>#VALUE!</v>
      </c>
      <c r="M30" s="107"/>
    </row>
    <row r="31" spans="1:14" ht="32.1" customHeight="1" thickBot="1">
      <c r="A31" s="294"/>
      <c r="C31" s="286" t="s">
        <v>50</v>
      </c>
      <c r="D31" s="287"/>
      <c r="E31" s="105" t="e">
        <f ca="1">IF(VLOOKUP($A$2,Table1[[Practice no.]:[5]],35,FALSE)="N/A","",VLOOKUP($A$2,Table1[[Practice no.]:[5]],35,FALSE))</f>
        <v>#VALUE!</v>
      </c>
      <c r="F31" s="286" t="s">
        <v>51</v>
      </c>
      <c r="G31" s="287"/>
      <c r="H31" s="105" t="e">
        <f ca="1">IF(VLOOKUP($A$2,Table1[[Practice no.]:[11]],41,FALSE)="N/A","",VLOOKUP($A$2,Table1[[Practice no.]:[11]],41,FALSE))</f>
        <v>#VALUE!</v>
      </c>
      <c r="M31" s="107"/>
    </row>
    <row r="32" spans="1:14" ht="32.1" customHeight="1" thickBot="1">
      <c r="A32" s="294"/>
      <c r="C32" s="286" t="s">
        <v>52</v>
      </c>
      <c r="D32" s="287"/>
      <c r="E32" s="105" t="e">
        <f ca="1">IF(VLOOKUP($A$2,Table1[[Practice no.]:[6]],36,FALSE)="N/A","",VLOOKUP($A$2,Table1[[Practice no.]:[6]],36,FALSE))</f>
        <v>#VALUE!</v>
      </c>
      <c r="F32" s="286" t="s">
        <v>53</v>
      </c>
      <c r="G32" s="287"/>
      <c r="H32" s="105" t="e">
        <f ca="1">IF(VLOOKUP($A$2,Table1[[Practice no.]:[12]],42,FALSE)="N/A","",VLOOKUP($A$2,Table1[[Practice no.]:[12]],42,FALSE))</f>
        <v>#VALUE!</v>
      </c>
      <c r="M32" s="107"/>
    </row>
    <row r="33" spans="1:14" ht="14.1" thickBot="1">
      <c r="A33" s="279"/>
      <c r="B33" s="288"/>
      <c r="C33" s="289"/>
      <c r="D33" s="289"/>
      <c r="E33" s="289"/>
      <c r="F33" s="289"/>
      <c r="G33" s="289"/>
      <c r="H33" s="289"/>
      <c r="I33" s="289"/>
      <c r="J33" s="289"/>
      <c r="K33" s="289"/>
      <c r="L33" s="289"/>
      <c r="M33" s="290"/>
      <c r="N33" s="125"/>
    </row>
    <row r="34" spans="1:14" ht="252" customHeight="1" thickBot="1">
      <c r="A34" s="92" t="s">
        <v>521</v>
      </c>
      <c r="B34" s="291" t="s">
        <v>831</v>
      </c>
      <c r="C34" s="292"/>
      <c r="D34" s="292"/>
      <c r="E34" s="292"/>
      <c r="F34" s="292"/>
      <c r="G34" s="292"/>
      <c r="H34" s="292"/>
      <c r="I34" s="292"/>
      <c r="J34" s="292"/>
      <c r="K34" s="292"/>
      <c r="L34" s="292"/>
      <c r="M34" s="293"/>
      <c r="N34" s="122"/>
    </row>
    <row r="35" spans="1:14" ht="80.849999999999994" customHeight="1">
      <c r="A35" s="278" t="s">
        <v>523</v>
      </c>
      <c r="B35" s="394" t="s">
        <v>832</v>
      </c>
      <c r="C35" s="362"/>
      <c r="D35" s="362"/>
      <c r="E35" s="362"/>
      <c r="F35" s="362"/>
      <c r="G35" s="362"/>
      <c r="H35" s="362"/>
      <c r="I35" s="362"/>
      <c r="J35" s="362"/>
      <c r="K35" s="362"/>
      <c r="L35" s="362"/>
      <c r="M35" s="363"/>
      <c r="N35" s="133"/>
    </row>
    <row r="36" spans="1:14" ht="193.35" customHeight="1" thickBot="1">
      <c r="A36" s="279"/>
      <c r="B36" s="364"/>
      <c r="C36" s="365"/>
      <c r="D36" s="365"/>
      <c r="E36" s="365"/>
      <c r="F36" s="365"/>
      <c r="G36" s="365"/>
      <c r="H36" s="365"/>
      <c r="I36" s="365"/>
      <c r="J36" s="365"/>
      <c r="K36" s="365"/>
      <c r="L36" s="365"/>
      <c r="M36" s="366"/>
      <c r="N36" s="133"/>
    </row>
  </sheetData>
  <sheetProtection sheet="1" objects="1" scenarios="1"/>
  <mergeCells count="49">
    <mergeCell ref="B2:M2"/>
    <mergeCell ref="O2:Q2"/>
    <mergeCell ref="S2:U2"/>
    <mergeCell ref="B3:M3"/>
    <mergeCell ref="A4:A14"/>
    <mergeCell ref="B4:M4"/>
    <mergeCell ref="C5:D6"/>
    <mergeCell ref="C7:D8"/>
    <mergeCell ref="F7:G7"/>
    <mergeCell ref="F8:G8"/>
    <mergeCell ref="C9:D10"/>
    <mergeCell ref="G9:H9"/>
    <mergeCell ref="G10:H10"/>
    <mergeCell ref="C11:D12"/>
    <mergeCell ref="F11:G11"/>
    <mergeCell ref="H11:I11"/>
    <mergeCell ref="F12:G12"/>
    <mergeCell ref="H12:I12"/>
    <mergeCell ref="C30:D30"/>
    <mergeCell ref="F30:G30"/>
    <mergeCell ref="B13:M13"/>
    <mergeCell ref="B14:M14"/>
    <mergeCell ref="F27:G27"/>
    <mergeCell ref="C28:D28"/>
    <mergeCell ref="F28:G28"/>
    <mergeCell ref="C29:D29"/>
    <mergeCell ref="F29:G29"/>
    <mergeCell ref="A15:A17"/>
    <mergeCell ref="A18:A19"/>
    <mergeCell ref="B18:M19"/>
    <mergeCell ref="A20:A25"/>
    <mergeCell ref="B22:G22"/>
    <mergeCell ref="B25:G25"/>
    <mergeCell ref="A35:A36"/>
    <mergeCell ref="B35:M36"/>
    <mergeCell ref="B21:F21"/>
    <mergeCell ref="H25:L25"/>
    <mergeCell ref="B23:G23"/>
    <mergeCell ref="H23:L23"/>
    <mergeCell ref="H21:L21"/>
    <mergeCell ref="C31:D31"/>
    <mergeCell ref="F31:G31"/>
    <mergeCell ref="C32:D32"/>
    <mergeCell ref="F32:G32"/>
    <mergeCell ref="B33:M33"/>
    <mergeCell ref="B34:M34"/>
    <mergeCell ref="A26:A33"/>
    <mergeCell ref="B26:M26"/>
    <mergeCell ref="C27:D27"/>
  </mergeCells>
  <pageMargins left="0.7" right="0.7" top="0.75" bottom="0.75" header="0.3" footer="0.3"/>
  <headerFooter>
    <oddFooter>&amp;C_x000D_&amp;1#&amp;"Calibri"&amp;8&amp;K000000 INTERNAL. This information is accessible to ADB Management and staff. It may be shared outside ADB with appropriate permission.</oddFooter>
  </headerFooter>
  <drawing r:id="rId1"/>
</worksheet>
</file>

<file path=xl/worksheets/sheet6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61FFB52-335C-4C65-9619-11719DBB90BA}">
  <sheetPr codeName="Sheet62"/>
  <dimension ref="A1:U36"/>
  <sheetViews>
    <sheetView topLeftCell="B1" zoomScale="70" zoomScaleNormal="70" workbookViewId="0">
      <pane ySplit="2" topLeftCell="A35" activePane="bottomLeft" state="frozen"/>
      <selection pane="bottomLeft" activeCell="A2" sqref="A2"/>
      <selection activeCell="A2" sqref="A2"/>
    </sheetView>
  </sheetViews>
  <sheetFormatPr defaultColWidth="8.85546875" defaultRowHeight="12.95"/>
  <cols>
    <col min="1" max="1" width="15.28515625" style="106" customWidth="1"/>
    <col min="2" max="13" width="11.85546875" style="106" customWidth="1"/>
    <col min="14" max="14" width="5.140625" style="106" customWidth="1"/>
    <col min="15" max="16" width="8.85546875" style="106"/>
    <col min="17" max="17" width="8.85546875" style="106" customWidth="1"/>
    <col min="18" max="18" width="2.28515625" style="106" customWidth="1"/>
    <col min="19" max="16384" width="8.85546875" style="106"/>
  </cols>
  <sheetData>
    <row r="1" spans="1:21" ht="14.1" thickBot="1"/>
    <row r="2" spans="1:21" ht="22.35" customHeight="1" thickBot="1">
      <c r="A2" s="89" t="e" cm="1">
        <f t="array" aca="1" ref="A2" ca="1">MID(CELL("filename",A2),FIND("]",CELL("filename",A2))+1,255)</f>
        <v>#VALUE!</v>
      </c>
      <c r="B2" s="318" t="e">
        <f ca="1">IF(VLOOKUP(A2,'Raw Data'!C6:D154,2,FALSE)="","",VLOOKUP(A2,'Raw Data'!C6:D154,2,FALSE))</f>
        <v>#VALUE!</v>
      </c>
      <c r="C2" s="319"/>
      <c r="D2" s="319"/>
      <c r="E2" s="319"/>
      <c r="F2" s="319"/>
      <c r="G2" s="319"/>
      <c r="H2" s="319"/>
      <c r="I2" s="319"/>
      <c r="J2" s="319"/>
      <c r="K2" s="319"/>
      <c r="L2" s="319"/>
      <c r="M2" s="320"/>
      <c r="N2" s="136"/>
      <c r="O2" s="386" t="str">
        <f>HYPERLINK("#'National level'!A15","Back to National level sheet")</f>
        <v>Back to National level sheet</v>
      </c>
      <c r="P2" s="321"/>
      <c r="Q2" s="321"/>
      <c r="S2" s="387" t="str">
        <f>HYPERLINK("#'Project level'!A21","Back to Project level sheet")</f>
        <v>Back to Project level sheet</v>
      </c>
      <c r="T2" s="387"/>
      <c r="U2" s="387"/>
    </row>
    <row r="3" spans="1:21" ht="174" customHeight="1" thickBot="1">
      <c r="A3" s="90" t="s">
        <v>500</v>
      </c>
      <c r="B3" s="323" t="s">
        <v>833</v>
      </c>
      <c r="C3" s="324"/>
      <c r="D3" s="324"/>
      <c r="E3" s="324"/>
      <c r="F3" s="324"/>
      <c r="G3" s="324"/>
      <c r="H3" s="324"/>
      <c r="I3" s="324"/>
      <c r="J3" s="324"/>
      <c r="K3" s="324"/>
      <c r="L3" s="324"/>
      <c r="M3" s="325"/>
      <c r="N3" s="122"/>
    </row>
    <row r="4" spans="1:21" ht="14.1" thickBot="1">
      <c r="A4" s="278" t="s">
        <v>502</v>
      </c>
      <c r="B4" s="295"/>
      <c r="C4" s="296"/>
      <c r="D4" s="296"/>
      <c r="E4" s="296"/>
      <c r="F4" s="296"/>
      <c r="G4" s="296"/>
      <c r="H4" s="296"/>
      <c r="I4" s="296"/>
      <c r="J4" s="296"/>
      <c r="K4" s="296"/>
      <c r="L4" s="296"/>
      <c r="M4" s="297"/>
      <c r="N4" s="125"/>
    </row>
    <row r="5" spans="1:21" ht="26.85" customHeight="1" thickBot="1">
      <c r="A5" s="294"/>
      <c r="C5" s="326" t="s">
        <v>77</v>
      </c>
      <c r="D5" s="327"/>
      <c r="E5" s="93" t="s">
        <v>78</v>
      </c>
      <c r="F5" s="93" t="s">
        <v>79</v>
      </c>
      <c r="G5" s="93" t="s">
        <v>80</v>
      </c>
      <c r="H5" s="93" t="s">
        <v>81</v>
      </c>
      <c r="I5" s="93" t="s">
        <v>82</v>
      </c>
      <c r="M5" s="107"/>
    </row>
    <row r="6" spans="1:21" ht="15" thickBot="1">
      <c r="A6" s="294"/>
      <c r="C6" s="328"/>
      <c r="D6" s="329"/>
      <c r="E6" s="94" t="e">
        <f ca="1">IF(VLOOKUP($A$2,Table1[[Practice no.]:[Mt]],3,FALSE)="N/A","",VLOOKUP($A$2,Table1[[Practice no.]:[Mt]],3,FALSE))</f>
        <v>#VALUE!</v>
      </c>
      <c r="F6" s="94" t="e">
        <f ca="1">IF(VLOOKUP($A$2,Table1[[Practice no.]:[F]],4,FALSE)="N/A","",VLOOKUP($A$2,Table1[[Practice no.]:[F]],4,FALSE))</f>
        <v>#VALUE!</v>
      </c>
      <c r="G6" s="94" t="e">
        <f ca="1">IF(VLOOKUP($A$2,Table1[[Practice no.]:[A]],5,FALSE)="N/A","",VLOOKUP($A$2,Table1[[Practice no.]:[A]],5,FALSE))</f>
        <v>#VALUE!</v>
      </c>
      <c r="H6" s="94" t="e">
        <f ca="1">IF(VLOOKUP($A$2,Table1[[Practice no.]:[T]],6,FALSE)="N/A","",VLOOKUP($A$2,Table1[[Practice no.]:[T]],6,FALSE))</f>
        <v>#VALUE!</v>
      </c>
      <c r="I6" s="94" t="e">
        <f ca="1">IF(VLOOKUP($A$2,Table1[[Practice no.]:[PI]],7,FALSE)="N/A","",VLOOKUP($A$2,Table1[[Practice no.]:[PI]],7,FALSE))</f>
        <v>#VALUE!</v>
      </c>
      <c r="M6" s="107"/>
    </row>
    <row r="7" spans="1:21" ht="26.85" customHeight="1" thickBot="1">
      <c r="A7" s="294"/>
      <c r="C7" s="326" t="s">
        <v>83</v>
      </c>
      <c r="D7" s="327"/>
      <c r="E7" s="95" t="s">
        <v>84</v>
      </c>
      <c r="F7" s="330" t="s">
        <v>85</v>
      </c>
      <c r="G7" s="331"/>
      <c r="H7" s="95" t="s">
        <v>86</v>
      </c>
      <c r="I7" s="95" t="s">
        <v>87</v>
      </c>
      <c r="M7" s="107"/>
    </row>
    <row r="8" spans="1:21" ht="15" thickBot="1">
      <c r="A8" s="294"/>
      <c r="C8" s="328"/>
      <c r="D8" s="329"/>
      <c r="E8" s="94" t="e">
        <f ca="1">IF(VLOOKUP($A$2,Table1[[Practice no.]:[LR]],8,FALSE)="N/A","",VLOOKUP(A$2,Table1[[Practice no.]:[LR]],8,FALSE))</f>
        <v>#VALUE!</v>
      </c>
      <c r="F8" s="311" t="e">
        <f ca="1">IF(VLOOKUP($A$2,Table1[[Practice no.]:[PH]],9,FALSE)="N/A","",VLOOKUP($A$2,Table1[[Practice no.]:[PH]],9,FALSE))</f>
        <v>#VALUE!</v>
      </c>
      <c r="G8" s="312"/>
      <c r="H8" s="94" t="e">
        <f ca="1">IF(VLOOKUP($A$2,Table1[[Practice no.]:[EH]],10,FALSE)="N/A","",VLOOKUP($A$2,Table1[[Practice no.]:[EH]],10,FALSE))</f>
        <v>#VALUE!</v>
      </c>
      <c r="I8" s="94" t="e">
        <f ca="1">IF(VLOOKUP($A$2,Table1[[Practice no.]:[UR]],11,FALSE)="N/A","",VLOOKUP($A$2,Table1[[Practice no.]:[UR]],11,FALSE))</f>
        <v>#VALUE!</v>
      </c>
      <c r="M8" s="107"/>
    </row>
    <row r="9" spans="1:21" ht="26.85" customHeight="1" thickBot="1">
      <c r="A9" s="294"/>
      <c r="C9" s="332" t="s">
        <v>88</v>
      </c>
      <c r="D9" s="333"/>
      <c r="E9" s="95" t="s">
        <v>89</v>
      </c>
      <c r="F9" s="95" t="s">
        <v>90</v>
      </c>
      <c r="G9" s="330" t="s">
        <v>91</v>
      </c>
      <c r="H9" s="331"/>
      <c r="I9" s="95" t="s">
        <v>92</v>
      </c>
      <c r="M9" s="107"/>
    </row>
    <row r="10" spans="1:21" ht="15" thickBot="1">
      <c r="A10" s="294"/>
      <c r="C10" s="334"/>
      <c r="D10" s="335"/>
      <c r="E10" s="94" t="e">
        <f ca="1">IF(VLOOKUP($A$2,Table1[[Practice no.]:[P]],12,FALSE)="N/A","",VLOOKUP($A$2,Table1[[Practice no.]:[P]],12,FALSE))</f>
        <v>#VALUE!</v>
      </c>
      <c r="F10" s="94" t="e">
        <f ca="1">IF(VLOOKUP($A$2,Table1[[Practice no.]:[D]],13,FALSE)="N/A","",VLOOKUP($A$2,Table1[[Practice no.]:[D]],13,FALSE))</f>
        <v>#VALUE!</v>
      </c>
      <c r="G10" s="313" t="e">
        <f ca="1">IF(VLOOKUP($A$2,Table1[[Practice no.]:[C]],14,FALSE)="N/A","",VLOOKUP($A$2,Table1[[Practice no.]:[C]],14,FALSE))</f>
        <v>#VALUE!</v>
      </c>
      <c r="H10" s="314"/>
      <c r="I10" s="96" t="e">
        <f ca="1">IF(VLOOKUP($A$2,Table1[[Practice no.]:[M]],15,FALSE)="N/A","",VLOOKUP($A$2,Table1[[Practice no.]:[M]],15,FALSE))</f>
        <v>#VALUE!</v>
      </c>
      <c r="M10" s="107"/>
    </row>
    <row r="11" spans="1:21" ht="14.1" customHeight="1" thickBot="1">
      <c r="A11" s="294"/>
      <c r="C11" s="332" t="s">
        <v>93</v>
      </c>
      <c r="D11" s="333"/>
      <c r="E11" s="95" t="s">
        <v>94</v>
      </c>
      <c r="F11" s="330" t="s">
        <v>95</v>
      </c>
      <c r="G11" s="331"/>
      <c r="H11" s="330" t="s">
        <v>96</v>
      </c>
      <c r="I11" s="331"/>
      <c r="M11" s="107"/>
    </row>
    <row r="12" spans="1:21" ht="15" thickBot="1">
      <c r="A12" s="294"/>
      <c r="C12" s="334"/>
      <c r="D12" s="335"/>
      <c r="E12" s="94" t="e">
        <f ca="1">IF(VLOOKUP($A$2,Table1[[Practice no.]:[In]],16,FALSE)="N/A","",VLOOKUP($A$2,Table1[[Practice no.]:[In]],16,FALSE))</f>
        <v>#VALUE!</v>
      </c>
      <c r="F12" s="311" t="e">
        <f ca="1">IF(VLOOKUP($A$2,Table1[[Practice no.]:[Pr]],17,FALSE)="N/A","",VLOOKUP($A$2,Table1[[Practice no.]:[Pr]],17,FALSE))</f>
        <v>#VALUE!</v>
      </c>
      <c r="G12" s="312"/>
      <c r="H12" s="313" t="e">
        <f ca="1">IF(VLOOKUP($A$2,Table1[[Practice no.]:[Tr]],18,FALSE)="N/A","",VLOOKUP($A$2,Table1[[Practice no.]:[Tr]],18,FALSE))</f>
        <v>#VALUE!</v>
      </c>
      <c r="I12" s="314"/>
      <c r="M12" s="107"/>
    </row>
    <row r="13" spans="1:21">
      <c r="A13" s="294"/>
      <c r="B13" s="315"/>
      <c r="C13" s="316"/>
      <c r="D13" s="316"/>
      <c r="E13" s="316"/>
      <c r="F13" s="316"/>
      <c r="G13" s="316"/>
      <c r="H13" s="316"/>
      <c r="I13" s="316"/>
      <c r="J13" s="316"/>
      <c r="K13" s="316"/>
      <c r="L13" s="316"/>
      <c r="M13" s="317"/>
      <c r="N13" s="125"/>
    </row>
    <row r="14" spans="1:21" ht="14.1" thickBot="1">
      <c r="A14" s="279"/>
      <c r="B14" s="288"/>
      <c r="C14" s="289"/>
      <c r="D14" s="289"/>
      <c r="E14" s="289"/>
      <c r="F14" s="289"/>
      <c r="G14" s="289"/>
      <c r="H14" s="289"/>
      <c r="I14" s="289"/>
      <c r="J14" s="289"/>
      <c r="K14" s="289"/>
      <c r="L14" s="289"/>
      <c r="M14" s="290"/>
      <c r="N14" s="125"/>
    </row>
    <row r="15" spans="1:21">
      <c r="A15" s="278" t="s">
        <v>503</v>
      </c>
      <c r="B15" s="97">
        <v>1</v>
      </c>
      <c r="C15" s="97">
        <v>2</v>
      </c>
      <c r="D15" s="97">
        <v>3</v>
      </c>
      <c r="E15" s="98">
        <v>4</v>
      </c>
      <c r="F15" s="98">
        <v>5</v>
      </c>
      <c r="G15" s="98">
        <v>6</v>
      </c>
      <c r="H15" s="99">
        <v>7</v>
      </c>
      <c r="I15" s="99">
        <v>8</v>
      </c>
      <c r="J15" s="99">
        <v>9</v>
      </c>
      <c r="K15" s="100">
        <v>10</v>
      </c>
      <c r="L15" s="100">
        <v>11</v>
      </c>
      <c r="M15" s="100">
        <v>12</v>
      </c>
      <c r="N15" s="137"/>
    </row>
    <row r="16" spans="1:21" ht="17.100000000000001" thickBot="1">
      <c r="A16" s="294"/>
      <c r="B16" s="101" t="s">
        <v>504</v>
      </c>
      <c r="C16" s="101" t="s">
        <v>505</v>
      </c>
      <c r="D16" s="101" t="s">
        <v>506</v>
      </c>
      <c r="E16" s="102" t="s">
        <v>507</v>
      </c>
      <c r="F16" s="102" t="s">
        <v>508</v>
      </c>
      <c r="G16" s="102" t="s">
        <v>509</v>
      </c>
      <c r="H16" s="103" t="s">
        <v>510</v>
      </c>
      <c r="I16" s="103" t="s">
        <v>511</v>
      </c>
      <c r="J16" s="103" t="s">
        <v>512</v>
      </c>
      <c r="K16" s="104" t="s">
        <v>513</v>
      </c>
      <c r="L16" s="104" t="s">
        <v>514</v>
      </c>
      <c r="M16" s="104" t="s">
        <v>515</v>
      </c>
      <c r="N16" s="137"/>
    </row>
    <row r="17" spans="1:14" ht="23.1" customHeight="1" thickBot="1">
      <c r="A17" s="279"/>
      <c r="B17" s="112" t="e">
        <f ca="1">IF(VLOOKUP($A$2,Table1[[Practice no.]:[ 1 C02]],19,FALSE)="N/A","",VLOOKUP(VLOOKUP($A$2,Table1[[Practice no.]:[ 1 C02]],19,FALSE),List!$A$2:$B$3,2,FALSE))</f>
        <v>#VALUE!</v>
      </c>
      <c r="C17" s="112" t="e">
        <f ca="1">IF(VLOOKUP($A$2,Table1[[Practice no.]:[2 Res]],20,FALSE)="N/A","",VLOOKUP(VLOOKUP($A$2,Table1[[Practice no.]:[2 Res]],20,FALSE),List!$A$2:$B$3,2,FALSE))</f>
        <v>#VALUE!</v>
      </c>
      <c r="D17" s="112" t="e">
        <f ca="1">IF(VLOOKUP($A$2,Table1[[Practice no.]:[3 W&amp;L]],21,FALSE)="N/A","",VLOOKUP(VLOOKUP($A$2,Table1[[Practice no.]:[3 W&amp;L]],21,FALSE),List!$A$2:$B$3,2,FALSE))</f>
        <v>#VALUE!</v>
      </c>
      <c r="E17" s="112" t="e">
        <f ca="1">IF(VLOOKUP($A$2,Table1[[Practice no.]:[4 
Pol]],22,FALSE)="N/A","",VLOOKUP(VLOOKUP($A$2,Table1[[Practice no.]:[4 
Pol]],22,FALSE),List!$A$2:$B$3,2,FALSE))</f>
        <v>#VALUE!</v>
      </c>
      <c r="F17" s="112" t="e">
        <f ca="1">IF(VLOOKUP($A$2,Table1[[Practice no.]:[5 QoL]],23,FALSE)="N/A","",VLOOKUP(VLOOKUP($A$2,Table1[[Practice no.]:[5 QoL]],23,FALSE),List!$A$2:$B$3,2,FALSE))</f>
        <v>#VALUE!</v>
      </c>
      <c r="G17" s="112" t="e">
        <f ca="1">IF(VLOOKUP($A$2,Table1[[Practice no.]:[6 
Bio]],24,FALSE)="N/A","",VLOOKUP(VLOOKUP($A$2,Table1[[Practice no.]:[6 
Bio]],24,FALSE),List!$A$2:$B$3,2,FALSE))</f>
        <v>#VALUE!</v>
      </c>
      <c r="H17" s="112" t="e">
        <f ca="1">IF(VLOOKUP($A$2,Table1[[Practice no.]:[7 
Dis]],25,FALSE)="N/A","",VLOOKUP(VLOOKUP($A$2,Table1[[Practice no.]:[7 
Dis]],25,FALSE),List!$A$2:$B$3,2,FALSE))</f>
        <v>#VALUE!</v>
      </c>
      <c r="I17" s="112" t="e">
        <f ca="1">IF(VLOOKUP($A$2,Table1[[Practice no.]:[8 
Mat]],26,FALSE)="N/A","",VLOOKUP(VLOOKUP($A$2,Table1[[Practice no.]:[8 
Mat]],26,FALSE),List!$A$2:$B$3,2,FALSE))</f>
        <v>#VALUE!</v>
      </c>
      <c r="J17" s="112" t="e">
        <f ca="1">IF(VLOOKUP($A$2,Table1[[Practice no.]:[9 
Inc]],27,FALSE)="N/A","",VLOOKUP(VLOOKUP($A$2,Table1[[Practice no.]:[9 
Inc]],27,FALSE),List!$A$2:$B$3,2,FALSE))</f>
        <v>#VALUE!</v>
      </c>
      <c r="K17" s="112" t="e">
        <f ca="1">IF(VLOOKUP($A$2,Table1[[Practice no.]:[10 Con]],28,FALSE)="N/A","",VLOOKUP(VLOOKUP($A$2,Table1[[Practice no.]:[10 Con]],28,FALSE),List!$A$2:$B$3,2,FALSE))</f>
        <v>#VALUE!</v>
      </c>
      <c r="L17" s="112" t="e">
        <f ca="1">IF(VLOOKUP($A$2,Table1[[Practice no.]:[11 Saf]],29,FALSE)="N/A","",VLOOKUP(VLOOKUP($A$2,Table1[[Practice no.]:[11 Saf]],29,FALSE),List!$A$2:$B$3,2,FALSE))</f>
        <v>#VALUE!</v>
      </c>
      <c r="M17" s="112" t="e">
        <f ca="1">IF(VLOOKUP($A$2,Table1[[Practice no.]:[12 Aff]],30,FALSE)="N/A","",VLOOKUP(VLOOKUP($A$2,Table1[[Practice no.]:[12 Aff]],30,FALSE),List!$A$2:$B$3,2,FALSE))</f>
        <v>#VALUE!</v>
      </c>
      <c r="N17" s="138"/>
    </row>
    <row r="18" spans="1:14" ht="125.85" customHeight="1">
      <c r="A18" s="278" t="s">
        <v>516</v>
      </c>
      <c r="B18" s="298" t="s">
        <v>834</v>
      </c>
      <c r="C18" s="299"/>
      <c r="D18" s="299"/>
      <c r="E18" s="299"/>
      <c r="F18" s="299"/>
      <c r="G18" s="299"/>
      <c r="H18" s="299"/>
      <c r="I18" s="299"/>
      <c r="J18" s="299"/>
      <c r="K18" s="299"/>
      <c r="L18" s="299"/>
      <c r="M18" s="300"/>
      <c r="N18" s="133"/>
    </row>
    <row r="19" spans="1:14" ht="285.75" customHeight="1" thickBot="1">
      <c r="A19" s="279"/>
      <c r="B19" s="301"/>
      <c r="C19" s="302"/>
      <c r="D19" s="302"/>
      <c r="E19" s="302"/>
      <c r="F19" s="302"/>
      <c r="G19" s="302"/>
      <c r="H19" s="302"/>
      <c r="I19" s="302"/>
      <c r="J19" s="302"/>
      <c r="K19" s="302"/>
      <c r="L19" s="302"/>
      <c r="M19" s="303"/>
      <c r="N19" s="133"/>
    </row>
    <row r="20" spans="1:14" ht="134.1" customHeight="1">
      <c r="A20" s="304" t="s">
        <v>518</v>
      </c>
      <c r="B20" s="120"/>
      <c r="C20" s="121"/>
      <c r="D20" s="121"/>
      <c r="E20" s="121"/>
      <c r="F20" s="121"/>
      <c r="G20" s="121"/>
      <c r="H20" s="121"/>
      <c r="I20" s="121"/>
      <c r="J20" s="121"/>
      <c r="K20" s="121"/>
      <c r="L20" s="121"/>
      <c r="M20" s="124"/>
      <c r="N20" s="134"/>
    </row>
    <row r="21" spans="1:14" ht="24.75" customHeight="1">
      <c r="A21" s="338"/>
      <c r="B21" s="390" t="s">
        <v>835</v>
      </c>
      <c r="C21" s="388"/>
      <c r="D21" s="388"/>
      <c r="E21" s="388"/>
      <c r="F21" s="388"/>
      <c r="G21" s="177"/>
      <c r="H21" s="388"/>
      <c r="I21" s="388"/>
      <c r="J21" s="388"/>
      <c r="K21" s="388"/>
      <c r="L21" s="388"/>
      <c r="M21" s="178"/>
      <c r="N21" s="127"/>
    </row>
    <row r="22" spans="1:14" ht="113.1" customHeight="1">
      <c r="A22" s="338"/>
      <c r="B22" s="336"/>
      <c r="C22" s="337"/>
      <c r="D22" s="337"/>
      <c r="E22" s="337"/>
      <c r="F22" s="337"/>
      <c r="G22" s="337"/>
      <c r="H22" s="119"/>
      <c r="I22" s="119"/>
      <c r="J22" s="122"/>
      <c r="K22" s="116"/>
      <c r="L22" s="116"/>
      <c r="M22" s="117"/>
      <c r="N22" s="116"/>
    </row>
    <row r="23" spans="1:14" ht="31.35" customHeight="1">
      <c r="A23" s="338"/>
      <c r="B23" s="336" t="s">
        <v>836</v>
      </c>
      <c r="C23" s="337"/>
      <c r="D23" s="337"/>
      <c r="E23" s="337"/>
      <c r="F23" s="337"/>
      <c r="G23" s="337"/>
      <c r="H23" s="337"/>
      <c r="I23" s="337"/>
      <c r="J23" s="337"/>
      <c r="K23" s="337"/>
      <c r="L23" s="337"/>
      <c r="M23" s="117"/>
      <c r="N23" s="116"/>
    </row>
    <row r="24" spans="1:14" ht="401.85" customHeight="1">
      <c r="A24" s="338"/>
      <c r="B24" s="118"/>
      <c r="C24" s="119"/>
      <c r="D24" s="119"/>
      <c r="E24" s="119"/>
      <c r="F24" s="119"/>
      <c r="G24" s="119"/>
      <c r="H24" s="119"/>
      <c r="I24" s="119"/>
      <c r="J24" s="122"/>
      <c r="K24" s="116"/>
      <c r="L24" s="116"/>
      <c r="M24" s="117"/>
      <c r="N24" s="116"/>
    </row>
    <row r="25" spans="1:14" ht="50.85" customHeight="1" thickBot="1">
      <c r="A25" s="305"/>
      <c r="B25" s="339" t="s">
        <v>837</v>
      </c>
      <c r="C25" s="340"/>
      <c r="D25" s="340"/>
      <c r="E25" s="340"/>
      <c r="F25" s="340"/>
      <c r="G25" s="340"/>
      <c r="H25" s="340"/>
      <c r="I25" s="340"/>
      <c r="J25" s="340"/>
      <c r="K25" s="340"/>
      <c r="L25" s="340"/>
      <c r="M25" s="176"/>
      <c r="N25" s="119"/>
    </row>
    <row r="26" spans="1:14" ht="14.1" thickBot="1">
      <c r="A26" s="278" t="s">
        <v>57</v>
      </c>
      <c r="B26" s="295"/>
      <c r="C26" s="296"/>
      <c r="D26" s="296"/>
      <c r="E26" s="296"/>
      <c r="F26" s="296"/>
      <c r="G26" s="296"/>
      <c r="H26" s="296"/>
      <c r="I26" s="296"/>
      <c r="J26" s="296"/>
      <c r="K26" s="296"/>
      <c r="L26" s="296"/>
      <c r="M26" s="297"/>
      <c r="N26" s="125"/>
    </row>
    <row r="27" spans="1:14" ht="32.1" customHeight="1" thickBot="1">
      <c r="A27" s="294"/>
      <c r="C27" s="286" t="s">
        <v>42</v>
      </c>
      <c r="D27" s="287"/>
      <c r="E27" s="105" t="e">
        <f ca="1">IF(VLOOKUP($A$2,Table1[[Practice no.]:[1]],31,FALSE)="N/A","",VLOOKUP($A$2,Table1[[Practice no.]:[1]],31,FALSE))</f>
        <v>#VALUE!</v>
      </c>
      <c r="F27" s="286" t="s">
        <v>520</v>
      </c>
      <c r="G27" s="287"/>
      <c r="H27" s="105" t="e">
        <f ca="1">IF(VLOOKUP($A$2,Table1[[Practice no.]:[7]],37,FALSE)="N/A","",VLOOKUP($A$2,Table1[[Practice no.]:[7]],37,FALSE))</f>
        <v>#VALUE!</v>
      </c>
      <c r="M27" s="107"/>
    </row>
    <row r="28" spans="1:14" ht="32.1" customHeight="1" thickBot="1">
      <c r="A28" s="294"/>
      <c r="C28" s="286" t="s">
        <v>44</v>
      </c>
      <c r="D28" s="287"/>
      <c r="E28" s="105" t="e">
        <f ca="1">IF(VLOOKUP($A$2,Table1[[Practice no.]:[2]],32,FALSE)="N/A","",VLOOKUP($A$2,Table1[[Practice no.]:[2]],32,FALSE))</f>
        <v>#VALUE!</v>
      </c>
      <c r="F28" s="286" t="s">
        <v>45</v>
      </c>
      <c r="G28" s="287"/>
      <c r="H28" s="105" t="e">
        <f ca="1">IF(VLOOKUP($A$2,Table1[[Practice no.]:[8]],38,FALSE)="N/A","",VLOOKUP($A$2,Table1[[Practice no.]:[8]],38,FALSE))</f>
        <v>#VALUE!</v>
      </c>
      <c r="M28" s="107"/>
    </row>
    <row r="29" spans="1:14" ht="32.1" customHeight="1" thickBot="1">
      <c r="A29" s="294"/>
      <c r="C29" s="286" t="s">
        <v>46</v>
      </c>
      <c r="D29" s="287"/>
      <c r="E29" s="105" t="e">
        <f ca="1">IF(VLOOKUP($A$2,Table1[[Practice no.]:[3]],33,FALSE)="N/A","",VLOOKUP($A$2,Table1[[Practice no.]:[3]],33,FALSE))</f>
        <v>#VALUE!</v>
      </c>
      <c r="F29" s="286" t="s">
        <v>47</v>
      </c>
      <c r="G29" s="287"/>
      <c r="H29" s="105" t="e">
        <f ca="1">IF(VLOOKUP($A$2,Table1[[Practice no.]:[9]],39,FALSE)="N/A","",VLOOKUP($A$2,Table1[[Practice no.]:[9]],39,FALSE))</f>
        <v>#VALUE!</v>
      </c>
      <c r="M29" s="107"/>
    </row>
    <row r="30" spans="1:14" ht="32.1" customHeight="1" thickBot="1">
      <c r="A30" s="294"/>
      <c r="C30" s="286" t="s">
        <v>48</v>
      </c>
      <c r="D30" s="287"/>
      <c r="E30" s="105" t="e">
        <f ca="1">IF(VLOOKUP($A$2,Table1[[Practice no.]:[4]],34,FALSE)="N/A","",VLOOKUP($A$2,Table1[[Practice no.]:[4]],34,FALSE))</f>
        <v>#VALUE!</v>
      </c>
      <c r="F30" s="286" t="s">
        <v>49</v>
      </c>
      <c r="G30" s="287"/>
      <c r="H30" s="105" t="e">
        <f ca="1">IF(VLOOKUP($A$2,Table1[[Practice no.]:[10]],40,FALSE)="N/A","",VLOOKUP($A$2,Table1[[Practice no.]:[10]],40,FALSE))</f>
        <v>#VALUE!</v>
      </c>
      <c r="M30" s="107"/>
    </row>
    <row r="31" spans="1:14" ht="32.1" customHeight="1" thickBot="1">
      <c r="A31" s="294"/>
      <c r="C31" s="286" t="s">
        <v>50</v>
      </c>
      <c r="D31" s="287"/>
      <c r="E31" s="105" t="e">
        <f ca="1">IF(VLOOKUP($A$2,Table1[[Practice no.]:[5]],35,FALSE)="N/A","",VLOOKUP($A$2,Table1[[Practice no.]:[5]],35,FALSE))</f>
        <v>#VALUE!</v>
      </c>
      <c r="F31" s="286" t="s">
        <v>51</v>
      </c>
      <c r="G31" s="287"/>
      <c r="H31" s="105" t="e">
        <f ca="1">IF(VLOOKUP($A$2,Table1[[Practice no.]:[11]],41,FALSE)="N/A","",VLOOKUP($A$2,Table1[[Practice no.]:[11]],41,FALSE))</f>
        <v>#VALUE!</v>
      </c>
      <c r="M31" s="107"/>
    </row>
    <row r="32" spans="1:14" ht="32.1" customHeight="1" thickBot="1">
      <c r="A32" s="294"/>
      <c r="C32" s="286" t="s">
        <v>52</v>
      </c>
      <c r="D32" s="287"/>
      <c r="E32" s="105" t="e">
        <f ca="1">IF(VLOOKUP($A$2,Table1[[Practice no.]:[6]],36,FALSE)="N/A","",VLOOKUP($A$2,Table1[[Practice no.]:[6]],36,FALSE))</f>
        <v>#VALUE!</v>
      </c>
      <c r="F32" s="286" t="s">
        <v>53</v>
      </c>
      <c r="G32" s="287"/>
      <c r="H32" s="105" t="e">
        <f ca="1">IF(VLOOKUP($A$2,Table1[[Practice no.]:[12]],42,FALSE)="N/A","",VLOOKUP($A$2,Table1[[Practice no.]:[12]],42,FALSE))</f>
        <v>#VALUE!</v>
      </c>
      <c r="M32" s="107"/>
    </row>
    <row r="33" spans="1:14" ht="14.1" thickBot="1">
      <c r="A33" s="279"/>
      <c r="B33" s="288"/>
      <c r="C33" s="289"/>
      <c r="D33" s="289"/>
      <c r="E33" s="289"/>
      <c r="F33" s="289"/>
      <c r="G33" s="289"/>
      <c r="H33" s="289"/>
      <c r="I33" s="289"/>
      <c r="J33" s="289"/>
      <c r="K33" s="289"/>
      <c r="L33" s="289"/>
      <c r="M33" s="290"/>
      <c r="N33" s="125"/>
    </row>
    <row r="34" spans="1:14" ht="252" customHeight="1" thickBot="1">
      <c r="A34" s="92" t="s">
        <v>521</v>
      </c>
      <c r="B34" s="291" t="s">
        <v>838</v>
      </c>
      <c r="C34" s="292"/>
      <c r="D34" s="292"/>
      <c r="E34" s="292"/>
      <c r="F34" s="292"/>
      <c r="G34" s="292"/>
      <c r="H34" s="292"/>
      <c r="I34" s="292"/>
      <c r="J34" s="292"/>
      <c r="K34" s="292"/>
      <c r="L34" s="292"/>
      <c r="M34" s="293"/>
      <c r="N34" s="122"/>
    </row>
    <row r="35" spans="1:14" ht="80.849999999999994" customHeight="1">
      <c r="A35" s="278" t="s">
        <v>523</v>
      </c>
      <c r="B35" s="394" t="s">
        <v>839</v>
      </c>
      <c r="C35" s="362"/>
      <c r="D35" s="362"/>
      <c r="E35" s="362"/>
      <c r="F35" s="362"/>
      <c r="G35" s="362"/>
      <c r="H35" s="362"/>
      <c r="I35" s="362"/>
      <c r="J35" s="362"/>
      <c r="K35" s="362"/>
      <c r="L35" s="362"/>
      <c r="M35" s="363"/>
      <c r="N35" s="133"/>
    </row>
    <row r="36" spans="1:14" ht="193.35" customHeight="1" thickBot="1">
      <c r="A36" s="279"/>
      <c r="B36" s="364"/>
      <c r="C36" s="365"/>
      <c r="D36" s="365"/>
      <c r="E36" s="365"/>
      <c r="F36" s="365"/>
      <c r="G36" s="365"/>
      <c r="H36" s="365"/>
      <c r="I36" s="365"/>
      <c r="J36" s="365"/>
      <c r="K36" s="365"/>
      <c r="L36" s="365"/>
      <c r="M36" s="366"/>
      <c r="N36" s="133"/>
    </row>
  </sheetData>
  <sheetProtection sheet="1" objects="1" scenarios="1"/>
  <mergeCells count="48">
    <mergeCell ref="B2:M2"/>
    <mergeCell ref="O2:Q2"/>
    <mergeCell ref="S2:U2"/>
    <mergeCell ref="B3:M3"/>
    <mergeCell ref="A4:A14"/>
    <mergeCell ref="B4:M4"/>
    <mergeCell ref="C5:D6"/>
    <mergeCell ref="C7:D8"/>
    <mergeCell ref="F7:G7"/>
    <mergeCell ref="F8:G8"/>
    <mergeCell ref="A20:A25"/>
    <mergeCell ref="B21:F21"/>
    <mergeCell ref="H21:L21"/>
    <mergeCell ref="B22:G22"/>
    <mergeCell ref="C9:D10"/>
    <mergeCell ref="G9:H9"/>
    <mergeCell ref="G10:H10"/>
    <mergeCell ref="C11:D12"/>
    <mergeCell ref="F11:G11"/>
    <mergeCell ref="H11:I11"/>
    <mergeCell ref="F12:G12"/>
    <mergeCell ref="H12:I12"/>
    <mergeCell ref="B13:M13"/>
    <mergeCell ref="B14:M14"/>
    <mergeCell ref="A15:A17"/>
    <mergeCell ref="A18:A19"/>
    <mergeCell ref="B18:M19"/>
    <mergeCell ref="C27:D27"/>
    <mergeCell ref="F27:G27"/>
    <mergeCell ref="C28:D28"/>
    <mergeCell ref="F28:G28"/>
    <mergeCell ref="B23:L23"/>
    <mergeCell ref="B25:G25"/>
    <mergeCell ref="H25:L25"/>
    <mergeCell ref="C29:D29"/>
    <mergeCell ref="B33:M33"/>
    <mergeCell ref="B34:M34"/>
    <mergeCell ref="A35:A36"/>
    <mergeCell ref="B35:M36"/>
    <mergeCell ref="F29:G29"/>
    <mergeCell ref="C30:D30"/>
    <mergeCell ref="F30:G30"/>
    <mergeCell ref="C31:D31"/>
    <mergeCell ref="F31:G31"/>
    <mergeCell ref="C32:D32"/>
    <mergeCell ref="F32:G32"/>
    <mergeCell ref="A26:A33"/>
    <mergeCell ref="B26:M26"/>
  </mergeCells>
  <pageMargins left="0.7" right="0.7" top="0.75" bottom="0.75" header="0.3" footer="0.3"/>
  <headerFooter>
    <oddFooter>&amp;C_x000D_&amp;1#&amp;"Calibri"&amp;8&amp;K000000 INTERNAL. This information is accessible to ADB Management and staff. It may be shared outside ADB with appropriate permission.</oddFooter>
  </headerFooter>
  <drawing r:id="rId1"/>
</worksheet>
</file>

<file path=xl/worksheets/sheet6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06E9433-A5DD-4AC2-9E37-4E5EC0F5292F}">
  <sheetPr codeName="Sheet63"/>
  <dimension ref="A1:U36"/>
  <sheetViews>
    <sheetView zoomScale="70" zoomScaleNormal="70" workbookViewId="0">
      <pane ySplit="2" topLeftCell="A34" activePane="bottomLeft" state="frozen"/>
      <selection pane="bottomLeft" activeCell="A2" sqref="A2"/>
      <selection activeCell="A2" sqref="A2"/>
    </sheetView>
  </sheetViews>
  <sheetFormatPr defaultColWidth="8.85546875" defaultRowHeight="12.95"/>
  <cols>
    <col min="1" max="1" width="15.28515625" style="106" customWidth="1"/>
    <col min="2" max="13" width="11.85546875" style="106" customWidth="1"/>
    <col min="14" max="14" width="5.140625" style="106" customWidth="1"/>
    <col min="15" max="16" width="8.85546875" style="106"/>
    <col min="17" max="17" width="8.85546875" style="106" customWidth="1"/>
    <col min="18" max="18" width="2.28515625" style="106" customWidth="1"/>
    <col min="19" max="16384" width="8.85546875" style="106"/>
  </cols>
  <sheetData>
    <row r="1" spans="1:21" ht="14.1" thickBot="1"/>
    <row r="2" spans="1:21" ht="22.35" customHeight="1" thickBot="1">
      <c r="A2" s="89" t="e" cm="1">
        <f t="array" aca="1" ref="A2" ca="1">MID(CELL("filename",A2),FIND("]",CELL("filename",A2))+1,255)</f>
        <v>#VALUE!</v>
      </c>
      <c r="B2" s="318" t="e">
        <f ca="1">IF(VLOOKUP(A2,'Raw Data'!C6:D154,2,FALSE)="","",VLOOKUP(A2,'Raw Data'!C6:D154,2,FALSE))</f>
        <v>#VALUE!</v>
      </c>
      <c r="C2" s="319"/>
      <c r="D2" s="319"/>
      <c r="E2" s="319"/>
      <c r="F2" s="319"/>
      <c r="G2" s="319"/>
      <c r="H2" s="319"/>
      <c r="I2" s="319"/>
      <c r="J2" s="319"/>
      <c r="K2" s="319"/>
      <c r="L2" s="319"/>
      <c r="M2" s="320"/>
      <c r="N2" s="136"/>
      <c r="O2" s="386" t="str">
        <f>HYPERLINK("#'National level'!A15","Back to National level sheet")</f>
        <v>Back to National level sheet</v>
      </c>
      <c r="P2" s="321"/>
      <c r="Q2" s="321"/>
      <c r="S2" s="387" t="str">
        <f>HYPERLINK("#'Project level'!A21","Back to Project level sheet")</f>
        <v>Back to Project level sheet</v>
      </c>
      <c r="T2" s="387"/>
      <c r="U2" s="387"/>
    </row>
    <row r="3" spans="1:21" ht="174" customHeight="1" thickBot="1">
      <c r="A3" s="90" t="s">
        <v>500</v>
      </c>
      <c r="B3" s="323" t="s">
        <v>840</v>
      </c>
      <c r="C3" s="324"/>
      <c r="D3" s="324"/>
      <c r="E3" s="324"/>
      <c r="F3" s="324"/>
      <c r="G3" s="324"/>
      <c r="H3" s="324"/>
      <c r="I3" s="324"/>
      <c r="J3" s="324"/>
      <c r="K3" s="324"/>
      <c r="L3" s="324"/>
      <c r="M3" s="325"/>
      <c r="N3" s="122"/>
    </row>
    <row r="4" spans="1:21" ht="14.1" thickBot="1">
      <c r="A4" s="278" t="s">
        <v>502</v>
      </c>
      <c r="B4" s="295"/>
      <c r="C4" s="296"/>
      <c r="D4" s="296"/>
      <c r="E4" s="296"/>
      <c r="F4" s="296"/>
      <c r="G4" s="296"/>
      <c r="H4" s="296"/>
      <c r="I4" s="296"/>
      <c r="J4" s="296"/>
      <c r="K4" s="296"/>
      <c r="L4" s="296"/>
      <c r="M4" s="297"/>
      <c r="N4" s="125"/>
    </row>
    <row r="5" spans="1:21" ht="26.85" customHeight="1" thickBot="1">
      <c r="A5" s="294"/>
      <c r="C5" s="326" t="s">
        <v>77</v>
      </c>
      <c r="D5" s="327"/>
      <c r="E5" s="93" t="s">
        <v>78</v>
      </c>
      <c r="F5" s="93" t="s">
        <v>79</v>
      </c>
      <c r="G5" s="93" t="s">
        <v>80</v>
      </c>
      <c r="H5" s="93" t="s">
        <v>81</v>
      </c>
      <c r="I5" s="93" t="s">
        <v>82</v>
      </c>
      <c r="M5" s="107"/>
    </row>
    <row r="6" spans="1:21" ht="15" thickBot="1">
      <c r="A6" s="294"/>
      <c r="C6" s="328"/>
      <c r="D6" s="329"/>
      <c r="E6" s="94" t="e">
        <f ca="1">IF(VLOOKUP($A$2,Table1[[Practice no.]:[Mt]],3,FALSE)="N/A","",VLOOKUP($A$2,Table1[[Practice no.]:[Mt]],3,FALSE))</f>
        <v>#VALUE!</v>
      </c>
      <c r="F6" s="94" t="e">
        <f ca="1">IF(VLOOKUP($A$2,Table1[[Practice no.]:[F]],4,FALSE)="N/A","",VLOOKUP($A$2,Table1[[Practice no.]:[F]],4,FALSE))</f>
        <v>#VALUE!</v>
      </c>
      <c r="G6" s="94" t="e">
        <f ca="1">IF(VLOOKUP($A$2,Table1[[Practice no.]:[A]],5,FALSE)="N/A","",VLOOKUP($A$2,Table1[[Practice no.]:[A]],5,FALSE))</f>
        <v>#VALUE!</v>
      </c>
      <c r="H6" s="94" t="e">
        <f ca="1">IF(VLOOKUP($A$2,Table1[[Practice no.]:[T]],6,FALSE)="N/A","",VLOOKUP($A$2,Table1[[Practice no.]:[T]],6,FALSE))</f>
        <v>#VALUE!</v>
      </c>
      <c r="I6" s="94" t="e">
        <f ca="1">IF(VLOOKUP($A$2,Table1[[Practice no.]:[PI]],7,FALSE)="N/A","",VLOOKUP($A$2,Table1[[Practice no.]:[PI]],7,FALSE))</f>
        <v>#VALUE!</v>
      </c>
      <c r="M6" s="107"/>
    </row>
    <row r="7" spans="1:21" ht="26.85" customHeight="1" thickBot="1">
      <c r="A7" s="294"/>
      <c r="C7" s="326" t="s">
        <v>83</v>
      </c>
      <c r="D7" s="327"/>
      <c r="E7" s="95" t="s">
        <v>84</v>
      </c>
      <c r="F7" s="330" t="s">
        <v>85</v>
      </c>
      <c r="G7" s="331"/>
      <c r="H7" s="95" t="s">
        <v>86</v>
      </c>
      <c r="I7" s="95" t="s">
        <v>87</v>
      </c>
      <c r="M7" s="107"/>
    </row>
    <row r="8" spans="1:21" ht="15" thickBot="1">
      <c r="A8" s="294"/>
      <c r="C8" s="328"/>
      <c r="D8" s="329"/>
      <c r="E8" s="94" t="e">
        <f ca="1">IF(VLOOKUP($A$2,Table1[[Practice no.]:[LR]],8,FALSE)="N/A","",VLOOKUP(A$2,Table1[[Practice no.]:[LR]],8,FALSE))</f>
        <v>#VALUE!</v>
      </c>
      <c r="F8" s="311" t="e">
        <f ca="1">IF(VLOOKUP($A$2,Table1[[Practice no.]:[PH]],9,FALSE)="N/A","",VLOOKUP($A$2,Table1[[Practice no.]:[PH]],9,FALSE))</f>
        <v>#VALUE!</v>
      </c>
      <c r="G8" s="312"/>
      <c r="H8" s="94" t="e">
        <f ca="1">IF(VLOOKUP($A$2,Table1[[Practice no.]:[EH]],10,FALSE)="N/A","",VLOOKUP($A$2,Table1[[Practice no.]:[EH]],10,FALSE))</f>
        <v>#VALUE!</v>
      </c>
      <c r="I8" s="94" t="e">
        <f ca="1">IF(VLOOKUP($A$2,Table1[[Practice no.]:[UR]],11,FALSE)="N/A","",VLOOKUP($A$2,Table1[[Practice no.]:[UR]],11,FALSE))</f>
        <v>#VALUE!</v>
      </c>
      <c r="M8" s="107"/>
    </row>
    <row r="9" spans="1:21" ht="26.85" customHeight="1" thickBot="1">
      <c r="A9" s="294"/>
      <c r="C9" s="332" t="s">
        <v>88</v>
      </c>
      <c r="D9" s="333"/>
      <c r="E9" s="95" t="s">
        <v>89</v>
      </c>
      <c r="F9" s="95" t="s">
        <v>90</v>
      </c>
      <c r="G9" s="330" t="s">
        <v>91</v>
      </c>
      <c r="H9" s="331"/>
      <c r="I9" s="95" t="s">
        <v>92</v>
      </c>
      <c r="M9" s="107"/>
    </row>
    <row r="10" spans="1:21" ht="15" thickBot="1">
      <c r="A10" s="294"/>
      <c r="C10" s="334"/>
      <c r="D10" s="335"/>
      <c r="E10" s="94" t="e">
        <f ca="1">IF(VLOOKUP($A$2,Table1[[Practice no.]:[P]],12,FALSE)="N/A","",VLOOKUP($A$2,Table1[[Practice no.]:[P]],12,FALSE))</f>
        <v>#VALUE!</v>
      </c>
      <c r="F10" s="94" t="e">
        <f ca="1">IF(VLOOKUP($A$2,Table1[[Practice no.]:[D]],13,FALSE)="N/A","",VLOOKUP($A$2,Table1[[Practice no.]:[D]],13,FALSE))</f>
        <v>#VALUE!</v>
      </c>
      <c r="G10" s="313" t="e">
        <f ca="1">IF(VLOOKUP($A$2,Table1[[Practice no.]:[C]],14,FALSE)="N/A","",VLOOKUP($A$2,Table1[[Practice no.]:[C]],14,FALSE))</f>
        <v>#VALUE!</v>
      </c>
      <c r="H10" s="314"/>
      <c r="I10" s="96" t="e">
        <f ca="1">IF(VLOOKUP($A$2,Table1[[Practice no.]:[M]],15,FALSE)="N/A","",VLOOKUP($A$2,Table1[[Practice no.]:[M]],15,FALSE))</f>
        <v>#VALUE!</v>
      </c>
      <c r="M10" s="107"/>
    </row>
    <row r="11" spans="1:21" ht="14.1" customHeight="1" thickBot="1">
      <c r="A11" s="294"/>
      <c r="C11" s="332" t="s">
        <v>93</v>
      </c>
      <c r="D11" s="333"/>
      <c r="E11" s="95" t="s">
        <v>94</v>
      </c>
      <c r="F11" s="330" t="s">
        <v>95</v>
      </c>
      <c r="G11" s="331"/>
      <c r="H11" s="330" t="s">
        <v>96</v>
      </c>
      <c r="I11" s="331"/>
      <c r="M11" s="107"/>
    </row>
    <row r="12" spans="1:21" ht="15" thickBot="1">
      <c r="A12" s="294"/>
      <c r="C12" s="334"/>
      <c r="D12" s="335"/>
      <c r="E12" s="94" t="e">
        <f ca="1">IF(VLOOKUP($A$2,Table1[[Practice no.]:[In]],16,FALSE)="N/A","",VLOOKUP($A$2,Table1[[Practice no.]:[In]],16,FALSE))</f>
        <v>#VALUE!</v>
      </c>
      <c r="F12" s="311" t="e">
        <f ca="1">IF(VLOOKUP($A$2,Table1[[Practice no.]:[Pr]],17,FALSE)="N/A","",VLOOKUP($A$2,Table1[[Practice no.]:[Pr]],17,FALSE))</f>
        <v>#VALUE!</v>
      </c>
      <c r="G12" s="312"/>
      <c r="H12" s="313" t="e">
        <f ca="1">IF(VLOOKUP($A$2,Table1[[Practice no.]:[Tr]],18,FALSE)="N/A","",VLOOKUP($A$2,Table1[[Practice no.]:[Tr]],18,FALSE))</f>
        <v>#VALUE!</v>
      </c>
      <c r="I12" s="314"/>
      <c r="M12" s="107"/>
    </row>
    <row r="13" spans="1:21">
      <c r="A13" s="294"/>
      <c r="B13" s="315"/>
      <c r="C13" s="316"/>
      <c r="D13" s="316"/>
      <c r="E13" s="316"/>
      <c r="F13" s="316"/>
      <c r="G13" s="316"/>
      <c r="H13" s="316"/>
      <c r="I13" s="316"/>
      <c r="J13" s="316"/>
      <c r="K13" s="316"/>
      <c r="L13" s="316"/>
      <c r="M13" s="317"/>
      <c r="N13" s="125"/>
    </row>
    <row r="14" spans="1:21" ht="14.1" thickBot="1">
      <c r="A14" s="279"/>
      <c r="B14" s="288"/>
      <c r="C14" s="289"/>
      <c r="D14" s="289"/>
      <c r="E14" s="289"/>
      <c r="F14" s="289"/>
      <c r="G14" s="289"/>
      <c r="H14" s="289"/>
      <c r="I14" s="289"/>
      <c r="J14" s="289"/>
      <c r="K14" s="289"/>
      <c r="L14" s="289"/>
      <c r="M14" s="290"/>
      <c r="N14" s="125"/>
    </row>
    <row r="15" spans="1:21">
      <c r="A15" s="278" t="s">
        <v>503</v>
      </c>
      <c r="B15" s="97">
        <v>1</v>
      </c>
      <c r="C15" s="97">
        <v>2</v>
      </c>
      <c r="D15" s="97">
        <v>3</v>
      </c>
      <c r="E15" s="98">
        <v>4</v>
      </c>
      <c r="F15" s="98">
        <v>5</v>
      </c>
      <c r="G15" s="98">
        <v>6</v>
      </c>
      <c r="H15" s="99">
        <v>7</v>
      </c>
      <c r="I15" s="99">
        <v>8</v>
      </c>
      <c r="J15" s="99">
        <v>9</v>
      </c>
      <c r="K15" s="100">
        <v>10</v>
      </c>
      <c r="L15" s="100">
        <v>11</v>
      </c>
      <c r="M15" s="100">
        <v>12</v>
      </c>
      <c r="N15" s="137"/>
    </row>
    <row r="16" spans="1:21" ht="17.100000000000001" thickBot="1">
      <c r="A16" s="294"/>
      <c r="B16" s="101" t="s">
        <v>504</v>
      </c>
      <c r="C16" s="101" t="s">
        <v>505</v>
      </c>
      <c r="D16" s="101" t="s">
        <v>506</v>
      </c>
      <c r="E16" s="102" t="s">
        <v>507</v>
      </c>
      <c r="F16" s="102" t="s">
        <v>508</v>
      </c>
      <c r="G16" s="102" t="s">
        <v>509</v>
      </c>
      <c r="H16" s="103" t="s">
        <v>510</v>
      </c>
      <c r="I16" s="103" t="s">
        <v>511</v>
      </c>
      <c r="J16" s="103" t="s">
        <v>512</v>
      </c>
      <c r="K16" s="104" t="s">
        <v>513</v>
      </c>
      <c r="L16" s="104" t="s">
        <v>514</v>
      </c>
      <c r="M16" s="104" t="s">
        <v>515</v>
      </c>
      <c r="N16" s="137"/>
    </row>
    <row r="17" spans="1:14" ht="23.1" customHeight="1" thickBot="1">
      <c r="A17" s="279"/>
      <c r="B17" s="112" t="e">
        <f ca="1">IF(VLOOKUP($A$2,Table1[[Practice no.]:[ 1 C02]],19,FALSE)="N/A","",VLOOKUP(VLOOKUP($A$2,Table1[[Practice no.]:[ 1 C02]],19,FALSE),List!$A$2:$B$3,2,FALSE))</f>
        <v>#VALUE!</v>
      </c>
      <c r="C17" s="112" t="e">
        <f ca="1">IF(VLOOKUP($A$2,Table1[[Practice no.]:[2 Res]],20,FALSE)="N/A","",VLOOKUP(VLOOKUP($A$2,Table1[[Practice no.]:[2 Res]],20,FALSE),List!$A$2:$B$3,2,FALSE))</f>
        <v>#VALUE!</v>
      </c>
      <c r="D17" s="112" t="e">
        <f ca="1">IF(VLOOKUP($A$2,Table1[[Practice no.]:[3 W&amp;L]],21,FALSE)="N/A","",VLOOKUP(VLOOKUP($A$2,Table1[[Practice no.]:[3 W&amp;L]],21,FALSE),List!$A$2:$B$3,2,FALSE))</f>
        <v>#VALUE!</v>
      </c>
      <c r="E17" s="112" t="e">
        <f ca="1">IF(VLOOKUP($A$2,Table1[[Practice no.]:[4 
Pol]],22,FALSE)="N/A","",VLOOKUP(VLOOKUP($A$2,Table1[[Practice no.]:[4 
Pol]],22,FALSE),List!$A$2:$B$3,2,FALSE))</f>
        <v>#VALUE!</v>
      </c>
      <c r="F17" s="112" t="e">
        <f ca="1">IF(VLOOKUP($A$2,Table1[[Practice no.]:[5 QoL]],23,FALSE)="N/A","",VLOOKUP(VLOOKUP($A$2,Table1[[Practice no.]:[5 QoL]],23,FALSE),List!$A$2:$B$3,2,FALSE))</f>
        <v>#VALUE!</v>
      </c>
      <c r="G17" s="112" t="e">
        <f ca="1">IF(VLOOKUP($A$2,Table1[[Practice no.]:[6 
Bio]],24,FALSE)="N/A","",VLOOKUP(VLOOKUP($A$2,Table1[[Practice no.]:[6 
Bio]],24,FALSE),List!$A$2:$B$3,2,FALSE))</f>
        <v>#VALUE!</v>
      </c>
      <c r="H17" s="112" t="e">
        <f ca="1">IF(VLOOKUP($A$2,Table1[[Practice no.]:[7 
Dis]],25,FALSE)="N/A","",VLOOKUP(VLOOKUP($A$2,Table1[[Practice no.]:[7 
Dis]],25,FALSE),List!$A$2:$B$3,2,FALSE))</f>
        <v>#VALUE!</v>
      </c>
      <c r="I17" s="112" t="e">
        <f ca="1">IF(VLOOKUP($A$2,Table1[[Practice no.]:[8 
Mat]],26,FALSE)="N/A","",VLOOKUP(VLOOKUP($A$2,Table1[[Practice no.]:[8 
Mat]],26,FALSE),List!$A$2:$B$3,2,FALSE))</f>
        <v>#VALUE!</v>
      </c>
      <c r="J17" s="112" t="e">
        <f ca="1">IF(VLOOKUP($A$2,Table1[[Practice no.]:[9 
Inc]],27,FALSE)="N/A","",VLOOKUP(VLOOKUP($A$2,Table1[[Practice no.]:[9 
Inc]],27,FALSE),List!$A$2:$B$3,2,FALSE))</f>
        <v>#VALUE!</v>
      </c>
      <c r="K17" s="112" t="e">
        <f ca="1">IF(VLOOKUP($A$2,Table1[[Practice no.]:[10 Con]],28,FALSE)="N/A","",VLOOKUP(VLOOKUP($A$2,Table1[[Practice no.]:[10 Con]],28,FALSE),List!$A$2:$B$3,2,FALSE))</f>
        <v>#VALUE!</v>
      </c>
      <c r="L17" s="112" t="e">
        <f ca="1">IF(VLOOKUP($A$2,Table1[[Practice no.]:[11 Saf]],29,FALSE)="N/A","",VLOOKUP(VLOOKUP($A$2,Table1[[Practice no.]:[11 Saf]],29,FALSE),List!$A$2:$B$3,2,FALSE))</f>
        <v>#VALUE!</v>
      </c>
      <c r="M17" s="112" t="e">
        <f ca="1">IF(VLOOKUP($A$2,Table1[[Practice no.]:[12 Aff]],30,FALSE)="N/A","",VLOOKUP(VLOOKUP($A$2,Table1[[Practice no.]:[12 Aff]],30,FALSE),List!$A$2:$B$3,2,FALSE))</f>
        <v>#VALUE!</v>
      </c>
      <c r="N17" s="138"/>
    </row>
    <row r="18" spans="1:14" ht="125.85" customHeight="1">
      <c r="A18" s="278" t="s">
        <v>516</v>
      </c>
      <c r="B18" s="298" t="s">
        <v>841</v>
      </c>
      <c r="C18" s="299"/>
      <c r="D18" s="299"/>
      <c r="E18" s="299"/>
      <c r="F18" s="299"/>
      <c r="G18" s="299"/>
      <c r="H18" s="299"/>
      <c r="I18" s="299"/>
      <c r="J18" s="299"/>
      <c r="K18" s="299"/>
      <c r="L18" s="299"/>
      <c r="M18" s="300"/>
      <c r="N18" s="133"/>
    </row>
    <row r="19" spans="1:14" ht="285.75" customHeight="1" thickBot="1">
      <c r="A19" s="279"/>
      <c r="B19" s="301"/>
      <c r="C19" s="302"/>
      <c r="D19" s="302"/>
      <c r="E19" s="302"/>
      <c r="F19" s="302"/>
      <c r="G19" s="302"/>
      <c r="H19" s="302"/>
      <c r="I19" s="302"/>
      <c r="J19" s="302"/>
      <c r="K19" s="302"/>
      <c r="L19" s="302"/>
      <c r="M19" s="303"/>
      <c r="N19" s="133"/>
    </row>
    <row r="20" spans="1:14" ht="220.35" customHeight="1">
      <c r="A20" s="304" t="s">
        <v>518</v>
      </c>
      <c r="B20" s="120"/>
      <c r="C20" s="121"/>
      <c r="D20" s="121"/>
      <c r="E20" s="121"/>
      <c r="F20" s="121"/>
      <c r="G20" s="121"/>
      <c r="H20" s="121"/>
      <c r="I20" s="121"/>
      <c r="J20" s="121"/>
      <c r="K20" s="121"/>
      <c r="L20" s="121"/>
      <c r="M20" s="124"/>
      <c r="N20" s="134"/>
    </row>
    <row r="21" spans="1:14" ht="24.75" customHeight="1">
      <c r="A21" s="338"/>
      <c r="B21" s="390" t="s">
        <v>842</v>
      </c>
      <c r="C21" s="388"/>
      <c r="D21" s="388"/>
      <c r="E21" s="388"/>
      <c r="F21" s="388"/>
      <c r="G21" s="388"/>
      <c r="H21" s="388" t="s">
        <v>843</v>
      </c>
      <c r="I21" s="388"/>
      <c r="J21" s="388"/>
      <c r="K21" s="388"/>
      <c r="L21" s="388"/>
      <c r="M21" s="389"/>
      <c r="N21" s="127"/>
    </row>
    <row r="22" spans="1:14" ht="146.85" customHeight="1">
      <c r="A22" s="338"/>
      <c r="B22" s="336"/>
      <c r="C22" s="337"/>
      <c r="D22" s="337"/>
      <c r="E22" s="337"/>
      <c r="F22" s="337"/>
      <c r="G22" s="337"/>
      <c r="H22" s="119"/>
      <c r="I22" s="119"/>
      <c r="J22" s="122"/>
      <c r="K22" s="116"/>
      <c r="L22" s="116"/>
      <c r="M22" s="117"/>
      <c r="N22" s="116"/>
    </row>
    <row r="23" spans="1:14" ht="27" customHeight="1">
      <c r="A23" s="338"/>
      <c r="B23" s="336" t="s">
        <v>844</v>
      </c>
      <c r="C23" s="337"/>
      <c r="D23" s="337"/>
      <c r="E23" s="337"/>
      <c r="F23" s="337"/>
      <c r="G23" s="337"/>
      <c r="H23" s="337" t="s">
        <v>845</v>
      </c>
      <c r="I23" s="337"/>
      <c r="J23" s="337"/>
      <c r="K23" s="337"/>
      <c r="L23" s="337"/>
      <c r="M23" s="343"/>
      <c r="N23" s="116"/>
    </row>
    <row r="24" spans="1:14" ht="135.75" customHeight="1">
      <c r="A24" s="338"/>
      <c r="B24" s="118"/>
      <c r="C24" s="119"/>
      <c r="D24" s="119"/>
      <c r="E24" s="119"/>
      <c r="F24" s="119"/>
      <c r="G24" s="119"/>
      <c r="H24" s="119"/>
      <c r="I24" s="119"/>
      <c r="J24" s="122"/>
      <c r="K24" s="116"/>
      <c r="L24" s="116"/>
      <c r="M24" s="117"/>
      <c r="N24" s="116"/>
    </row>
    <row r="25" spans="1:14" ht="26.1" customHeight="1" thickBot="1">
      <c r="A25" s="305"/>
      <c r="B25" s="339" t="s">
        <v>846</v>
      </c>
      <c r="C25" s="340"/>
      <c r="D25" s="340"/>
      <c r="E25" s="340"/>
      <c r="F25" s="340"/>
      <c r="G25" s="340"/>
      <c r="H25" s="340"/>
      <c r="I25" s="340"/>
      <c r="J25" s="340"/>
      <c r="K25" s="340"/>
      <c r="L25" s="340"/>
      <c r="M25" s="176"/>
      <c r="N25" s="119"/>
    </row>
    <row r="26" spans="1:14" ht="14.1" thickBot="1">
      <c r="A26" s="278" t="s">
        <v>57</v>
      </c>
      <c r="B26" s="295"/>
      <c r="C26" s="296"/>
      <c r="D26" s="296"/>
      <c r="E26" s="296"/>
      <c r="F26" s="296"/>
      <c r="G26" s="296"/>
      <c r="H26" s="296"/>
      <c r="I26" s="296"/>
      <c r="J26" s="296"/>
      <c r="K26" s="296"/>
      <c r="L26" s="296"/>
      <c r="M26" s="297"/>
      <c r="N26" s="125"/>
    </row>
    <row r="27" spans="1:14" ht="32.1" customHeight="1" thickBot="1">
      <c r="A27" s="294"/>
      <c r="C27" s="286" t="s">
        <v>42</v>
      </c>
      <c r="D27" s="287"/>
      <c r="E27" s="105" t="e">
        <f ca="1">IF(VLOOKUP($A$2,Table1[[Practice no.]:[1]],31,FALSE)="N/A","",VLOOKUP($A$2,Table1[[Practice no.]:[1]],31,FALSE))</f>
        <v>#VALUE!</v>
      </c>
      <c r="F27" s="286" t="s">
        <v>520</v>
      </c>
      <c r="G27" s="287"/>
      <c r="H27" s="105" t="e">
        <f ca="1">IF(VLOOKUP($A$2,Table1[[Practice no.]:[7]],37,FALSE)="N/A","",VLOOKUP($A$2,Table1[[Practice no.]:[7]],37,FALSE))</f>
        <v>#VALUE!</v>
      </c>
      <c r="M27" s="107"/>
    </row>
    <row r="28" spans="1:14" ht="32.1" customHeight="1" thickBot="1">
      <c r="A28" s="294"/>
      <c r="C28" s="286" t="s">
        <v>44</v>
      </c>
      <c r="D28" s="287"/>
      <c r="E28" s="105" t="e">
        <f ca="1">IF(VLOOKUP($A$2,Table1[[Practice no.]:[2]],32,FALSE)="N/A","",VLOOKUP($A$2,Table1[[Practice no.]:[2]],32,FALSE))</f>
        <v>#VALUE!</v>
      </c>
      <c r="F28" s="286" t="s">
        <v>45</v>
      </c>
      <c r="G28" s="287"/>
      <c r="H28" s="105" t="e">
        <f ca="1">IF(VLOOKUP($A$2,Table1[[Practice no.]:[8]],38,FALSE)="N/A","",VLOOKUP($A$2,Table1[[Practice no.]:[8]],38,FALSE))</f>
        <v>#VALUE!</v>
      </c>
      <c r="M28" s="107"/>
    </row>
    <row r="29" spans="1:14" ht="32.1" customHeight="1" thickBot="1">
      <c r="A29" s="294"/>
      <c r="C29" s="286" t="s">
        <v>46</v>
      </c>
      <c r="D29" s="287"/>
      <c r="E29" s="105" t="e">
        <f ca="1">IF(VLOOKUP($A$2,Table1[[Practice no.]:[3]],33,FALSE)="N/A","",VLOOKUP($A$2,Table1[[Practice no.]:[3]],33,FALSE))</f>
        <v>#VALUE!</v>
      </c>
      <c r="F29" s="286" t="s">
        <v>47</v>
      </c>
      <c r="G29" s="287"/>
      <c r="H29" s="105" t="e">
        <f ca="1">IF(VLOOKUP($A$2,Table1[[Practice no.]:[9]],39,FALSE)="N/A","",VLOOKUP($A$2,Table1[[Practice no.]:[9]],39,FALSE))</f>
        <v>#VALUE!</v>
      </c>
      <c r="M29" s="107"/>
    </row>
    <row r="30" spans="1:14" ht="32.1" customHeight="1" thickBot="1">
      <c r="A30" s="294"/>
      <c r="C30" s="286" t="s">
        <v>48</v>
      </c>
      <c r="D30" s="287"/>
      <c r="E30" s="105" t="e">
        <f ca="1">IF(VLOOKUP($A$2,Table1[[Practice no.]:[4]],34,FALSE)="N/A","",VLOOKUP($A$2,Table1[[Practice no.]:[4]],34,FALSE))</f>
        <v>#VALUE!</v>
      </c>
      <c r="F30" s="286" t="s">
        <v>49</v>
      </c>
      <c r="G30" s="287"/>
      <c r="H30" s="105" t="e">
        <f ca="1">IF(VLOOKUP($A$2,Table1[[Practice no.]:[10]],40,FALSE)="N/A","",VLOOKUP($A$2,Table1[[Practice no.]:[10]],40,FALSE))</f>
        <v>#VALUE!</v>
      </c>
      <c r="M30" s="107"/>
    </row>
    <row r="31" spans="1:14" ht="32.1" customHeight="1" thickBot="1">
      <c r="A31" s="294"/>
      <c r="C31" s="286" t="s">
        <v>50</v>
      </c>
      <c r="D31" s="287"/>
      <c r="E31" s="105" t="e">
        <f ca="1">IF(VLOOKUP($A$2,Table1[[Practice no.]:[5]],35,FALSE)="N/A","",VLOOKUP($A$2,Table1[[Practice no.]:[5]],35,FALSE))</f>
        <v>#VALUE!</v>
      </c>
      <c r="F31" s="286" t="s">
        <v>51</v>
      </c>
      <c r="G31" s="287"/>
      <c r="H31" s="105" t="e">
        <f ca="1">IF(VLOOKUP($A$2,Table1[[Practice no.]:[11]],41,FALSE)="N/A","",VLOOKUP($A$2,Table1[[Practice no.]:[11]],41,FALSE))</f>
        <v>#VALUE!</v>
      </c>
      <c r="M31" s="107"/>
    </row>
    <row r="32" spans="1:14" ht="32.1" customHeight="1" thickBot="1">
      <c r="A32" s="294"/>
      <c r="C32" s="286" t="s">
        <v>52</v>
      </c>
      <c r="D32" s="287"/>
      <c r="E32" s="105" t="e">
        <f ca="1">IF(VLOOKUP($A$2,Table1[[Practice no.]:[6]],36,FALSE)="N/A","",VLOOKUP($A$2,Table1[[Practice no.]:[6]],36,FALSE))</f>
        <v>#VALUE!</v>
      </c>
      <c r="F32" s="286" t="s">
        <v>53</v>
      </c>
      <c r="G32" s="287"/>
      <c r="H32" s="105" t="e">
        <f ca="1">IF(VLOOKUP($A$2,Table1[[Practice no.]:[12]],42,FALSE)="N/A","",VLOOKUP($A$2,Table1[[Practice no.]:[12]],42,FALSE))</f>
        <v>#VALUE!</v>
      </c>
      <c r="M32" s="107"/>
    </row>
    <row r="33" spans="1:14" ht="14.1" thickBot="1">
      <c r="A33" s="279"/>
      <c r="B33" s="288"/>
      <c r="C33" s="289"/>
      <c r="D33" s="289"/>
      <c r="E33" s="289"/>
      <c r="F33" s="289"/>
      <c r="G33" s="289"/>
      <c r="H33" s="289"/>
      <c r="I33" s="289"/>
      <c r="J33" s="289"/>
      <c r="K33" s="289"/>
      <c r="L33" s="289"/>
      <c r="M33" s="290"/>
      <c r="N33" s="125"/>
    </row>
    <row r="34" spans="1:14" ht="252" customHeight="1" thickBot="1">
      <c r="A34" s="92" t="s">
        <v>521</v>
      </c>
      <c r="B34" s="291" t="s">
        <v>847</v>
      </c>
      <c r="C34" s="292"/>
      <c r="D34" s="292"/>
      <c r="E34" s="292"/>
      <c r="F34" s="292"/>
      <c r="G34" s="292"/>
      <c r="H34" s="292"/>
      <c r="I34" s="292"/>
      <c r="J34" s="292"/>
      <c r="K34" s="292"/>
      <c r="L34" s="292"/>
      <c r="M34" s="293"/>
      <c r="N34" s="122"/>
    </row>
    <row r="35" spans="1:14" ht="80.849999999999994" customHeight="1">
      <c r="A35" s="278" t="s">
        <v>523</v>
      </c>
      <c r="B35" s="394" t="s">
        <v>848</v>
      </c>
      <c r="C35" s="362"/>
      <c r="D35" s="362"/>
      <c r="E35" s="362"/>
      <c r="F35" s="362"/>
      <c r="G35" s="362"/>
      <c r="H35" s="362"/>
      <c r="I35" s="362"/>
      <c r="J35" s="362"/>
      <c r="K35" s="362"/>
      <c r="L35" s="362"/>
      <c r="M35" s="363"/>
      <c r="N35" s="133"/>
    </row>
    <row r="36" spans="1:14" ht="193.35" customHeight="1" thickBot="1">
      <c r="A36" s="279"/>
      <c r="B36" s="364"/>
      <c r="C36" s="365"/>
      <c r="D36" s="365"/>
      <c r="E36" s="365"/>
      <c r="F36" s="365"/>
      <c r="G36" s="365"/>
      <c r="H36" s="365"/>
      <c r="I36" s="365"/>
      <c r="J36" s="365"/>
      <c r="K36" s="365"/>
      <c r="L36" s="365"/>
      <c r="M36" s="366"/>
      <c r="N36" s="133"/>
    </row>
  </sheetData>
  <sheetProtection sheet="1" objects="1" scenarios="1"/>
  <mergeCells count="49">
    <mergeCell ref="B2:M2"/>
    <mergeCell ref="O2:Q2"/>
    <mergeCell ref="S2:U2"/>
    <mergeCell ref="B3:M3"/>
    <mergeCell ref="A4:A14"/>
    <mergeCell ref="B4:M4"/>
    <mergeCell ref="C5:D6"/>
    <mergeCell ref="C7:D8"/>
    <mergeCell ref="F7:G7"/>
    <mergeCell ref="F8:G8"/>
    <mergeCell ref="B13:M13"/>
    <mergeCell ref="B14:M14"/>
    <mergeCell ref="A15:A17"/>
    <mergeCell ref="A18:A19"/>
    <mergeCell ref="B18:M19"/>
    <mergeCell ref="C9:D10"/>
    <mergeCell ref="G9:H9"/>
    <mergeCell ref="G10:H10"/>
    <mergeCell ref="C11:D12"/>
    <mergeCell ref="F11:G11"/>
    <mergeCell ref="H11:I11"/>
    <mergeCell ref="F12:G12"/>
    <mergeCell ref="H12:I12"/>
    <mergeCell ref="C29:D29"/>
    <mergeCell ref="F29:G29"/>
    <mergeCell ref="B33:M33"/>
    <mergeCell ref="A20:A25"/>
    <mergeCell ref="B22:G22"/>
    <mergeCell ref="B26:M26"/>
    <mergeCell ref="C27:D27"/>
    <mergeCell ref="F27:G27"/>
    <mergeCell ref="C28:D28"/>
    <mergeCell ref="F28:G28"/>
    <mergeCell ref="B34:M34"/>
    <mergeCell ref="A35:A36"/>
    <mergeCell ref="B35:M36"/>
    <mergeCell ref="B21:G21"/>
    <mergeCell ref="B23:G23"/>
    <mergeCell ref="H21:M21"/>
    <mergeCell ref="H23:M23"/>
    <mergeCell ref="C30:D30"/>
    <mergeCell ref="F30:G30"/>
    <mergeCell ref="C31:D31"/>
    <mergeCell ref="F31:G31"/>
    <mergeCell ref="C32:D32"/>
    <mergeCell ref="F32:G32"/>
    <mergeCell ref="B25:G25"/>
    <mergeCell ref="H25:L25"/>
    <mergeCell ref="A26:A33"/>
  </mergeCells>
  <pageMargins left="0.7" right="0.7" top="0.75" bottom="0.75" header="0.3" footer="0.3"/>
  <headerFooter>
    <oddFooter>&amp;C_x000D_&amp;1#&amp;"Calibri"&amp;8&amp;K000000 INTERNAL. This information is accessible to ADB Management and staff. It may be shared outside ADB with appropriate permission.</oddFooter>
  </headerFooter>
  <drawing r:id="rId1"/>
</worksheet>
</file>

<file path=xl/worksheets/sheet6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1F63935-A26E-4251-8F61-A69951890E94}">
  <sheetPr codeName="Sheet64"/>
  <dimension ref="A1:U36"/>
  <sheetViews>
    <sheetView zoomScale="70" zoomScaleNormal="70" workbookViewId="0">
      <pane ySplit="2" topLeftCell="A35" activePane="bottomLeft" state="frozen"/>
      <selection pane="bottomLeft" activeCell="A2" sqref="A2"/>
      <selection activeCell="A2" sqref="A2"/>
    </sheetView>
  </sheetViews>
  <sheetFormatPr defaultColWidth="8.85546875" defaultRowHeight="12.95"/>
  <cols>
    <col min="1" max="1" width="15.28515625" style="106" customWidth="1"/>
    <col min="2" max="13" width="11.85546875" style="106" customWidth="1"/>
    <col min="14" max="14" width="5.140625" style="106" customWidth="1"/>
    <col min="15" max="16" width="8.85546875" style="106"/>
    <col min="17" max="17" width="8.85546875" style="106" customWidth="1"/>
    <col min="18" max="18" width="2.28515625" style="106" customWidth="1"/>
    <col min="19" max="16384" width="8.85546875" style="106"/>
  </cols>
  <sheetData>
    <row r="1" spans="1:21" ht="14.1" thickBot="1"/>
    <row r="2" spans="1:21" ht="22.35" customHeight="1" thickBot="1">
      <c r="A2" s="89" t="e" cm="1">
        <f t="array" aca="1" ref="A2" ca="1">MID(CELL("filename",A2),FIND("]",CELL("filename",A2))+1,255)</f>
        <v>#VALUE!</v>
      </c>
      <c r="B2" s="318" t="e">
        <f ca="1">IF(VLOOKUP(A2,'Raw Data'!C6:D154,2,FALSE)="","",VLOOKUP(A2,'Raw Data'!C6:D154,2,FALSE))</f>
        <v>#VALUE!</v>
      </c>
      <c r="C2" s="319"/>
      <c r="D2" s="319"/>
      <c r="E2" s="319"/>
      <c r="F2" s="319"/>
      <c r="G2" s="319"/>
      <c r="H2" s="319"/>
      <c r="I2" s="319"/>
      <c r="J2" s="319"/>
      <c r="K2" s="319"/>
      <c r="L2" s="319"/>
      <c r="M2" s="320"/>
      <c r="N2" s="136"/>
      <c r="O2" s="386" t="str">
        <f>HYPERLINK("#'National level'!A15","Back to National level sheet")</f>
        <v>Back to National level sheet</v>
      </c>
      <c r="P2" s="321"/>
      <c r="Q2" s="321"/>
      <c r="S2" s="387" t="str">
        <f>HYPERLINK("#'Project level'!A21","Back to Project level sheet")</f>
        <v>Back to Project level sheet</v>
      </c>
      <c r="T2" s="387"/>
      <c r="U2" s="387"/>
    </row>
    <row r="3" spans="1:21" ht="174" customHeight="1" thickBot="1">
      <c r="A3" s="90" t="s">
        <v>500</v>
      </c>
      <c r="B3" s="323" t="s">
        <v>849</v>
      </c>
      <c r="C3" s="324"/>
      <c r="D3" s="324"/>
      <c r="E3" s="324"/>
      <c r="F3" s="324"/>
      <c r="G3" s="324"/>
      <c r="H3" s="324"/>
      <c r="I3" s="324"/>
      <c r="J3" s="324"/>
      <c r="K3" s="324"/>
      <c r="L3" s="324"/>
      <c r="M3" s="325"/>
      <c r="N3" s="122"/>
    </row>
    <row r="4" spans="1:21" ht="14.1" thickBot="1">
      <c r="A4" s="278" t="s">
        <v>502</v>
      </c>
      <c r="B4" s="295"/>
      <c r="C4" s="296"/>
      <c r="D4" s="296"/>
      <c r="E4" s="296"/>
      <c r="F4" s="296"/>
      <c r="G4" s="296"/>
      <c r="H4" s="296"/>
      <c r="I4" s="296"/>
      <c r="J4" s="296"/>
      <c r="K4" s="296"/>
      <c r="L4" s="296"/>
      <c r="M4" s="297"/>
      <c r="N4" s="125"/>
    </row>
    <row r="5" spans="1:21" ht="26.85" customHeight="1" thickBot="1">
      <c r="A5" s="294"/>
      <c r="C5" s="326" t="s">
        <v>77</v>
      </c>
      <c r="D5" s="327"/>
      <c r="E5" s="93" t="s">
        <v>78</v>
      </c>
      <c r="F5" s="93" t="s">
        <v>79</v>
      </c>
      <c r="G5" s="93" t="s">
        <v>80</v>
      </c>
      <c r="H5" s="93" t="s">
        <v>81</v>
      </c>
      <c r="I5" s="93" t="s">
        <v>82</v>
      </c>
      <c r="M5" s="107"/>
    </row>
    <row r="6" spans="1:21" ht="15" thickBot="1">
      <c r="A6" s="294"/>
      <c r="C6" s="328"/>
      <c r="D6" s="329"/>
      <c r="E6" s="94" t="e">
        <f ca="1">IF(VLOOKUP($A$2,Table1[[Practice no.]:[Mt]],3,FALSE)="N/A","",VLOOKUP($A$2,Table1[[Practice no.]:[Mt]],3,FALSE))</f>
        <v>#VALUE!</v>
      </c>
      <c r="F6" s="94" t="e">
        <f ca="1">IF(VLOOKUP($A$2,Table1[[Practice no.]:[F]],4,FALSE)="N/A","",VLOOKUP($A$2,Table1[[Practice no.]:[F]],4,FALSE))</f>
        <v>#VALUE!</v>
      </c>
      <c r="G6" s="94" t="e">
        <f ca="1">IF(VLOOKUP($A$2,Table1[[Practice no.]:[A]],5,FALSE)="N/A","",VLOOKUP($A$2,Table1[[Practice no.]:[A]],5,FALSE))</f>
        <v>#VALUE!</v>
      </c>
      <c r="H6" s="94" t="e">
        <f ca="1">IF(VLOOKUP($A$2,Table1[[Practice no.]:[T]],6,FALSE)="N/A","",VLOOKUP($A$2,Table1[[Practice no.]:[T]],6,FALSE))</f>
        <v>#VALUE!</v>
      </c>
      <c r="I6" s="94" t="e">
        <f ca="1">IF(VLOOKUP($A$2,Table1[[Practice no.]:[PI]],7,FALSE)="N/A","",VLOOKUP($A$2,Table1[[Practice no.]:[PI]],7,FALSE))</f>
        <v>#VALUE!</v>
      </c>
      <c r="M6" s="107"/>
    </row>
    <row r="7" spans="1:21" ht="26.85" customHeight="1" thickBot="1">
      <c r="A7" s="294"/>
      <c r="C7" s="326" t="s">
        <v>83</v>
      </c>
      <c r="D7" s="327"/>
      <c r="E7" s="95" t="s">
        <v>84</v>
      </c>
      <c r="F7" s="330" t="s">
        <v>85</v>
      </c>
      <c r="G7" s="331"/>
      <c r="H7" s="95" t="s">
        <v>86</v>
      </c>
      <c r="I7" s="95" t="s">
        <v>87</v>
      </c>
      <c r="M7" s="107"/>
    </row>
    <row r="8" spans="1:21" ht="15" thickBot="1">
      <c r="A8" s="294"/>
      <c r="C8" s="328"/>
      <c r="D8" s="329"/>
      <c r="E8" s="94" t="e">
        <f ca="1">IF(VLOOKUP($A$2,Table1[[Practice no.]:[LR]],8,FALSE)="N/A","",VLOOKUP(A$2,Table1[[Practice no.]:[LR]],8,FALSE))</f>
        <v>#VALUE!</v>
      </c>
      <c r="F8" s="311" t="e">
        <f ca="1">IF(VLOOKUP($A$2,Table1[[Practice no.]:[PH]],9,FALSE)="N/A","",VLOOKUP($A$2,Table1[[Practice no.]:[PH]],9,FALSE))</f>
        <v>#VALUE!</v>
      </c>
      <c r="G8" s="312"/>
      <c r="H8" s="94" t="e">
        <f ca="1">IF(VLOOKUP($A$2,Table1[[Practice no.]:[EH]],10,FALSE)="N/A","",VLOOKUP($A$2,Table1[[Practice no.]:[EH]],10,FALSE))</f>
        <v>#VALUE!</v>
      </c>
      <c r="I8" s="94" t="e">
        <f ca="1">IF(VLOOKUP($A$2,Table1[[Practice no.]:[UR]],11,FALSE)="N/A","",VLOOKUP($A$2,Table1[[Practice no.]:[UR]],11,FALSE))</f>
        <v>#VALUE!</v>
      </c>
      <c r="M8" s="107"/>
    </row>
    <row r="9" spans="1:21" ht="26.85" customHeight="1" thickBot="1">
      <c r="A9" s="294"/>
      <c r="C9" s="332" t="s">
        <v>88</v>
      </c>
      <c r="D9" s="333"/>
      <c r="E9" s="95" t="s">
        <v>89</v>
      </c>
      <c r="F9" s="95" t="s">
        <v>90</v>
      </c>
      <c r="G9" s="330" t="s">
        <v>91</v>
      </c>
      <c r="H9" s="331"/>
      <c r="I9" s="95" t="s">
        <v>92</v>
      </c>
      <c r="M9" s="107"/>
    </row>
    <row r="10" spans="1:21" ht="15" thickBot="1">
      <c r="A10" s="294"/>
      <c r="C10" s="334"/>
      <c r="D10" s="335"/>
      <c r="E10" s="94" t="e">
        <f ca="1">IF(VLOOKUP($A$2,Table1[[Practice no.]:[P]],12,FALSE)="N/A","",VLOOKUP($A$2,Table1[[Practice no.]:[P]],12,FALSE))</f>
        <v>#VALUE!</v>
      </c>
      <c r="F10" s="94" t="e">
        <f ca="1">IF(VLOOKUP($A$2,Table1[[Practice no.]:[D]],13,FALSE)="N/A","",VLOOKUP($A$2,Table1[[Practice no.]:[D]],13,FALSE))</f>
        <v>#VALUE!</v>
      </c>
      <c r="G10" s="313" t="e">
        <f ca="1">IF(VLOOKUP($A$2,Table1[[Practice no.]:[C]],14,FALSE)="N/A","",VLOOKUP($A$2,Table1[[Practice no.]:[C]],14,FALSE))</f>
        <v>#VALUE!</v>
      </c>
      <c r="H10" s="314"/>
      <c r="I10" s="96" t="e">
        <f ca="1">IF(VLOOKUP($A$2,Table1[[Practice no.]:[M]],15,FALSE)="N/A","",VLOOKUP($A$2,Table1[[Practice no.]:[M]],15,FALSE))</f>
        <v>#VALUE!</v>
      </c>
      <c r="M10" s="107"/>
    </row>
    <row r="11" spans="1:21" ht="14.1" customHeight="1" thickBot="1">
      <c r="A11" s="294"/>
      <c r="C11" s="332" t="s">
        <v>93</v>
      </c>
      <c r="D11" s="333"/>
      <c r="E11" s="95" t="s">
        <v>94</v>
      </c>
      <c r="F11" s="330" t="s">
        <v>95</v>
      </c>
      <c r="G11" s="331"/>
      <c r="H11" s="330" t="s">
        <v>96</v>
      </c>
      <c r="I11" s="331"/>
      <c r="M11" s="107"/>
    </row>
    <row r="12" spans="1:21" ht="15" thickBot="1">
      <c r="A12" s="294"/>
      <c r="C12" s="334"/>
      <c r="D12" s="335"/>
      <c r="E12" s="94" t="e">
        <f ca="1">IF(VLOOKUP($A$2,Table1[[Practice no.]:[In]],16,FALSE)="N/A","",VLOOKUP($A$2,Table1[[Practice no.]:[In]],16,FALSE))</f>
        <v>#VALUE!</v>
      </c>
      <c r="F12" s="311" t="e">
        <f ca="1">IF(VLOOKUP($A$2,Table1[[Practice no.]:[Pr]],17,FALSE)="N/A","",VLOOKUP($A$2,Table1[[Practice no.]:[Pr]],17,FALSE))</f>
        <v>#VALUE!</v>
      </c>
      <c r="G12" s="312"/>
      <c r="H12" s="313" t="e">
        <f ca="1">IF(VLOOKUP($A$2,Table1[[Practice no.]:[Tr]],18,FALSE)="N/A","",VLOOKUP($A$2,Table1[[Practice no.]:[Tr]],18,FALSE))</f>
        <v>#VALUE!</v>
      </c>
      <c r="I12" s="314"/>
      <c r="M12" s="107"/>
    </row>
    <row r="13" spans="1:21">
      <c r="A13" s="294"/>
      <c r="B13" s="315"/>
      <c r="C13" s="316"/>
      <c r="D13" s="316"/>
      <c r="E13" s="316"/>
      <c r="F13" s="316"/>
      <c r="G13" s="316"/>
      <c r="H13" s="316"/>
      <c r="I13" s="316"/>
      <c r="J13" s="316"/>
      <c r="K13" s="316"/>
      <c r="L13" s="316"/>
      <c r="M13" s="317"/>
      <c r="N13" s="125"/>
    </row>
    <row r="14" spans="1:21" ht="14.1" thickBot="1">
      <c r="A14" s="279"/>
      <c r="B14" s="288"/>
      <c r="C14" s="289"/>
      <c r="D14" s="289"/>
      <c r="E14" s="289"/>
      <c r="F14" s="289"/>
      <c r="G14" s="289"/>
      <c r="H14" s="289"/>
      <c r="I14" s="289"/>
      <c r="J14" s="289"/>
      <c r="K14" s="289"/>
      <c r="L14" s="289"/>
      <c r="M14" s="290"/>
      <c r="N14" s="125"/>
    </row>
    <row r="15" spans="1:21">
      <c r="A15" s="278" t="s">
        <v>503</v>
      </c>
      <c r="B15" s="97">
        <v>1</v>
      </c>
      <c r="C15" s="97">
        <v>2</v>
      </c>
      <c r="D15" s="97">
        <v>3</v>
      </c>
      <c r="E15" s="98">
        <v>4</v>
      </c>
      <c r="F15" s="98">
        <v>5</v>
      </c>
      <c r="G15" s="98">
        <v>6</v>
      </c>
      <c r="H15" s="99">
        <v>7</v>
      </c>
      <c r="I15" s="99">
        <v>8</v>
      </c>
      <c r="J15" s="99">
        <v>9</v>
      </c>
      <c r="K15" s="100">
        <v>10</v>
      </c>
      <c r="L15" s="100">
        <v>11</v>
      </c>
      <c r="M15" s="100">
        <v>12</v>
      </c>
      <c r="N15" s="137"/>
    </row>
    <row r="16" spans="1:21" ht="17.100000000000001" thickBot="1">
      <c r="A16" s="294"/>
      <c r="B16" s="101" t="s">
        <v>504</v>
      </c>
      <c r="C16" s="101" t="s">
        <v>505</v>
      </c>
      <c r="D16" s="101" t="s">
        <v>506</v>
      </c>
      <c r="E16" s="102" t="s">
        <v>507</v>
      </c>
      <c r="F16" s="102" t="s">
        <v>508</v>
      </c>
      <c r="G16" s="102" t="s">
        <v>509</v>
      </c>
      <c r="H16" s="103" t="s">
        <v>510</v>
      </c>
      <c r="I16" s="103" t="s">
        <v>511</v>
      </c>
      <c r="J16" s="103" t="s">
        <v>512</v>
      </c>
      <c r="K16" s="104" t="s">
        <v>513</v>
      </c>
      <c r="L16" s="104" t="s">
        <v>514</v>
      </c>
      <c r="M16" s="104" t="s">
        <v>515</v>
      </c>
      <c r="N16" s="137"/>
    </row>
    <row r="17" spans="1:14" ht="23.1" customHeight="1" thickBot="1">
      <c r="A17" s="279"/>
      <c r="B17" s="112" t="e">
        <f ca="1">IF(VLOOKUP($A$2,Table1[[Practice no.]:[ 1 C02]],19,FALSE)="N/A","",VLOOKUP(VLOOKUP($A$2,Table1[[Practice no.]:[ 1 C02]],19,FALSE),List!$A$2:$B$3,2,FALSE))</f>
        <v>#VALUE!</v>
      </c>
      <c r="C17" s="112" t="e">
        <f ca="1">IF(VLOOKUP($A$2,Table1[[Practice no.]:[2 Res]],20,FALSE)="N/A","",VLOOKUP(VLOOKUP($A$2,Table1[[Practice no.]:[2 Res]],20,FALSE),List!$A$2:$B$3,2,FALSE))</f>
        <v>#VALUE!</v>
      </c>
      <c r="D17" s="112" t="e">
        <f ca="1">IF(VLOOKUP($A$2,Table1[[Practice no.]:[3 W&amp;L]],21,FALSE)="N/A","",VLOOKUP(VLOOKUP($A$2,Table1[[Practice no.]:[3 W&amp;L]],21,FALSE),List!$A$2:$B$3,2,FALSE))</f>
        <v>#VALUE!</v>
      </c>
      <c r="E17" s="112" t="e">
        <f ca="1">IF(VLOOKUP($A$2,Table1[[Practice no.]:[4 
Pol]],22,FALSE)="N/A","",VLOOKUP(VLOOKUP($A$2,Table1[[Practice no.]:[4 
Pol]],22,FALSE),List!$A$2:$B$3,2,FALSE))</f>
        <v>#VALUE!</v>
      </c>
      <c r="F17" s="112" t="e">
        <f ca="1">IF(VLOOKUP($A$2,Table1[[Practice no.]:[5 QoL]],23,FALSE)="N/A","",VLOOKUP(VLOOKUP($A$2,Table1[[Practice no.]:[5 QoL]],23,FALSE),List!$A$2:$B$3,2,FALSE))</f>
        <v>#VALUE!</v>
      </c>
      <c r="G17" s="112" t="e">
        <f ca="1">IF(VLOOKUP($A$2,Table1[[Practice no.]:[6 
Bio]],24,FALSE)="N/A","",VLOOKUP(VLOOKUP($A$2,Table1[[Practice no.]:[6 
Bio]],24,FALSE),List!$A$2:$B$3,2,FALSE))</f>
        <v>#VALUE!</v>
      </c>
      <c r="H17" s="112" t="e">
        <f ca="1">IF(VLOOKUP($A$2,Table1[[Practice no.]:[7 
Dis]],25,FALSE)="N/A","",VLOOKUP(VLOOKUP($A$2,Table1[[Practice no.]:[7 
Dis]],25,FALSE),List!$A$2:$B$3,2,FALSE))</f>
        <v>#VALUE!</v>
      </c>
      <c r="I17" s="112" t="e">
        <f ca="1">IF(VLOOKUP($A$2,Table1[[Practice no.]:[8 
Mat]],26,FALSE)="N/A","",VLOOKUP(VLOOKUP($A$2,Table1[[Practice no.]:[8 
Mat]],26,FALSE),List!$A$2:$B$3,2,FALSE))</f>
        <v>#VALUE!</v>
      </c>
      <c r="J17" s="112" t="e">
        <f ca="1">IF(VLOOKUP($A$2,Table1[[Practice no.]:[9 
Inc]],27,FALSE)="N/A","",VLOOKUP(VLOOKUP($A$2,Table1[[Practice no.]:[9 
Inc]],27,FALSE),List!$A$2:$B$3,2,FALSE))</f>
        <v>#VALUE!</v>
      </c>
      <c r="K17" s="112" t="e">
        <f ca="1">IF(VLOOKUP($A$2,Table1[[Practice no.]:[10 Con]],28,FALSE)="N/A","",VLOOKUP(VLOOKUP($A$2,Table1[[Practice no.]:[10 Con]],28,FALSE),List!$A$2:$B$3,2,FALSE))</f>
        <v>#VALUE!</v>
      </c>
      <c r="L17" s="112" t="e">
        <f ca="1">IF(VLOOKUP($A$2,Table1[[Practice no.]:[11 Saf]],29,FALSE)="N/A","",VLOOKUP(VLOOKUP($A$2,Table1[[Practice no.]:[11 Saf]],29,FALSE),List!$A$2:$B$3,2,FALSE))</f>
        <v>#VALUE!</v>
      </c>
      <c r="M17" s="112" t="e">
        <f ca="1">IF(VLOOKUP($A$2,Table1[[Practice no.]:[12 Aff]],30,FALSE)="N/A","",VLOOKUP(VLOOKUP($A$2,Table1[[Practice no.]:[12 Aff]],30,FALSE),List!$A$2:$B$3,2,FALSE))</f>
        <v>#VALUE!</v>
      </c>
      <c r="N17" s="138"/>
    </row>
    <row r="18" spans="1:14" ht="125.85" customHeight="1">
      <c r="A18" s="278" t="s">
        <v>516</v>
      </c>
      <c r="B18" s="298" t="s">
        <v>850</v>
      </c>
      <c r="C18" s="299"/>
      <c r="D18" s="299"/>
      <c r="E18" s="299"/>
      <c r="F18" s="299"/>
      <c r="G18" s="299"/>
      <c r="H18" s="299"/>
      <c r="I18" s="299"/>
      <c r="J18" s="299"/>
      <c r="K18" s="299"/>
      <c r="L18" s="299"/>
      <c r="M18" s="300"/>
      <c r="N18" s="133"/>
    </row>
    <row r="19" spans="1:14" ht="285.75" customHeight="1" thickBot="1">
      <c r="A19" s="279"/>
      <c r="B19" s="301"/>
      <c r="C19" s="302"/>
      <c r="D19" s="302"/>
      <c r="E19" s="302"/>
      <c r="F19" s="302"/>
      <c r="G19" s="302"/>
      <c r="H19" s="302"/>
      <c r="I19" s="302"/>
      <c r="J19" s="302"/>
      <c r="K19" s="302"/>
      <c r="L19" s="302"/>
      <c r="M19" s="303"/>
      <c r="N19" s="133"/>
    </row>
    <row r="20" spans="1:14" ht="236.1" customHeight="1">
      <c r="A20" s="304" t="s">
        <v>518</v>
      </c>
      <c r="B20" s="120"/>
      <c r="C20" s="121"/>
      <c r="D20" s="121"/>
      <c r="E20" s="121"/>
      <c r="F20" s="121"/>
      <c r="G20" s="121"/>
      <c r="H20" s="121"/>
      <c r="I20" s="121"/>
      <c r="J20" s="121"/>
      <c r="K20" s="121"/>
      <c r="L20" s="121"/>
      <c r="M20" s="124"/>
      <c r="N20" s="134"/>
    </row>
    <row r="21" spans="1:14" ht="24.75" customHeight="1">
      <c r="A21" s="338"/>
      <c r="B21" s="390" t="s">
        <v>851</v>
      </c>
      <c r="C21" s="388"/>
      <c r="D21" s="388"/>
      <c r="E21" s="388"/>
      <c r="F21" s="388"/>
      <c r="G21" s="388"/>
      <c r="H21" s="388"/>
      <c r="I21" s="388"/>
      <c r="J21" s="388"/>
      <c r="K21" s="388"/>
      <c r="L21" s="388"/>
      <c r="M21" s="389"/>
      <c r="N21" s="127"/>
    </row>
    <row r="22" spans="1:14">
      <c r="A22" s="338"/>
      <c r="B22" s="336"/>
      <c r="C22" s="337"/>
      <c r="D22" s="337"/>
      <c r="E22" s="337"/>
      <c r="F22" s="337"/>
      <c r="G22" s="337"/>
      <c r="H22" s="119"/>
      <c r="I22" s="119"/>
      <c r="J22" s="122"/>
      <c r="K22" s="116"/>
      <c r="L22" s="116"/>
      <c r="M22" s="117"/>
      <c r="N22" s="116"/>
    </row>
    <row r="23" spans="1:14">
      <c r="A23" s="338"/>
      <c r="B23" s="336"/>
      <c r="C23" s="337"/>
      <c r="D23" s="337"/>
      <c r="E23" s="337"/>
      <c r="F23" s="337"/>
      <c r="G23" s="337"/>
      <c r="H23" s="337"/>
      <c r="I23" s="337"/>
      <c r="J23" s="337"/>
      <c r="K23" s="337"/>
      <c r="L23" s="337"/>
      <c r="M23" s="343"/>
      <c r="N23" s="116"/>
    </row>
    <row r="24" spans="1:14">
      <c r="A24" s="338"/>
      <c r="B24" s="118"/>
      <c r="C24" s="119"/>
      <c r="D24" s="119"/>
      <c r="E24" s="119"/>
      <c r="F24" s="119"/>
      <c r="G24" s="119"/>
      <c r="H24" s="119"/>
      <c r="I24" s="119"/>
      <c r="J24" s="122"/>
      <c r="K24" s="116"/>
      <c r="L24" s="116"/>
      <c r="M24" s="117"/>
      <c r="N24" s="116"/>
    </row>
    <row r="25" spans="1:14" ht="14.1" thickBot="1">
      <c r="A25" s="305"/>
      <c r="B25" s="339"/>
      <c r="C25" s="340"/>
      <c r="D25" s="340"/>
      <c r="E25" s="340"/>
      <c r="F25" s="340"/>
      <c r="G25" s="340"/>
      <c r="H25" s="340"/>
      <c r="I25" s="340"/>
      <c r="J25" s="340"/>
      <c r="K25" s="340"/>
      <c r="L25" s="340"/>
      <c r="M25" s="176"/>
      <c r="N25" s="119"/>
    </row>
    <row r="26" spans="1:14" ht="14.1" thickBot="1">
      <c r="A26" s="278" t="s">
        <v>57</v>
      </c>
      <c r="B26" s="295"/>
      <c r="C26" s="296"/>
      <c r="D26" s="296"/>
      <c r="E26" s="296"/>
      <c r="F26" s="296"/>
      <c r="G26" s="296"/>
      <c r="H26" s="296"/>
      <c r="I26" s="296"/>
      <c r="J26" s="296"/>
      <c r="K26" s="296"/>
      <c r="L26" s="296"/>
      <c r="M26" s="297"/>
      <c r="N26" s="125"/>
    </row>
    <row r="27" spans="1:14" ht="32.1" customHeight="1" thickBot="1">
      <c r="A27" s="294"/>
      <c r="C27" s="286" t="s">
        <v>42</v>
      </c>
      <c r="D27" s="287"/>
      <c r="E27" s="105" t="e">
        <f ca="1">IF(VLOOKUP($A$2,Table1[[Practice no.]:[1]],31,FALSE)="N/A","",VLOOKUP($A$2,Table1[[Practice no.]:[1]],31,FALSE))</f>
        <v>#VALUE!</v>
      </c>
      <c r="F27" s="286" t="s">
        <v>520</v>
      </c>
      <c r="G27" s="287"/>
      <c r="H27" s="105" t="e">
        <f ca="1">IF(VLOOKUP($A$2,Table1[[Practice no.]:[7]],37,FALSE)="N/A","",VLOOKUP($A$2,Table1[[Practice no.]:[7]],37,FALSE))</f>
        <v>#VALUE!</v>
      </c>
      <c r="M27" s="107"/>
    </row>
    <row r="28" spans="1:14" ht="32.1" customHeight="1" thickBot="1">
      <c r="A28" s="294"/>
      <c r="C28" s="286" t="s">
        <v>44</v>
      </c>
      <c r="D28" s="287"/>
      <c r="E28" s="105" t="e">
        <f ca="1">IF(VLOOKUP($A$2,Table1[[Practice no.]:[2]],32,FALSE)="N/A","",VLOOKUP($A$2,Table1[[Practice no.]:[2]],32,FALSE))</f>
        <v>#VALUE!</v>
      </c>
      <c r="F28" s="286" t="s">
        <v>45</v>
      </c>
      <c r="G28" s="287"/>
      <c r="H28" s="105" t="e">
        <f ca="1">IF(VLOOKUP($A$2,Table1[[Practice no.]:[8]],38,FALSE)="N/A","",VLOOKUP($A$2,Table1[[Practice no.]:[8]],38,FALSE))</f>
        <v>#VALUE!</v>
      </c>
      <c r="M28" s="107"/>
    </row>
    <row r="29" spans="1:14" ht="32.1" customHeight="1" thickBot="1">
      <c r="A29" s="294"/>
      <c r="C29" s="286" t="s">
        <v>46</v>
      </c>
      <c r="D29" s="287"/>
      <c r="E29" s="105" t="e">
        <f ca="1">IF(VLOOKUP($A$2,Table1[[Practice no.]:[3]],33,FALSE)="N/A","",VLOOKUP($A$2,Table1[[Practice no.]:[3]],33,FALSE))</f>
        <v>#VALUE!</v>
      </c>
      <c r="F29" s="286" t="s">
        <v>47</v>
      </c>
      <c r="G29" s="287"/>
      <c r="H29" s="105" t="e">
        <f ca="1">IF(VLOOKUP($A$2,Table1[[Practice no.]:[9]],39,FALSE)="N/A","",VLOOKUP($A$2,Table1[[Practice no.]:[9]],39,FALSE))</f>
        <v>#VALUE!</v>
      </c>
      <c r="M29" s="107"/>
    </row>
    <row r="30" spans="1:14" ht="32.1" customHeight="1" thickBot="1">
      <c r="A30" s="294"/>
      <c r="C30" s="286" t="s">
        <v>48</v>
      </c>
      <c r="D30" s="287"/>
      <c r="E30" s="105" t="e">
        <f ca="1">IF(VLOOKUP($A$2,Table1[[Practice no.]:[4]],34,FALSE)="N/A","",VLOOKUP($A$2,Table1[[Practice no.]:[4]],34,FALSE))</f>
        <v>#VALUE!</v>
      </c>
      <c r="F30" s="286" t="s">
        <v>49</v>
      </c>
      <c r="G30" s="287"/>
      <c r="H30" s="105" t="e">
        <f ca="1">IF(VLOOKUP($A$2,Table1[[Practice no.]:[10]],40,FALSE)="N/A","",VLOOKUP($A$2,Table1[[Practice no.]:[10]],40,FALSE))</f>
        <v>#VALUE!</v>
      </c>
      <c r="M30" s="107"/>
    </row>
    <row r="31" spans="1:14" ht="32.1" customHeight="1" thickBot="1">
      <c r="A31" s="294"/>
      <c r="C31" s="286" t="s">
        <v>50</v>
      </c>
      <c r="D31" s="287"/>
      <c r="E31" s="105" t="e">
        <f ca="1">IF(VLOOKUP($A$2,Table1[[Practice no.]:[5]],35,FALSE)="N/A","",VLOOKUP($A$2,Table1[[Practice no.]:[5]],35,FALSE))</f>
        <v>#VALUE!</v>
      </c>
      <c r="F31" s="286" t="s">
        <v>51</v>
      </c>
      <c r="G31" s="287"/>
      <c r="H31" s="105" t="e">
        <f ca="1">IF(VLOOKUP($A$2,Table1[[Practice no.]:[11]],41,FALSE)="N/A","",VLOOKUP($A$2,Table1[[Practice no.]:[11]],41,FALSE))</f>
        <v>#VALUE!</v>
      </c>
      <c r="M31" s="107"/>
    </row>
    <row r="32" spans="1:14" ht="32.1" customHeight="1" thickBot="1">
      <c r="A32" s="294"/>
      <c r="C32" s="286" t="s">
        <v>52</v>
      </c>
      <c r="D32" s="287"/>
      <c r="E32" s="105" t="e">
        <f ca="1">IF(VLOOKUP($A$2,Table1[[Practice no.]:[6]],36,FALSE)="N/A","",VLOOKUP($A$2,Table1[[Practice no.]:[6]],36,FALSE))</f>
        <v>#VALUE!</v>
      </c>
      <c r="F32" s="286" t="s">
        <v>53</v>
      </c>
      <c r="G32" s="287"/>
      <c r="H32" s="105" t="e">
        <f ca="1">IF(VLOOKUP($A$2,Table1[[Practice no.]:[12]],42,FALSE)="N/A","",VLOOKUP($A$2,Table1[[Practice no.]:[12]],42,FALSE))</f>
        <v>#VALUE!</v>
      </c>
      <c r="M32" s="107"/>
    </row>
    <row r="33" spans="1:14" ht="14.1" thickBot="1">
      <c r="A33" s="279"/>
      <c r="B33" s="288"/>
      <c r="C33" s="289"/>
      <c r="D33" s="289"/>
      <c r="E33" s="289"/>
      <c r="F33" s="289"/>
      <c r="G33" s="289"/>
      <c r="H33" s="289"/>
      <c r="I33" s="289"/>
      <c r="J33" s="289"/>
      <c r="K33" s="289"/>
      <c r="L33" s="289"/>
      <c r="M33" s="290"/>
      <c r="N33" s="125"/>
    </row>
    <row r="34" spans="1:14" ht="252" customHeight="1" thickBot="1">
      <c r="A34" s="92" t="s">
        <v>521</v>
      </c>
      <c r="B34" s="291" t="s">
        <v>852</v>
      </c>
      <c r="C34" s="292"/>
      <c r="D34" s="292"/>
      <c r="E34" s="292"/>
      <c r="F34" s="292"/>
      <c r="G34" s="292"/>
      <c r="H34" s="292"/>
      <c r="I34" s="292"/>
      <c r="J34" s="292"/>
      <c r="K34" s="292"/>
      <c r="L34" s="292"/>
      <c r="M34" s="293"/>
      <c r="N34" s="122"/>
    </row>
    <row r="35" spans="1:14" ht="80.849999999999994" customHeight="1">
      <c r="A35" s="278" t="s">
        <v>523</v>
      </c>
      <c r="B35" s="394" t="s">
        <v>853</v>
      </c>
      <c r="C35" s="362"/>
      <c r="D35" s="362"/>
      <c r="E35" s="362"/>
      <c r="F35" s="362"/>
      <c r="G35" s="362"/>
      <c r="H35" s="362"/>
      <c r="I35" s="362"/>
      <c r="J35" s="362"/>
      <c r="K35" s="362"/>
      <c r="L35" s="362"/>
      <c r="M35" s="363"/>
      <c r="N35" s="133"/>
    </row>
    <row r="36" spans="1:14" ht="193.35" customHeight="1" thickBot="1">
      <c r="A36" s="279"/>
      <c r="B36" s="364"/>
      <c r="C36" s="365"/>
      <c r="D36" s="365"/>
      <c r="E36" s="365"/>
      <c r="F36" s="365"/>
      <c r="G36" s="365"/>
      <c r="H36" s="365"/>
      <c r="I36" s="365"/>
      <c r="J36" s="365"/>
      <c r="K36" s="365"/>
      <c r="L36" s="365"/>
      <c r="M36" s="366"/>
      <c r="N36" s="133"/>
    </row>
  </sheetData>
  <sheetProtection sheet="1" objects="1" scenarios="1"/>
  <mergeCells count="49">
    <mergeCell ref="B2:M2"/>
    <mergeCell ref="O2:Q2"/>
    <mergeCell ref="S2:U2"/>
    <mergeCell ref="B3:M3"/>
    <mergeCell ref="A4:A14"/>
    <mergeCell ref="B4:M4"/>
    <mergeCell ref="C5:D6"/>
    <mergeCell ref="C7:D8"/>
    <mergeCell ref="F7:G7"/>
    <mergeCell ref="F8:G8"/>
    <mergeCell ref="C9:D10"/>
    <mergeCell ref="G9:H9"/>
    <mergeCell ref="G10:H10"/>
    <mergeCell ref="C11:D12"/>
    <mergeCell ref="F11:G11"/>
    <mergeCell ref="H11:I11"/>
    <mergeCell ref="F12:G12"/>
    <mergeCell ref="H12:I12"/>
    <mergeCell ref="B13:M13"/>
    <mergeCell ref="B14:M14"/>
    <mergeCell ref="A15:A17"/>
    <mergeCell ref="C29:D29"/>
    <mergeCell ref="B33:M33"/>
    <mergeCell ref="A18:A19"/>
    <mergeCell ref="B18:M19"/>
    <mergeCell ref="H23:M23"/>
    <mergeCell ref="B25:G25"/>
    <mergeCell ref="H25:L25"/>
    <mergeCell ref="A20:A25"/>
    <mergeCell ref="B21:G21"/>
    <mergeCell ref="H21:M21"/>
    <mergeCell ref="B22:G22"/>
    <mergeCell ref="B23:G23"/>
    <mergeCell ref="B34:M34"/>
    <mergeCell ref="A35:A36"/>
    <mergeCell ref="B35:M36"/>
    <mergeCell ref="F29:G29"/>
    <mergeCell ref="C30:D30"/>
    <mergeCell ref="F30:G30"/>
    <mergeCell ref="C31:D31"/>
    <mergeCell ref="F31:G31"/>
    <mergeCell ref="C32:D32"/>
    <mergeCell ref="F32:G32"/>
    <mergeCell ref="A26:A33"/>
    <mergeCell ref="B26:M26"/>
    <mergeCell ref="C27:D27"/>
    <mergeCell ref="F27:G27"/>
    <mergeCell ref="C28:D28"/>
    <mergeCell ref="F28:G28"/>
  </mergeCells>
  <pageMargins left="0.7" right="0.7" top="0.75" bottom="0.75" header="0.3" footer="0.3"/>
  <headerFooter>
    <oddFooter>&amp;C_x000D_&amp;1#&amp;"Calibri"&amp;8&amp;K000000 INTERNAL. This information is accessible to ADB Management and staff. It may be shared outside ADB with appropriate permission.</oddFooter>
  </headerFooter>
  <drawing r:id="rId1"/>
</worksheet>
</file>

<file path=xl/worksheets/sheet6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34917C9-0230-4371-9BF9-F0686E5FDEF0}">
  <sheetPr codeName="Sheet65"/>
  <dimension ref="A1:U36"/>
  <sheetViews>
    <sheetView topLeftCell="B1" zoomScale="70" zoomScaleNormal="70" workbookViewId="0">
      <pane ySplit="2" topLeftCell="A35" activePane="bottomLeft" state="frozen"/>
      <selection pane="bottomLeft" activeCell="A2" sqref="A2"/>
      <selection activeCell="A2" sqref="A2"/>
    </sheetView>
  </sheetViews>
  <sheetFormatPr defaultColWidth="8.85546875" defaultRowHeight="12.95"/>
  <cols>
    <col min="1" max="1" width="15.28515625" style="106" customWidth="1"/>
    <col min="2" max="13" width="11.85546875" style="106" customWidth="1"/>
    <col min="14" max="14" width="5.140625" style="106" customWidth="1"/>
    <col min="15" max="16" width="8.85546875" style="106"/>
    <col min="17" max="17" width="8.85546875" style="106" customWidth="1"/>
    <col min="18" max="18" width="2.28515625" style="106" customWidth="1"/>
    <col min="19" max="16384" width="8.85546875" style="106"/>
  </cols>
  <sheetData>
    <row r="1" spans="1:21" ht="14.1" thickBot="1"/>
    <row r="2" spans="1:21" ht="22.35" customHeight="1" thickBot="1">
      <c r="A2" s="89" t="e" cm="1">
        <f t="array" aca="1" ref="A2" ca="1">MID(CELL("filename",A2),FIND("]",CELL("filename",A2))+1,255)</f>
        <v>#VALUE!</v>
      </c>
      <c r="B2" s="318" t="e">
        <f ca="1">IF(VLOOKUP(A2,'Raw Data'!C6:D154,2,FALSE)="","",VLOOKUP(A2,'Raw Data'!C6:D154,2,FALSE))</f>
        <v>#VALUE!</v>
      </c>
      <c r="C2" s="319"/>
      <c r="D2" s="319"/>
      <c r="E2" s="319"/>
      <c r="F2" s="319"/>
      <c r="G2" s="319"/>
      <c r="H2" s="319"/>
      <c r="I2" s="319"/>
      <c r="J2" s="319"/>
      <c r="K2" s="319"/>
      <c r="L2" s="319"/>
      <c r="M2" s="320"/>
      <c r="N2" s="136"/>
      <c r="O2" s="386" t="str">
        <f>HYPERLINK("#'National level'!A15","Back to National level sheet")</f>
        <v>Back to National level sheet</v>
      </c>
      <c r="P2" s="321"/>
      <c r="Q2" s="321"/>
      <c r="S2" s="387" t="str">
        <f>HYPERLINK("#'Project level'!A21","Back to Project level sheet")</f>
        <v>Back to Project level sheet</v>
      </c>
      <c r="T2" s="387"/>
      <c r="U2" s="387"/>
    </row>
    <row r="3" spans="1:21" ht="174" customHeight="1" thickBot="1">
      <c r="A3" s="90" t="s">
        <v>500</v>
      </c>
      <c r="B3" s="323" t="s">
        <v>854</v>
      </c>
      <c r="C3" s="324"/>
      <c r="D3" s="324"/>
      <c r="E3" s="324"/>
      <c r="F3" s="324"/>
      <c r="G3" s="324"/>
      <c r="H3" s="324"/>
      <c r="I3" s="324"/>
      <c r="J3" s="324"/>
      <c r="K3" s="324"/>
      <c r="L3" s="324"/>
      <c r="M3" s="325"/>
      <c r="N3" s="122"/>
    </row>
    <row r="4" spans="1:21" ht="14.1" thickBot="1">
      <c r="A4" s="278" t="s">
        <v>502</v>
      </c>
      <c r="B4" s="295"/>
      <c r="C4" s="296"/>
      <c r="D4" s="296"/>
      <c r="E4" s="296"/>
      <c r="F4" s="296"/>
      <c r="G4" s="296"/>
      <c r="H4" s="296"/>
      <c r="I4" s="296"/>
      <c r="J4" s="296"/>
      <c r="K4" s="296"/>
      <c r="L4" s="296"/>
      <c r="M4" s="297"/>
      <c r="N4" s="125"/>
    </row>
    <row r="5" spans="1:21" ht="26.85" customHeight="1" thickBot="1">
      <c r="A5" s="294"/>
      <c r="C5" s="326" t="s">
        <v>77</v>
      </c>
      <c r="D5" s="327"/>
      <c r="E5" s="93" t="s">
        <v>78</v>
      </c>
      <c r="F5" s="93" t="s">
        <v>79</v>
      </c>
      <c r="G5" s="93" t="s">
        <v>80</v>
      </c>
      <c r="H5" s="93" t="s">
        <v>81</v>
      </c>
      <c r="I5" s="93" t="s">
        <v>82</v>
      </c>
      <c r="M5" s="107"/>
    </row>
    <row r="6" spans="1:21" ht="15" thickBot="1">
      <c r="A6" s="294"/>
      <c r="C6" s="328"/>
      <c r="D6" s="329"/>
      <c r="E6" s="94" t="e">
        <f ca="1">IF(VLOOKUP($A$2,Table1[[Practice no.]:[Mt]],3,FALSE)="N/A","",VLOOKUP($A$2,Table1[[Practice no.]:[Mt]],3,FALSE))</f>
        <v>#VALUE!</v>
      </c>
      <c r="F6" s="94" t="e">
        <f ca="1">IF(VLOOKUP($A$2,Table1[[Practice no.]:[F]],4,FALSE)="N/A","",VLOOKUP($A$2,Table1[[Practice no.]:[F]],4,FALSE))</f>
        <v>#VALUE!</v>
      </c>
      <c r="G6" s="94" t="e">
        <f ca="1">IF(VLOOKUP($A$2,Table1[[Practice no.]:[A]],5,FALSE)="N/A","",VLOOKUP($A$2,Table1[[Practice no.]:[A]],5,FALSE))</f>
        <v>#VALUE!</v>
      </c>
      <c r="H6" s="94" t="e">
        <f ca="1">IF(VLOOKUP($A$2,Table1[[Practice no.]:[T]],6,FALSE)="N/A","",VLOOKUP($A$2,Table1[[Practice no.]:[T]],6,FALSE))</f>
        <v>#VALUE!</v>
      </c>
      <c r="I6" s="94" t="e">
        <f ca="1">IF(VLOOKUP($A$2,Table1[[Practice no.]:[PI]],7,FALSE)="N/A","",VLOOKUP($A$2,Table1[[Practice no.]:[PI]],7,FALSE))</f>
        <v>#VALUE!</v>
      </c>
      <c r="M6" s="107"/>
    </row>
    <row r="7" spans="1:21" ht="26.85" customHeight="1" thickBot="1">
      <c r="A7" s="294"/>
      <c r="C7" s="326" t="s">
        <v>83</v>
      </c>
      <c r="D7" s="327"/>
      <c r="E7" s="95" t="s">
        <v>84</v>
      </c>
      <c r="F7" s="330" t="s">
        <v>85</v>
      </c>
      <c r="G7" s="331"/>
      <c r="H7" s="95" t="s">
        <v>86</v>
      </c>
      <c r="I7" s="95" t="s">
        <v>87</v>
      </c>
      <c r="M7" s="107"/>
    </row>
    <row r="8" spans="1:21" ht="15" thickBot="1">
      <c r="A8" s="294"/>
      <c r="C8" s="328"/>
      <c r="D8" s="329"/>
      <c r="E8" s="94" t="e">
        <f ca="1">IF(VLOOKUP($A$2,Table1[[Practice no.]:[LR]],8,FALSE)="N/A","",VLOOKUP(A$2,Table1[[Practice no.]:[LR]],8,FALSE))</f>
        <v>#VALUE!</v>
      </c>
      <c r="F8" s="311" t="e">
        <f ca="1">IF(VLOOKUP($A$2,Table1[[Practice no.]:[PH]],9,FALSE)="N/A","",VLOOKUP($A$2,Table1[[Practice no.]:[PH]],9,FALSE))</f>
        <v>#VALUE!</v>
      </c>
      <c r="G8" s="312"/>
      <c r="H8" s="94" t="e">
        <f ca="1">IF(VLOOKUP($A$2,Table1[[Practice no.]:[EH]],10,FALSE)="N/A","",VLOOKUP($A$2,Table1[[Practice no.]:[EH]],10,FALSE))</f>
        <v>#VALUE!</v>
      </c>
      <c r="I8" s="94" t="e">
        <f ca="1">IF(VLOOKUP($A$2,Table1[[Practice no.]:[UR]],11,FALSE)="N/A","",VLOOKUP($A$2,Table1[[Practice no.]:[UR]],11,FALSE))</f>
        <v>#VALUE!</v>
      </c>
      <c r="M8" s="107"/>
    </row>
    <row r="9" spans="1:21" ht="26.85" customHeight="1" thickBot="1">
      <c r="A9" s="294"/>
      <c r="C9" s="332" t="s">
        <v>88</v>
      </c>
      <c r="D9" s="333"/>
      <c r="E9" s="95" t="s">
        <v>89</v>
      </c>
      <c r="F9" s="95" t="s">
        <v>90</v>
      </c>
      <c r="G9" s="330" t="s">
        <v>91</v>
      </c>
      <c r="H9" s="331"/>
      <c r="I9" s="95" t="s">
        <v>92</v>
      </c>
      <c r="M9" s="107"/>
    </row>
    <row r="10" spans="1:21" ht="15" thickBot="1">
      <c r="A10" s="294"/>
      <c r="C10" s="334"/>
      <c r="D10" s="335"/>
      <c r="E10" s="94" t="e">
        <f ca="1">IF(VLOOKUP($A$2,Table1[[Practice no.]:[P]],12,FALSE)="N/A","",VLOOKUP($A$2,Table1[[Practice no.]:[P]],12,FALSE))</f>
        <v>#VALUE!</v>
      </c>
      <c r="F10" s="94" t="e">
        <f ca="1">IF(VLOOKUP($A$2,Table1[[Practice no.]:[D]],13,FALSE)="N/A","",VLOOKUP($A$2,Table1[[Practice no.]:[D]],13,FALSE))</f>
        <v>#VALUE!</v>
      </c>
      <c r="G10" s="313" t="e">
        <f ca="1">IF(VLOOKUP($A$2,Table1[[Practice no.]:[C]],14,FALSE)="N/A","",VLOOKUP($A$2,Table1[[Practice no.]:[C]],14,FALSE))</f>
        <v>#VALUE!</v>
      </c>
      <c r="H10" s="314"/>
      <c r="I10" s="96" t="e">
        <f ca="1">IF(VLOOKUP($A$2,Table1[[Practice no.]:[M]],15,FALSE)="N/A","",VLOOKUP($A$2,Table1[[Practice no.]:[M]],15,FALSE))</f>
        <v>#VALUE!</v>
      </c>
      <c r="M10" s="107"/>
    </row>
    <row r="11" spans="1:21" ht="14.1" customHeight="1" thickBot="1">
      <c r="A11" s="294"/>
      <c r="C11" s="332" t="s">
        <v>93</v>
      </c>
      <c r="D11" s="333"/>
      <c r="E11" s="95" t="s">
        <v>94</v>
      </c>
      <c r="F11" s="330" t="s">
        <v>95</v>
      </c>
      <c r="G11" s="331"/>
      <c r="H11" s="330" t="s">
        <v>96</v>
      </c>
      <c r="I11" s="331"/>
      <c r="M11" s="107"/>
    </row>
    <row r="12" spans="1:21" ht="15" thickBot="1">
      <c r="A12" s="294"/>
      <c r="C12" s="334"/>
      <c r="D12" s="335"/>
      <c r="E12" s="94" t="e">
        <f ca="1">IF(VLOOKUP($A$2,Table1[[Practice no.]:[In]],16,FALSE)="N/A","",VLOOKUP($A$2,Table1[[Practice no.]:[In]],16,FALSE))</f>
        <v>#VALUE!</v>
      </c>
      <c r="F12" s="311" t="e">
        <f ca="1">IF(VLOOKUP($A$2,Table1[[Practice no.]:[Pr]],17,FALSE)="N/A","",VLOOKUP($A$2,Table1[[Practice no.]:[Pr]],17,FALSE))</f>
        <v>#VALUE!</v>
      </c>
      <c r="G12" s="312"/>
      <c r="H12" s="313" t="e">
        <f ca="1">IF(VLOOKUP($A$2,Table1[[Practice no.]:[Tr]],18,FALSE)="N/A","",VLOOKUP($A$2,Table1[[Practice no.]:[Tr]],18,FALSE))</f>
        <v>#VALUE!</v>
      </c>
      <c r="I12" s="314"/>
      <c r="M12" s="107"/>
    </row>
    <row r="13" spans="1:21">
      <c r="A13" s="294"/>
      <c r="B13" s="315"/>
      <c r="C13" s="316"/>
      <c r="D13" s="316"/>
      <c r="E13" s="316"/>
      <c r="F13" s="316"/>
      <c r="G13" s="316"/>
      <c r="H13" s="316"/>
      <c r="I13" s="316"/>
      <c r="J13" s="316"/>
      <c r="K13" s="316"/>
      <c r="L13" s="316"/>
      <c r="M13" s="317"/>
      <c r="N13" s="125"/>
    </row>
    <row r="14" spans="1:21" ht="14.1" thickBot="1">
      <c r="A14" s="279"/>
      <c r="B14" s="288"/>
      <c r="C14" s="289"/>
      <c r="D14" s="289"/>
      <c r="E14" s="289"/>
      <c r="F14" s="289"/>
      <c r="G14" s="289"/>
      <c r="H14" s="289"/>
      <c r="I14" s="289"/>
      <c r="J14" s="289"/>
      <c r="K14" s="289"/>
      <c r="L14" s="289"/>
      <c r="M14" s="290"/>
      <c r="N14" s="125"/>
    </row>
    <row r="15" spans="1:21">
      <c r="A15" s="278" t="s">
        <v>503</v>
      </c>
      <c r="B15" s="97">
        <v>1</v>
      </c>
      <c r="C15" s="97">
        <v>2</v>
      </c>
      <c r="D15" s="97">
        <v>3</v>
      </c>
      <c r="E15" s="98">
        <v>4</v>
      </c>
      <c r="F15" s="98">
        <v>5</v>
      </c>
      <c r="G15" s="98">
        <v>6</v>
      </c>
      <c r="H15" s="99">
        <v>7</v>
      </c>
      <c r="I15" s="99">
        <v>8</v>
      </c>
      <c r="J15" s="99">
        <v>9</v>
      </c>
      <c r="K15" s="100">
        <v>10</v>
      </c>
      <c r="L15" s="100">
        <v>11</v>
      </c>
      <c r="M15" s="100">
        <v>12</v>
      </c>
      <c r="N15" s="137"/>
    </row>
    <row r="16" spans="1:21" ht="17.100000000000001" thickBot="1">
      <c r="A16" s="294"/>
      <c r="B16" s="101" t="s">
        <v>504</v>
      </c>
      <c r="C16" s="101" t="s">
        <v>505</v>
      </c>
      <c r="D16" s="101" t="s">
        <v>506</v>
      </c>
      <c r="E16" s="102" t="s">
        <v>507</v>
      </c>
      <c r="F16" s="102" t="s">
        <v>508</v>
      </c>
      <c r="G16" s="102" t="s">
        <v>509</v>
      </c>
      <c r="H16" s="103" t="s">
        <v>510</v>
      </c>
      <c r="I16" s="103" t="s">
        <v>511</v>
      </c>
      <c r="J16" s="103" t="s">
        <v>512</v>
      </c>
      <c r="K16" s="104" t="s">
        <v>513</v>
      </c>
      <c r="L16" s="104" t="s">
        <v>514</v>
      </c>
      <c r="M16" s="104" t="s">
        <v>515</v>
      </c>
      <c r="N16" s="137"/>
    </row>
    <row r="17" spans="1:14" ht="23.1" customHeight="1" thickBot="1">
      <c r="A17" s="279"/>
      <c r="B17" s="112" t="e">
        <f ca="1">IF(VLOOKUP($A$2,Table1[[Practice no.]:[ 1 C02]],19,FALSE)="N/A","",VLOOKUP(VLOOKUP($A$2,Table1[[Practice no.]:[ 1 C02]],19,FALSE),List!$A$2:$B$3,2,FALSE))</f>
        <v>#VALUE!</v>
      </c>
      <c r="C17" s="112" t="e">
        <f ca="1">IF(VLOOKUP($A$2,Table1[[Practice no.]:[2 Res]],20,FALSE)="N/A","",VLOOKUP(VLOOKUP($A$2,Table1[[Practice no.]:[2 Res]],20,FALSE),List!$A$2:$B$3,2,FALSE))</f>
        <v>#VALUE!</v>
      </c>
      <c r="D17" s="112" t="e">
        <f ca="1">IF(VLOOKUP($A$2,Table1[[Practice no.]:[3 W&amp;L]],21,FALSE)="N/A","",VLOOKUP(VLOOKUP($A$2,Table1[[Practice no.]:[3 W&amp;L]],21,FALSE),List!$A$2:$B$3,2,FALSE))</f>
        <v>#VALUE!</v>
      </c>
      <c r="E17" s="112" t="e">
        <f ca="1">IF(VLOOKUP($A$2,Table1[[Practice no.]:[4 
Pol]],22,FALSE)="N/A","",VLOOKUP(VLOOKUP($A$2,Table1[[Practice no.]:[4 
Pol]],22,FALSE),List!$A$2:$B$3,2,FALSE))</f>
        <v>#VALUE!</v>
      </c>
      <c r="F17" s="112" t="e">
        <f ca="1">IF(VLOOKUP($A$2,Table1[[Practice no.]:[5 QoL]],23,FALSE)="N/A","",VLOOKUP(VLOOKUP($A$2,Table1[[Practice no.]:[5 QoL]],23,FALSE),List!$A$2:$B$3,2,FALSE))</f>
        <v>#VALUE!</v>
      </c>
      <c r="G17" s="112" t="e">
        <f ca="1">IF(VLOOKUP($A$2,Table1[[Practice no.]:[6 
Bio]],24,FALSE)="N/A","",VLOOKUP(VLOOKUP($A$2,Table1[[Practice no.]:[6 
Bio]],24,FALSE),List!$A$2:$B$3,2,FALSE))</f>
        <v>#VALUE!</v>
      </c>
      <c r="H17" s="112" t="e">
        <f ca="1">IF(VLOOKUP($A$2,Table1[[Practice no.]:[7 
Dis]],25,FALSE)="N/A","",VLOOKUP(VLOOKUP($A$2,Table1[[Practice no.]:[7 
Dis]],25,FALSE),List!$A$2:$B$3,2,FALSE))</f>
        <v>#VALUE!</v>
      </c>
      <c r="I17" s="112" t="e">
        <f ca="1">IF(VLOOKUP($A$2,Table1[[Practice no.]:[8 
Mat]],26,FALSE)="N/A","",VLOOKUP(VLOOKUP($A$2,Table1[[Practice no.]:[8 
Mat]],26,FALSE),List!$A$2:$B$3,2,FALSE))</f>
        <v>#VALUE!</v>
      </c>
      <c r="J17" s="112" t="e">
        <f ca="1">IF(VLOOKUP($A$2,Table1[[Practice no.]:[9 
Inc]],27,FALSE)="N/A","",VLOOKUP(VLOOKUP($A$2,Table1[[Practice no.]:[9 
Inc]],27,FALSE),List!$A$2:$B$3,2,FALSE))</f>
        <v>#VALUE!</v>
      </c>
      <c r="K17" s="112" t="e">
        <f ca="1">IF(VLOOKUP($A$2,Table1[[Practice no.]:[10 Con]],28,FALSE)="N/A","",VLOOKUP(VLOOKUP($A$2,Table1[[Practice no.]:[10 Con]],28,FALSE),List!$A$2:$B$3,2,FALSE))</f>
        <v>#VALUE!</v>
      </c>
      <c r="L17" s="112" t="e">
        <f ca="1">IF(VLOOKUP($A$2,Table1[[Practice no.]:[11 Saf]],29,FALSE)="N/A","",VLOOKUP(VLOOKUP($A$2,Table1[[Practice no.]:[11 Saf]],29,FALSE),List!$A$2:$B$3,2,FALSE))</f>
        <v>#VALUE!</v>
      </c>
      <c r="M17" s="112" t="e">
        <f ca="1">IF(VLOOKUP($A$2,Table1[[Practice no.]:[12 Aff]],30,FALSE)="N/A","",VLOOKUP(VLOOKUP($A$2,Table1[[Practice no.]:[12 Aff]],30,FALSE),List!$A$2:$B$3,2,FALSE))</f>
        <v>#VALUE!</v>
      </c>
      <c r="N17" s="138"/>
    </row>
    <row r="18" spans="1:14" ht="125.85" customHeight="1">
      <c r="A18" s="278" t="s">
        <v>516</v>
      </c>
      <c r="B18" s="298" t="s">
        <v>855</v>
      </c>
      <c r="C18" s="299"/>
      <c r="D18" s="299"/>
      <c r="E18" s="299"/>
      <c r="F18" s="299"/>
      <c r="G18" s="299"/>
      <c r="H18" s="299"/>
      <c r="I18" s="299"/>
      <c r="J18" s="299"/>
      <c r="K18" s="299"/>
      <c r="L18" s="299"/>
      <c r="M18" s="300"/>
      <c r="N18" s="133"/>
    </row>
    <row r="19" spans="1:14" ht="285.75" customHeight="1" thickBot="1">
      <c r="A19" s="279"/>
      <c r="B19" s="301"/>
      <c r="C19" s="302"/>
      <c r="D19" s="302"/>
      <c r="E19" s="302"/>
      <c r="F19" s="302"/>
      <c r="G19" s="302"/>
      <c r="H19" s="302"/>
      <c r="I19" s="302"/>
      <c r="J19" s="302"/>
      <c r="K19" s="302"/>
      <c r="L19" s="302"/>
      <c r="M19" s="303"/>
      <c r="N19" s="133"/>
    </row>
    <row r="20" spans="1:14" ht="190.35" customHeight="1">
      <c r="A20" s="304" t="s">
        <v>518</v>
      </c>
      <c r="B20" s="120"/>
      <c r="C20" s="121"/>
      <c r="D20" s="121"/>
      <c r="E20" s="121"/>
      <c r="F20" s="121"/>
      <c r="G20" s="121"/>
      <c r="H20" s="121"/>
      <c r="I20" s="121"/>
      <c r="J20" s="121"/>
      <c r="K20" s="121"/>
      <c r="L20" s="121"/>
      <c r="M20" s="124"/>
      <c r="N20" s="134"/>
    </row>
    <row r="21" spans="1:14">
      <c r="A21" s="338"/>
      <c r="B21" s="390" t="s">
        <v>856</v>
      </c>
      <c r="C21" s="388"/>
      <c r="D21" s="388"/>
      <c r="E21" s="388"/>
      <c r="F21" s="388"/>
      <c r="G21" s="388"/>
      <c r="H21" s="388" t="s">
        <v>857</v>
      </c>
      <c r="I21" s="388"/>
      <c r="J21" s="388"/>
      <c r="K21" s="388"/>
      <c r="L21" s="388"/>
      <c r="M21" s="389"/>
      <c r="N21" s="127"/>
    </row>
    <row r="22" spans="1:14">
      <c r="A22" s="338"/>
      <c r="B22" s="336"/>
      <c r="C22" s="337"/>
      <c r="D22" s="337"/>
      <c r="E22" s="337"/>
      <c r="F22" s="337"/>
      <c r="G22" s="337"/>
      <c r="H22" s="119"/>
      <c r="I22" s="119"/>
      <c r="J22" s="122"/>
      <c r="K22" s="116"/>
      <c r="L22" s="116"/>
      <c r="M22" s="117"/>
      <c r="N22" s="116"/>
    </row>
    <row r="23" spans="1:14">
      <c r="A23" s="338"/>
      <c r="B23" s="336"/>
      <c r="C23" s="337"/>
      <c r="D23" s="337"/>
      <c r="E23" s="337"/>
      <c r="F23" s="337"/>
      <c r="G23" s="337"/>
      <c r="H23" s="337"/>
      <c r="I23" s="337"/>
      <c r="J23" s="337"/>
      <c r="K23" s="337"/>
      <c r="L23" s="337"/>
      <c r="M23" s="343"/>
      <c r="N23" s="116"/>
    </row>
    <row r="24" spans="1:14">
      <c r="A24" s="338"/>
      <c r="B24" s="118"/>
      <c r="C24" s="119"/>
      <c r="D24" s="119"/>
      <c r="E24" s="119"/>
      <c r="F24" s="119"/>
      <c r="G24" s="119"/>
      <c r="H24" s="119"/>
      <c r="I24" s="119"/>
      <c r="J24" s="122"/>
      <c r="K24" s="116"/>
      <c r="L24" s="116"/>
      <c r="M24" s="117"/>
      <c r="N24" s="116"/>
    </row>
    <row r="25" spans="1:14" ht="14.1" thickBot="1">
      <c r="A25" s="305"/>
      <c r="B25" s="339"/>
      <c r="C25" s="340"/>
      <c r="D25" s="340"/>
      <c r="E25" s="340"/>
      <c r="F25" s="340"/>
      <c r="G25" s="340"/>
      <c r="H25" s="340"/>
      <c r="I25" s="340"/>
      <c r="J25" s="340"/>
      <c r="K25" s="340"/>
      <c r="L25" s="340"/>
      <c r="M25" s="176"/>
      <c r="N25" s="119"/>
    </row>
    <row r="26" spans="1:14" ht="14.1" thickBot="1">
      <c r="A26" s="278" t="s">
        <v>57</v>
      </c>
      <c r="B26" s="295"/>
      <c r="C26" s="296"/>
      <c r="D26" s="296"/>
      <c r="E26" s="296"/>
      <c r="F26" s="296"/>
      <c r="G26" s="296"/>
      <c r="H26" s="296"/>
      <c r="I26" s="296"/>
      <c r="J26" s="296"/>
      <c r="K26" s="296"/>
      <c r="L26" s="296"/>
      <c r="M26" s="297"/>
      <c r="N26" s="125"/>
    </row>
    <row r="27" spans="1:14" ht="32.1" customHeight="1" thickBot="1">
      <c r="A27" s="294"/>
      <c r="C27" s="286" t="s">
        <v>42</v>
      </c>
      <c r="D27" s="287"/>
      <c r="E27" s="105" t="e">
        <f ca="1">IF(VLOOKUP($A$2,Table1[[Practice no.]:[1]],31,FALSE)="N/A","",VLOOKUP($A$2,Table1[[Practice no.]:[1]],31,FALSE))</f>
        <v>#VALUE!</v>
      </c>
      <c r="F27" s="286" t="s">
        <v>520</v>
      </c>
      <c r="G27" s="287"/>
      <c r="H27" s="105" t="e">
        <f ca="1">IF(VLOOKUP($A$2,Table1[[Practice no.]:[7]],37,FALSE)="N/A","",VLOOKUP($A$2,Table1[[Practice no.]:[7]],37,FALSE))</f>
        <v>#VALUE!</v>
      </c>
      <c r="M27" s="107"/>
    </row>
    <row r="28" spans="1:14" ht="32.1" customHeight="1" thickBot="1">
      <c r="A28" s="294"/>
      <c r="C28" s="286" t="s">
        <v>44</v>
      </c>
      <c r="D28" s="287"/>
      <c r="E28" s="105" t="e">
        <f ca="1">IF(VLOOKUP($A$2,Table1[[Practice no.]:[2]],32,FALSE)="N/A","",VLOOKUP($A$2,Table1[[Practice no.]:[2]],32,FALSE))</f>
        <v>#VALUE!</v>
      </c>
      <c r="F28" s="286" t="s">
        <v>45</v>
      </c>
      <c r="G28" s="287"/>
      <c r="H28" s="105" t="e">
        <f ca="1">IF(VLOOKUP($A$2,Table1[[Practice no.]:[8]],38,FALSE)="N/A","",VLOOKUP($A$2,Table1[[Practice no.]:[8]],38,FALSE))</f>
        <v>#VALUE!</v>
      </c>
      <c r="M28" s="107"/>
    </row>
    <row r="29" spans="1:14" ht="32.1" customHeight="1" thickBot="1">
      <c r="A29" s="294"/>
      <c r="C29" s="286" t="s">
        <v>46</v>
      </c>
      <c r="D29" s="287"/>
      <c r="E29" s="105" t="e">
        <f ca="1">IF(VLOOKUP($A$2,Table1[[Practice no.]:[3]],33,FALSE)="N/A","",VLOOKUP($A$2,Table1[[Practice no.]:[3]],33,FALSE))</f>
        <v>#VALUE!</v>
      </c>
      <c r="F29" s="286" t="s">
        <v>47</v>
      </c>
      <c r="G29" s="287"/>
      <c r="H29" s="105" t="e">
        <f ca="1">IF(VLOOKUP($A$2,Table1[[Practice no.]:[9]],39,FALSE)="N/A","",VLOOKUP($A$2,Table1[[Practice no.]:[9]],39,FALSE))</f>
        <v>#VALUE!</v>
      </c>
      <c r="M29" s="107"/>
    </row>
    <row r="30" spans="1:14" ht="32.1" customHeight="1" thickBot="1">
      <c r="A30" s="294"/>
      <c r="C30" s="286" t="s">
        <v>48</v>
      </c>
      <c r="D30" s="287"/>
      <c r="E30" s="105" t="e">
        <f ca="1">IF(VLOOKUP($A$2,Table1[[Practice no.]:[4]],34,FALSE)="N/A","",VLOOKUP($A$2,Table1[[Practice no.]:[4]],34,FALSE))</f>
        <v>#VALUE!</v>
      </c>
      <c r="F30" s="286" t="s">
        <v>49</v>
      </c>
      <c r="G30" s="287"/>
      <c r="H30" s="105" t="e">
        <f ca="1">IF(VLOOKUP($A$2,Table1[[Practice no.]:[10]],40,FALSE)="N/A","",VLOOKUP($A$2,Table1[[Practice no.]:[10]],40,FALSE))</f>
        <v>#VALUE!</v>
      </c>
      <c r="M30" s="107"/>
    </row>
    <row r="31" spans="1:14" ht="32.1" customHeight="1" thickBot="1">
      <c r="A31" s="294"/>
      <c r="C31" s="286" t="s">
        <v>50</v>
      </c>
      <c r="D31" s="287"/>
      <c r="E31" s="105" t="e">
        <f ca="1">IF(VLOOKUP($A$2,Table1[[Practice no.]:[5]],35,FALSE)="N/A","",VLOOKUP($A$2,Table1[[Practice no.]:[5]],35,FALSE))</f>
        <v>#VALUE!</v>
      </c>
      <c r="F31" s="286" t="s">
        <v>51</v>
      </c>
      <c r="G31" s="287"/>
      <c r="H31" s="105" t="e">
        <f ca="1">IF(VLOOKUP($A$2,Table1[[Practice no.]:[11]],41,FALSE)="N/A","",VLOOKUP($A$2,Table1[[Practice no.]:[11]],41,FALSE))</f>
        <v>#VALUE!</v>
      </c>
      <c r="M31" s="107"/>
    </row>
    <row r="32" spans="1:14" ht="32.1" customHeight="1" thickBot="1">
      <c r="A32" s="294"/>
      <c r="C32" s="286" t="s">
        <v>52</v>
      </c>
      <c r="D32" s="287"/>
      <c r="E32" s="105" t="e">
        <f ca="1">IF(VLOOKUP($A$2,Table1[[Practice no.]:[6]],36,FALSE)="N/A","",VLOOKUP($A$2,Table1[[Practice no.]:[6]],36,FALSE))</f>
        <v>#VALUE!</v>
      </c>
      <c r="F32" s="286" t="s">
        <v>53</v>
      </c>
      <c r="G32" s="287"/>
      <c r="H32" s="105" t="e">
        <f ca="1">IF(VLOOKUP($A$2,Table1[[Practice no.]:[12]],42,FALSE)="N/A","",VLOOKUP($A$2,Table1[[Practice no.]:[12]],42,FALSE))</f>
        <v>#VALUE!</v>
      </c>
      <c r="M32" s="107"/>
    </row>
    <row r="33" spans="1:14" ht="14.1" thickBot="1">
      <c r="A33" s="279"/>
      <c r="B33" s="288"/>
      <c r="C33" s="289"/>
      <c r="D33" s="289"/>
      <c r="E33" s="289"/>
      <c r="F33" s="289"/>
      <c r="G33" s="289"/>
      <c r="H33" s="289"/>
      <c r="I33" s="289"/>
      <c r="J33" s="289"/>
      <c r="K33" s="289"/>
      <c r="L33" s="289"/>
      <c r="M33" s="290"/>
      <c r="N33" s="125"/>
    </row>
    <row r="34" spans="1:14" ht="252.75" customHeight="1" thickBot="1">
      <c r="A34" s="92" t="s">
        <v>521</v>
      </c>
      <c r="B34" s="291" t="s">
        <v>858</v>
      </c>
      <c r="C34" s="292"/>
      <c r="D34" s="292"/>
      <c r="E34" s="292"/>
      <c r="F34" s="292"/>
      <c r="G34" s="292"/>
      <c r="H34" s="292"/>
      <c r="I34" s="292"/>
      <c r="J34" s="292"/>
      <c r="K34" s="292"/>
      <c r="L34" s="292"/>
      <c r="M34" s="293"/>
      <c r="N34" s="122"/>
    </row>
    <row r="35" spans="1:14" ht="80.849999999999994" customHeight="1">
      <c r="A35" s="278" t="s">
        <v>523</v>
      </c>
      <c r="B35" s="394" t="s">
        <v>859</v>
      </c>
      <c r="C35" s="362"/>
      <c r="D35" s="362"/>
      <c r="E35" s="362"/>
      <c r="F35" s="362"/>
      <c r="G35" s="362"/>
      <c r="H35" s="362"/>
      <c r="I35" s="362"/>
      <c r="J35" s="362"/>
      <c r="K35" s="362"/>
      <c r="L35" s="362"/>
      <c r="M35" s="363"/>
      <c r="N35" s="133"/>
    </row>
    <row r="36" spans="1:14" ht="193.35" customHeight="1" thickBot="1">
      <c r="A36" s="279"/>
      <c r="B36" s="364"/>
      <c r="C36" s="365"/>
      <c r="D36" s="365"/>
      <c r="E36" s="365"/>
      <c r="F36" s="365"/>
      <c r="G36" s="365"/>
      <c r="H36" s="365"/>
      <c r="I36" s="365"/>
      <c r="J36" s="365"/>
      <c r="K36" s="365"/>
      <c r="L36" s="365"/>
      <c r="M36" s="366"/>
      <c r="N36" s="133"/>
    </row>
  </sheetData>
  <sheetProtection sheet="1" objects="1" scenarios="1"/>
  <mergeCells count="49">
    <mergeCell ref="B2:M2"/>
    <mergeCell ref="O2:Q2"/>
    <mergeCell ref="S2:U2"/>
    <mergeCell ref="B3:M3"/>
    <mergeCell ref="A4:A14"/>
    <mergeCell ref="B4:M4"/>
    <mergeCell ref="C5:D6"/>
    <mergeCell ref="C7:D8"/>
    <mergeCell ref="F7:G7"/>
    <mergeCell ref="F8:G8"/>
    <mergeCell ref="C9:D10"/>
    <mergeCell ref="G9:H9"/>
    <mergeCell ref="G10:H10"/>
    <mergeCell ref="C11:D12"/>
    <mergeCell ref="F11:G11"/>
    <mergeCell ref="H11:I11"/>
    <mergeCell ref="F12:G12"/>
    <mergeCell ref="H12:I12"/>
    <mergeCell ref="B13:M13"/>
    <mergeCell ref="B14:M14"/>
    <mergeCell ref="A15:A17"/>
    <mergeCell ref="C29:D29"/>
    <mergeCell ref="B33:M33"/>
    <mergeCell ref="A18:A19"/>
    <mergeCell ref="B18:M19"/>
    <mergeCell ref="H23:M23"/>
    <mergeCell ref="B25:G25"/>
    <mergeCell ref="H25:L25"/>
    <mergeCell ref="A20:A25"/>
    <mergeCell ref="B21:G21"/>
    <mergeCell ref="H21:M21"/>
    <mergeCell ref="B22:G22"/>
    <mergeCell ref="B23:G23"/>
    <mergeCell ref="B34:M34"/>
    <mergeCell ref="A35:A36"/>
    <mergeCell ref="B35:M36"/>
    <mergeCell ref="F29:G29"/>
    <mergeCell ref="C30:D30"/>
    <mergeCell ref="F30:G30"/>
    <mergeCell ref="C31:D31"/>
    <mergeCell ref="F31:G31"/>
    <mergeCell ref="C32:D32"/>
    <mergeCell ref="F32:G32"/>
    <mergeCell ref="A26:A33"/>
    <mergeCell ref="B26:M26"/>
    <mergeCell ref="C27:D27"/>
    <mergeCell ref="F27:G27"/>
    <mergeCell ref="C28:D28"/>
    <mergeCell ref="F28:G28"/>
  </mergeCells>
  <pageMargins left="0.7" right="0.7" top="0.75" bottom="0.75" header="0.3" footer="0.3"/>
  <headerFooter>
    <oddFooter>&amp;C_x000D_&amp;1#&amp;"Calibri"&amp;8&amp;K000000 INTERNAL. This information is accessible to ADB Management and staff. It may be shared outside ADB with appropriate permission.</oddFooter>
  </headerFooter>
  <drawing r:id="rId1"/>
</worksheet>
</file>

<file path=xl/worksheets/sheet6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5E24089-347C-4D15-85B0-B47BD2C219DD}">
  <sheetPr codeName="Sheet66"/>
  <dimension ref="A1:U36"/>
  <sheetViews>
    <sheetView zoomScale="70" zoomScaleNormal="70" workbookViewId="0">
      <pane ySplit="2" topLeftCell="A35" activePane="bottomLeft" state="frozen"/>
      <selection pane="bottomLeft" activeCell="A2" sqref="A2"/>
      <selection activeCell="A2" sqref="A2"/>
    </sheetView>
  </sheetViews>
  <sheetFormatPr defaultColWidth="8.85546875" defaultRowHeight="12.95"/>
  <cols>
    <col min="1" max="1" width="15.28515625" style="106" customWidth="1"/>
    <col min="2" max="13" width="11.85546875" style="106" customWidth="1"/>
    <col min="14" max="14" width="5.140625" style="106" customWidth="1"/>
    <col min="15" max="16" width="8.85546875" style="106"/>
    <col min="17" max="17" width="8.85546875" style="106" customWidth="1"/>
    <col min="18" max="18" width="2.28515625" style="106" customWidth="1"/>
    <col min="19" max="16384" width="8.85546875" style="106"/>
  </cols>
  <sheetData>
    <row r="1" spans="1:21" ht="14.1" thickBot="1"/>
    <row r="2" spans="1:21" ht="22.35" customHeight="1" thickBot="1">
      <c r="A2" s="89" t="e" cm="1">
        <f t="array" aca="1" ref="A2" ca="1">MID(CELL("filename",A2),FIND("]",CELL("filename",A2))+1,255)</f>
        <v>#VALUE!</v>
      </c>
      <c r="B2" s="318" t="e">
        <f ca="1">IF(VLOOKUP(A2,'Raw Data'!C6:D154,2,FALSE)="","",VLOOKUP(A2,'Raw Data'!C6:D154,2,FALSE))</f>
        <v>#VALUE!</v>
      </c>
      <c r="C2" s="319"/>
      <c r="D2" s="319"/>
      <c r="E2" s="319"/>
      <c r="F2" s="319"/>
      <c r="G2" s="319"/>
      <c r="H2" s="319"/>
      <c r="I2" s="319"/>
      <c r="J2" s="319"/>
      <c r="K2" s="319"/>
      <c r="L2" s="319"/>
      <c r="M2" s="320"/>
      <c r="N2" s="136"/>
      <c r="O2" s="386" t="str">
        <f>HYPERLINK("#'National level'!A15","Back to National level sheet")</f>
        <v>Back to National level sheet</v>
      </c>
      <c r="P2" s="321"/>
      <c r="Q2" s="321"/>
      <c r="S2" s="387" t="str">
        <f>HYPERLINK("#'Project level'!A21","Back to Project level sheet")</f>
        <v>Back to Project level sheet</v>
      </c>
      <c r="T2" s="387"/>
      <c r="U2" s="387"/>
    </row>
    <row r="3" spans="1:21" ht="174" customHeight="1" thickBot="1">
      <c r="A3" s="90" t="s">
        <v>500</v>
      </c>
      <c r="B3" s="323" t="s">
        <v>860</v>
      </c>
      <c r="C3" s="324"/>
      <c r="D3" s="324"/>
      <c r="E3" s="324"/>
      <c r="F3" s="324"/>
      <c r="G3" s="324"/>
      <c r="H3" s="324"/>
      <c r="I3" s="324"/>
      <c r="J3" s="324"/>
      <c r="K3" s="324"/>
      <c r="L3" s="324"/>
      <c r="M3" s="325"/>
      <c r="N3" s="122"/>
    </row>
    <row r="4" spans="1:21" ht="14.1" thickBot="1">
      <c r="A4" s="278" t="s">
        <v>502</v>
      </c>
      <c r="B4" s="295"/>
      <c r="C4" s="296"/>
      <c r="D4" s="296"/>
      <c r="E4" s="296"/>
      <c r="F4" s="296"/>
      <c r="G4" s="296"/>
      <c r="H4" s="296"/>
      <c r="I4" s="296"/>
      <c r="J4" s="296"/>
      <c r="K4" s="296"/>
      <c r="L4" s="296"/>
      <c r="M4" s="297"/>
      <c r="N4" s="125"/>
    </row>
    <row r="5" spans="1:21" ht="26.85" customHeight="1" thickBot="1">
      <c r="A5" s="294"/>
      <c r="C5" s="326" t="s">
        <v>77</v>
      </c>
      <c r="D5" s="327"/>
      <c r="E5" s="93" t="s">
        <v>78</v>
      </c>
      <c r="F5" s="93" t="s">
        <v>79</v>
      </c>
      <c r="G5" s="93" t="s">
        <v>80</v>
      </c>
      <c r="H5" s="93" t="s">
        <v>81</v>
      </c>
      <c r="I5" s="93" t="s">
        <v>82</v>
      </c>
      <c r="M5" s="107"/>
    </row>
    <row r="6" spans="1:21" ht="15" thickBot="1">
      <c r="A6" s="294"/>
      <c r="C6" s="328"/>
      <c r="D6" s="329"/>
      <c r="E6" s="94" t="e">
        <f ca="1">IF(VLOOKUP($A$2,Table1[[Practice no.]:[Mt]],3,FALSE)="N/A","",VLOOKUP($A$2,Table1[[Practice no.]:[Mt]],3,FALSE))</f>
        <v>#VALUE!</v>
      </c>
      <c r="F6" s="94" t="e">
        <f ca="1">IF(VLOOKUP($A$2,Table1[[Practice no.]:[F]],4,FALSE)="N/A","",VLOOKUP($A$2,Table1[[Practice no.]:[F]],4,FALSE))</f>
        <v>#VALUE!</v>
      </c>
      <c r="G6" s="94" t="e">
        <f ca="1">IF(VLOOKUP($A$2,Table1[[Practice no.]:[A]],5,FALSE)="N/A","",VLOOKUP($A$2,Table1[[Practice no.]:[A]],5,FALSE))</f>
        <v>#VALUE!</v>
      </c>
      <c r="H6" s="94" t="e">
        <f ca="1">IF(VLOOKUP($A$2,Table1[[Practice no.]:[T]],6,FALSE)="N/A","",VLOOKUP($A$2,Table1[[Practice no.]:[T]],6,FALSE))</f>
        <v>#VALUE!</v>
      </c>
      <c r="I6" s="94" t="e">
        <f ca="1">IF(VLOOKUP($A$2,Table1[[Practice no.]:[PI]],7,FALSE)="N/A","",VLOOKUP($A$2,Table1[[Practice no.]:[PI]],7,FALSE))</f>
        <v>#VALUE!</v>
      </c>
      <c r="M6" s="107"/>
    </row>
    <row r="7" spans="1:21" ht="26.85" customHeight="1" thickBot="1">
      <c r="A7" s="294"/>
      <c r="C7" s="326" t="s">
        <v>83</v>
      </c>
      <c r="D7" s="327"/>
      <c r="E7" s="95" t="s">
        <v>84</v>
      </c>
      <c r="F7" s="330" t="s">
        <v>85</v>
      </c>
      <c r="G7" s="331"/>
      <c r="H7" s="95" t="s">
        <v>86</v>
      </c>
      <c r="I7" s="95" t="s">
        <v>87</v>
      </c>
      <c r="M7" s="107"/>
    </row>
    <row r="8" spans="1:21" ht="15" thickBot="1">
      <c r="A8" s="294"/>
      <c r="C8" s="328"/>
      <c r="D8" s="329"/>
      <c r="E8" s="94" t="e">
        <f ca="1">IF(VLOOKUP($A$2,Table1[[Practice no.]:[LR]],8,FALSE)="N/A","",VLOOKUP(A$2,Table1[[Practice no.]:[LR]],8,FALSE))</f>
        <v>#VALUE!</v>
      </c>
      <c r="F8" s="311" t="e">
        <f ca="1">IF(VLOOKUP($A$2,Table1[[Practice no.]:[PH]],9,FALSE)="N/A","",VLOOKUP($A$2,Table1[[Practice no.]:[PH]],9,FALSE))</f>
        <v>#VALUE!</v>
      </c>
      <c r="G8" s="312"/>
      <c r="H8" s="94" t="e">
        <f ca="1">IF(VLOOKUP($A$2,Table1[[Practice no.]:[EH]],10,FALSE)="N/A","",VLOOKUP($A$2,Table1[[Practice no.]:[EH]],10,FALSE))</f>
        <v>#VALUE!</v>
      </c>
      <c r="I8" s="94" t="e">
        <f ca="1">IF(VLOOKUP($A$2,Table1[[Practice no.]:[UR]],11,FALSE)="N/A","",VLOOKUP($A$2,Table1[[Practice no.]:[UR]],11,FALSE))</f>
        <v>#VALUE!</v>
      </c>
      <c r="M8" s="107"/>
    </row>
    <row r="9" spans="1:21" ht="26.85" customHeight="1" thickBot="1">
      <c r="A9" s="294"/>
      <c r="C9" s="332" t="s">
        <v>88</v>
      </c>
      <c r="D9" s="333"/>
      <c r="E9" s="95" t="s">
        <v>89</v>
      </c>
      <c r="F9" s="95" t="s">
        <v>90</v>
      </c>
      <c r="G9" s="330" t="s">
        <v>91</v>
      </c>
      <c r="H9" s="331"/>
      <c r="I9" s="95" t="s">
        <v>92</v>
      </c>
      <c r="M9" s="107"/>
    </row>
    <row r="10" spans="1:21" ht="15" thickBot="1">
      <c r="A10" s="294"/>
      <c r="C10" s="334"/>
      <c r="D10" s="335"/>
      <c r="E10" s="94" t="e">
        <f ca="1">IF(VLOOKUP($A$2,Table1[[Practice no.]:[P]],12,FALSE)="N/A","",VLOOKUP($A$2,Table1[[Practice no.]:[P]],12,FALSE))</f>
        <v>#VALUE!</v>
      </c>
      <c r="F10" s="94" t="e">
        <f ca="1">IF(VLOOKUP($A$2,Table1[[Practice no.]:[D]],13,FALSE)="N/A","",VLOOKUP($A$2,Table1[[Practice no.]:[D]],13,FALSE))</f>
        <v>#VALUE!</v>
      </c>
      <c r="G10" s="313" t="e">
        <f ca="1">IF(VLOOKUP($A$2,Table1[[Practice no.]:[C]],14,FALSE)="N/A","",VLOOKUP($A$2,Table1[[Practice no.]:[C]],14,FALSE))</f>
        <v>#VALUE!</v>
      </c>
      <c r="H10" s="314"/>
      <c r="I10" s="96" t="e">
        <f ca="1">IF(VLOOKUP($A$2,Table1[[Practice no.]:[M]],15,FALSE)="N/A","",VLOOKUP($A$2,Table1[[Practice no.]:[M]],15,FALSE))</f>
        <v>#VALUE!</v>
      </c>
      <c r="M10" s="107"/>
    </row>
    <row r="11" spans="1:21" ht="14.1" customHeight="1" thickBot="1">
      <c r="A11" s="294"/>
      <c r="C11" s="332" t="s">
        <v>93</v>
      </c>
      <c r="D11" s="333"/>
      <c r="E11" s="95" t="s">
        <v>94</v>
      </c>
      <c r="F11" s="330" t="s">
        <v>95</v>
      </c>
      <c r="G11" s="331"/>
      <c r="H11" s="330" t="s">
        <v>96</v>
      </c>
      <c r="I11" s="331"/>
      <c r="M11" s="107"/>
    </row>
    <row r="12" spans="1:21" ht="15" thickBot="1">
      <c r="A12" s="294"/>
      <c r="C12" s="334"/>
      <c r="D12" s="335"/>
      <c r="E12" s="94" t="e">
        <f ca="1">IF(VLOOKUP($A$2,Table1[[Practice no.]:[In]],16,FALSE)="N/A","",VLOOKUP($A$2,Table1[[Practice no.]:[In]],16,FALSE))</f>
        <v>#VALUE!</v>
      </c>
      <c r="F12" s="311" t="e">
        <f ca="1">IF(VLOOKUP($A$2,Table1[[Practice no.]:[Pr]],17,FALSE)="N/A","",VLOOKUP($A$2,Table1[[Practice no.]:[Pr]],17,FALSE))</f>
        <v>#VALUE!</v>
      </c>
      <c r="G12" s="312"/>
      <c r="H12" s="313" t="e">
        <f ca="1">IF(VLOOKUP($A$2,Table1[[Practice no.]:[Tr]],18,FALSE)="N/A","",VLOOKUP($A$2,Table1[[Practice no.]:[Tr]],18,FALSE))</f>
        <v>#VALUE!</v>
      </c>
      <c r="I12" s="314"/>
      <c r="M12" s="107"/>
    </row>
    <row r="13" spans="1:21">
      <c r="A13" s="294"/>
      <c r="B13" s="315"/>
      <c r="C13" s="316"/>
      <c r="D13" s="316"/>
      <c r="E13" s="316"/>
      <c r="F13" s="316"/>
      <c r="G13" s="316"/>
      <c r="H13" s="316"/>
      <c r="I13" s="316"/>
      <c r="J13" s="316"/>
      <c r="K13" s="316"/>
      <c r="L13" s="316"/>
      <c r="M13" s="317"/>
      <c r="N13" s="125"/>
    </row>
    <row r="14" spans="1:21" ht="14.1" thickBot="1">
      <c r="A14" s="279"/>
      <c r="B14" s="288"/>
      <c r="C14" s="289"/>
      <c r="D14" s="289"/>
      <c r="E14" s="289"/>
      <c r="F14" s="289"/>
      <c r="G14" s="289"/>
      <c r="H14" s="289"/>
      <c r="I14" s="289"/>
      <c r="J14" s="289"/>
      <c r="K14" s="289"/>
      <c r="L14" s="289"/>
      <c r="M14" s="290"/>
      <c r="N14" s="125"/>
    </row>
    <row r="15" spans="1:21">
      <c r="A15" s="278" t="s">
        <v>503</v>
      </c>
      <c r="B15" s="97">
        <v>1</v>
      </c>
      <c r="C15" s="97">
        <v>2</v>
      </c>
      <c r="D15" s="97">
        <v>3</v>
      </c>
      <c r="E15" s="98">
        <v>4</v>
      </c>
      <c r="F15" s="98">
        <v>5</v>
      </c>
      <c r="G15" s="98">
        <v>6</v>
      </c>
      <c r="H15" s="99">
        <v>7</v>
      </c>
      <c r="I15" s="99">
        <v>8</v>
      </c>
      <c r="J15" s="99">
        <v>9</v>
      </c>
      <c r="K15" s="100">
        <v>10</v>
      </c>
      <c r="L15" s="100">
        <v>11</v>
      </c>
      <c r="M15" s="100">
        <v>12</v>
      </c>
      <c r="N15" s="137"/>
    </row>
    <row r="16" spans="1:21" ht="17.100000000000001" thickBot="1">
      <c r="A16" s="294"/>
      <c r="B16" s="101" t="s">
        <v>504</v>
      </c>
      <c r="C16" s="101" t="s">
        <v>505</v>
      </c>
      <c r="D16" s="101" t="s">
        <v>506</v>
      </c>
      <c r="E16" s="102" t="s">
        <v>507</v>
      </c>
      <c r="F16" s="102" t="s">
        <v>508</v>
      </c>
      <c r="G16" s="102" t="s">
        <v>509</v>
      </c>
      <c r="H16" s="103" t="s">
        <v>510</v>
      </c>
      <c r="I16" s="103" t="s">
        <v>511</v>
      </c>
      <c r="J16" s="103" t="s">
        <v>512</v>
      </c>
      <c r="K16" s="104" t="s">
        <v>513</v>
      </c>
      <c r="L16" s="104" t="s">
        <v>514</v>
      </c>
      <c r="M16" s="104" t="s">
        <v>515</v>
      </c>
      <c r="N16" s="137"/>
    </row>
    <row r="17" spans="1:14" ht="23.1" customHeight="1" thickBot="1">
      <c r="A17" s="279"/>
      <c r="B17" s="112" t="e">
        <f ca="1">IF(VLOOKUP($A$2,Table1[[Practice no.]:[ 1 C02]],19,FALSE)="N/A","",VLOOKUP(VLOOKUP($A$2,Table1[[Practice no.]:[ 1 C02]],19,FALSE),List!$A$2:$B$3,2,FALSE))</f>
        <v>#VALUE!</v>
      </c>
      <c r="C17" s="112" t="e">
        <f ca="1">IF(VLOOKUP($A$2,Table1[[Practice no.]:[2 Res]],20,FALSE)="N/A","",VLOOKUP(VLOOKUP($A$2,Table1[[Practice no.]:[2 Res]],20,FALSE),List!$A$2:$B$3,2,FALSE))</f>
        <v>#VALUE!</v>
      </c>
      <c r="D17" s="112" t="e">
        <f ca="1">IF(VLOOKUP($A$2,Table1[[Practice no.]:[3 W&amp;L]],21,FALSE)="N/A","",VLOOKUP(VLOOKUP($A$2,Table1[[Practice no.]:[3 W&amp;L]],21,FALSE),List!$A$2:$B$3,2,FALSE))</f>
        <v>#VALUE!</v>
      </c>
      <c r="E17" s="112" t="e">
        <f ca="1">IF(VLOOKUP($A$2,Table1[[Practice no.]:[4 
Pol]],22,FALSE)="N/A","",VLOOKUP(VLOOKUP($A$2,Table1[[Practice no.]:[4 
Pol]],22,FALSE),List!$A$2:$B$3,2,FALSE))</f>
        <v>#VALUE!</v>
      </c>
      <c r="F17" s="112" t="e">
        <f ca="1">IF(VLOOKUP($A$2,Table1[[Practice no.]:[5 QoL]],23,FALSE)="N/A","",VLOOKUP(VLOOKUP($A$2,Table1[[Practice no.]:[5 QoL]],23,FALSE),List!$A$2:$B$3,2,FALSE))</f>
        <v>#VALUE!</v>
      </c>
      <c r="G17" s="112" t="e">
        <f ca="1">IF(VLOOKUP($A$2,Table1[[Practice no.]:[6 
Bio]],24,FALSE)="N/A","",VLOOKUP(VLOOKUP($A$2,Table1[[Practice no.]:[6 
Bio]],24,FALSE),List!$A$2:$B$3,2,FALSE))</f>
        <v>#VALUE!</v>
      </c>
      <c r="H17" s="112" t="e">
        <f ca="1">IF(VLOOKUP($A$2,Table1[[Practice no.]:[7 
Dis]],25,FALSE)="N/A","",VLOOKUP(VLOOKUP($A$2,Table1[[Practice no.]:[7 
Dis]],25,FALSE),List!$A$2:$B$3,2,FALSE))</f>
        <v>#VALUE!</v>
      </c>
      <c r="I17" s="112" t="e">
        <f ca="1">IF(VLOOKUP($A$2,Table1[[Practice no.]:[8 
Mat]],26,FALSE)="N/A","",VLOOKUP(VLOOKUP($A$2,Table1[[Practice no.]:[8 
Mat]],26,FALSE),List!$A$2:$B$3,2,FALSE))</f>
        <v>#VALUE!</v>
      </c>
      <c r="J17" s="112" t="e">
        <f ca="1">IF(VLOOKUP($A$2,Table1[[Practice no.]:[9 
Inc]],27,FALSE)="N/A","",VLOOKUP(VLOOKUP($A$2,Table1[[Practice no.]:[9 
Inc]],27,FALSE),List!$A$2:$B$3,2,FALSE))</f>
        <v>#VALUE!</v>
      </c>
      <c r="K17" s="112" t="e">
        <f ca="1">IF(VLOOKUP($A$2,Table1[[Practice no.]:[10 Con]],28,FALSE)="N/A","",VLOOKUP(VLOOKUP($A$2,Table1[[Practice no.]:[10 Con]],28,FALSE),List!$A$2:$B$3,2,FALSE))</f>
        <v>#VALUE!</v>
      </c>
      <c r="L17" s="112" t="e">
        <f ca="1">IF(VLOOKUP($A$2,Table1[[Practice no.]:[11 Saf]],29,FALSE)="N/A","",VLOOKUP(VLOOKUP($A$2,Table1[[Practice no.]:[11 Saf]],29,FALSE),List!$A$2:$B$3,2,FALSE))</f>
        <v>#VALUE!</v>
      </c>
      <c r="M17" s="112" t="e">
        <f ca="1">IF(VLOOKUP($A$2,Table1[[Practice no.]:[12 Aff]],30,FALSE)="N/A","",VLOOKUP(VLOOKUP($A$2,Table1[[Practice no.]:[12 Aff]],30,FALSE),List!$A$2:$B$3,2,FALSE))</f>
        <v>#VALUE!</v>
      </c>
      <c r="N17" s="138"/>
    </row>
    <row r="18" spans="1:14" ht="125.85" customHeight="1">
      <c r="A18" s="278" t="s">
        <v>516</v>
      </c>
      <c r="B18" s="298" t="s">
        <v>861</v>
      </c>
      <c r="C18" s="299"/>
      <c r="D18" s="299"/>
      <c r="E18" s="299"/>
      <c r="F18" s="299"/>
      <c r="G18" s="299"/>
      <c r="H18" s="299"/>
      <c r="I18" s="299"/>
      <c r="J18" s="299"/>
      <c r="K18" s="299"/>
      <c r="L18" s="299"/>
      <c r="M18" s="300"/>
      <c r="N18" s="133"/>
    </row>
    <row r="19" spans="1:14" ht="285.75" customHeight="1" thickBot="1">
      <c r="A19" s="279"/>
      <c r="B19" s="301"/>
      <c r="C19" s="302"/>
      <c r="D19" s="302"/>
      <c r="E19" s="302"/>
      <c r="F19" s="302"/>
      <c r="G19" s="302"/>
      <c r="H19" s="302"/>
      <c r="I19" s="302"/>
      <c r="J19" s="302"/>
      <c r="K19" s="302"/>
      <c r="L19" s="302"/>
      <c r="M19" s="303"/>
      <c r="N19" s="133"/>
    </row>
    <row r="20" spans="1:14" ht="182.1" customHeight="1">
      <c r="A20" s="304" t="s">
        <v>518</v>
      </c>
      <c r="B20" s="120"/>
      <c r="C20" s="121"/>
      <c r="D20" s="121"/>
      <c r="E20" s="121"/>
      <c r="F20" s="121"/>
      <c r="G20" s="121"/>
      <c r="H20" s="121"/>
      <c r="I20" s="121"/>
      <c r="J20" s="121"/>
      <c r="K20" s="121"/>
      <c r="L20" s="121"/>
      <c r="M20" s="124"/>
      <c r="N20" s="134"/>
    </row>
    <row r="21" spans="1:14" ht="13.35" customHeight="1">
      <c r="A21" s="338"/>
      <c r="B21" s="390" t="s">
        <v>862</v>
      </c>
      <c r="C21" s="388"/>
      <c r="D21" s="388"/>
      <c r="E21" s="388"/>
      <c r="F21" s="177"/>
      <c r="G21" s="177"/>
      <c r="H21" s="388"/>
      <c r="I21" s="388"/>
      <c r="J21" s="388"/>
      <c r="K21" s="388"/>
      <c r="L21" s="388"/>
      <c r="M21" s="389"/>
      <c r="N21" s="127"/>
    </row>
    <row r="22" spans="1:14">
      <c r="A22" s="338"/>
      <c r="B22" s="336"/>
      <c r="C22" s="337"/>
      <c r="D22" s="337"/>
      <c r="E22" s="337"/>
      <c r="F22" s="337"/>
      <c r="G22" s="337"/>
      <c r="H22" s="119"/>
      <c r="I22" s="119"/>
      <c r="J22" s="122"/>
      <c r="K22" s="116"/>
      <c r="L22" s="116"/>
      <c r="M22" s="117"/>
      <c r="N22" s="116"/>
    </row>
    <row r="23" spans="1:14">
      <c r="A23" s="338"/>
      <c r="B23" s="336"/>
      <c r="C23" s="337"/>
      <c r="D23" s="337"/>
      <c r="E23" s="337"/>
      <c r="F23" s="337"/>
      <c r="G23" s="337"/>
      <c r="H23" s="337"/>
      <c r="I23" s="337"/>
      <c r="J23" s="337"/>
      <c r="K23" s="337"/>
      <c r="L23" s="337"/>
      <c r="M23" s="343"/>
      <c r="N23" s="116"/>
    </row>
    <row r="24" spans="1:14">
      <c r="A24" s="338"/>
      <c r="B24" s="118"/>
      <c r="C24" s="119"/>
      <c r="D24" s="119"/>
      <c r="E24" s="119"/>
      <c r="F24" s="119"/>
      <c r="G24" s="119"/>
      <c r="H24" s="119"/>
      <c r="I24" s="119"/>
      <c r="J24" s="122"/>
      <c r="K24" s="116"/>
      <c r="L24" s="116"/>
      <c r="M24" s="117"/>
      <c r="N24" s="116"/>
    </row>
    <row r="25" spans="1:14" ht="14.1" thickBot="1">
      <c r="A25" s="305"/>
      <c r="B25" s="339"/>
      <c r="C25" s="340"/>
      <c r="D25" s="340"/>
      <c r="E25" s="340"/>
      <c r="F25" s="340"/>
      <c r="G25" s="340"/>
      <c r="H25" s="340"/>
      <c r="I25" s="340"/>
      <c r="J25" s="340"/>
      <c r="K25" s="340"/>
      <c r="L25" s="340"/>
      <c r="M25" s="176"/>
      <c r="N25" s="119"/>
    </row>
    <row r="26" spans="1:14" ht="14.1" thickBot="1">
      <c r="A26" s="278" t="s">
        <v>57</v>
      </c>
      <c r="B26" s="295"/>
      <c r="C26" s="296"/>
      <c r="D26" s="296"/>
      <c r="E26" s="296"/>
      <c r="F26" s="296"/>
      <c r="G26" s="296"/>
      <c r="H26" s="296"/>
      <c r="I26" s="296"/>
      <c r="J26" s="296"/>
      <c r="K26" s="296"/>
      <c r="L26" s="296"/>
      <c r="M26" s="297"/>
      <c r="N26" s="125"/>
    </row>
    <row r="27" spans="1:14" ht="32.1" customHeight="1" thickBot="1">
      <c r="A27" s="294"/>
      <c r="C27" s="286" t="s">
        <v>42</v>
      </c>
      <c r="D27" s="287"/>
      <c r="E27" s="105" t="e">
        <f ca="1">IF(VLOOKUP($A$2,Table1[[Practice no.]:[1]],31,FALSE)="N/A","",VLOOKUP($A$2,Table1[[Practice no.]:[1]],31,FALSE))</f>
        <v>#VALUE!</v>
      </c>
      <c r="F27" s="286" t="s">
        <v>520</v>
      </c>
      <c r="G27" s="287"/>
      <c r="H27" s="105" t="e">
        <f ca="1">IF(VLOOKUP($A$2,Table1[[Practice no.]:[7]],37,FALSE)="N/A","",VLOOKUP($A$2,Table1[[Practice no.]:[7]],37,FALSE))</f>
        <v>#VALUE!</v>
      </c>
      <c r="M27" s="107"/>
    </row>
    <row r="28" spans="1:14" ht="32.1" customHeight="1" thickBot="1">
      <c r="A28" s="294"/>
      <c r="C28" s="286" t="s">
        <v>44</v>
      </c>
      <c r="D28" s="287"/>
      <c r="E28" s="105" t="e">
        <f ca="1">IF(VLOOKUP($A$2,Table1[[Practice no.]:[2]],32,FALSE)="N/A","",VLOOKUP($A$2,Table1[[Practice no.]:[2]],32,FALSE))</f>
        <v>#VALUE!</v>
      </c>
      <c r="F28" s="286" t="s">
        <v>45</v>
      </c>
      <c r="G28" s="287"/>
      <c r="H28" s="105" t="e">
        <f ca="1">IF(VLOOKUP($A$2,Table1[[Practice no.]:[8]],38,FALSE)="N/A","",VLOOKUP($A$2,Table1[[Practice no.]:[8]],38,FALSE))</f>
        <v>#VALUE!</v>
      </c>
      <c r="M28" s="107"/>
    </row>
    <row r="29" spans="1:14" ht="32.1" customHeight="1" thickBot="1">
      <c r="A29" s="294"/>
      <c r="C29" s="286" t="s">
        <v>46</v>
      </c>
      <c r="D29" s="287"/>
      <c r="E29" s="105" t="e">
        <f ca="1">IF(VLOOKUP($A$2,Table1[[Practice no.]:[3]],33,FALSE)="N/A","",VLOOKUP($A$2,Table1[[Practice no.]:[3]],33,FALSE))</f>
        <v>#VALUE!</v>
      </c>
      <c r="F29" s="286" t="s">
        <v>47</v>
      </c>
      <c r="G29" s="287"/>
      <c r="H29" s="105" t="e">
        <f ca="1">IF(VLOOKUP($A$2,Table1[[Practice no.]:[9]],39,FALSE)="N/A","",VLOOKUP($A$2,Table1[[Practice no.]:[9]],39,FALSE))</f>
        <v>#VALUE!</v>
      </c>
      <c r="M29" s="107"/>
    </row>
    <row r="30" spans="1:14" ht="32.1" customHeight="1" thickBot="1">
      <c r="A30" s="294"/>
      <c r="C30" s="286" t="s">
        <v>48</v>
      </c>
      <c r="D30" s="287"/>
      <c r="E30" s="105" t="e">
        <f ca="1">IF(VLOOKUP($A$2,Table1[[Practice no.]:[4]],34,FALSE)="N/A","",VLOOKUP($A$2,Table1[[Practice no.]:[4]],34,FALSE))</f>
        <v>#VALUE!</v>
      </c>
      <c r="F30" s="286" t="s">
        <v>49</v>
      </c>
      <c r="G30" s="287"/>
      <c r="H30" s="105" t="e">
        <f ca="1">IF(VLOOKUP($A$2,Table1[[Practice no.]:[10]],40,FALSE)="N/A","",VLOOKUP($A$2,Table1[[Practice no.]:[10]],40,FALSE))</f>
        <v>#VALUE!</v>
      </c>
      <c r="M30" s="107"/>
    </row>
    <row r="31" spans="1:14" ht="32.1" customHeight="1" thickBot="1">
      <c r="A31" s="294"/>
      <c r="C31" s="286" t="s">
        <v>50</v>
      </c>
      <c r="D31" s="287"/>
      <c r="E31" s="105" t="e">
        <f ca="1">IF(VLOOKUP($A$2,Table1[[Practice no.]:[5]],35,FALSE)="N/A","",VLOOKUP($A$2,Table1[[Practice no.]:[5]],35,FALSE))</f>
        <v>#VALUE!</v>
      </c>
      <c r="F31" s="286" t="s">
        <v>51</v>
      </c>
      <c r="G31" s="287"/>
      <c r="H31" s="105" t="e">
        <f ca="1">IF(VLOOKUP($A$2,Table1[[Practice no.]:[11]],41,FALSE)="N/A","",VLOOKUP($A$2,Table1[[Practice no.]:[11]],41,FALSE))</f>
        <v>#VALUE!</v>
      </c>
      <c r="M31" s="107"/>
    </row>
    <row r="32" spans="1:14" ht="32.1" customHeight="1" thickBot="1">
      <c r="A32" s="294"/>
      <c r="C32" s="286" t="s">
        <v>52</v>
      </c>
      <c r="D32" s="287"/>
      <c r="E32" s="105" t="e">
        <f ca="1">IF(VLOOKUP($A$2,Table1[[Practice no.]:[6]],36,FALSE)="N/A","",VLOOKUP($A$2,Table1[[Practice no.]:[6]],36,FALSE))</f>
        <v>#VALUE!</v>
      </c>
      <c r="F32" s="286" t="s">
        <v>53</v>
      </c>
      <c r="G32" s="287"/>
      <c r="H32" s="105" t="e">
        <f ca="1">IF(VLOOKUP($A$2,Table1[[Practice no.]:[12]],42,FALSE)="N/A","",VLOOKUP($A$2,Table1[[Practice no.]:[12]],42,FALSE))</f>
        <v>#VALUE!</v>
      </c>
      <c r="M32" s="107"/>
    </row>
    <row r="33" spans="1:14" ht="14.1" thickBot="1">
      <c r="A33" s="279"/>
      <c r="B33" s="288"/>
      <c r="C33" s="289"/>
      <c r="D33" s="289"/>
      <c r="E33" s="289"/>
      <c r="F33" s="289"/>
      <c r="G33" s="289"/>
      <c r="H33" s="289"/>
      <c r="I33" s="289"/>
      <c r="J33" s="289"/>
      <c r="K33" s="289"/>
      <c r="L33" s="289"/>
      <c r="M33" s="290"/>
      <c r="N33" s="125"/>
    </row>
    <row r="34" spans="1:14" ht="252.75" customHeight="1" thickBot="1">
      <c r="A34" s="92" t="s">
        <v>521</v>
      </c>
      <c r="B34" s="291" t="s">
        <v>863</v>
      </c>
      <c r="C34" s="292"/>
      <c r="D34" s="292"/>
      <c r="E34" s="292"/>
      <c r="F34" s="292"/>
      <c r="G34" s="292"/>
      <c r="H34" s="292"/>
      <c r="I34" s="292"/>
      <c r="J34" s="292"/>
      <c r="K34" s="292"/>
      <c r="L34" s="292"/>
      <c r="M34" s="293"/>
      <c r="N34" s="122"/>
    </row>
    <row r="35" spans="1:14" ht="80.849999999999994" customHeight="1">
      <c r="A35" s="278" t="s">
        <v>523</v>
      </c>
      <c r="B35" s="394" t="s">
        <v>864</v>
      </c>
      <c r="C35" s="362"/>
      <c r="D35" s="362"/>
      <c r="E35" s="362"/>
      <c r="F35" s="362"/>
      <c r="G35" s="362"/>
      <c r="H35" s="362"/>
      <c r="I35" s="362"/>
      <c r="J35" s="362"/>
      <c r="K35" s="362"/>
      <c r="L35" s="362"/>
      <c r="M35" s="363"/>
      <c r="N35" s="133"/>
    </row>
    <row r="36" spans="1:14" ht="193.35" customHeight="1" thickBot="1">
      <c r="A36" s="279"/>
      <c r="B36" s="364"/>
      <c r="C36" s="365"/>
      <c r="D36" s="365"/>
      <c r="E36" s="365"/>
      <c r="F36" s="365"/>
      <c r="G36" s="365"/>
      <c r="H36" s="365"/>
      <c r="I36" s="365"/>
      <c r="J36" s="365"/>
      <c r="K36" s="365"/>
      <c r="L36" s="365"/>
      <c r="M36" s="366"/>
      <c r="N36" s="133"/>
    </row>
  </sheetData>
  <sheetProtection sheet="1" objects="1" scenarios="1"/>
  <mergeCells count="49">
    <mergeCell ref="B2:M2"/>
    <mergeCell ref="O2:Q2"/>
    <mergeCell ref="S2:U2"/>
    <mergeCell ref="B3:M3"/>
    <mergeCell ref="A4:A14"/>
    <mergeCell ref="B4:M4"/>
    <mergeCell ref="C5:D6"/>
    <mergeCell ref="C7:D8"/>
    <mergeCell ref="F7:G7"/>
    <mergeCell ref="F8:G8"/>
    <mergeCell ref="C9:D10"/>
    <mergeCell ref="G9:H9"/>
    <mergeCell ref="G10:H10"/>
    <mergeCell ref="C11:D12"/>
    <mergeCell ref="F11:G11"/>
    <mergeCell ref="H11:I11"/>
    <mergeCell ref="F12:G12"/>
    <mergeCell ref="H12:I12"/>
    <mergeCell ref="C29:D29"/>
    <mergeCell ref="B13:M13"/>
    <mergeCell ref="B14:M14"/>
    <mergeCell ref="B26:M26"/>
    <mergeCell ref="C27:D27"/>
    <mergeCell ref="F27:G27"/>
    <mergeCell ref="C28:D28"/>
    <mergeCell ref="F28:G28"/>
    <mergeCell ref="A15:A17"/>
    <mergeCell ref="A18:A19"/>
    <mergeCell ref="B18:M19"/>
    <mergeCell ref="A20:A25"/>
    <mergeCell ref="H21:M21"/>
    <mergeCell ref="B22:G22"/>
    <mergeCell ref="B23:G23"/>
    <mergeCell ref="B33:M33"/>
    <mergeCell ref="B34:M34"/>
    <mergeCell ref="A35:A36"/>
    <mergeCell ref="B35:M36"/>
    <mergeCell ref="B21:E21"/>
    <mergeCell ref="F29:G29"/>
    <mergeCell ref="C30:D30"/>
    <mergeCell ref="F30:G30"/>
    <mergeCell ref="C31:D31"/>
    <mergeCell ref="F31:G31"/>
    <mergeCell ref="C32:D32"/>
    <mergeCell ref="F32:G32"/>
    <mergeCell ref="H23:M23"/>
    <mergeCell ref="B25:G25"/>
    <mergeCell ref="H25:L25"/>
    <mergeCell ref="A26:A33"/>
  </mergeCells>
  <pageMargins left="0.7" right="0.7" top="0.75" bottom="0.75" header="0.3" footer="0.3"/>
  <headerFooter>
    <oddFooter>&amp;C_x000D_&amp;1#&amp;"Calibri"&amp;8&amp;K000000 INTERNAL. This information is accessible to ADB Management and staff. It may be shared outside ADB with appropriate permission.</oddFooter>
  </headerFooter>
  <drawing r:id="rId1"/>
</worksheet>
</file>

<file path=xl/worksheets/sheet6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3323F35-6257-4051-ABE4-617508F61A8A}">
  <sheetPr codeName="Sheet67"/>
  <dimension ref="A1:U36"/>
  <sheetViews>
    <sheetView zoomScale="70" zoomScaleNormal="70" workbookViewId="0">
      <pane ySplit="2" topLeftCell="A3" activePane="bottomLeft" state="frozen"/>
      <selection pane="bottomLeft" activeCell="A2" sqref="A2"/>
      <selection activeCell="A2" sqref="A2"/>
    </sheetView>
  </sheetViews>
  <sheetFormatPr defaultColWidth="8.85546875" defaultRowHeight="12.95"/>
  <cols>
    <col min="1" max="1" width="15.28515625" style="106" customWidth="1"/>
    <col min="2" max="13" width="11.85546875" style="106" customWidth="1"/>
    <col min="14" max="14" width="5.140625" style="106" customWidth="1"/>
    <col min="15" max="16" width="8.85546875" style="106"/>
    <col min="17" max="17" width="8.85546875" style="106" customWidth="1"/>
    <col min="18" max="18" width="2.28515625" style="106" customWidth="1"/>
    <col min="19" max="16384" width="8.85546875" style="106"/>
  </cols>
  <sheetData>
    <row r="1" spans="1:21" ht="14.1" thickBot="1"/>
    <row r="2" spans="1:21" ht="22.35" customHeight="1" thickBot="1">
      <c r="A2" s="89" t="e" cm="1">
        <f t="array" aca="1" ref="A2" ca="1">MID(CELL("filename",A2),FIND("]",CELL("filename",A2))+1,255)</f>
        <v>#VALUE!</v>
      </c>
      <c r="B2" s="318" t="e">
        <f ca="1">IF(VLOOKUP(A2,'Raw Data'!C6:D154,2,FALSE)="","",VLOOKUP(A2,'Raw Data'!C6:D154,2,FALSE))</f>
        <v>#VALUE!</v>
      </c>
      <c r="C2" s="319"/>
      <c r="D2" s="319"/>
      <c r="E2" s="319"/>
      <c r="F2" s="319"/>
      <c r="G2" s="319"/>
      <c r="H2" s="319"/>
      <c r="I2" s="319"/>
      <c r="J2" s="319"/>
      <c r="K2" s="319"/>
      <c r="L2" s="319"/>
      <c r="M2" s="320"/>
      <c r="N2" s="136"/>
      <c r="O2" s="386" t="str">
        <f>HYPERLINK("#'National level'!A15","Back to National level sheet")</f>
        <v>Back to National level sheet</v>
      </c>
      <c r="P2" s="321"/>
      <c r="Q2" s="321"/>
      <c r="S2" s="387" t="str">
        <f>HYPERLINK("#'Project level'!A21","Back to Project level sheet")</f>
        <v>Back to Project level sheet</v>
      </c>
      <c r="T2" s="387"/>
      <c r="U2" s="387"/>
    </row>
    <row r="3" spans="1:21" ht="174" customHeight="1" thickBot="1">
      <c r="A3" s="90" t="s">
        <v>500</v>
      </c>
      <c r="B3" s="323" t="s">
        <v>865</v>
      </c>
      <c r="C3" s="324"/>
      <c r="D3" s="324"/>
      <c r="E3" s="324"/>
      <c r="F3" s="324"/>
      <c r="G3" s="324"/>
      <c r="H3" s="324"/>
      <c r="I3" s="324"/>
      <c r="J3" s="324"/>
      <c r="K3" s="324"/>
      <c r="L3" s="324"/>
      <c r="M3" s="325"/>
      <c r="N3" s="122"/>
    </row>
    <row r="4" spans="1:21" ht="14.1" thickBot="1">
      <c r="A4" s="278" t="s">
        <v>502</v>
      </c>
      <c r="B4" s="295"/>
      <c r="C4" s="296"/>
      <c r="D4" s="296"/>
      <c r="E4" s="296"/>
      <c r="F4" s="296"/>
      <c r="G4" s="296"/>
      <c r="H4" s="296"/>
      <c r="I4" s="296"/>
      <c r="J4" s="296"/>
      <c r="K4" s="296"/>
      <c r="L4" s="296"/>
      <c r="M4" s="297"/>
      <c r="N4" s="125"/>
    </row>
    <row r="5" spans="1:21" ht="26.85" customHeight="1" thickBot="1">
      <c r="A5" s="294"/>
      <c r="C5" s="326" t="s">
        <v>77</v>
      </c>
      <c r="D5" s="327"/>
      <c r="E5" s="93" t="s">
        <v>78</v>
      </c>
      <c r="F5" s="93" t="s">
        <v>79</v>
      </c>
      <c r="G5" s="93" t="s">
        <v>80</v>
      </c>
      <c r="H5" s="93" t="s">
        <v>81</v>
      </c>
      <c r="I5" s="93" t="s">
        <v>82</v>
      </c>
      <c r="M5" s="107"/>
    </row>
    <row r="6" spans="1:21" ht="15" thickBot="1">
      <c r="A6" s="294"/>
      <c r="C6" s="328"/>
      <c r="D6" s="329"/>
      <c r="E6" s="94" t="e">
        <f ca="1">IF(VLOOKUP($A$2,Table1[[Practice no.]:[Mt]],3,FALSE)="N/A","",VLOOKUP($A$2,Table1[[Practice no.]:[Mt]],3,FALSE))</f>
        <v>#VALUE!</v>
      </c>
      <c r="F6" s="94" t="e">
        <f ca="1">IF(VLOOKUP($A$2,Table1[[Practice no.]:[F]],4,FALSE)="N/A","",VLOOKUP($A$2,Table1[[Practice no.]:[F]],4,FALSE))</f>
        <v>#VALUE!</v>
      </c>
      <c r="G6" s="94" t="e">
        <f ca="1">IF(VLOOKUP($A$2,Table1[[Practice no.]:[A]],5,FALSE)="N/A","",VLOOKUP($A$2,Table1[[Practice no.]:[A]],5,FALSE))</f>
        <v>#VALUE!</v>
      </c>
      <c r="H6" s="94" t="e">
        <f ca="1">IF(VLOOKUP($A$2,Table1[[Practice no.]:[T]],6,FALSE)="N/A","",VLOOKUP($A$2,Table1[[Practice no.]:[T]],6,FALSE))</f>
        <v>#VALUE!</v>
      </c>
      <c r="I6" s="94" t="e">
        <f ca="1">IF(VLOOKUP($A$2,Table1[[Practice no.]:[PI]],7,FALSE)="N/A","",VLOOKUP($A$2,Table1[[Practice no.]:[PI]],7,FALSE))</f>
        <v>#VALUE!</v>
      </c>
      <c r="M6" s="107"/>
    </row>
    <row r="7" spans="1:21" ht="26.85" customHeight="1" thickBot="1">
      <c r="A7" s="294"/>
      <c r="C7" s="326" t="s">
        <v>83</v>
      </c>
      <c r="D7" s="327"/>
      <c r="E7" s="95" t="s">
        <v>84</v>
      </c>
      <c r="F7" s="330" t="s">
        <v>85</v>
      </c>
      <c r="G7" s="331"/>
      <c r="H7" s="95" t="s">
        <v>86</v>
      </c>
      <c r="I7" s="95" t="s">
        <v>87</v>
      </c>
      <c r="M7" s="107"/>
    </row>
    <row r="8" spans="1:21" ht="15" thickBot="1">
      <c r="A8" s="294"/>
      <c r="C8" s="328"/>
      <c r="D8" s="329"/>
      <c r="E8" s="94" t="e">
        <f ca="1">IF(VLOOKUP($A$2,Table1[[Practice no.]:[LR]],8,FALSE)="N/A","",VLOOKUP(A$2,Table1[[Practice no.]:[LR]],8,FALSE))</f>
        <v>#VALUE!</v>
      </c>
      <c r="F8" s="311" t="e">
        <f ca="1">IF(VLOOKUP($A$2,Table1[[Practice no.]:[PH]],9,FALSE)="N/A","",VLOOKUP($A$2,Table1[[Practice no.]:[PH]],9,FALSE))</f>
        <v>#VALUE!</v>
      </c>
      <c r="G8" s="312"/>
      <c r="H8" s="94" t="e">
        <f ca="1">IF(VLOOKUP($A$2,Table1[[Practice no.]:[EH]],10,FALSE)="N/A","",VLOOKUP($A$2,Table1[[Practice no.]:[EH]],10,FALSE))</f>
        <v>#VALUE!</v>
      </c>
      <c r="I8" s="94" t="e">
        <f ca="1">IF(VLOOKUP($A$2,Table1[[Practice no.]:[UR]],11,FALSE)="N/A","",VLOOKUP($A$2,Table1[[Practice no.]:[UR]],11,FALSE))</f>
        <v>#VALUE!</v>
      </c>
      <c r="M8" s="107"/>
    </row>
    <row r="9" spans="1:21" ht="26.85" customHeight="1" thickBot="1">
      <c r="A9" s="294"/>
      <c r="C9" s="332" t="s">
        <v>88</v>
      </c>
      <c r="D9" s="333"/>
      <c r="E9" s="95" t="s">
        <v>89</v>
      </c>
      <c r="F9" s="95" t="s">
        <v>90</v>
      </c>
      <c r="G9" s="330" t="s">
        <v>91</v>
      </c>
      <c r="H9" s="331"/>
      <c r="I9" s="95" t="s">
        <v>92</v>
      </c>
      <c r="M9" s="107"/>
    </row>
    <row r="10" spans="1:21" ht="15" thickBot="1">
      <c r="A10" s="294"/>
      <c r="C10" s="334"/>
      <c r="D10" s="335"/>
      <c r="E10" s="94" t="e">
        <f ca="1">IF(VLOOKUP($A$2,Table1[[Practice no.]:[P]],12,FALSE)="N/A","",VLOOKUP($A$2,Table1[[Practice no.]:[P]],12,FALSE))</f>
        <v>#VALUE!</v>
      </c>
      <c r="F10" s="94" t="e">
        <f ca="1">IF(VLOOKUP($A$2,Table1[[Practice no.]:[D]],13,FALSE)="N/A","",VLOOKUP($A$2,Table1[[Practice no.]:[D]],13,FALSE))</f>
        <v>#VALUE!</v>
      </c>
      <c r="G10" s="313" t="e">
        <f ca="1">IF(VLOOKUP($A$2,Table1[[Practice no.]:[C]],14,FALSE)="N/A","",VLOOKUP($A$2,Table1[[Practice no.]:[C]],14,FALSE))</f>
        <v>#VALUE!</v>
      </c>
      <c r="H10" s="314"/>
      <c r="I10" s="96" t="e">
        <f ca="1">IF(VLOOKUP($A$2,Table1[[Practice no.]:[M]],15,FALSE)="N/A","",VLOOKUP($A$2,Table1[[Practice no.]:[M]],15,FALSE))</f>
        <v>#VALUE!</v>
      </c>
      <c r="M10" s="107"/>
    </row>
    <row r="11" spans="1:21" ht="14.1" customHeight="1" thickBot="1">
      <c r="A11" s="294"/>
      <c r="C11" s="332" t="s">
        <v>93</v>
      </c>
      <c r="D11" s="333"/>
      <c r="E11" s="95" t="s">
        <v>94</v>
      </c>
      <c r="F11" s="330" t="s">
        <v>95</v>
      </c>
      <c r="G11" s="331"/>
      <c r="H11" s="330" t="s">
        <v>96</v>
      </c>
      <c r="I11" s="331"/>
      <c r="M11" s="107"/>
    </row>
    <row r="12" spans="1:21" ht="15" thickBot="1">
      <c r="A12" s="294"/>
      <c r="C12" s="334"/>
      <c r="D12" s="335"/>
      <c r="E12" s="94" t="e">
        <f ca="1">IF(VLOOKUP($A$2,Table1[[Practice no.]:[In]],16,FALSE)="N/A","",VLOOKUP($A$2,Table1[[Practice no.]:[In]],16,FALSE))</f>
        <v>#VALUE!</v>
      </c>
      <c r="F12" s="311" t="e">
        <f ca="1">IF(VLOOKUP($A$2,Table1[[Practice no.]:[Pr]],17,FALSE)="N/A","",VLOOKUP($A$2,Table1[[Practice no.]:[Pr]],17,FALSE))</f>
        <v>#VALUE!</v>
      </c>
      <c r="G12" s="312"/>
      <c r="H12" s="313" t="e">
        <f ca="1">IF(VLOOKUP($A$2,Table1[[Practice no.]:[Tr]],18,FALSE)="N/A","",VLOOKUP($A$2,Table1[[Practice no.]:[Tr]],18,FALSE))</f>
        <v>#VALUE!</v>
      </c>
      <c r="I12" s="314"/>
      <c r="M12" s="107"/>
    </row>
    <row r="13" spans="1:21">
      <c r="A13" s="294"/>
      <c r="B13" s="315"/>
      <c r="C13" s="316"/>
      <c r="D13" s="316"/>
      <c r="E13" s="316"/>
      <c r="F13" s="316"/>
      <c r="G13" s="316"/>
      <c r="H13" s="316"/>
      <c r="I13" s="316"/>
      <c r="J13" s="316"/>
      <c r="K13" s="316"/>
      <c r="L13" s="316"/>
      <c r="M13" s="317"/>
      <c r="N13" s="125"/>
    </row>
    <row r="14" spans="1:21" ht="14.1" thickBot="1">
      <c r="A14" s="279"/>
      <c r="B14" s="288"/>
      <c r="C14" s="289"/>
      <c r="D14" s="289"/>
      <c r="E14" s="289"/>
      <c r="F14" s="289"/>
      <c r="G14" s="289"/>
      <c r="H14" s="289"/>
      <c r="I14" s="289"/>
      <c r="J14" s="289"/>
      <c r="K14" s="289"/>
      <c r="L14" s="289"/>
      <c r="M14" s="290"/>
      <c r="N14" s="125"/>
    </row>
    <row r="15" spans="1:21">
      <c r="A15" s="278" t="s">
        <v>503</v>
      </c>
      <c r="B15" s="97">
        <v>1</v>
      </c>
      <c r="C15" s="97">
        <v>2</v>
      </c>
      <c r="D15" s="97">
        <v>3</v>
      </c>
      <c r="E15" s="98">
        <v>4</v>
      </c>
      <c r="F15" s="98">
        <v>5</v>
      </c>
      <c r="G15" s="98">
        <v>6</v>
      </c>
      <c r="H15" s="99">
        <v>7</v>
      </c>
      <c r="I15" s="99">
        <v>8</v>
      </c>
      <c r="J15" s="99">
        <v>9</v>
      </c>
      <c r="K15" s="100">
        <v>10</v>
      </c>
      <c r="L15" s="100">
        <v>11</v>
      </c>
      <c r="M15" s="100">
        <v>12</v>
      </c>
      <c r="N15" s="137"/>
    </row>
    <row r="16" spans="1:21" ht="17.100000000000001" thickBot="1">
      <c r="A16" s="294"/>
      <c r="B16" s="101" t="s">
        <v>504</v>
      </c>
      <c r="C16" s="101" t="s">
        <v>505</v>
      </c>
      <c r="D16" s="101" t="s">
        <v>506</v>
      </c>
      <c r="E16" s="102" t="s">
        <v>507</v>
      </c>
      <c r="F16" s="102" t="s">
        <v>508</v>
      </c>
      <c r="G16" s="102" t="s">
        <v>509</v>
      </c>
      <c r="H16" s="103" t="s">
        <v>510</v>
      </c>
      <c r="I16" s="103" t="s">
        <v>511</v>
      </c>
      <c r="J16" s="103" t="s">
        <v>512</v>
      </c>
      <c r="K16" s="104" t="s">
        <v>513</v>
      </c>
      <c r="L16" s="104" t="s">
        <v>514</v>
      </c>
      <c r="M16" s="104" t="s">
        <v>515</v>
      </c>
      <c r="N16" s="137"/>
    </row>
    <row r="17" spans="1:14" ht="23.1" customHeight="1" thickBot="1">
      <c r="A17" s="279"/>
      <c r="B17" s="112" t="e">
        <f ca="1">IF(VLOOKUP($A$2,Table1[[Practice no.]:[ 1 C02]],19,FALSE)="N/A","",VLOOKUP(VLOOKUP($A$2,Table1[[Practice no.]:[ 1 C02]],19,FALSE),List!$A$2:$B$3,2,FALSE))</f>
        <v>#VALUE!</v>
      </c>
      <c r="C17" s="112" t="e">
        <f ca="1">IF(VLOOKUP($A$2,Table1[[Practice no.]:[2 Res]],20,FALSE)="N/A","",VLOOKUP(VLOOKUP($A$2,Table1[[Practice no.]:[2 Res]],20,FALSE),List!$A$2:$B$3,2,FALSE))</f>
        <v>#VALUE!</v>
      </c>
      <c r="D17" s="112" t="e">
        <f ca="1">IF(VLOOKUP($A$2,Table1[[Practice no.]:[3 W&amp;L]],21,FALSE)="N/A","",VLOOKUP(VLOOKUP($A$2,Table1[[Practice no.]:[3 W&amp;L]],21,FALSE),List!$A$2:$B$3,2,FALSE))</f>
        <v>#VALUE!</v>
      </c>
      <c r="E17" s="112" t="e">
        <f ca="1">IF(VLOOKUP($A$2,Table1[[Practice no.]:[4 
Pol]],22,FALSE)="N/A","",VLOOKUP(VLOOKUP($A$2,Table1[[Practice no.]:[4 
Pol]],22,FALSE),List!$A$2:$B$3,2,FALSE))</f>
        <v>#VALUE!</v>
      </c>
      <c r="F17" s="112" t="e">
        <f ca="1">IF(VLOOKUP($A$2,Table1[[Practice no.]:[5 QoL]],23,FALSE)="N/A","",VLOOKUP(VLOOKUP($A$2,Table1[[Practice no.]:[5 QoL]],23,FALSE),List!$A$2:$B$3,2,FALSE))</f>
        <v>#VALUE!</v>
      </c>
      <c r="G17" s="112" t="e">
        <f ca="1">IF(VLOOKUP($A$2,Table1[[Practice no.]:[6 
Bio]],24,FALSE)="N/A","",VLOOKUP(VLOOKUP($A$2,Table1[[Practice no.]:[6 
Bio]],24,FALSE),List!$A$2:$B$3,2,FALSE))</f>
        <v>#VALUE!</v>
      </c>
      <c r="H17" s="112" t="e">
        <f ca="1">IF(VLOOKUP($A$2,Table1[[Practice no.]:[7 
Dis]],25,FALSE)="N/A","",VLOOKUP(VLOOKUP($A$2,Table1[[Practice no.]:[7 
Dis]],25,FALSE),List!$A$2:$B$3,2,FALSE))</f>
        <v>#VALUE!</v>
      </c>
      <c r="I17" s="112" t="e">
        <f ca="1">IF(VLOOKUP($A$2,Table1[[Practice no.]:[8 
Mat]],26,FALSE)="N/A","",VLOOKUP(VLOOKUP($A$2,Table1[[Practice no.]:[8 
Mat]],26,FALSE),List!$A$2:$B$3,2,FALSE))</f>
        <v>#VALUE!</v>
      </c>
      <c r="J17" s="112" t="e">
        <f ca="1">IF(VLOOKUP($A$2,Table1[[Practice no.]:[9 
Inc]],27,FALSE)="N/A","",VLOOKUP(VLOOKUP($A$2,Table1[[Practice no.]:[9 
Inc]],27,FALSE),List!$A$2:$B$3,2,FALSE))</f>
        <v>#VALUE!</v>
      </c>
      <c r="K17" s="112" t="e">
        <f ca="1">IF(VLOOKUP($A$2,Table1[[Practice no.]:[10 Con]],28,FALSE)="N/A","",VLOOKUP(VLOOKUP($A$2,Table1[[Practice no.]:[10 Con]],28,FALSE),List!$A$2:$B$3,2,FALSE))</f>
        <v>#VALUE!</v>
      </c>
      <c r="L17" s="112" t="e">
        <f ca="1">IF(VLOOKUP($A$2,Table1[[Practice no.]:[11 Saf]],29,FALSE)="N/A","",VLOOKUP(VLOOKUP($A$2,Table1[[Practice no.]:[11 Saf]],29,FALSE),List!$A$2:$B$3,2,FALSE))</f>
        <v>#VALUE!</v>
      </c>
      <c r="M17" s="112" t="e">
        <f ca="1">IF(VLOOKUP($A$2,Table1[[Practice no.]:[12 Aff]],30,FALSE)="N/A","",VLOOKUP(VLOOKUP($A$2,Table1[[Practice no.]:[12 Aff]],30,FALSE),List!$A$2:$B$3,2,FALSE))</f>
        <v>#VALUE!</v>
      </c>
      <c r="N17" s="138"/>
    </row>
    <row r="18" spans="1:14" ht="125.85" customHeight="1">
      <c r="A18" s="278" t="s">
        <v>516</v>
      </c>
      <c r="B18" s="298" t="s">
        <v>866</v>
      </c>
      <c r="C18" s="299"/>
      <c r="D18" s="299"/>
      <c r="E18" s="299"/>
      <c r="F18" s="299"/>
      <c r="G18" s="299"/>
      <c r="H18" s="299"/>
      <c r="I18" s="299"/>
      <c r="J18" s="299"/>
      <c r="K18" s="299"/>
      <c r="L18" s="299"/>
      <c r="M18" s="300"/>
      <c r="N18" s="133"/>
    </row>
    <row r="19" spans="1:14" ht="285.75" customHeight="1" thickBot="1">
      <c r="A19" s="279"/>
      <c r="B19" s="301"/>
      <c r="C19" s="302"/>
      <c r="D19" s="302"/>
      <c r="E19" s="302"/>
      <c r="F19" s="302"/>
      <c r="G19" s="302"/>
      <c r="H19" s="302"/>
      <c r="I19" s="302"/>
      <c r="J19" s="302"/>
      <c r="K19" s="302"/>
      <c r="L19" s="302"/>
      <c r="M19" s="303"/>
      <c r="N19" s="133"/>
    </row>
    <row r="20" spans="1:14" ht="135.75" customHeight="1">
      <c r="A20" s="304" t="s">
        <v>518</v>
      </c>
      <c r="B20" s="120"/>
      <c r="C20" s="121"/>
      <c r="D20" s="121"/>
      <c r="E20" s="121"/>
      <c r="F20" s="121"/>
      <c r="G20" s="121"/>
      <c r="H20" s="121"/>
      <c r="I20" s="121"/>
      <c r="J20" s="121"/>
      <c r="K20" s="121"/>
      <c r="L20" s="121"/>
      <c r="M20" s="124"/>
      <c r="N20" s="134"/>
    </row>
    <row r="21" spans="1:14" ht="28.35" customHeight="1">
      <c r="A21" s="338"/>
      <c r="B21" s="390" t="s">
        <v>867</v>
      </c>
      <c r="C21" s="388"/>
      <c r="D21" s="388"/>
      <c r="E21" s="388"/>
      <c r="F21" s="388"/>
      <c r="G21" s="388" t="s">
        <v>868</v>
      </c>
      <c r="H21" s="388"/>
      <c r="I21" s="388"/>
      <c r="J21" s="388"/>
      <c r="K21" s="388"/>
      <c r="L21" s="388"/>
      <c r="M21" s="178"/>
      <c r="N21" s="127"/>
    </row>
    <row r="22" spans="1:14">
      <c r="A22" s="338"/>
      <c r="B22" s="336"/>
      <c r="C22" s="337"/>
      <c r="D22" s="337"/>
      <c r="E22" s="337"/>
      <c r="F22" s="337"/>
      <c r="G22" s="337"/>
      <c r="H22" s="119"/>
      <c r="I22" s="119"/>
      <c r="J22" s="122"/>
      <c r="K22" s="116"/>
      <c r="L22" s="116"/>
      <c r="M22" s="117"/>
      <c r="N22" s="116"/>
    </row>
    <row r="23" spans="1:14">
      <c r="A23" s="338"/>
      <c r="B23" s="336"/>
      <c r="C23" s="337"/>
      <c r="D23" s="337"/>
      <c r="E23" s="337"/>
      <c r="F23" s="337"/>
      <c r="G23" s="337"/>
      <c r="H23" s="337"/>
      <c r="I23" s="337"/>
      <c r="J23" s="337"/>
      <c r="K23" s="337"/>
      <c r="L23" s="337"/>
      <c r="M23" s="343"/>
      <c r="N23" s="116"/>
    </row>
    <row r="24" spans="1:14">
      <c r="A24" s="338"/>
      <c r="B24" s="118"/>
      <c r="C24" s="119"/>
      <c r="D24" s="119"/>
      <c r="E24" s="119"/>
      <c r="F24" s="119"/>
      <c r="G24" s="119"/>
      <c r="H24" s="119"/>
      <c r="I24" s="119"/>
      <c r="J24" s="122"/>
      <c r="K24" s="116"/>
      <c r="L24" s="116"/>
      <c r="M24" s="117"/>
      <c r="N24" s="116"/>
    </row>
    <row r="25" spans="1:14" ht="14.1" thickBot="1">
      <c r="A25" s="305"/>
      <c r="B25" s="339"/>
      <c r="C25" s="340"/>
      <c r="D25" s="340"/>
      <c r="E25" s="340"/>
      <c r="F25" s="340"/>
      <c r="G25" s="340"/>
      <c r="H25" s="340"/>
      <c r="I25" s="340"/>
      <c r="J25" s="340"/>
      <c r="K25" s="340"/>
      <c r="L25" s="340"/>
      <c r="M25" s="176"/>
      <c r="N25" s="119"/>
    </row>
    <row r="26" spans="1:14" ht="14.1" thickBot="1">
      <c r="A26" s="278" t="s">
        <v>57</v>
      </c>
      <c r="B26" s="295"/>
      <c r="C26" s="296"/>
      <c r="D26" s="296"/>
      <c r="E26" s="296"/>
      <c r="F26" s="296"/>
      <c r="G26" s="296"/>
      <c r="H26" s="296"/>
      <c r="I26" s="296"/>
      <c r="J26" s="296"/>
      <c r="K26" s="296"/>
      <c r="L26" s="296"/>
      <c r="M26" s="297"/>
      <c r="N26" s="125"/>
    </row>
    <row r="27" spans="1:14" ht="32.1" customHeight="1" thickBot="1">
      <c r="A27" s="294"/>
      <c r="C27" s="286" t="s">
        <v>42</v>
      </c>
      <c r="D27" s="287"/>
      <c r="E27" s="105" t="e">
        <f ca="1">IF(VLOOKUP($A$2,Table1[[Practice no.]:[1]],31,FALSE)="N/A","",VLOOKUP($A$2,Table1[[Practice no.]:[1]],31,FALSE))</f>
        <v>#VALUE!</v>
      </c>
      <c r="F27" s="286" t="s">
        <v>520</v>
      </c>
      <c r="G27" s="287"/>
      <c r="H27" s="105" t="e">
        <f ca="1">IF(VLOOKUP($A$2,Table1[[Practice no.]:[7]],37,FALSE)="N/A","",VLOOKUP($A$2,Table1[[Practice no.]:[7]],37,FALSE))</f>
        <v>#VALUE!</v>
      </c>
      <c r="M27" s="107"/>
    </row>
    <row r="28" spans="1:14" ht="32.1" customHeight="1" thickBot="1">
      <c r="A28" s="294"/>
      <c r="C28" s="286" t="s">
        <v>44</v>
      </c>
      <c r="D28" s="287"/>
      <c r="E28" s="105" t="e">
        <f ca="1">IF(VLOOKUP($A$2,Table1[[Practice no.]:[2]],32,FALSE)="N/A","",VLOOKUP($A$2,Table1[[Practice no.]:[2]],32,FALSE))</f>
        <v>#VALUE!</v>
      </c>
      <c r="F28" s="286" t="s">
        <v>45</v>
      </c>
      <c r="G28" s="287"/>
      <c r="H28" s="105" t="e">
        <f ca="1">IF(VLOOKUP($A$2,Table1[[Practice no.]:[8]],38,FALSE)="N/A","",VLOOKUP($A$2,Table1[[Practice no.]:[8]],38,FALSE))</f>
        <v>#VALUE!</v>
      </c>
      <c r="M28" s="107"/>
    </row>
    <row r="29" spans="1:14" ht="32.1" customHeight="1" thickBot="1">
      <c r="A29" s="294"/>
      <c r="C29" s="286" t="s">
        <v>46</v>
      </c>
      <c r="D29" s="287"/>
      <c r="E29" s="105" t="e">
        <f ca="1">IF(VLOOKUP($A$2,Table1[[Practice no.]:[3]],33,FALSE)="N/A","",VLOOKUP($A$2,Table1[[Practice no.]:[3]],33,FALSE))</f>
        <v>#VALUE!</v>
      </c>
      <c r="F29" s="286" t="s">
        <v>47</v>
      </c>
      <c r="G29" s="287"/>
      <c r="H29" s="105" t="e">
        <f ca="1">IF(VLOOKUP($A$2,Table1[[Practice no.]:[9]],39,FALSE)="N/A","",VLOOKUP($A$2,Table1[[Practice no.]:[9]],39,FALSE))</f>
        <v>#VALUE!</v>
      </c>
      <c r="M29" s="107"/>
    </row>
    <row r="30" spans="1:14" ht="32.1" customHeight="1" thickBot="1">
      <c r="A30" s="294"/>
      <c r="C30" s="286" t="s">
        <v>48</v>
      </c>
      <c r="D30" s="287"/>
      <c r="E30" s="105" t="e">
        <f ca="1">IF(VLOOKUP($A$2,Table1[[Practice no.]:[4]],34,FALSE)="N/A","",VLOOKUP($A$2,Table1[[Practice no.]:[4]],34,FALSE))</f>
        <v>#VALUE!</v>
      </c>
      <c r="F30" s="286" t="s">
        <v>49</v>
      </c>
      <c r="G30" s="287"/>
      <c r="H30" s="105" t="e">
        <f ca="1">IF(VLOOKUP($A$2,Table1[[Practice no.]:[10]],40,FALSE)="N/A","",VLOOKUP($A$2,Table1[[Practice no.]:[10]],40,FALSE))</f>
        <v>#VALUE!</v>
      </c>
      <c r="M30" s="107"/>
    </row>
    <row r="31" spans="1:14" ht="32.1" customHeight="1" thickBot="1">
      <c r="A31" s="294"/>
      <c r="C31" s="286" t="s">
        <v>50</v>
      </c>
      <c r="D31" s="287"/>
      <c r="E31" s="105" t="e">
        <f ca="1">IF(VLOOKUP($A$2,Table1[[Practice no.]:[5]],35,FALSE)="N/A","",VLOOKUP($A$2,Table1[[Practice no.]:[5]],35,FALSE))</f>
        <v>#VALUE!</v>
      </c>
      <c r="F31" s="286" t="s">
        <v>51</v>
      </c>
      <c r="G31" s="287"/>
      <c r="H31" s="105" t="e">
        <f ca="1">IF(VLOOKUP($A$2,Table1[[Practice no.]:[11]],41,FALSE)="N/A","",VLOOKUP($A$2,Table1[[Practice no.]:[11]],41,FALSE))</f>
        <v>#VALUE!</v>
      </c>
      <c r="M31" s="107"/>
    </row>
    <row r="32" spans="1:14" ht="32.1" customHeight="1" thickBot="1">
      <c r="A32" s="294"/>
      <c r="C32" s="286" t="s">
        <v>52</v>
      </c>
      <c r="D32" s="287"/>
      <c r="E32" s="105" t="e">
        <f ca="1">IF(VLOOKUP($A$2,Table1[[Practice no.]:[6]],36,FALSE)="N/A","",VLOOKUP($A$2,Table1[[Practice no.]:[6]],36,FALSE))</f>
        <v>#VALUE!</v>
      </c>
      <c r="F32" s="286" t="s">
        <v>53</v>
      </c>
      <c r="G32" s="287"/>
      <c r="H32" s="105" t="e">
        <f ca="1">IF(VLOOKUP($A$2,Table1[[Practice no.]:[12]],42,FALSE)="N/A","",VLOOKUP($A$2,Table1[[Practice no.]:[12]],42,FALSE))</f>
        <v>#VALUE!</v>
      </c>
      <c r="M32" s="107"/>
    </row>
    <row r="33" spans="1:14" ht="14.1" thickBot="1">
      <c r="A33" s="279"/>
      <c r="B33" s="288"/>
      <c r="C33" s="289"/>
      <c r="D33" s="289"/>
      <c r="E33" s="289"/>
      <c r="F33" s="289"/>
      <c r="G33" s="289"/>
      <c r="H33" s="289"/>
      <c r="I33" s="289"/>
      <c r="J33" s="289"/>
      <c r="K33" s="289"/>
      <c r="L33" s="289"/>
      <c r="M33" s="290"/>
      <c r="N33" s="125"/>
    </row>
    <row r="34" spans="1:14" ht="252.75" customHeight="1" thickBot="1">
      <c r="A34" s="92" t="s">
        <v>521</v>
      </c>
      <c r="B34" s="291" t="s">
        <v>869</v>
      </c>
      <c r="C34" s="292"/>
      <c r="D34" s="292"/>
      <c r="E34" s="292"/>
      <c r="F34" s="292"/>
      <c r="G34" s="292"/>
      <c r="H34" s="292"/>
      <c r="I34" s="292"/>
      <c r="J34" s="292"/>
      <c r="K34" s="292"/>
      <c r="L34" s="292"/>
      <c r="M34" s="293"/>
      <c r="N34" s="122"/>
    </row>
    <row r="35" spans="1:14" ht="80.849999999999994" customHeight="1">
      <c r="A35" s="278" t="s">
        <v>523</v>
      </c>
      <c r="B35" s="394" t="s">
        <v>870</v>
      </c>
      <c r="C35" s="362"/>
      <c r="D35" s="362"/>
      <c r="E35" s="362"/>
      <c r="F35" s="362"/>
      <c r="G35" s="362"/>
      <c r="H35" s="362"/>
      <c r="I35" s="362"/>
      <c r="J35" s="362"/>
      <c r="K35" s="362"/>
      <c r="L35" s="362"/>
      <c r="M35" s="363"/>
      <c r="N35" s="133"/>
    </row>
    <row r="36" spans="1:14" ht="193.35" customHeight="1" thickBot="1">
      <c r="A36" s="279"/>
      <c r="B36" s="364"/>
      <c r="C36" s="365"/>
      <c r="D36" s="365"/>
      <c r="E36" s="365"/>
      <c r="F36" s="365"/>
      <c r="G36" s="365"/>
      <c r="H36" s="365"/>
      <c r="I36" s="365"/>
      <c r="J36" s="365"/>
      <c r="K36" s="365"/>
      <c r="L36" s="365"/>
      <c r="M36" s="366"/>
      <c r="N36" s="133"/>
    </row>
  </sheetData>
  <sheetProtection sheet="1" objects="1" scenarios="1"/>
  <mergeCells count="49">
    <mergeCell ref="B34:M34"/>
    <mergeCell ref="A35:A36"/>
    <mergeCell ref="B35:M36"/>
    <mergeCell ref="B21:F21"/>
    <mergeCell ref="G21:L21"/>
    <mergeCell ref="F29:G29"/>
    <mergeCell ref="C30:D30"/>
    <mergeCell ref="F30:G30"/>
    <mergeCell ref="C31:D31"/>
    <mergeCell ref="F31:G31"/>
    <mergeCell ref="C32:D32"/>
    <mergeCell ref="F32:G32"/>
    <mergeCell ref="H23:M23"/>
    <mergeCell ref="B25:G25"/>
    <mergeCell ref="H25:L25"/>
    <mergeCell ref="A26:A33"/>
    <mergeCell ref="C29:D29"/>
    <mergeCell ref="B33:M33"/>
    <mergeCell ref="A20:A25"/>
    <mergeCell ref="B22:G22"/>
    <mergeCell ref="B23:G23"/>
    <mergeCell ref="B26:M26"/>
    <mergeCell ref="C27:D27"/>
    <mergeCell ref="F27:G27"/>
    <mergeCell ref="C28:D28"/>
    <mergeCell ref="F28:G28"/>
    <mergeCell ref="A15:A17"/>
    <mergeCell ref="A18:A19"/>
    <mergeCell ref="B18:M19"/>
    <mergeCell ref="C9:D10"/>
    <mergeCell ref="G9:H9"/>
    <mergeCell ref="G10:H10"/>
    <mergeCell ref="C11:D12"/>
    <mergeCell ref="F11:G11"/>
    <mergeCell ref="H11:I11"/>
    <mergeCell ref="F12:G12"/>
    <mergeCell ref="H12:I12"/>
    <mergeCell ref="B2:M2"/>
    <mergeCell ref="O2:Q2"/>
    <mergeCell ref="S2:U2"/>
    <mergeCell ref="B3:M3"/>
    <mergeCell ref="A4:A14"/>
    <mergeCell ref="B4:M4"/>
    <mergeCell ref="C5:D6"/>
    <mergeCell ref="C7:D8"/>
    <mergeCell ref="F7:G7"/>
    <mergeCell ref="F8:G8"/>
    <mergeCell ref="B13:M13"/>
    <mergeCell ref="B14:M14"/>
  </mergeCells>
  <pageMargins left="0.7" right="0.7" top="0.75" bottom="0.75" header="0.3" footer="0.3"/>
  <headerFooter>
    <oddFooter>&amp;C_x000D_&amp;1#&amp;"Calibri"&amp;8&amp;K000000 INTERNAL. This information is accessible to ADB Management and staff. It may be shared outside ADB with appropriate permission.</oddFooter>
  </headerFooter>
  <drawing r:id="rId1"/>
</worksheet>
</file>

<file path=xl/worksheets/sheet7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6537A60-C5A0-4CDC-A5C0-ECA7048D52DD}">
  <sheetPr codeName="Sheet68"/>
  <dimension ref="A1:U36"/>
  <sheetViews>
    <sheetView zoomScale="70" zoomScaleNormal="70" workbookViewId="0">
      <pane ySplit="2" topLeftCell="A3" activePane="bottomLeft" state="frozen"/>
      <selection pane="bottomLeft" activeCell="A2" sqref="A2"/>
      <selection activeCell="A2" sqref="A2"/>
    </sheetView>
  </sheetViews>
  <sheetFormatPr defaultColWidth="8.85546875" defaultRowHeight="12.95"/>
  <cols>
    <col min="1" max="1" width="15.28515625" style="106" customWidth="1"/>
    <col min="2" max="13" width="11.85546875" style="106" customWidth="1"/>
    <col min="14" max="14" width="5.140625" style="106" customWidth="1"/>
    <col min="15" max="16" width="8.85546875" style="106"/>
    <col min="17" max="17" width="8.85546875" style="106" customWidth="1"/>
    <col min="18" max="18" width="2.28515625" style="106" customWidth="1"/>
    <col min="19" max="16384" width="8.85546875" style="106"/>
  </cols>
  <sheetData>
    <row r="1" spans="1:21" ht="14.1" thickBot="1"/>
    <row r="2" spans="1:21" ht="22.35" customHeight="1" thickBot="1">
      <c r="A2" s="89" t="e" cm="1">
        <f t="array" aca="1" ref="A2" ca="1">MID(CELL("filename",A2),FIND("]",CELL("filename",A2))+1,255)</f>
        <v>#VALUE!</v>
      </c>
      <c r="B2" s="318" t="e">
        <f ca="1">IF(VLOOKUP(A2,'Raw Data'!C6:D154,2,FALSE)="","",VLOOKUP(A2,'Raw Data'!C6:D154,2,FALSE))</f>
        <v>#VALUE!</v>
      </c>
      <c r="C2" s="319"/>
      <c r="D2" s="319"/>
      <c r="E2" s="319"/>
      <c r="F2" s="319"/>
      <c r="G2" s="319"/>
      <c r="H2" s="319"/>
      <c r="I2" s="319"/>
      <c r="J2" s="319"/>
      <c r="K2" s="319"/>
      <c r="L2" s="319"/>
      <c r="M2" s="320"/>
      <c r="N2" s="136"/>
      <c r="O2" s="386" t="str">
        <f>HYPERLINK("#'National level'!A15","Back to National level sheet")</f>
        <v>Back to National level sheet</v>
      </c>
      <c r="P2" s="321"/>
      <c r="Q2" s="321"/>
      <c r="S2" s="387" t="str">
        <f>HYPERLINK("#'Project level'!A21","Back to Project level sheet")</f>
        <v>Back to Project level sheet</v>
      </c>
      <c r="T2" s="387"/>
      <c r="U2" s="387"/>
    </row>
    <row r="3" spans="1:21" ht="174" customHeight="1" thickBot="1">
      <c r="A3" s="90" t="s">
        <v>500</v>
      </c>
      <c r="B3" s="323" t="s">
        <v>871</v>
      </c>
      <c r="C3" s="324"/>
      <c r="D3" s="324"/>
      <c r="E3" s="324"/>
      <c r="F3" s="324"/>
      <c r="G3" s="324"/>
      <c r="H3" s="324"/>
      <c r="I3" s="324"/>
      <c r="J3" s="324"/>
      <c r="K3" s="324"/>
      <c r="L3" s="324"/>
      <c r="M3" s="325"/>
      <c r="N3" s="122"/>
    </row>
    <row r="4" spans="1:21" ht="14.1" thickBot="1">
      <c r="A4" s="278" t="s">
        <v>502</v>
      </c>
      <c r="B4" s="295"/>
      <c r="C4" s="296"/>
      <c r="D4" s="296"/>
      <c r="E4" s="296"/>
      <c r="F4" s="296"/>
      <c r="G4" s="296"/>
      <c r="H4" s="296"/>
      <c r="I4" s="296"/>
      <c r="J4" s="296"/>
      <c r="K4" s="296"/>
      <c r="L4" s="296"/>
      <c r="M4" s="297"/>
      <c r="N4" s="125"/>
    </row>
    <row r="5" spans="1:21" ht="26.85" customHeight="1" thickBot="1">
      <c r="A5" s="294"/>
      <c r="C5" s="326" t="s">
        <v>77</v>
      </c>
      <c r="D5" s="327"/>
      <c r="E5" s="93" t="s">
        <v>78</v>
      </c>
      <c r="F5" s="93" t="s">
        <v>79</v>
      </c>
      <c r="G5" s="93" t="s">
        <v>80</v>
      </c>
      <c r="H5" s="93" t="s">
        <v>81</v>
      </c>
      <c r="I5" s="93" t="s">
        <v>82</v>
      </c>
      <c r="M5" s="107"/>
    </row>
    <row r="6" spans="1:21" ht="15" thickBot="1">
      <c r="A6" s="294"/>
      <c r="C6" s="328"/>
      <c r="D6" s="329"/>
      <c r="E6" s="94" t="e">
        <f ca="1">IF(VLOOKUP($A$2,Table1[[Practice no.]:[Mt]],3,FALSE)="N/A","",VLOOKUP($A$2,Table1[[Practice no.]:[Mt]],3,FALSE))</f>
        <v>#VALUE!</v>
      </c>
      <c r="F6" s="94" t="e">
        <f ca="1">IF(VLOOKUP($A$2,Table1[[Practice no.]:[F]],4,FALSE)="N/A","",VLOOKUP($A$2,Table1[[Practice no.]:[F]],4,FALSE))</f>
        <v>#VALUE!</v>
      </c>
      <c r="G6" s="94" t="e">
        <f ca="1">IF(VLOOKUP($A$2,Table1[[Practice no.]:[A]],5,FALSE)="N/A","",VLOOKUP($A$2,Table1[[Practice no.]:[A]],5,FALSE))</f>
        <v>#VALUE!</v>
      </c>
      <c r="H6" s="94" t="e">
        <f ca="1">IF(VLOOKUP($A$2,Table1[[Practice no.]:[T]],6,FALSE)="N/A","",VLOOKUP($A$2,Table1[[Practice no.]:[T]],6,FALSE))</f>
        <v>#VALUE!</v>
      </c>
      <c r="I6" s="94" t="e">
        <f ca="1">IF(VLOOKUP($A$2,Table1[[Practice no.]:[PI]],7,FALSE)="N/A","",VLOOKUP($A$2,Table1[[Practice no.]:[PI]],7,FALSE))</f>
        <v>#VALUE!</v>
      </c>
      <c r="M6" s="107"/>
    </row>
    <row r="7" spans="1:21" ht="26.85" customHeight="1" thickBot="1">
      <c r="A7" s="294"/>
      <c r="C7" s="326" t="s">
        <v>83</v>
      </c>
      <c r="D7" s="327"/>
      <c r="E7" s="95" t="s">
        <v>84</v>
      </c>
      <c r="F7" s="330" t="s">
        <v>85</v>
      </c>
      <c r="G7" s="331"/>
      <c r="H7" s="95" t="s">
        <v>86</v>
      </c>
      <c r="I7" s="95" t="s">
        <v>87</v>
      </c>
      <c r="M7" s="107"/>
    </row>
    <row r="8" spans="1:21" ht="15" thickBot="1">
      <c r="A8" s="294"/>
      <c r="C8" s="328"/>
      <c r="D8" s="329"/>
      <c r="E8" s="94" t="e">
        <f ca="1">IF(VLOOKUP($A$2,Table1[[Practice no.]:[LR]],8,FALSE)="N/A","",VLOOKUP(A$2,Table1[[Practice no.]:[LR]],8,FALSE))</f>
        <v>#VALUE!</v>
      </c>
      <c r="F8" s="311" t="e">
        <f ca="1">IF(VLOOKUP($A$2,Table1[[Practice no.]:[PH]],9,FALSE)="N/A","",VLOOKUP($A$2,Table1[[Practice no.]:[PH]],9,FALSE))</f>
        <v>#VALUE!</v>
      </c>
      <c r="G8" s="312"/>
      <c r="H8" s="94" t="e">
        <f ca="1">IF(VLOOKUP($A$2,Table1[[Practice no.]:[EH]],10,FALSE)="N/A","",VLOOKUP($A$2,Table1[[Practice no.]:[EH]],10,FALSE))</f>
        <v>#VALUE!</v>
      </c>
      <c r="I8" s="94" t="e">
        <f ca="1">IF(VLOOKUP($A$2,Table1[[Practice no.]:[UR]],11,FALSE)="N/A","",VLOOKUP($A$2,Table1[[Practice no.]:[UR]],11,FALSE))</f>
        <v>#VALUE!</v>
      </c>
      <c r="M8" s="107"/>
    </row>
    <row r="9" spans="1:21" ht="26.85" customHeight="1" thickBot="1">
      <c r="A9" s="294"/>
      <c r="C9" s="332" t="s">
        <v>88</v>
      </c>
      <c r="D9" s="333"/>
      <c r="E9" s="95" t="s">
        <v>89</v>
      </c>
      <c r="F9" s="95" t="s">
        <v>90</v>
      </c>
      <c r="G9" s="330" t="s">
        <v>91</v>
      </c>
      <c r="H9" s="331"/>
      <c r="I9" s="95" t="s">
        <v>92</v>
      </c>
      <c r="M9" s="107"/>
    </row>
    <row r="10" spans="1:21" ht="15" thickBot="1">
      <c r="A10" s="294"/>
      <c r="C10" s="334"/>
      <c r="D10" s="335"/>
      <c r="E10" s="94" t="e">
        <f ca="1">IF(VLOOKUP($A$2,Table1[[Practice no.]:[P]],12,FALSE)="N/A","",VLOOKUP($A$2,Table1[[Practice no.]:[P]],12,FALSE))</f>
        <v>#VALUE!</v>
      </c>
      <c r="F10" s="94" t="e">
        <f ca="1">IF(VLOOKUP($A$2,Table1[[Practice no.]:[D]],13,FALSE)="N/A","",VLOOKUP($A$2,Table1[[Practice no.]:[D]],13,FALSE))</f>
        <v>#VALUE!</v>
      </c>
      <c r="G10" s="313" t="e">
        <f ca="1">IF(VLOOKUP($A$2,Table1[[Practice no.]:[C]],14,FALSE)="N/A","",VLOOKUP($A$2,Table1[[Practice no.]:[C]],14,FALSE))</f>
        <v>#VALUE!</v>
      </c>
      <c r="H10" s="314"/>
      <c r="I10" s="96" t="e">
        <f ca="1">IF(VLOOKUP($A$2,Table1[[Practice no.]:[M]],15,FALSE)="N/A","",VLOOKUP($A$2,Table1[[Practice no.]:[M]],15,FALSE))</f>
        <v>#VALUE!</v>
      </c>
      <c r="M10" s="107"/>
    </row>
    <row r="11" spans="1:21" ht="14.1" customHeight="1" thickBot="1">
      <c r="A11" s="294"/>
      <c r="C11" s="332" t="s">
        <v>93</v>
      </c>
      <c r="D11" s="333"/>
      <c r="E11" s="95" t="s">
        <v>94</v>
      </c>
      <c r="F11" s="330" t="s">
        <v>95</v>
      </c>
      <c r="G11" s="331"/>
      <c r="H11" s="330" t="s">
        <v>96</v>
      </c>
      <c r="I11" s="331"/>
      <c r="M11" s="107"/>
    </row>
    <row r="12" spans="1:21" ht="15" thickBot="1">
      <c r="A12" s="294"/>
      <c r="C12" s="334"/>
      <c r="D12" s="335"/>
      <c r="E12" s="94" t="e">
        <f ca="1">IF(VLOOKUP($A$2,Table1[[Practice no.]:[In]],16,FALSE)="N/A","",VLOOKUP($A$2,Table1[[Practice no.]:[In]],16,FALSE))</f>
        <v>#VALUE!</v>
      </c>
      <c r="F12" s="311" t="e">
        <f ca="1">IF(VLOOKUP($A$2,Table1[[Practice no.]:[Pr]],17,FALSE)="N/A","",VLOOKUP($A$2,Table1[[Practice no.]:[Pr]],17,FALSE))</f>
        <v>#VALUE!</v>
      </c>
      <c r="G12" s="312"/>
      <c r="H12" s="313" t="e">
        <f ca="1">IF(VLOOKUP($A$2,Table1[[Practice no.]:[Tr]],18,FALSE)="N/A","",VLOOKUP($A$2,Table1[[Practice no.]:[Tr]],18,FALSE))</f>
        <v>#VALUE!</v>
      </c>
      <c r="I12" s="314"/>
      <c r="M12" s="107"/>
    </row>
    <row r="13" spans="1:21">
      <c r="A13" s="294"/>
      <c r="B13" s="315"/>
      <c r="C13" s="316"/>
      <c r="D13" s="316"/>
      <c r="E13" s="316"/>
      <c r="F13" s="316"/>
      <c r="G13" s="316"/>
      <c r="H13" s="316"/>
      <c r="I13" s="316"/>
      <c r="J13" s="316"/>
      <c r="K13" s="316"/>
      <c r="L13" s="316"/>
      <c r="M13" s="317"/>
      <c r="N13" s="125"/>
    </row>
    <row r="14" spans="1:21" ht="14.1" thickBot="1">
      <c r="A14" s="279"/>
      <c r="B14" s="288"/>
      <c r="C14" s="289"/>
      <c r="D14" s="289"/>
      <c r="E14" s="289"/>
      <c r="F14" s="289"/>
      <c r="G14" s="289"/>
      <c r="H14" s="289"/>
      <c r="I14" s="289"/>
      <c r="J14" s="289"/>
      <c r="K14" s="289"/>
      <c r="L14" s="289"/>
      <c r="M14" s="290"/>
      <c r="N14" s="125"/>
    </row>
    <row r="15" spans="1:21">
      <c r="A15" s="278" t="s">
        <v>503</v>
      </c>
      <c r="B15" s="97">
        <v>1</v>
      </c>
      <c r="C15" s="97">
        <v>2</v>
      </c>
      <c r="D15" s="97">
        <v>3</v>
      </c>
      <c r="E15" s="98">
        <v>4</v>
      </c>
      <c r="F15" s="98">
        <v>5</v>
      </c>
      <c r="G15" s="98">
        <v>6</v>
      </c>
      <c r="H15" s="99">
        <v>7</v>
      </c>
      <c r="I15" s="99">
        <v>8</v>
      </c>
      <c r="J15" s="99">
        <v>9</v>
      </c>
      <c r="K15" s="100">
        <v>10</v>
      </c>
      <c r="L15" s="100">
        <v>11</v>
      </c>
      <c r="M15" s="100">
        <v>12</v>
      </c>
      <c r="N15" s="137"/>
    </row>
    <row r="16" spans="1:21" ht="17.100000000000001" thickBot="1">
      <c r="A16" s="294"/>
      <c r="B16" s="101" t="s">
        <v>504</v>
      </c>
      <c r="C16" s="101" t="s">
        <v>505</v>
      </c>
      <c r="D16" s="101" t="s">
        <v>506</v>
      </c>
      <c r="E16" s="102" t="s">
        <v>507</v>
      </c>
      <c r="F16" s="102" t="s">
        <v>508</v>
      </c>
      <c r="G16" s="102" t="s">
        <v>509</v>
      </c>
      <c r="H16" s="103" t="s">
        <v>510</v>
      </c>
      <c r="I16" s="103" t="s">
        <v>511</v>
      </c>
      <c r="J16" s="103" t="s">
        <v>512</v>
      </c>
      <c r="K16" s="104" t="s">
        <v>513</v>
      </c>
      <c r="L16" s="104" t="s">
        <v>514</v>
      </c>
      <c r="M16" s="104" t="s">
        <v>515</v>
      </c>
      <c r="N16" s="137"/>
    </row>
    <row r="17" spans="1:14" ht="23.1" customHeight="1" thickBot="1">
      <c r="A17" s="279"/>
      <c r="B17" s="112" t="e">
        <f ca="1">IF(VLOOKUP($A$2,Table1[[Practice no.]:[ 1 C02]],19,FALSE)="N/A","",VLOOKUP(VLOOKUP($A$2,Table1[[Practice no.]:[ 1 C02]],19,FALSE),List!$A$2:$B$3,2,FALSE))</f>
        <v>#VALUE!</v>
      </c>
      <c r="C17" s="112" t="e">
        <f ca="1">IF(VLOOKUP($A$2,Table1[[Practice no.]:[2 Res]],20,FALSE)="N/A","",VLOOKUP(VLOOKUP($A$2,Table1[[Practice no.]:[2 Res]],20,FALSE),List!$A$2:$B$3,2,FALSE))</f>
        <v>#VALUE!</v>
      </c>
      <c r="D17" s="112" t="e">
        <f ca="1">IF(VLOOKUP($A$2,Table1[[Practice no.]:[3 W&amp;L]],21,FALSE)="N/A","",VLOOKUP(VLOOKUP($A$2,Table1[[Practice no.]:[3 W&amp;L]],21,FALSE),List!$A$2:$B$3,2,FALSE))</f>
        <v>#VALUE!</v>
      </c>
      <c r="E17" s="112" t="e">
        <f ca="1">IF(VLOOKUP($A$2,Table1[[Practice no.]:[4 
Pol]],22,FALSE)="N/A","",VLOOKUP(VLOOKUP($A$2,Table1[[Practice no.]:[4 
Pol]],22,FALSE),List!$A$2:$B$3,2,FALSE))</f>
        <v>#VALUE!</v>
      </c>
      <c r="F17" s="112" t="e">
        <f ca="1">IF(VLOOKUP($A$2,Table1[[Practice no.]:[5 QoL]],23,FALSE)="N/A","",VLOOKUP(VLOOKUP($A$2,Table1[[Practice no.]:[5 QoL]],23,FALSE),List!$A$2:$B$3,2,FALSE))</f>
        <v>#VALUE!</v>
      </c>
      <c r="G17" s="112" t="e">
        <f ca="1">IF(VLOOKUP($A$2,Table1[[Practice no.]:[6 
Bio]],24,FALSE)="N/A","",VLOOKUP(VLOOKUP($A$2,Table1[[Practice no.]:[6 
Bio]],24,FALSE),List!$A$2:$B$3,2,FALSE))</f>
        <v>#VALUE!</v>
      </c>
      <c r="H17" s="112" t="e">
        <f ca="1">IF(VLOOKUP($A$2,Table1[[Practice no.]:[7 
Dis]],25,FALSE)="N/A","",VLOOKUP(VLOOKUP($A$2,Table1[[Practice no.]:[7 
Dis]],25,FALSE),List!$A$2:$B$3,2,FALSE))</f>
        <v>#VALUE!</v>
      </c>
      <c r="I17" s="112" t="e">
        <f ca="1">IF(VLOOKUP($A$2,Table1[[Practice no.]:[8 
Mat]],26,FALSE)="N/A","",VLOOKUP(VLOOKUP($A$2,Table1[[Practice no.]:[8 
Mat]],26,FALSE),List!$A$2:$B$3,2,FALSE))</f>
        <v>#VALUE!</v>
      </c>
      <c r="J17" s="112" t="e">
        <f ca="1">IF(VLOOKUP($A$2,Table1[[Practice no.]:[9 
Inc]],27,FALSE)="N/A","",VLOOKUP(VLOOKUP($A$2,Table1[[Practice no.]:[9 
Inc]],27,FALSE),List!$A$2:$B$3,2,FALSE))</f>
        <v>#VALUE!</v>
      </c>
      <c r="K17" s="112" t="e">
        <f ca="1">IF(VLOOKUP($A$2,Table1[[Practice no.]:[10 Con]],28,FALSE)="N/A","",VLOOKUP(VLOOKUP($A$2,Table1[[Practice no.]:[10 Con]],28,FALSE),List!$A$2:$B$3,2,FALSE))</f>
        <v>#VALUE!</v>
      </c>
      <c r="L17" s="112" t="e">
        <f ca="1">IF(VLOOKUP($A$2,Table1[[Practice no.]:[11 Saf]],29,FALSE)="N/A","",VLOOKUP(VLOOKUP($A$2,Table1[[Practice no.]:[11 Saf]],29,FALSE),List!$A$2:$B$3,2,FALSE))</f>
        <v>#VALUE!</v>
      </c>
      <c r="M17" s="112" t="e">
        <f ca="1">IF(VLOOKUP($A$2,Table1[[Practice no.]:[12 Aff]],30,FALSE)="N/A","",VLOOKUP(VLOOKUP($A$2,Table1[[Practice no.]:[12 Aff]],30,FALSE),List!$A$2:$B$3,2,FALSE))</f>
        <v>#VALUE!</v>
      </c>
      <c r="N17" s="138"/>
    </row>
    <row r="18" spans="1:14" ht="125.85" customHeight="1">
      <c r="A18" s="278" t="s">
        <v>516</v>
      </c>
      <c r="B18" s="298" t="s">
        <v>872</v>
      </c>
      <c r="C18" s="299"/>
      <c r="D18" s="299"/>
      <c r="E18" s="299"/>
      <c r="F18" s="299"/>
      <c r="G18" s="299"/>
      <c r="H18" s="299"/>
      <c r="I18" s="299"/>
      <c r="J18" s="299"/>
      <c r="K18" s="299"/>
      <c r="L18" s="299"/>
      <c r="M18" s="300"/>
      <c r="N18" s="133"/>
    </row>
    <row r="19" spans="1:14" ht="285.75" customHeight="1" thickBot="1">
      <c r="A19" s="279"/>
      <c r="B19" s="301"/>
      <c r="C19" s="302"/>
      <c r="D19" s="302"/>
      <c r="E19" s="302"/>
      <c r="F19" s="302"/>
      <c r="G19" s="302"/>
      <c r="H19" s="302"/>
      <c r="I19" s="302"/>
      <c r="J19" s="302"/>
      <c r="K19" s="302"/>
      <c r="L19" s="302"/>
      <c r="M19" s="303"/>
      <c r="N19" s="133"/>
    </row>
    <row r="20" spans="1:14" ht="247.35" customHeight="1">
      <c r="A20" s="304" t="s">
        <v>518</v>
      </c>
      <c r="B20" s="120"/>
      <c r="C20" s="121"/>
      <c r="D20" s="121"/>
      <c r="E20" s="121"/>
      <c r="F20" s="121"/>
      <c r="G20" s="121"/>
      <c r="H20" s="121"/>
      <c r="I20" s="121"/>
      <c r="J20" s="121"/>
      <c r="K20" s="121"/>
      <c r="L20" s="121"/>
      <c r="M20" s="124"/>
      <c r="N20" s="134"/>
    </row>
    <row r="21" spans="1:14">
      <c r="A21" s="338"/>
      <c r="B21" s="390" t="s">
        <v>873</v>
      </c>
      <c r="C21" s="388"/>
      <c r="D21" s="388"/>
      <c r="E21" s="388"/>
      <c r="F21" s="388"/>
      <c r="G21" s="388"/>
      <c r="H21" s="388"/>
      <c r="I21" s="388"/>
      <c r="J21" s="388"/>
      <c r="K21" s="388"/>
      <c r="L21" s="388"/>
      <c r="M21" s="178"/>
      <c r="N21" s="127"/>
    </row>
    <row r="22" spans="1:14">
      <c r="A22" s="338"/>
      <c r="B22" s="336"/>
      <c r="C22" s="337"/>
      <c r="D22" s="337"/>
      <c r="E22" s="337"/>
      <c r="F22" s="337"/>
      <c r="G22" s="337"/>
      <c r="H22" s="119"/>
      <c r="I22" s="119"/>
      <c r="J22" s="122"/>
      <c r="K22" s="116"/>
      <c r="L22" s="116"/>
      <c r="M22" s="117"/>
      <c r="N22" s="116"/>
    </row>
    <row r="23" spans="1:14">
      <c r="A23" s="338"/>
      <c r="B23" s="336"/>
      <c r="C23" s="337"/>
      <c r="D23" s="337"/>
      <c r="E23" s="337"/>
      <c r="F23" s="337"/>
      <c r="G23" s="337"/>
      <c r="H23" s="337"/>
      <c r="I23" s="337"/>
      <c r="J23" s="337"/>
      <c r="K23" s="337"/>
      <c r="L23" s="337"/>
      <c r="M23" s="343"/>
      <c r="N23" s="116"/>
    </row>
    <row r="24" spans="1:14">
      <c r="A24" s="338"/>
      <c r="B24" s="118"/>
      <c r="C24" s="119"/>
      <c r="D24" s="119"/>
      <c r="E24" s="119"/>
      <c r="F24" s="119"/>
      <c r="G24" s="119"/>
      <c r="H24" s="119"/>
      <c r="I24" s="119"/>
      <c r="J24" s="122"/>
      <c r="K24" s="116"/>
      <c r="L24" s="116"/>
      <c r="M24" s="117"/>
      <c r="N24" s="116"/>
    </row>
    <row r="25" spans="1:14" ht="14.1" thickBot="1">
      <c r="A25" s="305"/>
      <c r="B25" s="339"/>
      <c r="C25" s="340"/>
      <c r="D25" s="340"/>
      <c r="E25" s="340"/>
      <c r="F25" s="340"/>
      <c r="G25" s="340"/>
      <c r="H25" s="340"/>
      <c r="I25" s="340"/>
      <c r="J25" s="340"/>
      <c r="K25" s="340"/>
      <c r="L25" s="340"/>
      <c r="M25" s="176"/>
      <c r="N25" s="119"/>
    </row>
    <row r="26" spans="1:14" ht="14.1" thickBot="1">
      <c r="A26" s="278" t="s">
        <v>57</v>
      </c>
      <c r="B26" s="295"/>
      <c r="C26" s="296"/>
      <c r="D26" s="296"/>
      <c r="E26" s="296"/>
      <c r="F26" s="296"/>
      <c r="G26" s="296"/>
      <c r="H26" s="296"/>
      <c r="I26" s="296"/>
      <c r="J26" s="296"/>
      <c r="K26" s="296"/>
      <c r="L26" s="296"/>
      <c r="M26" s="297"/>
      <c r="N26" s="125"/>
    </row>
    <row r="27" spans="1:14" ht="32.1" customHeight="1" thickBot="1">
      <c r="A27" s="294"/>
      <c r="C27" s="286" t="s">
        <v>42</v>
      </c>
      <c r="D27" s="287"/>
      <c r="E27" s="105" t="e">
        <f ca="1">IF(VLOOKUP($A$2,Table1[[Practice no.]:[1]],31,FALSE)="N/A","",VLOOKUP($A$2,Table1[[Practice no.]:[1]],31,FALSE))</f>
        <v>#VALUE!</v>
      </c>
      <c r="F27" s="286" t="s">
        <v>520</v>
      </c>
      <c r="G27" s="287"/>
      <c r="H27" s="105" t="e">
        <f ca="1">IF(VLOOKUP($A$2,Table1[[Practice no.]:[7]],37,FALSE)="N/A","",VLOOKUP($A$2,Table1[[Practice no.]:[7]],37,FALSE))</f>
        <v>#VALUE!</v>
      </c>
      <c r="M27" s="107"/>
    </row>
    <row r="28" spans="1:14" ht="32.1" customHeight="1" thickBot="1">
      <c r="A28" s="294"/>
      <c r="C28" s="286" t="s">
        <v>44</v>
      </c>
      <c r="D28" s="287"/>
      <c r="E28" s="105" t="e">
        <f ca="1">IF(VLOOKUP($A$2,Table1[[Practice no.]:[2]],32,FALSE)="N/A","",VLOOKUP($A$2,Table1[[Practice no.]:[2]],32,FALSE))</f>
        <v>#VALUE!</v>
      </c>
      <c r="F28" s="286" t="s">
        <v>45</v>
      </c>
      <c r="G28" s="287"/>
      <c r="H28" s="105" t="e">
        <f ca="1">IF(VLOOKUP($A$2,Table1[[Practice no.]:[8]],38,FALSE)="N/A","",VLOOKUP($A$2,Table1[[Practice no.]:[8]],38,FALSE))</f>
        <v>#VALUE!</v>
      </c>
      <c r="M28" s="107"/>
    </row>
    <row r="29" spans="1:14" ht="32.1" customHeight="1" thickBot="1">
      <c r="A29" s="294"/>
      <c r="C29" s="286" t="s">
        <v>46</v>
      </c>
      <c r="D29" s="287"/>
      <c r="E29" s="105" t="e">
        <f ca="1">IF(VLOOKUP($A$2,Table1[[Practice no.]:[3]],33,FALSE)="N/A","",VLOOKUP($A$2,Table1[[Practice no.]:[3]],33,FALSE))</f>
        <v>#VALUE!</v>
      </c>
      <c r="F29" s="286" t="s">
        <v>47</v>
      </c>
      <c r="G29" s="287"/>
      <c r="H29" s="105" t="e">
        <f ca="1">IF(VLOOKUP($A$2,Table1[[Practice no.]:[9]],39,FALSE)="N/A","",VLOOKUP($A$2,Table1[[Practice no.]:[9]],39,FALSE))</f>
        <v>#VALUE!</v>
      </c>
      <c r="M29" s="107"/>
    </row>
    <row r="30" spans="1:14" ht="32.1" customHeight="1" thickBot="1">
      <c r="A30" s="294"/>
      <c r="C30" s="286" t="s">
        <v>48</v>
      </c>
      <c r="D30" s="287"/>
      <c r="E30" s="105" t="e">
        <f ca="1">IF(VLOOKUP($A$2,Table1[[Practice no.]:[4]],34,FALSE)="N/A","",VLOOKUP($A$2,Table1[[Practice no.]:[4]],34,FALSE))</f>
        <v>#VALUE!</v>
      </c>
      <c r="F30" s="286" t="s">
        <v>49</v>
      </c>
      <c r="G30" s="287"/>
      <c r="H30" s="105" t="e">
        <f ca="1">IF(VLOOKUP($A$2,Table1[[Practice no.]:[10]],40,FALSE)="N/A","",VLOOKUP($A$2,Table1[[Practice no.]:[10]],40,FALSE))</f>
        <v>#VALUE!</v>
      </c>
      <c r="M30" s="107"/>
    </row>
    <row r="31" spans="1:14" ht="32.1" customHeight="1" thickBot="1">
      <c r="A31" s="294"/>
      <c r="C31" s="286" t="s">
        <v>50</v>
      </c>
      <c r="D31" s="287"/>
      <c r="E31" s="105" t="e">
        <f ca="1">IF(VLOOKUP($A$2,Table1[[Practice no.]:[5]],35,FALSE)="N/A","",VLOOKUP($A$2,Table1[[Practice no.]:[5]],35,FALSE))</f>
        <v>#VALUE!</v>
      </c>
      <c r="F31" s="286" t="s">
        <v>51</v>
      </c>
      <c r="G31" s="287"/>
      <c r="H31" s="105" t="e">
        <f ca="1">IF(VLOOKUP($A$2,Table1[[Practice no.]:[11]],41,FALSE)="N/A","",VLOOKUP($A$2,Table1[[Practice no.]:[11]],41,FALSE))</f>
        <v>#VALUE!</v>
      </c>
      <c r="M31" s="107"/>
    </row>
    <row r="32" spans="1:14" ht="32.1" customHeight="1" thickBot="1">
      <c r="A32" s="294"/>
      <c r="C32" s="286" t="s">
        <v>52</v>
      </c>
      <c r="D32" s="287"/>
      <c r="E32" s="105" t="e">
        <f ca="1">IF(VLOOKUP($A$2,Table1[[Practice no.]:[6]],36,FALSE)="N/A","",VLOOKUP($A$2,Table1[[Practice no.]:[6]],36,FALSE))</f>
        <v>#VALUE!</v>
      </c>
      <c r="F32" s="286" t="s">
        <v>53</v>
      </c>
      <c r="G32" s="287"/>
      <c r="H32" s="105" t="e">
        <f ca="1">IF(VLOOKUP($A$2,Table1[[Practice no.]:[12]],42,FALSE)="N/A","",VLOOKUP($A$2,Table1[[Practice no.]:[12]],42,FALSE))</f>
        <v>#VALUE!</v>
      </c>
      <c r="M32" s="107"/>
    </row>
    <row r="33" spans="1:14" ht="14.1" thickBot="1">
      <c r="A33" s="279"/>
      <c r="B33" s="288"/>
      <c r="C33" s="289"/>
      <c r="D33" s="289"/>
      <c r="E33" s="289"/>
      <c r="F33" s="289"/>
      <c r="G33" s="289"/>
      <c r="H33" s="289"/>
      <c r="I33" s="289"/>
      <c r="J33" s="289"/>
      <c r="K33" s="289"/>
      <c r="L33" s="289"/>
      <c r="M33" s="290"/>
      <c r="N33" s="125"/>
    </row>
    <row r="34" spans="1:14" ht="252.75" customHeight="1" thickBot="1">
      <c r="A34" s="92" t="s">
        <v>521</v>
      </c>
      <c r="B34" s="291" t="s">
        <v>874</v>
      </c>
      <c r="C34" s="292"/>
      <c r="D34" s="292"/>
      <c r="E34" s="292"/>
      <c r="F34" s="292"/>
      <c r="G34" s="292"/>
      <c r="H34" s="292"/>
      <c r="I34" s="292"/>
      <c r="J34" s="292"/>
      <c r="K34" s="292"/>
      <c r="L34" s="292"/>
      <c r="M34" s="293"/>
      <c r="N34" s="122"/>
    </row>
    <row r="35" spans="1:14" ht="80.849999999999994" customHeight="1">
      <c r="A35" s="278" t="s">
        <v>523</v>
      </c>
      <c r="B35" s="394" t="s">
        <v>875</v>
      </c>
      <c r="C35" s="362"/>
      <c r="D35" s="362"/>
      <c r="E35" s="362"/>
      <c r="F35" s="362"/>
      <c r="G35" s="362"/>
      <c r="H35" s="362"/>
      <c r="I35" s="362"/>
      <c r="J35" s="362"/>
      <c r="K35" s="362"/>
      <c r="L35" s="362"/>
      <c r="M35" s="363"/>
      <c r="N35" s="133"/>
    </row>
    <row r="36" spans="1:14" ht="193.35" customHeight="1" thickBot="1">
      <c r="A36" s="279"/>
      <c r="B36" s="364"/>
      <c r="C36" s="365"/>
      <c r="D36" s="365"/>
      <c r="E36" s="365"/>
      <c r="F36" s="365"/>
      <c r="G36" s="365"/>
      <c r="H36" s="365"/>
      <c r="I36" s="365"/>
      <c r="J36" s="365"/>
      <c r="K36" s="365"/>
      <c r="L36" s="365"/>
      <c r="M36" s="366"/>
      <c r="N36" s="133"/>
    </row>
  </sheetData>
  <sheetProtection sheet="1" objects="1" scenarios="1"/>
  <mergeCells count="49">
    <mergeCell ref="B2:M2"/>
    <mergeCell ref="O2:Q2"/>
    <mergeCell ref="S2:U2"/>
    <mergeCell ref="B3:M3"/>
    <mergeCell ref="A4:A14"/>
    <mergeCell ref="B4:M4"/>
    <mergeCell ref="C5:D6"/>
    <mergeCell ref="C7:D8"/>
    <mergeCell ref="F7:G7"/>
    <mergeCell ref="F8:G8"/>
    <mergeCell ref="C9:D10"/>
    <mergeCell ref="G9:H9"/>
    <mergeCell ref="G10:H10"/>
    <mergeCell ref="C11:D12"/>
    <mergeCell ref="F11:G11"/>
    <mergeCell ref="H11:I11"/>
    <mergeCell ref="F12:G12"/>
    <mergeCell ref="H12:I12"/>
    <mergeCell ref="B13:M13"/>
    <mergeCell ref="B14:M14"/>
    <mergeCell ref="A15:A17"/>
    <mergeCell ref="C29:D29"/>
    <mergeCell ref="B33:M33"/>
    <mergeCell ref="A18:A19"/>
    <mergeCell ref="B18:M19"/>
    <mergeCell ref="H23:M23"/>
    <mergeCell ref="B25:G25"/>
    <mergeCell ref="H25:L25"/>
    <mergeCell ref="A20:A25"/>
    <mergeCell ref="B21:F21"/>
    <mergeCell ref="G21:L21"/>
    <mergeCell ref="B22:G22"/>
    <mergeCell ref="B23:G23"/>
    <mergeCell ref="B34:M34"/>
    <mergeCell ref="A35:A36"/>
    <mergeCell ref="B35:M36"/>
    <mergeCell ref="F29:G29"/>
    <mergeCell ref="C30:D30"/>
    <mergeCell ref="F30:G30"/>
    <mergeCell ref="C31:D31"/>
    <mergeCell ref="F31:G31"/>
    <mergeCell ref="C32:D32"/>
    <mergeCell ref="F32:G32"/>
    <mergeCell ref="A26:A33"/>
    <mergeCell ref="B26:M26"/>
    <mergeCell ref="C27:D27"/>
    <mergeCell ref="F27:G27"/>
    <mergeCell ref="C28:D28"/>
    <mergeCell ref="F28:G28"/>
  </mergeCells>
  <pageMargins left="0.7" right="0.7" top="0.75" bottom="0.75" header="0.3" footer="0.3"/>
  <headerFooter>
    <oddFooter>&amp;C_x000D_&amp;1#&amp;"Calibri"&amp;8&amp;K000000 INTERNAL. This information is accessible to ADB Management and staff. It may be shared outside ADB with appropriate permission.</oddFooter>
  </headerFooter>
  <drawing r:id="rId1"/>
</worksheet>
</file>

<file path=xl/worksheets/sheet7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5AC3EF7-D9C7-4C23-925B-8739027879F1}">
  <sheetPr codeName="Sheet69"/>
  <dimension ref="A1:U36"/>
  <sheetViews>
    <sheetView zoomScale="70" zoomScaleNormal="70" workbookViewId="0">
      <pane ySplit="2" topLeftCell="A26" activePane="bottomLeft" state="frozen"/>
      <selection pane="bottomLeft" activeCell="A2" sqref="A2"/>
      <selection activeCell="A2" sqref="A2"/>
    </sheetView>
  </sheetViews>
  <sheetFormatPr defaultColWidth="8.85546875" defaultRowHeight="12.95"/>
  <cols>
    <col min="1" max="1" width="15.28515625" style="106" customWidth="1"/>
    <col min="2" max="13" width="11.85546875" style="106" customWidth="1"/>
    <col min="14" max="14" width="5.140625" style="106" customWidth="1"/>
    <col min="15" max="16" width="8.85546875" style="106"/>
    <col min="17" max="17" width="8.85546875" style="106" customWidth="1"/>
    <col min="18" max="18" width="2.28515625" style="106" customWidth="1"/>
    <col min="19" max="16384" width="8.85546875" style="106"/>
  </cols>
  <sheetData>
    <row r="1" spans="1:21" ht="14.1" thickBot="1"/>
    <row r="2" spans="1:21" ht="22.35" customHeight="1" thickBot="1">
      <c r="A2" s="89" t="e" cm="1">
        <f t="array" aca="1" ref="A2" ca="1">MID(CELL("filename",A2),FIND("]",CELL("filename",A2))+1,255)</f>
        <v>#VALUE!</v>
      </c>
      <c r="B2" s="318" t="e">
        <f ca="1">IF(VLOOKUP(A2,'Raw Data'!C6:D154,2,FALSE)="","",VLOOKUP(A2,'Raw Data'!C6:D154,2,FALSE))</f>
        <v>#VALUE!</v>
      </c>
      <c r="C2" s="319"/>
      <c r="D2" s="319"/>
      <c r="E2" s="319"/>
      <c r="F2" s="319"/>
      <c r="G2" s="319"/>
      <c r="H2" s="319"/>
      <c r="I2" s="319"/>
      <c r="J2" s="319"/>
      <c r="K2" s="319"/>
      <c r="L2" s="319"/>
      <c r="M2" s="320"/>
      <c r="N2" s="136"/>
      <c r="O2" s="386" t="str">
        <f>HYPERLINK("#'National level'!A15","Back to National level sheet")</f>
        <v>Back to National level sheet</v>
      </c>
      <c r="P2" s="321"/>
      <c r="Q2" s="321"/>
      <c r="S2" s="387" t="str">
        <f>HYPERLINK("#'Project level'!A21","Back to Project level sheet")</f>
        <v>Back to Project level sheet</v>
      </c>
      <c r="T2" s="387"/>
      <c r="U2" s="387"/>
    </row>
    <row r="3" spans="1:21" ht="174" customHeight="1" thickBot="1">
      <c r="A3" s="90" t="s">
        <v>500</v>
      </c>
      <c r="B3" s="323" t="s">
        <v>876</v>
      </c>
      <c r="C3" s="324"/>
      <c r="D3" s="324"/>
      <c r="E3" s="324"/>
      <c r="F3" s="324"/>
      <c r="G3" s="324"/>
      <c r="H3" s="324"/>
      <c r="I3" s="324"/>
      <c r="J3" s="324"/>
      <c r="K3" s="324"/>
      <c r="L3" s="324"/>
      <c r="M3" s="325"/>
      <c r="N3" s="122"/>
    </row>
    <row r="4" spans="1:21" ht="14.1" thickBot="1">
      <c r="A4" s="278" t="s">
        <v>502</v>
      </c>
      <c r="B4" s="295"/>
      <c r="C4" s="296"/>
      <c r="D4" s="296"/>
      <c r="E4" s="296"/>
      <c r="F4" s="296"/>
      <c r="G4" s="296"/>
      <c r="H4" s="296"/>
      <c r="I4" s="296"/>
      <c r="J4" s="296"/>
      <c r="K4" s="296"/>
      <c r="L4" s="296"/>
      <c r="M4" s="297"/>
      <c r="N4" s="125"/>
    </row>
    <row r="5" spans="1:21" ht="26.85" customHeight="1" thickBot="1">
      <c r="A5" s="294"/>
      <c r="C5" s="326" t="s">
        <v>77</v>
      </c>
      <c r="D5" s="327"/>
      <c r="E5" s="93" t="s">
        <v>78</v>
      </c>
      <c r="F5" s="93" t="s">
        <v>79</v>
      </c>
      <c r="G5" s="93" t="s">
        <v>80</v>
      </c>
      <c r="H5" s="93" t="s">
        <v>81</v>
      </c>
      <c r="I5" s="93" t="s">
        <v>82</v>
      </c>
      <c r="M5" s="107"/>
    </row>
    <row r="6" spans="1:21" ht="15" thickBot="1">
      <c r="A6" s="294"/>
      <c r="C6" s="328"/>
      <c r="D6" s="329"/>
      <c r="E6" s="94" t="e">
        <f ca="1">IF(VLOOKUP($A$2,Table1[[Practice no.]:[Mt]],3,FALSE)="N/A","",VLOOKUP($A$2,Table1[[Practice no.]:[Mt]],3,FALSE))</f>
        <v>#VALUE!</v>
      </c>
      <c r="F6" s="94" t="e">
        <f ca="1">IF(VLOOKUP($A$2,Table1[[Practice no.]:[F]],4,FALSE)="N/A","",VLOOKUP($A$2,Table1[[Practice no.]:[F]],4,FALSE))</f>
        <v>#VALUE!</v>
      </c>
      <c r="G6" s="94" t="e">
        <f ca="1">IF(VLOOKUP($A$2,Table1[[Practice no.]:[A]],5,FALSE)="N/A","",VLOOKUP($A$2,Table1[[Practice no.]:[A]],5,FALSE))</f>
        <v>#VALUE!</v>
      </c>
      <c r="H6" s="94" t="e">
        <f ca="1">IF(VLOOKUP($A$2,Table1[[Practice no.]:[T]],6,FALSE)="N/A","",VLOOKUP($A$2,Table1[[Practice no.]:[T]],6,FALSE))</f>
        <v>#VALUE!</v>
      </c>
      <c r="I6" s="94" t="e">
        <f ca="1">IF(VLOOKUP($A$2,Table1[[Practice no.]:[PI]],7,FALSE)="N/A","",VLOOKUP($A$2,Table1[[Practice no.]:[PI]],7,FALSE))</f>
        <v>#VALUE!</v>
      </c>
      <c r="M6" s="107"/>
    </row>
    <row r="7" spans="1:21" ht="26.85" customHeight="1" thickBot="1">
      <c r="A7" s="294"/>
      <c r="C7" s="326" t="s">
        <v>83</v>
      </c>
      <c r="D7" s="327"/>
      <c r="E7" s="95" t="s">
        <v>84</v>
      </c>
      <c r="F7" s="330" t="s">
        <v>85</v>
      </c>
      <c r="G7" s="331"/>
      <c r="H7" s="95" t="s">
        <v>86</v>
      </c>
      <c r="I7" s="95" t="s">
        <v>87</v>
      </c>
      <c r="M7" s="107"/>
    </row>
    <row r="8" spans="1:21" ht="15" thickBot="1">
      <c r="A8" s="294"/>
      <c r="C8" s="328"/>
      <c r="D8" s="329"/>
      <c r="E8" s="94" t="e">
        <f ca="1">IF(VLOOKUP($A$2,Table1[[Practice no.]:[LR]],8,FALSE)="N/A","",VLOOKUP(A$2,Table1[[Practice no.]:[LR]],8,FALSE))</f>
        <v>#VALUE!</v>
      </c>
      <c r="F8" s="311" t="e">
        <f ca="1">IF(VLOOKUP($A$2,Table1[[Practice no.]:[PH]],9,FALSE)="N/A","",VLOOKUP($A$2,Table1[[Practice no.]:[PH]],9,FALSE))</f>
        <v>#VALUE!</v>
      </c>
      <c r="G8" s="312"/>
      <c r="H8" s="94" t="e">
        <f ca="1">IF(VLOOKUP($A$2,Table1[[Practice no.]:[EH]],10,FALSE)="N/A","",VLOOKUP($A$2,Table1[[Practice no.]:[EH]],10,FALSE))</f>
        <v>#VALUE!</v>
      </c>
      <c r="I8" s="94" t="e">
        <f ca="1">IF(VLOOKUP($A$2,Table1[[Practice no.]:[UR]],11,FALSE)="N/A","",VLOOKUP($A$2,Table1[[Practice no.]:[UR]],11,FALSE))</f>
        <v>#VALUE!</v>
      </c>
      <c r="M8" s="107"/>
    </row>
    <row r="9" spans="1:21" ht="26.85" customHeight="1" thickBot="1">
      <c r="A9" s="294"/>
      <c r="C9" s="332" t="s">
        <v>88</v>
      </c>
      <c r="D9" s="333"/>
      <c r="E9" s="95" t="s">
        <v>89</v>
      </c>
      <c r="F9" s="95" t="s">
        <v>90</v>
      </c>
      <c r="G9" s="330" t="s">
        <v>91</v>
      </c>
      <c r="H9" s="331"/>
      <c r="I9" s="95" t="s">
        <v>92</v>
      </c>
      <c r="M9" s="107"/>
    </row>
    <row r="10" spans="1:21" ht="15" thickBot="1">
      <c r="A10" s="294"/>
      <c r="C10" s="334"/>
      <c r="D10" s="335"/>
      <c r="E10" s="94" t="e">
        <f ca="1">IF(VLOOKUP($A$2,Table1[[Practice no.]:[P]],12,FALSE)="N/A","",VLOOKUP($A$2,Table1[[Practice no.]:[P]],12,FALSE))</f>
        <v>#VALUE!</v>
      </c>
      <c r="F10" s="94" t="e">
        <f ca="1">IF(VLOOKUP($A$2,Table1[[Practice no.]:[D]],13,FALSE)="N/A","",VLOOKUP($A$2,Table1[[Practice no.]:[D]],13,FALSE))</f>
        <v>#VALUE!</v>
      </c>
      <c r="G10" s="313" t="e">
        <f ca="1">IF(VLOOKUP($A$2,Table1[[Practice no.]:[C]],14,FALSE)="N/A","",VLOOKUP($A$2,Table1[[Practice no.]:[C]],14,FALSE))</f>
        <v>#VALUE!</v>
      </c>
      <c r="H10" s="314"/>
      <c r="I10" s="96" t="e">
        <f ca="1">IF(VLOOKUP($A$2,Table1[[Practice no.]:[M]],15,FALSE)="N/A","",VLOOKUP($A$2,Table1[[Practice no.]:[M]],15,FALSE))</f>
        <v>#VALUE!</v>
      </c>
      <c r="M10" s="107"/>
    </row>
    <row r="11" spans="1:21" ht="14.1" customHeight="1" thickBot="1">
      <c r="A11" s="294"/>
      <c r="C11" s="332" t="s">
        <v>93</v>
      </c>
      <c r="D11" s="333"/>
      <c r="E11" s="95" t="s">
        <v>94</v>
      </c>
      <c r="F11" s="330" t="s">
        <v>95</v>
      </c>
      <c r="G11" s="331"/>
      <c r="H11" s="330" t="s">
        <v>96</v>
      </c>
      <c r="I11" s="331"/>
      <c r="M11" s="107"/>
    </row>
    <row r="12" spans="1:21" ht="15" thickBot="1">
      <c r="A12" s="294"/>
      <c r="C12" s="334"/>
      <c r="D12" s="335"/>
      <c r="E12" s="94" t="e">
        <f ca="1">IF(VLOOKUP($A$2,Table1[[Practice no.]:[In]],16,FALSE)="N/A","",VLOOKUP($A$2,Table1[[Practice no.]:[In]],16,FALSE))</f>
        <v>#VALUE!</v>
      </c>
      <c r="F12" s="311" t="e">
        <f ca="1">IF(VLOOKUP($A$2,Table1[[Practice no.]:[Pr]],17,FALSE)="N/A","",VLOOKUP($A$2,Table1[[Practice no.]:[Pr]],17,FALSE))</f>
        <v>#VALUE!</v>
      </c>
      <c r="G12" s="312"/>
      <c r="H12" s="313" t="e">
        <f ca="1">IF(VLOOKUP($A$2,Table1[[Practice no.]:[Tr]],18,FALSE)="N/A","",VLOOKUP($A$2,Table1[[Practice no.]:[Tr]],18,FALSE))</f>
        <v>#VALUE!</v>
      </c>
      <c r="I12" s="314"/>
      <c r="M12" s="107"/>
    </row>
    <row r="13" spans="1:21">
      <c r="A13" s="294"/>
      <c r="B13" s="315"/>
      <c r="C13" s="316"/>
      <c r="D13" s="316"/>
      <c r="E13" s="316"/>
      <c r="F13" s="316"/>
      <c r="G13" s="316"/>
      <c r="H13" s="316"/>
      <c r="I13" s="316"/>
      <c r="J13" s="316"/>
      <c r="K13" s="316"/>
      <c r="L13" s="316"/>
      <c r="M13" s="317"/>
      <c r="N13" s="125"/>
    </row>
    <row r="14" spans="1:21" ht="14.1" thickBot="1">
      <c r="A14" s="279"/>
      <c r="B14" s="288"/>
      <c r="C14" s="289"/>
      <c r="D14" s="289"/>
      <c r="E14" s="289"/>
      <c r="F14" s="289"/>
      <c r="G14" s="289"/>
      <c r="H14" s="289"/>
      <c r="I14" s="289"/>
      <c r="J14" s="289"/>
      <c r="K14" s="289"/>
      <c r="L14" s="289"/>
      <c r="M14" s="290"/>
      <c r="N14" s="125"/>
    </row>
    <row r="15" spans="1:21">
      <c r="A15" s="278" t="s">
        <v>503</v>
      </c>
      <c r="B15" s="97">
        <v>1</v>
      </c>
      <c r="C15" s="97">
        <v>2</v>
      </c>
      <c r="D15" s="97">
        <v>3</v>
      </c>
      <c r="E15" s="98">
        <v>4</v>
      </c>
      <c r="F15" s="98">
        <v>5</v>
      </c>
      <c r="G15" s="98">
        <v>6</v>
      </c>
      <c r="H15" s="99">
        <v>7</v>
      </c>
      <c r="I15" s="99">
        <v>8</v>
      </c>
      <c r="J15" s="99">
        <v>9</v>
      </c>
      <c r="K15" s="100">
        <v>10</v>
      </c>
      <c r="L15" s="100">
        <v>11</v>
      </c>
      <c r="M15" s="100">
        <v>12</v>
      </c>
      <c r="N15" s="137"/>
    </row>
    <row r="16" spans="1:21" ht="17.100000000000001" thickBot="1">
      <c r="A16" s="294"/>
      <c r="B16" s="101" t="s">
        <v>504</v>
      </c>
      <c r="C16" s="101" t="s">
        <v>505</v>
      </c>
      <c r="D16" s="101" t="s">
        <v>506</v>
      </c>
      <c r="E16" s="102" t="s">
        <v>507</v>
      </c>
      <c r="F16" s="102" t="s">
        <v>508</v>
      </c>
      <c r="G16" s="102" t="s">
        <v>509</v>
      </c>
      <c r="H16" s="103" t="s">
        <v>510</v>
      </c>
      <c r="I16" s="103" t="s">
        <v>511</v>
      </c>
      <c r="J16" s="103" t="s">
        <v>512</v>
      </c>
      <c r="K16" s="104" t="s">
        <v>513</v>
      </c>
      <c r="L16" s="104" t="s">
        <v>514</v>
      </c>
      <c r="M16" s="104" t="s">
        <v>515</v>
      </c>
      <c r="N16" s="137"/>
    </row>
    <row r="17" spans="1:14" ht="23.1" customHeight="1" thickBot="1">
      <c r="A17" s="279"/>
      <c r="B17" s="112" t="e">
        <f ca="1">IF(VLOOKUP($A$2,Table1[[Practice no.]:[ 1 C02]],19,FALSE)="N/A","",VLOOKUP(VLOOKUP($A$2,Table1[[Practice no.]:[ 1 C02]],19,FALSE),List!$A$2:$B$3,2,FALSE))</f>
        <v>#VALUE!</v>
      </c>
      <c r="C17" s="112" t="e">
        <f ca="1">IF(VLOOKUP($A$2,Table1[[Practice no.]:[2 Res]],20,FALSE)="N/A","",VLOOKUP(VLOOKUP($A$2,Table1[[Practice no.]:[2 Res]],20,FALSE),List!$A$2:$B$3,2,FALSE))</f>
        <v>#VALUE!</v>
      </c>
      <c r="D17" s="112" t="e">
        <f ca="1">IF(VLOOKUP($A$2,Table1[[Practice no.]:[3 W&amp;L]],21,FALSE)="N/A","",VLOOKUP(VLOOKUP($A$2,Table1[[Practice no.]:[3 W&amp;L]],21,FALSE),List!$A$2:$B$3,2,FALSE))</f>
        <v>#VALUE!</v>
      </c>
      <c r="E17" s="112" t="e">
        <f ca="1">IF(VLOOKUP($A$2,Table1[[Practice no.]:[4 
Pol]],22,FALSE)="N/A","",VLOOKUP(VLOOKUP($A$2,Table1[[Practice no.]:[4 
Pol]],22,FALSE),List!$A$2:$B$3,2,FALSE))</f>
        <v>#VALUE!</v>
      </c>
      <c r="F17" s="112" t="e">
        <f ca="1">IF(VLOOKUP($A$2,Table1[[Practice no.]:[5 QoL]],23,FALSE)="N/A","",VLOOKUP(VLOOKUP($A$2,Table1[[Practice no.]:[5 QoL]],23,FALSE),List!$A$2:$B$3,2,FALSE))</f>
        <v>#VALUE!</v>
      </c>
      <c r="G17" s="112" t="e">
        <f ca="1">IF(VLOOKUP($A$2,Table1[[Practice no.]:[6 
Bio]],24,FALSE)="N/A","",VLOOKUP(VLOOKUP($A$2,Table1[[Practice no.]:[6 
Bio]],24,FALSE),List!$A$2:$B$3,2,FALSE))</f>
        <v>#VALUE!</v>
      </c>
      <c r="H17" s="112" t="e">
        <f ca="1">IF(VLOOKUP($A$2,Table1[[Practice no.]:[7 
Dis]],25,FALSE)="N/A","",VLOOKUP(VLOOKUP($A$2,Table1[[Practice no.]:[7 
Dis]],25,FALSE),List!$A$2:$B$3,2,FALSE))</f>
        <v>#VALUE!</v>
      </c>
      <c r="I17" s="112" t="e">
        <f ca="1">IF(VLOOKUP($A$2,Table1[[Practice no.]:[8 
Mat]],26,FALSE)="N/A","",VLOOKUP(VLOOKUP($A$2,Table1[[Practice no.]:[8 
Mat]],26,FALSE),List!$A$2:$B$3,2,FALSE))</f>
        <v>#VALUE!</v>
      </c>
      <c r="J17" s="112" t="e">
        <f ca="1">IF(VLOOKUP($A$2,Table1[[Practice no.]:[9 
Inc]],27,FALSE)="N/A","",VLOOKUP(VLOOKUP($A$2,Table1[[Practice no.]:[9 
Inc]],27,FALSE),List!$A$2:$B$3,2,FALSE))</f>
        <v>#VALUE!</v>
      </c>
      <c r="K17" s="112" t="e">
        <f ca="1">IF(VLOOKUP($A$2,Table1[[Practice no.]:[10 Con]],28,FALSE)="N/A","",VLOOKUP(VLOOKUP($A$2,Table1[[Practice no.]:[10 Con]],28,FALSE),List!$A$2:$B$3,2,FALSE))</f>
        <v>#VALUE!</v>
      </c>
      <c r="L17" s="112" t="e">
        <f ca="1">IF(VLOOKUP($A$2,Table1[[Practice no.]:[11 Saf]],29,FALSE)="N/A","",VLOOKUP(VLOOKUP($A$2,Table1[[Practice no.]:[11 Saf]],29,FALSE),List!$A$2:$B$3,2,FALSE))</f>
        <v>#VALUE!</v>
      </c>
      <c r="M17" s="112" t="e">
        <f ca="1">IF(VLOOKUP($A$2,Table1[[Practice no.]:[12 Aff]],30,FALSE)="N/A","",VLOOKUP(VLOOKUP($A$2,Table1[[Practice no.]:[12 Aff]],30,FALSE),List!$A$2:$B$3,2,FALSE))</f>
        <v>#VALUE!</v>
      </c>
      <c r="N17" s="138"/>
    </row>
    <row r="18" spans="1:14" ht="125.85" customHeight="1">
      <c r="A18" s="278" t="s">
        <v>516</v>
      </c>
      <c r="B18" s="298" t="s">
        <v>877</v>
      </c>
      <c r="C18" s="299"/>
      <c r="D18" s="299"/>
      <c r="E18" s="299"/>
      <c r="F18" s="299"/>
      <c r="G18" s="299"/>
      <c r="H18" s="299"/>
      <c r="I18" s="299"/>
      <c r="J18" s="299"/>
      <c r="K18" s="299"/>
      <c r="L18" s="299"/>
      <c r="M18" s="300"/>
      <c r="N18" s="133"/>
    </row>
    <row r="19" spans="1:14" ht="285.75" customHeight="1" thickBot="1">
      <c r="A19" s="279"/>
      <c r="B19" s="301"/>
      <c r="C19" s="302"/>
      <c r="D19" s="302"/>
      <c r="E19" s="302"/>
      <c r="F19" s="302"/>
      <c r="G19" s="302"/>
      <c r="H19" s="302"/>
      <c r="I19" s="302"/>
      <c r="J19" s="302"/>
      <c r="K19" s="302"/>
      <c r="L19" s="302"/>
      <c r="M19" s="303"/>
      <c r="N19" s="133"/>
    </row>
    <row r="20" spans="1:14" ht="177.75" customHeight="1">
      <c r="A20" s="304" t="s">
        <v>518</v>
      </c>
      <c r="B20" s="120"/>
      <c r="C20" s="121"/>
      <c r="D20" s="121"/>
      <c r="E20" s="121"/>
      <c r="F20" s="121"/>
      <c r="G20" s="121"/>
      <c r="H20" s="121"/>
      <c r="I20" s="121"/>
      <c r="J20" s="121"/>
      <c r="K20" s="121"/>
      <c r="L20" s="121"/>
      <c r="M20" s="124"/>
      <c r="N20" s="134"/>
    </row>
    <row r="21" spans="1:14">
      <c r="A21" s="338"/>
      <c r="B21" s="390" t="s">
        <v>878</v>
      </c>
      <c r="C21" s="388"/>
      <c r="D21" s="388"/>
      <c r="E21" s="388"/>
      <c r="F21" s="388"/>
      <c r="G21" s="388"/>
      <c r="H21" s="388"/>
      <c r="I21" s="388"/>
      <c r="J21" s="388"/>
      <c r="K21" s="388"/>
      <c r="L21" s="388"/>
      <c r="M21" s="178"/>
      <c r="N21" s="127"/>
    </row>
    <row r="22" spans="1:14">
      <c r="A22" s="338"/>
      <c r="B22" s="336"/>
      <c r="C22" s="337"/>
      <c r="D22" s="337"/>
      <c r="E22" s="337"/>
      <c r="F22" s="337"/>
      <c r="G22" s="337"/>
      <c r="H22" s="119"/>
      <c r="I22" s="119"/>
      <c r="J22" s="122"/>
      <c r="K22" s="116"/>
      <c r="L22" s="116"/>
      <c r="M22" s="117"/>
      <c r="N22" s="116"/>
    </row>
    <row r="23" spans="1:14">
      <c r="A23" s="338"/>
      <c r="B23" s="336"/>
      <c r="C23" s="337"/>
      <c r="D23" s="337"/>
      <c r="E23" s="337"/>
      <c r="F23" s="337"/>
      <c r="G23" s="337"/>
      <c r="H23" s="337"/>
      <c r="I23" s="337"/>
      <c r="J23" s="337"/>
      <c r="K23" s="337"/>
      <c r="L23" s="337"/>
      <c r="M23" s="343"/>
      <c r="N23" s="116"/>
    </row>
    <row r="24" spans="1:14">
      <c r="A24" s="338"/>
      <c r="B24" s="118"/>
      <c r="C24" s="119"/>
      <c r="D24" s="119"/>
      <c r="E24" s="119"/>
      <c r="F24" s="119"/>
      <c r="G24" s="119"/>
      <c r="H24" s="119"/>
      <c r="I24" s="119"/>
      <c r="J24" s="122"/>
      <c r="K24" s="116"/>
      <c r="L24" s="116"/>
      <c r="M24" s="117"/>
      <c r="N24" s="116"/>
    </row>
    <row r="25" spans="1:14" ht="14.1" thickBot="1">
      <c r="A25" s="305"/>
      <c r="B25" s="339"/>
      <c r="C25" s="340"/>
      <c r="D25" s="340"/>
      <c r="E25" s="340"/>
      <c r="F25" s="340"/>
      <c r="G25" s="340"/>
      <c r="H25" s="340"/>
      <c r="I25" s="340"/>
      <c r="J25" s="340"/>
      <c r="K25" s="340"/>
      <c r="L25" s="340"/>
      <c r="M25" s="176"/>
      <c r="N25" s="119"/>
    </row>
    <row r="26" spans="1:14" ht="14.1" thickBot="1">
      <c r="A26" s="278" t="s">
        <v>57</v>
      </c>
      <c r="B26" s="295"/>
      <c r="C26" s="296"/>
      <c r="D26" s="296"/>
      <c r="E26" s="296"/>
      <c r="F26" s="296"/>
      <c r="G26" s="296"/>
      <c r="H26" s="296"/>
      <c r="I26" s="296"/>
      <c r="J26" s="296"/>
      <c r="K26" s="296"/>
      <c r="L26" s="296"/>
      <c r="M26" s="297"/>
      <c r="N26" s="125"/>
    </row>
    <row r="27" spans="1:14" ht="32.1" customHeight="1" thickBot="1">
      <c r="A27" s="294"/>
      <c r="C27" s="286" t="s">
        <v>42</v>
      </c>
      <c r="D27" s="287"/>
      <c r="E27" s="105" t="e">
        <f ca="1">IF(VLOOKUP($A$2,Table1[[Practice no.]:[1]],31,FALSE)="N/A","",VLOOKUP($A$2,Table1[[Practice no.]:[1]],31,FALSE))</f>
        <v>#VALUE!</v>
      </c>
      <c r="F27" s="286" t="s">
        <v>520</v>
      </c>
      <c r="G27" s="287"/>
      <c r="H27" s="105" t="e">
        <f ca="1">IF(VLOOKUP($A$2,Table1[[Practice no.]:[7]],37,FALSE)="N/A","",VLOOKUP($A$2,Table1[[Practice no.]:[7]],37,FALSE))</f>
        <v>#VALUE!</v>
      </c>
      <c r="M27" s="107"/>
    </row>
    <row r="28" spans="1:14" ht="32.1" customHeight="1" thickBot="1">
      <c r="A28" s="294"/>
      <c r="C28" s="286" t="s">
        <v>44</v>
      </c>
      <c r="D28" s="287"/>
      <c r="E28" s="105" t="e">
        <f ca="1">IF(VLOOKUP($A$2,Table1[[Practice no.]:[2]],32,FALSE)="N/A","",VLOOKUP($A$2,Table1[[Practice no.]:[2]],32,FALSE))</f>
        <v>#VALUE!</v>
      </c>
      <c r="F28" s="286" t="s">
        <v>45</v>
      </c>
      <c r="G28" s="287"/>
      <c r="H28" s="105" t="e">
        <f ca="1">IF(VLOOKUP($A$2,Table1[[Practice no.]:[8]],38,FALSE)="N/A","",VLOOKUP($A$2,Table1[[Practice no.]:[8]],38,FALSE))</f>
        <v>#VALUE!</v>
      </c>
      <c r="M28" s="107"/>
    </row>
    <row r="29" spans="1:14" ht="32.1" customHeight="1" thickBot="1">
      <c r="A29" s="294"/>
      <c r="C29" s="286" t="s">
        <v>46</v>
      </c>
      <c r="D29" s="287"/>
      <c r="E29" s="105" t="e">
        <f ca="1">IF(VLOOKUP($A$2,Table1[[Practice no.]:[3]],33,FALSE)="N/A","",VLOOKUP($A$2,Table1[[Practice no.]:[3]],33,FALSE))</f>
        <v>#VALUE!</v>
      </c>
      <c r="F29" s="286" t="s">
        <v>47</v>
      </c>
      <c r="G29" s="287"/>
      <c r="H29" s="105" t="e">
        <f ca="1">IF(VLOOKUP($A$2,Table1[[Practice no.]:[9]],39,FALSE)="N/A","",VLOOKUP($A$2,Table1[[Practice no.]:[9]],39,FALSE))</f>
        <v>#VALUE!</v>
      </c>
      <c r="M29" s="107"/>
    </row>
    <row r="30" spans="1:14" ht="32.1" customHeight="1" thickBot="1">
      <c r="A30" s="294"/>
      <c r="C30" s="286" t="s">
        <v>48</v>
      </c>
      <c r="D30" s="287"/>
      <c r="E30" s="105" t="e">
        <f ca="1">IF(VLOOKUP($A$2,Table1[[Practice no.]:[4]],34,FALSE)="N/A","",VLOOKUP($A$2,Table1[[Practice no.]:[4]],34,FALSE))</f>
        <v>#VALUE!</v>
      </c>
      <c r="F30" s="286" t="s">
        <v>49</v>
      </c>
      <c r="G30" s="287"/>
      <c r="H30" s="105" t="e">
        <f ca="1">IF(VLOOKUP($A$2,Table1[[Practice no.]:[10]],40,FALSE)="N/A","",VLOOKUP($A$2,Table1[[Practice no.]:[10]],40,FALSE))</f>
        <v>#VALUE!</v>
      </c>
      <c r="M30" s="107"/>
    </row>
    <row r="31" spans="1:14" ht="32.1" customHeight="1" thickBot="1">
      <c r="A31" s="294"/>
      <c r="C31" s="286" t="s">
        <v>50</v>
      </c>
      <c r="D31" s="287"/>
      <c r="E31" s="105" t="e">
        <f ca="1">IF(VLOOKUP($A$2,Table1[[Practice no.]:[5]],35,FALSE)="N/A","",VLOOKUP($A$2,Table1[[Practice no.]:[5]],35,FALSE))</f>
        <v>#VALUE!</v>
      </c>
      <c r="F31" s="286" t="s">
        <v>51</v>
      </c>
      <c r="G31" s="287"/>
      <c r="H31" s="105" t="e">
        <f ca="1">IF(VLOOKUP($A$2,Table1[[Practice no.]:[11]],41,FALSE)="N/A","",VLOOKUP($A$2,Table1[[Practice no.]:[11]],41,FALSE))</f>
        <v>#VALUE!</v>
      </c>
      <c r="M31" s="107"/>
    </row>
    <row r="32" spans="1:14" ht="32.1" customHeight="1" thickBot="1">
      <c r="A32" s="294"/>
      <c r="C32" s="286" t="s">
        <v>52</v>
      </c>
      <c r="D32" s="287"/>
      <c r="E32" s="105" t="e">
        <f ca="1">IF(VLOOKUP($A$2,Table1[[Practice no.]:[6]],36,FALSE)="N/A","",VLOOKUP($A$2,Table1[[Practice no.]:[6]],36,FALSE))</f>
        <v>#VALUE!</v>
      </c>
      <c r="F32" s="286" t="s">
        <v>53</v>
      </c>
      <c r="G32" s="287"/>
      <c r="H32" s="105" t="e">
        <f ca="1">IF(VLOOKUP($A$2,Table1[[Practice no.]:[12]],42,FALSE)="N/A","",VLOOKUP($A$2,Table1[[Practice no.]:[12]],42,FALSE))</f>
        <v>#VALUE!</v>
      </c>
      <c r="M32" s="107"/>
    </row>
    <row r="33" spans="1:14" ht="14.1" thickBot="1">
      <c r="A33" s="279"/>
      <c r="B33" s="288"/>
      <c r="C33" s="289"/>
      <c r="D33" s="289"/>
      <c r="E33" s="289"/>
      <c r="F33" s="289"/>
      <c r="G33" s="289"/>
      <c r="H33" s="289"/>
      <c r="I33" s="289"/>
      <c r="J33" s="289"/>
      <c r="K33" s="289"/>
      <c r="L33" s="289"/>
      <c r="M33" s="290"/>
      <c r="N33" s="125"/>
    </row>
    <row r="34" spans="1:14" ht="252.75" customHeight="1" thickBot="1">
      <c r="A34" s="92" t="s">
        <v>521</v>
      </c>
      <c r="B34" s="291" t="s">
        <v>879</v>
      </c>
      <c r="C34" s="292"/>
      <c r="D34" s="292"/>
      <c r="E34" s="292"/>
      <c r="F34" s="292"/>
      <c r="G34" s="292"/>
      <c r="H34" s="292"/>
      <c r="I34" s="292"/>
      <c r="J34" s="292"/>
      <c r="K34" s="292"/>
      <c r="L34" s="292"/>
      <c r="M34" s="293"/>
      <c r="N34" s="122"/>
    </row>
    <row r="35" spans="1:14" ht="80.849999999999994" customHeight="1">
      <c r="A35" s="278" t="s">
        <v>523</v>
      </c>
      <c r="B35" s="394" t="s">
        <v>880</v>
      </c>
      <c r="C35" s="362"/>
      <c r="D35" s="362"/>
      <c r="E35" s="362"/>
      <c r="F35" s="362"/>
      <c r="G35" s="362"/>
      <c r="H35" s="362"/>
      <c r="I35" s="362"/>
      <c r="J35" s="362"/>
      <c r="K35" s="362"/>
      <c r="L35" s="362"/>
      <c r="M35" s="363"/>
      <c r="N35" s="133"/>
    </row>
    <row r="36" spans="1:14" ht="193.35" customHeight="1" thickBot="1">
      <c r="A36" s="279"/>
      <c r="B36" s="364"/>
      <c r="C36" s="365"/>
      <c r="D36" s="365"/>
      <c r="E36" s="365"/>
      <c r="F36" s="365"/>
      <c r="G36" s="365"/>
      <c r="H36" s="365"/>
      <c r="I36" s="365"/>
      <c r="J36" s="365"/>
      <c r="K36" s="365"/>
      <c r="L36" s="365"/>
      <c r="M36" s="366"/>
      <c r="N36" s="133"/>
    </row>
  </sheetData>
  <sheetProtection sheet="1" objects="1" scenarios="1"/>
  <mergeCells count="49">
    <mergeCell ref="B2:M2"/>
    <mergeCell ref="O2:Q2"/>
    <mergeCell ref="S2:U2"/>
    <mergeCell ref="B3:M3"/>
    <mergeCell ref="A4:A14"/>
    <mergeCell ref="B4:M4"/>
    <mergeCell ref="C5:D6"/>
    <mergeCell ref="C7:D8"/>
    <mergeCell ref="F7:G7"/>
    <mergeCell ref="F8:G8"/>
    <mergeCell ref="C9:D10"/>
    <mergeCell ref="G9:H9"/>
    <mergeCell ref="G10:H10"/>
    <mergeCell ref="C11:D12"/>
    <mergeCell ref="F11:G11"/>
    <mergeCell ref="H11:I11"/>
    <mergeCell ref="F12:G12"/>
    <mergeCell ref="H12:I12"/>
    <mergeCell ref="B13:M13"/>
    <mergeCell ref="B14:M14"/>
    <mergeCell ref="A15:A17"/>
    <mergeCell ref="C29:D29"/>
    <mergeCell ref="B33:M33"/>
    <mergeCell ref="A18:A19"/>
    <mergeCell ref="B18:M19"/>
    <mergeCell ref="H23:M23"/>
    <mergeCell ref="B25:G25"/>
    <mergeCell ref="H25:L25"/>
    <mergeCell ref="A20:A25"/>
    <mergeCell ref="B21:F21"/>
    <mergeCell ref="G21:L21"/>
    <mergeCell ref="B22:G22"/>
    <mergeCell ref="B23:G23"/>
    <mergeCell ref="B34:M34"/>
    <mergeCell ref="A35:A36"/>
    <mergeCell ref="B35:M36"/>
    <mergeCell ref="F29:G29"/>
    <mergeCell ref="C30:D30"/>
    <mergeCell ref="F30:G30"/>
    <mergeCell ref="C31:D31"/>
    <mergeCell ref="F31:G31"/>
    <mergeCell ref="C32:D32"/>
    <mergeCell ref="F32:G32"/>
    <mergeCell ref="A26:A33"/>
    <mergeCell ref="B26:M26"/>
    <mergeCell ref="C27:D27"/>
    <mergeCell ref="F27:G27"/>
    <mergeCell ref="C28:D28"/>
    <mergeCell ref="F28:G28"/>
  </mergeCells>
  <pageMargins left="0.7" right="0.7" top="0.75" bottom="0.75" header="0.3" footer="0.3"/>
  <headerFooter>
    <oddFooter>&amp;C_x000D_&amp;1#&amp;"Calibri"&amp;8&amp;K000000 INTERNAL. This information is accessible to ADB Management and staff. It may be shared outside ADB with appropriate permission.</oddFooter>
  </headerFooter>
  <drawing r:id="rId1"/>
</worksheet>
</file>

<file path=xl/worksheets/sheet7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1D814EB-80E4-489F-9694-6480C2FC5FFC}">
  <sheetPr codeName="Sheet70"/>
  <dimension ref="A1:U36"/>
  <sheetViews>
    <sheetView zoomScale="70" zoomScaleNormal="70" workbookViewId="0">
      <pane ySplit="2" topLeftCell="A30" activePane="bottomLeft" state="frozen"/>
      <selection pane="bottomLeft" activeCell="A2" sqref="A2"/>
      <selection activeCell="A2" sqref="A2"/>
    </sheetView>
  </sheetViews>
  <sheetFormatPr defaultColWidth="8.85546875" defaultRowHeight="12.95"/>
  <cols>
    <col min="1" max="1" width="15.28515625" style="106" customWidth="1"/>
    <col min="2" max="13" width="11.85546875" style="106" customWidth="1"/>
    <col min="14" max="14" width="5.140625" style="106" customWidth="1"/>
    <col min="15" max="16" width="8.85546875" style="106"/>
    <col min="17" max="17" width="8.85546875" style="106" customWidth="1"/>
    <col min="18" max="18" width="2.28515625" style="106" customWidth="1"/>
    <col min="19" max="16384" width="8.85546875" style="106"/>
  </cols>
  <sheetData>
    <row r="1" spans="1:21" ht="14.1" thickBot="1"/>
    <row r="2" spans="1:21" ht="22.35" customHeight="1" thickBot="1">
      <c r="A2" s="89" t="e" cm="1">
        <f t="array" aca="1" ref="A2" ca="1">MID(CELL("filename",A2),FIND("]",CELL("filename",A2))+1,255)</f>
        <v>#VALUE!</v>
      </c>
      <c r="B2" s="318" t="e">
        <f ca="1">IF(VLOOKUP(A2,'Raw Data'!C6:D154,2,FALSE)="","",VLOOKUP(A2,'Raw Data'!C6:D154,2,FALSE))</f>
        <v>#VALUE!</v>
      </c>
      <c r="C2" s="319"/>
      <c r="D2" s="319"/>
      <c r="E2" s="319"/>
      <c r="F2" s="319"/>
      <c r="G2" s="319"/>
      <c r="H2" s="319"/>
      <c r="I2" s="319"/>
      <c r="J2" s="319"/>
      <c r="K2" s="319"/>
      <c r="L2" s="319"/>
      <c r="M2" s="320"/>
      <c r="N2" s="136"/>
      <c r="O2" s="386" t="str">
        <f>HYPERLINK("#'National level'!A15","Back to National level sheet")</f>
        <v>Back to National level sheet</v>
      </c>
      <c r="P2" s="321"/>
      <c r="Q2" s="321"/>
      <c r="S2" s="387" t="str">
        <f>HYPERLINK("#'Project level'!A21","Back to Project level sheet")</f>
        <v>Back to Project level sheet</v>
      </c>
      <c r="T2" s="387"/>
      <c r="U2" s="387"/>
    </row>
    <row r="3" spans="1:21" ht="174" customHeight="1" thickBot="1">
      <c r="A3" s="90" t="s">
        <v>500</v>
      </c>
      <c r="B3" s="323" t="s">
        <v>881</v>
      </c>
      <c r="C3" s="324"/>
      <c r="D3" s="324"/>
      <c r="E3" s="324"/>
      <c r="F3" s="324"/>
      <c r="G3" s="324"/>
      <c r="H3" s="324"/>
      <c r="I3" s="324"/>
      <c r="J3" s="324"/>
      <c r="K3" s="324"/>
      <c r="L3" s="324"/>
      <c r="M3" s="325"/>
      <c r="N3" s="122"/>
    </row>
    <row r="4" spans="1:21" ht="14.1" thickBot="1">
      <c r="A4" s="278" t="s">
        <v>502</v>
      </c>
      <c r="B4" s="295"/>
      <c r="C4" s="296"/>
      <c r="D4" s="296"/>
      <c r="E4" s="296"/>
      <c r="F4" s="296"/>
      <c r="G4" s="296"/>
      <c r="H4" s="296"/>
      <c r="I4" s="296"/>
      <c r="J4" s="296"/>
      <c r="K4" s="296"/>
      <c r="L4" s="296"/>
      <c r="M4" s="297"/>
      <c r="N4" s="125"/>
    </row>
    <row r="5" spans="1:21" ht="26.85" customHeight="1" thickBot="1">
      <c r="A5" s="294"/>
      <c r="C5" s="326" t="s">
        <v>77</v>
      </c>
      <c r="D5" s="327"/>
      <c r="E5" s="93" t="s">
        <v>78</v>
      </c>
      <c r="F5" s="93" t="s">
        <v>79</v>
      </c>
      <c r="G5" s="93" t="s">
        <v>80</v>
      </c>
      <c r="H5" s="93" t="s">
        <v>81</v>
      </c>
      <c r="I5" s="93" t="s">
        <v>82</v>
      </c>
      <c r="M5" s="107"/>
    </row>
    <row r="6" spans="1:21" ht="15" thickBot="1">
      <c r="A6" s="294"/>
      <c r="C6" s="328"/>
      <c r="D6" s="329"/>
      <c r="E6" s="94" t="e">
        <f ca="1">IF(VLOOKUP($A$2,Table1[[Practice no.]:[Mt]],3,FALSE)="N/A","",VLOOKUP($A$2,Table1[[Practice no.]:[Mt]],3,FALSE))</f>
        <v>#VALUE!</v>
      </c>
      <c r="F6" s="94" t="e">
        <f ca="1">IF(VLOOKUP($A$2,Table1[[Practice no.]:[F]],4,FALSE)="N/A","",VLOOKUP($A$2,Table1[[Practice no.]:[F]],4,FALSE))</f>
        <v>#VALUE!</v>
      </c>
      <c r="G6" s="94" t="e">
        <f ca="1">IF(VLOOKUP($A$2,Table1[[Practice no.]:[A]],5,FALSE)="N/A","",VLOOKUP($A$2,Table1[[Practice no.]:[A]],5,FALSE))</f>
        <v>#VALUE!</v>
      </c>
      <c r="H6" s="94" t="e">
        <f ca="1">IF(VLOOKUP($A$2,Table1[[Practice no.]:[T]],6,FALSE)="N/A","",VLOOKUP($A$2,Table1[[Practice no.]:[T]],6,FALSE))</f>
        <v>#VALUE!</v>
      </c>
      <c r="I6" s="94" t="e">
        <f ca="1">IF(VLOOKUP($A$2,Table1[[Practice no.]:[PI]],7,FALSE)="N/A","",VLOOKUP($A$2,Table1[[Practice no.]:[PI]],7,FALSE))</f>
        <v>#VALUE!</v>
      </c>
      <c r="M6" s="107"/>
    </row>
    <row r="7" spans="1:21" ht="26.85" customHeight="1" thickBot="1">
      <c r="A7" s="294"/>
      <c r="C7" s="326" t="s">
        <v>83</v>
      </c>
      <c r="D7" s="327"/>
      <c r="E7" s="95" t="s">
        <v>84</v>
      </c>
      <c r="F7" s="330" t="s">
        <v>85</v>
      </c>
      <c r="G7" s="331"/>
      <c r="H7" s="95" t="s">
        <v>86</v>
      </c>
      <c r="I7" s="95" t="s">
        <v>87</v>
      </c>
      <c r="M7" s="107"/>
    </row>
    <row r="8" spans="1:21" ht="15" thickBot="1">
      <c r="A8" s="294"/>
      <c r="C8" s="328"/>
      <c r="D8" s="329"/>
      <c r="E8" s="94" t="e">
        <f ca="1">IF(VLOOKUP($A$2,Table1[[Practice no.]:[LR]],8,FALSE)="N/A","",VLOOKUP(A$2,Table1[[Practice no.]:[LR]],8,FALSE))</f>
        <v>#VALUE!</v>
      </c>
      <c r="F8" s="311" t="e">
        <f ca="1">IF(VLOOKUP($A$2,Table1[[Practice no.]:[PH]],9,FALSE)="N/A","",VLOOKUP($A$2,Table1[[Practice no.]:[PH]],9,FALSE))</f>
        <v>#VALUE!</v>
      </c>
      <c r="G8" s="312"/>
      <c r="H8" s="94" t="e">
        <f ca="1">IF(VLOOKUP($A$2,Table1[[Practice no.]:[EH]],10,FALSE)="N/A","",VLOOKUP($A$2,Table1[[Practice no.]:[EH]],10,FALSE))</f>
        <v>#VALUE!</v>
      </c>
      <c r="I8" s="94" t="e">
        <f ca="1">IF(VLOOKUP($A$2,Table1[[Practice no.]:[UR]],11,FALSE)="N/A","",VLOOKUP($A$2,Table1[[Practice no.]:[UR]],11,FALSE))</f>
        <v>#VALUE!</v>
      </c>
      <c r="M8" s="107"/>
    </row>
    <row r="9" spans="1:21" ht="26.85" customHeight="1" thickBot="1">
      <c r="A9" s="294"/>
      <c r="C9" s="332" t="s">
        <v>88</v>
      </c>
      <c r="D9" s="333"/>
      <c r="E9" s="95" t="s">
        <v>89</v>
      </c>
      <c r="F9" s="95" t="s">
        <v>90</v>
      </c>
      <c r="G9" s="330" t="s">
        <v>91</v>
      </c>
      <c r="H9" s="331"/>
      <c r="I9" s="95" t="s">
        <v>92</v>
      </c>
      <c r="M9" s="107"/>
    </row>
    <row r="10" spans="1:21" ht="15" thickBot="1">
      <c r="A10" s="294"/>
      <c r="C10" s="334"/>
      <c r="D10" s="335"/>
      <c r="E10" s="94" t="e">
        <f ca="1">IF(VLOOKUP($A$2,Table1[[Practice no.]:[P]],12,FALSE)="N/A","",VLOOKUP($A$2,Table1[[Practice no.]:[P]],12,FALSE))</f>
        <v>#VALUE!</v>
      </c>
      <c r="F10" s="94" t="e">
        <f ca="1">IF(VLOOKUP($A$2,Table1[[Practice no.]:[D]],13,FALSE)="N/A","",VLOOKUP($A$2,Table1[[Practice no.]:[D]],13,FALSE))</f>
        <v>#VALUE!</v>
      </c>
      <c r="G10" s="313" t="e">
        <f ca="1">IF(VLOOKUP($A$2,Table1[[Practice no.]:[C]],14,FALSE)="N/A","",VLOOKUP($A$2,Table1[[Practice no.]:[C]],14,FALSE))</f>
        <v>#VALUE!</v>
      </c>
      <c r="H10" s="314"/>
      <c r="I10" s="96" t="e">
        <f ca="1">IF(VLOOKUP($A$2,Table1[[Practice no.]:[M]],15,FALSE)="N/A","",VLOOKUP($A$2,Table1[[Practice no.]:[M]],15,FALSE))</f>
        <v>#VALUE!</v>
      </c>
      <c r="M10" s="107"/>
    </row>
    <row r="11" spans="1:21" ht="14.1" customHeight="1" thickBot="1">
      <c r="A11" s="294"/>
      <c r="C11" s="332" t="s">
        <v>93</v>
      </c>
      <c r="D11" s="333"/>
      <c r="E11" s="95" t="s">
        <v>94</v>
      </c>
      <c r="F11" s="330" t="s">
        <v>95</v>
      </c>
      <c r="G11" s="331"/>
      <c r="H11" s="330" t="s">
        <v>96</v>
      </c>
      <c r="I11" s="331"/>
      <c r="M11" s="107"/>
    </row>
    <row r="12" spans="1:21" ht="15" thickBot="1">
      <c r="A12" s="294"/>
      <c r="C12" s="334"/>
      <c r="D12" s="335"/>
      <c r="E12" s="94" t="e">
        <f ca="1">IF(VLOOKUP($A$2,Table1[[Practice no.]:[In]],16,FALSE)="N/A","",VLOOKUP($A$2,Table1[[Practice no.]:[In]],16,FALSE))</f>
        <v>#VALUE!</v>
      </c>
      <c r="F12" s="311" t="e">
        <f ca="1">IF(VLOOKUP($A$2,Table1[[Practice no.]:[Pr]],17,FALSE)="N/A","",VLOOKUP($A$2,Table1[[Practice no.]:[Pr]],17,FALSE))</f>
        <v>#VALUE!</v>
      </c>
      <c r="G12" s="312"/>
      <c r="H12" s="313" t="e">
        <f ca="1">IF(VLOOKUP($A$2,Table1[[Practice no.]:[Tr]],18,FALSE)="N/A","",VLOOKUP($A$2,Table1[[Practice no.]:[Tr]],18,FALSE))</f>
        <v>#VALUE!</v>
      </c>
      <c r="I12" s="314"/>
      <c r="M12" s="107"/>
    </row>
    <row r="13" spans="1:21">
      <c r="A13" s="294"/>
      <c r="B13" s="315"/>
      <c r="C13" s="316"/>
      <c r="D13" s="316"/>
      <c r="E13" s="316"/>
      <c r="F13" s="316"/>
      <c r="G13" s="316"/>
      <c r="H13" s="316"/>
      <c r="I13" s="316"/>
      <c r="J13" s="316"/>
      <c r="K13" s="316"/>
      <c r="L13" s="316"/>
      <c r="M13" s="317"/>
      <c r="N13" s="125"/>
    </row>
    <row r="14" spans="1:21" ht="14.1" thickBot="1">
      <c r="A14" s="279"/>
      <c r="B14" s="288"/>
      <c r="C14" s="289"/>
      <c r="D14" s="289"/>
      <c r="E14" s="289"/>
      <c r="F14" s="289"/>
      <c r="G14" s="289"/>
      <c r="H14" s="289"/>
      <c r="I14" s="289"/>
      <c r="J14" s="289"/>
      <c r="K14" s="289"/>
      <c r="L14" s="289"/>
      <c r="M14" s="290"/>
      <c r="N14" s="125"/>
    </row>
    <row r="15" spans="1:21">
      <c r="A15" s="278" t="s">
        <v>503</v>
      </c>
      <c r="B15" s="97">
        <v>1</v>
      </c>
      <c r="C15" s="97">
        <v>2</v>
      </c>
      <c r="D15" s="97">
        <v>3</v>
      </c>
      <c r="E15" s="98">
        <v>4</v>
      </c>
      <c r="F15" s="98">
        <v>5</v>
      </c>
      <c r="G15" s="98">
        <v>6</v>
      </c>
      <c r="H15" s="99">
        <v>7</v>
      </c>
      <c r="I15" s="99">
        <v>8</v>
      </c>
      <c r="J15" s="99">
        <v>9</v>
      </c>
      <c r="K15" s="100">
        <v>10</v>
      </c>
      <c r="L15" s="100">
        <v>11</v>
      </c>
      <c r="M15" s="100">
        <v>12</v>
      </c>
      <c r="N15" s="137"/>
    </row>
    <row r="16" spans="1:21" ht="17.100000000000001" thickBot="1">
      <c r="A16" s="294"/>
      <c r="B16" s="101" t="s">
        <v>504</v>
      </c>
      <c r="C16" s="101" t="s">
        <v>505</v>
      </c>
      <c r="D16" s="101" t="s">
        <v>506</v>
      </c>
      <c r="E16" s="102" t="s">
        <v>507</v>
      </c>
      <c r="F16" s="102" t="s">
        <v>508</v>
      </c>
      <c r="G16" s="102" t="s">
        <v>509</v>
      </c>
      <c r="H16" s="103" t="s">
        <v>510</v>
      </c>
      <c r="I16" s="103" t="s">
        <v>511</v>
      </c>
      <c r="J16" s="103" t="s">
        <v>512</v>
      </c>
      <c r="K16" s="104" t="s">
        <v>513</v>
      </c>
      <c r="L16" s="104" t="s">
        <v>514</v>
      </c>
      <c r="M16" s="104" t="s">
        <v>515</v>
      </c>
      <c r="N16" s="137"/>
    </row>
    <row r="17" spans="1:14" ht="23.1" customHeight="1" thickBot="1">
      <c r="A17" s="279"/>
      <c r="B17" s="112" t="e">
        <f ca="1">IF(VLOOKUP($A$2,Table1[[Practice no.]:[ 1 C02]],19,FALSE)="N/A","",VLOOKUP(VLOOKUP($A$2,Table1[[Practice no.]:[ 1 C02]],19,FALSE),List!$A$2:$B$3,2,FALSE))</f>
        <v>#VALUE!</v>
      </c>
      <c r="C17" s="112" t="e">
        <f ca="1">IF(VLOOKUP($A$2,Table1[[Practice no.]:[2 Res]],20,FALSE)="N/A","",VLOOKUP(VLOOKUP($A$2,Table1[[Practice no.]:[2 Res]],20,FALSE),List!$A$2:$B$3,2,FALSE))</f>
        <v>#VALUE!</v>
      </c>
      <c r="D17" s="112" t="e">
        <f ca="1">IF(VLOOKUP($A$2,Table1[[Practice no.]:[3 W&amp;L]],21,FALSE)="N/A","",VLOOKUP(VLOOKUP($A$2,Table1[[Practice no.]:[3 W&amp;L]],21,FALSE),List!$A$2:$B$3,2,FALSE))</f>
        <v>#VALUE!</v>
      </c>
      <c r="E17" s="112" t="e">
        <f ca="1">IF(VLOOKUP($A$2,Table1[[Practice no.]:[4 
Pol]],22,FALSE)="N/A","",VLOOKUP(VLOOKUP($A$2,Table1[[Practice no.]:[4 
Pol]],22,FALSE),List!$A$2:$B$3,2,FALSE))</f>
        <v>#VALUE!</v>
      </c>
      <c r="F17" s="112" t="e">
        <f ca="1">IF(VLOOKUP($A$2,Table1[[Practice no.]:[5 QoL]],23,FALSE)="N/A","",VLOOKUP(VLOOKUP($A$2,Table1[[Practice no.]:[5 QoL]],23,FALSE),List!$A$2:$B$3,2,FALSE))</f>
        <v>#VALUE!</v>
      </c>
      <c r="G17" s="112" t="e">
        <f ca="1">IF(VLOOKUP($A$2,Table1[[Practice no.]:[6 
Bio]],24,FALSE)="N/A","",VLOOKUP(VLOOKUP($A$2,Table1[[Practice no.]:[6 
Bio]],24,FALSE),List!$A$2:$B$3,2,FALSE))</f>
        <v>#VALUE!</v>
      </c>
      <c r="H17" s="112" t="e">
        <f ca="1">IF(VLOOKUP($A$2,Table1[[Practice no.]:[7 
Dis]],25,FALSE)="N/A","",VLOOKUP(VLOOKUP($A$2,Table1[[Practice no.]:[7 
Dis]],25,FALSE),List!$A$2:$B$3,2,FALSE))</f>
        <v>#VALUE!</v>
      </c>
      <c r="I17" s="112" t="e">
        <f ca="1">IF(VLOOKUP($A$2,Table1[[Practice no.]:[8 
Mat]],26,FALSE)="N/A","",VLOOKUP(VLOOKUP($A$2,Table1[[Practice no.]:[8 
Mat]],26,FALSE),List!$A$2:$B$3,2,FALSE))</f>
        <v>#VALUE!</v>
      </c>
      <c r="J17" s="112" t="e">
        <f ca="1">IF(VLOOKUP($A$2,Table1[[Practice no.]:[9 
Inc]],27,FALSE)="N/A","",VLOOKUP(VLOOKUP($A$2,Table1[[Practice no.]:[9 
Inc]],27,FALSE),List!$A$2:$B$3,2,FALSE))</f>
        <v>#VALUE!</v>
      </c>
      <c r="K17" s="112" t="e">
        <f ca="1">IF(VLOOKUP($A$2,Table1[[Practice no.]:[10 Con]],28,FALSE)="N/A","",VLOOKUP(VLOOKUP($A$2,Table1[[Practice no.]:[10 Con]],28,FALSE),List!$A$2:$B$3,2,FALSE))</f>
        <v>#VALUE!</v>
      </c>
      <c r="L17" s="112" t="e">
        <f ca="1">IF(VLOOKUP($A$2,Table1[[Practice no.]:[11 Saf]],29,FALSE)="N/A","",VLOOKUP(VLOOKUP($A$2,Table1[[Practice no.]:[11 Saf]],29,FALSE),List!$A$2:$B$3,2,FALSE))</f>
        <v>#VALUE!</v>
      </c>
      <c r="M17" s="112" t="e">
        <f ca="1">IF(VLOOKUP($A$2,Table1[[Practice no.]:[12 Aff]],30,FALSE)="N/A","",VLOOKUP(VLOOKUP($A$2,Table1[[Practice no.]:[12 Aff]],30,FALSE),List!$A$2:$B$3,2,FALSE))</f>
        <v>#VALUE!</v>
      </c>
      <c r="N17" s="138"/>
    </row>
    <row r="18" spans="1:14" ht="125.85" customHeight="1">
      <c r="A18" s="278" t="s">
        <v>516</v>
      </c>
      <c r="B18" s="298" t="s">
        <v>882</v>
      </c>
      <c r="C18" s="299"/>
      <c r="D18" s="299"/>
      <c r="E18" s="299"/>
      <c r="F18" s="299"/>
      <c r="G18" s="299"/>
      <c r="H18" s="299"/>
      <c r="I18" s="299"/>
      <c r="J18" s="299"/>
      <c r="K18" s="299"/>
      <c r="L18" s="299"/>
      <c r="M18" s="300"/>
      <c r="N18" s="133"/>
    </row>
    <row r="19" spans="1:14" ht="285.75" customHeight="1" thickBot="1">
      <c r="A19" s="279"/>
      <c r="B19" s="301"/>
      <c r="C19" s="302"/>
      <c r="D19" s="302"/>
      <c r="E19" s="302"/>
      <c r="F19" s="302"/>
      <c r="G19" s="302"/>
      <c r="H19" s="302"/>
      <c r="I19" s="302"/>
      <c r="J19" s="302"/>
      <c r="K19" s="302"/>
      <c r="L19" s="302"/>
      <c r="M19" s="303"/>
      <c r="N19" s="133"/>
    </row>
    <row r="20" spans="1:14" ht="125.1" customHeight="1">
      <c r="A20" s="304" t="s">
        <v>518</v>
      </c>
      <c r="B20" s="120"/>
      <c r="C20" s="121"/>
      <c r="D20" s="121"/>
      <c r="E20" s="121"/>
      <c r="F20" s="121"/>
      <c r="G20" s="121"/>
      <c r="H20" s="121"/>
      <c r="I20" s="121"/>
      <c r="J20" s="121"/>
      <c r="K20" s="121"/>
      <c r="L20" s="121"/>
      <c r="M20" s="124"/>
      <c r="N20" s="134"/>
    </row>
    <row r="21" spans="1:14">
      <c r="A21" s="338"/>
      <c r="B21" s="390" t="s">
        <v>883</v>
      </c>
      <c r="C21" s="388"/>
      <c r="D21" s="388"/>
      <c r="E21" s="388"/>
      <c r="F21" s="388"/>
      <c r="G21" s="388"/>
      <c r="H21" s="388"/>
      <c r="I21" s="388"/>
      <c r="J21" s="388"/>
      <c r="K21" s="388"/>
      <c r="L21" s="388"/>
      <c r="M21" s="178"/>
      <c r="N21" s="127"/>
    </row>
    <row r="22" spans="1:14">
      <c r="A22" s="338"/>
      <c r="B22" s="336"/>
      <c r="C22" s="337"/>
      <c r="D22" s="337"/>
      <c r="E22" s="337"/>
      <c r="F22" s="337"/>
      <c r="G22" s="337"/>
      <c r="H22" s="119"/>
      <c r="I22" s="119"/>
      <c r="J22" s="122"/>
      <c r="K22" s="116"/>
      <c r="L22" s="116"/>
      <c r="M22" s="117"/>
      <c r="N22" s="116"/>
    </row>
    <row r="23" spans="1:14">
      <c r="A23" s="338"/>
      <c r="B23" s="336"/>
      <c r="C23" s="337"/>
      <c r="D23" s="337"/>
      <c r="E23" s="337"/>
      <c r="F23" s="337"/>
      <c r="G23" s="337"/>
      <c r="H23" s="337"/>
      <c r="I23" s="337"/>
      <c r="J23" s="337"/>
      <c r="K23" s="337"/>
      <c r="L23" s="337"/>
      <c r="M23" s="343"/>
      <c r="N23" s="116"/>
    </row>
    <row r="24" spans="1:14">
      <c r="A24" s="338"/>
      <c r="B24" s="118"/>
      <c r="C24" s="119"/>
      <c r="D24" s="119"/>
      <c r="E24" s="119"/>
      <c r="F24" s="119"/>
      <c r="G24" s="119"/>
      <c r="H24" s="119"/>
      <c r="I24" s="119"/>
      <c r="J24" s="122"/>
      <c r="K24" s="116"/>
      <c r="L24" s="116"/>
      <c r="M24" s="117"/>
      <c r="N24" s="116"/>
    </row>
    <row r="25" spans="1:14" ht="14.1" thickBot="1">
      <c r="A25" s="305"/>
      <c r="B25" s="339"/>
      <c r="C25" s="340"/>
      <c r="D25" s="340"/>
      <c r="E25" s="340"/>
      <c r="F25" s="340"/>
      <c r="G25" s="340"/>
      <c r="H25" s="340"/>
      <c r="I25" s="340"/>
      <c r="J25" s="340"/>
      <c r="K25" s="340"/>
      <c r="L25" s="340"/>
      <c r="M25" s="176"/>
      <c r="N25" s="119"/>
    </row>
    <row r="26" spans="1:14" ht="14.1" thickBot="1">
      <c r="A26" s="278" t="s">
        <v>57</v>
      </c>
      <c r="B26" s="295"/>
      <c r="C26" s="296"/>
      <c r="D26" s="296"/>
      <c r="E26" s="296"/>
      <c r="F26" s="296"/>
      <c r="G26" s="296"/>
      <c r="H26" s="296"/>
      <c r="I26" s="296"/>
      <c r="J26" s="296"/>
      <c r="K26" s="296"/>
      <c r="L26" s="296"/>
      <c r="M26" s="297"/>
      <c r="N26" s="125"/>
    </row>
    <row r="27" spans="1:14" ht="32.1" customHeight="1" thickBot="1">
      <c r="A27" s="294"/>
      <c r="C27" s="286" t="s">
        <v>42</v>
      </c>
      <c r="D27" s="287"/>
      <c r="E27" s="105" t="e">
        <f ca="1">IF(VLOOKUP($A$2,Table1[[Practice no.]:[1]],31,FALSE)="N/A","",VLOOKUP($A$2,Table1[[Practice no.]:[1]],31,FALSE))</f>
        <v>#VALUE!</v>
      </c>
      <c r="F27" s="286" t="s">
        <v>520</v>
      </c>
      <c r="G27" s="287"/>
      <c r="H27" s="105" t="e">
        <f ca="1">IF(VLOOKUP($A$2,Table1[[Practice no.]:[7]],37,FALSE)="N/A","",VLOOKUP($A$2,Table1[[Practice no.]:[7]],37,FALSE))</f>
        <v>#VALUE!</v>
      </c>
      <c r="M27" s="107"/>
    </row>
    <row r="28" spans="1:14" ht="32.1" customHeight="1" thickBot="1">
      <c r="A28" s="294"/>
      <c r="C28" s="286" t="s">
        <v>44</v>
      </c>
      <c r="D28" s="287"/>
      <c r="E28" s="105" t="e">
        <f ca="1">IF(VLOOKUP($A$2,Table1[[Practice no.]:[2]],32,FALSE)="N/A","",VLOOKUP($A$2,Table1[[Practice no.]:[2]],32,FALSE))</f>
        <v>#VALUE!</v>
      </c>
      <c r="F28" s="286" t="s">
        <v>45</v>
      </c>
      <c r="G28" s="287"/>
      <c r="H28" s="105" t="e">
        <f ca="1">IF(VLOOKUP($A$2,Table1[[Practice no.]:[8]],38,FALSE)="N/A","",VLOOKUP($A$2,Table1[[Practice no.]:[8]],38,FALSE))</f>
        <v>#VALUE!</v>
      </c>
      <c r="M28" s="107"/>
    </row>
    <row r="29" spans="1:14" ht="32.1" customHeight="1" thickBot="1">
      <c r="A29" s="294"/>
      <c r="C29" s="286" t="s">
        <v>46</v>
      </c>
      <c r="D29" s="287"/>
      <c r="E29" s="105" t="e">
        <f ca="1">IF(VLOOKUP($A$2,Table1[[Practice no.]:[3]],33,FALSE)="N/A","",VLOOKUP($A$2,Table1[[Practice no.]:[3]],33,FALSE))</f>
        <v>#VALUE!</v>
      </c>
      <c r="F29" s="286" t="s">
        <v>47</v>
      </c>
      <c r="G29" s="287"/>
      <c r="H29" s="105" t="e">
        <f ca="1">IF(VLOOKUP($A$2,Table1[[Practice no.]:[9]],39,FALSE)="N/A","",VLOOKUP($A$2,Table1[[Practice no.]:[9]],39,FALSE))</f>
        <v>#VALUE!</v>
      </c>
      <c r="M29" s="107"/>
    </row>
    <row r="30" spans="1:14" ht="32.1" customHeight="1" thickBot="1">
      <c r="A30" s="294"/>
      <c r="C30" s="286" t="s">
        <v>48</v>
      </c>
      <c r="D30" s="287"/>
      <c r="E30" s="105" t="e">
        <f ca="1">IF(VLOOKUP($A$2,Table1[[Practice no.]:[4]],34,FALSE)="N/A","",VLOOKUP($A$2,Table1[[Practice no.]:[4]],34,FALSE))</f>
        <v>#VALUE!</v>
      </c>
      <c r="F30" s="286" t="s">
        <v>49</v>
      </c>
      <c r="G30" s="287"/>
      <c r="H30" s="105" t="e">
        <f ca="1">IF(VLOOKUP($A$2,Table1[[Practice no.]:[10]],40,FALSE)="N/A","",VLOOKUP($A$2,Table1[[Practice no.]:[10]],40,FALSE))</f>
        <v>#VALUE!</v>
      </c>
      <c r="M30" s="107"/>
    </row>
    <row r="31" spans="1:14" ht="32.1" customHeight="1" thickBot="1">
      <c r="A31" s="294"/>
      <c r="C31" s="286" t="s">
        <v>50</v>
      </c>
      <c r="D31" s="287"/>
      <c r="E31" s="105" t="e">
        <f ca="1">IF(VLOOKUP($A$2,Table1[[Practice no.]:[5]],35,FALSE)="N/A","",VLOOKUP($A$2,Table1[[Practice no.]:[5]],35,FALSE))</f>
        <v>#VALUE!</v>
      </c>
      <c r="F31" s="286" t="s">
        <v>51</v>
      </c>
      <c r="G31" s="287"/>
      <c r="H31" s="105" t="e">
        <f ca="1">IF(VLOOKUP($A$2,Table1[[Practice no.]:[11]],41,FALSE)="N/A","",VLOOKUP($A$2,Table1[[Practice no.]:[11]],41,FALSE))</f>
        <v>#VALUE!</v>
      </c>
      <c r="M31" s="107"/>
    </row>
    <row r="32" spans="1:14" ht="32.1" customHeight="1" thickBot="1">
      <c r="A32" s="294"/>
      <c r="C32" s="286" t="s">
        <v>52</v>
      </c>
      <c r="D32" s="287"/>
      <c r="E32" s="105" t="e">
        <f ca="1">IF(VLOOKUP($A$2,Table1[[Practice no.]:[6]],36,FALSE)="N/A","",VLOOKUP($A$2,Table1[[Practice no.]:[6]],36,FALSE))</f>
        <v>#VALUE!</v>
      </c>
      <c r="F32" s="286" t="s">
        <v>53</v>
      </c>
      <c r="G32" s="287"/>
      <c r="H32" s="105" t="e">
        <f ca="1">IF(VLOOKUP($A$2,Table1[[Practice no.]:[12]],42,FALSE)="N/A","",VLOOKUP($A$2,Table1[[Practice no.]:[12]],42,FALSE))</f>
        <v>#VALUE!</v>
      </c>
      <c r="M32" s="107"/>
    </row>
    <row r="33" spans="1:14" ht="14.1" thickBot="1">
      <c r="A33" s="279"/>
      <c r="B33" s="288"/>
      <c r="C33" s="289"/>
      <c r="D33" s="289"/>
      <c r="E33" s="289"/>
      <c r="F33" s="289"/>
      <c r="G33" s="289"/>
      <c r="H33" s="289"/>
      <c r="I33" s="289"/>
      <c r="J33" s="289"/>
      <c r="K33" s="289"/>
      <c r="L33" s="289"/>
      <c r="M33" s="290"/>
      <c r="N33" s="125"/>
    </row>
    <row r="34" spans="1:14" ht="252.75" customHeight="1" thickBot="1">
      <c r="A34" s="92" t="s">
        <v>521</v>
      </c>
      <c r="B34" s="291" t="s">
        <v>884</v>
      </c>
      <c r="C34" s="292"/>
      <c r="D34" s="292"/>
      <c r="E34" s="292"/>
      <c r="F34" s="292"/>
      <c r="G34" s="292"/>
      <c r="H34" s="292"/>
      <c r="I34" s="292"/>
      <c r="J34" s="292"/>
      <c r="K34" s="292"/>
      <c r="L34" s="292"/>
      <c r="M34" s="293"/>
      <c r="N34" s="122"/>
    </row>
    <row r="35" spans="1:14" ht="80.849999999999994" customHeight="1">
      <c r="A35" s="278" t="s">
        <v>523</v>
      </c>
      <c r="B35" s="394" t="s">
        <v>885</v>
      </c>
      <c r="C35" s="362"/>
      <c r="D35" s="362"/>
      <c r="E35" s="362"/>
      <c r="F35" s="362"/>
      <c r="G35" s="362"/>
      <c r="H35" s="362"/>
      <c r="I35" s="362"/>
      <c r="J35" s="362"/>
      <c r="K35" s="362"/>
      <c r="L35" s="362"/>
      <c r="M35" s="363"/>
      <c r="N35" s="133"/>
    </row>
    <row r="36" spans="1:14" ht="193.35" customHeight="1" thickBot="1">
      <c r="A36" s="279"/>
      <c r="B36" s="364"/>
      <c r="C36" s="365"/>
      <c r="D36" s="365"/>
      <c r="E36" s="365"/>
      <c r="F36" s="365"/>
      <c r="G36" s="365"/>
      <c r="H36" s="365"/>
      <c r="I36" s="365"/>
      <c r="J36" s="365"/>
      <c r="K36" s="365"/>
      <c r="L36" s="365"/>
      <c r="M36" s="366"/>
      <c r="N36" s="133"/>
    </row>
  </sheetData>
  <sheetProtection sheet="1" objects="1" scenarios="1"/>
  <mergeCells count="49">
    <mergeCell ref="B2:M2"/>
    <mergeCell ref="O2:Q2"/>
    <mergeCell ref="S2:U2"/>
    <mergeCell ref="B3:M3"/>
    <mergeCell ref="A4:A14"/>
    <mergeCell ref="B4:M4"/>
    <mergeCell ref="C5:D6"/>
    <mergeCell ref="C7:D8"/>
    <mergeCell ref="F7:G7"/>
    <mergeCell ref="F8:G8"/>
    <mergeCell ref="C9:D10"/>
    <mergeCell ref="G9:H9"/>
    <mergeCell ref="G10:H10"/>
    <mergeCell ref="C11:D12"/>
    <mergeCell ref="F11:G11"/>
    <mergeCell ref="H11:I11"/>
    <mergeCell ref="F12:G12"/>
    <mergeCell ref="H12:I12"/>
    <mergeCell ref="B13:M13"/>
    <mergeCell ref="B14:M14"/>
    <mergeCell ref="A15:A17"/>
    <mergeCell ref="C29:D29"/>
    <mergeCell ref="B33:M33"/>
    <mergeCell ref="A18:A19"/>
    <mergeCell ref="B18:M19"/>
    <mergeCell ref="H23:M23"/>
    <mergeCell ref="B25:G25"/>
    <mergeCell ref="H25:L25"/>
    <mergeCell ref="A20:A25"/>
    <mergeCell ref="B21:F21"/>
    <mergeCell ref="G21:L21"/>
    <mergeCell ref="B22:G22"/>
    <mergeCell ref="B23:G23"/>
    <mergeCell ref="B34:M34"/>
    <mergeCell ref="A35:A36"/>
    <mergeCell ref="B35:M36"/>
    <mergeCell ref="F29:G29"/>
    <mergeCell ref="C30:D30"/>
    <mergeCell ref="F30:G30"/>
    <mergeCell ref="C31:D31"/>
    <mergeCell ref="F31:G31"/>
    <mergeCell ref="C32:D32"/>
    <mergeCell ref="F32:G32"/>
    <mergeCell ref="A26:A33"/>
    <mergeCell ref="B26:M26"/>
    <mergeCell ref="C27:D27"/>
    <mergeCell ref="F27:G27"/>
    <mergeCell ref="C28:D28"/>
    <mergeCell ref="F28:G28"/>
  </mergeCells>
  <pageMargins left="0.7" right="0.7" top="0.75" bottom="0.75" header="0.3" footer="0.3"/>
  <headerFooter>
    <oddFooter>&amp;C_x000D_&amp;1#&amp;"Calibri"&amp;8&amp;K000000 INTERNAL. This information is accessible to ADB Management and staff. It may be shared outside ADB with appropriate permission.</oddFooter>
  </headerFooter>
  <drawing r:id="rId1"/>
</worksheet>
</file>

<file path=xl/worksheets/sheet7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32671A5-3A02-4081-8C17-CE5CB40F6C36}">
  <sheetPr codeName="Sheet71"/>
  <dimension ref="A1:U36"/>
  <sheetViews>
    <sheetView zoomScale="70" zoomScaleNormal="70" workbookViewId="0">
      <pane ySplit="2" topLeftCell="A26" activePane="bottomLeft" state="frozen"/>
      <selection pane="bottomLeft" activeCell="A2" sqref="A2"/>
      <selection activeCell="A2" sqref="A2"/>
    </sheetView>
  </sheetViews>
  <sheetFormatPr defaultColWidth="8.85546875" defaultRowHeight="12.95"/>
  <cols>
    <col min="1" max="1" width="15.28515625" style="106" customWidth="1"/>
    <col min="2" max="13" width="11.85546875" style="106" customWidth="1"/>
    <col min="14" max="14" width="5.140625" style="106" customWidth="1"/>
    <col min="15" max="16" width="8.85546875" style="106"/>
    <col min="17" max="17" width="8.85546875" style="106" customWidth="1"/>
    <col min="18" max="18" width="2.28515625" style="106" customWidth="1"/>
    <col min="19" max="16384" width="8.85546875" style="106"/>
  </cols>
  <sheetData>
    <row r="1" spans="1:21" ht="14.1" thickBot="1"/>
    <row r="2" spans="1:21" ht="22.35" customHeight="1" thickBot="1">
      <c r="A2" s="89" t="e" cm="1">
        <f t="array" aca="1" ref="A2" ca="1">MID(CELL("filename",A2),FIND("]",CELL("filename",A2))+1,255)</f>
        <v>#VALUE!</v>
      </c>
      <c r="B2" s="318" t="e">
        <f ca="1">IF(VLOOKUP(A2,'Raw Data'!C6:D154,2,FALSE)="","",VLOOKUP(A2,'Raw Data'!C6:D154,2,FALSE))</f>
        <v>#VALUE!</v>
      </c>
      <c r="C2" s="319"/>
      <c r="D2" s="319"/>
      <c r="E2" s="319"/>
      <c r="F2" s="319"/>
      <c r="G2" s="319"/>
      <c r="H2" s="319"/>
      <c r="I2" s="319"/>
      <c r="J2" s="319"/>
      <c r="K2" s="319"/>
      <c r="L2" s="319"/>
      <c r="M2" s="320"/>
      <c r="N2" s="136"/>
      <c r="O2" s="386" t="str">
        <f>HYPERLINK("#'National level'!A15","Back to National level sheet")</f>
        <v>Back to National level sheet</v>
      </c>
      <c r="P2" s="321"/>
      <c r="Q2" s="321"/>
      <c r="S2" s="387" t="str">
        <f>HYPERLINK("#'Project level'!A21","Back to Project level sheet")</f>
        <v>Back to Project level sheet</v>
      </c>
      <c r="T2" s="387"/>
      <c r="U2" s="387"/>
    </row>
    <row r="3" spans="1:21" ht="174" customHeight="1" thickBot="1">
      <c r="A3" s="90" t="s">
        <v>500</v>
      </c>
      <c r="B3" s="323" t="s">
        <v>886</v>
      </c>
      <c r="C3" s="324"/>
      <c r="D3" s="324"/>
      <c r="E3" s="324"/>
      <c r="F3" s="324"/>
      <c r="G3" s="324"/>
      <c r="H3" s="324"/>
      <c r="I3" s="324"/>
      <c r="J3" s="324"/>
      <c r="K3" s="324"/>
      <c r="L3" s="324"/>
      <c r="M3" s="325"/>
      <c r="N3" s="122"/>
    </row>
    <row r="4" spans="1:21" ht="14.1" thickBot="1">
      <c r="A4" s="278" t="s">
        <v>502</v>
      </c>
      <c r="B4" s="295"/>
      <c r="C4" s="296"/>
      <c r="D4" s="296"/>
      <c r="E4" s="296"/>
      <c r="F4" s="296"/>
      <c r="G4" s="296"/>
      <c r="H4" s="296"/>
      <c r="I4" s="296"/>
      <c r="J4" s="296"/>
      <c r="K4" s="296"/>
      <c r="L4" s="296"/>
      <c r="M4" s="297"/>
      <c r="N4" s="125"/>
    </row>
    <row r="5" spans="1:21" ht="26.85" customHeight="1" thickBot="1">
      <c r="A5" s="294"/>
      <c r="C5" s="326" t="s">
        <v>77</v>
      </c>
      <c r="D5" s="327"/>
      <c r="E5" s="93" t="s">
        <v>78</v>
      </c>
      <c r="F5" s="93" t="s">
        <v>79</v>
      </c>
      <c r="G5" s="93" t="s">
        <v>80</v>
      </c>
      <c r="H5" s="93" t="s">
        <v>81</v>
      </c>
      <c r="I5" s="93" t="s">
        <v>82</v>
      </c>
      <c r="M5" s="107"/>
    </row>
    <row r="6" spans="1:21" ht="15" thickBot="1">
      <c r="A6" s="294"/>
      <c r="C6" s="328"/>
      <c r="D6" s="329"/>
      <c r="E6" s="94" t="e">
        <f ca="1">IF(VLOOKUP($A$2,Table1[[Practice no.]:[Mt]],3,FALSE)="N/A","",VLOOKUP($A$2,Table1[[Practice no.]:[Mt]],3,FALSE))</f>
        <v>#VALUE!</v>
      </c>
      <c r="F6" s="94" t="e">
        <f ca="1">IF(VLOOKUP($A$2,Table1[[Practice no.]:[F]],4,FALSE)="N/A","",VLOOKUP($A$2,Table1[[Practice no.]:[F]],4,FALSE))</f>
        <v>#VALUE!</v>
      </c>
      <c r="G6" s="94" t="e">
        <f ca="1">IF(VLOOKUP($A$2,Table1[[Practice no.]:[A]],5,FALSE)="N/A","",VLOOKUP($A$2,Table1[[Practice no.]:[A]],5,FALSE))</f>
        <v>#VALUE!</v>
      </c>
      <c r="H6" s="94" t="e">
        <f ca="1">IF(VLOOKUP($A$2,Table1[[Practice no.]:[T]],6,FALSE)="N/A","",VLOOKUP($A$2,Table1[[Practice no.]:[T]],6,FALSE))</f>
        <v>#VALUE!</v>
      </c>
      <c r="I6" s="94" t="e">
        <f ca="1">IF(VLOOKUP($A$2,Table1[[Practice no.]:[PI]],7,FALSE)="N/A","",VLOOKUP($A$2,Table1[[Practice no.]:[PI]],7,FALSE))</f>
        <v>#VALUE!</v>
      </c>
      <c r="M6" s="107"/>
    </row>
    <row r="7" spans="1:21" ht="26.85" customHeight="1" thickBot="1">
      <c r="A7" s="294"/>
      <c r="C7" s="326" t="s">
        <v>83</v>
      </c>
      <c r="D7" s="327"/>
      <c r="E7" s="95" t="s">
        <v>84</v>
      </c>
      <c r="F7" s="330" t="s">
        <v>85</v>
      </c>
      <c r="G7" s="331"/>
      <c r="H7" s="95" t="s">
        <v>86</v>
      </c>
      <c r="I7" s="95" t="s">
        <v>87</v>
      </c>
      <c r="M7" s="107"/>
    </row>
    <row r="8" spans="1:21" ht="15" thickBot="1">
      <c r="A8" s="294"/>
      <c r="C8" s="328"/>
      <c r="D8" s="329"/>
      <c r="E8" s="94" t="e">
        <f ca="1">IF(VLOOKUP($A$2,Table1[[Practice no.]:[LR]],8,FALSE)="N/A","",VLOOKUP(A$2,Table1[[Practice no.]:[LR]],8,FALSE))</f>
        <v>#VALUE!</v>
      </c>
      <c r="F8" s="311" t="e">
        <f ca="1">IF(VLOOKUP($A$2,Table1[[Practice no.]:[PH]],9,FALSE)="N/A","",VLOOKUP($A$2,Table1[[Practice no.]:[PH]],9,FALSE))</f>
        <v>#VALUE!</v>
      </c>
      <c r="G8" s="312"/>
      <c r="H8" s="94" t="e">
        <f ca="1">IF(VLOOKUP($A$2,Table1[[Practice no.]:[EH]],10,FALSE)="N/A","",VLOOKUP($A$2,Table1[[Practice no.]:[EH]],10,FALSE))</f>
        <v>#VALUE!</v>
      </c>
      <c r="I8" s="94" t="e">
        <f ca="1">IF(VLOOKUP($A$2,Table1[[Practice no.]:[UR]],11,FALSE)="N/A","",VLOOKUP($A$2,Table1[[Practice no.]:[UR]],11,FALSE))</f>
        <v>#VALUE!</v>
      </c>
      <c r="M8" s="107"/>
    </row>
    <row r="9" spans="1:21" ht="26.85" customHeight="1" thickBot="1">
      <c r="A9" s="294"/>
      <c r="C9" s="332" t="s">
        <v>88</v>
      </c>
      <c r="D9" s="333"/>
      <c r="E9" s="95" t="s">
        <v>89</v>
      </c>
      <c r="F9" s="95" t="s">
        <v>90</v>
      </c>
      <c r="G9" s="330" t="s">
        <v>91</v>
      </c>
      <c r="H9" s="331"/>
      <c r="I9" s="95" t="s">
        <v>92</v>
      </c>
      <c r="M9" s="107"/>
    </row>
    <row r="10" spans="1:21" ht="15" thickBot="1">
      <c r="A10" s="294"/>
      <c r="C10" s="334"/>
      <c r="D10" s="335"/>
      <c r="E10" s="94" t="e">
        <f ca="1">IF(VLOOKUP($A$2,Table1[[Practice no.]:[P]],12,FALSE)="N/A","",VLOOKUP($A$2,Table1[[Practice no.]:[P]],12,FALSE))</f>
        <v>#VALUE!</v>
      </c>
      <c r="F10" s="94" t="e">
        <f ca="1">IF(VLOOKUP($A$2,Table1[[Practice no.]:[D]],13,FALSE)="N/A","",VLOOKUP($A$2,Table1[[Practice no.]:[D]],13,FALSE))</f>
        <v>#VALUE!</v>
      </c>
      <c r="G10" s="313" t="e">
        <f ca="1">IF(VLOOKUP($A$2,Table1[[Practice no.]:[C]],14,FALSE)="N/A","",VLOOKUP($A$2,Table1[[Practice no.]:[C]],14,FALSE))</f>
        <v>#VALUE!</v>
      </c>
      <c r="H10" s="314"/>
      <c r="I10" s="96" t="e">
        <f ca="1">IF(VLOOKUP($A$2,Table1[[Practice no.]:[M]],15,FALSE)="N/A","",VLOOKUP($A$2,Table1[[Practice no.]:[M]],15,FALSE))</f>
        <v>#VALUE!</v>
      </c>
      <c r="M10" s="107"/>
    </row>
    <row r="11" spans="1:21" ht="14.1" customHeight="1" thickBot="1">
      <c r="A11" s="294"/>
      <c r="C11" s="332" t="s">
        <v>93</v>
      </c>
      <c r="D11" s="333"/>
      <c r="E11" s="95" t="s">
        <v>94</v>
      </c>
      <c r="F11" s="330" t="s">
        <v>95</v>
      </c>
      <c r="G11" s="331"/>
      <c r="H11" s="330" t="s">
        <v>96</v>
      </c>
      <c r="I11" s="331"/>
      <c r="M11" s="107"/>
    </row>
    <row r="12" spans="1:21" ht="15" thickBot="1">
      <c r="A12" s="294"/>
      <c r="C12" s="334"/>
      <c r="D12" s="335"/>
      <c r="E12" s="94" t="e">
        <f ca="1">IF(VLOOKUP($A$2,Table1[[Practice no.]:[In]],16,FALSE)="N/A","",VLOOKUP($A$2,Table1[[Practice no.]:[In]],16,FALSE))</f>
        <v>#VALUE!</v>
      </c>
      <c r="F12" s="311" t="e">
        <f ca="1">IF(VLOOKUP($A$2,Table1[[Practice no.]:[Pr]],17,FALSE)="N/A","",VLOOKUP($A$2,Table1[[Practice no.]:[Pr]],17,FALSE))</f>
        <v>#VALUE!</v>
      </c>
      <c r="G12" s="312"/>
      <c r="H12" s="313" t="e">
        <f ca="1">IF(VLOOKUP($A$2,Table1[[Practice no.]:[Tr]],18,FALSE)="N/A","",VLOOKUP($A$2,Table1[[Practice no.]:[Tr]],18,FALSE))</f>
        <v>#VALUE!</v>
      </c>
      <c r="I12" s="314"/>
      <c r="M12" s="107"/>
    </row>
    <row r="13" spans="1:21">
      <c r="A13" s="294"/>
      <c r="B13" s="315"/>
      <c r="C13" s="316"/>
      <c r="D13" s="316"/>
      <c r="E13" s="316"/>
      <c r="F13" s="316"/>
      <c r="G13" s="316"/>
      <c r="H13" s="316"/>
      <c r="I13" s="316"/>
      <c r="J13" s="316"/>
      <c r="K13" s="316"/>
      <c r="L13" s="316"/>
      <c r="M13" s="317"/>
      <c r="N13" s="125"/>
    </row>
    <row r="14" spans="1:21" ht="14.1" thickBot="1">
      <c r="A14" s="279"/>
      <c r="B14" s="288"/>
      <c r="C14" s="289"/>
      <c r="D14" s="289"/>
      <c r="E14" s="289"/>
      <c r="F14" s="289"/>
      <c r="G14" s="289"/>
      <c r="H14" s="289"/>
      <c r="I14" s="289"/>
      <c r="J14" s="289"/>
      <c r="K14" s="289"/>
      <c r="L14" s="289"/>
      <c r="M14" s="290"/>
      <c r="N14" s="125"/>
    </row>
    <row r="15" spans="1:21">
      <c r="A15" s="278" t="s">
        <v>503</v>
      </c>
      <c r="B15" s="97">
        <v>1</v>
      </c>
      <c r="C15" s="97">
        <v>2</v>
      </c>
      <c r="D15" s="97">
        <v>3</v>
      </c>
      <c r="E15" s="98">
        <v>4</v>
      </c>
      <c r="F15" s="98">
        <v>5</v>
      </c>
      <c r="G15" s="98">
        <v>6</v>
      </c>
      <c r="H15" s="99">
        <v>7</v>
      </c>
      <c r="I15" s="99">
        <v>8</v>
      </c>
      <c r="J15" s="99">
        <v>9</v>
      </c>
      <c r="K15" s="100">
        <v>10</v>
      </c>
      <c r="L15" s="100">
        <v>11</v>
      </c>
      <c r="M15" s="100">
        <v>12</v>
      </c>
      <c r="N15" s="137"/>
    </row>
    <row r="16" spans="1:21" ht="17.100000000000001" thickBot="1">
      <c r="A16" s="294"/>
      <c r="B16" s="101" t="s">
        <v>504</v>
      </c>
      <c r="C16" s="101" t="s">
        <v>505</v>
      </c>
      <c r="D16" s="101" t="s">
        <v>506</v>
      </c>
      <c r="E16" s="102" t="s">
        <v>507</v>
      </c>
      <c r="F16" s="102" t="s">
        <v>508</v>
      </c>
      <c r="G16" s="102" t="s">
        <v>509</v>
      </c>
      <c r="H16" s="103" t="s">
        <v>510</v>
      </c>
      <c r="I16" s="103" t="s">
        <v>511</v>
      </c>
      <c r="J16" s="103" t="s">
        <v>512</v>
      </c>
      <c r="K16" s="104" t="s">
        <v>513</v>
      </c>
      <c r="L16" s="104" t="s">
        <v>514</v>
      </c>
      <c r="M16" s="104" t="s">
        <v>515</v>
      </c>
      <c r="N16" s="137"/>
    </row>
    <row r="17" spans="1:14" ht="23.1" customHeight="1" thickBot="1">
      <c r="A17" s="279"/>
      <c r="B17" s="112" t="e">
        <f ca="1">IF(VLOOKUP($A$2,Table1[[Practice no.]:[ 1 C02]],19,FALSE)="N/A","",VLOOKUP(VLOOKUP($A$2,Table1[[Practice no.]:[ 1 C02]],19,FALSE),List!$A$2:$B$3,2,FALSE))</f>
        <v>#VALUE!</v>
      </c>
      <c r="C17" s="112" t="e">
        <f ca="1">IF(VLOOKUP($A$2,Table1[[Practice no.]:[2 Res]],20,FALSE)="N/A","",VLOOKUP(VLOOKUP($A$2,Table1[[Practice no.]:[2 Res]],20,FALSE),List!$A$2:$B$3,2,FALSE))</f>
        <v>#VALUE!</v>
      </c>
      <c r="D17" s="112" t="e">
        <f ca="1">IF(VLOOKUP($A$2,Table1[[Practice no.]:[3 W&amp;L]],21,FALSE)="N/A","",VLOOKUP(VLOOKUP($A$2,Table1[[Practice no.]:[3 W&amp;L]],21,FALSE),List!$A$2:$B$3,2,FALSE))</f>
        <v>#VALUE!</v>
      </c>
      <c r="E17" s="112" t="e">
        <f ca="1">IF(VLOOKUP($A$2,Table1[[Practice no.]:[4 
Pol]],22,FALSE)="N/A","",VLOOKUP(VLOOKUP($A$2,Table1[[Practice no.]:[4 
Pol]],22,FALSE),List!$A$2:$B$3,2,FALSE))</f>
        <v>#VALUE!</v>
      </c>
      <c r="F17" s="112" t="e">
        <f ca="1">IF(VLOOKUP($A$2,Table1[[Practice no.]:[5 QoL]],23,FALSE)="N/A","",VLOOKUP(VLOOKUP($A$2,Table1[[Practice no.]:[5 QoL]],23,FALSE),List!$A$2:$B$3,2,FALSE))</f>
        <v>#VALUE!</v>
      </c>
      <c r="G17" s="112" t="e">
        <f ca="1">IF(VLOOKUP($A$2,Table1[[Practice no.]:[6 
Bio]],24,FALSE)="N/A","",VLOOKUP(VLOOKUP($A$2,Table1[[Practice no.]:[6 
Bio]],24,FALSE),List!$A$2:$B$3,2,FALSE))</f>
        <v>#VALUE!</v>
      </c>
      <c r="H17" s="112" t="e">
        <f ca="1">IF(VLOOKUP($A$2,Table1[[Practice no.]:[7 
Dis]],25,FALSE)="N/A","",VLOOKUP(VLOOKUP($A$2,Table1[[Practice no.]:[7 
Dis]],25,FALSE),List!$A$2:$B$3,2,FALSE))</f>
        <v>#VALUE!</v>
      </c>
      <c r="I17" s="112" t="e">
        <f ca="1">IF(VLOOKUP($A$2,Table1[[Practice no.]:[8 
Mat]],26,FALSE)="N/A","",VLOOKUP(VLOOKUP($A$2,Table1[[Practice no.]:[8 
Mat]],26,FALSE),List!$A$2:$B$3,2,FALSE))</f>
        <v>#VALUE!</v>
      </c>
      <c r="J17" s="112" t="e">
        <f ca="1">IF(VLOOKUP($A$2,Table1[[Practice no.]:[9 
Inc]],27,FALSE)="N/A","",VLOOKUP(VLOOKUP($A$2,Table1[[Practice no.]:[9 
Inc]],27,FALSE),List!$A$2:$B$3,2,FALSE))</f>
        <v>#VALUE!</v>
      </c>
      <c r="K17" s="112" t="e">
        <f ca="1">IF(VLOOKUP($A$2,Table1[[Practice no.]:[10 Con]],28,FALSE)="N/A","",VLOOKUP(VLOOKUP($A$2,Table1[[Practice no.]:[10 Con]],28,FALSE),List!$A$2:$B$3,2,FALSE))</f>
        <v>#VALUE!</v>
      </c>
      <c r="L17" s="112" t="e">
        <f ca="1">IF(VLOOKUP($A$2,Table1[[Practice no.]:[11 Saf]],29,FALSE)="N/A","",VLOOKUP(VLOOKUP($A$2,Table1[[Practice no.]:[11 Saf]],29,FALSE),List!$A$2:$B$3,2,FALSE))</f>
        <v>#VALUE!</v>
      </c>
      <c r="M17" s="112" t="e">
        <f ca="1">IF(VLOOKUP($A$2,Table1[[Practice no.]:[12 Aff]],30,FALSE)="N/A","",VLOOKUP(VLOOKUP($A$2,Table1[[Practice no.]:[12 Aff]],30,FALSE),List!$A$2:$B$3,2,FALSE))</f>
        <v>#VALUE!</v>
      </c>
      <c r="N17" s="138"/>
    </row>
    <row r="18" spans="1:14" ht="125.85" customHeight="1">
      <c r="A18" s="278" t="s">
        <v>516</v>
      </c>
      <c r="B18" s="298" t="s">
        <v>887</v>
      </c>
      <c r="C18" s="299"/>
      <c r="D18" s="299"/>
      <c r="E18" s="299"/>
      <c r="F18" s="299"/>
      <c r="G18" s="299"/>
      <c r="H18" s="299"/>
      <c r="I18" s="299"/>
      <c r="J18" s="299"/>
      <c r="K18" s="299"/>
      <c r="L18" s="299"/>
      <c r="M18" s="300"/>
      <c r="N18" s="133"/>
    </row>
    <row r="19" spans="1:14" ht="285.75" customHeight="1" thickBot="1">
      <c r="A19" s="279"/>
      <c r="B19" s="301"/>
      <c r="C19" s="302"/>
      <c r="D19" s="302"/>
      <c r="E19" s="302"/>
      <c r="F19" s="302"/>
      <c r="G19" s="302"/>
      <c r="H19" s="302"/>
      <c r="I19" s="302"/>
      <c r="J19" s="302"/>
      <c r="K19" s="302"/>
      <c r="L19" s="302"/>
      <c r="M19" s="303"/>
      <c r="N19" s="133"/>
    </row>
    <row r="20" spans="1:14" ht="158.1" customHeight="1">
      <c r="A20" s="304" t="s">
        <v>518</v>
      </c>
      <c r="B20" s="120"/>
      <c r="C20" s="121"/>
      <c r="D20" s="121"/>
      <c r="E20" s="121"/>
      <c r="F20" s="121"/>
      <c r="G20" s="121"/>
      <c r="H20" s="121"/>
      <c r="I20" s="121"/>
      <c r="J20" s="121"/>
      <c r="K20" s="121"/>
      <c r="L20" s="121"/>
      <c r="M20" s="124"/>
      <c r="N20" s="134"/>
    </row>
    <row r="21" spans="1:14" ht="13.35" customHeight="1">
      <c r="A21" s="338"/>
      <c r="B21" s="390" t="s">
        <v>873</v>
      </c>
      <c r="C21" s="388"/>
      <c r="D21" s="388"/>
      <c r="E21" s="388"/>
      <c r="F21" s="177"/>
      <c r="G21" s="388"/>
      <c r="H21" s="388"/>
      <c r="I21" s="388"/>
      <c r="J21" s="388"/>
      <c r="K21" s="388"/>
      <c r="L21" s="388"/>
      <c r="M21" s="178"/>
      <c r="N21" s="127"/>
    </row>
    <row r="22" spans="1:14">
      <c r="A22" s="338"/>
      <c r="B22" s="336"/>
      <c r="C22" s="337"/>
      <c r="D22" s="337"/>
      <c r="E22" s="337"/>
      <c r="F22" s="337"/>
      <c r="G22" s="337"/>
      <c r="H22" s="119"/>
      <c r="I22" s="119"/>
      <c r="J22" s="122"/>
      <c r="K22" s="116"/>
      <c r="L22" s="116"/>
      <c r="M22" s="117"/>
      <c r="N22" s="116"/>
    </row>
    <row r="23" spans="1:14">
      <c r="A23" s="338"/>
      <c r="B23" s="336"/>
      <c r="C23" s="337"/>
      <c r="D23" s="337"/>
      <c r="E23" s="337"/>
      <c r="F23" s="337"/>
      <c r="G23" s="337"/>
      <c r="H23" s="337"/>
      <c r="I23" s="337"/>
      <c r="J23" s="337"/>
      <c r="K23" s="337"/>
      <c r="L23" s="337"/>
      <c r="M23" s="343"/>
      <c r="N23" s="116"/>
    </row>
    <row r="24" spans="1:14">
      <c r="A24" s="338"/>
      <c r="B24" s="118"/>
      <c r="C24" s="119"/>
      <c r="D24" s="119"/>
      <c r="E24" s="119"/>
      <c r="F24" s="119"/>
      <c r="G24" s="119"/>
      <c r="H24" s="119"/>
      <c r="I24" s="119"/>
      <c r="J24" s="122"/>
      <c r="K24" s="116"/>
      <c r="L24" s="116"/>
      <c r="M24" s="117"/>
      <c r="N24" s="116"/>
    </row>
    <row r="25" spans="1:14" ht="14.1" thickBot="1">
      <c r="A25" s="305"/>
      <c r="B25" s="339"/>
      <c r="C25" s="340"/>
      <c r="D25" s="340"/>
      <c r="E25" s="340"/>
      <c r="F25" s="340"/>
      <c r="G25" s="340"/>
      <c r="H25" s="340"/>
      <c r="I25" s="340"/>
      <c r="J25" s="340"/>
      <c r="K25" s="340"/>
      <c r="L25" s="340"/>
      <c r="M25" s="176"/>
      <c r="N25" s="119"/>
    </row>
    <row r="26" spans="1:14" ht="14.1" thickBot="1">
      <c r="A26" s="278" t="s">
        <v>57</v>
      </c>
      <c r="B26" s="295"/>
      <c r="C26" s="296"/>
      <c r="D26" s="296"/>
      <c r="E26" s="296"/>
      <c r="F26" s="296"/>
      <c r="G26" s="296"/>
      <c r="H26" s="296"/>
      <c r="I26" s="296"/>
      <c r="J26" s="296"/>
      <c r="K26" s="296"/>
      <c r="L26" s="296"/>
      <c r="M26" s="297"/>
      <c r="N26" s="125"/>
    </row>
    <row r="27" spans="1:14" ht="32.1" customHeight="1" thickBot="1">
      <c r="A27" s="294"/>
      <c r="C27" s="286" t="s">
        <v>42</v>
      </c>
      <c r="D27" s="287"/>
      <c r="E27" s="105" t="e">
        <f ca="1">IF(VLOOKUP($A$2,Table1[[Practice no.]:[1]],31,FALSE)="N/A","",VLOOKUP($A$2,Table1[[Practice no.]:[1]],31,FALSE))</f>
        <v>#VALUE!</v>
      </c>
      <c r="F27" s="286" t="s">
        <v>520</v>
      </c>
      <c r="G27" s="287"/>
      <c r="H27" s="105" t="e">
        <f ca="1">IF(VLOOKUP($A$2,Table1[[Practice no.]:[7]],37,FALSE)="N/A","",VLOOKUP($A$2,Table1[[Practice no.]:[7]],37,FALSE))</f>
        <v>#VALUE!</v>
      </c>
      <c r="M27" s="107"/>
    </row>
    <row r="28" spans="1:14" ht="32.1" customHeight="1" thickBot="1">
      <c r="A28" s="294"/>
      <c r="C28" s="286" t="s">
        <v>44</v>
      </c>
      <c r="D28" s="287"/>
      <c r="E28" s="105" t="e">
        <f ca="1">IF(VLOOKUP($A$2,Table1[[Practice no.]:[2]],32,FALSE)="N/A","",VLOOKUP($A$2,Table1[[Practice no.]:[2]],32,FALSE))</f>
        <v>#VALUE!</v>
      </c>
      <c r="F28" s="286" t="s">
        <v>45</v>
      </c>
      <c r="G28" s="287"/>
      <c r="H28" s="105" t="e">
        <f ca="1">IF(VLOOKUP($A$2,Table1[[Practice no.]:[8]],38,FALSE)="N/A","",VLOOKUP($A$2,Table1[[Practice no.]:[8]],38,FALSE))</f>
        <v>#VALUE!</v>
      </c>
      <c r="M28" s="107"/>
    </row>
    <row r="29" spans="1:14" ht="32.1" customHeight="1" thickBot="1">
      <c r="A29" s="294"/>
      <c r="C29" s="286" t="s">
        <v>46</v>
      </c>
      <c r="D29" s="287"/>
      <c r="E29" s="105" t="e">
        <f ca="1">IF(VLOOKUP($A$2,Table1[[Practice no.]:[3]],33,FALSE)="N/A","",VLOOKUP($A$2,Table1[[Practice no.]:[3]],33,FALSE))</f>
        <v>#VALUE!</v>
      </c>
      <c r="F29" s="286" t="s">
        <v>47</v>
      </c>
      <c r="G29" s="287"/>
      <c r="H29" s="105" t="e">
        <f ca="1">IF(VLOOKUP($A$2,Table1[[Practice no.]:[9]],39,FALSE)="N/A","",VLOOKUP($A$2,Table1[[Practice no.]:[9]],39,FALSE))</f>
        <v>#VALUE!</v>
      </c>
      <c r="M29" s="107"/>
    </row>
    <row r="30" spans="1:14" ht="32.1" customHeight="1" thickBot="1">
      <c r="A30" s="294"/>
      <c r="C30" s="286" t="s">
        <v>48</v>
      </c>
      <c r="D30" s="287"/>
      <c r="E30" s="105" t="e">
        <f ca="1">IF(VLOOKUP($A$2,Table1[[Practice no.]:[4]],34,FALSE)="N/A","",VLOOKUP($A$2,Table1[[Practice no.]:[4]],34,FALSE))</f>
        <v>#VALUE!</v>
      </c>
      <c r="F30" s="286" t="s">
        <v>49</v>
      </c>
      <c r="G30" s="287"/>
      <c r="H30" s="105" t="e">
        <f ca="1">IF(VLOOKUP($A$2,Table1[[Practice no.]:[10]],40,FALSE)="N/A","",VLOOKUP($A$2,Table1[[Practice no.]:[10]],40,FALSE))</f>
        <v>#VALUE!</v>
      </c>
      <c r="M30" s="107"/>
    </row>
    <row r="31" spans="1:14" ht="32.1" customHeight="1" thickBot="1">
      <c r="A31" s="294"/>
      <c r="C31" s="286" t="s">
        <v>50</v>
      </c>
      <c r="D31" s="287"/>
      <c r="E31" s="105" t="e">
        <f ca="1">IF(VLOOKUP($A$2,Table1[[Practice no.]:[5]],35,FALSE)="N/A","",VLOOKUP($A$2,Table1[[Practice no.]:[5]],35,FALSE))</f>
        <v>#VALUE!</v>
      </c>
      <c r="F31" s="286" t="s">
        <v>51</v>
      </c>
      <c r="G31" s="287"/>
      <c r="H31" s="105" t="e">
        <f ca="1">IF(VLOOKUP($A$2,Table1[[Practice no.]:[11]],41,FALSE)="N/A","",VLOOKUP($A$2,Table1[[Practice no.]:[11]],41,FALSE))</f>
        <v>#VALUE!</v>
      </c>
      <c r="M31" s="107"/>
    </row>
    <row r="32" spans="1:14" ht="32.1" customHeight="1" thickBot="1">
      <c r="A32" s="294"/>
      <c r="C32" s="286" t="s">
        <v>52</v>
      </c>
      <c r="D32" s="287"/>
      <c r="E32" s="105" t="e">
        <f ca="1">IF(VLOOKUP($A$2,Table1[[Practice no.]:[6]],36,FALSE)="N/A","",VLOOKUP($A$2,Table1[[Practice no.]:[6]],36,FALSE))</f>
        <v>#VALUE!</v>
      </c>
      <c r="F32" s="286" t="s">
        <v>53</v>
      </c>
      <c r="G32" s="287"/>
      <c r="H32" s="105" t="e">
        <f ca="1">IF(VLOOKUP($A$2,Table1[[Practice no.]:[12]],42,FALSE)="N/A","",VLOOKUP($A$2,Table1[[Practice no.]:[12]],42,FALSE))</f>
        <v>#VALUE!</v>
      </c>
      <c r="M32" s="107"/>
    </row>
    <row r="33" spans="1:14" ht="14.1" thickBot="1">
      <c r="A33" s="279"/>
      <c r="B33" s="288"/>
      <c r="C33" s="289"/>
      <c r="D33" s="289"/>
      <c r="E33" s="289"/>
      <c r="F33" s="289"/>
      <c r="G33" s="289"/>
      <c r="H33" s="289"/>
      <c r="I33" s="289"/>
      <c r="J33" s="289"/>
      <c r="K33" s="289"/>
      <c r="L33" s="289"/>
      <c r="M33" s="290"/>
      <c r="N33" s="125"/>
    </row>
    <row r="34" spans="1:14" ht="252.75" customHeight="1" thickBot="1">
      <c r="A34" s="92" t="s">
        <v>521</v>
      </c>
      <c r="B34" s="291" t="s">
        <v>888</v>
      </c>
      <c r="C34" s="292"/>
      <c r="D34" s="292"/>
      <c r="E34" s="292"/>
      <c r="F34" s="292"/>
      <c r="G34" s="292"/>
      <c r="H34" s="292"/>
      <c r="I34" s="292"/>
      <c r="J34" s="292"/>
      <c r="K34" s="292"/>
      <c r="L34" s="292"/>
      <c r="M34" s="293"/>
      <c r="N34" s="122"/>
    </row>
    <row r="35" spans="1:14" ht="80.849999999999994" customHeight="1">
      <c r="A35" s="278" t="s">
        <v>523</v>
      </c>
      <c r="B35" s="394" t="s">
        <v>888</v>
      </c>
      <c r="C35" s="362"/>
      <c r="D35" s="362"/>
      <c r="E35" s="362"/>
      <c r="F35" s="362"/>
      <c r="G35" s="362"/>
      <c r="H35" s="362"/>
      <c r="I35" s="362"/>
      <c r="J35" s="362"/>
      <c r="K35" s="362"/>
      <c r="L35" s="362"/>
      <c r="M35" s="363"/>
      <c r="N35" s="133"/>
    </row>
    <row r="36" spans="1:14" ht="193.35" customHeight="1" thickBot="1">
      <c r="A36" s="279"/>
      <c r="B36" s="364"/>
      <c r="C36" s="365"/>
      <c r="D36" s="365"/>
      <c r="E36" s="365"/>
      <c r="F36" s="365"/>
      <c r="G36" s="365"/>
      <c r="H36" s="365"/>
      <c r="I36" s="365"/>
      <c r="J36" s="365"/>
      <c r="K36" s="365"/>
      <c r="L36" s="365"/>
      <c r="M36" s="366"/>
      <c r="N36" s="133"/>
    </row>
  </sheetData>
  <sheetProtection sheet="1" objects="1" scenarios="1"/>
  <mergeCells count="49">
    <mergeCell ref="B2:M2"/>
    <mergeCell ref="O2:Q2"/>
    <mergeCell ref="S2:U2"/>
    <mergeCell ref="B3:M3"/>
    <mergeCell ref="A4:A14"/>
    <mergeCell ref="B4:M4"/>
    <mergeCell ref="C5:D6"/>
    <mergeCell ref="C7:D8"/>
    <mergeCell ref="F7:G7"/>
    <mergeCell ref="F8:G8"/>
    <mergeCell ref="C9:D10"/>
    <mergeCell ref="G9:H9"/>
    <mergeCell ref="G10:H10"/>
    <mergeCell ref="C11:D12"/>
    <mergeCell ref="F11:G11"/>
    <mergeCell ref="H11:I11"/>
    <mergeCell ref="F12:G12"/>
    <mergeCell ref="H12:I12"/>
    <mergeCell ref="C29:D29"/>
    <mergeCell ref="B13:M13"/>
    <mergeCell ref="B14:M14"/>
    <mergeCell ref="B26:M26"/>
    <mergeCell ref="C27:D27"/>
    <mergeCell ref="F27:G27"/>
    <mergeCell ref="C28:D28"/>
    <mergeCell ref="F28:G28"/>
    <mergeCell ref="A15:A17"/>
    <mergeCell ref="A18:A19"/>
    <mergeCell ref="B18:M19"/>
    <mergeCell ref="A20:A25"/>
    <mergeCell ref="G21:L21"/>
    <mergeCell ref="B22:G22"/>
    <mergeCell ref="B23:G23"/>
    <mergeCell ref="B33:M33"/>
    <mergeCell ref="B34:M34"/>
    <mergeCell ref="A35:A36"/>
    <mergeCell ref="B35:M36"/>
    <mergeCell ref="B21:E21"/>
    <mergeCell ref="F29:G29"/>
    <mergeCell ref="C30:D30"/>
    <mergeCell ref="F30:G30"/>
    <mergeCell ref="C31:D31"/>
    <mergeCell ref="F31:G31"/>
    <mergeCell ref="C32:D32"/>
    <mergeCell ref="F32:G32"/>
    <mergeCell ref="H23:M23"/>
    <mergeCell ref="B25:G25"/>
    <mergeCell ref="H25:L25"/>
    <mergeCell ref="A26:A33"/>
  </mergeCells>
  <pageMargins left="0.7" right="0.7" top="0.75" bottom="0.75" header="0.3" footer="0.3"/>
  <headerFooter>
    <oddFooter>&amp;C_x000D_&amp;1#&amp;"Calibri"&amp;8&amp;K000000 INTERNAL. This information is accessible to ADB Management and staff. It may be shared outside ADB with appropriate permission.</oddFooter>
  </headerFooter>
  <drawing r:id="rId1"/>
</worksheet>
</file>

<file path=xl/worksheets/sheet7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BBD751A-ED84-4AA1-A9A1-BD1613551267}">
  <sheetPr codeName="Sheet72"/>
  <dimension ref="A1:U36"/>
  <sheetViews>
    <sheetView zoomScale="70" zoomScaleNormal="70" workbookViewId="0">
      <pane ySplit="2" topLeftCell="A27" activePane="bottomLeft" state="frozen"/>
      <selection pane="bottomLeft" activeCell="A2" sqref="A2"/>
      <selection activeCell="A2" sqref="A2"/>
    </sheetView>
  </sheetViews>
  <sheetFormatPr defaultColWidth="8.85546875" defaultRowHeight="12.95"/>
  <cols>
    <col min="1" max="1" width="15.28515625" style="106" customWidth="1"/>
    <col min="2" max="13" width="11.85546875" style="106" customWidth="1"/>
    <col min="14" max="14" width="5.140625" style="106" customWidth="1"/>
    <col min="15" max="16" width="8.85546875" style="106"/>
    <col min="17" max="17" width="8.85546875" style="106" customWidth="1"/>
    <col min="18" max="18" width="2.28515625" style="106" customWidth="1"/>
    <col min="19" max="16384" width="8.85546875" style="106"/>
  </cols>
  <sheetData>
    <row r="1" spans="1:21" ht="14.1" thickBot="1"/>
    <row r="2" spans="1:21" ht="22.35" customHeight="1" thickBot="1">
      <c r="A2" s="89" t="e" cm="1">
        <f t="array" aca="1" ref="A2" ca="1">MID(CELL("filename",A2),FIND("]",CELL("filename",A2))+1,255)</f>
        <v>#VALUE!</v>
      </c>
      <c r="B2" s="318" t="e">
        <f ca="1">IF(VLOOKUP(A2,'Raw Data'!C6:D154,2,FALSE)="","",VLOOKUP(A2,'Raw Data'!C6:D154,2,FALSE))</f>
        <v>#VALUE!</v>
      </c>
      <c r="C2" s="319"/>
      <c r="D2" s="319"/>
      <c r="E2" s="319"/>
      <c r="F2" s="319"/>
      <c r="G2" s="319"/>
      <c r="H2" s="319"/>
      <c r="I2" s="319"/>
      <c r="J2" s="319"/>
      <c r="K2" s="319"/>
      <c r="L2" s="319"/>
      <c r="M2" s="320"/>
      <c r="N2" s="136"/>
      <c r="O2" s="386" t="str">
        <f>HYPERLINK("#'National level'!A15","Back to National level sheet")</f>
        <v>Back to National level sheet</v>
      </c>
      <c r="P2" s="321"/>
      <c r="Q2" s="321"/>
      <c r="S2" s="387" t="str">
        <f>HYPERLINK("#'Project level'!A21","Back to Project level sheet")</f>
        <v>Back to Project level sheet</v>
      </c>
      <c r="T2" s="387"/>
      <c r="U2" s="387"/>
    </row>
    <row r="3" spans="1:21" ht="174" customHeight="1" thickBot="1">
      <c r="A3" s="90" t="s">
        <v>500</v>
      </c>
      <c r="B3" s="323" t="s">
        <v>889</v>
      </c>
      <c r="C3" s="324"/>
      <c r="D3" s="324"/>
      <c r="E3" s="324"/>
      <c r="F3" s="324"/>
      <c r="G3" s="324"/>
      <c r="H3" s="324"/>
      <c r="I3" s="324"/>
      <c r="J3" s="324"/>
      <c r="K3" s="324"/>
      <c r="L3" s="324"/>
      <c r="M3" s="325"/>
      <c r="N3" s="122"/>
    </row>
    <row r="4" spans="1:21" ht="14.1" thickBot="1">
      <c r="A4" s="278" t="s">
        <v>502</v>
      </c>
      <c r="B4" s="295"/>
      <c r="C4" s="296"/>
      <c r="D4" s="296"/>
      <c r="E4" s="296"/>
      <c r="F4" s="296"/>
      <c r="G4" s="296"/>
      <c r="H4" s="296"/>
      <c r="I4" s="296"/>
      <c r="J4" s="296"/>
      <c r="K4" s="296"/>
      <c r="L4" s="296"/>
      <c r="M4" s="297"/>
      <c r="N4" s="125"/>
    </row>
    <row r="5" spans="1:21" ht="26.85" customHeight="1" thickBot="1">
      <c r="A5" s="294"/>
      <c r="C5" s="326" t="s">
        <v>77</v>
      </c>
      <c r="D5" s="327"/>
      <c r="E5" s="93" t="s">
        <v>78</v>
      </c>
      <c r="F5" s="93" t="s">
        <v>79</v>
      </c>
      <c r="G5" s="93" t="s">
        <v>80</v>
      </c>
      <c r="H5" s="93" t="s">
        <v>81</v>
      </c>
      <c r="I5" s="93" t="s">
        <v>82</v>
      </c>
      <c r="M5" s="107"/>
    </row>
    <row r="6" spans="1:21" ht="15" thickBot="1">
      <c r="A6" s="294"/>
      <c r="C6" s="328"/>
      <c r="D6" s="329"/>
      <c r="E6" s="94" t="e">
        <f ca="1">IF(VLOOKUP($A$2,Table1[[Practice no.]:[Mt]],3,FALSE)="N/A","",VLOOKUP($A$2,Table1[[Practice no.]:[Mt]],3,FALSE))</f>
        <v>#VALUE!</v>
      </c>
      <c r="F6" s="94" t="e">
        <f ca="1">IF(VLOOKUP($A$2,Table1[[Practice no.]:[F]],4,FALSE)="N/A","",VLOOKUP($A$2,Table1[[Practice no.]:[F]],4,FALSE))</f>
        <v>#VALUE!</v>
      </c>
      <c r="G6" s="94" t="e">
        <f ca="1">IF(VLOOKUP($A$2,Table1[[Practice no.]:[A]],5,FALSE)="N/A","",VLOOKUP($A$2,Table1[[Practice no.]:[A]],5,FALSE))</f>
        <v>#VALUE!</v>
      </c>
      <c r="H6" s="94" t="e">
        <f ca="1">IF(VLOOKUP($A$2,Table1[[Practice no.]:[T]],6,FALSE)="N/A","",VLOOKUP($A$2,Table1[[Practice no.]:[T]],6,FALSE))</f>
        <v>#VALUE!</v>
      </c>
      <c r="I6" s="94" t="e">
        <f ca="1">IF(VLOOKUP($A$2,Table1[[Practice no.]:[PI]],7,FALSE)="N/A","",VLOOKUP($A$2,Table1[[Practice no.]:[PI]],7,FALSE))</f>
        <v>#VALUE!</v>
      </c>
      <c r="M6" s="107"/>
    </row>
    <row r="7" spans="1:21" ht="26.85" customHeight="1" thickBot="1">
      <c r="A7" s="294"/>
      <c r="C7" s="326" t="s">
        <v>83</v>
      </c>
      <c r="D7" s="327"/>
      <c r="E7" s="95" t="s">
        <v>84</v>
      </c>
      <c r="F7" s="330" t="s">
        <v>85</v>
      </c>
      <c r="G7" s="331"/>
      <c r="H7" s="95" t="s">
        <v>86</v>
      </c>
      <c r="I7" s="95" t="s">
        <v>87</v>
      </c>
      <c r="M7" s="107"/>
    </row>
    <row r="8" spans="1:21" ht="15" thickBot="1">
      <c r="A8" s="294"/>
      <c r="C8" s="328"/>
      <c r="D8" s="329"/>
      <c r="E8" s="94" t="e">
        <f ca="1">IF(VLOOKUP($A$2,Table1[[Practice no.]:[LR]],8,FALSE)="N/A","",VLOOKUP(A$2,Table1[[Practice no.]:[LR]],8,FALSE))</f>
        <v>#VALUE!</v>
      </c>
      <c r="F8" s="311" t="e">
        <f ca="1">IF(VLOOKUP($A$2,Table1[[Practice no.]:[PH]],9,FALSE)="N/A","",VLOOKUP($A$2,Table1[[Practice no.]:[PH]],9,FALSE))</f>
        <v>#VALUE!</v>
      </c>
      <c r="G8" s="312"/>
      <c r="H8" s="94" t="e">
        <f ca="1">IF(VLOOKUP($A$2,Table1[[Practice no.]:[EH]],10,FALSE)="N/A","",VLOOKUP($A$2,Table1[[Practice no.]:[EH]],10,FALSE))</f>
        <v>#VALUE!</v>
      </c>
      <c r="I8" s="94" t="e">
        <f ca="1">IF(VLOOKUP($A$2,Table1[[Practice no.]:[UR]],11,FALSE)="N/A","",VLOOKUP($A$2,Table1[[Practice no.]:[UR]],11,FALSE))</f>
        <v>#VALUE!</v>
      </c>
      <c r="M8" s="107"/>
    </row>
    <row r="9" spans="1:21" ht="26.85" customHeight="1" thickBot="1">
      <c r="A9" s="294"/>
      <c r="C9" s="332" t="s">
        <v>88</v>
      </c>
      <c r="D9" s="333"/>
      <c r="E9" s="95" t="s">
        <v>89</v>
      </c>
      <c r="F9" s="95" t="s">
        <v>90</v>
      </c>
      <c r="G9" s="330" t="s">
        <v>91</v>
      </c>
      <c r="H9" s="331"/>
      <c r="I9" s="95" t="s">
        <v>92</v>
      </c>
      <c r="M9" s="107"/>
    </row>
    <row r="10" spans="1:21" ht="15" thickBot="1">
      <c r="A10" s="294"/>
      <c r="C10" s="334"/>
      <c r="D10" s="335"/>
      <c r="E10" s="94" t="e">
        <f ca="1">IF(VLOOKUP($A$2,Table1[[Practice no.]:[P]],12,FALSE)="N/A","",VLOOKUP($A$2,Table1[[Practice no.]:[P]],12,FALSE))</f>
        <v>#VALUE!</v>
      </c>
      <c r="F10" s="94" t="e">
        <f ca="1">IF(VLOOKUP($A$2,Table1[[Practice no.]:[D]],13,FALSE)="N/A","",VLOOKUP($A$2,Table1[[Practice no.]:[D]],13,FALSE))</f>
        <v>#VALUE!</v>
      </c>
      <c r="G10" s="313" t="e">
        <f ca="1">IF(VLOOKUP($A$2,Table1[[Practice no.]:[C]],14,FALSE)="N/A","",VLOOKUP($A$2,Table1[[Practice no.]:[C]],14,FALSE))</f>
        <v>#VALUE!</v>
      </c>
      <c r="H10" s="314"/>
      <c r="I10" s="96" t="e">
        <f ca="1">IF(VLOOKUP($A$2,Table1[[Practice no.]:[M]],15,FALSE)="N/A","",VLOOKUP($A$2,Table1[[Practice no.]:[M]],15,FALSE))</f>
        <v>#VALUE!</v>
      </c>
      <c r="M10" s="107"/>
    </row>
    <row r="11" spans="1:21" ht="14.1" customHeight="1" thickBot="1">
      <c r="A11" s="294"/>
      <c r="C11" s="332" t="s">
        <v>93</v>
      </c>
      <c r="D11" s="333"/>
      <c r="E11" s="95" t="s">
        <v>94</v>
      </c>
      <c r="F11" s="330" t="s">
        <v>95</v>
      </c>
      <c r="G11" s="331"/>
      <c r="H11" s="330" t="s">
        <v>96</v>
      </c>
      <c r="I11" s="331"/>
      <c r="M11" s="107"/>
    </row>
    <row r="12" spans="1:21" ht="15" thickBot="1">
      <c r="A12" s="294"/>
      <c r="C12" s="334"/>
      <c r="D12" s="335"/>
      <c r="E12" s="94" t="e">
        <f ca="1">IF(VLOOKUP($A$2,Table1[[Practice no.]:[In]],16,FALSE)="N/A","",VLOOKUP($A$2,Table1[[Practice no.]:[In]],16,FALSE))</f>
        <v>#VALUE!</v>
      </c>
      <c r="F12" s="311" t="e">
        <f ca="1">IF(VLOOKUP($A$2,Table1[[Practice no.]:[Pr]],17,FALSE)="N/A","",VLOOKUP($A$2,Table1[[Practice no.]:[Pr]],17,FALSE))</f>
        <v>#VALUE!</v>
      </c>
      <c r="G12" s="312"/>
      <c r="H12" s="313" t="e">
        <f ca="1">IF(VLOOKUP($A$2,Table1[[Practice no.]:[Tr]],18,FALSE)="N/A","",VLOOKUP($A$2,Table1[[Practice no.]:[Tr]],18,FALSE))</f>
        <v>#VALUE!</v>
      </c>
      <c r="I12" s="314"/>
      <c r="M12" s="107"/>
    </row>
    <row r="13" spans="1:21">
      <c r="A13" s="294"/>
      <c r="B13" s="315"/>
      <c r="C13" s="316"/>
      <c r="D13" s="316"/>
      <c r="E13" s="316"/>
      <c r="F13" s="316"/>
      <c r="G13" s="316"/>
      <c r="H13" s="316"/>
      <c r="I13" s="316"/>
      <c r="J13" s="316"/>
      <c r="K13" s="316"/>
      <c r="L13" s="316"/>
      <c r="M13" s="317"/>
      <c r="N13" s="125"/>
    </row>
    <row r="14" spans="1:21" ht="14.1" thickBot="1">
      <c r="A14" s="279"/>
      <c r="B14" s="288"/>
      <c r="C14" s="289"/>
      <c r="D14" s="289"/>
      <c r="E14" s="289"/>
      <c r="F14" s="289"/>
      <c r="G14" s="289"/>
      <c r="H14" s="289"/>
      <c r="I14" s="289"/>
      <c r="J14" s="289"/>
      <c r="K14" s="289"/>
      <c r="L14" s="289"/>
      <c r="M14" s="290"/>
      <c r="N14" s="125"/>
    </row>
    <row r="15" spans="1:21">
      <c r="A15" s="278" t="s">
        <v>503</v>
      </c>
      <c r="B15" s="97">
        <v>1</v>
      </c>
      <c r="C15" s="97">
        <v>2</v>
      </c>
      <c r="D15" s="97">
        <v>3</v>
      </c>
      <c r="E15" s="98">
        <v>4</v>
      </c>
      <c r="F15" s="98">
        <v>5</v>
      </c>
      <c r="G15" s="98">
        <v>6</v>
      </c>
      <c r="H15" s="99">
        <v>7</v>
      </c>
      <c r="I15" s="99">
        <v>8</v>
      </c>
      <c r="J15" s="99">
        <v>9</v>
      </c>
      <c r="K15" s="100">
        <v>10</v>
      </c>
      <c r="L15" s="100">
        <v>11</v>
      </c>
      <c r="M15" s="100">
        <v>12</v>
      </c>
      <c r="N15" s="137"/>
    </row>
    <row r="16" spans="1:21" ht="17.100000000000001" thickBot="1">
      <c r="A16" s="294"/>
      <c r="B16" s="101" t="s">
        <v>504</v>
      </c>
      <c r="C16" s="101" t="s">
        <v>505</v>
      </c>
      <c r="D16" s="101" t="s">
        <v>506</v>
      </c>
      <c r="E16" s="102" t="s">
        <v>507</v>
      </c>
      <c r="F16" s="102" t="s">
        <v>508</v>
      </c>
      <c r="G16" s="102" t="s">
        <v>509</v>
      </c>
      <c r="H16" s="103" t="s">
        <v>510</v>
      </c>
      <c r="I16" s="103" t="s">
        <v>511</v>
      </c>
      <c r="J16" s="103" t="s">
        <v>512</v>
      </c>
      <c r="K16" s="104" t="s">
        <v>513</v>
      </c>
      <c r="L16" s="104" t="s">
        <v>514</v>
      </c>
      <c r="M16" s="104" t="s">
        <v>515</v>
      </c>
      <c r="N16" s="137"/>
    </row>
    <row r="17" spans="1:14" ht="23.1" customHeight="1" thickBot="1">
      <c r="A17" s="279"/>
      <c r="B17" s="112" t="e">
        <f ca="1">IF(VLOOKUP($A$2,Table1[[Practice no.]:[ 1 C02]],19,FALSE)="N/A","",VLOOKUP(VLOOKUP($A$2,Table1[[Practice no.]:[ 1 C02]],19,FALSE),List!$A$2:$B$3,2,FALSE))</f>
        <v>#VALUE!</v>
      </c>
      <c r="C17" s="112" t="e">
        <f ca="1">IF(VLOOKUP($A$2,Table1[[Practice no.]:[2 Res]],20,FALSE)="N/A","",VLOOKUP(VLOOKUP($A$2,Table1[[Practice no.]:[2 Res]],20,FALSE),List!$A$2:$B$3,2,FALSE))</f>
        <v>#VALUE!</v>
      </c>
      <c r="D17" s="112" t="e">
        <f ca="1">IF(VLOOKUP($A$2,Table1[[Practice no.]:[3 W&amp;L]],21,FALSE)="N/A","",VLOOKUP(VLOOKUP($A$2,Table1[[Practice no.]:[3 W&amp;L]],21,FALSE),List!$A$2:$B$3,2,FALSE))</f>
        <v>#VALUE!</v>
      </c>
      <c r="E17" s="112" t="e">
        <f ca="1">IF(VLOOKUP($A$2,Table1[[Practice no.]:[4 
Pol]],22,FALSE)="N/A","",VLOOKUP(VLOOKUP($A$2,Table1[[Practice no.]:[4 
Pol]],22,FALSE),List!$A$2:$B$3,2,FALSE))</f>
        <v>#VALUE!</v>
      </c>
      <c r="F17" s="112" t="e">
        <f ca="1">IF(VLOOKUP($A$2,Table1[[Practice no.]:[5 QoL]],23,FALSE)="N/A","",VLOOKUP(VLOOKUP($A$2,Table1[[Practice no.]:[5 QoL]],23,FALSE),List!$A$2:$B$3,2,FALSE))</f>
        <v>#VALUE!</v>
      </c>
      <c r="G17" s="112" t="e">
        <f ca="1">IF(VLOOKUP($A$2,Table1[[Practice no.]:[6 
Bio]],24,FALSE)="N/A","",VLOOKUP(VLOOKUP($A$2,Table1[[Practice no.]:[6 
Bio]],24,FALSE),List!$A$2:$B$3,2,FALSE))</f>
        <v>#VALUE!</v>
      </c>
      <c r="H17" s="112" t="e">
        <f ca="1">IF(VLOOKUP($A$2,Table1[[Practice no.]:[7 
Dis]],25,FALSE)="N/A","",VLOOKUP(VLOOKUP($A$2,Table1[[Practice no.]:[7 
Dis]],25,FALSE),List!$A$2:$B$3,2,FALSE))</f>
        <v>#VALUE!</v>
      </c>
      <c r="I17" s="112" t="e">
        <f ca="1">IF(VLOOKUP($A$2,Table1[[Practice no.]:[8 
Mat]],26,FALSE)="N/A","",VLOOKUP(VLOOKUP($A$2,Table1[[Practice no.]:[8 
Mat]],26,FALSE),List!$A$2:$B$3,2,FALSE))</f>
        <v>#VALUE!</v>
      </c>
      <c r="J17" s="112" t="e">
        <f ca="1">IF(VLOOKUP($A$2,Table1[[Practice no.]:[9 
Inc]],27,FALSE)="N/A","",VLOOKUP(VLOOKUP($A$2,Table1[[Practice no.]:[9 
Inc]],27,FALSE),List!$A$2:$B$3,2,FALSE))</f>
        <v>#VALUE!</v>
      </c>
      <c r="K17" s="112" t="e">
        <f ca="1">IF(VLOOKUP($A$2,Table1[[Practice no.]:[10 Con]],28,FALSE)="N/A","",VLOOKUP(VLOOKUP($A$2,Table1[[Practice no.]:[10 Con]],28,FALSE),List!$A$2:$B$3,2,FALSE))</f>
        <v>#VALUE!</v>
      </c>
      <c r="L17" s="112" t="e">
        <f ca="1">IF(VLOOKUP($A$2,Table1[[Practice no.]:[11 Saf]],29,FALSE)="N/A","",VLOOKUP(VLOOKUP($A$2,Table1[[Practice no.]:[11 Saf]],29,FALSE),List!$A$2:$B$3,2,FALSE))</f>
        <v>#VALUE!</v>
      </c>
      <c r="M17" s="112" t="e">
        <f ca="1">IF(VLOOKUP($A$2,Table1[[Practice no.]:[12 Aff]],30,FALSE)="N/A","",VLOOKUP(VLOOKUP($A$2,Table1[[Practice no.]:[12 Aff]],30,FALSE),List!$A$2:$B$3,2,FALSE))</f>
        <v>#VALUE!</v>
      </c>
      <c r="N17" s="138"/>
    </row>
    <row r="18" spans="1:14" ht="125.85" customHeight="1">
      <c r="A18" s="278" t="s">
        <v>516</v>
      </c>
      <c r="B18" s="298" t="s">
        <v>890</v>
      </c>
      <c r="C18" s="299"/>
      <c r="D18" s="299"/>
      <c r="E18" s="299"/>
      <c r="F18" s="299"/>
      <c r="G18" s="299"/>
      <c r="H18" s="299"/>
      <c r="I18" s="299"/>
      <c r="J18" s="299"/>
      <c r="K18" s="299"/>
      <c r="L18" s="299"/>
      <c r="M18" s="300"/>
      <c r="N18" s="133"/>
    </row>
    <row r="19" spans="1:14" ht="285.75" customHeight="1" thickBot="1">
      <c r="A19" s="279"/>
      <c r="B19" s="301"/>
      <c r="C19" s="302"/>
      <c r="D19" s="302"/>
      <c r="E19" s="302"/>
      <c r="F19" s="302"/>
      <c r="G19" s="302"/>
      <c r="H19" s="302"/>
      <c r="I19" s="302"/>
      <c r="J19" s="302"/>
      <c r="K19" s="302"/>
      <c r="L19" s="302"/>
      <c r="M19" s="303"/>
      <c r="N19" s="133"/>
    </row>
    <row r="20" spans="1:14" ht="186.75" customHeight="1">
      <c r="A20" s="304" t="s">
        <v>518</v>
      </c>
      <c r="B20" s="120"/>
      <c r="C20" s="121"/>
      <c r="D20" s="121"/>
      <c r="E20" s="121"/>
      <c r="F20" s="121"/>
      <c r="G20" s="121"/>
      <c r="H20" s="121"/>
      <c r="I20" s="121"/>
      <c r="J20" s="121"/>
      <c r="K20" s="121"/>
      <c r="L20" s="121"/>
      <c r="M20" s="124"/>
      <c r="N20" s="134"/>
    </row>
    <row r="21" spans="1:14" ht="13.35" customHeight="1">
      <c r="A21" s="338"/>
      <c r="B21" s="390" t="s">
        <v>891</v>
      </c>
      <c r="C21" s="388"/>
      <c r="D21" s="388"/>
      <c r="E21" s="388"/>
      <c r="F21" s="388"/>
      <c r="G21" s="177"/>
      <c r="H21" s="177"/>
      <c r="I21" s="177"/>
      <c r="J21" s="177"/>
      <c r="K21" s="177"/>
      <c r="L21" s="177"/>
      <c r="M21" s="178"/>
      <c r="N21" s="127"/>
    </row>
    <row r="22" spans="1:14">
      <c r="A22" s="338"/>
      <c r="B22" s="336"/>
      <c r="C22" s="337"/>
      <c r="D22" s="337"/>
      <c r="E22" s="337"/>
      <c r="F22" s="337"/>
      <c r="G22" s="337"/>
      <c r="H22" s="119"/>
      <c r="I22" s="119"/>
      <c r="J22" s="122"/>
      <c r="K22" s="116"/>
      <c r="L22" s="116"/>
      <c r="M22" s="117"/>
      <c r="N22" s="116"/>
    </row>
    <row r="23" spans="1:14">
      <c r="A23" s="338"/>
      <c r="B23" s="336"/>
      <c r="C23" s="337"/>
      <c r="D23" s="337"/>
      <c r="E23" s="337"/>
      <c r="F23" s="337"/>
      <c r="G23" s="337"/>
      <c r="H23" s="337"/>
      <c r="I23" s="337"/>
      <c r="J23" s="337"/>
      <c r="K23" s="337"/>
      <c r="L23" s="337"/>
      <c r="M23" s="343"/>
      <c r="N23" s="116"/>
    </row>
    <row r="24" spans="1:14">
      <c r="A24" s="338"/>
      <c r="B24" s="118"/>
      <c r="C24" s="119"/>
      <c r="D24" s="119"/>
      <c r="E24" s="119"/>
      <c r="F24" s="119"/>
      <c r="G24" s="119"/>
      <c r="H24" s="119"/>
      <c r="I24" s="119"/>
      <c r="J24" s="122"/>
      <c r="K24" s="116"/>
      <c r="L24" s="116"/>
      <c r="M24" s="117"/>
      <c r="N24" s="116"/>
    </row>
    <row r="25" spans="1:14" ht="14.1" thickBot="1">
      <c r="A25" s="305"/>
      <c r="B25" s="339"/>
      <c r="C25" s="340"/>
      <c r="D25" s="340"/>
      <c r="E25" s="340"/>
      <c r="F25" s="340"/>
      <c r="G25" s="340"/>
      <c r="H25" s="340"/>
      <c r="I25" s="340"/>
      <c r="J25" s="340"/>
      <c r="K25" s="340"/>
      <c r="L25" s="340"/>
      <c r="M25" s="176"/>
      <c r="N25" s="119"/>
    </row>
    <row r="26" spans="1:14" ht="14.1" thickBot="1">
      <c r="A26" s="278" t="s">
        <v>57</v>
      </c>
      <c r="B26" s="295"/>
      <c r="C26" s="296"/>
      <c r="D26" s="296"/>
      <c r="E26" s="296"/>
      <c r="F26" s="296"/>
      <c r="G26" s="296"/>
      <c r="H26" s="296"/>
      <c r="I26" s="296"/>
      <c r="J26" s="296"/>
      <c r="K26" s="296"/>
      <c r="L26" s="296"/>
      <c r="M26" s="297"/>
      <c r="N26" s="125"/>
    </row>
    <row r="27" spans="1:14" ht="32.1" customHeight="1" thickBot="1">
      <c r="A27" s="294"/>
      <c r="C27" s="286" t="s">
        <v>42</v>
      </c>
      <c r="D27" s="287"/>
      <c r="E27" s="105" t="e">
        <f ca="1">IF(VLOOKUP($A$2,Table1[[Practice no.]:[1]],31,FALSE)="N/A","",VLOOKUP($A$2,Table1[[Practice no.]:[1]],31,FALSE))</f>
        <v>#VALUE!</v>
      </c>
      <c r="F27" s="286" t="s">
        <v>520</v>
      </c>
      <c r="G27" s="287"/>
      <c r="H27" s="105" t="e">
        <f ca="1">IF(VLOOKUP($A$2,Table1[[Practice no.]:[7]],37,FALSE)="N/A","",VLOOKUP($A$2,Table1[[Practice no.]:[7]],37,FALSE))</f>
        <v>#VALUE!</v>
      </c>
      <c r="M27" s="107"/>
    </row>
    <row r="28" spans="1:14" ht="32.1" customHeight="1" thickBot="1">
      <c r="A28" s="294"/>
      <c r="C28" s="286" t="s">
        <v>44</v>
      </c>
      <c r="D28" s="287"/>
      <c r="E28" s="105" t="e">
        <f ca="1">IF(VLOOKUP($A$2,Table1[[Practice no.]:[2]],32,FALSE)="N/A","",VLOOKUP($A$2,Table1[[Practice no.]:[2]],32,FALSE))</f>
        <v>#VALUE!</v>
      </c>
      <c r="F28" s="286" t="s">
        <v>45</v>
      </c>
      <c r="G28" s="287"/>
      <c r="H28" s="105" t="e">
        <f ca="1">IF(VLOOKUP($A$2,Table1[[Practice no.]:[8]],38,FALSE)="N/A","",VLOOKUP($A$2,Table1[[Practice no.]:[8]],38,FALSE))</f>
        <v>#VALUE!</v>
      </c>
      <c r="M28" s="107"/>
    </row>
    <row r="29" spans="1:14" ht="32.1" customHeight="1" thickBot="1">
      <c r="A29" s="294"/>
      <c r="C29" s="286" t="s">
        <v>46</v>
      </c>
      <c r="D29" s="287"/>
      <c r="E29" s="105" t="e">
        <f ca="1">IF(VLOOKUP($A$2,Table1[[Practice no.]:[3]],33,FALSE)="N/A","",VLOOKUP($A$2,Table1[[Practice no.]:[3]],33,FALSE))</f>
        <v>#VALUE!</v>
      </c>
      <c r="F29" s="286" t="s">
        <v>47</v>
      </c>
      <c r="G29" s="287"/>
      <c r="H29" s="105" t="e">
        <f ca="1">IF(VLOOKUP($A$2,Table1[[Practice no.]:[9]],39,FALSE)="N/A","",VLOOKUP($A$2,Table1[[Practice no.]:[9]],39,FALSE))</f>
        <v>#VALUE!</v>
      </c>
      <c r="M29" s="107"/>
    </row>
    <row r="30" spans="1:14" ht="32.1" customHeight="1" thickBot="1">
      <c r="A30" s="294"/>
      <c r="C30" s="286" t="s">
        <v>48</v>
      </c>
      <c r="D30" s="287"/>
      <c r="E30" s="105" t="e">
        <f ca="1">IF(VLOOKUP($A$2,Table1[[Practice no.]:[4]],34,FALSE)="N/A","",VLOOKUP($A$2,Table1[[Practice no.]:[4]],34,FALSE))</f>
        <v>#VALUE!</v>
      </c>
      <c r="F30" s="286" t="s">
        <v>49</v>
      </c>
      <c r="G30" s="287"/>
      <c r="H30" s="105" t="e">
        <f ca="1">IF(VLOOKUP($A$2,Table1[[Practice no.]:[10]],40,FALSE)="N/A","",VLOOKUP($A$2,Table1[[Practice no.]:[10]],40,FALSE))</f>
        <v>#VALUE!</v>
      </c>
      <c r="M30" s="107"/>
    </row>
    <row r="31" spans="1:14" ht="32.1" customHeight="1" thickBot="1">
      <c r="A31" s="294"/>
      <c r="C31" s="286" t="s">
        <v>50</v>
      </c>
      <c r="D31" s="287"/>
      <c r="E31" s="105" t="e">
        <f ca="1">IF(VLOOKUP($A$2,Table1[[Practice no.]:[5]],35,FALSE)="N/A","",VLOOKUP($A$2,Table1[[Practice no.]:[5]],35,FALSE))</f>
        <v>#VALUE!</v>
      </c>
      <c r="F31" s="286" t="s">
        <v>51</v>
      </c>
      <c r="G31" s="287"/>
      <c r="H31" s="105" t="e">
        <f ca="1">IF(VLOOKUP($A$2,Table1[[Practice no.]:[11]],41,FALSE)="N/A","",VLOOKUP($A$2,Table1[[Practice no.]:[11]],41,FALSE))</f>
        <v>#VALUE!</v>
      </c>
      <c r="M31" s="107"/>
    </row>
    <row r="32" spans="1:14" ht="32.1" customHeight="1" thickBot="1">
      <c r="A32" s="294"/>
      <c r="C32" s="286" t="s">
        <v>52</v>
      </c>
      <c r="D32" s="287"/>
      <c r="E32" s="105" t="e">
        <f ca="1">IF(VLOOKUP($A$2,Table1[[Practice no.]:[6]],36,FALSE)="N/A","",VLOOKUP($A$2,Table1[[Practice no.]:[6]],36,FALSE))</f>
        <v>#VALUE!</v>
      </c>
      <c r="F32" s="286" t="s">
        <v>53</v>
      </c>
      <c r="G32" s="287"/>
      <c r="H32" s="105" t="e">
        <f ca="1">IF(VLOOKUP($A$2,Table1[[Practice no.]:[12]],42,FALSE)="N/A","",VLOOKUP($A$2,Table1[[Practice no.]:[12]],42,FALSE))</f>
        <v>#VALUE!</v>
      </c>
      <c r="M32" s="107"/>
    </row>
    <row r="33" spans="1:14" ht="14.1" thickBot="1">
      <c r="A33" s="279"/>
      <c r="B33" s="288"/>
      <c r="C33" s="289"/>
      <c r="D33" s="289"/>
      <c r="E33" s="289"/>
      <c r="F33" s="289"/>
      <c r="G33" s="289"/>
      <c r="H33" s="289"/>
      <c r="I33" s="289"/>
      <c r="J33" s="289"/>
      <c r="K33" s="289"/>
      <c r="L33" s="289"/>
      <c r="M33" s="290"/>
      <c r="N33" s="125"/>
    </row>
    <row r="34" spans="1:14" ht="252.75" customHeight="1" thickBot="1">
      <c r="A34" s="92" t="s">
        <v>521</v>
      </c>
      <c r="B34" s="291" t="s">
        <v>892</v>
      </c>
      <c r="C34" s="292"/>
      <c r="D34" s="292"/>
      <c r="E34" s="292"/>
      <c r="F34" s="292"/>
      <c r="G34" s="292"/>
      <c r="H34" s="292"/>
      <c r="I34" s="292"/>
      <c r="J34" s="292"/>
      <c r="K34" s="292"/>
      <c r="L34" s="292"/>
      <c r="M34" s="293"/>
      <c r="N34" s="122"/>
    </row>
    <row r="35" spans="1:14" ht="80.849999999999994" customHeight="1">
      <c r="A35" s="278" t="s">
        <v>523</v>
      </c>
      <c r="B35" s="394" t="s">
        <v>893</v>
      </c>
      <c r="C35" s="362"/>
      <c r="D35" s="362"/>
      <c r="E35" s="362"/>
      <c r="F35" s="362"/>
      <c r="G35" s="362"/>
      <c r="H35" s="362"/>
      <c r="I35" s="362"/>
      <c r="J35" s="362"/>
      <c r="K35" s="362"/>
      <c r="L35" s="362"/>
      <c r="M35" s="363"/>
      <c r="N35" s="133"/>
    </row>
    <row r="36" spans="1:14" ht="193.35" customHeight="1" thickBot="1">
      <c r="A36" s="279"/>
      <c r="B36" s="364"/>
      <c r="C36" s="365"/>
      <c r="D36" s="365"/>
      <c r="E36" s="365"/>
      <c r="F36" s="365"/>
      <c r="G36" s="365"/>
      <c r="H36" s="365"/>
      <c r="I36" s="365"/>
      <c r="J36" s="365"/>
      <c r="K36" s="365"/>
      <c r="L36" s="365"/>
      <c r="M36" s="366"/>
      <c r="N36" s="133"/>
    </row>
  </sheetData>
  <sheetProtection sheet="1" objects="1" scenarios="1"/>
  <mergeCells count="48">
    <mergeCell ref="B2:M2"/>
    <mergeCell ref="O2:Q2"/>
    <mergeCell ref="S2:U2"/>
    <mergeCell ref="B3:M3"/>
    <mergeCell ref="A4:A14"/>
    <mergeCell ref="B4:M4"/>
    <mergeCell ref="C5:D6"/>
    <mergeCell ref="C7:D8"/>
    <mergeCell ref="F7:G7"/>
    <mergeCell ref="F8:G8"/>
    <mergeCell ref="C9:D10"/>
    <mergeCell ref="G9:H9"/>
    <mergeCell ref="G10:H10"/>
    <mergeCell ref="C11:D12"/>
    <mergeCell ref="F11:G11"/>
    <mergeCell ref="H11:I11"/>
    <mergeCell ref="F12:G12"/>
    <mergeCell ref="H12:I12"/>
    <mergeCell ref="C29:D29"/>
    <mergeCell ref="B13:M13"/>
    <mergeCell ref="B14:M14"/>
    <mergeCell ref="B26:M26"/>
    <mergeCell ref="C27:D27"/>
    <mergeCell ref="F27:G27"/>
    <mergeCell ref="C28:D28"/>
    <mergeCell ref="F28:G28"/>
    <mergeCell ref="A15:A17"/>
    <mergeCell ref="A18:A19"/>
    <mergeCell ref="B18:M19"/>
    <mergeCell ref="A20:A25"/>
    <mergeCell ref="B22:G22"/>
    <mergeCell ref="B23:G23"/>
    <mergeCell ref="B33:M33"/>
    <mergeCell ref="B34:M34"/>
    <mergeCell ref="A35:A36"/>
    <mergeCell ref="B35:M36"/>
    <mergeCell ref="B21:F21"/>
    <mergeCell ref="F29:G29"/>
    <mergeCell ref="C30:D30"/>
    <mergeCell ref="F30:G30"/>
    <mergeCell ref="C31:D31"/>
    <mergeCell ref="F31:G31"/>
    <mergeCell ref="C32:D32"/>
    <mergeCell ref="F32:G32"/>
    <mergeCell ref="H23:M23"/>
    <mergeCell ref="B25:G25"/>
    <mergeCell ref="H25:L25"/>
    <mergeCell ref="A26:A33"/>
  </mergeCells>
  <pageMargins left="0.7" right="0.7" top="0.75" bottom="0.75" header="0.3" footer="0.3"/>
  <headerFooter>
    <oddFooter>&amp;C_x000D_&amp;1#&amp;"Calibri"&amp;8&amp;K000000 INTERNAL. This information is accessible to ADB Management and staff. It may be shared outside ADB with appropriate permission.</oddFooter>
  </headerFooter>
  <drawing r:id="rId1"/>
</worksheet>
</file>

<file path=xl/worksheets/sheet7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C17DDDC-406F-4438-AB28-E79D1E526E8C}">
  <sheetPr codeName="Sheet73"/>
  <dimension ref="A1:U36"/>
  <sheetViews>
    <sheetView zoomScale="70" zoomScaleNormal="70" workbookViewId="0">
      <pane ySplit="2" topLeftCell="A3" activePane="bottomLeft" state="frozen"/>
      <selection pane="bottomLeft" activeCell="A2" sqref="A2"/>
      <selection activeCell="A2" sqref="A2"/>
    </sheetView>
  </sheetViews>
  <sheetFormatPr defaultColWidth="8.85546875" defaultRowHeight="12.95"/>
  <cols>
    <col min="1" max="1" width="15.28515625" style="106" customWidth="1"/>
    <col min="2" max="13" width="11.85546875" style="106" customWidth="1"/>
    <col min="14" max="14" width="5.140625" style="106" customWidth="1"/>
    <col min="15" max="16" width="8.85546875" style="106"/>
    <col min="17" max="17" width="8.85546875" style="106" customWidth="1"/>
    <col min="18" max="18" width="2.28515625" style="106" customWidth="1"/>
    <col min="19" max="16384" width="8.85546875" style="106"/>
  </cols>
  <sheetData>
    <row r="1" spans="1:21" ht="14.1" thickBot="1"/>
    <row r="2" spans="1:21" ht="32.1" customHeight="1" thickBot="1">
      <c r="A2" s="89" t="e" cm="1">
        <f t="array" aca="1" ref="A2" ca="1">MID(CELL("filename",A2),FIND("]",CELL("filename",A2))+1,255)</f>
        <v>#VALUE!</v>
      </c>
      <c r="B2" s="318" t="e">
        <f ca="1">IF(VLOOKUP(A2,'Raw Data'!C6:D154,2,FALSE)="","",VLOOKUP(A2,'Raw Data'!C6:D154,2,FALSE))</f>
        <v>#VALUE!</v>
      </c>
      <c r="C2" s="319"/>
      <c r="D2" s="319"/>
      <c r="E2" s="319"/>
      <c r="F2" s="319"/>
      <c r="G2" s="319"/>
      <c r="H2" s="319"/>
      <c r="I2" s="319"/>
      <c r="J2" s="319"/>
      <c r="K2" s="319"/>
      <c r="L2" s="319"/>
      <c r="M2" s="320"/>
      <c r="N2" s="136"/>
      <c r="O2" s="386" t="str">
        <f>HYPERLINK("#'National level'!A15","Back to National level sheet")</f>
        <v>Back to National level sheet</v>
      </c>
      <c r="P2" s="321"/>
      <c r="Q2" s="321"/>
      <c r="S2" s="387" t="str">
        <f>HYPERLINK("#'Project level'!A21","Back to Project level sheet")</f>
        <v>Back to Project level sheet</v>
      </c>
      <c r="T2" s="387"/>
      <c r="U2" s="387"/>
    </row>
    <row r="3" spans="1:21" ht="174" customHeight="1" thickBot="1">
      <c r="A3" s="90" t="s">
        <v>500</v>
      </c>
      <c r="B3" s="323" t="s">
        <v>894</v>
      </c>
      <c r="C3" s="324"/>
      <c r="D3" s="324"/>
      <c r="E3" s="324"/>
      <c r="F3" s="324"/>
      <c r="G3" s="324"/>
      <c r="H3" s="324"/>
      <c r="I3" s="324"/>
      <c r="J3" s="324"/>
      <c r="K3" s="324"/>
      <c r="L3" s="324"/>
      <c r="M3" s="325"/>
      <c r="N3" s="122"/>
    </row>
    <row r="4" spans="1:21" ht="14.1" thickBot="1">
      <c r="A4" s="278" t="s">
        <v>502</v>
      </c>
      <c r="B4" s="295"/>
      <c r="C4" s="296"/>
      <c r="D4" s="296"/>
      <c r="E4" s="296"/>
      <c r="F4" s="296"/>
      <c r="G4" s="296"/>
      <c r="H4" s="296"/>
      <c r="I4" s="296"/>
      <c r="J4" s="296"/>
      <c r="K4" s="296"/>
      <c r="L4" s="296"/>
      <c r="M4" s="297"/>
      <c r="N4" s="125"/>
    </row>
    <row r="5" spans="1:21" ht="26.85" customHeight="1" thickBot="1">
      <c r="A5" s="294"/>
      <c r="C5" s="326" t="s">
        <v>77</v>
      </c>
      <c r="D5" s="327"/>
      <c r="E5" s="93" t="s">
        <v>78</v>
      </c>
      <c r="F5" s="93" t="s">
        <v>79</v>
      </c>
      <c r="G5" s="93" t="s">
        <v>80</v>
      </c>
      <c r="H5" s="93" t="s">
        <v>81</v>
      </c>
      <c r="I5" s="93" t="s">
        <v>82</v>
      </c>
      <c r="M5" s="107"/>
    </row>
    <row r="6" spans="1:21" ht="15" thickBot="1">
      <c r="A6" s="294"/>
      <c r="C6" s="328"/>
      <c r="D6" s="329"/>
      <c r="E6" s="94" t="e">
        <f ca="1">IF(VLOOKUP($A$2,Table1[[Practice no.]:[Mt]],3,FALSE)="N/A","",VLOOKUP($A$2,Table1[[Practice no.]:[Mt]],3,FALSE))</f>
        <v>#VALUE!</v>
      </c>
      <c r="F6" s="94" t="e">
        <f ca="1">IF(VLOOKUP($A$2,Table1[[Practice no.]:[F]],4,FALSE)="N/A","",VLOOKUP($A$2,Table1[[Practice no.]:[F]],4,FALSE))</f>
        <v>#VALUE!</v>
      </c>
      <c r="G6" s="94" t="e">
        <f ca="1">IF(VLOOKUP($A$2,Table1[[Practice no.]:[A]],5,FALSE)="N/A","",VLOOKUP($A$2,Table1[[Practice no.]:[A]],5,FALSE))</f>
        <v>#VALUE!</v>
      </c>
      <c r="H6" s="94" t="e">
        <f ca="1">IF(VLOOKUP($A$2,Table1[[Practice no.]:[T]],6,FALSE)="N/A","",VLOOKUP($A$2,Table1[[Practice no.]:[T]],6,FALSE))</f>
        <v>#VALUE!</v>
      </c>
      <c r="I6" s="94" t="e">
        <f ca="1">IF(VLOOKUP($A$2,Table1[[Practice no.]:[PI]],7,FALSE)="N/A","",VLOOKUP($A$2,Table1[[Practice no.]:[PI]],7,FALSE))</f>
        <v>#VALUE!</v>
      </c>
      <c r="M6" s="107"/>
    </row>
    <row r="7" spans="1:21" ht="26.85" customHeight="1" thickBot="1">
      <c r="A7" s="294"/>
      <c r="C7" s="326" t="s">
        <v>83</v>
      </c>
      <c r="D7" s="327"/>
      <c r="E7" s="95" t="s">
        <v>84</v>
      </c>
      <c r="F7" s="330" t="s">
        <v>85</v>
      </c>
      <c r="G7" s="331"/>
      <c r="H7" s="95" t="s">
        <v>86</v>
      </c>
      <c r="I7" s="95" t="s">
        <v>87</v>
      </c>
      <c r="M7" s="107"/>
    </row>
    <row r="8" spans="1:21" ht="15" thickBot="1">
      <c r="A8" s="294"/>
      <c r="C8" s="328"/>
      <c r="D8" s="329"/>
      <c r="E8" s="94" t="e">
        <f ca="1">IF(VLOOKUP($A$2,Table1[[Practice no.]:[LR]],8,FALSE)="N/A","",VLOOKUP(A$2,Table1[[Practice no.]:[LR]],8,FALSE))</f>
        <v>#VALUE!</v>
      </c>
      <c r="F8" s="311" t="e">
        <f ca="1">IF(VLOOKUP($A$2,Table1[[Practice no.]:[PH]],9,FALSE)="N/A","",VLOOKUP($A$2,Table1[[Practice no.]:[PH]],9,FALSE))</f>
        <v>#VALUE!</v>
      </c>
      <c r="G8" s="312"/>
      <c r="H8" s="94" t="e">
        <f ca="1">IF(VLOOKUP($A$2,Table1[[Practice no.]:[EH]],10,FALSE)="N/A","",VLOOKUP($A$2,Table1[[Practice no.]:[EH]],10,FALSE))</f>
        <v>#VALUE!</v>
      </c>
      <c r="I8" s="94" t="e">
        <f ca="1">IF(VLOOKUP($A$2,Table1[[Practice no.]:[UR]],11,FALSE)="N/A","",VLOOKUP($A$2,Table1[[Practice no.]:[UR]],11,FALSE))</f>
        <v>#VALUE!</v>
      </c>
      <c r="M8" s="107"/>
    </row>
    <row r="9" spans="1:21" ht="26.85" customHeight="1" thickBot="1">
      <c r="A9" s="294"/>
      <c r="C9" s="332" t="s">
        <v>88</v>
      </c>
      <c r="D9" s="333"/>
      <c r="E9" s="95" t="s">
        <v>89</v>
      </c>
      <c r="F9" s="95" t="s">
        <v>90</v>
      </c>
      <c r="G9" s="330" t="s">
        <v>91</v>
      </c>
      <c r="H9" s="331"/>
      <c r="I9" s="95" t="s">
        <v>92</v>
      </c>
      <c r="M9" s="107"/>
    </row>
    <row r="10" spans="1:21" ht="15" thickBot="1">
      <c r="A10" s="294"/>
      <c r="C10" s="334"/>
      <c r="D10" s="335"/>
      <c r="E10" s="94" t="e">
        <f ca="1">IF(VLOOKUP($A$2,Table1[[Practice no.]:[P]],12,FALSE)="N/A","",VLOOKUP($A$2,Table1[[Practice no.]:[P]],12,FALSE))</f>
        <v>#VALUE!</v>
      </c>
      <c r="F10" s="94" t="e">
        <f ca="1">IF(VLOOKUP($A$2,Table1[[Practice no.]:[D]],13,FALSE)="N/A","",VLOOKUP($A$2,Table1[[Practice no.]:[D]],13,FALSE))</f>
        <v>#VALUE!</v>
      </c>
      <c r="G10" s="313" t="e">
        <f ca="1">IF(VLOOKUP($A$2,Table1[[Practice no.]:[C]],14,FALSE)="N/A","",VLOOKUP($A$2,Table1[[Practice no.]:[C]],14,FALSE))</f>
        <v>#VALUE!</v>
      </c>
      <c r="H10" s="314"/>
      <c r="I10" s="96" t="e">
        <f ca="1">IF(VLOOKUP($A$2,Table1[[Practice no.]:[M]],15,FALSE)="N/A","",VLOOKUP($A$2,Table1[[Practice no.]:[M]],15,FALSE))</f>
        <v>#VALUE!</v>
      </c>
      <c r="M10" s="107"/>
    </row>
    <row r="11" spans="1:21" ht="14.1" customHeight="1" thickBot="1">
      <c r="A11" s="294"/>
      <c r="C11" s="332" t="s">
        <v>93</v>
      </c>
      <c r="D11" s="333"/>
      <c r="E11" s="95" t="s">
        <v>94</v>
      </c>
      <c r="F11" s="330" t="s">
        <v>95</v>
      </c>
      <c r="G11" s="331"/>
      <c r="H11" s="330" t="s">
        <v>96</v>
      </c>
      <c r="I11" s="331"/>
      <c r="M11" s="107"/>
    </row>
    <row r="12" spans="1:21" ht="15" thickBot="1">
      <c r="A12" s="294"/>
      <c r="C12" s="334"/>
      <c r="D12" s="335"/>
      <c r="E12" s="94" t="e">
        <f ca="1">IF(VLOOKUP($A$2,Table1[[Practice no.]:[In]],16,FALSE)="N/A","",VLOOKUP($A$2,Table1[[Practice no.]:[In]],16,FALSE))</f>
        <v>#VALUE!</v>
      </c>
      <c r="F12" s="311" t="e">
        <f ca="1">IF(VLOOKUP($A$2,Table1[[Practice no.]:[Pr]],17,FALSE)="N/A","",VLOOKUP($A$2,Table1[[Practice no.]:[Pr]],17,FALSE))</f>
        <v>#VALUE!</v>
      </c>
      <c r="G12" s="312"/>
      <c r="H12" s="313" t="e">
        <f ca="1">IF(VLOOKUP($A$2,Table1[[Practice no.]:[Tr]],18,FALSE)="N/A","",VLOOKUP($A$2,Table1[[Practice no.]:[Tr]],18,FALSE))</f>
        <v>#VALUE!</v>
      </c>
      <c r="I12" s="314"/>
      <c r="M12" s="107"/>
    </row>
    <row r="13" spans="1:21">
      <c r="A13" s="294"/>
      <c r="B13" s="315"/>
      <c r="C13" s="316"/>
      <c r="D13" s="316"/>
      <c r="E13" s="316"/>
      <c r="F13" s="316"/>
      <c r="G13" s="316"/>
      <c r="H13" s="316"/>
      <c r="I13" s="316"/>
      <c r="J13" s="316"/>
      <c r="K13" s="316"/>
      <c r="L13" s="316"/>
      <c r="M13" s="317"/>
      <c r="N13" s="125"/>
    </row>
    <row r="14" spans="1:21" ht="14.1" thickBot="1">
      <c r="A14" s="279"/>
      <c r="B14" s="288"/>
      <c r="C14" s="289"/>
      <c r="D14" s="289"/>
      <c r="E14" s="289"/>
      <c r="F14" s="289"/>
      <c r="G14" s="289"/>
      <c r="H14" s="289"/>
      <c r="I14" s="289"/>
      <c r="J14" s="289"/>
      <c r="K14" s="289"/>
      <c r="L14" s="289"/>
      <c r="M14" s="290"/>
      <c r="N14" s="125"/>
    </row>
    <row r="15" spans="1:21">
      <c r="A15" s="278" t="s">
        <v>503</v>
      </c>
      <c r="B15" s="97">
        <v>1</v>
      </c>
      <c r="C15" s="97">
        <v>2</v>
      </c>
      <c r="D15" s="97">
        <v>3</v>
      </c>
      <c r="E15" s="98">
        <v>4</v>
      </c>
      <c r="F15" s="98">
        <v>5</v>
      </c>
      <c r="G15" s="98">
        <v>6</v>
      </c>
      <c r="H15" s="99">
        <v>7</v>
      </c>
      <c r="I15" s="99">
        <v>8</v>
      </c>
      <c r="J15" s="99">
        <v>9</v>
      </c>
      <c r="K15" s="100">
        <v>10</v>
      </c>
      <c r="L15" s="100">
        <v>11</v>
      </c>
      <c r="M15" s="100">
        <v>12</v>
      </c>
      <c r="N15" s="137"/>
    </row>
    <row r="16" spans="1:21" ht="17.100000000000001" thickBot="1">
      <c r="A16" s="294"/>
      <c r="B16" s="101" t="s">
        <v>504</v>
      </c>
      <c r="C16" s="101" t="s">
        <v>505</v>
      </c>
      <c r="D16" s="101" t="s">
        <v>506</v>
      </c>
      <c r="E16" s="102" t="s">
        <v>507</v>
      </c>
      <c r="F16" s="102" t="s">
        <v>508</v>
      </c>
      <c r="G16" s="102" t="s">
        <v>509</v>
      </c>
      <c r="H16" s="103" t="s">
        <v>510</v>
      </c>
      <c r="I16" s="103" t="s">
        <v>511</v>
      </c>
      <c r="J16" s="103" t="s">
        <v>512</v>
      </c>
      <c r="K16" s="104" t="s">
        <v>513</v>
      </c>
      <c r="L16" s="104" t="s">
        <v>514</v>
      </c>
      <c r="M16" s="104" t="s">
        <v>515</v>
      </c>
      <c r="N16" s="137"/>
    </row>
    <row r="17" spans="1:14" ht="23.1" customHeight="1" thickBot="1">
      <c r="A17" s="279"/>
      <c r="B17" s="112" t="e">
        <f ca="1">IF(VLOOKUP($A$2,Table1[[Practice no.]:[ 1 C02]],19,FALSE)="N/A","",VLOOKUP(VLOOKUP($A$2,Table1[[Practice no.]:[ 1 C02]],19,FALSE),List!$A$2:$B$3,2,FALSE))</f>
        <v>#VALUE!</v>
      </c>
      <c r="C17" s="112" t="e">
        <f ca="1">IF(VLOOKUP($A$2,Table1[[Practice no.]:[2 Res]],20,FALSE)="N/A","",VLOOKUP(VLOOKUP($A$2,Table1[[Practice no.]:[2 Res]],20,FALSE),List!$A$2:$B$3,2,FALSE))</f>
        <v>#VALUE!</v>
      </c>
      <c r="D17" s="112" t="e">
        <f ca="1">IF(VLOOKUP($A$2,Table1[[Practice no.]:[3 W&amp;L]],21,FALSE)="N/A","",VLOOKUP(VLOOKUP($A$2,Table1[[Practice no.]:[3 W&amp;L]],21,FALSE),List!$A$2:$B$3,2,FALSE))</f>
        <v>#VALUE!</v>
      </c>
      <c r="E17" s="112" t="e">
        <f ca="1">IF(VLOOKUP($A$2,Table1[[Practice no.]:[4 
Pol]],22,FALSE)="N/A","",VLOOKUP(VLOOKUP($A$2,Table1[[Practice no.]:[4 
Pol]],22,FALSE),List!$A$2:$B$3,2,FALSE))</f>
        <v>#VALUE!</v>
      </c>
      <c r="F17" s="112" t="e">
        <f ca="1">IF(VLOOKUP($A$2,Table1[[Practice no.]:[5 QoL]],23,FALSE)="N/A","",VLOOKUP(VLOOKUP($A$2,Table1[[Practice no.]:[5 QoL]],23,FALSE),List!$A$2:$B$3,2,FALSE))</f>
        <v>#VALUE!</v>
      </c>
      <c r="G17" s="112" t="e">
        <f ca="1">IF(VLOOKUP($A$2,Table1[[Practice no.]:[6 
Bio]],24,FALSE)="N/A","",VLOOKUP(VLOOKUP($A$2,Table1[[Practice no.]:[6 
Bio]],24,FALSE),List!$A$2:$B$3,2,FALSE))</f>
        <v>#VALUE!</v>
      </c>
      <c r="H17" s="112" t="e">
        <f ca="1">IF(VLOOKUP($A$2,Table1[[Practice no.]:[7 
Dis]],25,FALSE)="N/A","",VLOOKUP(VLOOKUP($A$2,Table1[[Practice no.]:[7 
Dis]],25,FALSE),List!$A$2:$B$3,2,FALSE))</f>
        <v>#VALUE!</v>
      </c>
      <c r="I17" s="112" t="e">
        <f ca="1">IF(VLOOKUP($A$2,Table1[[Practice no.]:[8 
Mat]],26,FALSE)="N/A","",VLOOKUP(VLOOKUP($A$2,Table1[[Practice no.]:[8 
Mat]],26,FALSE),List!$A$2:$B$3,2,FALSE))</f>
        <v>#VALUE!</v>
      </c>
      <c r="J17" s="112" t="e">
        <f ca="1">IF(VLOOKUP($A$2,Table1[[Practice no.]:[9 
Inc]],27,FALSE)="N/A","",VLOOKUP(VLOOKUP($A$2,Table1[[Practice no.]:[9 
Inc]],27,FALSE),List!$A$2:$B$3,2,FALSE))</f>
        <v>#VALUE!</v>
      </c>
      <c r="K17" s="112" t="e">
        <f ca="1">IF(VLOOKUP($A$2,Table1[[Practice no.]:[10 Con]],28,FALSE)="N/A","",VLOOKUP(VLOOKUP($A$2,Table1[[Practice no.]:[10 Con]],28,FALSE),List!$A$2:$B$3,2,FALSE))</f>
        <v>#VALUE!</v>
      </c>
      <c r="L17" s="112" t="e">
        <f ca="1">IF(VLOOKUP($A$2,Table1[[Practice no.]:[11 Saf]],29,FALSE)="N/A","",VLOOKUP(VLOOKUP($A$2,Table1[[Practice no.]:[11 Saf]],29,FALSE),List!$A$2:$B$3,2,FALSE))</f>
        <v>#VALUE!</v>
      </c>
      <c r="M17" s="112" t="e">
        <f ca="1">IF(VLOOKUP($A$2,Table1[[Practice no.]:[12 Aff]],30,FALSE)="N/A","",VLOOKUP(VLOOKUP($A$2,Table1[[Practice no.]:[12 Aff]],30,FALSE),List!$A$2:$B$3,2,FALSE))</f>
        <v>#VALUE!</v>
      </c>
      <c r="N17" s="138"/>
    </row>
    <row r="18" spans="1:14" ht="125.85" customHeight="1">
      <c r="A18" s="278" t="s">
        <v>516</v>
      </c>
      <c r="B18" s="298" t="s">
        <v>895</v>
      </c>
      <c r="C18" s="299"/>
      <c r="D18" s="299"/>
      <c r="E18" s="299"/>
      <c r="F18" s="299"/>
      <c r="G18" s="299"/>
      <c r="H18" s="299"/>
      <c r="I18" s="299"/>
      <c r="J18" s="299"/>
      <c r="K18" s="299"/>
      <c r="L18" s="299"/>
      <c r="M18" s="300"/>
      <c r="N18" s="133"/>
    </row>
    <row r="19" spans="1:14" ht="285.75" customHeight="1" thickBot="1">
      <c r="A19" s="279"/>
      <c r="B19" s="301"/>
      <c r="C19" s="302"/>
      <c r="D19" s="302"/>
      <c r="E19" s="302"/>
      <c r="F19" s="302"/>
      <c r="G19" s="302"/>
      <c r="H19" s="302"/>
      <c r="I19" s="302"/>
      <c r="J19" s="302"/>
      <c r="K19" s="302"/>
      <c r="L19" s="302"/>
      <c r="M19" s="303"/>
      <c r="N19" s="133"/>
    </row>
    <row r="20" spans="1:14" ht="129" customHeight="1">
      <c r="A20" s="304" t="s">
        <v>518</v>
      </c>
      <c r="B20" s="120"/>
      <c r="C20" s="121"/>
      <c r="D20" s="121"/>
      <c r="E20" s="121"/>
      <c r="F20" s="121"/>
      <c r="G20" s="121"/>
      <c r="H20" s="121"/>
      <c r="I20" s="121"/>
      <c r="J20" s="121"/>
      <c r="K20" s="121"/>
      <c r="L20" s="121"/>
      <c r="M20" s="124"/>
      <c r="N20" s="134"/>
    </row>
    <row r="21" spans="1:14" ht="42.75" customHeight="1">
      <c r="A21" s="338"/>
      <c r="B21" s="390" t="s">
        <v>896</v>
      </c>
      <c r="C21" s="388"/>
      <c r="D21" s="388" t="s">
        <v>897</v>
      </c>
      <c r="E21" s="388"/>
      <c r="F21" s="388" t="s">
        <v>898</v>
      </c>
      <c r="G21" s="388"/>
      <c r="H21" s="388" t="s">
        <v>899</v>
      </c>
      <c r="I21" s="388"/>
      <c r="J21" s="388" t="s">
        <v>900</v>
      </c>
      <c r="K21" s="388"/>
      <c r="L21" s="388" t="s">
        <v>901</v>
      </c>
      <c r="M21" s="389"/>
      <c r="N21" s="127"/>
    </row>
    <row r="22" spans="1:14">
      <c r="A22" s="338"/>
      <c r="B22" s="336"/>
      <c r="C22" s="337"/>
      <c r="D22" s="337"/>
      <c r="E22" s="337"/>
      <c r="F22" s="337"/>
      <c r="G22" s="337"/>
      <c r="H22" s="119"/>
      <c r="I22" s="119"/>
      <c r="J22" s="122"/>
      <c r="K22" s="116"/>
      <c r="L22" s="116"/>
      <c r="M22" s="117"/>
      <c r="N22" s="116"/>
    </row>
    <row r="23" spans="1:14">
      <c r="A23" s="338"/>
      <c r="B23" s="336"/>
      <c r="C23" s="337"/>
      <c r="D23" s="337"/>
      <c r="E23" s="337"/>
      <c r="F23" s="337"/>
      <c r="G23" s="337"/>
      <c r="H23" s="337"/>
      <c r="I23" s="337"/>
      <c r="J23" s="337"/>
      <c r="K23" s="337"/>
      <c r="L23" s="337"/>
      <c r="M23" s="343"/>
      <c r="N23" s="116"/>
    </row>
    <row r="24" spans="1:14">
      <c r="A24" s="338"/>
      <c r="B24" s="118"/>
      <c r="C24" s="119"/>
      <c r="D24" s="119"/>
      <c r="E24" s="119"/>
      <c r="F24" s="119"/>
      <c r="G24" s="119"/>
      <c r="H24" s="119"/>
      <c r="I24" s="119"/>
      <c r="J24" s="122"/>
      <c r="K24" s="116"/>
      <c r="L24" s="116"/>
      <c r="M24" s="117"/>
      <c r="N24" s="116"/>
    </row>
    <row r="25" spans="1:14" ht="14.1" thickBot="1">
      <c r="A25" s="305"/>
      <c r="B25" s="339"/>
      <c r="C25" s="340"/>
      <c r="D25" s="340"/>
      <c r="E25" s="340"/>
      <c r="F25" s="340"/>
      <c r="G25" s="340"/>
      <c r="H25" s="340"/>
      <c r="I25" s="340"/>
      <c r="J25" s="340"/>
      <c r="K25" s="340"/>
      <c r="L25" s="340"/>
      <c r="M25" s="176"/>
      <c r="N25" s="119"/>
    </row>
    <row r="26" spans="1:14" ht="14.1" thickBot="1">
      <c r="A26" s="278" t="s">
        <v>57</v>
      </c>
      <c r="B26" s="295"/>
      <c r="C26" s="296"/>
      <c r="D26" s="296"/>
      <c r="E26" s="296"/>
      <c r="F26" s="296"/>
      <c r="G26" s="296"/>
      <c r="H26" s="296"/>
      <c r="I26" s="296"/>
      <c r="J26" s="296"/>
      <c r="K26" s="296"/>
      <c r="L26" s="296"/>
      <c r="M26" s="297"/>
      <c r="N26" s="125"/>
    </row>
    <row r="27" spans="1:14" ht="32.1" customHeight="1" thickBot="1">
      <c r="A27" s="294"/>
      <c r="C27" s="286" t="s">
        <v>42</v>
      </c>
      <c r="D27" s="287"/>
      <c r="E27" s="105" t="e">
        <f ca="1">IF(VLOOKUP($A$2,Table1[[Practice no.]:[1]],31,FALSE)="N/A","",VLOOKUP($A$2,Table1[[Practice no.]:[1]],31,FALSE))</f>
        <v>#VALUE!</v>
      </c>
      <c r="F27" s="286" t="s">
        <v>520</v>
      </c>
      <c r="G27" s="287"/>
      <c r="H27" s="105" t="e">
        <f ca="1">IF(VLOOKUP($A$2,Table1[[Practice no.]:[7]],37,FALSE)="N/A","",VLOOKUP($A$2,Table1[[Practice no.]:[7]],37,FALSE))</f>
        <v>#VALUE!</v>
      </c>
      <c r="M27" s="107"/>
    </row>
    <row r="28" spans="1:14" ht="32.1" customHeight="1" thickBot="1">
      <c r="A28" s="294"/>
      <c r="C28" s="286" t="s">
        <v>44</v>
      </c>
      <c r="D28" s="287"/>
      <c r="E28" s="105" t="e">
        <f ca="1">IF(VLOOKUP($A$2,Table1[[Practice no.]:[2]],32,FALSE)="N/A","",VLOOKUP($A$2,Table1[[Practice no.]:[2]],32,FALSE))</f>
        <v>#VALUE!</v>
      </c>
      <c r="F28" s="286" t="s">
        <v>45</v>
      </c>
      <c r="G28" s="287"/>
      <c r="H28" s="105" t="e">
        <f ca="1">IF(VLOOKUP($A$2,Table1[[Practice no.]:[8]],38,FALSE)="N/A","",VLOOKUP($A$2,Table1[[Practice no.]:[8]],38,FALSE))</f>
        <v>#VALUE!</v>
      </c>
      <c r="M28" s="107"/>
    </row>
    <row r="29" spans="1:14" ht="32.1" customHeight="1" thickBot="1">
      <c r="A29" s="294"/>
      <c r="C29" s="286" t="s">
        <v>46</v>
      </c>
      <c r="D29" s="287"/>
      <c r="E29" s="105" t="e">
        <f ca="1">IF(VLOOKUP($A$2,Table1[[Practice no.]:[3]],33,FALSE)="N/A","",VLOOKUP($A$2,Table1[[Practice no.]:[3]],33,FALSE))</f>
        <v>#VALUE!</v>
      </c>
      <c r="F29" s="286" t="s">
        <v>47</v>
      </c>
      <c r="G29" s="287"/>
      <c r="H29" s="105" t="e">
        <f ca="1">IF(VLOOKUP($A$2,Table1[[Practice no.]:[9]],39,FALSE)="N/A","",VLOOKUP($A$2,Table1[[Practice no.]:[9]],39,FALSE))</f>
        <v>#VALUE!</v>
      </c>
      <c r="M29" s="107"/>
    </row>
    <row r="30" spans="1:14" ht="32.1" customHeight="1" thickBot="1">
      <c r="A30" s="294"/>
      <c r="C30" s="286" t="s">
        <v>48</v>
      </c>
      <c r="D30" s="287"/>
      <c r="E30" s="105" t="e">
        <f ca="1">IF(VLOOKUP($A$2,Table1[[Practice no.]:[4]],34,FALSE)="N/A","",VLOOKUP($A$2,Table1[[Practice no.]:[4]],34,FALSE))</f>
        <v>#VALUE!</v>
      </c>
      <c r="F30" s="286" t="s">
        <v>49</v>
      </c>
      <c r="G30" s="287"/>
      <c r="H30" s="105" t="e">
        <f ca="1">IF(VLOOKUP($A$2,Table1[[Practice no.]:[10]],40,FALSE)="N/A","",VLOOKUP($A$2,Table1[[Practice no.]:[10]],40,FALSE))</f>
        <v>#VALUE!</v>
      </c>
      <c r="M30" s="107"/>
    </row>
    <row r="31" spans="1:14" ht="32.1" customHeight="1" thickBot="1">
      <c r="A31" s="294"/>
      <c r="C31" s="286" t="s">
        <v>50</v>
      </c>
      <c r="D31" s="287"/>
      <c r="E31" s="105" t="e">
        <f ca="1">IF(VLOOKUP($A$2,Table1[[Practice no.]:[5]],35,FALSE)="N/A","",VLOOKUP($A$2,Table1[[Practice no.]:[5]],35,FALSE))</f>
        <v>#VALUE!</v>
      </c>
      <c r="F31" s="286" t="s">
        <v>51</v>
      </c>
      <c r="G31" s="287"/>
      <c r="H31" s="105" t="e">
        <f ca="1">IF(VLOOKUP($A$2,Table1[[Practice no.]:[11]],41,FALSE)="N/A","",VLOOKUP($A$2,Table1[[Practice no.]:[11]],41,FALSE))</f>
        <v>#VALUE!</v>
      </c>
      <c r="M31" s="107"/>
    </row>
    <row r="32" spans="1:14" ht="32.1" customHeight="1" thickBot="1">
      <c r="A32" s="294"/>
      <c r="C32" s="286" t="s">
        <v>52</v>
      </c>
      <c r="D32" s="287"/>
      <c r="E32" s="105" t="e">
        <f ca="1">IF(VLOOKUP($A$2,Table1[[Practice no.]:[6]],36,FALSE)="N/A","",VLOOKUP($A$2,Table1[[Practice no.]:[6]],36,FALSE))</f>
        <v>#VALUE!</v>
      </c>
      <c r="F32" s="286" t="s">
        <v>53</v>
      </c>
      <c r="G32" s="287"/>
      <c r="H32" s="105" t="e">
        <f ca="1">IF(VLOOKUP($A$2,Table1[[Practice no.]:[12]],42,FALSE)="N/A","",VLOOKUP($A$2,Table1[[Practice no.]:[12]],42,FALSE))</f>
        <v>#VALUE!</v>
      </c>
      <c r="M32" s="107"/>
    </row>
    <row r="33" spans="1:14" ht="14.1" thickBot="1">
      <c r="A33" s="279"/>
      <c r="B33" s="288"/>
      <c r="C33" s="289"/>
      <c r="D33" s="289"/>
      <c r="E33" s="289"/>
      <c r="F33" s="289"/>
      <c r="G33" s="289"/>
      <c r="H33" s="289"/>
      <c r="I33" s="289"/>
      <c r="J33" s="289"/>
      <c r="K33" s="289"/>
      <c r="L33" s="289"/>
      <c r="M33" s="290"/>
      <c r="N33" s="125"/>
    </row>
    <row r="34" spans="1:14" ht="252.75" customHeight="1" thickBot="1">
      <c r="A34" s="92" t="s">
        <v>521</v>
      </c>
      <c r="B34" s="291" t="s">
        <v>902</v>
      </c>
      <c r="C34" s="292"/>
      <c r="D34" s="292"/>
      <c r="E34" s="292"/>
      <c r="F34" s="292"/>
      <c r="G34" s="292"/>
      <c r="H34" s="292"/>
      <c r="I34" s="292"/>
      <c r="J34" s="292"/>
      <c r="K34" s="292"/>
      <c r="L34" s="292"/>
      <c r="M34" s="293"/>
      <c r="N34" s="122"/>
    </row>
    <row r="35" spans="1:14" ht="80.849999999999994" customHeight="1">
      <c r="A35" s="278" t="s">
        <v>523</v>
      </c>
      <c r="B35" s="394" t="s">
        <v>903</v>
      </c>
      <c r="C35" s="362"/>
      <c r="D35" s="362"/>
      <c r="E35" s="362"/>
      <c r="F35" s="362"/>
      <c r="G35" s="362"/>
      <c r="H35" s="362"/>
      <c r="I35" s="362"/>
      <c r="J35" s="362"/>
      <c r="K35" s="362"/>
      <c r="L35" s="362"/>
      <c r="M35" s="363"/>
      <c r="N35" s="133"/>
    </row>
    <row r="36" spans="1:14" ht="193.35" customHeight="1" thickBot="1">
      <c r="A36" s="279"/>
      <c r="B36" s="364"/>
      <c r="C36" s="365"/>
      <c r="D36" s="365"/>
      <c r="E36" s="365"/>
      <c r="F36" s="365"/>
      <c r="G36" s="365"/>
      <c r="H36" s="365"/>
      <c r="I36" s="365"/>
      <c r="J36" s="365"/>
      <c r="K36" s="365"/>
      <c r="L36" s="365"/>
      <c r="M36" s="366"/>
      <c r="N36" s="133"/>
    </row>
  </sheetData>
  <sheetProtection sheet="1" objects="1" scenarios="1"/>
  <mergeCells count="53">
    <mergeCell ref="B2:M2"/>
    <mergeCell ref="O2:Q2"/>
    <mergeCell ref="S2:U2"/>
    <mergeCell ref="B3:M3"/>
    <mergeCell ref="A4:A14"/>
    <mergeCell ref="B4:M4"/>
    <mergeCell ref="C5:D6"/>
    <mergeCell ref="C7:D8"/>
    <mergeCell ref="F7:G7"/>
    <mergeCell ref="F8:G8"/>
    <mergeCell ref="C9:D10"/>
    <mergeCell ref="G9:H9"/>
    <mergeCell ref="G10:H10"/>
    <mergeCell ref="C11:D12"/>
    <mergeCell ref="F11:G11"/>
    <mergeCell ref="H11:I11"/>
    <mergeCell ref="F12:G12"/>
    <mergeCell ref="H12:I12"/>
    <mergeCell ref="B13:M13"/>
    <mergeCell ref="B14:M14"/>
    <mergeCell ref="A15:A17"/>
    <mergeCell ref="A18:A19"/>
    <mergeCell ref="B18:M19"/>
    <mergeCell ref="B25:G25"/>
    <mergeCell ref="H25:L25"/>
    <mergeCell ref="A26:A33"/>
    <mergeCell ref="B26:M26"/>
    <mergeCell ref="C27:D27"/>
    <mergeCell ref="F27:G27"/>
    <mergeCell ref="C28:D28"/>
    <mergeCell ref="F28:G28"/>
    <mergeCell ref="C29:D29"/>
    <mergeCell ref="F29:G29"/>
    <mergeCell ref="A20:A25"/>
    <mergeCell ref="B22:G22"/>
    <mergeCell ref="B23:G23"/>
    <mergeCell ref="H23:M23"/>
    <mergeCell ref="B21:C21"/>
    <mergeCell ref="B33:M33"/>
    <mergeCell ref="B34:M34"/>
    <mergeCell ref="A35:A36"/>
    <mergeCell ref="B35:M36"/>
    <mergeCell ref="L21:M21"/>
    <mergeCell ref="J21:K21"/>
    <mergeCell ref="H21:I21"/>
    <mergeCell ref="F21:G21"/>
    <mergeCell ref="D21:E21"/>
    <mergeCell ref="C30:D30"/>
    <mergeCell ref="F30:G30"/>
    <mergeCell ref="C31:D31"/>
    <mergeCell ref="F31:G31"/>
    <mergeCell ref="C32:D32"/>
    <mergeCell ref="F32:G32"/>
  </mergeCells>
  <pageMargins left="0.7" right="0.7" top="0.75" bottom="0.75" header="0.3" footer="0.3"/>
  <headerFooter>
    <oddFooter>&amp;C_x000D_&amp;1#&amp;"Calibri"&amp;8&amp;K000000 INTERNAL. This information is accessible to ADB Management and staff. It may be shared outside ADB with appropriate permission.</oddFooter>
  </headerFooter>
  <drawing r:id="rId1"/>
</worksheet>
</file>

<file path=xl/worksheets/sheet7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17E55BC-4370-437E-B9CC-CA4D5EF5985A}">
  <sheetPr codeName="Sheet74"/>
  <dimension ref="A1:U36"/>
  <sheetViews>
    <sheetView zoomScale="70" zoomScaleNormal="70" workbookViewId="0">
      <pane ySplit="2" topLeftCell="A3" activePane="bottomLeft" state="frozen"/>
      <selection pane="bottomLeft" activeCell="A2" sqref="A2"/>
      <selection activeCell="A2" sqref="A2"/>
    </sheetView>
  </sheetViews>
  <sheetFormatPr defaultColWidth="8.85546875" defaultRowHeight="12.95"/>
  <cols>
    <col min="1" max="1" width="15.28515625" style="106" customWidth="1"/>
    <col min="2" max="13" width="11.85546875" style="106" customWidth="1"/>
    <col min="14" max="14" width="5.140625" style="106" customWidth="1"/>
    <col min="15" max="16" width="8.85546875" style="106"/>
    <col min="17" max="17" width="8.85546875" style="106" customWidth="1"/>
    <col min="18" max="18" width="2.28515625" style="106" customWidth="1"/>
    <col min="19" max="16384" width="8.85546875" style="106"/>
  </cols>
  <sheetData>
    <row r="1" spans="1:21" ht="14.1" thickBot="1"/>
    <row r="2" spans="1:21" ht="32.1" customHeight="1" thickBot="1">
      <c r="A2" s="89" t="e" cm="1">
        <f t="array" aca="1" ref="A2" ca="1">MID(CELL("filename",A2),FIND("]",CELL("filename",A2))+1,255)</f>
        <v>#VALUE!</v>
      </c>
      <c r="B2" s="318" t="e">
        <f ca="1">IF(VLOOKUP(A2,'Raw Data'!C6:D154,2,FALSE)="","",VLOOKUP(A2,'Raw Data'!C6:D154,2,FALSE))</f>
        <v>#VALUE!</v>
      </c>
      <c r="C2" s="319"/>
      <c r="D2" s="319"/>
      <c r="E2" s="319"/>
      <c r="F2" s="319"/>
      <c r="G2" s="319"/>
      <c r="H2" s="319"/>
      <c r="I2" s="319"/>
      <c r="J2" s="319"/>
      <c r="K2" s="319"/>
      <c r="L2" s="319"/>
      <c r="M2" s="320"/>
      <c r="N2" s="136"/>
      <c r="O2" s="386" t="str">
        <f>HYPERLINK("#'National level'!A15","Back to National level sheet")</f>
        <v>Back to National level sheet</v>
      </c>
      <c r="P2" s="321"/>
      <c r="Q2" s="321"/>
      <c r="S2" s="387" t="str">
        <f>HYPERLINK("#'Project level'!A21","Back to Project level sheet")</f>
        <v>Back to Project level sheet</v>
      </c>
      <c r="T2" s="387"/>
      <c r="U2" s="387"/>
    </row>
    <row r="3" spans="1:21" ht="174" customHeight="1" thickBot="1">
      <c r="A3" s="90" t="s">
        <v>500</v>
      </c>
      <c r="B3" s="323" t="s">
        <v>904</v>
      </c>
      <c r="C3" s="324"/>
      <c r="D3" s="324"/>
      <c r="E3" s="324"/>
      <c r="F3" s="324"/>
      <c r="G3" s="324"/>
      <c r="H3" s="324"/>
      <c r="I3" s="324"/>
      <c r="J3" s="324"/>
      <c r="K3" s="324"/>
      <c r="L3" s="324"/>
      <c r="M3" s="325"/>
      <c r="N3" s="122"/>
    </row>
    <row r="4" spans="1:21" ht="14.1" thickBot="1">
      <c r="A4" s="278" t="s">
        <v>502</v>
      </c>
      <c r="B4" s="295"/>
      <c r="C4" s="296"/>
      <c r="D4" s="296"/>
      <c r="E4" s="296"/>
      <c r="F4" s="296"/>
      <c r="G4" s="296"/>
      <c r="H4" s="296"/>
      <c r="I4" s="296"/>
      <c r="J4" s="296"/>
      <c r="K4" s="296"/>
      <c r="L4" s="296"/>
      <c r="M4" s="297"/>
      <c r="N4" s="125"/>
    </row>
    <row r="5" spans="1:21" ht="26.85" customHeight="1" thickBot="1">
      <c r="A5" s="294"/>
      <c r="C5" s="326" t="s">
        <v>77</v>
      </c>
      <c r="D5" s="327"/>
      <c r="E5" s="93" t="s">
        <v>78</v>
      </c>
      <c r="F5" s="93" t="s">
        <v>79</v>
      </c>
      <c r="G5" s="93" t="s">
        <v>80</v>
      </c>
      <c r="H5" s="93" t="s">
        <v>81</v>
      </c>
      <c r="I5" s="93" t="s">
        <v>82</v>
      </c>
      <c r="M5" s="107"/>
    </row>
    <row r="6" spans="1:21" ht="15" thickBot="1">
      <c r="A6" s="294"/>
      <c r="C6" s="328"/>
      <c r="D6" s="329"/>
      <c r="E6" s="94" t="e">
        <f ca="1">IF(VLOOKUP($A$2,Table1[[Practice no.]:[Mt]],3,FALSE)="N/A","",VLOOKUP($A$2,Table1[[Practice no.]:[Mt]],3,FALSE))</f>
        <v>#VALUE!</v>
      </c>
      <c r="F6" s="94" t="e">
        <f ca="1">IF(VLOOKUP($A$2,Table1[[Practice no.]:[F]],4,FALSE)="N/A","",VLOOKUP($A$2,Table1[[Practice no.]:[F]],4,FALSE))</f>
        <v>#VALUE!</v>
      </c>
      <c r="G6" s="94" t="e">
        <f ca="1">IF(VLOOKUP($A$2,Table1[[Practice no.]:[A]],5,FALSE)="N/A","",VLOOKUP($A$2,Table1[[Practice no.]:[A]],5,FALSE))</f>
        <v>#VALUE!</v>
      </c>
      <c r="H6" s="94" t="e">
        <f ca="1">IF(VLOOKUP($A$2,Table1[[Practice no.]:[T]],6,FALSE)="N/A","",VLOOKUP($A$2,Table1[[Practice no.]:[T]],6,FALSE))</f>
        <v>#VALUE!</v>
      </c>
      <c r="I6" s="94" t="e">
        <f ca="1">IF(VLOOKUP($A$2,Table1[[Practice no.]:[PI]],7,FALSE)="N/A","",VLOOKUP($A$2,Table1[[Practice no.]:[PI]],7,FALSE))</f>
        <v>#VALUE!</v>
      </c>
      <c r="M6" s="107"/>
    </row>
    <row r="7" spans="1:21" ht="26.85" customHeight="1" thickBot="1">
      <c r="A7" s="294"/>
      <c r="C7" s="326" t="s">
        <v>83</v>
      </c>
      <c r="D7" s="327"/>
      <c r="E7" s="95" t="s">
        <v>84</v>
      </c>
      <c r="F7" s="330" t="s">
        <v>85</v>
      </c>
      <c r="G7" s="331"/>
      <c r="H7" s="95" t="s">
        <v>86</v>
      </c>
      <c r="I7" s="95" t="s">
        <v>87</v>
      </c>
      <c r="M7" s="107"/>
    </row>
    <row r="8" spans="1:21" ht="15" thickBot="1">
      <c r="A8" s="294"/>
      <c r="C8" s="328"/>
      <c r="D8" s="329"/>
      <c r="E8" s="94" t="e">
        <f ca="1">IF(VLOOKUP($A$2,Table1[[Practice no.]:[LR]],8,FALSE)="N/A","",VLOOKUP(A$2,Table1[[Practice no.]:[LR]],8,FALSE))</f>
        <v>#VALUE!</v>
      </c>
      <c r="F8" s="311" t="e">
        <f ca="1">IF(VLOOKUP($A$2,Table1[[Practice no.]:[PH]],9,FALSE)="N/A","",VLOOKUP($A$2,Table1[[Practice no.]:[PH]],9,FALSE))</f>
        <v>#VALUE!</v>
      </c>
      <c r="G8" s="312"/>
      <c r="H8" s="94" t="e">
        <f ca="1">IF(VLOOKUP($A$2,Table1[[Practice no.]:[EH]],10,FALSE)="N/A","",VLOOKUP($A$2,Table1[[Practice no.]:[EH]],10,FALSE))</f>
        <v>#VALUE!</v>
      </c>
      <c r="I8" s="94" t="e">
        <f ca="1">IF(VLOOKUP($A$2,Table1[[Practice no.]:[UR]],11,FALSE)="N/A","",VLOOKUP($A$2,Table1[[Practice no.]:[UR]],11,FALSE))</f>
        <v>#VALUE!</v>
      </c>
      <c r="M8" s="107"/>
    </row>
    <row r="9" spans="1:21" ht="26.85" customHeight="1" thickBot="1">
      <c r="A9" s="294"/>
      <c r="C9" s="332" t="s">
        <v>88</v>
      </c>
      <c r="D9" s="333"/>
      <c r="E9" s="95" t="s">
        <v>89</v>
      </c>
      <c r="F9" s="95" t="s">
        <v>90</v>
      </c>
      <c r="G9" s="330" t="s">
        <v>91</v>
      </c>
      <c r="H9" s="331"/>
      <c r="I9" s="95" t="s">
        <v>92</v>
      </c>
      <c r="M9" s="107"/>
    </row>
    <row r="10" spans="1:21" ht="15" thickBot="1">
      <c r="A10" s="294"/>
      <c r="C10" s="334"/>
      <c r="D10" s="335"/>
      <c r="E10" s="94" t="e">
        <f ca="1">IF(VLOOKUP($A$2,Table1[[Practice no.]:[P]],12,FALSE)="N/A","",VLOOKUP($A$2,Table1[[Practice no.]:[P]],12,FALSE))</f>
        <v>#VALUE!</v>
      </c>
      <c r="F10" s="94" t="e">
        <f ca="1">IF(VLOOKUP($A$2,Table1[[Practice no.]:[D]],13,FALSE)="N/A","",VLOOKUP($A$2,Table1[[Practice no.]:[D]],13,FALSE))</f>
        <v>#VALUE!</v>
      </c>
      <c r="G10" s="313" t="e">
        <f ca="1">IF(VLOOKUP($A$2,Table1[[Practice no.]:[C]],14,FALSE)="N/A","",VLOOKUP($A$2,Table1[[Practice no.]:[C]],14,FALSE))</f>
        <v>#VALUE!</v>
      </c>
      <c r="H10" s="314"/>
      <c r="I10" s="96" t="e">
        <f ca="1">IF(VLOOKUP($A$2,Table1[[Practice no.]:[M]],15,FALSE)="N/A","",VLOOKUP($A$2,Table1[[Practice no.]:[M]],15,FALSE))</f>
        <v>#VALUE!</v>
      </c>
      <c r="M10" s="107"/>
    </row>
    <row r="11" spans="1:21" ht="14.1" customHeight="1" thickBot="1">
      <c r="A11" s="294"/>
      <c r="C11" s="332" t="s">
        <v>93</v>
      </c>
      <c r="D11" s="333"/>
      <c r="E11" s="95" t="s">
        <v>94</v>
      </c>
      <c r="F11" s="330" t="s">
        <v>95</v>
      </c>
      <c r="G11" s="331"/>
      <c r="H11" s="330" t="s">
        <v>96</v>
      </c>
      <c r="I11" s="331"/>
      <c r="M11" s="107"/>
    </row>
    <row r="12" spans="1:21" ht="15" thickBot="1">
      <c r="A12" s="294"/>
      <c r="C12" s="334"/>
      <c r="D12" s="335"/>
      <c r="E12" s="94" t="e">
        <f ca="1">IF(VLOOKUP($A$2,Table1[[Practice no.]:[In]],16,FALSE)="N/A","",VLOOKUP($A$2,Table1[[Practice no.]:[In]],16,FALSE))</f>
        <v>#VALUE!</v>
      </c>
      <c r="F12" s="311" t="e">
        <f ca="1">IF(VLOOKUP($A$2,Table1[[Practice no.]:[Pr]],17,FALSE)="N/A","",VLOOKUP($A$2,Table1[[Practice no.]:[Pr]],17,FALSE))</f>
        <v>#VALUE!</v>
      </c>
      <c r="G12" s="312"/>
      <c r="H12" s="313" t="e">
        <f ca="1">IF(VLOOKUP($A$2,Table1[[Practice no.]:[Tr]],18,FALSE)="N/A","",VLOOKUP($A$2,Table1[[Practice no.]:[Tr]],18,FALSE))</f>
        <v>#VALUE!</v>
      </c>
      <c r="I12" s="314"/>
      <c r="M12" s="107"/>
    </row>
    <row r="13" spans="1:21">
      <c r="A13" s="294"/>
      <c r="B13" s="315"/>
      <c r="C13" s="316"/>
      <c r="D13" s="316"/>
      <c r="E13" s="316"/>
      <c r="F13" s="316"/>
      <c r="G13" s="316"/>
      <c r="H13" s="316"/>
      <c r="I13" s="316"/>
      <c r="J13" s="316"/>
      <c r="K13" s="316"/>
      <c r="L13" s="316"/>
      <c r="M13" s="317"/>
      <c r="N13" s="125"/>
    </row>
    <row r="14" spans="1:21" ht="14.1" thickBot="1">
      <c r="A14" s="279"/>
      <c r="B14" s="288"/>
      <c r="C14" s="289"/>
      <c r="D14" s="289"/>
      <c r="E14" s="289"/>
      <c r="F14" s="289"/>
      <c r="G14" s="289"/>
      <c r="H14" s="289"/>
      <c r="I14" s="289"/>
      <c r="J14" s="289"/>
      <c r="K14" s="289"/>
      <c r="L14" s="289"/>
      <c r="M14" s="290"/>
      <c r="N14" s="125"/>
    </row>
    <row r="15" spans="1:21">
      <c r="A15" s="278" t="s">
        <v>503</v>
      </c>
      <c r="B15" s="97">
        <v>1</v>
      </c>
      <c r="C15" s="97">
        <v>2</v>
      </c>
      <c r="D15" s="97">
        <v>3</v>
      </c>
      <c r="E15" s="98">
        <v>4</v>
      </c>
      <c r="F15" s="98">
        <v>5</v>
      </c>
      <c r="G15" s="98">
        <v>6</v>
      </c>
      <c r="H15" s="99">
        <v>7</v>
      </c>
      <c r="I15" s="99">
        <v>8</v>
      </c>
      <c r="J15" s="99">
        <v>9</v>
      </c>
      <c r="K15" s="100">
        <v>10</v>
      </c>
      <c r="L15" s="100">
        <v>11</v>
      </c>
      <c r="M15" s="100">
        <v>12</v>
      </c>
      <c r="N15" s="137"/>
    </row>
    <row r="16" spans="1:21" ht="17.100000000000001" thickBot="1">
      <c r="A16" s="294"/>
      <c r="B16" s="101" t="s">
        <v>504</v>
      </c>
      <c r="C16" s="101" t="s">
        <v>505</v>
      </c>
      <c r="D16" s="101" t="s">
        <v>506</v>
      </c>
      <c r="E16" s="102" t="s">
        <v>507</v>
      </c>
      <c r="F16" s="102" t="s">
        <v>508</v>
      </c>
      <c r="G16" s="102" t="s">
        <v>509</v>
      </c>
      <c r="H16" s="103" t="s">
        <v>510</v>
      </c>
      <c r="I16" s="103" t="s">
        <v>511</v>
      </c>
      <c r="J16" s="103" t="s">
        <v>512</v>
      </c>
      <c r="K16" s="104" t="s">
        <v>513</v>
      </c>
      <c r="L16" s="104" t="s">
        <v>514</v>
      </c>
      <c r="M16" s="104" t="s">
        <v>515</v>
      </c>
      <c r="N16" s="137"/>
    </row>
    <row r="17" spans="1:14" ht="23.1" customHeight="1" thickBot="1">
      <c r="A17" s="279"/>
      <c r="B17" s="112" t="e">
        <f ca="1">IF(VLOOKUP($A$2,Table1[[Practice no.]:[ 1 C02]],19,FALSE)="N/A","",VLOOKUP(VLOOKUP($A$2,Table1[[Practice no.]:[ 1 C02]],19,FALSE),List!$A$2:$B$3,2,FALSE))</f>
        <v>#VALUE!</v>
      </c>
      <c r="C17" s="112" t="e">
        <f ca="1">IF(VLOOKUP($A$2,Table1[[Practice no.]:[2 Res]],20,FALSE)="N/A","",VLOOKUP(VLOOKUP($A$2,Table1[[Practice no.]:[2 Res]],20,FALSE),List!$A$2:$B$3,2,FALSE))</f>
        <v>#VALUE!</v>
      </c>
      <c r="D17" s="112" t="e">
        <f ca="1">IF(VLOOKUP($A$2,Table1[[Practice no.]:[3 W&amp;L]],21,FALSE)="N/A","",VLOOKUP(VLOOKUP($A$2,Table1[[Practice no.]:[3 W&amp;L]],21,FALSE),List!$A$2:$B$3,2,FALSE))</f>
        <v>#VALUE!</v>
      </c>
      <c r="E17" s="112" t="e">
        <f ca="1">IF(VLOOKUP($A$2,Table1[[Practice no.]:[4 
Pol]],22,FALSE)="N/A","",VLOOKUP(VLOOKUP($A$2,Table1[[Practice no.]:[4 
Pol]],22,FALSE),List!$A$2:$B$3,2,FALSE))</f>
        <v>#VALUE!</v>
      </c>
      <c r="F17" s="112" t="e">
        <f ca="1">IF(VLOOKUP($A$2,Table1[[Practice no.]:[5 QoL]],23,FALSE)="N/A","",VLOOKUP(VLOOKUP($A$2,Table1[[Practice no.]:[5 QoL]],23,FALSE),List!$A$2:$B$3,2,FALSE))</f>
        <v>#VALUE!</v>
      </c>
      <c r="G17" s="112" t="e">
        <f ca="1">IF(VLOOKUP($A$2,Table1[[Practice no.]:[6 
Bio]],24,FALSE)="N/A","",VLOOKUP(VLOOKUP($A$2,Table1[[Practice no.]:[6 
Bio]],24,FALSE),List!$A$2:$B$3,2,FALSE))</f>
        <v>#VALUE!</v>
      </c>
      <c r="H17" s="112" t="e">
        <f ca="1">IF(VLOOKUP($A$2,Table1[[Practice no.]:[7 
Dis]],25,FALSE)="N/A","",VLOOKUP(VLOOKUP($A$2,Table1[[Practice no.]:[7 
Dis]],25,FALSE),List!$A$2:$B$3,2,FALSE))</f>
        <v>#VALUE!</v>
      </c>
      <c r="I17" s="112" t="e">
        <f ca="1">IF(VLOOKUP($A$2,Table1[[Practice no.]:[8 
Mat]],26,FALSE)="N/A","",VLOOKUP(VLOOKUP($A$2,Table1[[Practice no.]:[8 
Mat]],26,FALSE),List!$A$2:$B$3,2,FALSE))</f>
        <v>#VALUE!</v>
      </c>
      <c r="J17" s="112" t="e">
        <f ca="1">IF(VLOOKUP($A$2,Table1[[Practice no.]:[9 
Inc]],27,FALSE)="N/A","",VLOOKUP(VLOOKUP($A$2,Table1[[Practice no.]:[9 
Inc]],27,FALSE),List!$A$2:$B$3,2,FALSE))</f>
        <v>#VALUE!</v>
      </c>
      <c r="K17" s="112" t="e">
        <f ca="1">IF(VLOOKUP($A$2,Table1[[Practice no.]:[10 Con]],28,FALSE)="N/A","",VLOOKUP(VLOOKUP($A$2,Table1[[Practice no.]:[10 Con]],28,FALSE),List!$A$2:$B$3,2,FALSE))</f>
        <v>#VALUE!</v>
      </c>
      <c r="L17" s="112" t="e">
        <f ca="1">IF(VLOOKUP($A$2,Table1[[Practice no.]:[11 Saf]],29,FALSE)="N/A","",VLOOKUP(VLOOKUP($A$2,Table1[[Practice no.]:[11 Saf]],29,FALSE),List!$A$2:$B$3,2,FALSE))</f>
        <v>#VALUE!</v>
      </c>
      <c r="M17" s="112" t="e">
        <f ca="1">IF(VLOOKUP($A$2,Table1[[Practice no.]:[12 Aff]],30,FALSE)="N/A","",VLOOKUP(VLOOKUP($A$2,Table1[[Practice no.]:[12 Aff]],30,FALSE),List!$A$2:$B$3,2,FALSE))</f>
        <v>#VALUE!</v>
      </c>
      <c r="N17" s="138"/>
    </row>
    <row r="18" spans="1:14" ht="125.85" customHeight="1">
      <c r="A18" s="278" t="s">
        <v>516</v>
      </c>
      <c r="B18" s="298" t="s">
        <v>905</v>
      </c>
      <c r="C18" s="299"/>
      <c r="D18" s="299"/>
      <c r="E18" s="299"/>
      <c r="F18" s="299"/>
      <c r="G18" s="299"/>
      <c r="H18" s="299"/>
      <c r="I18" s="299"/>
      <c r="J18" s="299"/>
      <c r="K18" s="299"/>
      <c r="L18" s="299"/>
      <c r="M18" s="300"/>
      <c r="N18" s="133"/>
    </row>
    <row r="19" spans="1:14" ht="285.75" customHeight="1" thickBot="1">
      <c r="A19" s="279"/>
      <c r="B19" s="301"/>
      <c r="C19" s="302"/>
      <c r="D19" s="302"/>
      <c r="E19" s="302"/>
      <c r="F19" s="302"/>
      <c r="G19" s="302"/>
      <c r="H19" s="302"/>
      <c r="I19" s="302"/>
      <c r="J19" s="302"/>
      <c r="K19" s="302"/>
      <c r="L19" s="302"/>
      <c r="M19" s="303"/>
      <c r="N19" s="133"/>
    </row>
    <row r="20" spans="1:14" ht="203.85" customHeight="1">
      <c r="A20" s="304" t="s">
        <v>518</v>
      </c>
      <c r="B20" s="120"/>
      <c r="C20" s="121"/>
      <c r="D20" s="121"/>
      <c r="E20" s="121"/>
      <c r="F20" s="121"/>
      <c r="G20" s="121"/>
      <c r="H20" s="121"/>
      <c r="I20" s="121"/>
      <c r="J20" s="121"/>
      <c r="K20" s="121"/>
      <c r="L20" s="121"/>
      <c r="M20" s="124"/>
      <c r="N20" s="134"/>
    </row>
    <row r="21" spans="1:14">
      <c r="A21" s="338"/>
      <c r="B21" s="390" t="s">
        <v>906</v>
      </c>
      <c r="C21" s="388"/>
      <c r="D21" s="388"/>
      <c r="E21" s="388"/>
      <c r="F21" s="388"/>
      <c r="G21" s="388"/>
      <c r="H21" s="388"/>
      <c r="I21" s="388"/>
      <c r="J21" s="388"/>
      <c r="K21" s="388"/>
      <c r="L21" s="388"/>
      <c r="M21" s="389"/>
      <c r="N21" s="127"/>
    </row>
    <row r="22" spans="1:14">
      <c r="A22" s="338"/>
      <c r="B22" s="336"/>
      <c r="C22" s="337"/>
      <c r="D22" s="337"/>
      <c r="E22" s="337"/>
      <c r="F22" s="337"/>
      <c r="G22" s="337"/>
      <c r="H22" s="119"/>
      <c r="I22" s="119"/>
      <c r="J22" s="122"/>
      <c r="K22" s="116"/>
      <c r="L22" s="116"/>
      <c r="M22" s="117"/>
      <c r="N22" s="116"/>
    </row>
    <row r="23" spans="1:14">
      <c r="A23" s="338"/>
      <c r="B23" s="336"/>
      <c r="C23" s="337"/>
      <c r="D23" s="337"/>
      <c r="E23" s="337"/>
      <c r="F23" s="337"/>
      <c r="G23" s="337"/>
      <c r="H23" s="337"/>
      <c r="I23" s="337"/>
      <c r="J23" s="337"/>
      <c r="K23" s="337"/>
      <c r="L23" s="337"/>
      <c r="M23" s="343"/>
      <c r="N23" s="116"/>
    </row>
    <row r="24" spans="1:14">
      <c r="A24" s="338"/>
      <c r="B24" s="118"/>
      <c r="C24" s="119"/>
      <c r="D24" s="119"/>
      <c r="E24" s="119"/>
      <c r="F24" s="119"/>
      <c r="G24" s="119"/>
      <c r="H24" s="119"/>
      <c r="I24" s="119"/>
      <c r="J24" s="122"/>
      <c r="K24" s="116"/>
      <c r="L24" s="116"/>
      <c r="M24" s="117"/>
      <c r="N24" s="116"/>
    </row>
    <row r="25" spans="1:14" ht="14.1" thickBot="1">
      <c r="A25" s="305"/>
      <c r="B25" s="339"/>
      <c r="C25" s="340"/>
      <c r="D25" s="340"/>
      <c r="E25" s="340"/>
      <c r="F25" s="340"/>
      <c r="G25" s="340"/>
      <c r="H25" s="340"/>
      <c r="I25" s="340"/>
      <c r="J25" s="340"/>
      <c r="K25" s="340"/>
      <c r="L25" s="340"/>
      <c r="M25" s="176"/>
      <c r="N25" s="119"/>
    </row>
    <row r="26" spans="1:14" ht="14.1" thickBot="1">
      <c r="A26" s="278" t="s">
        <v>57</v>
      </c>
      <c r="B26" s="295"/>
      <c r="C26" s="296"/>
      <c r="D26" s="296"/>
      <c r="E26" s="296"/>
      <c r="F26" s="296"/>
      <c r="G26" s="296"/>
      <c r="H26" s="296"/>
      <c r="I26" s="296"/>
      <c r="J26" s="296"/>
      <c r="K26" s="296"/>
      <c r="L26" s="296"/>
      <c r="M26" s="297"/>
      <c r="N26" s="125"/>
    </row>
    <row r="27" spans="1:14" ht="32.1" customHeight="1" thickBot="1">
      <c r="A27" s="294"/>
      <c r="C27" s="286" t="s">
        <v>42</v>
      </c>
      <c r="D27" s="287"/>
      <c r="E27" s="105" t="e">
        <f ca="1">IF(VLOOKUP($A$2,Table1[[Practice no.]:[1]],31,FALSE)="N/A","",VLOOKUP($A$2,Table1[[Practice no.]:[1]],31,FALSE))</f>
        <v>#VALUE!</v>
      </c>
      <c r="F27" s="286" t="s">
        <v>520</v>
      </c>
      <c r="G27" s="287"/>
      <c r="H27" s="105" t="e">
        <f ca="1">IF(VLOOKUP($A$2,Table1[[Practice no.]:[7]],37,FALSE)="N/A","",VLOOKUP($A$2,Table1[[Practice no.]:[7]],37,FALSE))</f>
        <v>#VALUE!</v>
      </c>
      <c r="M27" s="107"/>
    </row>
    <row r="28" spans="1:14" ht="32.1" customHeight="1" thickBot="1">
      <c r="A28" s="294"/>
      <c r="C28" s="286" t="s">
        <v>44</v>
      </c>
      <c r="D28" s="287"/>
      <c r="E28" s="105" t="e">
        <f ca="1">IF(VLOOKUP($A$2,Table1[[Practice no.]:[2]],32,FALSE)="N/A","",VLOOKUP($A$2,Table1[[Practice no.]:[2]],32,FALSE))</f>
        <v>#VALUE!</v>
      </c>
      <c r="F28" s="286" t="s">
        <v>45</v>
      </c>
      <c r="G28" s="287"/>
      <c r="H28" s="105" t="e">
        <f ca="1">IF(VLOOKUP($A$2,Table1[[Practice no.]:[8]],38,FALSE)="N/A","",VLOOKUP($A$2,Table1[[Practice no.]:[8]],38,FALSE))</f>
        <v>#VALUE!</v>
      </c>
      <c r="M28" s="107"/>
    </row>
    <row r="29" spans="1:14" ht="32.1" customHeight="1" thickBot="1">
      <c r="A29" s="294"/>
      <c r="C29" s="286" t="s">
        <v>46</v>
      </c>
      <c r="D29" s="287"/>
      <c r="E29" s="105" t="e">
        <f ca="1">IF(VLOOKUP($A$2,Table1[[Practice no.]:[3]],33,FALSE)="N/A","",VLOOKUP($A$2,Table1[[Practice no.]:[3]],33,FALSE))</f>
        <v>#VALUE!</v>
      </c>
      <c r="F29" s="286" t="s">
        <v>47</v>
      </c>
      <c r="G29" s="287"/>
      <c r="H29" s="105" t="e">
        <f ca="1">IF(VLOOKUP($A$2,Table1[[Practice no.]:[9]],39,FALSE)="N/A","",VLOOKUP($A$2,Table1[[Practice no.]:[9]],39,FALSE))</f>
        <v>#VALUE!</v>
      </c>
      <c r="M29" s="107"/>
    </row>
    <row r="30" spans="1:14" ht="32.1" customHeight="1" thickBot="1">
      <c r="A30" s="294"/>
      <c r="C30" s="286" t="s">
        <v>48</v>
      </c>
      <c r="D30" s="287"/>
      <c r="E30" s="105" t="e">
        <f ca="1">IF(VLOOKUP($A$2,Table1[[Practice no.]:[4]],34,FALSE)="N/A","",VLOOKUP($A$2,Table1[[Practice no.]:[4]],34,FALSE))</f>
        <v>#VALUE!</v>
      </c>
      <c r="F30" s="286" t="s">
        <v>49</v>
      </c>
      <c r="G30" s="287"/>
      <c r="H30" s="105" t="e">
        <f ca="1">IF(VLOOKUP($A$2,Table1[[Practice no.]:[10]],40,FALSE)="N/A","",VLOOKUP($A$2,Table1[[Practice no.]:[10]],40,FALSE))</f>
        <v>#VALUE!</v>
      </c>
      <c r="M30" s="107"/>
    </row>
    <row r="31" spans="1:14" ht="32.1" customHeight="1" thickBot="1">
      <c r="A31" s="294"/>
      <c r="C31" s="286" t="s">
        <v>50</v>
      </c>
      <c r="D31" s="287"/>
      <c r="E31" s="105" t="e">
        <f ca="1">IF(VLOOKUP($A$2,Table1[[Practice no.]:[5]],35,FALSE)="N/A","",VLOOKUP($A$2,Table1[[Practice no.]:[5]],35,FALSE))</f>
        <v>#VALUE!</v>
      </c>
      <c r="F31" s="286" t="s">
        <v>51</v>
      </c>
      <c r="G31" s="287"/>
      <c r="H31" s="105" t="e">
        <f ca="1">IF(VLOOKUP($A$2,Table1[[Practice no.]:[11]],41,FALSE)="N/A","",VLOOKUP($A$2,Table1[[Practice no.]:[11]],41,FALSE))</f>
        <v>#VALUE!</v>
      </c>
      <c r="M31" s="107"/>
    </row>
    <row r="32" spans="1:14" ht="32.1" customHeight="1" thickBot="1">
      <c r="A32" s="294"/>
      <c r="C32" s="286" t="s">
        <v>52</v>
      </c>
      <c r="D32" s="287"/>
      <c r="E32" s="105" t="e">
        <f ca="1">IF(VLOOKUP($A$2,Table1[[Practice no.]:[6]],36,FALSE)="N/A","",VLOOKUP($A$2,Table1[[Practice no.]:[6]],36,FALSE))</f>
        <v>#VALUE!</v>
      </c>
      <c r="F32" s="286" t="s">
        <v>53</v>
      </c>
      <c r="G32" s="287"/>
      <c r="H32" s="105" t="e">
        <f ca="1">IF(VLOOKUP($A$2,Table1[[Practice no.]:[12]],42,FALSE)="N/A","",VLOOKUP($A$2,Table1[[Practice no.]:[12]],42,FALSE))</f>
        <v>#VALUE!</v>
      </c>
      <c r="M32" s="107"/>
    </row>
    <row r="33" spans="1:14" ht="14.1" thickBot="1">
      <c r="A33" s="279"/>
      <c r="B33" s="288"/>
      <c r="C33" s="289"/>
      <c r="D33" s="289"/>
      <c r="E33" s="289"/>
      <c r="F33" s="289"/>
      <c r="G33" s="289"/>
      <c r="H33" s="289"/>
      <c r="I33" s="289"/>
      <c r="J33" s="289"/>
      <c r="K33" s="289"/>
      <c r="L33" s="289"/>
      <c r="M33" s="290"/>
      <c r="N33" s="125"/>
    </row>
    <row r="34" spans="1:14" ht="252.75" customHeight="1" thickBot="1">
      <c r="A34" s="92" t="s">
        <v>521</v>
      </c>
      <c r="B34" s="291" t="s">
        <v>907</v>
      </c>
      <c r="C34" s="292"/>
      <c r="D34" s="292"/>
      <c r="E34" s="292"/>
      <c r="F34" s="292"/>
      <c r="G34" s="292"/>
      <c r="H34" s="292"/>
      <c r="I34" s="292"/>
      <c r="J34" s="292"/>
      <c r="K34" s="292"/>
      <c r="L34" s="292"/>
      <c r="M34" s="293"/>
      <c r="N34" s="122"/>
    </row>
    <row r="35" spans="1:14" ht="80.849999999999994" customHeight="1">
      <c r="A35" s="278" t="s">
        <v>523</v>
      </c>
      <c r="B35" s="394" t="s">
        <v>908</v>
      </c>
      <c r="C35" s="362"/>
      <c r="D35" s="362"/>
      <c r="E35" s="362"/>
      <c r="F35" s="362"/>
      <c r="G35" s="362"/>
      <c r="H35" s="362"/>
      <c r="I35" s="362"/>
      <c r="J35" s="362"/>
      <c r="K35" s="362"/>
      <c r="L35" s="362"/>
      <c r="M35" s="363"/>
      <c r="N35" s="133"/>
    </row>
    <row r="36" spans="1:14" ht="193.35" customHeight="1" thickBot="1">
      <c r="A36" s="279"/>
      <c r="B36" s="364"/>
      <c r="C36" s="365"/>
      <c r="D36" s="365"/>
      <c r="E36" s="365"/>
      <c r="F36" s="365"/>
      <c r="G36" s="365"/>
      <c r="H36" s="365"/>
      <c r="I36" s="365"/>
      <c r="J36" s="365"/>
      <c r="K36" s="365"/>
      <c r="L36" s="365"/>
      <c r="M36" s="366"/>
      <c r="N36" s="133"/>
    </row>
  </sheetData>
  <sheetProtection sheet="1" objects="1" scenarios="1"/>
  <mergeCells count="48">
    <mergeCell ref="B2:M2"/>
    <mergeCell ref="O2:Q2"/>
    <mergeCell ref="S2:U2"/>
    <mergeCell ref="B3:M3"/>
    <mergeCell ref="A4:A14"/>
    <mergeCell ref="B4:M4"/>
    <mergeCell ref="C5:D6"/>
    <mergeCell ref="C7:D8"/>
    <mergeCell ref="F7:G7"/>
    <mergeCell ref="F8:G8"/>
    <mergeCell ref="B14:M14"/>
    <mergeCell ref="A15:A17"/>
    <mergeCell ref="A18:A19"/>
    <mergeCell ref="B18:M19"/>
    <mergeCell ref="A20:A25"/>
    <mergeCell ref="C9:D10"/>
    <mergeCell ref="G9:H9"/>
    <mergeCell ref="G10:H10"/>
    <mergeCell ref="C11:D12"/>
    <mergeCell ref="F11:G11"/>
    <mergeCell ref="H11:I11"/>
    <mergeCell ref="F12:G12"/>
    <mergeCell ref="H12:I12"/>
    <mergeCell ref="H23:M23"/>
    <mergeCell ref="B25:G25"/>
    <mergeCell ref="H25:L25"/>
    <mergeCell ref="B13:M13"/>
    <mergeCell ref="F29:G29"/>
    <mergeCell ref="C30:D30"/>
    <mergeCell ref="F30:G30"/>
    <mergeCell ref="B22:G22"/>
    <mergeCell ref="B23:G23"/>
    <mergeCell ref="A35:A36"/>
    <mergeCell ref="B35:M36"/>
    <mergeCell ref="B21:M21"/>
    <mergeCell ref="C31:D31"/>
    <mergeCell ref="F31:G31"/>
    <mergeCell ref="C32:D32"/>
    <mergeCell ref="F32:G32"/>
    <mergeCell ref="B33:M33"/>
    <mergeCell ref="B34:M34"/>
    <mergeCell ref="A26:A33"/>
    <mergeCell ref="B26:M26"/>
    <mergeCell ref="C27:D27"/>
    <mergeCell ref="F27:G27"/>
    <mergeCell ref="C28:D28"/>
    <mergeCell ref="F28:G28"/>
    <mergeCell ref="C29:D29"/>
  </mergeCells>
  <pageMargins left="0.7" right="0.7" top="0.75" bottom="0.75" header="0.3" footer="0.3"/>
  <headerFooter>
    <oddFooter>&amp;C_x000D_&amp;1#&amp;"Calibri"&amp;8&amp;K000000 INTERNAL. This information is accessible to ADB Management and staff. It may be shared outside ADB with appropriate permission.</oddFooter>
  </headerFooter>
  <drawing r:id="rId1"/>
</worksheet>
</file>

<file path=xl/worksheets/sheet7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B72469A-3785-4D53-8022-952272EFD0C3}">
  <sheetPr codeName="Sheet75"/>
  <dimension ref="A1:U36"/>
  <sheetViews>
    <sheetView zoomScale="70" zoomScaleNormal="70" workbookViewId="0">
      <pane ySplit="2" topLeftCell="A34" activePane="bottomLeft" state="frozen"/>
      <selection pane="bottomLeft" activeCell="A2" sqref="A2"/>
      <selection activeCell="A2" sqref="A2"/>
    </sheetView>
  </sheetViews>
  <sheetFormatPr defaultColWidth="8.85546875" defaultRowHeight="12.95"/>
  <cols>
    <col min="1" max="1" width="15.28515625" style="106" customWidth="1"/>
    <col min="2" max="13" width="11.85546875" style="106" customWidth="1"/>
    <col min="14" max="14" width="5.140625" style="106" customWidth="1"/>
    <col min="15" max="16" width="8.85546875" style="106"/>
    <col min="17" max="17" width="8.85546875" style="106" customWidth="1"/>
    <col min="18" max="18" width="2.28515625" style="106" customWidth="1"/>
    <col min="19" max="16384" width="8.85546875" style="106"/>
  </cols>
  <sheetData>
    <row r="1" spans="1:21" ht="14.1" thickBot="1"/>
    <row r="2" spans="1:21" ht="32.1" customHeight="1" thickBot="1">
      <c r="A2" s="89" t="e" cm="1">
        <f t="array" aca="1" ref="A2" ca="1">MID(CELL("filename",A2),FIND("]",CELL("filename",A2))+1,255)</f>
        <v>#VALUE!</v>
      </c>
      <c r="B2" s="318" t="e">
        <f ca="1">IF(VLOOKUP(A2,'Raw Data'!C6:D154,2,FALSE)="","",VLOOKUP(A2,'Raw Data'!C6:D154,2,FALSE))</f>
        <v>#VALUE!</v>
      </c>
      <c r="C2" s="319"/>
      <c r="D2" s="319"/>
      <c r="E2" s="319"/>
      <c r="F2" s="319"/>
      <c r="G2" s="319"/>
      <c r="H2" s="319"/>
      <c r="I2" s="319"/>
      <c r="J2" s="319"/>
      <c r="K2" s="319"/>
      <c r="L2" s="319"/>
      <c r="M2" s="320"/>
      <c r="N2" s="136"/>
      <c r="O2" s="386" t="str">
        <f>HYPERLINK("#'National level'!A15","Back to National level sheet")</f>
        <v>Back to National level sheet</v>
      </c>
      <c r="P2" s="321"/>
      <c r="Q2" s="321"/>
      <c r="S2" s="387" t="str">
        <f>HYPERLINK("#'Project level'!A21","Back to Project level sheet")</f>
        <v>Back to Project level sheet</v>
      </c>
      <c r="T2" s="387"/>
      <c r="U2" s="387"/>
    </row>
    <row r="3" spans="1:21" ht="174" customHeight="1" thickBot="1">
      <c r="A3" s="90" t="s">
        <v>500</v>
      </c>
      <c r="B3" s="323" t="s">
        <v>909</v>
      </c>
      <c r="C3" s="324"/>
      <c r="D3" s="324"/>
      <c r="E3" s="324"/>
      <c r="F3" s="324"/>
      <c r="G3" s="324"/>
      <c r="H3" s="324"/>
      <c r="I3" s="324"/>
      <c r="J3" s="324"/>
      <c r="K3" s="324"/>
      <c r="L3" s="324"/>
      <c r="M3" s="325"/>
      <c r="N3" s="122"/>
    </row>
    <row r="4" spans="1:21" ht="14.1" thickBot="1">
      <c r="A4" s="278" t="s">
        <v>502</v>
      </c>
      <c r="B4" s="295"/>
      <c r="C4" s="296"/>
      <c r="D4" s="296"/>
      <c r="E4" s="296"/>
      <c r="F4" s="296"/>
      <c r="G4" s="296"/>
      <c r="H4" s="296"/>
      <c r="I4" s="296"/>
      <c r="J4" s="296"/>
      <c r="K4" s="296"/>
      <c r="L4" s="296"/>
      <c r="M4" s="297"/>
      <c r="N4" s="125"/>
    </row>
    <row r="5" spans="1:21" ht="26.85" customHeight="1" thickBot="1">
      <c r="A5" s="294"/>
      <c r="C5" s="326" t="s">
        <v>77</v>
      </c>
      <c r="D5" s="327"/>
      <c r="E5" s="93" t="s">
        <v>78</v>
      </c>
      <c r="F5" s="93" t="s">
        <v>79</v>
      </c>
      <c r="G5" s="93" t="s">
        <v>80</v>
      </c>
      <c r="H5" s="93" t="s">
        <v>81</v>
      </c>
      <c r="I5" s="93" t="s">
        <v>82</v>
      </c>
      <c r="M5" s="107"/>
    </row>
    <row r="6" spans="1:21" ht="15" thickBot="1">
      <c r="A6" s="294"/>
      <c r="C6" s="328"/>
      <c r="D6" s="329"/>
      <c r="E6" s="94" t="e">
        <f ca="1">IF(VLOOKUP($A$2,Table1[[Practice no.]:[Mt]],3,FALSE)="N/A","",VLOOKUP($A$2,Table1[[Practice no.]:[Mt]],3,FALSE))</f>
        <v>#VALUE!</v>
      </c>
      <c r="F6" s="94" t="e">
        <f ca="1">IF(VLOOKUP($A$2,Table1[[Practice no.]:[F]],4,FALSE)="N/A","",VLOOKUP($A$2,Table1[[Practice no.]:[F]],4,FALSE))</f>
        <v>#VALUE!</v>
      </c>
      <c r="G6" s="94" t="e">
        <f ca="1">IF(VLOOKUP($A$2,Table1[[Practice no.]:[A]],5,FALSE)="N/A","",VLOOKUP($A$2,Table1[[Practice no.]:[A]],5,FALSE))</f>
        <v>#VALUE!</v>
      </c>
      <c r="H6" s="94" t="e">
        <f ca="1">IF(VLOOKUP($A$2,Table1[[Practice no.]:[T]],6,FALSE)="N/A","",VLOOKUP($A$2,Table1[[Practice no.]:[T]],6,FALSE))</f>
        <v>#VALUE!</v>
      </c>
      <c r="I6" s="94" t="e">
        <f ca="1">IF(VLOOKUP($A$2,Table1[[Practice no.]:[PI]],7,FALSE)="N/A","",VLOOKUP($A$2,Table1[[Practice no.]:[PI]],7,FALSE))</f>
        <v>#VALUE!</v>
      </c>
      <c r="M6" s="107"/>
    </row>
    <row r="7" spans="1:21" ht="26.85" customHeight="1" thickBot="1">
      <c r="A7" s="294"/>
      <c r="C7" s="326" t="s">
        <v>83</v>
      </c>
      <c r="D7" s="327"/>
      <c r="E7" s="95" t="s">
        <v>84</v>
      </c>
      <c r="F7" s="330" t="s">
        <v>85</v>
      </c>
      <c r="G7" s="331"/>
      <c r="H7" s="95" t="s">
        <v>86</v>
      </c>
      <c r="I7" s="95" t="s">
        <v>87</v>
      </c>
      <c r="M7" s="107"/>
    </row>
    <row r="8" spans="1:21" ht="15" thickBot="1">
      <c r="A8" s="294"/>
      <c r="C8" s="328"/>
      <c r="D8" s="329"/>
      <c r="E8" s="94" t="e">
        <f ca="1">IF(VLOOKUP($A$2,Table1[[Practice no.]:[LR]],8,FALSE)="N/A","",VLOOKUP(A$2,Table1[[Practice no.]:[LR]],8,FALSE))</f>
        <v>#VALUE!</v>
      </c>
      <c r="F8" s="311" t="e">
        <f ca="1">IF(VLOOKUP($A$2,Table1[[Practice no.]:[PH]],9,FALSE)="N/A","",VLOOKUP($A$2,Table1[[Practice no.]:[PH]],9,FALSE))</f>
        <v>#VALUE!</v>
      </c>
      <c r="G8" s="312"/>
      <c r="H8" s="94" t="e">
        <f ca="1">IF(VLOOKUP($A$2,Table1[[Practice no.]:[EH]],10,FALSE)="N/A","",VLOOKUP($A$2,Table1[[Practice no.]:[EH]],10,FALSE))</f>
        <v>#VALUE!</v>
      </c>
      <c r="I8" s="94" t="e">
        <f ca="1">IF(VLOOKUP($A$2,Table1[[Practice no.]:[UR]],11,FALSE)="N/A","",VLOOKUP($A$2,Table1[[Practice no.]:[UR]],11,FALSE))</f>
        <v>#VALUE!</v>
      </c>
      <c r="M8" s="107"/>
    </row>
    <row r="9" spans="1:21" ht="26.85" customHeight="1" thickBot="1">
      <c r="A9" s="294"/>
      <c r="C9" s="332" t="s">
        <v>88</v>
      </c>
      <c r="D9" s="333"/>
      <c r="E9" s="95" t="s">
        <v>89</v>
      </c>
      <c r="F9" s="95" t="s">
        <v>90</v>
      </c>
      <c r="G9" s="330" t="s">
        <v>91</v>
      </c>
      <c r="H9" s="331"/>
      <c r="I9" s="95" t="s">
        <v>92</v>
      </c>
      <c r="M9" s="107"/>
    </row>
    <row r="10" spans="1:21" ht="15" thickBot="1">
      <c r="A10" s="294"/>
      <c r="C10" s="334"/>
      <c r="D10" s="335"/>
      <c r="E10" s="94" t="e">
        <f ca="1">IF(VLOOKUP($A$2,Table1[[Practice no.]:[P]],12,FALSE)="N/A","",VLOOKUP($A$2,Table1[[Practice no.]:[P]],12,FALSE))</f>
        <v>#VALUE!</v>
      </c>
      <c r="F10" s="94" t="e">
        <f ca="1">IF(VLOOKUP($A$2,Table1[[Practice no.]:[D]],13,FALSE)="N/A","",VLOOKUP($A$2,Table1[[Practice no.]:[D]],13,FALSE))</f>
        <v>#VALUE!</v>
      </c>
      <c r="G10" s="313" t="e">
        <f ca="1">IF(VLOOKUP($A$2,Table1[[Practice no.]:[C]],14,FALSE)="N/A","",VLOOKUP($A$2,Table1[[Practice no.]:[C]],14,FALSE))</f>
        <v>#VALUE!</v>
      </c>
      <c r="H10" s="314"/>
      <c r="I10" s="96" t="e">
        <f ca="1">IF(VLOOKUP($A$2,Table1[[Practice no.]:[M]],15,FALSE)="N/A","",VLOOKUP($A$2,Table1[[Practice no.]:[M]],15,FALSE))</f>
        <v>#VALUE!</v>
      </c>
      <c r="M10" s="107"/>
    </row>
    <row r="11" spans="1:21" ht="14.1" customHeight="1" thickBot="1">
      <c r="A11" s="294"/>
      <c r="C11" s="332" t="s">
        <v>93</v>
      </c>
      <c r="D11" s="333"/>
      <c r="E11" s="95" t="s">
        <v>94</v>
      </c>
      <c r="F11" s="330" t="s">
        <v>95</v>
      </c>
      <c r="G11" s="331"/>
      <c r="H11" s="330" t="s">
        <v>96</v>
      </c>
      <c r="I11" s="331"/>
      <c r="M11" s="107"/>
    </row>
    <row r="12" spans="1:21" ht="15" thickBot="1">
      <c r="A12" s="294"/>
      <c r="C12" s="334"/>
      <c r="D12" s="335"/>
      <c r="E12" s="94" t="e">
        <f ca="1">IF(VLOOKUP($A$2,Table1[[Practice no.]:[In]],16,FALSE)="N/A","",VLOOKUP($A$2,Table1[[Practice no.]:[In]],16,FALSE))</f>
        <v>#VALUE!</v>
      </c>
      <c r="F12" s="311" t="e">
        <f ca="1">IF(VLOOKUP($A$2,Table1[[Practice no.]:[Pr]],17,FALSE)="N/A","",VLOOKUP($A$2,Table1[[Practice no.]:[Pr]],17,FALSE))</f>
        <v>#VALUE!</v>
      </c>
      <c r="G12" s="312"/>
      <c r="H12" s="313" t="e">
        <f ca="1">IF(VLOOKUP($A$2,Table1[[Practice no.]:[Tr]],18,FALSE)="N/A","",VLOOKUP($A$2,Table1[[Practice no.]:[Tr]],18,FALSE))</f>
        <v>#VALUE!</v>
      </c>
      <c r="I12" s="314"/>
      <c r="M12" s="107"/>
    </row>
    <row r="13" spans="1:21">
      <c r="A13" s="294"/>
      <c r="B13" s="315"/>
      <c r="C13" s="316"/>
      <c r="D13" s="316"/>
      <c r="E13" s="316"/>
      <c r="F13" s="316"/>
      <c r="G13" s="316"/>
      <c r="H13" s="316"/>
      <c r="I13" s="316"/>
      <c r="J13" s="316"/>
      <c r="K13" s="316"/>
      <c r="L13" s="316"/>
      <c r="M13" s="317"/>
      <c r="N13" s="125"/>
    </row>
    <row r="14" spans="1:21" ht="14.1" thickBot="1">
      <c r="A14" s="279"/>
      <c r="B14" s="288"/>
      <c r="C14" s="289"/>
      <c r="D14" s="289"/>
      <c r="E14" s="289"/>
      <c r="F14" s="289"/>
      <c r="G14" s="289"/>
      <c r="H14" s="289"/>
      <c r="I14" s="289"/>
      <c r="J14" s="289"/>
      <c r="K14" s="289"/>
      <c r="L14" s="289"/>
      <c r="M14" s="290"/>
      <c r="N14" s="125"/>
    </row>
    <row r="15" spans="1:21">
      <c r="A15" s="278" t="s">
        <v>503</v>
      </c>
      <c r="B15" s="97">
        <v>1</v>
      </c>
      <c r="C15" s="97">
        <v>2</v>
      </c>
      <c r="D15" s="97">
        <v>3</v>
      </c>
      <c r="E15" s="98">
        <v>4</v>
      </c>
      <c r="F15" s="98">
        <v>5</v>
      </c>
      <c r="G15" s="98">
        <v>6</v>
      </c>
      <c r="H15" s="99">
        <v>7</v>
      </c>
      <c r="I15" s="99">
        <v>8</v>
      </c>
      <c r="J15" s="99">
        <v>9</v>
      </c>
      <c r="K15" s="100">
        <v>10</v>
      </c>
      <c r="L15" s="100">
        <v>11</v>
      </c>
      <c r="M15" s="100">
        <v>12</v>
      </c>
      <c r="N15" s="137"/>
    </row>
    <row r="16" spans="1:21" ht="17.100000000000001" thickBot="1">
      <c r="A16" s="294"/>
      <c r="B16" s="101" t="s">
        <v>504</v>
      </c>
      <c r="C16" s="101" t="s">
        <v>505</v>
      </c>
      <c r="D16" s="101" t="s">
        <v>506</v>
      </c>
      <c r="E16" s="102" t="s">
        <v>507</v>
      </c>
      <c r="F16" s="102" t="s">
        <v>508</v>
      </c>
      <c r="G16" s="102" t="s">
        <v>509</v>
      </c>
      <c r="H16" s="103" t="s">
        <v>510</v>
      </c>
      <c r="I16" s="103" t="s">
        <v>511</v>
      </c>
      <c r="J16" s="103" t="s">
        <v>512</v>
      </c>
      <c r="K16" s="104" t="s">
        <v>513</v>
      </c>
      <c r="L16" s="104" t="s">
        <v>514</v>
      </c>
      <c r="M16" s="104" t="s">
        <v>515</v>
      </c>
      <c r="N16" s="137"/>
    </row>
    <row r="17" spans="1:14" ht="23.1" customHeight="1" thickBot="1">
      <c r="A17" s="279"/>
      <c r="B17" s="112" t="e">
        <f ca="1">IF(VLOOKUP($A$2,Table1[[Practice no.]:[ 1 C02]],19,FALSE)="N/A","",VLOOKUP(VLOOKUP($A$2,Table1[[Practice no.]:[ 1 C02]],19,FALSE),List!$A$2:$B$3,2,FALSE))</f>
        <v>#VALUE!</v>
      </c>
      <c r="C17" s="112" t="e">
        <f ca="1">IF(VLOOKUP($A$2,Table1[[Practice no.]:[2 Res]],20,FALSE)="N/A","",VLOOKUP(VLOOKUP($A$2,Table1[[Practice no.]:[2 Res]],20,FALSE),List!$A$2:$B$3,2,FALSE))</f>
        <v>#VALUE!</v>
      </c>
      <c r="D17" s="112" t="e">
        <f ca="1">IF(VLOOKUP($A$2,Table1[[Practice no.]:[3 W&amp;L]],21,FALSE)="N/A","",VLOOKUP(VLOOKUP($A$2,Table1[[Practice no.]:[3 W&amp;L]],21,FALSE),List!$A$2:$B$3,2,FALSE))</f>
        <v>#VALUE!</v>
      </c>
      <c r="E17" s="112" t="e">
        <f ca="1">IF(VLOOKUP($A$2,Table1[[Practice no.]:[4 
Pol]],22,FALSE)="N/A","",VLOOKUP(VLOOKUP($A$2,Table1[[Practice no.]:[4 
Pol]],22,FALSE),List!$A$2:$B$3,2,FALSE))</f>
        <v>#VALUE!</v>
      </c>
      <c r="F17" s="112" t="e">
        <f ca="1">IF(VLOOKUP($A$2,Table1[[Practice no.]:[5 QoL]],23,FALSE)="N/A","",VLOOKUP(VLOOKUP($A$2,Table1[[Practice no.]:[5 QoL]],23,FALSE),List!$A$2:$B$3,2,FALSE))</f>
        <v>#VALUE!</v>
      </c>
      <c r="G17" s="112" t="e">
        <f ca="1">IF(VLOOKUP($A$2,Table1[[Practice no.]:[6 
Bio]],24,FALSE)="N/A","",VLOOKUP(VLOOKUP($A$2,Table1[[Practice no.]:[6 
Bio]],24,FALSE),List!$A$2:$B$3,2,FALSE))</f>
        <v>#VALUE!</v>
      </c>
      <c r="H17" s="112" t="e">
        <f ca="1">IF(VLOOKUP($A$2,Table1[[Practice no.]:[7 
Dis]],25,FALSE)="N/A","",VLOOKUP(VLOOKUP($A$2,Table1[[Practice no.]:[7 
Dis]],25,FALSE),List!$A$2:$B$3,2,FALSE))</f>
        <v>#VALUE!</v>
      </c>
      <c r="I17" s="112" t="e">
        <f ca="1">IF(VLOOKUP($A$2,Table1[[Practice no.]:[8 
Mat]],26,FALSE)="N/A","",VLOOKUP(VLOOKUP($A$2,Table1[[Practice no.]:[8 
Mat]],26,FALSE),List!$A$2:$B$3,2,FALSE))</f>
        <v>#VALUE!</v>
      </c>
      <c r="J17" s="112" t="e">
        <f ca="1">IF(VLOOKUP($A$2,Table1[[Practice no.]:[9 
Inc]],27,FALSE)="N/A","",VLOOKUP(VLOOKUP($A$2,Table1[[Practice no.]:[9 
Inc]],27,FALSE),List!$A$2:$B$3,2,FALSE))</f>
        <v>#VALUE!</v>
      </c>
      <c r="K17" s="112" t="e">
        <f ca="1">IF(VLOOKUP($A$2,Table1[[Practice no.]:[10 Con]],28,FALSE)="N/A","",VLOOKUP(VLOOKUP($A$2,Table1[[Practice no.]:[10 Con]],28,FALSE),List!$A$2:$B$3,2,FALSE))</f>
        <v>#VALUE!</v>
      </c>
      <c r="L17" s="112" t="e">
        <f ca="1">IF(VLOOKUP($A$2,Table1[[Practice no.]:[11 Saf]],29,FALSE)="N/A","",VLOOKUP(VLOOKUP($A$2,Table1[[Practice no.]:[11 Saf]],29,FALSE),List!$A$2:$B$3,2,FALSE))</f>
        <v>#VALUE!</v>
      </c>
      <c r="M17" s="112" t="e">
        <f ca="1">IF(VLOOKUP($A$2,Table1[[Practice no.]:[12 Aff]],30,FALSE)="N/A","",VLOOKUP(VLOOKUP($A$2,Table1[[Practice no.]:[12 Aff]],30,FALSE),List!$A$2:$B$3,2,FALSE))</f>
        <v>#VALUE!</v>
      </c>
      <c r="N17" s="138"/>
    </row>
    <row r="18" spans="1:14" ht="125.85" customHeight="1">
      <c r="A18" s="278" t="s">
        <v>516</v>
      </c>
      <c r="B18" s="298" t="s">
        <v>910</v>
      </c>
      <c r="C18" s="299"/>
      <c r="D18" s="299"/>
      <c r="E18" s="299"/>
      <c r="F18" s="299"/>
      <c r="G18" s="299"/>
      <c r="H18" s="299"/>
      <c r="I18" s="299"/>
      <c r="J18" s="299"/>
      <c r="K18" s="299"/>
      <c r="L18" s="299"/>
      <c r="M18" s="300"/>
      <c r="N18" s="133"/>
    </row>
    <row r="19" spans="1:14" ht="285.75" customHeight="1" thickBot="1">
      <c r="A19" s="279"/>
      <c r="B19" s="301"/>
      <c r="C19" s="302"/>
      <c r="D19" s="302"/>
      <c r="E19" s="302"/>
      <c r="F19" s="302"/>
      <c r="G19" s="302"/>
      <c r="H19" s="302"/>
      <c r="I19" s="302"/>
      <c r="J19" s="302"/>
      <c r="K19" s="302"/>
      <c r="L19" s="302"/>
      <c r="M19" s="303"/>
      <c r="N19" s="133"/>
    </row>
    <row r="20" spans="1:14" ht="208.35" customHeight="1">
      <c r="A20" s="304" t="s">
        <v>518</v>
      </c>
      <c r="B20" s="120"/>
      <c r="C20" s="121"/>
      <c r="D20" s="121"/>
      <c r="E20" s="121"/>
      <c r="F20" s="121"/>
      <c r="G20" s="121"/>
      <c r="H20" s="121"/>
      <c r="I20" s="121"/>
      <c r="J20" s="121"/>
      <c r="K20" s="121"/>
      <c r="L20" s="121"/>
      <c r="M20" s="124"/>
      <c r="N20" s="134"/>
    </row>
    <row r="21" spans="1:14">
      <c r="A21" s="338"/>
      <c r="B21" s="390" t="s">
        <v>911</v>
      </c>
      <c r="C21" s="388"/>
      <c r="D21" s="388"/>
      <c r="E21" s="388"/>
      <c r="F21" s="388"/>
      <c r="G21" s="388"/>
      <c r="H21" s="177"/>
      <c r="I21" s="177"/>
      <c r="J21" s="177"/>
      <c r="K21" s="177"/>
      <c r="L21" s="177"/>
      <c r="M21" s="178"/>
      <c r="N21" s="127"/>
    </row>
    <row r="22" spans="1:14">
      <c r="A22" s="338"/>
      <c r="B22" s="336"/>
      <c r="C22" s="337"/>
      <c r="D22" s="337"/>
      <c r="E22" s="337"/>
      <c r="F22" s="337"/>
      <c r="G22" s="337"/>
      <c r="H22" s="119"/>
      <c r="I22" s="119"/>
      <c r="J22" s="122"/>
      <c r="K22" s="116"/>
      <c r="L22" s="116"/>
      <c r="M22" s="117"/>
      <c r="N22" s="116"/>
    </row>
    <row r="23" spans="1:14">
      <c r="A23" s="338"/>
      <c r="B23" s="336"/>
      <c r="C23" s="337"/>
      <c r="D23" s="337"/>
      <c r="E23" s="337"/>
      <c r="F23" s="337"/>
      <c r="G23" s="337"/>
      <c r="H23" s="337"/>
      <c r="I23" s="337"/>
      <c r="J23" s="337"/>
      <c r="K23" s="337"/>
      <c r="L23" s="337"/>
      <c r="M23" s="343"/>
      <c r="N23" s="116"/>
    </row>
    <row r="24" spans="1:14">
      <c r="A24" s="338"/>
      <c r="B24" s="118"/>
      <c r="C24" s="119"/>
      <c r="D24" s="119"/>
      <c r="E24" s="119"/>
      <c r="F24" s="119"/>
      <c r="G24" s="119"/>
      <c r="H24" s="119"/>
      <c r="I24" s="119"/>
      <c r="J24" s="122"/>
      <c r="K24" s="116"/>
      <c r="L24" s="116"/>
      <c r="M24" s="117"/>
      <c r="N24" s="116"/>
    </row>
    <row r="25" spans="1:14" ht="14.1" thickBot="1">
      <c r="A25" s="305"/>
      <c r="B25" s="339"/>
      <c r="C25" s="340"/>
      <c r="D25" s="340"/>
      <c r="E25" s="340"/>
      <c r="F25" s="340"/>
      <c r="G25" s="340"/>
      <c r="H25" s="340"/>
      <c r="I25" s="340"/>
      <c r="J25" s="340"/>
      <c r="K25" s="340"/>
      <c r="L25" s="340"/>
      <c r="M25" s="176"/>
      <c r="N25" s="119"/>
    </row>
    <row r="26" spans="1:14" ht="14.1" thickBot="1">
      <c r="A26" s="278" t="s">
        <v>57</v>
      </c>
      <c r="B26" s="295"/>
      <c r="C26" s="296"/>
      <c r="D26" s="296"/>
      <c r="E26" s="296"/>
      <c r="F26" s="296"/>
      <c r="G26" s="296"/>
      <c r="H26" s="296"/>
      <c r="I26" s="296"/>
      <c r="J26" s="296"/>
      <c r="K26" s="296"/>
      <c r="L26" s="296"/>
      <c r="M26" s="297"/>
      <c r="N26" s="125"/>
    </row>
    <row r="27" spans="1:14" ht="32.1" customHeight="1" thickBot="1">
      <c r="A27" s="294"/>
      <c r="C27" s="286" t="s">
        <v>42</v>
      </c>
      <c r="D27" s="287"/>
      <c r="E27" s="105" t="e">
        <f ca="1">IF(VLOOKUP($A$2,Table1[[Practice no.]:[1]],31,FALSE)="N/A","",VLOOKUP($A$2,Table1[[Practice no.]:[1]],31,FALSE))</f>
        <v>#VALUE!</v>
      </c>
      <c r="F27" s="286" t="s">
        <v>520</v>
      </c>
      <c r="G27" s="287"/>
      <c r="H27" s="105" t="e">
        <f ca="1">IF(VLOOKUP($A$2,Table1[[Practice no.]:[7]],37,FALSE)="N/A","",VLOOKUP($A$2,Table1[[Practice no.]:[7]],37,FALSE))</f>
        <v>#VALUE!</v>
      </c>
      <c r="M27" s="107"/>
    </row>
    <row r="28" spans="1:14" ht="32.1" customHeight="1" thickBot="1">
      <c r="A28" s="294"/>
      <c r="C28" s="286" t="s">
        <v>44</v>
      </c>
      <c r="D28" s="287"/>
      <c r="E28" s="105" t="e">
        <f ca="1">IF(VLOOKUP($A$2,Table1[[Practice no.]:[2]],32,FALSE)="N/A","",VLOOKUP($A$2,Table1[[Practice no.]:[2]],32,FALSE))</f>
        <v>#VALUE!</v>
      </c>
      <c r="F28" s="286" t="s">
        <v>45</v>
      </c>
      <c r="G28" s="287"/>
      <c r="H28" s="105" t="e">
        <f ca="1">IF(VLOOKUP($A$2,Table1[[Practice no.]:[8]],38,FALSE)="N/A","",VLOOKUP($A$2,Table1[[Practice no.]:[8]],38,FALSE))</f>
        <v>#VALUE!</v>
      </c>
      <c r="M28" s="107"/>
    </row>
    <row r="29" spans="1:14" ht="32.1" customHeight="1" thickBot="1">
      <c r="A29" s="294"/>
      <c r="C29" s="286" t="s">
        <v>46</v>
      </c>
      <c r="D29" s="287"/>
      <c r="E29" s="105" t="e">
        <f ca="1">IF(VLOOKUP($A$2,Table1[[Practice no.]:[3]],33,FALSE)="N/A","",VLOOKUP($A$2,Table1[[Practice no.]:[3]],33,FALSE))</f>
        <v>#VALUE!</v>
      </c>
      <c r="F29" s="286" t="s">
        <v>47</v>
      </c>
      <c r="G29" s="287"/>
      <c r="H29" s="105" t="e">
        <f ca="1">IF(VLOOKUP($A$2,Table1[[Practice no.]:[9]],39,FALSE)="N/A","",VLOOKUP($A$2,Table1[[Practice no.]:[9]],39,FALSE))</f>
        <v>#VALUE!</v>
      </c>
      <c r="M29" s="107"/>
    </row>
    <row r="30" spans="1:14" ht="32.1" customHeight="1" thickBot="1">
      <c r="A30" s="294"/>
      <c r="C30" s="286" t="s">
        <v>48</v>
      </c>
      <c r="D30" s="287"/>
      <c r="E30" s="105" t="e">
        <f ca="1">IF(VLOOKUP($A$2,Table1[[Practice no.]:[4]],34,FALSE)="N/A","",VLOOKUP($A$2,Table1[[Practice no.]:[4]],34,FALSE))</f>
        <v>#VALUE!</v>
      </c>
      <c r="F30" s="286" t="s">
        <v>49</v>
      </c>
      <c r="G30" s="287"/>
      <c r="H30" s="105" t="e">
        <f ca="1">IF(VLOOKUP($A$2,Table1[[Practice no.]:[10]],40,FALSE)="N/A","",VLOOKUP($A$2,Table1[[Practice no.]:[10]],40,FALSE))</f>
        <v>#VALUE!</v>
      </c>
      <c r="M30" s="107"/>
    </row>
    <row r="31" spans="1:14" ht="32.1" customHeight="1" thickBot="1">
      <c r="A31" s="294"/>
      <c r="C31" s="286" t="s">
        <v>50</v>
      </c>
      <c r="D31" s="287"/>
      <c r="E31" s="105" t="e">
        <f ca="1">IF(VLOOKUP($A$2,Table1[[Practice no.]:[5]],35,FALSE)="N/A","",VLOOKUP($A$2,Table1[[Practice no.]:[5]],35,FALSE))</f>
        <v>#VALUE!</v>
      </c>
      <c r="F31" s="286" t="s">
        <v>51</v>
      </c>
      <c r="G31" s="287"/>
      <c r="H31" s="105" t="e">
        <f ca="1">IF(VLOOKUP($A$2,Table1[[Practice no.]:[11]],41,FALSE)="N/A","",VLOOKUP($A$2,Table1[[Practice no.]:[11]],41,FALSE))</f>
        <v>#VALUE!</v>
      </c>
      <c r="M31" s="107"/>
    </row>
    <row r="32" spans="1:14" ht="32.1" customHeight="1" thickBot="1">
      <c r="A32" s="294"/>
      <c r="C32" s="286" t="s">
        <v>52</v>
      </c>
      <c r="D32" s="287"/>
      <c r="E32" s="105" t="e">
        <f ca="1">IF(VLOOKUP($A$2,Table1[[Practice no.]:[6]],36,FALSE)="N/A","",VLOOKUP($A$2,Table1[[Practice no.]:[6]],36,FALSE))</f>
        <v>#VALUE!</v>
      </c>
      <c r="F32" s="286" t="s">
        <v>53</v>
      </c>
      <c r="G32" s="287"/>
      <c r="H32" s="105" t="e">
        <f ca="1">IF(VLOOKUP($A$2,Table1[[Practice no.]:[12]],42,FALSE)="N/A","",VLOOKUP($A$2,Table1[[Practice no.]:[12]],42,FALSE))</f>
        <v>#VALUE!</v>
      </c>
      <c r="M32" s="107"/>
    </row>
    <row r="33" spans="1:14" ht="14.1" thickBot="1">
      <c r="A33" s="279"/>
      <c r="B33" s="288"/>
      <c r="C33" s="289"/>
      <c r="D33" s="289"/>
      <c r="E33" s="289"/>
      <c r="F33" s="289"/>
      <c r="G33" s="289"/>
      <c r="H33" s="289"/>
      <c r="I33" s="289"/>
      <c r="J33" s="289"/>
      <c r="K33" s="289"/>
      <c r="L33" s="289"/>
      <c r="M33" s="290"/>
      <c r="N33" s="125"/>
    </row>
    <row r="34" spans="1:14" ht="252.75" customHeight="1" thickBot="1">
      <c r="A34" s="92" t="s">
        <v>521</v>
      </c>
      <c r="B34" s="291" t="s">
        <v>912</v>
      </c>
      <c r="C34" s="292"/>
      <c r="D34" s="292"/>
      <c r="E34" s="292"/>
      <c r="F34" s="292"/>
      <c r="G34" s="292"/>
      <c r="H34" s="292"/>
      <c r="I34" s="292"/>
      <c r="J34" s="292"/>
      <c r="K34" s="292"/>
      <c r="L34" s="292"/>
      <c r="M34" s="293"/>
      <c r="N34" s="122"/>
    </row>
    <row r="35" spans="1:14" ht="80.849999999999994" customHeight="1">
      <c r="A35" s="278" t="s">
        <v>523</v>
      </c>
      <c r="B35" s="394" t="s">
        <v>913</v>
      </c>
      <c r="C35" s="362"/>
      <c r="D35" s="362"/>
      <c r="E35" s="362"/>
      <c r="F35" s="362"/>
      <c r="G35" s="362"/>
      <c r="H35" s="362"/>
      <c r="I35" s="362"/>
      <c r="J35" s="362"/>
      <c r="K35" s="362"/>
      <c r="L35" s="362"/>
      <c r="M35" s="363"/>
      <c r="N35" s="133"/>
    </row>
    <row r="36" spans="1:14" ht="193.35" customHeight="1" thickBot="1">
      <c r="A36" s="279"/>
      <c r="B36" s="364"/>
      <c r="C36" s="365"/>
      <c r="D36" s="365"/>
      <c r="E36" s="365"/>
      <c r="F36" s="365"/>
      <c r="G36" s="365"/>
      <c r="H36" s="365"/>
      <c r="I36" s="365"/>
      <c r="J36" s="365"/>
      <c r="K36" s="365"/>
      <c r="L36" s="365"/>
      <c r="M36" s="366"/>
      <c r="N36" s="133"/>
    </row>
  </sheetData>
  <sheetProtection sheet="1" objects="1" scenarios="1"/>
  <mergeCells count="48">
    <mergeCell ref="B2:M2"/>
    <mergeCell ref="O2:Q2"/>
    <mergeCell ref="S2:U2"/>
    <mergeCell ref="B3:M3"/>
    <mergeCell ref="A4:A14"/>
    <mergeCell ref="B4:M4"/>
    <mergeCell ref="C5:D6"/>
    <mergeCell ref="C7:D8"/>
    <mergeCell ref="F7:G7"/>
    <mergeCell ref="F8:G8"/>
    <mergeCell ref="A20:A25"/>
    <mergeCell ref="B22:G22"/>
    <mergeCell ref="B23:G23"/>
    <mergeCell ref="H23:M23"/>
    <mergeCell ref="C9:D10"/>
    <mergeCell ref="G9:H9"/>
    <mergeCell ref="G10:H10"/>
    <mergeCell ref="C11:D12"/>
    <mergeCell ref="F11:G11"/>
    <mergeCell ref="H11:I11"/>
    <mergeCell ref="F12:G12"/>
    <mergeCell ref="H12:I12"/>
    <mergeCell ref="B13:M13"/>
    <mergeCell ref="B14:M14"/>
    <mergeCell ref="A15:A17"/>
    <mergeCell ref="A18:A19"/>
    <mergeCell ref="B18:M19"/>
    <mergeCell ref="F27:G27"/>
    <mergeCell ref="C28:D28"/>
    <mergeCell ref="F28:G28"/>
    <mergeCell ref="C29:D29"/>
    <mergeCell ref="F29:G29"/>
    <mergeCell ref="B33:M33"/>
    <mergeCell ref="B34:M34"/>
    <mergeCell ref="A35:A36"/>
    <mergeCell ref="B35:M36"/>
    <mergeCell ref="B21:G21"/>
    <mergeCell ref="C30:D30"/>
    <mergeCell ref="F30:G30"/>
    <mergeCell ref="C31:D31"/>
    <mergeCell ref="F31:G31"/>
    <mergeCell ref="C32:D32"/>
    <mergeCell ref="F32:G32"/>
    <mergeCell ref="B25:G25"/>
    <mergeCell ref="H25:L25"/>
    <mergeCell ref="A26:A33"/>
    <mergeCell ref="B26:M26"/>
    <mergeCell ref="C27:D27"/>
  </mergeCells>
  <pageMargins left="0.7" right="0.7" top="0.75" bottom="0.75" header="0.3" footer="0.3"/>
  <headerFooter>
    <oddFooter>&amp;C_x000D_&amp;1#&amp;"Calibri"&amp;8&amp;K000000 INTERNAL. This information is accessible to ADB Management and staff. It may be shared outside ADB with appropriate permission.</oddFooter>
  </headerFooter>
  <drawing r:id="rId1"/>
</worksheet>
</file>

<file path=xl/worksheets/sheet7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196BC54-4B3B-4308-96E2-5ACBDA6AE15E}">
  <sheetPr codeName="Sheet76"/>
  <dimension ref="A1:U36"/>
  <sheetViews>
    <sheetView zoomScale="70" zoomScaleNormal="70" workbookViewId="0">
      <pane ySplit="2" topLeftCell="A26" activePane="bottomLeft" state="frozen"/>
      <selection pane="bottomLeft" activeCell="A2" sqref="A2"/>
      <selection activeCell="A2" sqref="A2"/>
    </sheetView>
  </sheetViews>
  <sheetFormatPr defaultColWidth="8.85546875" defaultRowHeight="12.95"/>
  <cols>
    <col min="1" max="1" width="15.28515625" style="106" customWidth="1"/>
    <col min="2" max="13" width="11.85546875" style="106" customWidth="1"/>
    <col min="14" max="14" width="5.140625" style="106" customWidth="1"/>
    <col min="15" max="16" width="8.85546875" style="106"/>
    <col min="17" max="17" width="8.85546875" style="106" customWidth="1"/>
    <col min="18" max="18" width="2.28515625" style="106" customWidth="1"/>
    <col min="19" max="16384" width="8.85546875" style="106"/>
  </cols>
  <sheetData>
    <row r="1" spans="1:21" ht="14.1" thickBot="1"/>
    <row r="2" spans="1:21" ht="32.1" customHeight="1" thickBot="1">
      <c r="A2" s="89" t="e" cm="1">
        <f t="array" aca="1" ref="A2" ca="1">MID(CELL("filename",A2),FIND("]",CELL("filename",A2))+1,255)</f>
        <v>#VALUE!</v>
      </c>
      <c r="B2" s="318" t="e">
        <f ca="1">IF(VLOOKUP(A2,'Raw Data'!C6:D154,2,FALSE)="","",VLOOKUP(A2,'Raw Data'!C6:D154,2,FALSE))</f>
        <v>#VALUE!</v>
      </c>
      <c r="C2" s="319"/>
      <c r="D2" s="319"/>
      <c r="E2" s="319"/>
      <c r="F2" s="319"/>
      <c r="G2" s="319"/>
      <c r="H2" s="319"/>
      <c r="I2" s="319"/>
      <c r="J2" s="319"/>
      <c r="K2" s="319"/>
      <c r="L2" s="319"/>
      <c r="M2" s="320"/>
      <c r="N2" s="136"/>
      <c r="O2" s="386" t="str">
        <f>HYPERLINK("#'National level'!A15","Back to National level sheet")</f>
        <v>Back to National level sheet</v>
      </c>
      <c r="P2" s="321"/>
      <c r="Q2" s="321"/>
      <c r="S2" s="387" t="str">
        <f>HYPERLINK("#'Project level'!A21","Back to Project level sheet")</f>
        <v>Back to Project level sheet</v>
      </c>
      <c r="T2" s="387"/>
      <c r="U2" s="387"/>
    </row>
    <row r="3" spans="1:21" ht="174" customHeight="1" thickBot="1">
      <c r="A3" s="90" t="s">
        <v>500</v>
      </c>
      <c r="B3" s="323" t="s">
        <v>914</v>
      </c>
      <c r="C3" s="324"/>
      <c r="D3" s="324"/>
      <c r="E3" s="324"/>
      <c r="F3" s="324"/>
      <c r="G3" s="324"/>
      <c r="H3" s="324"/>
      <c r="I3" s="324"/>
      <c r="J3" s="324"/>
      <c r="K3" s="324"/>
      <c r="L3" s="324"/>
      <c r="M3" s="325"/>
      <c r="N3" s="122"/>
    </row>
    <row r="4" spans="1:21" ht="14.1" thickBot="1">
      <c r="A4" s="278" t="s">
        <v>502</v>
      </c>
      <c r="B4" s="295"/>
      <c r="C4" s="296"/>
      <c r="D4" s="296"/>
      <c r="E4" s="296"/>
      <c r="F4" s="296"/>
      <c r="G4" s="296"/>
      <c r="H4" s="296"/>
      <c r="I4" s="296"/>
      <c r="J4" s="296"/>
      <c r="K4" s="296"/>
      <c r="L4" s="296"/>
      <c r="M4" s="297"/>
      <c r="N4" s="125"/>
    </row>
    <row r="5" spans="1:21" ht="26.85" customHeight="1" thickBot="1">
      <c r="A5" s="294"/>
      <c r="C5" s="326" t="s">
        <v>77</v>
      </c>
      <c r="D5" s="327"/>
      <c r="E5" s="93" t="s">
        <v>78</v>
      </c>
      <c r="F5" s="93" t="s">
        <v>79</v>
      </c>
      <c r="G5" s="93" t="s">
        <v>80</v>
      </c>
      <c r="H5" s="93" t="s">
        <v>81</v>
      </c>
      <c r="I5" s="93" t="s">
        <v>82</v>
      </c>
      <c r="M5" s="107"/>
    </row>
    <row r="6" spans="1:21" ht="15" thickBot="1">
      <c r="A6" s="294"/>
      <c r="C6" s="328"/>
      <c r="D6" s="329"/>
      <c r="E6" s="94" t="e">
        <f ca="1">IF(VLOOKUP($A$2,Table1[[Practice no.]:[Mt]],3,FALSE)="N/A","",VLOOKUP($A$2,Table1[[Practice no.]:[Mt]],3,FALSE))</f>
        <v>#VALUE!</v>
      </c>
      <c r="F6" s="94" t="e">
        <f ca="1">IF(VLOOKUP($A$2,Table1[[Practice no.]:[F]],4,FALSE)="N/A","",VLOOKUP($A$2,Table1[[Practice no.]:[F]],4,FALSE))</f>
        <v>#VALUE!</v>
      </c>
      <c r="G6" s="94" t="e">
        <f ca="1">IF(VLOOKUP($A$2,Table1[[Practice no.]:[A]],5,FALSE)="N/A","",VLOOKUP($A$2,Table1[[Practice no.]:[A]],5,FALSE))</f>
        <v>#VALUE!</v>
      </c>
      <c r="H6" s="94" t="e">
        <f ca="1">IF(VLOOKUP($A$2,Table1[[Practice no.]:[T]],6,FALSE)="N/A","",VLOOKUP($A$2,Table1[[Practice no.]:[T]],6,FALSE))</f>
        <v>#VALUE!</v>
      </c>
      <c r="I6" s="94" t="e">
        <f ca="1">IF(VLOOKUP($A$2,Table1[[Practice no.]:[PI]],7,FALSE)="N/A","",VLOOKUP($A$2,Table1[[Practice no.]:[PI]],7,FALSE))</f>
        <v>#VALUE!</v>
      </c>
      <c r="M6" s="107"/>
    </row>
    <row r="7" spans="1:21" ht="26.85" customHeight="1" thickBot="1">
      <c r="A7" s="294"/>
      <c r="C7" s="326" t="s">
        <v>83</v>
      </c>
      <c r="D7" s="327"/>
      <c r="E7" s="95" t="s">
        <v>84</v>
      </c>
      <c r="F7" s="330" t="s">
        <v>85</v>
      </c>
      <c r="G7" s="331"/>
      <c r="H7" s="95" t="s">
        <v>86</v>
      </c>
      <c r="I7" s="95" t="s">
        <v>87</v>
      </c>
      <c r="M7" s="107"/>
    </row>
    <row r="8" spans="1:21" ht="15" thickBot="1">
      <c r="A8" s="294"/>
      <c r="C8" s="328"/>
      <c r="D8" s="329"/>
      <c r="E8" s="94" t="e">
        <f ca="1">IF(VLOOKUP($A$2,Table1[[Practice no.]:[LR]],8,FALSE)="N/A","",VLOOKUP(A$2,Table1[[Practice no.]:[LR]],8,FALSE))</f>
        <v>#VALUE!</v>
      </c>
      <c r="F8" s="311" t="e">
        <f ca="1">IF(VLOOKUP($A$2,Table1[[Practice no.]:[PH]],9,FALSE)="N/A","",VLOOKUP($A$2,Table1[[Practice no.]:[PH]],9,FALSE))</f>
        <v>#VALUE!</v>
      </c>
      <c r="G8" s="312"/>
      <c r="H8" s="94" t="e">
        <f ca="1">IF(VLOOKUP($A$2,Table1[[Practice no.]:[EH]],10,FALSE)="N/A","",VLOOKUP($A$2,Table1[[Practice no.]:[EH]],10,FALSE))</f>
        <v>#VALUE!</v>
      </c>
      <c r="I8" s="94" t="e">
        <f ca="1">IF(VLOOKUP($A$2,Table1[[Practice no.]:[UR]],11,FALSE)="N/A","",VLOOKUP($A$2,Table1[[Practice no.]:[UR]],11,FALSE))</f>
        <v>#VALUE!</v>
      </c>
      <c r="M8" s="107"/>
    </row>
    <row r="9" spans="1:21" ht="26.85" customHeight="1" thickBot="1">
      <c r="A9" s="294"/>
      <c r="C9" s="332" t="s">
        <v>88</v>
      </c>
      <c r="D9" s="333"/>
      <c r="E9" s="95" t="s">
        <v>89</v>
      </c>
      <c r="F9" s="95" t="s">
        <v>90</v>
      </c>
      <c r="G9" s="330" t="s">
        <v>91</v>
      </c>
      <c r="H9" s="331"/>
      <c r="I9" s="95" t="s">
        <v>92</v>
      </c>
      <c r="M9" s="107"/>
    </row>
    <row r="10" spans="1:21" ht="15" thickBot="1">
      <c r="A10" s="294"/>
      <c r="C10" s="334"/>
      <c r="D10" s="335"/>
      <c r="E10" s="94" t="e">
        <f ca="1">IF(VLOOKUP($A$2,Table1[[Practice no.]:[P]],12,FALSE)="N/A","",VLOOKUP($A$2,Table1[[Practice no.]:[P]],12,FALSE))</f>
        <v>#VALUE!</v>
      </c>
      <c r="F10" s="94" t="e">
        <f ca="1">IF(VLOOKUP($A$2,Table1[[Practice no.]:[D]],13,FALSE)="N/A","",VLOOKUP($A$2,Table1[[Practice no.]:[D]],13,FALSE))</f>
        <v>#VALUE!</v>
      </c>
      <c r="G10" s="313" t="e">
        <f ca="1">IF(VLOOKUP($A$2,Table1[[Practice no.]:[C]],14,FALSE)="N/A","",VLOOKUP($A$2,Table1[[Practice no.]:[C]],14,FALSE))</f>
        <v>#VALUE!</v>
      </c>
      <c r="H10" s="314"/>
      <c r="I10" s="96" t="e">
        <f ca="1">IF(VLOOKUP($A$2,Table1[[Practice no.]:[M]],15,FALSE)="N/A","",VLOOKUP($A$2,Table1[[Practice no.]:[M]],15,FALSE))</f>
        <v>#VALUE!</v>
      </c>
      <c r="M10" s="107"/>
    </row>
    <row r="11" spans="1:21" ht="14.1" customHeight="1" thickBot="1">
      <c r="A11" s="294"/>
      <c r="C11" s="332" t="s">
        <v>93</v>
      </c>
      <c r="D11" s="333"/>
      <c r="E11" s="95" t="s">
        <v>94</v>
      </c>
      <c r="F11" s="330" t="s">
        <v>95</v>
      </c>
      <c r="G11" s="331"/>
      <c r="H11" s="330" t="s">
        <v>96</v>
      </c>
      <c r="I11" s="331"/>
      <c r="M11" s="107"/>
    </row>
    <row r="12" spans="1:21" ht="15" thickBot="1">
      <c r="A12" s="294"/>
      <c r="C12" s="334"/>
      <c r="D12" s="335"/>
      <c r="E12" s="94" t="e">
        <f ca="1">IF(VLOOKUP($A$2,Table1[[Practice no.]:[In]],16,FALSE)="N/A","",VLOOKUP($A$2,Table1[[Practice no.]:[In]],16,FALSE))</f>
        <v>#VALUE!</v>
      </c>
      <c r="F12" s="311" t="e">
        <f ca="1">IF(VLOOKUP($A$2,Table1[[Practice no.]:[Pr]],17,FALSE)="N/A","",VLOOKUP($A$2,Table1[[Practice no.]:[Pr]],17,FALSE))</f>
        <v>#VALUE!</v>
      </c>
      <c r="G12" s="312"/>
      <c r="H12" s="313" t="e">
        <f ca="1">IF(VLOOKUP($A$2,Table1[[Practice no.]:[Tr]],18,FALSE)="N/A","",VLOOKUP($A$2,Table1[[Practice no.]:[Tr]],18,FALSE))</f>
        <v>#VALUE!</v>
      </c>
      <c r="I12" s="314"/>
      <c r="M12" s="107"/>
    </row>
    <row r="13" spans="1:21">
      <c r="A13" s="294"/>
      <c r="B13" s="315"/>
      <c r="C13" s="316"/>
      <c r="D13" s="316"/>
      <c r="E13" s="316"/>
      <c r="F13" s="316"/>
      <c r="G13" s="316"/>
      <c r="H13" s="316"/>
      <c r="I13" s="316"/>
      <c r="J13" s="316"/>
      <c r="K13" s="316"/>
      <c r="L13" s="316"/>
      <c r="M13" s="317"/>
      <c r="N13" s="125"/>
    </row>
    <row r="14" spans="1:21" ht="14.1" thickBot="1">
      <c r="A14" s="279"/>
      <c r="B14" s="288"/>
      <c r="C14" s="289"/>
      <c r="D14" s="289"/>
      <c r="E14" s="289"/>
      <c r="F14" s="289"/>
      <c r="G14" s="289"/>
      <c r="H14" s="289"/>
      <c r="I14" s="289"/>
      <c r="J14" s="289"/>
      <c r="K14" s="289"/>
      <c r="L14" s="289"/>
      <c r="M14" s="290"/>
      <c r="N14" s="125"/>
    </row>
    <row r="15" spans="1:21">
      <c r="A15" s="278" t="s">
        <v>503</v>
      </c>
      <c r="B15" s="97">
        <v>1</v>
      </c>
      <c r="C15" s="97">
        <v>2</v>
      </c>
      <c r="D15" s="97">
        <v>3</v>
      </c>
      <c r="E15" s="98">
        <v>4</v>
      </c>
      <c r="F15" s="98">
        <v>5</v>
      </c>
      <c r="G15" s="98">
        <v>6</v>
      </c>
      <c r="H15" s="99">
        <v>7</v>
      </c>
      <c r="I15" s="99">
        <v>8</v>
      </c>
      <c r="J15" s="99">
        <v>9</v>
      </c>
      <c r="K15" s="100">
        <v>10</v>
      </c>
      <c r="L15" s="100">
        <v>11</v>
      </c>
      <c r="M15" s="100">
        <v>12</v>
      </c>
      <c r="N15" s="137"/>
    </row>
    <row r="16" spans="1:21" ht="17.100000000000001" thickBot="1">
      <c r="A16" s="294"/>
      <c r="B16" s="101" t="s">
        <v>504</v>
      </c>
      <c r="C16" s="101" t="s">
        <v>505</v>
      </c>
      <c r="D16" s="101" t="s">
        <v>506</v>
      </c>
      <c r="E16" s="102" t="s">
        <v>507</v>
      </c>
      <c r="F16" s="102" t="s">
        <v>508</v>
      </c>
      <c r="G16" s="102" t="s">
        <v>509</v>
      </c>
      <c r="H16" s="103" t="s">
        <v>510</v>
      </c>
      <c r="I16" s="103" t="s">
        <v>511</v>
      </c>
      <c r="J16" s="103" t="s">
        <v>512</v>
      </c>
      <c r="K16" s="104" t="s">
        <v>513</v>
      </c>
      <c r="L16" s="104" t="s">
        <v>514</v>
      </c>
      <c r="M16" s="104" t="s">
        <v>515</v>
      </c>
      <c r="N16" s="137"/>
    </row>
    <row r="17" spans="1:14" ht="23.1" customHeight="1" thickBot="1">
      <c r="A17" s="279"/>
      <c r="B17" s="112" t="e">
        <f ca="1">IF(VLOOKUP($A$2,Table1[[Practice no.]:[ 1 C02]],19,FALSE)="N/A","",VLOOKUP(VLOOKUP($A$2,Table1[[Practice no.]:[ 1 C02]],19,FALSE),List!$A$2:$B$3,2,FALSE))</f>
        <v>#VALUE!</v>
      </c>
      <c r="C17" s="112" t="e">
        <f ca="1">IF(VLOOKUP($A$2,Table1[[Practice no.]:[2 Res]],20,FALSE)="N/A","",VLOOKUP(VLOOKUP($A$2,Table1[[Practice no.]:[2 Res]],20,FALSE),List!$A$2:$B$3,2,FALSE))</f>
        <v>#VALUE!</v>
      </c>
      <c r="D17" s="112" t="e">
        <f ca="1">IF(VLOOKUP($A$2,Table1[[Practice no.]:[3 W&amp;L]],21,FALSE)="N/A","",VLOOKUP(VLOOKUP($A$2,Table1[[Practice no.]:[3 W&amp;L]],21,FALSE),List!$A$2:$B$3,2,FALSE))</f>
        <v>#VALUE!</v>
      </c>
      <c r="E17" s="112" t="e">
        <f ca="1">IF(VLOOKUP($A$2,Table1[[Practice no.]:[4 
Pol]],22,FALSE)="N/A","",VLOOKUP(VLOOKUP($A$2,Table1[[Practice no.]:[4 
Pol]],22,FALSE),List!$A$2:$B$3,2,FALSE))</f>
        <v>#VALUE!</v>
      </c>
      <c r="F17" s="112" t="e">
        <f ca="1">IF(VLOOKUP($A$2,Table1[[Practice no.]:[5 QoL]],23,FALSE)="N/A","",VLOOKUP(VLOOKUP($A$2,Table1[[Practice no.]:[5 QoL]],23,FALSE),List!$A$2:$B$3,2,FALSE))</f>
        <v>#VALUE!</v>
      </c>
      <c r="G17" s="112" t="e">
        <f ca="1">IF(VLOOKUP($A$2,Table1[[Practice no.]:[6 
Bio]],24,FALSE)="N/A","",VLOOKUP(VLOOKUP($A$2,Table1[[Practice no.]:[6 
Bio]],24,FALSE),List!$A$2:$B$3,2,FALSE))</f>
        <v>#VALUE!</v>
      </c>
      <c r="H17" s="112" t="e">
        <f ca="1">IF(VLOOKUP($A$2,Table1[[Practice no.]:[7 
Dis]],25,FALSE)="N/A","",VLOOKUP(VLOOKUP($A$2,Table1[[Practice no.]:[7 
Dis]],25,FALSE),List!$A$2:$B$3,2,FALSE))</f>
        <v>#VALUE!</v>
      </c>
      <c r="I17" s="112" t="e">
        <f ca="1">IF(VLOOKUP($A$2,Table1[[Practice no.]:[8 
Mat]],26,FALSE)="N/A","",VLOOKUP(VLOOKUP($A$2,Table1[[Practice no.]:[8 
Mat]],26,FALSE),List!$A$2:$B$3,2,FALSE))</f>
        <v>#VALUE!</v>
      </c>
      <c r="J17" s="112" t="e">
        <f ca="1">IF(VLOOKUP($A$2,Table1[[Practice no.]:[9 
Inc]],27,FALSE)="N/A","",VLOOKUP(VLOOKUP($A$2,Table1[[Practice no.]:[9 
Inc]],27,FALSE),List!$A$2:$B$3,2,FALSE))</f>
        <v>#VALUE!</v>
      </c>
      <c r="K17" s="112" t="e">
        <f ca="1">IF(VLOOKUP($A$2,Table1[[Practice no.]:[10 Con]],28,FALSE)="N/A","",VLOOKUP(VLOOKUP($A$2,Table1[[Practice no.]:[10 Con]],28,FALSE),List!$A$2:$B$3,2,FALSE))</f>
        <v>#VALUE!</v>
      </c>
      <c r="L17" s="112" t="e">
        <f ca="1">IF(VLOOKUP($A$2,Table1[[Practice no.]:[11 Saf]],29,FALSE)="N/A","",VLOOKUP(VLOOKUP($A$2,Table1[[Practice no.]:[11 Saf]],29,FALSE),List!$A$2:$B$3,2,FALSE))</f>
        <v>#VALUE!</v>
      </c>
      <c r="M17" s="112" t="e">
        <f ca="1">IF(VLOOKUP($A$2,Table1[[Practice no.]:[12 Aff]],30,FALSE)="N/A","",VLOOKUP(VLOOKUP($A$2,Table1[[Practice no.]:[12 Aff]],30,FALSE),List!$A$2:$B$3,2,FALSE))</f>
        <v>#VALUE!</v>
      </c>
      <c r="N17" s="138"/>
    </row>
    <row r="18" spans="1:14" ht="125.85" customHeight="1">
      <c r="A18" s="278" t="s">
        <v>516</v>
      </c>
      <c r="B18" s="298" t="s">
        <v>915</v>
      </c>
      <c r="C18" s="299"/>
      <c r="D18" s="299"/>
      <c r="E18" s="299"/>
      <c r="F18" s="299"/>
      <c r="G18" s="299"/>
      <c r="H18" s="299"/>
      <c r="I18" s="299"/>
      <c r="J18" s="299"/>
      <c r="K18" s="299"/>
      <c r="L18" s="299"/>
      <c r="M18" s="300"/>
      <c r="N18" s="133"/>
    </row>
    <row r="19" spans="1:14" ht="285.75" customHeight="1" thickBot="1">
      <c r="A19" s="279"/>
      <c r="B19" s="301"/>
      <c r="C19" s="302"/>
      <c r="D19" s="302"/>
      <c r="E19" s="302"/>
      <c r="F19" s="302"/>
      <c r="G19" s="302"/>
      <c r="H19" s="302"/>
      <c r="I19" s="302"/>
      <c r="J19" s="302"/>
      <c r="K19" s="302"/>
      <c r="L19" s="302"/>
      <c r="M19" s="303"/>
      <c r="N19" s="133"/>
    </row>
    <row r="20" spans="1:14" ht="255.75" customHeight="1">
      <c r="A20" s="304" t="s">
        <v>518</v>
      </c>
      <c r="B20" s="120"/>
      <c r="C20" s="121"/>
      <c r="D20" s="121"/>
      <c r="E20" s="121"/>
      <c r="F20" s="121"/>
      <c r="G20" s="121"/>
      <c r="H20" s="121"/>
      <c r="I20" s="121"/>
      <c r="J20" s="121"/>
      <c r="K20" s="121"/>
      <c r="L20" s="121"/>
      <c r="M20" s="124"/>
      <c r="N20" s="134"/>
    </row>
    <row r="21" spans="1:14">
      <c r="A21" s="338"/>
      <c r="B21" s="390" t="s">
        <v>916</v>
      </c>
      <c r="C21" s="388"/>
      <c r="D21" s="388"/>
      <c r="E21" s="388"/>
      <c r="F21" s="388"/>
      <c r="G21" s="388"/>
      <c r="H21" s="177"/>
      <c r="I21" s="177"/>
      <c r="J21" s="177"/>
      <c r="K21" s="177"/>
      <c r="L21" s="177"/>
      <c r="M21" s="178"/>
      <c r="N21" s="127"/>
    </row>
    <row r="22" spans="1:14">
      <c r="A22" s="338"/>
      <c r="B22" s="336"/>
      <c r="C22" s="337"/>
      <c r="D22" s="337"/>
      <c r="E22" s="337"/>
      <c r="F22" s="337"/>
      <c r="G22" s="337"/>
      <c r="H22" s="119"/>
      <c r="I22" s="119"/>
      <c r="J22" s="122"/>
      <c r="K22" s="116"/>
      <c r="L22" s="116"/>
      <c r="M22" s="117"/>
      <c r="N22" s="116"/>
    </row>
    <row r="23" spans="1:14">
      <c r="A23" s="338"/>
      <c r="B23" s="336"/>
      <c r="C23" s="337"/>
      <c r="D23" s="337"/>
      <c r="E23" s="337"/>
      <c r="F23" s="337"/>
      <c r="G23" s="337"/>
      <c r="H23" s="337"/>
      <c r="I23" s="337"/>
      <c r="J23" s="337"/>
      <c r="K23" s="337"/>
      <c r="L23" s="337"/>
      <c r="M23" s="343"/>
      <c r="N23" s="116"/>
    </row>
    <row r="24" spans="1:14">
      <c r="A24" s="338"/>
      <c r="B24" s="118"/>
      <c r="C24" s="119"/>
      <c r="D24" s="119"/>
      <c r="E24" s="119"/>
      <c r="F24" s="119"/>
      <c r="G24" s="119"/>
      <c r="H24" s="119"/>
      <c r="I24" s="119"/>
      <c r="J24" s="122"/>
      <c r="K24" s="116"/>
      <c r="L24" s="116"/>
      <c r="M24" s="117"/>
      <c r="N24" s="116"/>
    </row>
    <row r="25" spans="1:14" ht="14.1" thickBot="1">
      <c r="A25" s="305"/>
      <c r="B25" s="339"/>
      <c r="C25" s="340"/>
      <c r="D25" s="340"/>
      <c r="E25" s="340"/>
      <c r="F25" s="340"/>
      <c r="G25" s="340"/>
      <c r="H25" s="340"/>
      <c r="I25" s="340"/>
      <c r="J25" s="340"/>
      <c r="K25" s="340"/>
      <c r="L25" s="340"/>
      <c r="M25" s="176"/>
      <c r="N25" s="119"/>
    </row>
    <row r="26" spans="1:14" ht="14.1" thickBot="1">
      <c r="A26" s="278" t="s">
        <v>57</v>
      </c>
      <c r="B26" s="295"/>
      <c r="C26" s="296"/>
      <c r="D26" s="296"/>
      <c r="E26" s="296"/>
      <c r="F26" s="296"/>
      <c r="G26" s="296"/>
      <c r="H26" s="296"/>
      <c r="I26" s="296"/>
      <c r="J26" s="296"/>
      <c r="K26" s="296"/>
      <c r="L26" s="296"/>
      <c r="M26" s="297"/>
      <c r="N26" s="125"/>
    </row>
    <row r="27" spans="1:14" ht="32.1" customHeight="1" thickBot="1">
      <c r="A27" s="294"/>
      <c r="C27" s="286" t="s">
        <v>42</v>
      </c>
      <c r="D27" s="287"/>
      <c r="E27" s="105" t="e">
        <f ca="1">IF(VLOOKUP($A$2,Table1[[Practice no.]:[1]],31,FALSE)="N/A","",VLOOKUP($A$2,Table1[[Practice no.]:[1]],31,FALSE))</f>
        <v>#VALUE!</v>
      </c>
      <c r="F27" s="286" t="s">
        <v>520</v>
      </c>
      <c r="G27" s="287"/>
      <c r="H27" s="105" t="e">
        <f ca="1">IF(VLOOKUP($A$2,Table1[[Practice no.]:[7]],37,FALSE)="N/A","",VLOOKUP($A$2,Table1[[Practice no.]:[7]],37,FALSE))</f>
        <v>#VALUE!</v>
      </c>
      <c r="M27" s="107"/>
    </row>
    <row r="28" spans="1:14" ht="32.1" customHeight="1" thickBot="1">
      <c r="A28" s="294"/>
      <c r="C28" s="286" t="s">
        <v>44</v>
      </c>
      <c r="D28" s="287"/>
      <c r="E28" s="105" t="e">
        <f ca="1">IF(VLOOKUP($A$2,Table1[[Practice no.]:[2]],32,FALSE)="N/A","",VLOOKUP($A$2,Table1[[Practice no.]:[2]],32,FALSE))</f>
        <v>#VALUE!</v>
      </c>
      <c r="F28" s="286" t="s">
        <v>45</v>
      </c>
      <c r="G28" s="287"/>
      <c r="H28" s="105" t="e">
        <f ca="1">IF(VLOOKUP($A$2,Table1[[Practice no.]:[8]],38,FALSE)="N/A","",VLOOKUP($A$2,Table1[[Practice no.]:[8]],38,FALSE))</f>
        <v>#VALUE!</v>
      </c>
      <c r="M28" s="107"/>
    </row>
    <row r="29" spans="1:14" ht="32.1" customHeight="1" thickBot="1">
      <c r="A29" s="294"/>
      <c r="C29" s="286" t="s">
        <v>46</v>
      </c>
      <c r="D29" s="287"/>
      <c r="E29" s="105" t="e">
        <f ca="1">IF(VLOOKUP($A$2,Table1[[Practice no.]:[3]],33,FALSE)="N/A","",VLOOKUP($A$2,Table1[[Practice no.]:[3]],33,FALSE))</f>
        <v>#VALUE!</v>
      </c>
      <c r="F29" s="286" t="s">
        <v>47</v>
      </c>
      <c r="G29" s="287"/>
      <c r="H29" s="105" t="e">
        <f ca="1">IF(VLOOKUP($A$2,Table1[[Practice no.]:[9]],39,FALSE)="N/A","",VLOOKUP($A$2,Table1[[Practice no.]:[9]],39,FALSE))</f>
        <v>#VALUE!</v>
      </c>
      <c r="M29" s="107"/>
    </row>
    <row r="30" spans="1:14" ht="32.1" customHeight="1" thickBot="1">
      <c r="A30" s="294"/>
      <c r="C30" s="286" t="s">
        <v>48</v>
      </c>
      <c r="D30" s="287"/>
      <c r="E30" s="105" t="e">
        <f ca="1">IF(VLOOKUP($A$2,Table1[[Practice no.]:[4]],34,FALSE)="N/A","",VLOOKUP($A$2,Table1[[Practice no.]:[4]],34,FALSE))</f>
        <v>#VALUE!</v>
      </c>
      <c r="F30" s="286" t="s">
        <v>49</v>
      </c>
      <c r="G30" s="287"/>
      <c r="H30" s="105" t="e">
        <f ca="1">IF(VLOOKUP($A$2,Table1[[Practice no.]:[10]],40,FALSE)="N/A","",VLOOKUP($A$2,Table1[[Practice no.]:[10]],40,FALSE))</f>
        <v>#VALUE!</v>
      </c>
      <c r="M30" s="107"/>
    </row>
    <row r="31" spans="1:14" ht="32.1" customHeight="1" thickBot="1">
      <c r="A31" s="294"/>
      <c r="C31" s="286" t="s">
        <v>50</v>
      </c>
      <c r="D31" s="287"/>
      <c r="E31" s="105" t="e">
        <f ca="1">IF(VLOOKUP($A$2,Table1[[Practice no.]:[5]],35,FALSE)="N/A","",VLOOKUP($A$2,Table1[[Practice no.]:[5]],35,FALSE))</f>
        <v>#VALUE!</v>
      </c>
      <c r="F31" s="286" t="s">
        <v>51</v>
      </c>
      <c r="G31" s="287"/>
      <c r="H31" s="105" t="e">
        <f ca="1">IF(VLOOKUP($A$2,Table1[[Practice no.]:[11]],41,FALSE)="N/A","",VLOOKUP($A$2,Table1[[Practice no.]:[11]],41,FALSE))</f>
        <v>#VALUE!</v>
      </c>
      <c r="M31" s="107"/>
    </row>
    <row r="32" spans="1:14" ht="32.1" customHeight="1" thickBot="1">
      <c r="A32" s="294"/>
      <c r="C32" s="286" t="s">
        <v>52</v>
      </c>
      <c r="D32" s="287"/>
      <c r="E32" s="105" t="e">
        <f ca="1">IF(VLOOKUP($A$2,Table1[[Practice no.]:[6]],36,FALSE)="N/A","",VLOOKUP($A$2,Table1[[Practice no.]:[6]],36,FALSE))</f>
        <v>#VALUE!</v>
      </c>
      <c r="F32" s="286" t="s">
        <v>53</v>
      </c>
      <c r="G32" s="287"/>
      <c r="H32" s="105" t="e">
        <f ca="1">IF(VLOOKUP($A$2,Table1[[Practice no.]:[12]],42,FALSE)="N/A","",VLOOKUP($A$2,Table1[[Practice no.]:[12]],42,FALSE))</f>
        <v>#VALUE!</v>
      </c>
      <c r="M32" s="107"/>
    </row>
    <row r="33" spans="1:14" ht="14.1" thickBot="1">
      <c r="A33" s="279"/>
      <c r="B33" s="288"/>
      <c r="C33" s="289"/>
      <c r="D33" s="289"/>
      <c r="E33" s="289"/>
      <c r="F33" s="289"/>
      <c r="G33" s="289"/>
      <c r="H33" s="289"/>
      <c r="I33" s="289"/>
      <c r="J33" s="289"/>
      <c r="K33" s="289"/>
      <c r="L33" s="289"/>
      <c r="M33" s="290"/>
      <c r="N33" s="125"/>
    </row>
    <row r="34" spans="1:14" ht="252.75" customHeight="1" thickBot="1">
      <c r="A34" s="92" t="s">
        <v>521</v>
      </c>
      <c r="B34" s="291" t="s">
        <v>917</v>
      </c>
      <c r="C34" s="292"/>
      <c r="D34" s="292"/>
      <c r="E34" s="292"/>
      <c r="F34" s="292"/>
      <c r="G34" s="292"/>
      <c r="H34" s="292"/>
      <c r="I34" s="292"/>
      <c r="J34" s="292"/>
      <c r="K34" s="292"/>
      <c r="L34" s="292"/>
      <c r="M34" s="293"/>
      <c r="N34" s="122"/>
    </row>
    <row r="35" spans="1:14" ht="80.849999999999994" customHeight="1">
      <c r="A35" s="278" t="s">
        <v>523</v>
      </c>
      <c r="B35" s="394" t="s">
        <v>918</v>
      </c>
      <c r="C35" s="362"/>
      <c r="D35" s="362"/>
      <c r="E35" s="362"/>
      <c r="F35" s="362"/>
      <c r="G35" s="362"/>
      <c r="H35" s="362"/>
      <c r="I35" s="362"/>
      <c r="J35" s="362"/>
      <c r="K35" s="362"/>
      <c r="L35" s="362"/>
      <c r="M35" s="363"/>
      <c r="N35" s="133"/>
    </row>
    <row r="36" spans="1:14" ht="193.35" customHeight="1" thickBot="1">
      <c r="A36" s="279"/>
      <c r="B36" s="364"/>
      <c r="C36" s="365"/>
      <c r="D36" s="365"/>
      <c r="E36" s="365"/>
      <c r="F36" s="365"/>
      <c r="G36" s="365"/>
      <c r="H36" s="365"/>
      <c r="I36" s="365"/>
      <c r="J36" s="365"/>
      <c r="K36" s="365"/>
      <c r="L36" s="365"/>
      <c r="M36" s="366"/>
      <c r="N36" s="133"/>
    </row>
  </sheetData>
  <sheetProtection sheet="1" objects="1" scenarios="1"/>
  <mergeCells count="48">
    <mergeCell ref="B2:M2"/>
    <mergeCell ref="O2:Q2"/>
    <mergeCell ref="S2:U2"/>
    <mergeCell ref="B3:M3"/>
    <mergeCell ref="A4:A14"/>
    <mergeCell ref="B4:M4"/>
    <mergeCell ref="C5:D6"/>
    <mergeCell ref="C7:D8"/>
    <mergeCell ref="F7:G7"/>
    <mergeCell ref="F8:G8"/>
    <mergeCell ref="C9:D10"/>
    <mergeCell ref="G9:H9"/>
    <mergeCell ref="G10:H10"/>
    <mergeCell ref="C11:D12"/>
    <mergeCell ref="F11:G11"/>
    <mergeCell ref="H11:I11"/>
    <mergeCell ref="F12:G12"/>
    <mergeCell ref="H12:I12"/>
    <mergeCell ref="B13:M13"/>
    <mergeCell ref="B14:M14"/>
    <mergeCell ref="A15:A17"/>
    <mergeCell ref="A18:A19"/>
    <mergeCell ref="B18:M19"/>
    <mergeCell ref="B25:G25"/>
    <mergeCell ref="H25:L25"/>
    <mergeCell ref="A26:A33"/>
    <mergeCell ref="B26:M26"/>
    <mergeCell ref="C27:D27"/>
    <mergeCell ref="F27:G27"/>
    <mergeCell ref="C28:D28"/>
    <mergeCell ref="F28:G28"/>
    <mergeCell ref="C29:D29"/>
    <mergeCell ref="F29:G29"/>
    <mergeCell ref="A20:A25"/>
    <mergeCell ref="B21:G21"/>
    <mergeCell ref="B22:G22"/>
    <mergeCell ref="B23:G23"/>
    <mergeCell ref="H23:M23"/>
    <mergeCell ref="B33:M33"/>
    <mergeCell ref="B34:M34"/>
    <mergeCell ref="A35:A36"/>
    <mergeCell ref="B35:M36"/>
    <mergeCell ref="C30:D30"/>
    <mergeCell ref="F30:G30"/>
    <mergeCell ref="C31:D31"/>
    <mergeCell ref="F31:G31"/>
    <mergeCell ref="C32:D32"/>
    <mergeCell ref="F32:G32"/>
  </mergeCells>
  <pageMargins left="0.7" right="0.7" top="0.75" bottom="0.75" header="0.3" footer="0.3"/>
  <headerFooter>
    <oddFooter>&amp;C_x000D_&amp;1#&amp;"Calibri"&amp;8&amp;K000000 INTERNAL. This information is accessible to ADB Management and staff. It may be shared outside ADB with appropriate permission.</oddFooter>
  </headerFooter>
  <drawing r:id="rId1"/>
</worksheet>
</file>

<file path=xl/worksheets/sheet7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DDCCEDC-16F2-47C7-B8D8-4C65A778771B}">
  <sheetPr codeName="Sheet77"/>
  <dimension ref="A1:U36"/>
  <sheetViews>
    <sheetView zoomScale="70" zoomScaleNormal="70" workbookViewId="0">
      <pane ySplit="2" topLeftCell="A19" activePane="bottomLeft" state="frozen"/>
      <selection pane="bottomLeft" activeCell="A2" sqref="A2"/>
      <selection activeCell="A2" sqref="A2"/>
    </sheetView>
  </sheetViews>
  <sheetFormatPr defaultColWidth="8.85546875" defaultRowHeight="12.95"/>
  <cols>
    <col min="1" max="1" width="15.28515625" style="106" customWidth="1"/>
    <col min="2" max="13" width="11.85546875" style="106" customWidth="1"/>
    <col min="14" max="14" width="5.140625" style="106" customWidth="1"/>
    <col min="15" max="16" width="8.85546875" style="106"/>
    <col min="17" max="17" width="8.85546875" style="106" customWidth="1"/>
    <col min="18" max="18" width="2.28515625" style="106" customWidth="1"/>
    <col min="19" max="16384" width="8.85546875" style="106"/>
  </cols>
  <sheetData>
    <row r="1" spans="1:21" ht="14.1" thickBot="1"/>
    <row r="2" spans="1:21" ht="32.1" customHeight="1" thickBot="1">
      <c r="A2" s="89" t="e" cm="1">
        <f t="array" aca="1" ref="A2" ca="1">MID(CELL("filename",A2),FIND("]",CELL("filename",A2))+1,255)</f>
        <v>#VALUE!</v>
      </c>
      <c r="B2" s="318" t="e">
        <f ca="1">IF(VLOOKUP(A2,'Raw Data'!C6:D154,2,FALSE)="","",VLOOKUP(A2,'Raw Data'!C6:D154,2,FALSE))</f>
        <v>#VALUE!</v>
      </c>
      <c r="C2" s="319"/>
      <c r="D2" s="319"/>
      <c r="E2" s="319"/>
      <c r="F2" s="319"/>
      <c r="G2" s="319"/>
      <c r="H2" s="319"/>
      <c r="I2" s="319"/>
      <c r="J2" s="319"/>
      <c r="K2" s="319"/>
      <c r="L2" s="319"/>
      <c r="M2" s="320"/>
      <c r="N2" s="136"/>
      <c r="O2" s="386" t="str">
        <f>HYPERLINK("#'National level'!A15","Back to National level sheet")</f>
        <v>Back to National level sheet</v>
      </c>
      <c r="P2" s="321"/>
      <c r="Q2" s="321"/>
      <c r="S2" s="387" t="str">
        <f>HYPERLINK("#'Project level'!A21","Back to Project level sheet")</f>
        <v>Back to Project level sheet</v>
      </c>
      <c r="T2" s="387"/>
      <c r="U2" s="387"/>
    </row>
    <row r="3" spans="1:21" ht="174" customHeight="1" thickBot="1">
      <c r="A3" s="90" t="s">
        <v>500</v>
      </c>
      <c r="B3" s="323" t="s">
        <v>919</v>
      </c>
      <c r="C3" s="324"/>
      <c r="D3" s="324"/>
      <c r="E3" s="324"/>
      <c r="F3" s="324"/>
      <c r="G3" s="324"/>
      <c r="H3" s="324"/>
      <c r="I3" s="324"/>
      <c r="J3" s="324"/>
      <c r="K3" s="324"/>
      <c r="L3" s="324"/>
      <c r="M3" s="325"/>
      <c r="N3" s="122"/>
    </row>
    <row r="4" spans="1:21" ht="14.1" thickBot="1">
      <c r="A4" s="278" t="s">
        <v>502</v>
      </c>
      <c r="B4" s="295"/>
      <c r="C4" s="296"/>
      <c r="D4" s="296"/>
      <c r="E4" s="296"/>
      <c r="F4" s="296"/>
      <c r="G4" s="296"/>
      <c r="H4" s="296"/>
      <c r="I4" s="296"/>
      <c r="J4" s="296"/>
      <c r="K4" s="296"/>
      <c r="L4" s="296"/>
      <c r="M4" s="297"/>
      <c r="N4" s="125"/>
    </row>
    <row r="5" spans="1:21" ht="26.85" customHeight="1" thickBot="1">
      <c r="A5" s="294"/>
      <c r="C5" s="326" t="s">
        <v>77</v>
      </c>
      <c r="D5" s="327"/>
      <c r="E5" s="93" t="s">
        <v>78</v>
      </c>
      <c r="F5" s="93" t="s">
        <v>79</v>
      </c>
      <c r="G5" s="93" t="s">
        <v>80</v>
      </c>
      <c r="H5" s="93" t="s">
        <v>81</v>
      </c>
      <c r="I5" s="93" t="s">
        <v>82</v>
      </c>
      <c r="M5" s="107"/>
    </row>
    <row r="6" spans="1:21" ht="15" thickBot="1">
      <c r="A6" s="294"/>
      <c r="C6" s="328"/>
      <c r="D6" s="329"/>
      <c r="E6" s="94" t="e">
        <f ca="1">IF(VLOOKUP($A$2,Table1[[Practice no.]:[Mt]],3,FALSE)="N/A","",VLOOKUP($A$2,Table1[[Practice no.]:[Mt]],3,FALSE))</f>
        <v>#VALUE!</v>
      </c>
      <c r="F6" s="94" t="e">
        <f ca="1">IF(VLOOKUP($A$2,Table1[[Practice no.]:[F]],4,FALSE)="N/A","",VLOOKUP($A$2,Table1[[Practice no.]:[F]],4,FALSE))</f>
        <v>#VALUE!</v>
      </c>
      <c r="G6" s="94" t="e">
        <f ca="1">IF(VLOOKUP($A$2,Table1[[Practice no.]:[A]],5,FALSE)="N/A","",VLOOKUP($A$2,Table1[[Practice no.]:[A]],5,FALSE))</f>
        <v>#VALUE!</v>
      </c>
      <c r="H6" s="94" t="e">
        <f ca="1">IF(VLOOKUP($A$2,Table1[[Practice no.]:[T]],6,FALSE)="N/A","",VLOOKUP($A$2,Table1[[Practice no.]:[T]],6,FALSE))</f>
        <v>#VALUE!</v>
      </c>
      <c r="I6" s="94" t="e">
        <f ca="1">IF(VLOOKUP($A$2,Table1[[Practice no.]:[PI]],7,FALSE)="N/A","",VLOOKUP($A$2,Table1[[Practice no.]:[PI]],7,FALSE))</f>
        <v>#VALUE!</v>
      </c>
      <c r="M6" s="107"/>
    </row>
    <row r="7" spans="1:21" ht="26.85" customHeight="1" thickBot="1">
      <c r="A7" s="294"/>
      <c r="C7" s="326" t="s">
        <v>83</v>
      </c>
      <c r="D7" s="327"/>
      <c r="E7" s="95" t="s">
        <v>84</v>
      </c>
      <c r="F7" s="330" t="s">
        <v>85</v>
      </c>
      <c r="G7" s="331"/>
      <c r="H7" s="95" t="s">
        <v>86</v>
      </c>
      <c r="I7" s="95" t="s">
        <v>87</v>
      </c>
      <c r="M7" s="107"/>
    </row>
    <row r="8" spans="1:21" ht="15" thickBot="1">
      <c r="A8" s="294"/>
      <c r="C8" s="328"/>
      <c r="D8" s="329"/>
      <c r="E8" s="94" t="e">
        <f ca="1">IF(VLOOKUP($A$2,Table1[[Practice no.]:[LR]],8,FALSE)="N/A","",VLOOKUP(A$2,Table1[[Practice no.]:[LR]],8,FALSE))</f>
        <v>#VALUE!</v>
      </c>
      <c r="F8" s="311" t="e">
        <f ca="1">IF(VLOOKUP($A$2,Table1[[Practice no.]:[PH]],9,FALSE)="N/A","",VLOOKUP($A$2,Table1[[Practice no.]:[PH]],9,FALSE))</f>
        <v>#VALUE!</v>
      </c>
      <c r="G8" s="312"/>
      <c r="H8" s="94" t="e">
        <f ca="1">IF(VLOOKUP($A$2,Table1[[Practice no.]:[EH]],10,FALSE)="N/A","",VLOOKUP($A$2,Table1[[Practice no.]:[EH]],10,FALSE))</f>
        <v>#VALUE!</v>
      </c>
      <c r="I8" s="94" t="e">
        <f ca="1">IF(VLOOKUP($A$2,Table1[[Practice no.]:[UR]],11,FALSE)="N/A","",VLOOKUP($A$2,Table1[[Practice no.]:[UR]],11,FALSE))</f>
        <v>#VALUE!</v>
      </c>
      <c r="M8" s="107"/>
    </row>
    <row r="9" spans="1:21" ht="26.85" customHeight="1" thickBot="1">
      <c r="A9" s="294"/>
      <c r="C9" s="332" t="s">
        <v>88</v>
      </c>
      <c r="D9" s="333"/>
      <c r="E9" s="95" t="s">
        <v>89</v>
      </c>
      <c r="F9" s="95" t="s">
        <v>90</v>
      </c>
      <c r="G9" s="330" t="s">
        <v>91</v>
      </c>
      <c r="H9" s="331"/>
      <c r="I9" s="95" t="s">
        <v>92</v>
      </c>
      <c r="M9" s="107"/>
    </row>
    <row r="10" spans="1:21" ht="15" thickBot="1">
      <c r="A10" s="294"/>
      <c r="C10" s="334"/>
      <c r="D10" s="335"/>
      <c r="E10" s="94" t="e">
        <f ca="1">IF(VLOOKUP($A$2,Table1[[Practice no.]:[P]],12,FALSE)="N/A","",VLOOKUP($A$2,Table1[[Practice no.]:[P]],12,FALSE))</f>
        <v>#VALUE!</v>
      </c>
      <c r="F10" s="94" t="e">
        <f ca="1">IF(VLOOKUP($A$2,Table1[[Practice no.]:[D]],13,FALSE)="N/A","",VLOOKUP($A$2,Table1[[Practice no.]:[D]],13,FALSE))</f>
        <v>#VALUE!</v>
      </c>
      <c r="G10" s="313" t="e">
        <f ca="1">IF(VLOOKUP($A$2,Table1[[Practice no.]:[C]],14,FALSE)="N/A","",VLOOKUP($A$2,Table1[[Practice no.]:[C]],14,FALSE))</f>
        <v>#VALUE!</v>
      </c>
      <c r="H10" s="314"/>
      <c r="I10" s="96" t="e">
        <f ca="1">IF(VLOOKUP($A$2,Table1[[Practice no.]:[M]],15,FALSE)="N/A","",VLOOKUP($A$2,Table1[[Practice no.]:[M]],15,FALSE))</f>
        <v>#VALUE!</v>
      </c>
      <c r="M10" s="107"/>
    </row>
    <row r="11" spans="1:21" ht="14.1" customHeight="1" thickBot="1">
      <c r="A11" s="294"/>
      <c r="C11" s="332" t="s">
        <v>93</v>
      </c>
      <c r="D11" s="333"/>
      <c r="E11" s="95" t="s">
        <v>94</v>
      </c>
      <c r="F11" s="330" t="s">
        <v>95</v>
      </c>
      <c r="G11" s="331"/>
      <c r="H11" s="330" t="s">
        <v>96</v>
      </c>
      <c r="I11" s="331"/>
      <c r="M11" s="107"/>
    </row>
    <row r="12" spans="1:21" ht="15" thickBot="1">
      <c r="A12" s="294"/>
      <c r="C12" s="334"/>
      <c r="D12" s="335"/>
      <c r="E12" s="94" t="e">
        <f ca="1">IF(VLOOKUP($A$2,Table1[[Practice no.]:[In]],16,FALSE)="N/A","",VLOOKUP($A$2,Table1[[Practice no.]:[In]],16,FALSE))</f>
        <v>#VALUE!</v>
      </c>
      <c r="F12" s="311" t="e">
        <f ca="1">IF(VLOOKUP($A$2,Table1[[Practice no.]:[Pr]],17,FALSE)="N/A","",VLOOKUP($A$2,Table1[[Practice no.]:[Pr]],17,FALSE))</f>
        <v>#VALUE!</v>
      </c>
      <c r="G12" s="312"/>
      <c r="H12" s="313" t="e">
        <f ca="1">IF(VLOOKUP($A$2,Table1[[Practice no.]:[Tr]],18,FALSE)="N/A","",VLOOKUP($A$2,Table1[[Practice no.]:[Tr]],18,FALSE))</f>
        <v>#VALUE!</v>
      </c>
      <c r="I12" s="314"/>
      <c r="M12" s="107"/>
    </row>
    <row r="13" spans="1:21">
      <c r="A13" s="294"/>
      <c r="B13" s="315"/>
      <c r="C13" s="316"/>
      <c r="D13" s="316"/>
      <c r="E13" s="316"/>
      <c r="F13" s="316"/>
      <c r="G13" s="316"/>
      <c r="H13" s="316"/>
      <c r="I13" s="316"/>
      <c r="J13" s="316"/>
      <c r="K13" s="316"/>
      <c r="L13" s="316"/>
      <c r="M13" s="317"/>
      <c r="N13" s="125"/>
    </row>
    <row r="14" spans="1:21" ht="14.1" thickBot="1">
      <c r="A14" s="279"/>
      <c r="B14" s="288"/>
      <c r="C14" s="289"/>
      <c r="D14" s="289"/>
      <c r="E14" s="289"/>
      <c r="F14" s="289"/>
      <c r="G14" s="289"/>
      <c r="H14" s="289"/>
      <c r="I14" s="289"/>
      <c r="J14" s="289"/>
      <c r="K14" s="289"/>
      <c r="L14" s="289"/>
      <c r="M14" s="290"/>
      <c r="N14" s="125"/>
    </row>
    <row r="15" spans="1:21">
      <c r="A15" s="278" t="s">
        <v>503</v>
      </c>
      <c r="B15" s="97">
        <v>1</v>
      </c>
      <c r="C15" s="97">
        <v>2</v>
      </c>
      <c r="D15" s="97">
        <v>3</v>
      </c>
      <c r="E15" s="98">
        <v>4</v>
      </c>
      <c r="F15" s="98">
        <v>5</v>
      </c>
      <c r="G15" s="98">
        <v>6</v>
      </c>
      <c r="H15" s="99">
        <v>7</v>
      </c>
      <c r="I15" s="99">
        <v>8</v>
      </c>
      <c r="J15" s="99">
        <v>9</v>
      </c>
      <c r="K15" s="100">
        <v>10</v>
      </c>
      <c r="L15" s="100">
        <v>11</v>
      </c>
      <c r="M15" s="100">
        <v>12</v>
      </c>
      <c r="N15" s="137"/>
    </row>
    <row r="16" spans="1:21" ht="17.100000000000001" thickBot="1">
      <c r="A16" s="294"/>
      <c r="B16" s="101" t="s">
        <v>504</v>
      </c>
      <c r="C16" s="101" t="s">
        <v>505</v>
      </c>
      <c r="D16" s="101" t="s">
        <v>506</v>
      </c>
      <c r="E16" s="102" t="s">
        <v>507</v>
      </c>
      <c r="F16" s="102" t="s">
        <v>508</v>
      </c>
      <c r="G16" s="102" t="s">
        <v>509</v>
      </c>
      <c r="H16" s="103" t="s">
        <v>510</v>
      </c>
      <c r="I16" s="103" t="s">
        <v>511</v>
      </c>
      <c r="J16" s="103" t="s">
        <v>512</v>
      </c>
      <c r="K16" s="104" t="s">
        <v>513</v>
      </c>
      <c r="L16" s="104" t="s">
        <v>514</v>
      </c>
      <c r="M16" s="104" t="s">
        <v>515</v>
      </c>
      <c r="N16" s="137"/>
    </row>
    <row r="17" spans="1:14" ht="23.1" customHeight="1" thickBot="1">
      <c r="A17" s="279"/>
      <c r="B17" s="112" t="e">
        <f ca="1">IF(VLOOKUP($A$2,Table1[[Practice no.]:[ 1 C02]],19,FALSE)="N/A","",VLOOKUP(VLOOKUP($A$2,Table1[[Practice no.]:[ 1 C02]],19,FALSE),List!$A$2:$B$3,2,FALSE))</f>
        <v>#VALUE!</v>
      </c>
      <c r="C17" s="112" t="e">
        <f ca="1">IF(VLOOKUP($A$2,Table1[[Practice no.]:[2 Res]],20,FALSE)="N/A","",VLOOKUP(VLOOKUP($A$2,Table1[[Practice no.]:[2 Res]],20,FALSE),List!$A$2:$B$3,2,FALSE))</f>
        <v>#VALUE!</v>
      </c>
      <c r="D17" s="112" t="e">
        <f ca="1">IF(VLOOKUP($A$2,Table1[[Practice no.]:[3 W&amp;L]],21,FALSE)="N/A","",VLOOKUP(VLOOKUP($A$2,Table1[[Practice no.]:[3 W&amp;L]],21,FALSE),List!$A$2:$B$3,2,FALSE))</f>
        <v>#VALUE!</v>
      </c>
      <c r="E17" s="112" t="e">
        <f ca="1">IF(VLOOKUP($A$2,Table1[[Practice no.]:[4 
Pol]],22,FALSE)="N/A","",VLOOKUP(VLOOKUP($A$2,Table1[[Practice no.]:[4 
Pol]],22,FALSE),List!$A$2:$B$3,2,FALSE))</f>
        <v>#VALUE!</v>
      </c>
      <c r="F17" s="112" t="e">
        <f ca="1">IF(VLOOKUP($A$2,Table1[[Practice no.]:[5 QoL]],23,FALSE)="N/A","",VLOOKUP(VLOOKUP($A$2,Table1[[Practice no.]:[5 QoL]],23,FALSE),List!$A$2:$B$3,2,FALSE))</f>
        <v>#VALUE!</v>
      </c>
      <c r="G17" s="112" t="e">
        <f ca="1">IF(VLOOKUP($A$2,Table1[[Practice no.]:[6 
Bio]],24,FALSE)="N/A","",VLOOKUP(VLOOKUP($A$2,Table1[[Practice no.]:[6 
Bio]],24,FALSE),List!$A$2:$B$3,2,FALSE))</f>
        <v>#VALUE!</v>
      </c>
      <c r="H17" s="112" t="e">
        <f ca="1">IF(VLOOKUP($A$2,Table1[[Practice no.]:[7 
Dis]],25,FALSE)="N/A","",VLOOKUP(VLOOKUP($A$2,Table1[[Practice no.]:[7 
Dis]],25,FALSE),List!$A$2:$B$3,2,FALSE))</f>
        <v>#VALUE!</v>
      </c>
      <c r="I17" s="112" t="e">
        <f ca="1">IF(VLOOKUP($A$2,Table1[[Practice no.]:[8 
Mat]],26,FALSE)="N/A","",VLOOKUP(VLOOKUP($A$2,Table1[[Practice no.]:[8 
Mat]],26,FALSE),List!$A$2:$B$3,2,FALSE))</f>
        <v>#VALUE!</v>
      </c>
      <c r="J17" s="112" t="e">
        <f ca="1">IF(VLOOKUP($A$2,Table1[[Practice no.]:[9 
Inc]],27,FALSE)="N/A","",VLOOKUP(VLOOKUP($A$2,Table1[[Practice no.]:[9 
Inc]],27,FALSE),List!$A$2:$B$3,2,FALSE))</f>
        <v>#VALUE!</v>
      </c>
      <c r="K17" s="112" t="e">
        <f ca="1">IF(VLOOKUP($A$2,Table1[[Practice no.]:[10 Con]],28,FALSE)="N/A","",VLOOKUP(VLOOKUP($A$2,Table1[[Practice no.]:[10 Con]],28,FALSE),List!$A$2:$B$3,2,FALSE))</f>
        <v>#VALUE!</v>
      </c>
      <c r="L17" s="112" t="e">
        <f ca="1">IF(VLOOKUP($A$2,Table1[[Practice no.]:[11 Saf]],29,FALSE)="N/A","",VLOOKUP(VLOOKUP($A$2,Table1[[Practice no.]:[11 Saf]],29,FALSE),List!$A$2:$B$3,2,FALSE))</f>
        <v>#VALUE!</v>
      </c>
      <c r="M17" s="112" t="e">
        <f ca="1">IF(VLOOKUP($A$2,Table1[[Practice no.]:[12 Aff]],30,FALSE)="N/A","",VLOOKUP(VLOOKUP($A$2,Table1[[Practice no.]:[12 Aff]],30,FALSE),List!$A$2:$B$3,2,FALSE))</f>
        <v>#VALUE!</v>
      </c>
      <c r="N17" s="138"/>
    </row>
    <row r="18" spans="1:14" ht="125.85" customHeight="1">
      <c r="A18" s="278" t="s">
        <v>516</v>
      </c>
      <c r="B18" s="298" t="s">
        <v>920</v>
      </c>
      <c r="C18" s="299"/>
      <c r="D18" s="299"/>
      <c r="E18" s="299"/>
      <c r="F18" s="299"/>
      <c r="G18" s="299"/>
      <c r="H18" s="299"/>
      <c r="I18" s="299"/>
      <c r="J18" s="299"/>
      <c r="K18" s="299"/>
      <c r="L18" s="299"/>
      <c r="M18" s="300"/>
      <c r="N18" s="133"/>
    </row>
    <row r="19" spans="1:14" ht="285.75" customHeight="1" thickBot="1">
      <c r="A19" s="279"/>
      <c r="B19" s="301"/>
      <c r="C19" s="302"/>
      <c r="D19" s="302"/>
      <c r="E19" s="302"/>
      <c r="F19" s="302"/>
      <c r="G19" s="302"/>
      <c r="H19" s="302"/>
      <c r="I19" s="302"/>
      <c r="J19" s="302"/>
      <c r="K19" s="302"/>
      <c r="L19" s="302"/>
      <c r="M19" s="303"/>
      <c r="N19" s="133"/>
    </row>
    <row r="20" spans="1:14" ht="217.35" customHeight="1">
      <c r="A20" s="304" t="s">
        <v>518</v>
      </c>
      <c r="B20" s="120"/>
      <c r="C20" s="121"/>
      <c r="D20" s="121"/>
      <c r="E20" s="121"/>
      <c r="F20" s="121"/>
      <c r="G20" s="121"/>
      <c r="H20" s="121"/>
      <c r="I20" s="121"/>
      <c r="J20" s="121"/>
      <c r="K20" s="121"/>
      <c r="L20" s="121"/>
      <c r="M20" s="124"/>
      <c r="N20" s="134"/>
    </row>
    <row r="21" spans="1:14" ht="13.35" customHeight="1">
      <c r="A21" s="338"/>
      <c r="B21" s="390" t="s">
        <v>921</v>
      </c>
      <c r="C21" s="388"/>
      <c r="D21" s="388"/>
      <c r="E21" s="388"/>
      <c r="F21" s="388"/>
      <c r="G21" s="177"/>
      <c r="H21" s="177"/>
      <c r="I21" s="177"/>
      <c r="J21" s="177"/>
      <c r="K21" s="177"/>
      <c r="L21" s="177"/>
      <c r="M21" s="178"/>
      <c r="N21" s="127"/>
    </row>
    <row r="22" spans="1:14">
      <c r="A22" s="338"/>
      <c r="B22" s="336"/>
      <c r="C22" s="337"/>
      <c r="D22" s="337"/>
      <c r="E22" s="337"/>
      <c r="F22" s="337"/>
      <c r="G22" s="337"/>
      <c r="H22" s="119"/>
      <c r="I22" s="119"/>
      <c r="J22" s="122"/>
      <c r="K22" s="116"/>
      <c r="L22" s="116"/>
      <c r="M22" s="117"/>
      <c r="N22" s="116"/>
    </row>
    <row r="23" spans="1:14">
      <c r="A23" s="338"/>
      <c r="B23" s="336"/>
      <c r="C23" s="337"/>
      <c r="D23" s="337"/>
      <c r="E23" s="337"/>
      <c r="F23" s="337"/>
      <c r="G23" s="337"/>
      <c r="H23" s="337"/>
      <c r="I23" s="337"/>
      <c r="J23" s="337"/>
      <c r="K23" s="337"/>
      <c r="L23" s="337"/>
      <c r="M23" s="343"/>
      <c r="N23" s="116"/>
    </row>
    <row r="24" spans="1:14">
      <c r="A24" s="338"/>
      <c r="B24" s="118"/>
      <c r="C24" s="119"/>
      <c r="D24" s="119"/>
      <c r="E24" s="119"/>
      <c r="F24" s="119"/>
      <c r="G24" s="119"/>
      <c r="H24" s="119"/>
      <c r="I24" s="119"/>
      <c r="J24" s="122"/>
      <c r="K24" s="116"/>
      <c r="L24" s="116"/>
      <c r="M24" s="117"/>
      <c r="N24" s="116"/>
    </row>
    <row r="25" spans="1:14" ht="14.1" thickBot="1">
      <c r="A25" s="305"/>
      <c r="B25" s="339"/>
      <c r="C25" s="340"/>
      <c r="D25" s="340"/>
      <c r="E25" s="340"/>
      <c r="F25" s="340"/>
      <c r="G25" s="340"/>
      <c r="H25" s="340"/>
      <c r="I25" s="340"/>
      <c r="J25" s="340"/>
      <c r="K25" s="340"/>
      <c r="L25" s="340"/>
      <c r="M25" s="176"/>
      <c r="N25" s="119"/>
    </row>
    <row r="26" spans="1:14" ht="14.1" thickBot="1">
      <c r="A26" s="278" t="s">
        <v>57</v>
      </c>
      <c r="B26" s="295"/>
      <c r="C26" s="296"/>
      <c r="D26" s="296"/>
      <c r="E26" s="296"/>
      <c r="F26" s="296"/>
      <c r="G26" s="296"/>
      <c r="H26" s="296"/>
      <c r="I26" s="296"/>
      <c r="J26" s="296"/>
      <c r="K26" s="296"/>
      <c r="L26" s="296"/>
      <c r="M26" s="297"/>
      <c r="N26" s="125"/>
    </row>
    <row r="27" spans="1:14" ht="32.1" customHeight="1" thickBot="1">
      <c r="A27" s="294"/>
      <c r="C27" s="286" t="s">
        <v>42</v>
      </c>
      <c r="D27" s="287"/>
      <c r="E27" s="105" t="e">
        <f ca="1">IF(VLOOKUP($A$2,Table1[[Practice no.]:[1]],31,FALSE)="N/A","",VLOOKUP($A$2,Table1[[Practice no.]:[1]],31,FALSE))</f>
        <v>#VALUE!</v>
      </c>
      <c r="F27" s="286" t="s">
        <v>520</v>
      </c>
      <c r="G27" s="287"/>
      <c r="H27" s="105" t="e">
        <f ca="1">IF(VLOOKUP($A$2,Table1[[Practice no.]:[7]],37,FALSE)="N/A","",VLOOKUP($A$2,Table1[[Practice no.]:[7]],37,FALSE))</f>
        <v>#VALUE!</v>
      </c>
      <c r="M27" s="107"/>
    </row>
    <row r="28" spans="1:14" ht="32.1" customHeight="1" thickBot="1">
      <c r="A28" s="294"/>
      <c r="C28" s="286" t="s">
        <v>44</v>
      </c>
      <c r="D28" s="287"/>
      <c r="E28" s="105" t="e">
        <f ca="1">IF(VLOOKUP($A$2,Table1[[Practice no.]:[2]],32,FALSE)="N/A","",VLOOKUP($A$2,Table1[[Practice no.]:[2]],32,FALSE))</f>
        <v>#VALUE!</v>
      </c>
      <c r="F28" s="286" t="s">
        <v>45</v>
      </c>
      <c r="G28" s="287"/>
      <c r="H28" s="105" t="e">
        <f ca="1">IF(VLOOKUP($A$2,Table1[[Practice no.]:[8]],38,FALSE)="N/A","",VLOOKUP($A$2,Table1[[Practice no.]:[8]],38,FALSE))</f>
        <v>#VALUE!</v>
      </c>
      <c r="M28" s="107"/>
    </row>
    <row r="29" spans="1:14" ht="32.1" customHeight="1" thickBot="1">
      <c r="A29" s="294"/>
      <c r="C29" s="286" t="s">
        <v>46</v>
      </c>
      <c r="D29" s="287"/>
      <c r="E29" s="105" t="e">
        <f ca="1">IF(VLOOKUP($A$2,Table1[[Practice no.]:[3]],33,FALSE)="N/A","",VLOOKUP($A$2,Table1[[Practice no.]:[3]],33,FALSE))</f>
        <v>#VALUE!</v>
      </c>
      <c r="F29" s="286" t="s">
        <v>47</v>
      </c>
      <c r="G29" s="287"/>
      <c r="H29" s="105" t="e">
        <f ca="1">IF(VLOOKUP($A$2,Table1[[Practice no.]:[9]],39,FALSE)="N/A","",VLOOKUP($A$2,Table1[[Practice no.]:[9]],39,FALSE))</f>
        <v>#VALUE!</v>
      </c>
      <c r="M29" s="107"/>
    </row>
    <row r="30" spans="1:14" ht="32.1" customHeight="1" thickBot="1">
      <c r="A30" s="294"/>
      <c r="C30" s="286" t="s">
        <v>48</v>
      </c>
      <c r="D30" s="287"/>
      <c r="E30" s="105" t="e">
        <f ca="1">IF(VLOOKUP($A$2,Table1[[Practice no.]:[4]],34,FALSE)="N/A","",VLOOKUP($A$2,Table1[[Practice no.]:[4]],34,FALSE))</f>
        <v>#VALUE!</v>
      </c>
      <c r="F30" s="286" t="s">
        <v>49</v>
      </c>
      <c r="G30" s="287"/>
      <c r="H30" s="105" t="e">
        <f ca="1">IF(VLOOKUP($A$2,Table1[[Practice no.]:[10]],40,FALSE)="N/A","",VLOOKUP($A$2,Table1[[Practice no.]:[10]],40,FALSE))</f>
        <v>#VALUE!</v>
      </c>
      <c r="M30" s="107"/>
    </row>
    <row r="31" spans="1:14" ht="32.1" customHeight="1" thickBot="1">
      <c r="A31" s="294"/>
      <c r="C31" s="286" t="s">
        <v>50</v>
      </c>
      <c r="D31" s="287"/>
      <c r="E31" s="105" t="e">
        <f ca="1">IF(VLOOKUP($A$2,Table1[[Practice no.]:[5]],35,FALSE)="N/A","",VLOOKUP($A$2,Table1[[Practice no.]:[5]],35,FALSE))</f>
        <v>#VALUE!</v>
      </c>
      <c r="F31" s="286" t="s">
        <v>51</v>
      </c>
      <c r="G31" s="287"/>
      <c r="H31" s="105" t="e">
        <f ca="1">IF(VLOOKUP($A$2,Table1[[Practice no.]:[11]],41,FALSE)="N/A","",VLOOKUP($A$2,Table1[[Practice no.]:[11]],41,FALSE))</f>
        <v>#VALUE!</v>
      </c>
      <c r="M31" s="107"/>
    </row>
    <row r="32" spans="1:14" ht="32.1" customHeight="1" thickBot="1">
      <c r="A32" s="294"/>
      <c r="C32" s="286" t="s">
        <v>52</v>
      </c>
      <c r="D32" s="287"/>
      <c r="E32" s="105" t="e">
        <f ca="1">IF(VLOOKUP($A$2,Table1[[Practice no.]:[6]],36,FALSE)="N/A","",VLOOKUP($A$2,Table1[[Practice no.]:[6]],36,FALSE))</f>
        <v>#VALUE!</v>
      </c>
      <c r="F32" s="286" t="s">
        <v>53</v>
      </c>
      <c r="G32" s="287"/>
      <c r="H32" s="105" t="e">
        <f ca="1">IF(VLOOKUP($A$2,Table1[[Practice no.]:[12]],42,FALSE)="N/A","",VLOOKUP($A$2,Table1[[Practice no.]:[12]],42,FALSE))</f>
        <v>#VALUE!</v>
      </c>
      <c r="M32" s="107"/>
    </row>
    <row r="33" spans="1:14" ht="14.1" thickBot="1">
      <c r="A33" s="279"/>
      <c r="B33" s="288"/>
      <c r="C33" s="289"/>
      <c r="D33" s="289"/>
      <c r="E33" s="289"/>
      <c r="F33" s="289"/>
      <c r="G33" s="289"/>
      <c r="H33" s="289"/>
      <c r="I33" s="289"/>
      <c r="J33" s="289"/>
      <c r="K33" s="289"/>
      <c r="L33" s="289"/>
      <c r="M33" s="290"/>
      <c r="N33" s="125"/>
    </row>
    <row r="34" spans="1:14" ht="252.75" customHeight="1" thickBot="1">
      <c r="A34" s="92" t="s">
        <v>521</v>
      </c>
      <c r="B34" s="291" t="s">
        <v>922</v>
      </c>
      <c r="C34" s="292"/>
      <c r="D34" s="292"/>
      <c r="E34" s="292"/>
      <c r="F34" s="292"/>
      <c r="G34" s="292"/>
      <c r="H34" s="292"/>
      <c r="I34" s="292"/>
      <c r="J34" s="292"/>
      <c r="K34" s="292"/>
      <c r="L34" s="292"/>
      <c r="M34" s="293"/>
      <c r="N34" s="122"/>
    </row>
    <row r="35" spans="1:14" ht="80.849999999999994" customHeight="1">
      <c r="A35" s="278" t="s">
        <v>523</v>
      </c>
      <c r="B35" s="394" t="s">
        <v>923</v>
      </c>
      <c r="C35" s="362"/>
      <c r="D35" s="362"/>
      <c r="E35" s="362"/>
      <c r="F35" s="362"/>
      <c r="G35" s="362"/>
      <c r="H35" s="362"/>
      <c r="I35" s="362"/>
      <c r="J35" s="362"/>
      <c r="K35" s="362"/>
      <c r="L35" s="362"/>
      <c r="M35" s="363"/>
      <c r="N35" s="133"/>
    </row>
    <row r="36" spans="1:14" ht="193.35" customHeight="1" thickBot="1">
      <c r="A36" s="279"/>
      <c r="B36" s="364"/>
      <c r="C36" s="365"/>
      <c r="D36" s="365"/>
      <c r="E36" s="365"/>
      <c r="F36" s="365"/>
      <c r="G36" s="365"/>
      <c r="H36" s="365"/>
      <c r="I36" s="365"/>
      <c r="J36" s="365"/>
      <c r="K36" s="365"/>
      <c r="L36" s="365"/>
      <c r="M36" s="366"/>
      <c r="N36" s="133"/>
    </row>
  </sheetData>
  <sheetProtection sheet="1" objects="1" scenarios="1"/>
  <mergeCells count="48">
    <mergeCell ref="B2:M2"/>
    <mergeCell ref="O2:Q2"/>
    <mergeCell ref="S2:U2"/>
    <mergeCell ref="B3:M3"/>
    <mergeCell ref="A4:A14"/>
    <mergeCell ref="B4:M4"/>
    <mergeCell ref="C5:D6"/>
    <mergeCell ref="C7:D8"/>
    <mergeCell ref="F7:G7"/>
    <mergeCell ref="F8:G8"/>
    <mergeCell ref="A20:A25"/>
    <mergeCell ref="B22:G22"/>
    <mergeCell ref="B23:G23"/>
    <mergeCell ref="H23:M23"/>
    <mergeCell ref="C9:D10"/>
    <mergeCell ref="G9:H9"/>
    <mergeCell ref="G10:H10"/>
    <mergeCell ref="C11:D12"/>
    <mergeCell ref="F11:G11"/>
    <mergeCell ref="H11:I11"/>
    <mergeCell ref="F12:G12"/>
    <mergeCell ref="H12:I12"/>
    <mergeCell ref="B13:M13"/>
    <mergeCell ref="B14:M14"/>
    <mergeCell ref="A15:A17"/>
    <mergeCell ref="A18:A19"/>
    <mergeCell ref="B18:M19"/>
    <mergeCell ref="F27:G27"/>
    <mergeCell ref="C28:D28"/>
    <mergeCell ref="F28:G28"/>
    <mergeCell ref="C29:D29"/>
    <mergeCell ref="F29:G29"/>
    <mergeCell ref="B33:M33"/>
    <mergeCell ref="B34:M34"/>
    <mergeCell ref="A35:A36"/>
    <mergeCell ref="B35:M36"/>
    <mergeCell ref="B21:F21"/>
    <mergeCell ref="C30:D30"/>
    <mergeCell ref="F30:G30"/>
    <mergeCell ref="C31:D31"/>
    <mergeCell ref="F31:G31"/>
    <mergeCell ref="C32:D32"/>
    <mergeCell ref="F32:G32"/>
    <mergeCell ref="B25:G25"/>
    <mergeCell ref="H25:L25"/>
    <mergeCell ref="A26:A33"/>
    <mergeCell ref="B26:M26"/>
    <mergeCell ref="C27:D27"/>
  </mergeCells>
  <pageMargins left="0.7" right="0.7" top="0.75" bottom="0.75" header="0.3" footer="0.3"/>
  <headerFooter>
    <oddFooter>&amp;C_x000D_&amp;1#&amp;"Calibri"&amp;8&amp;K000000 INTERNAL. This information is accessible to ADB Management and staff. It may be shared outside ADB with appropriate permission.</oddFooter>
  </headerFooter>
  <drawing r:id="rId1"/>
</worksheet>
</file>

<file path=xl/worksheets/sheet8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9F52582-81CE-4DF4-875E-F2900B4577D9}">
  <sheetPr codeName="Sheet78"/>
  <dimension ref="A1:U36"/>
  <sheetViews>
    <sheetView zoomScale="70" zoomScaleNormal="70" workbookViewId="0">
      <pane ySplit="2" topLeftCell="A32" activePane="bottomLeft" state="frozen"/>
      <selection pane="bottomLeft" activeCell="A2" sqref="A2"/>
      <selection activeCell="A2" sqref="A2"/>
    </sheetView>
  </sheetViews>
  <sheetFormatPr defaultColWidth="8.85546875" defaultRowHeight="12.95"/>
  <cols>
    <col min="1" max="1" width="15.28515625" style="106" customWidth="1"/>
    <col min="2" max="13" width="11.85546875" style="106" customWidth="1"/>
    <col min="14" max="14" width="5.140625" style="106" customWidth="1"/>
    <col min="15" max="16" width="8.85546875" style="106"/>
    <col min="17" max="17" width="8.85546875" style="106" customWidth="1"/>
    <col min="18" max="18" width="2.28515625" style="106" customWidth="1"/>
    <col min="19" max="16384" width="8.85546875" style="106"/>
  </cols>
  <sheetData>
    <row r="1" spans="1:21" ht="14.1" thickBot="1"/>
    <row r="2" spans="1:21" ht="32.1" customHeight="1" thickBot="1">
      <c r="A2" s="89" t="e" cm="1">
        <f t="array" aca="1" ref="A2" ca="1">MID(CELL("filename",A2),FIND("]",CELL("filename",A2))+1,255)</f>
        <v>#VALUE!</v>
      </c>
      <c r="B2" s="318" t="e">
        <f ca="1">IF(VLOOKUP(A2,'Raw Data'!C6:D154,2,FALSE)="","",VLOOKUP(A2,'Raw Data'!C6:D154,2,FALSE))</f>
        <v>#VALUE!</v>
      </c>
      <c r="C2" s="319"/>
      <c r="D2" s="319"/>
      <c r="E2" s="319"/>
      <c r="F2" s="319"/>
      <c r="G2" s="319"/>
      <c r="H2" s="319"/>
      <c r="I2" s="319"/>
      <c r="J2" s="319"/>
      <c r="K2" s="319"/>
      <c r="L2" s="319"/>
      <c r="M2" s="320"/>
      <c r="N2" s="136"/>
      <c r="O2" s="386" t="str">
        <f>HYPERLINK("#'National level'!A15","Back to National level sheet")</f>
        <v>Back to National level sheet</v>
      </c>
      <c r="P2" s="321"/>
      <c r="Q2" s="321"/>
      <c r="S2" s="387" t="str">
        <f>HYPERLINK("#'Project level'!A21","Back to Project level sheet")</f>
        <v>Back to Project level sheet</v>
      </c>
      <c r="T2" s="387"/>
      <c r="U2" s="387"/>
    </row>
    <row r="3" spans="1:21" ht="174" customHeight="1" thickBot="1">
      <c r="A3" s="90" t="s">
        <v>500</v>
      </c>
      <c r="B3" s="323" t="s">
        <v>924</v>
      </c>
      <c r="C3" s="324"/>
      <c r="D3" s="324"/>
      <c r="E3" s="324"/>
      <c r="F3" s="324"/>
      <c r="G3" s="324"/>
      <c r="H3" s="324"/>
      <c r="I3" s="324"/>
      <c r="J3" s="324"/>
      <c r="K3" s="324"/>
      <c r="L3" s="324"/>
      <c r="M3" s="325"/>
      <c r="N3" s="122"/>
    </row>
    <row r="4" spans="1:21" ht="14.1" thickBot="1">
      <c r="A4" s="278" t="s">
        <v>502</v>
      </c>
      <c r="B4" s="295"/>
      <c r="C4" s="296"/>
      <c r="D4" s="296"/>
      <c r="E4" s="296"/>
      <c r="F4" s="296"/>
      <c r="G4" s="296"/>
      <c r="H4" s="296"/>
      <c r="I4" s="296"/>
      <c r="J4" s="296"/>
      <c r="K4" s="296"/>
      <c r="L4" s="296"/>
      <c r="M4" s="297"/>
      <c r="N4" s="125"/>
    </row>
    <row r="5" spans="1:21" ht="26.85" customHeight="1" thickBot="1">
      <c r="A5" s="294"/>
      <c r="C5" s="326" t="s">
        <v>77</v>
      </c>
      <c r="D5" s="327"/>
      <c r="E5" s="93" t="s">
        <v>78</v>
      </c>
      <c r="F5" s="93" t="s">
        <v>79</v>
      </c>
      <c r="G5" s="93" t="s">
        <v>80</v>
      </c>
      <c r="H5" s="93" t="s">
        <v>81</v>
      </c>
      <c r="I5" s="93" t="s">
        <v>82</v>
      </c>
      <c r="M5" s="107"/>
    </row>
    <row r="6" spans="1:21" ht="15" thickBot="1">
      <c r="A6" s="294"/>
      <c r="C6" s="328"/>
      <c r="D6" s="329"/>
      <c r="E6" s="94" t="e">
        <f ca="1">IF(VLOOKUP($A$2,Table1[[Practice no.]:[Mt]],3,FALSE)="N/A","",VLOOKUP($A$2,Table1[[Practice no.]:[Mt]],3,FALSE))</f>
        <v>#VALUE!</v>
      </c>
      <c r="F6" s="94" t="e">
        <f ca="1">IF(VLOOKUP($A$2,Table1[[Practice no.]:[F]],4,FALSE)="N/A","",VLOOKUP($A$2,Table1[[Practice no.]:[F]],4,FALSE))</f>
        <v>#VALUE!</v>
      </c>
      <c r="G6" s="94" t="e">
        <f ca="1">IF(VLOOKUP($A$2,Table1[[Practice no.]:[A]],5,FALSE)="N/A","",VLOOKUP($A$2,Table1[[Practice no.]:[A]],5,FALSE))</f>
        <v>#VALUE!</v>
      </c>
      <c r="H6" s="94" t="e">
        <f ca="1">IF(VLOOKUP($A$2,Table1[[Practice no.]:[T]],6,FALSE)="N/A","",VLOOKUP($A$2,Table1[[Practice no.]:[T]],6,FALSE))</f>
        <v>#VALUE!</v>
      </c>
      <c r="I6" s="94" t="e">
        <f ca="1">IF(VLOOKUP($A$2,Table1[[Practice no.]:[PI]],7,FALSE)="N/A","",VLOOKUP($A$2,Table1[[Practice no.]:[PI]],7,FALSE))</f>
        <v>#VALUE!</v>
      </c>
      <c r="M6" s="107"/>
    </row>
    <row r="7" spans="1:21" ht="26.85" customHeight="1" thickBot="1">
      <c r="A7" s="294"/>
      <c r="C7" s="326" t="s">
        <v>83</v>
      </c>
      <c r="D7" s="327"/>
      <c r="E7" s="95" t="s">
        <v>84</v>
      </c>
      <c r="F7" s="330" t="s">
        <v>85</v>
      </c>
      <c r="G7" s="331"/>
      <c r="H7" s="95" t="s">
        <v>86</v>
      </c>
      <c r="I7" s="95" t="s">
        <v>87</v>
      </c>
      <c r="M7" s="107"/>
    </row>
    <row r="8" spans="1:21" ht="15" thickBot="1">
      <c r="A8" s="294"/>
      <c r="C8" s="328"/>
      <c r="D8" s="329"/>
      <c r="E8" s="94" t="e">
        <f ca="1">IF(VLOOKUP($A$2,Table1[[Practice no.]:[LR]],8,FALSE)="N/A","",VLOOKUP(A$2,Table1[[Practice no.]:[LR]],8,FALSE))</f>
        <v>#VALUE!</v>
      </c>
      <c r="F8" s="311" t="e">
        <f ca="1">IF(VLOOKUP($A$2,Table1[[Practice no.]:[PH]],9,FALSE)="N/A","",VLOOKUP($A$2,Table1[[Practice no.]:[PH]],9,FALSE))</f>
        <v>#VALUE!</v>
      </c>
      <c r="G8" s="312"/>
      <c r="H8" s="94" t="e">
        <f ca="1">IF(VLOOKUP($A$2,Table1[[Practice no.]:[EH]],10,FALSE)="N/A","",VLOOKUP($A$2,Table1[[Practice no.]:[EH]],10,FALSE))</f>
        <v>#VALUE!</v>
      </c>
      <c r="I8" s="94" t="e">
        <f ca="1">IF(VLOOKUP($A$2,Table1[[Practice no.]:[UR]],11,FALSE)="N/A","",VLOOKUP($A$2,Table1[[Practice no.]:[UR]],11,FALSE))</f>
        <v>#VALUE!</v>
      </c>
      <c r="M8" s="107"/>
    </row>
    <row r="9" spans="1:21" ht="26.85" customHeight="1" thickBot="1">
      <c r="A9" s="294"/>
      <c r="C9" s="332" t="s">
        <v>88</v>
      </c>
      <c r="D9" s="333"/>
      <c r="E9" s="95" t="s">
        <v>89</v>
      </c>
      <c r="F9" s="95" t="s">
        <v>90</v>
      </c>
      <c r="G9" s="330" t="s">
        <v>91</v>
      </c>
      <c r="H9" s="331"/>
      <c r="I9" s="95" t="s">
        <v>92</v>
      </c>
      <c r="M9" s="107"/>
    </row>
    <row r="10" spans="1:21" ht="15" thickBot="1">
      <c r="A10" s="294"/>
      <c r="C10" s="334"/>
      <c r="D10" s="335"/>
      <c r="E10" s="94" t="e">
        <f ca="1">IF(VLOOKUP($A$2,Table1[[Practice no.]:[P]],12,FALSE)="N/A","",VLOOKUP($A$2,Table1[[Practice no.]:[P]],12,FALSE))</f>
        <v>#VALUE!</v>
      </c>
      <c r="F10" s="94" t="e">
        <f ca="1">IF(VLOOKUP($A$2,Table1[[Practice no.]:[D]],13,FALSE)="N/A","",VLOOKUP($A$2,Table1[[Practice no.]:[D]],13,FALSE))</f>
        <v>#VALUE!</v>
      </c>
      <c r="G10" s="313" t="e">
        <f ca="1">IF(VLOOKUP($A$2,Table1[[Practice no.]:[C]],14,FALSE)="N/A","",VLOOKUP($A$2,Table1[[Practice no.]:[C]],14,FALSE))</f>
        <v>#VALUE!</v>
      </c>
      <c r="H10" s="314"/>
      <c r="I10" s="96" t="e">
        <f ca="1">IF(VLOOKUP($A$2,Table1[[Practice no.]:[M]],15,FALSE)="N/A","",VLOOKUP($A$2,Table1[[Practice no.]:[M]],15,FALSE))</f>
        <v>#VALUE!</v>
      </c>
      <c r="M10" s="107"/>
    </row>
    <row r="11" spans="1:21" ht="14.1" customHeight="1" thickBot="1">
      <c r="A11" s="294"/>
      <c r="C11" s="332" t="s">
        <v>93</v>
      </c>
      <c r="D11" s="333"/>
      <c r="E11" s="95" t="s">
        <v>94</v>
      </c>
      <c r="F11" s="330" t="s">
        <v>95</v>
      </c>
      <c r="G11" s="331"/>
      <c r="H11" s="330" t="s">
        <v>96</v>
      </c>
      <c r="I11" s="331"/>
      <c r="M11" s="107"/>
    </row>
    <row r="12" spans="1:21" ht="15" thickBot="1">
      <c r="A12" s="294"/>
      <c r="C12" s="334"/>
      <c r="D12" s="335"/>
      <c r="E12" s="94" t="e">
        <f ca="1">IF(VLOOKUP($A$2,Table1[[Practice no.]:[In]],16,FALSE)="N/A","",VLOOKUP($A$2,Table1[[Practice no.]:[In]],16,FALSE))</f>
        <v>#VALUE!</v>
      </c>
      <c r="F12" s="311" t="e">
        <f ca="1">IF(VLOOKUP($A$2,Table1[[Practice no.]:[Pr]],17,FALSE)="N/A","",VLOOKUP($A$2,Table1[[Practice no.]:[Pr]],17,FALSE))</f>
        <v>#VALUE!</v>
      </c>
      <c r="G12" s="312"/>
      <c r="H12" s="313" t="e">
        <f ca="1">IF(VLOOKUP($A$2,Table1[[Practice no.]:[Tr]],18,FALSE)="N/A","",VLOOKUP($A$2,Table1[[Practice no.]:[Tr]],18,FALSE))</f>
        <v>#VALUE!</v>
      </c>
      <c r="I12" s="314"/>
      <c r="M12" s="107"/>
    </row>
    <row r="13" spans="1:21">
      <c r="A13" s="294"/>
      <c r="B13" s="315"/>
      <c r="C13" s="316"/>
      <c r="D13" s="316"/>
      <c r="E13" s="316"/>
      <c r="F13" s="316"/>
      <c r="G13" s="316"/>
      <c r="H13" s="316"/>
      <c r="I13" s="316"/>
      <c r="J13" s="316"/>
      <c r="K13" s="316"/>
      <c r="L13" s="316"/>
      <c r="M13" s="317"/>
      <c r="N13" s="125"/>
    </row>
    <row r="14" spans="1:21" ht="14.1" thickBot="1">
      <c r="A14" s="279"/>
      <c r="B14" s="288"/>
      <c r="C14" s="289"/>
      <c r="D14" s="289"/>
      <c r="E14" s="289"/>
      <c r="F14" s="289"/>
      <c r="G14" s="289"/>
      <c r="H14" s="289"/>
      <c r="I14" s="289"/>
      <c r="J14" s="289"/>
      <c r="K14" s="289"/>
      <c r="L14" s="289"/>
      <c r="M14" s="290"/>
      <c r="N14" s="125"/>
    </row>
    <row r="15" spans="1:21">
      <c r="A15" s="278" t="s">
        <v>503</v>
      </c>
      <c r="B15" s="97">
        <v>1</v>
      </c>
      <c r="C15" s="97">
        <v>2</v>
      </c>
      <c r="D15" s="97">
        <v>3</v>
      </c>
      <c r="E15" s="98">
        <v>4</v>
      </c>
      <c r="F15" s="98">
        <v>5</v>
      </c>
      <c r="G15" s="98">
        <v>6</v>
      </c>
      <c r="H15" s="99">
        <v>7</v>
      </c>
      <c r="I15" s="99">
        <v>8</v>
      </c>
      <c r="J15" s="99">
        <v>9</v>
      </c>
      <c r="K15" s="100">
        <v>10</v>
      </c>
      <c r="L15" s="100">
        <v>11</v>
      </c>
      <c r="M15" s="100">
        <v>12</v>
      </c>
      <c r="N15" s="137"/>
    </row>
    <row r="16" spans="1:21" ht="17.100000000000001" thickBot="1">
      <c r="A16" s="294"/>
      <c r="B16" s="101" t="s">
        <v>504</v>
      </c>
      <c r="C16" s="101" t="s">
        <v>505</v>
      </c>
      <c r="D16" s="101" t="s">
        <v>506</v>
      </c>
      <c r="E16" s="102" t="s">
        <v>507</v>
      </c>
      <c r="F16" s="102" t="s">
        <v>508</v>
      </c>
      <c r="G16" s="102" t="s">
        <v>509</v>
      </c>
      <c r="H16" s="103" t="s">
        <v>510</v>
      </c>
      <c r="I16" s="103" t="s">
        <v>511</v>
      </c>
      <c r="J16" s="103" t="s">
        <v>512</v>
      </c>
      <c r="K16" s="104" t="s">
        <v>513</v>
      </c>
      <c r="L16" s="104" t="s">
        <v>514</v>
      </c>
      <c r="M16" s="104" t="s">
        <v>515</v>
      </c>
      <c r="N16" s="137"/>
    </row>
    <row r="17" spans="1:14" ht="23.1" customHeight="1" thickBot="1">
      <c r="A17" s="279"/>
      <c r="B17" s="112" t="e">
        <f ca="1">IF(VLOOKUP($A$2,Table1[[Practice no.]:[ 1 C02]],19,FALSE)="N/A","",VLOOKUP(VLOOKUP($A$2,Table1[[Practice no.]:[ 1 C02]],19,FALSE),List!$A$2:$B$3,2,FALSE))</f>
        <v>#VALUE!</v>
      </c>
      <c r="C17" s="112" t="e">
        <f ca="1">IF(VLOOKUP($A$2,Table1[[Practice no.]:[2 Res]],20,FALSE)="N/A","",VLOOKUP(VLOOKUP($A$2,Table1[[Practice no.]:[2 Res]],20,FALSE),List!$A$2:$B$3,2,FALSE))</f>
        <v>#VALUE!</v>
      </c>
      <c r="D17" s="112" t="e">
        <f ca="1">IF(VLOOKUP($A$2,Table1[[Practice no.]:[3 W&amp;L]],21,FALSE)="N/A","",VLOOKUP(VLOOKUP($A$2,Table1[[Practice no.]:[3 W&amp;L]],21,FALSE),List!$A$2:$B$3,2,FALSE))</f>
        <v>#VALUE!</v>
      </c>
      <c r="E17" s="112" t="e">
        <f ca="1">IF(VLOOKUP($A$2,Table1[[Practice no.]:[4 
Pol]],22,FALSE)="N/A","",VLOOKUP(VLOOKUP($A$2,Table1[[Practice no.]:[4 
Pol]],22,FALSE),List!$A$2:$B$3,2,FALSE))</f>
        <v>#VALUE!</v>
      </c>
      <c r="F17" s="112" t="e">
        <f ca="1">IF(VLOOKUP($A$2,Table1[[Practice no.]:[5 QoL]],23,FALSE)="N/A","",VLOOKUP(VLOOKUP($A$2,Table1[[Practice no.]:[5 QoL]],23,FALSE),List!$A$2:$B$3,2,FALSE))</f>
        <v>#VALUE!</v>
      </c>
      <c r="G17" s="112" t="e">
        <f ca="1">IF(VLOOKUP($A$2,Table1[[Practice no.]:[6 
Bio]],24,FALSE)="N/A","",VLOOKUP(VLOOKUP($A$2,Table1[[Practice no.]:[6 
Bio]],24,FALSE),List!$A$2:$B$3,2,FALSE))</f>
        <v>#VALUE!</v>
      </c>
      <c r="H17" s="112" t="e">
        <f ca="1">IF(VLOOKUP($A$2,Table1[[Practice no.]:[7 
Dis]],25,FALSE)="N/A","",VLOOKUP(VLOOKUP($A$2,Table1[[Practice no.]:[7 
Dis]],25,FALSE),List!$A$2:$B$3,2,FALSE))</f>
        <v>#VALUE!</v>
      </c>
      <c r="I17" s="112" t="e">
        <f ca="1">IF(VLOOKUP($A$2,Table1[[Practice no.]:[8 
Mat]],26,FALSE)="N/A","",VLOOKUP(VLOOKUP($A$2,Table1[[Practice no.]:[8 
Mat]],26,FALSE),List!$A$2:$B$3,2,FALSE))</f>
        <v>#VALUE!</v>
      </c>
      <c r="J17" s="112" t="e">
        <f ca="1">IF(VLOOKUP($A$2,Table1[[Practice no.]:[9 
Inc]],27,FALSE)="N/A","",VLOOKUP(VLOOKUP($A$2,Table1[[Practice no.]:[9 
Inc]],27,FALSE),List!$A$2:$B$3,2,FALSE))</f>
        <v>#VALUE!</v>
      </c>
      <c r="K17" s="112" t="e">
        <f ca="1">IF(VLOOKUP($A$2,Table1[[Practice no.]:[10 Con]],28,FALSE)="N/A","",VLOOKUP(VLOOKUP($A$2,Table1[[Practice no.]:[10 Con]],28,FALSE),List!$A$2:$B$3,2,FALSE))</f>
        <v>#VALUE!</v>
      </c>
      <c r="L17" s="112" t="e">
        <f ca="1">IF(VLOOKUP($A$2,Table1[[Practice no.]:[11 Saf]],29,FALSE)="N/A","",VLOOKUP(VLOOKUP($A$2,Table1[[Practice no.]:[11 Saf]],29,FALSE),List!$A$2:$B$3,2,FALSE))</f>
        <v>#VALUE!</v>
      </c>
      <c r="M17" s="112" t="e">
        <f ca="1">IF(VLOOKUP($A$2,Table1[[Practice no.]:[12 Aff]],30,FALSE)="N/A","",VLOOKUP(VLOOKUP($A$2,Table1[[Practice no.]:[12 Aff]],30,FALSE),List!$A$2:$B$3,2,FALSE))</f>
        <v>#VALUE!</v>
      </c>
      <c r="N17" s="138"/>
    </row>
    <row r="18" spans="1:14" ht="125.85" customHeight="1">
      <c r="A18" s="278" t="s">
        <v>516</v>
      </c>
      <c r="B18" s="298" t="s">
        <v>925</v>
      </c>
      <c r="C18" s="299"/>
      <c r="D18" s="299"/>
      <c r="E18" s="299"/>
      <c r="F18" s="299"/>
      <c r="G18" s="299"/>
      <c r="H18" s="299"/>
      <c r="I18" s="299"/>
      <c r="J18" s="299"/>
      <c r="K18" s="299"/>
      <c r="L18" s="299"/>
      <c r="M18" s="300"/>
      <c r="N18" s="133"/>
    </row>
    <row r="19" spans="1:14" ht="285.75" customHeight="1" thickBot="1">
      <c r="A19" s="279"/>
      <c r="B19" s="301"/>
      <c r="C19" s="302"/>
      <c r="D19" s="302"/>
      <c r="E19" s="302"/>
      <c r="F19" s="302"/>
      <c r="G19" s="302"/>
      <c r="H19" s="302"/>
      <c r="I19" s="302"/>
      <c r="J19" s="302"/>
      <c r="K19" s="302"/>
      <c r="L19" s="302"/>
      <c r="M19" s="303"/>
      <c r="N19" s="133"/>
    </row>
    <row r="20" spans="1:14" ht="217.35" customHeight="1">
      <c r="A20" s="304" t="s">
        <v>518</v>
      </c>
      <c r="B20" s="120"/>
      <c r="C20" s="121"/>
      <c r="D20" s="121"/>
      <c r="E20" s="121"/>
      <c r="F20" s="121"/>
      <c r="G20" s="121"/>
      <c r="H20" s="121"/>
      <c r="I20" s="121"/>
      <c r="J20" s="121"/>
      <c r="K20" s="121"/>
      <c r="L20" s="121"/>
      <c r="M20" s="124"/>
      <c r="N20" s="134"/>
    </row>
    <row r="21" spans="1:14" ht="13.35" customHeight="1">
      <c r="A21" s="338"/>
      <c r="B21" s="390" t="s">
        <v>926</v>
      </c>
      <c r="C21" s="388"/>
      <c r="D21" s="388"/>
      <c r="E21" s="388"/>
      <c r="F21" s="388"/>
      <c r="G21" s="177"/>
      <c r="H21" s="177"/>
      <c r="I21" s="177"/>
      <c r="J21" s="177"/>
      <c r="K21" s="177"/>
      <c r="L21" s="177"/>
      <c r="M21" s="178"/>
      <c r="N21" s="127"/>
    </row>
    <row r="22" spans="1:14">
      <c r="A22" s="338"/>
      <c r="B22" s="336"/>
      <c r="C22" s="337"/>
      <c r="D22" s="337"/>
      <c r="E22" s="337"/>
      <c r="F22" s="337"/>
      <c r="G22" s="337"/>
      <c r="H22" s="119"/>
      <c r="I22" s="119"/>
      <c r="J22" s="122"/>
      <c r="K22" s="116"/>
      <c r="L22" s="116"/>
      <c r="M22" s="117"/>
      <c r="N22" s="116"/>
    </row>
    <row r="23" spans="1:14">
      <c r="A23" s="338"/>
      <c r="B23" s="336"/>
      <c r="C23" s="337"/>
      <c r="D23" s="337"/>
      <c r="E23" s="337"/>
      <c r="F23" s="337"/>
      <c r="G23" s="337"/>
      <c r="H23" s="337"/>
      <c r="I23" s="337"/>
      <c r="J23" s="337"/>
      <c r="K23" s="337"/>
      <c r="L23" s="337"/>
      <c r="M23" s="343"/>
      <c r="N23" s="116"/>
    </row>
    <row r="24" spans="1:14">
      <c r="A24" s="338"/>
      <c r="B24" s="118"/>
      <c r="C24" s="119"/>
      <c r="D24" s="119"/>
      <c r="E24" s="119"/>
      <c r="F24" s="119"/>
      <c r="G24" s="119"/>
      <c r="H24" s="119"/>
      <c r="I24" s="119"/>
      <c r="J24" s="122"/>
      <c r="K24" s="116"/>
      <c r="L24" s="116"/>
      <c r="M24" s="117"/>
      <c r="N24" s="116"/>
    </row>
    <row r="25" spans="1:14" ht="14.1" thickBot="1">
      <c r="A25" s="305"/>
      <c r="B25" s="339"/>
      <c r="C25" s="340"/>
      <c r="D25" s="340"/>
      <c r="E25" s="340"/>
      <c r="F25" s="340"/>
      <c r="G25" s="340"/>
      <c r="H25" s="340"/>
      <c r="I25" s="340"/>
      <c r="J25" s="340"/>
      <c r="K25" s="340"/>
      <c r="L25" s="340"/>
      <c r="M25" s="176"/>
      <c r="N25" s="119"/>
    </row>
    <row r="26" spans="1:14" ht="14.1" thickBot="1">
      <c r="A26" s="278" t="s">
        <v>57</v>
      </c>
      <c r="B26" s="295"/>
      <c r="C26" s="296"/>
      <c r="D26" s="296"/>
      <c r="E26" s="296"/>
      <c r="F26" s="296"/>
      <c r="G26" s="296"/>
      <c r="H26" s="296"/>
      <c r="I26" s="296"/>
      <c r="J26" s="296"/>
      <c r="K26" s="296"/>
      <c r="L26" s="296"/>
      <c r="M26" s="297"/>
      <c r="N26" s="125"/>
    </row>
    <row r="27" spans="1:14" ht="32.1" customHeight="1" thickBot="1">
      <c r="A27" s="294"/>
      <c r="C27" s="286" t="s">
        <v>42</v>
      </c>
      <c r="D27" s="287"/>
      <c r="E27" s="105" t="e">
        <f ca="1">IF(VLOOKUP($A$2,Table1[[Practice no.]:[1]],31,FALSE)="N/A","",VLOOKUP($A$2,Table1[[Practice no.]:[1]],31,FALSE))</f>
        <v>#VALUE!</v>
      </c>
      <c r="F27" s="286" t="s">
        <v>520</v>
      </c>
      <c r="G27" s="287"/>
      <c r="H27" s="105" t="e">
        <f ca="1">IF(VLOOKUP($A$2,Table1[[Practice no.]:[7]],37,FALSE)="N/A","",VLOOKUP($A$2,Table1[[Practice no.]:[7]],37,FALSE))</f>
        <v>#VALUE!</v>
      </c>
      <c r="M27" s="107"/>
    </row>
    <row r="28" spans="1:14" ht="32.1" customHeight="1" thickBot="1">
      <c r="A28" s="294"/>
      <c r="C28" s="286" t="s">
        <v>44</v>
      </c>
      <c r="D28" s="287"/>
      <c r="E28" s="105" t="e">
        <f ca="1">IF(VLOOKUP($A$2,Table1[[Practice no.]:[2]],32,FALSE)="N/A","",VLOOKUP($A$2,Table1[[Practice no.]:[2]],32,FALSE))</f>
        <v>#VALUE!</v>
      </c>
      <c r="F28" s="286" t="s">
        <v>45</v>
      </c>
      <c r="G28" s="287"/>
      <c r="H28" s="105" t="e">
        <f ca="1">IF(VLOOKUP($A$2,Table1[[Practice no.]:[8]],38,FALSE)="N/A","",VLOOKUP($A$2,Table1[[Practice no.]:[8]],38,FALSE))</f>
        <v>#VALUE!</v>
      </c>
      <c r="M28" s="107"/>
    </row>
    <row r="29" spans="1:14" ht="32.1" customHeight="1" thickBot="1">
      <c r="A29" s="294"/>
      <c r="C29" s="286" t="s">
        <v>46</v>
      </c>
      <c r="D29" s="287"/>
      <c r="E29" s="105" t="e">
        <f ca="1">IF(VLOOKUP($A$2,Table1[[Practice no.]:[3]],33,FALSE)="N/A","",VLOOKUP($A$2,Table1[[Practice no.]:[3]],33,FALSE))</f>
        <v>#VALUE!</v>
      </c>
      <c r="F29" s="286" t="s">
        <v>47</v>
      </c>
      <c r="G29" s="287"/>
      <c r="H29" s="105" t="e">
        <f ca="1">IF(VLOOKUP($A$2,Table1[[Practice no.]:[9]],39,FALSE)="N/A","",VLOOKUP($A$2,Table1[[Practice no.]:[9]],39,FALSE))</f>
        <v>#VALUE!</v>
      </c>
      <c r="M29" s="107"/>
    </row>
    <row r="30" spans="1:14" ht="32.1" customHeight="1" thickBot="1">
      <c r="A30" s="294"/>
      <c r="C30" s="286" t="s">
        <v>48</v>
      </c>
      <c r="D30" s="287"/>
      <c r="E30" s="105" t="e">
        <f ca="1">IF(VLOOKUP($A$2,Table1[[Practice no.]:[4]],34,FALSE)="N/A","",VLOOKUP($A$2,Table1[[Practice no.]:[4]],34,FALSE))</f>
        <v>#VALUE!</v>
      </c>
      <c r="F30" s="286" t="s">
        <v>49</v>
      </c>
      <c r="G30" s="287"/>
      <c r="H30" s="105" t="e">
        <f ca="1">IF(VLOOKUP($A$2,Table1[[Practice no.]:[10]],40,FALSE)="N/A","",VLOOKUP($A$2,Table1[[Practice no.]:[10]],40,FALSE))</f>
        <v>#VALUE!</v>
      </c>
      <c r="M30" s="107"/>
    </row>
    <row r="31" spans="1:14" ht="32.1" customHeight="1" thickBot="1">
      <c r="A31" s="294"/>
      <c r="C31" s="286" t="s">
        <v>50</v>
      </c>
      <c r="D31" s="287"/>
      <c r="E31" s="105" t="e">
        <f ca="1">IF(VLOOKUP($A$2,Table1[[Practice no.]:[5]],35,FALSE)="N/A","",VLOOKUP($A$2,Table1[[Practice no.]:[5]],35,FALSE))</f>
        <v>#VALUE!</v>
      </c>
      <c r="F31" s="286" t="s">
        <v>51</v>
      </c>
      <c r="G31" s="287"/>
      <c r="H31" s="105" t="e">
        <f ca="1">IF(VLOOKUP($A$2,Table1[[Practice no.]:[11]],41,FALSE)="N/A","",VLOOKUP($A$2,Table1[[Practice no.]:[11]],41,FALSE))</f>
        <v>#VALUE!</v>
      </c>
      <c r="M31" s="107"/>
    </row>
    <row r="32" spans="1:14" ht="32.1" customHeight="1" thickBot="1">
      <c r="A32" s="294"/>
      <c r="C32" s="286" t="s">
        <v>52</v>
      </c>
      <c r="D32" s="287"/>
      <c r="E32" s="105" t="e">
        <f ca="1">IF(VLOOKUP($A$2,Table1[[Practice no.]:[6]],36,FALSE)="N/A","",VLOOKUP($A$2,Table1[[Practice no.]:[6]],36,FALSE))</f>
        <v>#VALUE!</v>
      </c>
      <c r="F32" s="286" t="s">
        <v>53</v>
      </c>
      <c r="G32" s="287"/>
      <c r="H32" s="105" t="e">
        <f ca="1">IF(VLOOKUP($A$2,Table1[[Practice no.]:[12]],42,FALSE)="N/A","",VLOOKUP($A$2,Table1[[Practice no.]:[12]],42,FALSE))</f>
        <v>#VALUE!</v>
      </c>
      <c r="M32" s="107"/>
    </row>
    <row r="33" spans="1:14" ht="14.1" thickBot="1">
      <c r="A33" s="279"/>
      <c r="B33" s="288"/>
      <c r="C33" s="289"/>
      <c r="D33" s="289"/>
      <c r="E33" s="289"/>
      <c r="F33" s="289"/>
      <c r="G33" s="289"/>
      <c r="H33" s="289"/>
      <c r="I33" s="289"/>
      <c r="J33" s="289"/>
      <c r="K33" s="289"/>
      <c r="L33" s="289"/>
      <c r="M33" s="290"/>
      <c r="N33" s="125"/>
    </row>
    <row r="34" spans="1:14" ht="252.75" customHeight="1" thickBot="1">
      <c r="A34" s="92" t="s">
        <v>521</v>
      </c>
      <c r="B34" s="291" t="s">
        <v>927</v>
      </c>
      <c r="C34" s="292"/>
      <c r="D34" s="292"/>
      <c r="E34" s="292"/>
      <c r="F34" s="292"/>
      <c r="G34" s="292"/>
      <c r="H34" s="292"/>
      <c r="I34" s="292"/>
      <c r="J34" s="292"/>
      <c r="K34" s="292"/>
      <c r="L34" s="292"/>
      <c r="M34" s="293"/>
      <c r="N34" s="122"/>
    </row>
    <row r="35" spans="1:14" ht="80.849999999999994" customHeight="1">
      <c r="A35" s="278" t="s">
        <v>523</v>
      </c>
      <c r="B35" s="394" t="s">
        <v>928</v>
      </c>
      <c r="C35" s="362"/>
      <c r="D35" s="362"/>
      <c r="E35" s="362"/>
      <c r="F35" s="362"/>
      <c r="G35" s="362"/>
      <c r="H35" s="362"/>
      <c r="I35" s="362"/>
      <c r="J35" s="362"/>
      <c r="K35" s="362"/>
      <c r="L35" s="362"/>
      <c r="M35" s="363"/>
      <c r="N35" s="133"/>
    </row>
    <row r="36" spans="1:14" ht="193.35" customHeight="1" thickBot="1">
      <c r="A36" s="279"/>
      <c r="B36" s="364"/>
      <c r="C36" s="365"/>
      <c r="D36" s="365"/>
      <c r="E36" s="365"/>
      <c r="F36" s="365"/>
      <c r="G36" s="365"/>
      <c r="H36" s="365"/>
      <c r="I36" s="365"/>
      <c r="J36" s="365"/>
      <c r="K36" s="365"/>
      <c r="L36" s="365"/>
      <c r="M36" s="366"/>
      <c r="N36" s="133"/>
    </row>
  </sheetData>
  <sheetProtection sheet="1" objects="1" scenarios="1"/>
  <mergeCells count="48">
    <mergeCell ref="B2:M2"/>
    <mergeCell ref="O2:Q2"/>
    <mergeCell ref="S2:U2"/>
    <mergeCell ref="B3:M3"/>
    <mergeCell ref="A4:A14"/>
    <mergeCell ref="B4:M4"/>
    <mergeCell ref="C5:D6"/>
    <mergeCell ref="C7:D8"/>
    <mergeCell ref="F7:G7"/>
    <mergeCell ref="F8:G8"/>
    <mergeCell ref="C9:D10"/>
    <mergeCell ref="G9:H9"/>
    <mergeCell ref="G10:H10"/>
    <mergeCell ref="C11:D12"/>
    <mergeCell ref="F11:G11"/>
    <mergeCell ref="H11:I11"/>
    <mergeCell ref="F12:G12"/>
    <mergeCell ref="H12:I12"/>
    <mergeCell ref="B13:M13"/>
    <mergeCell ref="B14:M14"/>
    <mergeCell ref="A15:A17"/>
    <mergeCell ref="A18:A19"/>
    <mergeCell ref="B18:M19"/>
    <mergeCell ref="B25:G25"/>
    <mergeCell ref="H25:L25"/>
    <mergeCell ref="A26:A33"/>
    <mergeCell ref="B26:M26"/>
    <mergeCell ref="C27:D27"/>
    <mergeCell ref="F27:G27"/>
    <mergeCell ref="C28:D28"/>
    <mergeCell ref="F28:G28"/>
    <mergeCell ref="C29:D29"/>
    <mergeCell ref="F29:G29"/>
    <mergeCell ref="A20:A25"/>
    <mergeCell ref="B21:F21"/>
    <mergeCell ref="B22:G22"/>
    <mergeCell ref="B23:G23"/>
    <mergeCell ref="H23:M23"/>
    <mergeCell ref="B33:M33"/>
    <mergeCell ref="B34:M34"/>
    <mergeCell ref="A35:A36"/>
    <mergeCell ref="B35:M36"/>
    <mergeCell ref="C30:D30"/>
    <mergeCell ref="F30:G30"/>
    <mergeCell ref="C31:D31"/>
    <mergeCell ref="F31:G31"/>
    <mergeCell ref="C32:D32"/>
    <mergeCell ref="F32:G32"/>
  </mergeCells>
  <pageMargins left="0.7" right="0.7" top="0.75" bottom="0.75" header="0.3" footer="0.3"/>
  <headerFooter>
    <oddFooter>&amp;C_x000D_&amp;1#&amp;"Calibri"&amp;8&amp;K000000 INTERNAL. This information is accessible to ADB Management and staff. It may be shared outside ADB with appropriate permission.</oddFooter>
  </headerFooter>
  <drawing r:id="rId1"/>
</worksheet>
</file>

<file path=xl/worksheets/sheet8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490AB8E-D517-4D92-9AA7-910968A345D9}">
  <sheetPr codeName="Sheet79"/>
  <dimension ref="A1:U36"/>
  <sheetViews>
    <sheetView zoomScale="70" zoomScaleNormal="70" workbookViewId="0">
      <pane ySplit="2" topLeftCell="A31" activePane="bottomLeft" state="frozen"/>
      <selection pane="bottomLeft" activeCell="A2" sqref="A2"/>
      <selection activeCell="A2" sqref="A2"/>
    </sheetView>
  </sheetViews>
  <sheetFormatPr defaultColWidth="8.85546875" defaultRowHeight="12.95"/>
  <cols>
    <col min="1" max="1" width="15.28515625" style="106" customWidth="1"/>
    <col min="2" max="13" width="11.85546875" style="106" customWidth="1"/>
    <col min="14" max="14" width="5.140625" style="106" customWidth="1"/>
    <col min="15" max="16" width="8.85546875" style="106"/>
    <col min="17" max="17" width="8.85546875" style="106" customWidth="1"/>
    <col min="18" max="18" width="2.28515625" style="106" customWidth="1"/>
    <col min="19" max="16384" width="8.85546875" style="106"/>
  </cols>
  <sheetData>
    <row r="1" spans="1:21" ht="14.1" thickBot="1"/>
    <row r="2" spans="1:21" ht="32.1" customHeight="1" thickBot="1">
      <c r="A2" s="89" t="e" cm="1">
        <f t="array" aca="1" ref="A2" ca="1">MID(CELL("filename",A2),FIND("]",CELL("filename",A2))+1,255)</f>
        <v>#VALUE!</v>
      </c>
      <c r="B2" s="318" t="e">
        <f ca="1">IF(VLOOKUP(A2,'Raw Data'!C6:D154,2,FALSE)="","",VLOOKUP(A2,'Raw Data'!C6:D154,2,FALSE))</f>
        <v>#VALUE!</v>
      </c>
      <c r="C2" s="319"/>
      <c r="D2" s="319"/>
      <c r="E2" s="319"/>
      <c r="F2" s="319"/>
      <c r="G2" s="319"/>
      <c r="H2" s="319"/>
      <c r="I2" s="319"/>
      <c r="J2" s="319"/>
      <c r="K2" s="319"/>
      <c r="L2" s="319"/>
      <c r="M2" s="320"/>
      <c r="N2" s="136"/>
      <c r="O2" s="386" t="str">
        <f>HYPERLINK("#'National level'!A15","Back to National level sheet")</f>
        <v>Back to National level sheet</v>
      </c>
      <c r="P2" s="321"/>
      <c r="Q2" s="321"/>
      <c r="S2" s="387" t="str">
        <f>HYPERLINK("#'Project level'!A21","Back to Project level sheet")</f>
        <v>Back to Project level sheet</v>
      </c>
      <c r="T2" s="387"/>
      <c r="U2" s="387"/>
    </row>
    <row r="3" spans="1:21" ht="174" customHeight="1" thickBot="1">
      <c r="A3" s="90" t="s">
        <v>500</v>
      </c>
      <c r="B3" s="323" t="s">
        <v>929</v>
      </c>
      <c r="C3" s="324"/>
      <c r="D3" s="324"/>
      <c r="E3" s="324"/>
      <c r="F3" s="324"/>
      <c r="G3" s="324"/>
      <c r="H3" s="324"/>
      <c r="I3" s="324"/>
      <c r="J3" s="324"/>
      <c r="K3" s="324"/>
      <c r="L3" s="324"/>
      <c r="M3" s="325"/>
      <c r="N3" s="122"/>
    </row>
    <row r="4" spans="1:21" ht="14.1" thickBot="1">
      <c r="A4" s="278" t="s">
        <v>502</v>
      </c>
      <c r="B4" s="295"/>
      <c r="C4" s="296"/>
      <c r="D4" s="296"/>
      <c r="E4" s="296"/>
      <c r="F4" s="296"/>
      <c r="G4" s="296"/>
      <c r="H4" s="296"/>
      <c r="I4" s="296"/>
      <c r="J4" s="296"/>
      <c r="K4" s="296"/>
      <c r="L4" s="296"/>
      <c r="M4" s="297"/>
      <c r="N4" s="125"/>
    </row>
    <row r="5" spans="1:21" ht="26.85" customHeight="1" thickBot="1">
      <c r="A5" s="294"/>
      <c r="C5" s="326" t="s">
        <v>77</v>
      </c>
      <c r="D5" s="327"/>
      <c r="E5" s="93" t="s">
        <v>78</v>
      </c>
      <c r="F5" s="93" t="s">
        <v>79</v>
      </c>
      <c r="G5" s="93" t="s">
        <v>80</v>
      </c>
      <c r="H5" s="93" t="s">
        <v>81</v>
      </c>
      <c r="I5" s="93" t="s">
        <v>82</v>
      </c>
      <c r="M5" s="107"/>
    </row>
    <row r="6" spans="1:21" ht="15" thickBot="1">
      <c r="A6" s="294"/>
      <c r="C6" s="328"/>
      <c r="D6" s="329"/>
      <c r="E6" s="94" t="e">
        <f ca="1">IF(VLOOKUP($A$2,Table1[[Practice no.]:[Mt]],3,FALSE)="N/A","",VLOOKUP($A$2,Table1[[Practice no.]:[Mt]],3,FALSE))</f>
        <v>#VALUE!</v>
      </c>
      <c r="F6" s="94" t="e">
        <f ca="1">IF(VLOOKUP($A$2,Table1[[Practice no.]:[F]],4,FALSE)="N/A","",VLOOKUP($A$2,Table1[[Practice no.]:[F]],4,FALSE))</f>
        <v>#VALUE!</v>
      </c>
      <c r="G6" s="94" t="e">
        <f ca="1">IF(VLOOKUP($A$2,Table1[[Practice no.]:[A]],5,FALSE)="N/A","",VLOOKUP($A$2,Table1[[Practice no.]:[A]],5,FALSE))</f>
        <v>#VALUE!</v>
      </c>
      <c r="H6" s="94" t="e">
        <f ca="1">IF(VLOOKUP($A$2,Table1[[Practice no.]:[T]],6,FALSE)="N/A","",VLOOKUP($A$2,Table1[[Practice no.]:[T]],6,FALSE))</f>
        <v>#VALUE!</v>
      </c>
      <c r="I6" s="94" t="e">
        <f ca="1">IF(VLOOKUP($A$2,Table1[[Practice no.]:[PI]],7,FALSE)="N/A","",VLOOKUP($A$2,Table1[[Practice no.]:[PI]],7,FALSE))</f>
        <v>#VALUE!</v>
      </c>
      <c r="M6" s="107"/>
    </row>
    <row r="7" spans="1:21" ht="26.85" customHeight="1" thickBot="1">
      <c r="A7" s="294"/>
      <c r="C7" s="326" t="s">
        <v>83</v>
      </c>
      <c r="D7" s="327"/>
      <c r="E7" s="95" t="s">
        <v>84</v>
      </c>
      <c r="F7" s="330" t="s">
        <v>85</v>
      </c>
      <c r="G7" s="331"/>
      <c r="H7" s="95" t="s">
        <v>86</v>
      </c>
      <c r="I7" s="95" t="s">
        <v>87</v>
      </c>
      <c r="M7" s="107"/>
    </row>
    <row r="8" spans="1:21" ht="15" thickBot="1">
      <c r="A8" s="294"/>
      <c r="C8" s="328"/>
      <c r="D8" s="329"/>
      <c r="E8" s="94" t="e">
        <f ca="1">IF(VLOOKUP($A$2,Table1[[Practice no.]:[LR]],8,FALSE)="N/A","",VLOOKUP(A$2,Table1[[Practice no.]:[LR]],8,FALSE))</f>
        <v>#VALUE!</v>
      </c>
      <c r="F8" s="311" t="e">
        <f ca="1">IF(VLOOKUP($A$2,Table1[[Practice no.]:[PH]],9,FALSE)="N/A","",VLOOKUP($A$2,Table1[[Practice no.]:[PH]],9,FALSE))</f>
        <v>#VALUE!</v>
      </c>
      <c r="G8" s="312"/>
      <c r="H8" s="94" t="e">
        <f ca="1">IF(VLOOKUP($A$2,Table1[[Practice no.]:[EH]],10,FALSE)="N/A","",VLOOKUP($A$2,Table1[[Practice no.]:[EH]],10,FALSE))</f>
        <v>#VALUE!</v>
      </c>
      <c r="I8" s="94" t="e">
        <f ca="1">IF(VLOOKUP($A$2,Table1[[Practice no.]:[UR]],11,FALSE)="N/A","",VLOOKUP($A$2,Table1[[Practice no.]:[UR]],11,FALSE))</f>
        <v>#VALUE!</v>
      </c>
      <c r="M8" s="107"/>
    </row>
    <row r="9" spans="1:21" ht="26.85" customHeight="1" thickBot="1">
      <c r="A9" s="294"/>
      <c r="C9" s="332" t="s">
        <v>88</v>
      </c>
      <c r="D9" s="333"/>
      <c r="E9" s="95" t="s">
        <v>89</v>
      </c>
      <c r="F9" s="95" t="s">
        <v>90</v>
      </c>
      <c r="G9" s="330" t="s">
        <v>91</v>
      </c>
      <c r="H9" s="331"/>
      <c r="I9" s="95" t="s">
        <v>92</v>
      </c>
      <c r="M9" s="107"/>
    </row>
    <row r="10" spans="1:21" ht="15" thickBot="1">
      <c r="A10" s="294"/>
      <c r="C10" s="334"/>
      <c r="D10" s="335"/>
      <c r="E10" s="94" t="e">
        <f ca="1">IF(VLOOKUP($A$2,Table1[[Practice no.]:[P]],12,FALSE)="N/A","",VLOOKUP($A$2,Table1[[Practice no.]:[P]],12,FALSE))</f>
        <v>#VALUE!</v>
      </c>
      <c r="F10" s="94" t="e">
        <f ca="1">IF(VLOOKUP($A$2,Table1[[Practice no.]:[D]],13,FALSE)="N/A","",VLOOKUP($A$2,Table1[[Practice no.]:[D]],13,FALSE))</f>
        <v>#VALUE!</v>
      </c>
      <c r="G10" s="313" t="e">
        <f ca="1">IF(VLOOKUP($A$2,Table1[[Practice no.]:[C]],14,FALSE)="N/A","",VLOOKUP($A$2,Table1[[Practice no.]:[C]],14,FALSE))</f>
        <v>#VALUE!</v>
      </c>
      <c r="H10" s="314"/>
      <c r="I10" s="96" t="e">
        <f ca="1">IF(VLOOKUP($A$2,Table1[[Practice no.]:[M]],15,FALSE)="N/A","",VLOOKUP($A$2,Table1[[Practice no.]:[M]],15,FALSE))</f>
        <v>#VALUE!</v>
      </c>
      <c r="M10" s="107"/>
    </row>
    <row r="11" spans="1:21" ht="14.1" customHeight="1" thickBot="1">
      <c r="A11" s="294"/>
      <c r="C11" s="332" t="s">
        <v>93</v>
      </c>
      <c r="D11" s="333"/>
      <c r="E11" s="95" t="s">
        <v>94</v>
      </c>
      <c r="F11" s="330" t="s">
        <v>95</v>
      </c>
      <c r="G11" s="331"/>
      <c r="H11" s="330" t="s">
        <v>96</v>
      </c>
      <c r="I11" s="331"/>
      <c r="M11" s="107"/>
    </row>
    <row r="12" spans="1:21" ht="15" thickBot="1">
      <c r="A12" s="294"/>
      <c r="C12" s="334"/>
      <c r="D12" s="335"/>
      <c r="E12" s="94" t="e">
        <f ca="1">IF(VLOOKUP($A$2,Table1[[Practice no.]:[In]],16,FALSE)="N/A","",VLOOKUP($A$2,Table1[[Practice no.]:[In]],16,FALSE))</f>
        <v>#VALUE!</v>
      </c>
      <c r="F12" s="311" t="e">
        <f ca="1">IF(VLOOKUP($A$2,Table1[[Practice no.]:[Pr]],17,FALSE)="N/A","",VLOOKUP($A$2,Table1[[Practice no.]:[Pr]],17,FALSE))</f>
        <v>#VALUE!</v>
      </c>
      <c r="G12" s="312"/>
      <c r="H12" s="313" t="e">
        <f ca="1">IF(VLOOKUP($A$2,Table1[[Practice no.]:[Tr]],18,FALSE)="N/A","",VLOOKUP($A$2,Table1[[Practice no.]:[Tr]],18,FALSE))</f>
        <v>#VALUE!</v>
      </c>
      <c r="I12" s="314"/>
      <c r="M12" s="107"/>
    </row>
    <row r="13" spans="1:21">
      <c r="A13" s="294"/>
      <c r="B13" s="315"/>
      <c r="C13" s="316"/>
      <c r="D13" s="316"/>
      <c r="E13" s="316"/>
      <c r="F13" s="316"/>
      <c r="G13" s="316"/>
      <c r="H13" s="316"/>
      <c r="I13" s="316"/>
      <c r="J13" s="316"/>
      <c r="K13" s="316"/>
      <c r="L13" s="316"/>
      <c r="M13" s="317"/>
      <c r="N13" s="125"/>
    </row>
    <row r="14" spans="1:21" ht="14.1" thickBot="1">
      <c r="A14" s="279"/>
      <c r="B14" s="288"/>
      <c r="C14" s="289"/>
      <c r="D14" s="289"/>
      <c r="E14" s="289"/>
      <c r="F14" s="289"/>
      <c r="G14" s="289"/>
      <c r="H14" s="289"/>
      <c r="I14" s="289"/>
      <c r="J14" s="289"/>
      <c r="K14" s="289"/>
      <c r="L14" s="289"/>
      <c r="M14" s="290"/>
      <c r="N14" s="125"/>
    </row>
    <row r="15" spans="1:21">
      <c r="A15" s="278" t="s">
        <v>503</v>
      </c>
      <c r="B15" s="97">
        <v>1</v>
      </c>
      <c r="C15" s="97">
        <v>2</v>
      </c>
      <c r="D15" s="97">
        <v>3</v>
      </c>
      <c r="E15" s="98">
        <v>4</v>
      </c>
      <c r="F15" s="98">
        <v>5</v>
      </c>
      <c r="G15" s="98">
        <v>6</v>
      </c>
      <c r="H15" s="99">
        <v>7</v>
      </c>
      <c r="I15" s="99">
        <v>8</v>
      </c>
      <c r="J15" s="99">
        <v>9</v>
      </c>
      <c r="K15" s="100">
        <v>10</v>
      </c>
      <c r="L15" s="100">
        <v>11</v>
      </c>
      <c r="M15" s="100">
        <v>12</v>
      </c>
      <c r="N15" s="137"/>
    </row>
    <row r="16" spans="1:21" ht="17.100000000000001" thickBot="1">
      <c r="A16" s="294"/>
      <c r="B16" s="101" t="s">
        <v>504</v>
      </c>
      <c r="C16" s="101" t="s">
        <v>505</v>
      </c>
      <c r="D16" s="101" t="s">
        <v>506</v>
      </c>
      <c r="E16" s="102" t="s">
        <v>507</v>
      </c>
      <c r="F16" s="102" t="s">
        <v>508</v>
      </c>
      <c r="G16" s="102" t="s">
        <v>509</v>
      </c>
      <c r="H16" s="103" t="s">
        <v>510</v>
      </c>
      <c r="I16" s="103" t="s">
        <v>511</v>
      </c>
      <c r="J16" s="103" t="s">
        <v>512</v>
      </c>
      <c r="K16" s="104" t="s">
        <v>513</v>
      </c>
      <c r="L16" s="104" t="s">
        <v>514</v>
      </c>
      <c r="M16" s="104" t="s">
        <v>515</v>
      </c>
      <c r="N16" s="137"/>
    </row>
    <row r="17" spans="1:14" ht="23.1" customHeight="1" thickBot="1">
      <c r="A17" s="279"/>
      <c r="B17" s="112" t="e">
        <f ca="1">IF(VLOOKUP($A$2,Table1[[Practice no.]:[ 1 C02]],19,FALSE)="N/A","",VLOOKUP(VLOOKUP($A$2,Table1[[Practice no.]:[ 1 C02]],19,FALSE),List!$A$2:$B$3,2,FALSE))</f>
        <v>#VALUE!</v>
      </c>
      <c r="C17" s="112" t="e">
        <f ca="1">IF(VLOOKUP($A$2,Table1[[Practice no.]:[2 Res]],20,FALSE)="N/A","",VLOOKUP(VLOOKUP($A$2,Table1[[Practice no.]:[2 Res]],20,FALSE),List!$A$2:$B$3,2,FALSE))</f>
        <v>#VALUE!</v>
      </c>
      <c r="D17" s="112" t="e">
        <f ca="1">IF(VLOOKUP($A$2,Table1[[Practice no.]:[3 W&amp;L]],21,FALSE)="N/A","",VLOOKUP(VLOOKUP($A$2,Table1[[Practice no.]:[3 W&amp;L]],21,FALSE),List!$A$2:$B$3,2,FALSE))</f>
        <v>#VALUE!</v>
      </c>
      <c r="E17" s="112" t="e">
        <f ca="1">IF(VLOOKUP($A$2,Table1[[Practice no.]:[4 
Pol]],22,FALSE)="N/A","",VLOOKUP(VLOOKUP($A$2,Table1[[Practice no.]:[4 
Pol]],22,FALSE),List!$A$2:$B$3,2,FALSE))</f>
        <v>#VALUE!</v>
      </c>
      <c r="F17" s="112" t="e">
        <f ca="1">IF(VLOOKUP($A$2,Table1[[Practice no.]:[5 QoL]],23,FALSE)="N/A","",VLOOKUP(VLOOKUP($A$2,Table1[[Practice no.]:[5 QoL]],23,FALSE),List!$A$2:$B$3,2,FALSE))</f>
        <v>#VALUE!</v>
      </c>
      <c r="G17" s="112" t="e">
        <f ca="1">IF(VLOOKUP($A$2,Table1[[Practice no.]:[6 
Bio]],24,FALSE)="N/A","",VLOOKUP(VLOOKUP($A$2,Table1[[Practice no.]:[6 
Bio]],24,FALSE),List!$A$2:$B$3,2,FALSE))</f>
        <v>#VALUE!</v>
      </c>
      <c r="H17" s="112" t="e">
        <f ca="1">IF(VLOOKUP($A$2,Table1[[Practice no.]:[7 
Dis]],25,FALSE)="N/A","",VLOOKUP(VLOOKUP($A$2,Table1[[Practice no.]:[7 
Dis]],25,FALSE),List!$A$2:$B$3,2,FALSE))</f>
        <v>#VALUE!</v>
      </c>
      <c r="I17" s="112" t="e">
        <f ca="1">IF(VLOOKUP($A$2,Table1[[Practice no.]:[8 
Mat]],26,FALSE)="N/A","",VLOOKUP(VLOOKUP($A$2,Table1[[Practice no.]:[8 
Mat]],26,FALSE),List!$A$2:$B$3,2,FALSE))</f>
        <v>#VALUE!</v>
      </c>
      <c r="J17" s="112" t="e">
        <f ca="1">IF(VLOOKUP($A$2,Table1[[Practice no.]:[9 
Inc]],27,FALSE)="N/A","",VLOOKUP(VLOOKUP($A$2,Table1[[Practice no.]:[9 
Inc]],27,FALSE),List!$A$2:$B$3,2,FALSE))</f>
        <v>#VALUE!</v>
      </c>
      <c r="K17" s="112" t="e">
        <f ca="1">IF(VLOOKUP($A$2,Table1[[Practice no.]:[10 Con]],28,FALSE)="N/A","",VLOOKUP(VLOOKUP($A$2,Table1[[Practice no.]:[10 Con]],28,FALSE),List!$A$2:$B$3,2,FALSE))</f>
        <v>#VALUE!</v>
      </c>
      <c r="L17" s="112" t="e">
        <f ca="1">IF(VLOOKUP($A$2,Table1[[Practice no.]:[11 Saf]],29,FALSE)="N/A","",VLOOKUP(VLOOKUP($A$2,Table1[[Practice no.]:[11 Saf]],29,FALSE),List!$A$2:$B$3,2,FALSE))</f>
        <v>#VALUE!</v>
      </c>
      <c r="M17" s="112" t="e">
        <f ca="1">IF(VLOOKUP($A$2,Table1[[Practice no.]:[12 Aff]],30,FALSE)="N/A","",VLOOKUP(VLOOKUP($A$2,Table1[[Practice no.]:[12 Aff]],30,FALSE),List!$A$2:$B$3,2,FALSE))</f>
        <v>#VALUE!</v>
      </c>
      <c r="N17" s="138"/>
    </row>
    <row r="18" spans="1:14" ht="125.85" customHeight="1">
      <c r="A18" s="278" t="s">
        <v>516</v>
      </c>
      <c r="B18" s="298" t="s">
        <v>930</v>
      </c>
      <c r="C18" s="299"/>
      <c r="D18" s="299"/>
      <c r="E18" s="299"/>
      <c r="F18" s="299"/>
      <c r="G18" s="299"/>
      <c r="H18" s="299"/>
      <c r="I18" s="299"/>
      <c r="J18" s="299"/>
      <c r="K18" s="299"/>
      <c r="L18" s="299"/>
      <c r="M18" s="300"/>
      <c r="N18" s="133"/>
    </row>
    <row r="19" spans="1:14" ht="285.75" customHeight="1" thickBot="1">
      <c r="A19" s="279"/>
      <c r="B19" s="301"/>
      <c r="C19" s="302"/>
      <c r="D19" s="302"/>
      <c r="E19" s="302"/>
      <c r="F19" s="302"/>
      <c r="G19" s="302"/>
      <c r="H19" s="302"/>
      <c r="I19" s="302"/>
      <c r="J19" s="302"/>
      <c r="K19" s="302"/>
      <c r="L19" s="302"/>
      <c r="M19" s="303"/>
      <c r="N19" s="133"/>
    </row>
    <row r="20" spans="1:14" ht="128.1" customHeight="1">
      <c r="A20" s="304" t="s">
        <v>518</v>
      </c>
      <c r="B20" s="120"/>
      <c r="C20" s="121"/>
      <c r="D20" s="121"/>
      <c r="E20" s="121"/>
      <c r="F20" s="121"/>
      <c r="G20" s="121"/>
      <c r="H20" s="121"/>
      <c r="I20" s="121"/>
      <c r="J20" s="121"/>
      <c r="K20" s="121"/>
      <c r="L20" s="121"/>
      <c r="M20" s="124"/>
      <c r="N20" s="134"/>
    </row>
    <row r="21" spans="1:14" ht="13.35" customHeight="1">
      <c r="A21" s="338"/>
      <c r="B21" s="390" t="s">
        <v>931</v>
      </c>
      <c r="C21" s="388"/>
      <c r="D21" s="388"/>
      <c r="E21" s="388"/>
      <c r="F21" s="388"/>
      <c r="G21" s="177"/>
      <c r="H21" s="401" t="s">
        <v>932</v>
      </c>
      <c r="I21" s="401"/>
      <c r="J21" s="401"/>
      <c r="K21" s="401"/>
      <c r="L21" s="401"/>
      <c r="M21" s="178"/>
      <c r="N21" s="127"/>
    </row>
    <row r="22" spans="1:14" ht="125.1" customHeight="1">
      <c r="A22" s="338"/>
      <c r="B22" s="336"/>
      <c r="C22" s="337"/>
      <c r="D22" s="337"/>
      <c r="E22" s="337"/>
      <c r="F22" s="337"/>
      <c r="G22" s="337"/>
      <c r="H22" s="119"/>
      <c r="I22" s="119"/>
      <c r="J22" s="122"/>
      <c r="K22" s="116"/>
      <c r="L22" s="116"/>
      <c r="M22" s="117"/>
      <c r="N22" s="116"/>
    </row>
    <row r="23" spans="1:14" ht="13.35" customHeight="1">
      <c r="A23" s="338"/>
      <c r="B23" s="336" t="s">
        <v>933</v>
      </c>
      <c r="C23" s="337"/>
      <c r="D23" s="337"/>
      <c r="E23" s="337"/>
      <c r="F23" s="337"/>
      <c r="G23" s="122"/>
      <c r="H23" s="337"/>
      <c r="I23" s="337"/>
      <c r="J23" s="337"/>
      <c r="K23" s="337"/>
      <c r="L23" s="337"/>
      <c r="M23" s="343"/>
      <c r="N23" s="116"/>
    </row>
    <row r="24" spans="1:14">
      <c r="A24" s="338"/>
      <c r="B24" s="118"/>
      <c r="C24" s="119"/>
      <c r="D24" s="119"/>
      <c r="E24" s="119"/>
      <c r="F24" s="119"/>
      <c r="G24" s="119"/>
      <c r="H24" s="119"/>
      <c r="I24" s="119"/>
      <c r="J24" s="122"/>
      <c r="K24" s="116"/>
      <c r="L24" s="116"/>
      <c r="M24" s="117"/>
      <c r="N24" s="116"/>
    </row>
    <row r="25" spans="1:14" ht="14.1" thickBot="1">
      <c r="A25" s="305"/>
      <c r="B25" s="339"/>
      <c r="C25" s="340"/>
      <c r="D25" s="340"/>
      <c r="E25" s="340"/>
      <c r="F25" s="340"/>
      <c r="G25" s="340"/>
      <c r="H25" s="340"/>
      <c r="I25" s="340"/>
      <c r="J25" s="340"/>
      <c r="K25" s="340"/>
      <c r="L25" s="340"/>
      <c r="M25" s="176"/>
      <c r="N25" s="119"/>
    </row>
    <row r="26" spans="1:14" ht="14.1" thickBot="1">
      <c r="A26" s="278" t="s">
        <v>57</v>
      </c>
      <c r="B26" s="295"/>
      <c r="C26" s="296"/>
      <c r="D26" s="296"/>
      <c r="E26" s="296"/>
      <c r="F26" s="296"/>
      <c r="G26" s="296"/>
      <c r="H26" s="296"/>
      <c r="I26" s="296"/>
      <c r="J26" s="296"/>
      <c r="K26" s="296"/>
      <c r="L26" s="296"/>
      <c r="M26" s="297"/>
      <c r="N26" s="125"/>
    </row>
    <row r="27" spans="1:14" ht="32.1" customHeight="1" thickBot="1">
      <c r="A27" s="294"/>
      <c r="C27" s="286" t="s">
        <v>42</v>
      </c>
      <c r="D27" s="287"/>
      <c r="E27" s="105" t="e">
        <f ca="1">IF(VLOOKUP($A$2,Table1[[Practice no.]:[1]],31,FALSE)="N/A","",VLOOKUP($A$2,Table1[[Practice no.]:[1]],31,FALSE))</f>
        <v>#VALUE!</v>
      </c>
      <c r="F27" s="286" t="s">
        <v>520</v>
      </c>
      <c r="G27" s="287"/>
      <c r="H27" s="105" t="e">
        <f ca="1">IF(VLOOKUP($A$2,Table1[[Practice no.]:[7]],37,FALSE)="N/A","",VLOOKUP($A$2,Table1[[Practice no.]:[7]],37,FALSE))</f>
        <v>#VALUE!</v>
      </c>
      <c r="M27" s="107"/>
    </row>
    <row r="28" spans="1:14" ht="32.1" customHeight="1" thickBot="1">
      <c r="A28" s="294"/>
      <c r="C28" s="286" t="s">
        <v>44</v>
      </c>
      <c r="D28" s="287"/>
      <c r="E28" s="105" t="e">
        <f ca="1">IF(VLOOKUP($A$2,Table1[[Practice no.]:[2]],32,FALSE)="N/A","",VLOOKUP($A$2,Table1[[Practice no.]:[2]],32,FALSE))</f>
        <v>#VALUE!</v>
      </c>
      <c r="F28" s="286" t="s">
        <v>45</v>
      </c>
      <c r="G28" s="287"/>
      <c r="H28" s="105" t="e">
        <f ca="1">IF(VLOOKUP($A$2,Table1[[Practice no.]:[8]],38,FALSE)="N/A","",VLOOKUP($A$2,Table1[[Practice no.]:[8]],38,FALSE))</f>
        <v>#VALUE!</v>
      </c>
      <c r="M28" s="107"/>
    </row>
    <row r="29" spans="1:14" ht="32.1" customHeight="1" thickBot="1">
      <c r="A29" s="294"/>
      <c r="C29" s="286" t="s">
        <v>46</v>
      </c>
      <c r="D29" s="287"/>
      <c r="E29" s="105" t="e">
        <f ca="1">IF(VLOOKUP($A$2,Table1[[Practice no.]:[3]],33,FALSE)="N/A","",VLOOKUP($A$2,Table1[[Practice no.]:[3]],33,FALSE))</f>
        <v>#VALUE!</v>
      </c>
      <c r="F29" s="286" t="s">
        <v>47</v>
      </c>
      <c r="G29" s="287"/>
      <c r="H29" s="105" t="e">
        <f ca="1">IF(VLOOKUP($A$2,Table1[[Practice no.]:[9]],39,FALSE)="N/A","",VLOOKUP($A$2,Table1[[Practice no.]:[9]],39,FALSE))</f>
        <v>#VALUE!</v>
      </c>
      <c r="M29" s="107"/>
    </row>
    <row r="30" spans="1:14" ht="32.1" customHeight="1" thickBot="1">
      <c r="A30" s="294"/>
      <c r="C30" s="286" t="s">
        <v>48</v>
      </c>
      <c r="D30" s="287"/>
      <c r="E30" s="105" t="e">
        <f ca="1">IF(VLOOKUP($A$2,Table1[[Practice no.]:[4]],34,FALSE)="N/A","",VLOOKUP($A$2,Table1[[Practice no.]:[4]],34,FALSE))</f>
        <v>#VALUE!</v>
      </c>
      <c r="F30" s="286" t="s">
        <v>49</v>
      </c>
      <c r="G30" s="287"/>
      <c r="H30" s="105" t="e">
        <f ca="1">IF(VLOOKUP($A$2,Table1[[Practice no.]:[10]],40,FALSE)="N/A","",VLOOKUP($A$2,Table1[[Practice no.]:[10]],40,FALSE))</f>
        <v>#VALUE!</v>
      </c>
      <c r="M30" s="107"/>
    </row>
    <row r="31" spans="1:14" ht="32.1" customHeight="1" thickBot="1">
      <c r="A31" s="294"/>
      <c r="C31" s="286" t="s">
        <v>50</v>
      </c>
      <c r="D31" s="287"/>
      <c r="E31" s="105" t="e">
        <f ca="1">IF(VLOOKUP($A$2,Table1[[Practice no.]:[5]],35,FALSE)="N/A","",VLOOKUP($A$2,Table1[[Practice no.]:[5]],35,FALSE))</f>
        <v>#VALUE!</v>
      </c>
      <c r="F31" s="286" t="s">
        <v>51</v>
      </c>
      <c r="G31" s="287"/>
      <c r="H31" s="105" t="e">
        <f ca="1">IF(VLOOKUP($A$2,Table1[[Practice no.]:[11]],41,FALSE)="N/A","",VLOOKUP($A$2,Table1[[Practice no.]:[11]],41,FALSE))</f>
        <v>#VALUE!</v>
      </c>
      <c r="M31" s="107"/>
    </row>
    <row r="32" spans="1:14" ht="32.1" customHeight="1" thickBot="1">
      <c r="A32" s="294"/>
      <c r="C32" s="286" t="s">
        <v>52</v>
      </c>
      <c r="D32" s="287"/>
      <c r="E32" s="105" t="e">
        <f ca="1">IF(VLOOKUP($A$2,Table1[[Practice no.]:[6]],36,FALSE)="N/A","",VLOOKUP($A$2,Table1[[Practice no.]:[6]],36,FALSE))</f>
        <v>#VALUE!</v>
      </c>
      <c r="F32" s="286" t="s">
        <v>53</v>
      </c>
      <c r="G32" s="287"/>
      <c r="H32" s="105" t="e">
        <f ca="1">IF(VLOOKUP($A$2,Table1[[Practice no.]:[12]],42,FALSE)="N/A","",VLOOKUP($A$2,Table1[[Practice no.]:[12]],42,FALSE))</f>
        <v>#VALUE!</v>
      </c>
      <c r="M32" s="107"/>
    </row>
    <row r="33" spans="1:14" ht="14.1" thickBot="1">
      <c r="A33" s="279"/>
      <c r="B33" s="288"/>
      <c r="C33" s="289"/>
      <c r="D33" s="289"/>
      <c r="E33" s="289"/>
      <c r="F33" s="289"/>
      <c r="G33" s="289"/>
      <c r="H33" s="289"/>
      <c r="I33" s="289"/>
      <c r="J33" s="289"/>
      <c r="K33" s="289"/>
      <c r="L33" s="289"/>
      <c r="M33" s="290"/>
      <c r="N33" s="125"/>
    </row>
    <row r="34" spans="1:14" ht="252.75" customHeight="1" thickBot="1">
      <c r="A34" s="92" t="s">
        <v>521</v>
      </c>
      <c r="B34" s="291" t="s">
        <v>934</v>
      </c>
      <c r="C34" s="292"/>
      <c r="D34" s="292"/>
      <c r="E34" s="292"/>
      <c r="F34" s="292"/>
      <c r="G34" s="292"/>
      <c r="H34" s="292"/>
      <c r="I34" s="292"/>
      <c r="J34" s="292"/>
      <c r="K34" s="292"/>
      <c r="L34" s="292"/>
      <c r="M34" s="293"/>
      <c r="N34" s="122"/>
    </row>
    <row r="35" spans="1:14" ht="80.849999999999994" customHeight="1">
      <c r="A35" s="278" t="s">
        <v>523</v>
      </c>
      <c r="B35" s="394" t="s">
        <v>935</v>
      </c>
      <c r="C35" s="362"/>
      <c r="D35" s="362"/>
      <c r="E35" s="362"/>
      <c r="F35" s="362"/>
      <c r="G35" s="362"/>
      <c r="H35" s="362"/>
      <c r="I35" s="362"/>
      <c r="J35" s="362"/>
      <c r="K35" s="362"/>
      <c r="L35" s="362"/>
      <c r="M35" s="363"/>
      <c r="N35" s="133"/>
    </row>
    <row r="36" spans="1:14" ht="193.35" customHeight="1" thickBot="1">
      <c r="A36" s="279"/>
      <c r="B36" s="364"/>
      <c r="C36" s="365"/>
      <c r="D36" s="365"/>
      <c r="E36" s="365"/>
      <c r="F36" s="365"/>
      <c r="G36" s="365"/>
      <c r="H36" s="365"/>
      <c r="I36" s="365"/>
      <c r="J36" s="365"/>
      <c r="K36" s="365"/>
      <c r="L36" s="365"/>
      <c r="M36" s="366"/>
      <c r="N36" s="133"/>
    </row>
  </sheetData>
  <sheetProtection sheet="1" objects="1" scenarios="1"/>
  <mergeCells count="49">
    <mergeCell ref="B2:M2"/>
    <mergeCell ref="O2:Q2"/>
    <mergeCell ref="S2:U2"/>
    <mergeCell ref="B3:M3"/>
    <mergeCell ref="A4:A14"/>
    <mergeCell ref="B4:M4"/>
    <mergeCell ref="C5:D6"/>
    <mergeCell ref="C7:D8"/>
    <mergeCell ref="F7:G7"/>
    <mergeCell ref="F8:G8"/>
    <mergeCell ref="A20:A25"/>
    <mergeCell ref="B21:F21"/>
    <mergeCell ref="B22:G22"/>
    <mergeCell ref="H23:M23"/>
    <mergeCell ref="C9:D10"/>
    <mergeCell ref="G9:H9"/>
    <mergeCell ref="G10:H10"/>
    <mergeCell ref="C11:D12"/>
    <mergeCell ref="F11:G11"/>
    <mergeCell ref="H11:I11"/>
    <mergeCell ref="F12:G12"/>
    <mergeCell ref="H12:I12"/>
    <mergeCell ref="B13:M13"/>
    <mergeCell ref="B14:M14"/>
    <mergeCell ref="A15:A17"/>
    <mergeCell ref="A18:A19"/>
    <mergeCell ref="B18:M19"/>
    <mergeCell ref="C27:D27"/>
    <mergeCell ref="F27:G27"/>
    <mergeCell ref="C28:D28"/>
    <mergeCell ref="F28:G28"/>
    <mergeCell ref="H21:L21"/>
    <mergeCell ref="B23:F23"/>
    <mergeCell ref="B25:G25"/>
    <mergeCell ref="H25:L25"/>
    <mergeCell ref="C29:D29"/>
    <mergeCell ref="F29:G29"/>
    <mergeCell ref="B33:M33"/>
    <mergeCell ref="B34:M34"/>
    <mergeCell ref="A35:A36"/>
    <mergeCell ref="B35:M36"/>
    <mergeCell ref="C30:D30"/>
    <mergeCell ref="F30:G30"/>
    <mergeCell ref="C31:D31"/>
    <mergeCell ref="F31:G31"/>
    <mergeCell ref="C32:D32"/>
    <mergeCell ref="F32:G32"/>
    <mergeCell ref="A26:A33"/>
    <mergeCell ref="B26:M26"/>
  </mergeCells>
  <pageMargins left="0.7" right="0.7" top="0.75" bottom="0.75" header="0.3" footer="0.3"/>
  <headerFooter>
    <oddFooter>&amp;C_x000D_&amp;1#&amp;"Calibri"&amp;8&amp;K000000 INTERNAL. This information is accessible to ADB Management and staff. It may be shared outside ADB with appropriate permission.</oddFooter>
  </headerFooter>
  <drawing r:id="rId1"/>
</worksheet>
</file>

<file path=xl/worksheets/sheet8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EC2096C-F492-4CBF-8BEE-91E0166CABC5}">
  <sheetPr codeName="Sheet80"/>
  <dimension ref="A1:U36"/>
  <sheetViews>
    <sheetView zoomScale="70" zoomScaleNormal="70" workbookViewId="0">
      <pane ySplit="2" topLeftCell="A30" activePane="bottomLeft" state="frozen"/>
      <selection pane="bottomLeft" activeCell="A2" sqref="A2"/>
      <selection activeCell="A2" sqref="A2"/>
    </sheetView>
  </sheetViews>
  <sheetFormatPr defaultColWidth="8.85546875" defaultRowHeight="12.95"/>
  <cols>
    <col min="1" max="1" width="15.28515625" style="106" customWidth="1"/>
    <col min="2" max="13" width="11.85546875" style="106" customWidth="1"/>
    <col min="14" max="14" width="5.140625" style="106" customWidth="1"/>
    <col min="15" max="16" width="8.85546875" style="106"/>
    <col min="17" max="17" width="8.85546875" style="106" customWidth="1"/>
    <col min="18" max="18" width="2.28515625" style="106" customWidth="1"/>
    <col min="19" max="16384" width="8.85546875" style="106"/>
  </cols>
  <sheetData>
    <row r="1" spans="1:21" ht="14.1" thickBot="1"/>
    <row r="2" spans="1:21" ht="32.1" customHeight="1" thickBot="1">
      <c r="A2" s="89" t="e" cm="1">
        <f t="array" aca="1" ref="A2" ca="1">MID(CELL("filename",A2),FIND("]",CELL("filename",A2))+1,255)</f>
        <v>#VALUE!</v>
      </c>
      <c r="B2" s="318" t="e">
        <f ca="1">IF(VLOOKUP(A2,'Raw Data'!C6:D154,2,FALSE)="","",VLOOKUP(A2,'Raw Data'!C6:D154,2,FALSE))</f>
        <v>#VALUE!</v>
      </c>
      <c r="C2" s="319"/>
      <c r="D2" s="319"/>
      <c r="E2" s="319"/>
      <c r="F2" s="319"/>
      <c r="G2" s="319"/>
      <c r="H2" s="319"/>
      <c r="I2" s="319"/>
      <c r="J2" s="319"/>
      <c r="K2" s="319"/>
      <c r="L2" s="319"/>
      <c r="M2" s="320"/>
      <c r="N2" s="136"/>
      <c r="O2" s="386" t="str">
        <f>HYPERLINK("#'National level'!A15","Back to National level sheet")</f>
        <v>Back to National level sheet</v>
      </c>
      <c r="P2" s="321"/>
      <c r="Q2" s="321"/>
      <c r="S2" s="387" t="str">
        <f>HYPERLINK("#'Project level'!A21","Back to Project level sheet")</f>
        <v>Back to Project level sheet</v>
      </c>
      <c r="T2" s="387"/>
      <c r="U2" s="387"/>
    </row>
    <row r="3" spans="1:21" ht="174" customHeight="1" thickBot="1">
      <c r="A3" s="90" t="s">
        <v>500</v>
      </c>
      <c r="B3" s="323" t="s">
        <v>936</v>
      </c>
      <c r="C3" s="324"/>
      <c r="D3" s="324"/>
      <c r="E3" s="324"/>
      <c r="F3" s="324"/>
      <c r="G3" s="324"/>
      <c r="H3" s="324"/>
      <c r="I3" s="324"/>
      <c r="J3" s="324"/>
      <c r="K3" s="324"/>
      <c r="L3" s="324"/>
      <c r="M3" s="325"/>
      <c r="N3" s="122"/>
    </row>
    <row r="4" spans="1:21" ht="14.1" thickBot="1">
      <c r="A4" s="278" t="s">
        <v>502</v>
      </c>
      <c r="B4" s="295"/>
      <c r="C4" s="296"/>
      <c r="D4" s="296"/>
      <c r="E4" s="296"/>
      <c r="F4" s="296"/>
      <c r="G4" s="296"/>
      <c r="H4" s="296"/>
      <c r="I4" s="296"/>
      <c r="J4" s="296"/>
      <c r="K4" s="296"/>
      <c r="L4" s="296"/>
      <c r="M4" s="297"/>
      <c r="N4" s="125"/>
    </row>
    <row r="5" spans="1:21" ht="26.85" customHeight="1" thickBot="1">
      <c r="A5" s="294"/>
      <c r="C5" s="326" t="s">
        <v>77</v>
      </c>
      <c r="D5" s="327"/>
      <c r="E5" s="93" t="s">
        <v>78</v>
      </c>
      <c r="F5" s="93" t="s">
        <v>79</v>
      </c>
      <c r="G5" s="93" t="s">
        <v>80</v>
      </c>
      <c r="H5" s="93" t="s">
        <v>81</v>
      </c>
      <c r="I5" s="93" t="s">
        <v>82</v>
      </c>
      <c r="M5" s="107"/>
    </row>
    <row r="6" spans="1:21" ht="15" thickBot="1">
      <c r="A6" s="294"/>
      <c r="C6" s="328"/>
      <c r="D6" s="329"/>
      <c r="E6" s="94" t="e">
        <f ca="1">IF(VLOOKUP($A$2,Table1[[Practice no.]:[Mt]],3,FALSE)="N/A","",VLOOKUP($A$2,Table1[[Practice no.]:[Mt]],3,FALSE))</f>
        <v>#VALUE!</v>
      </c>
      <c r="F6" s="94" t="e">
        <f ca="1">IF(VLOOKUP($A$2,Table1[[Practice no.]:[F]],4,FALSE)="N/A","",VLOOKUP($A$2,Table1[[Practice no.]:[F]],4,FALSE))</f>
        <v>#VALUE!</v>
      </c>
      <c r="G6" s="94" t="e">
        <f ca="1">IF(VLOOKUP($A$2,Table1[[Practice no.]:[A]],5,FALSE)="N/A","",VLOOKUP($A$2,Table1[[Practice no.]:[A]],5,FALSE))</f>
        <v>#VALUE!</v>
      </c>
      <c r="H6" s="94" t="e">
        <f ca="1">IF(VLOOKUP($A$2,Table1[[Practice no.]:[T]],6,FALSE)="N/A","",VLOOKUP($A$2,Table1[[Practice no.]:[T]],6,FALSE))</f>
        <v>#VALUE!</v>
      </c>
      <c r="I6" s="94" t="e">
        <f ca="1">IF(VLOOKUP($A$2,Table1[[Practice no.]:[PI]],7,FALSE)="N/A","",VLOOKUP($A$2,Table1[[Practice no.]:[PI]],7,FALSE))</f>
        <v>#VALUE!</v>
      </c>
      <c r="M6" s="107"/>
    </row>
    <row r="7" spans="1:21" ht="26.85" customHeight="1" thickBot="1">
      <c r="A7" s="294"/>
      <c r="C7" s="326" t="s">
        <v>83</v>
      </c>
      <c r="D7" s="327"/>
      <c r="E7" s="95" t="s">
        <v>84</v>
      </c>
      <c r="F7" s="330" t="s">
        <v>85</v>
      </c>
      <c r="G7" s="331"/>
      <c r="H7" s="95" t="s">
        <v>86</v>
      </c>
      <c r="I7" s="95" t="s">
        <v>87</v>
      </c>
      <c r="M7" s="107"/>
    </row>
    <row r="8" spans="1:21" ht="15" thickBot="1">
      <c r="A8" s="294"/>
      <c r="C8" s="328"/>
      <c r="D8" s="329"/>
      <c r="E8" s="94" t="e">
        <f ca="1">IF(VLOOKUP($A$2,Table1[[Practice no.]:[LR]],8,FALSE)="N/A","",VLOOKUP(A$2,Table1[[Practice no.]:[LR]],8,FALSE))</f>
        <v>#VALUE!</v>
      </c>
      <c r="F8" s="311" t="e">
        <f ca="1">IF(VLOOKUP($A$2,Table1[[Practice no.]:[PH]],9,FALSE)="N/A","",VLOOKUP($A$2,Table1[[Practice no.]:[PH]],9,FALSE))</f>
        <v>#VALUE!</v>
      </c>
      <c r="G8" s="312"/>
      <c r="H8" s="94" t="e">
        <f ca="1">IF(VLOOKUP($A$2,Table1[[Practice no.]:[EH]],10,FALSE)="N/A","",VLOOKUP($A$2,Table1[[Practice no.]:[EH]],10,FALSE))</f>
        <v>#VALUE!</v>
      </c>
      <c r="I8" s="94" t="e">
        <f ca="1">IF(VLOOKUP($A$2,Table1[[Practice no.]:[UR]],11,FALSE)="N/A","",VLOOKUP($A$2,Table1[[Practice no.]:[UR]],11,FALSE))</f>
        <v>#VALUE!</v>
      </c>
      <c r="M8" s="107"/>
    </row>
    <row r="9" spans="1:21" ht="26.85" customHeight="1" thickBot="1">
      <c r="A9" s="294"/>
      <c r="C9" s="332" t="s">
        <v>88</v>
      </c>
      <c r="D9" s="333"/>
      <c r="E9" s="95" t="s">
        <v>89</v>
      </c>
      <c r="F9" s="95" t="s">
        <v>90</v>
      </c>
      <c r="G9" s="330" t="s">
        <v>91</v>
      </c>
      <c r="H9" s="331"/>
      <c r="I9" s="95" t="s">
        <v>92</v>
      </c>
      <c r="M9" s="107"/>
    </row>
    <row r="10" spans="1:21" ht="15" thickBot="1">
      <c r="A10" s="294"/>
      <c r="C10" s="334"/>
      <c r="D10" s="335"/>
      <c r="E10" s="94" t="e">
        <f ca="1">IF(VLOOKUP($A$2,Table1[[Practice no.]:[P]],12,FALSE)="N/A","",VLOOKUP($A$2,Table1[[Practice no.]:[P]],12,FALSE))</f>
        <v>#VALUE!</v>
      </c>
      <c r="F10" s="94" t="e">
        <f ca="1">IF(VLOOKUP($A$2,Table1[[Practice no.]:[D]],13,FALSE)="N/A","",VLOOKUP($A$2,Table1[[Practice no.]:[D]],13,FALSE))</f>
        <v>#VALUE!</v>
      </c>
      <c r="G10" s="313" t="e">
        <f ca="1">IF(VLOOKUP($A$2,Table1[[Practice no.]:[C]],14,FALSE)="N/A","",VLOOKUP($A$2,Table1[[Practice no.]:[C]],14,FALSE))</f>
        <v>#VALUE!</v>
      </c>
      <c r="H10" s="314"/>
      <c r="I10" s="96" t="e">
        <f ca="1">IF(VLOOKUP($A$2,Table1[[Practice no.]:[M]],15,FALSE)="N/A","",VLOOKUP($A$2,Table1[[Practice no.]:[M]],15,FALSE))</f>
        <v>#VALUE!</v>
      </c>
      <c r="M10" s="107"/>
    </row>
    <row r="11" spans="1:21" ht="14.1" customHeight="1" thickBot="1">
      <c r="A11" s="294"/>
      <c r="C11" s="332" t="s">
        <v>93</v>
      </c>
      <c r="D11" s="333"/>
      <c r="E11" s="95" t="s">
        <v>94</v>
      </c>
      <c r="F11" s="330" t="s">
        <v>95</v>
      </c>
      <c r="G11" s="331"/>
      <c r="H11" s="330" t="s">
        <v>96</v>
      </c>
      <c r="I11" s="331"/>
      <c r="M11" s="107"/>
    </row>
    <row r="12" spans="1:21" ht="15" thickBot="1">
      <c r="A12" s="294"/>
      <c r="C12" s="334"/>
      <c r="D12" s="335"/>
      <c r="E12" s="94" t="e">
        <f ca="1">IF(VLOOKUP($A$2,Table1[[Practice no.]:[In]],16,FALSE)="N/A","",VLOOKUP($A$2,Table1[[Practice no.]:[In]],16,FALSE))</f>
        <v>#VALUE!</v>
      </c>
      <c r="F12" s="311" t="e">
        <f ca="1">IF(VLOOKUP($A$2,Table1[[Practice no.]:[Pr]],17,FALSE)="N/A","",VLOOKUP($A$2,Table1[[Practice no.]:[Pr]],17,FALSE))</f>
        <v>#VALUE!</v>
      </c>
      <c r="G12" s="312"/>
      <c r="H12" s="313" t="e">
        <f ca="1">IF(VLOOKUP($A$2,Table1[[Practice no.]:[Tr]],18,FALSE)="N/A","",VLOOKUP($A$2,Table1[[Practice no.]:[Tr]],18,FALSE))</f>
        <v>#VALUE!</v>
      </c>
      <c r="I12" s="314"/>
      <c r="M12" s="107"/>
    </row>
    <row r="13" spans="1:21">
      <c r="A13" s="294"/>
      <c r="B13" s="315"/>
      <c r="C13" s="316"/>
      <c r="D13" s="316"/>
      <c r="E13" s="316"/>
      <c r="F13" s="316"/>
      <c r="G13" s="316"/>
      <c r="H13" s="316"/>
      <c r="I13" s="316"/>
      <c r="J13" s="316"/>
      <c r="K13" s="316"/>
      <c r="L13" s="316"/>
      <c r="M13" s="317"/>
      <c r="N13" s="125"/>
    </row>
    <row r="14" spans="1:21" ht="14.1" thickBot="1">
      <c r="A14" s="279"/>
      <c r="B14" s="288"/>
      <c r="C14" s="289"/>
      <c r="D14" s="289"/>
      <c r="E14" s="289"/>
      <c r="F14" s="289"/>
      <c r="G14" s="289"/>
      <c r="H14" s="289"/>
      <c r="I14" s="289"/>
      <c r="J14" s="289"/>
      <c r="K14" s="289"/>
      <c r="L14" s="289"/>
      <c r="M14" s="290"/>
      <c r="N14" s="125"/>
    </row>
    <row r="15" spans="1:21">
      <c r="A15" s="278" t="s">
        <v>503</v>
      </c>
      <c r="B15" s="97">
        <v>1</v>
      </c>
      <c r="C15" s="97">
        <v>2</v>
      </c>
      <c r="D15" s="97">
        <v>3</v>
      </c>
      <c r="E15" s="98">
        <v>4</v>
      </c>
      <c r="F15" s="98">
        <v>5</v>
      </c>
      <c r="G15" s="98">
        <v>6</v>
      </c>
      <c r="H15" s="99">
        <v>7</v>
      </c>
      <c r="I15" s="99">
        <v>8</v>
      </c>
      <c r="J15" s="99">
        <v>9</v>
      </c>
      <c r="K15" s="100">
        <v>10</v>
      </c>
      <c r="L15" s="100">
        <v>11</v>
      </c>
      <c r="M15" s="100">
        <v>12</v>
      </c>
      <c r="N15" s="137"/>
    </row>
    <row r="16" spans="1:21" ht="17.100000000000001" thickBot="1">
      <c r="A16" s="294"/>
      <c r="B16" s="101" t="s">
        <v>504</v>
      </c>
      <c r="C16" s="101" t="s">
        <v>505</v>
      </c>
      <c r="D16" s="101" t="s">
        <v>506</v>
      </c>
      <c r="E16" s="102" t="s">
        <v>507</v>
      </c>
      <c r="F16" s="102" t="s">
        <v>508</v>
      </c>
      <c r="G16" s="102" t="s">
        <v>509</v>
      </c>
      <c r="H16" s="103" t="s">
        <v>510</v>
      </c>
      <c r="I16" s="103" t="s">
        <v>511</v>
      </c>
      <c r="J16" s="103" t="s">
        <v>512</v>
      </c>
      <c r="K16" s="104" t="s">
        <v>513</v>
      </c>
      <c r="L16" s="104" t="s">
        <v>514</v>
      </c>
      <c r="M16" s="104" t="s">
        <v>515</v>
      </c>
      <c r="N16" s="137"/>
    </row>
    <row r="17" spans="1:14" ht="23.1" customHeight="1" thickBot="1">
      <c r="A17" s="279"/>
      <c r="B17" s="112" t="e">
        <f ca="1">IF(VLOOKUP($A$2,Table1[[Practice no.]:[ 1 C02]],19,FALSE)="N/A","",VLOOKUP(VLOOKUP($A$2,Table1[[Practice no.]:[ 1 C02]],19,FALSE),List!$A$2:$B$3,2,FALSE))</f>
        <v>#VALUE!</v>
      </c>
      <c r="C17" s="112" t="e">
        <f ca="1">IF(VLOOKUP($A$2,Table1[[Practice no.]:[2 Res]],20,FALSE)="N/A","",VLOOKUP(VLOOKUP($A$2,Table1[[Practice no.]:[2 Res]],20,FALSE),List!$A$2:$B$3,2,FALSE))</f>
        <v>#VALUE!</v>
      </c>
      <c r="D17" s="112" t="e">
        <f ca="1">IF(VLOOKUP($A$2,Table1[[Practice no.]:[3 W&amp;L]],21,FALSE)="N/A","",VLOOKUP(VLOOKUP($A$2,Table1[[Practice no.]:[3 W&amp;L]],21,FALSE),List!$A$2:$B$3,2,FALSE))</f>
        <v>#VALUE!</v>
      </c>
      <c r="E17" s="112" t="e">
        <f ca="1">IF(VLOOKUP($A$2,Table1[[Practice no.]:[4 
Pol]],22,FALSE)="N/A","",VLOOKUP(VLOOKUP($A$2,Table1[[Practice no.]:[4 
Pol]],22,FALSE),List!$A$2:$B$3,2,FALSE))</f>
        <v>#VALUE!</v>
      </c>
      <c r="F17" s="112" t="e">
        <f ca="1">IF(VLOOKUP($A$2,Table1[[Practice no.]:[5 QoL]],23,FALSE)="N/A","",VLOOKUP(VLOOKUP($A$2,Table1[[Practice no.]:[5 QoL]],23,FALSE),List!$A$2:$B$3,2,FALSE))</f>
        <v>#VALUE!</v>
      </c>
      <c r="G17" s="112" t="e">
        <f ca="1">IF(VLOOKUP($A$2,Table1[[Practice no.]:[6 
Bio]],24,FALSE)="N/A","",VLOOKUP(VLOOKUP($A$2,Table1[[Practice no.]:[6 
Bio]],24,FALSE),List!$A$2:$B$3,2,FALSE))</f>
        <v>#VALUE!</v>
      </c>
      <c r="H17" s="112" t="e">
        <f ca="1">IF(VLOOKUP($A$2,Table1[[Practice no.]:[7 
Dis]],25,FALSE)="N/A","",VLOOKUP(VLOOKUP($A$2,Table1[[Practice no.]:[7 
Dis]],25,FALSE),List!$A$2:$B$3,2,FALSE))</f>
        <v>#VALUE!</v>
      </c>
      <c r="I17" s="112" t="e">
        <f ca="1">IF(VLOOKUP($A$2,Table1[[Practice no.]:[8 
Mat]],26,FALSE)="N/A","",VLOOKUP(VLOOKUP($A$2,Table1[[Practice no.]:[8 
Mat]],26,FALSE),List!$A$2:$B$3,2,FALSE))</f>
        <v>#VALUE!</v>
      </c>
      <c r="J17" s="112" t="e">
        <f ca="1">IF(VLOOKUP($A$2,Table1[[Practice no.]:[9 
Inc]],27,FALSE)="N/A","",VLOOKUP(VLOOKUP($A$2,Table1[[Practice no.]:[9 
Inc]],27,FALSE),List!$A$2:$B$3,2,FALSE))</f>
        <v>#VALUE!</v>
      </c>
      <c r="K17" s="112" t="e">
        <f ca="1">IF(VLOOKUP($A$2,Table1[[Practice no.]:[10 Con]],28,FALSE)="N/A","",VLOOKUP(VLOOKUP($A$2,Table1[[Practice no.]:[10 Con]],28,FALSE),List!$A$2:$B$3,2,FALSE))</f>
        <v>#VALUE!</v>
      </c>
      <c r="L17" s="112" t="e">
        <f ca="1">IF(VLOOKUP($A$2,Table1[[Practice no.]:[11 Saf]],29,FALSE)="N/A","",VLOOKUP(VLOOKUP($A$2,Table1[[Practice no.]:[11 Saf]],29,FALSE),List!$A$2:$B$3,2,FALSE))</f>
        <v>#VALUE!</v>
      </c>
      <c r="M17" s="112" t="e">
        <f ca="1">IF(VLOOKUP($A$2,Table1[[Practice no.]:[12 Aff]],30,FALSE)="N/A","",VLOOKUP(VLOOKUP($A$2,Table1[[Practice no.]:[12 Aff]],30,FALSE),List!$A$2:$B$3,2,FALSE))</f>
        <v>#VALUE!</v>
      </c>
      <c r="N17" s="138"/>
    </row>
    <row r="18" spans="1:14" ht="125.85" customHeight="1">
      <c r="A18" s="278" t="s">
        <v>516</v>
      </c>
      <c r="B18" s="298" t="s">
        <v>937</v>
      </c>
      <c r="C18" s="299"/>
      <c r="D18" s="299"/>
      <c r="E18" s="299"/>
      <c r="F18" s="299"/>
      <c r="G18" s="299"/>
      <c r="H18" s="299"/>
      <c r="I18" s="299"/>
      <c r="J18" s="299"/>
      <c r="K18" s="299"/>
      <c r="L18" s="299"/>
      <c r="M18" s="300"/>
      <c r="N18" s="133"/>
    </row>
    <row r="19" spans="1:14" ht="285.75" customHeight="1" thickBot="1">
      <c r="A19" s="279"/>
      <c r="B19" s="301"/>
      <c r="C19" s="302"/>
      <c r="D19" s="302"/>
      <c r="E19" s="302"/>
      <c r="F19" s="302"/>
      <c r="G19" s="302"/>
      <c r="H19" s="302"/>
      <c r="I19" s="302"/>
      <c r="J19" s="302"/>
      <c r="K19" s="302"/>
      <c r="L19" s="302"/>
      <c r="M19" s="303"/>
      <c r="N19" s="133"/>
    </row>
    <row r="20" spans="1:14" ht="128.1" customHeight="1">
      <c r="A20" s="304" t="s">
        <v>518</v>
      </c>
      <c r="B20" s="120"/>
      <c r="C20" s="121"/>
      <c r="D20" s="121"/>
      <c r="E20" s="121"/>
      <c r="F20" s="121"/>
      <c r="G20" s="121"/>
      <c r="H20" s="121"/>
      <c r="I20" s="121"/>
      <c r="J20" s="121"/>
      <c r="K20" s="121"/>
      <c r="L20" s="121"/>
      <c r="M20" s="124"/>
      <c r="N20" s="134"/>
    </row>
    <row r="21" spans="1:14" ht="13.35" customHeight="1">
      <c r="A21" s="338"/>
      <c r="B21" s="390" t="s">
        <v>938</v>
      </c>
      <c r="C21" s="388"/>
      <c r="D21" s="388"/>
      <c r="E21" s="388"/>
      <c r="F21" s="388"/>
      <c r="G21" s="401" t="s">
        <v>939</v>
      </c>
      <c r="H21" s="401"/>
      <c r="I21" s="401"/>
      <c r="J21" s="401"/>
      <c r="K21" s="401"/>
      <c r="L21" s="401"/>
      <c r="M21" s="178"/>
      <c r="N21" s="127"/>
    </row>
    <row r="22" spans="1:14" ht="136.35" customHeight="1">
      <c r="A22" s="338"/>
      <c r="B22" s="336"/>
      <c r="C22" s="337"/>
      <c r="D22" s="337"/>
      <c r="E22" s="337"/>
      <c r="F22" s="337"/>
      <c r="G22" s="337"/>
      <c r="H22" s="119"/>
      <c r="I22" s="119"/>
      <c r="J22" s="122"/>
      <c r="K22" s="116"/>
      <c r="L22" s="116"/>
      <c r="M22" s="117"/>
      <c r="N22" s="116"/>
    </row>
    <row r="23" spans="1:14" ht="32.85" customHeight="1">
      <c r="A23" s="338"/>
      <c r="B23" s="336" t="s">
        <v>940</v>
      </c>
      <c r="C23" s="337"/>
      <c r="D23" s="337"/>
      <c r="E23" s="337"/>
      <c r="F23" s="337"/>
      <c r="G23" s="122"/>
      <c r="H23" s="337"/>
      <c r="I23" s="337"/>
      <c r="J23" s="337"/>
      <c r="K23" s="337"/>
      <c r="L23" s="337"/>
      <c r="M23" s="343"/>
      <c r="N23" s="116"/>
    </row>
    <row r="24" spans="1:14">
      <c r="A24" s="338"/>
      <c r="B24" s="118"/>
      <c r="C24" s="119"/>
      <c r="D24" s="119"/>
      <c r="E24" s="119"/>
      <c r="F24" s="119"/>
      <c r="G24" s="119"/>
      <c r="H24" s="119"/>
      <c r="I24" s="119"/>
      <c r="J24" s="122"/>
      <c r="K24" s="116"/>
      <c r="L24" s="116"/>
      <c r="M24" s="117"/>
      <c r="N24" s="116"/>
    </row>
    <row r="25" spans="1:14" ht="14.1" thickBot="1">
      <c r="A25" s="305"/>
      <c r="B25" s="339"/>
      <c r="C25" s="340"/>
      <c r="D25" s="340"/>
      <c r="E25" s="340"/>
      <c r="F25" s="340"/>
      <c r="G25" s="340"/>
      <c r="H25" s="340"/>
      <c r="I25" s="340"/>
      <c r="J25" s="340"/>
      <c r="K25" s="340"/>
      <c r="L25" s="340"/>
      <c r="M25" s="176"/>
      <c r="N25" s="119"/>
    </row>
    <row r="26" spans="1:14" ht="14.1" thickBot="1">
      <c r="A26" s="278" t="s">
        <v>57</v>
      </c>
      <c r="B26" s="295"/>
      <c r="C26" s="296"/>
      <c r="D26" s="296"/>
      <c r="E26" s="296"/>
      <c r="F26" s="296"/>
      <c r="G26" s="296"/>
      <c r="H26" s="296"/>
      <c r="I26" s="296"/>
      <c r="J26" s="296"/>
      <c r="K26" s="296"/>
      <c r="L26" s="296"/>
      <c r="M26" s="297"/>
      <c r="N26" s="125"/>
    </row>
    <row r="27" spans="1:14" ht="32.1" customHeight="1" thickBot="1">
      <c r="A27" s="294"/>
      <c r="C27" s="286" t="s">
        <v>42</v>
      </c>
      <c r="D27" s="287"/>
      <c r="E27" s="105" t="e">
        <f ca="1">IF(VLOOKUP($A$2,Table1[[Practice no.]:[1]],31,FALSE)="N/A","",VLOOKUP($A$2,Table1[[Practice no.]:[1]],31,FALSE))</f>
        <v>#VALUE!</v>
      </c>
      <c r="F27" s="286" t="s">
        <v>520</v>
      </c>
      <c r="G27" s="287"/>
      <c r="H27" s="105" t="e">
        <f ca="1">IF(VLOOKUP($A$2,Table1[[Practice no.]:[7]],37,FALSE)="N/A","",VLOOKUP($A$2,Table1[[Practice no.]:[7]],37,FALSE))</f>
        <v>#VALUE!</v>
      </c>
      <c r="M27" s="107"/>
    </row>
    <row r="28" spans="1:14" ht="32.1" customHeight="1" thickBot="1">
      <c r="A28" s="294"/>
      <c r="C28" s="286" t="s">
        <v>44</v>
      </c>
      <c r="D28" s="287"/>
      <c r="E28" s="105" t="e">
        <f ca="1">IF(VLOOKUP($A$2,Table1[[Practice no.]:[2]],32,FALSE)="N/A","",VLOOKUP($A$2,Table1[[Practice no.]:[2]],32,FALSE))</f>
        <v>#VALUE!</v>
      </c>
      <c r="F28" s="286" t="s">
        <v>45</v>
      </c>
      <c r="G28" s="287"/>
      <c r="H28" s="105" t="e">
        <f ca="1">IF(VLOOKUP($A$2,Table1[[Practice no.]:[8]],38,FALSE)="N/A","",VLOOKUP($A$2,Table1[[Practice no.]:[8]],38,FALSE))</f>
        <v>#VALUE!</v>
      </c>
      <c r="M28" s="107"/>
    </row>
    <row r="29" spans="1:14" ht="32.1" customHeight="1" thickBot="1">
      <c r="A29" s="294"/>
      <c r="C29" s="286" t="s">
        <v>46</v>
      </c>
      <c r="D29" s="287"/>
      <c r="E29" s="105" t="e">
        <f ca="1">IF(VLOOKUP($A$2,Table1[[Practice no.]:[3]],33,FALSE)="N/A","",VLOOKUP($A$2,Table1[[Practice no.]:[3]],33,FALSE))</f>
        <v>#VALUE!</v>
      </c>
      <c r="F29" s="286" t="s">
        <v>47</v>
      </c>
      <c r="G29" s="287"/>
      <c r="H29" s="105" t="e">
        <f ca="1">IF(VLOOKUP($A$2,Table1[[Practice no.]:[9]],39,FALSE)="N/A","",VLOOKUP($A$2,Table1[[Practice no.]:[9]],39,FALSE))</f>
        <v>#VALUE!</v>
      </c>
      <c r="M29" s="107"/>
    </row>
    <row r="30" spans="1:14" ht="32.1" customHeight="1" thickBot="1">
      <c r="A30" s="294"/>
      <c r="C30" s="286" t="s">
        <v>48</v>
      </c>
      <c r="D30" s="287"/>
      <c r="E30" s="105" t="e">
        <f ca="1">IF(VLOOKUP($A$2,Table1[[Practice no.]:[4]],34,FALSE)="N/A","",VLOOKUP($A$2,Table1[[Practice no.]:[4]],34,FALSE))</f>
        <v>#VALUE!</v>
      </c>
      <c r="F30" s="286" t="s">
        <v>49</v>
      </c>
      <c r="G30" s="287"/>
      <c r="H30" s="105" t="e">
        <f ca="1">IF(VLOOKUP($A$2,Table1[[Practice no.]:[10]],40,FALSE)="N/A","",VLOOKUP($A$2,Table1[[Practice no.]:[10]],40,FALSE))</f>
        <v>#VALUE!</v>
      </c>
      <c r="M30" s="107"/>
    </row>
    <row r="31" spans="1:14" ht="32.1" customHeight="1" thickBot="1">
      <c r="A31" s="294"/>
      <c r="C31" s="286" t="s">
        <v>50</v>
      </c>
      <c r="D31" s="287"/>
      <c r="E31" s="105" t="e">
        <f ca="1">IF(VLOOKUP($A$2,Table1[[Practice no.]:[5]],35,FALSE)="N/A","",VLOOKUP($A$2,Table1[[Practice no.]:[5]],35,FALSE))</f>
        <v>#VALUE!</v>
      </c>
      <c r="F31" s="286" t="s">
        <v>51</v>
      </c>
      <c r="G31" s="287"/>
      <c r="H31" s="105" t="e">
        <f ca="1">IF(VLOOKUP($A$2,Table1[[Practice no.]:[11]],41,FALSE)="N/A","",VLOOKUP($A$2,Table1[[Practice no.]:[11]],41,FALSE))</f>
        <v>#VALUE!</v>
      </c>
      <c r="M31" s="107"/>
    </row>
    <row r="32" spans="1:14" ht="32.1" customHeight="1" thickBot="1">
      <c r="A32" s="294"/>
      <c r="C32" s="286" t="s">
        <v>52</v>
      </c>
      <c r="D32" s="287"/>
      <c r="E32" s="105" t="e">
        <f ca="1">IF(VLOOKUP($A$2,Table1[[Practice no.]:[6]],36,FALSE)="N/A","",VLOOKUP($A$2,Table1[[Practice no.]:[6]],36,FALSE))</f>
        <v>#VALUE!</v>
      </c>
      <c r="F32" s="286" t="s">
        <v>53</v>
      </c>
      <c r="G32" s="287"/>
      <c r="H32" s="105" t="e">
        <f ca="1">IF(VLOOKUP($A$2,Table1[[Practice no.]:[12]],42,FALSE)="N/A","",VLOOKUP($A$2,Table1[[Practice no.]:[12]],42,FALSE))</f>
        <v>#VALUE!</v>
      </c>
      <c r="M32" s="107"/>
    </row>
    <row r="33" spans="1:14" ht="14.1" thickBot="1">
      <c r="A33" s="279"/>
      <c r="B33" s="288"/>
      <c r="C33" s="289"/>
      <c r="D33" s="289"/>
      <c r="E33" s="289"/>
      <c r="F33" s="289"/>
      <c r="G33" s="289"/>
      <c r="H33" s="289"/>
      <c r="I33" s="289"/>
      <c r="J33" s="289"/>
      <c r="K33" s="289"/>
      <c r="L33" s="289"/>
      <c r="M33" s="290"/>
      <c r="N33" s="125"/>
    </row>
    <row r="34" spans="1:14" ht="252.75" customHeight="1" thickBot="1">
      <c r="A34" s="92" t="s">
        <v>521</v>
      </c>
      <c r="B34" s="291" t="s">
        <v>941</v>
      </c>
      <c r="C34" s="292"/>
      <c r="D34" s="292"/>
      <c r="E34" s="292"/>
      <c r="F34" s="292"/>
      <c r="G34" s="292"/>
      <c r="H34" s="292"/>
      <c r="I34" s="292"/>
      <c r="J34" s="292"/>
      <c r="K34" s="292"/>
      <c r="L34" s="292"/>
      <c r="M34" s="293"/>
      <c r="N34" s="122"/>
    </row>
    <row r="35" spans="1:14" ht="80.849999999999994" customHeight="1">
      <c r="A35" s="278" t="s">
        <v>523</v>
      </c>
      <c r="B35" s="394" t="s">
        <v>942</v>
      </c>
      <c r="C35" s="362"/>
      <c r="D35" s="362"/>
      <c r="E35" s="362"/>
      <c r="F35" s="362"/>
      <c r="G35" s="362"/>
      <c r="H35" s="362"/>
      <c r="I35" s="362"/>
      <c r="J35" s="362"/>
      <c r="K35" s="362"/>
      <c r="L35" s="362"/>
      <c r="M35" s="363"/>
      <c r="N35" s="133"/>
    </row>
    <row r="36" spans="1:14" ht="193.35" customHeight="1" thickBot="1">
      <c r="A36" s="279"/>
      <c r="B36" s="364"/>
      <c r="C36" s="365"/>
      <c r="D36" s="365"/>
      <c r="E36" s="365"/>
      <c r="F36" s="365"/>
      <c r="G36" s="365"/>
      <c r="H36" s="365"/>
      <c r="I36" s="365"/>
      <c r="J36" s="365"/>
      <c r="K36" s="365"/>
      <c r="L36" s="365"/>
      <c r="M36" s="366"/>
      <c r="N36" s="133"/>
    </row>
  </sheetData>
  <sheetProtection sheet="1" objects="1" scenarios="1"/>
  <mergeCells count="49">
    <mergeCell ref="B2:M2"/>
    <mergeCell ref="O2:Q2"/>
    <mergeCell ref="S2:U2"/>
    <mergeCell ref="B3:M3"/>
    <mergeCell ref="A4:A14"/>
    <mergeCell ref="B4:M4"/>
    <mergeCell ref="C5:D6"/>
    <mergeCell ref="C7:D8"/>
    <mergeCell ref="F7:G7"/>
    <mergeCell ref="F8:G8"/>
    <mergeCell ref="C9:D10"/>
    <mergeCell ref="G9:H9"/>
    <mergeCell ref="G10:H10"/>
    <mergeCell ref="C11:D12"/>
    <mergeCell ref="F11:G11"/>
    <mergeCell ref="H11:I11"/>
    <mergeCell ref="F12:G12"/>
    <mergeCell ref="H12:I12"/>
    <mergeCell ref="C29:D29"/>
    <mergeCell ref="B13:M13"/>
    <mergeCell ref="B14:M14"/>
    <mergeCell ref="B26:M26"/>
    <mergeCell ref="C27:D27"/>
    <mergeCell ref="F27:G27"/>
    <mergeCell ref="C28:D28"/>
    <mergeCell ref="F28:G28"/>
    <mergeCell ref="A15:A17"/>
    <mergeCell ref="A18:A19"/>
    <mergeCell ref="B18:M19"/>
    <mergeCell ref="A20:A25"/>
    <mergeCell ref="B21:F21"/>
    <mergeCell ref="B22:G22"/>
    <mergeCell ref="B23:F23"/>
    <mergeCell ref="B33:M33"/>
    <mergeCell ref="B34:M34"/>
    <mergeCell ref="A35:A36"/>
    <mergeCell ref="B35:M36"/>
    <mergeCell ref="G21:L21"/>
    <mergeCell ref="F29:G29"/>
    <mergeCell ref="C30:D30"/>
    <mergeCell ref="F30:G30"/>
    <mergeCell ref="C31:D31"/>
    <mergeCell ref="F31:G31"/>
    <mergeCell ref="C32:D32"/>
    <mergeCell ref="F32:G32"/>
    <mergeCell ref="H23:M23"/>
    <mergeCell ref="B25:G25"/>
    <mergeCell ref="H25:L25"/>
    <mergeCell ref="A26:A33"/>
  </mergeCells>
  <pageMargins left="0.7" right="0.7" top="0.75" bottom="0.75" header="0.3" footer="0.3"/>
  <headerFooter>
    <oddFooter>&amp;C_x000D_&amp;1#&amp;"Calibri"&amp;8&amp;K000000 INTERNAL. This information is accessible to ADB Management and staff. It may be shared outside ADB with appropriate permission.</oddFooter>
  </headerFooter>
  <drawing r:id="rId1"/>
</worksheet>
</file>

<file path=xl/worksheets/sheet8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53C65F8-2DAB-48CF-BDF3-23CC54BEF36B}">
  <sheetPr codeName="Sheet81"/>
  <dimension ref="A1:U36"/>
  <sheetViews>
    <sheetView zoomScale="70" zoomScaleNormal="70" workbookViewId="0">
      <pane ySplit="2" topLeftCell="A11" activePane="bottomLeft" state="frozen"/>
      <selection pane="bottomLeft" activeCell="A2" sqref="A2"/>
      <selection activeCell="A2" sqref="A2"/>
    </sheetView>
  </sheetViews>
  <sheetFormatPr defaultColWidth="8.85546875" defaultRowHeight="12.95"/>
  <cols>
    <col min="1" max="1" width="15.28515625" style="106" customWidth="1"/>
    <col min="2" max="13" width="11.85546875" style="106" customWidth="1"/>
    <col min="14" max="14" width="5.140625" style="106" customWidth="1"/>
    <col min="15" max="16" width="8.85546875" style="106"/>
    <col min="17" max="17" width="8.85546875" style="106" customWidth="1"/>
    <col min="18" max="18" width="2.28515625" style="106" customWidth="1"/>
    <col min="19" max="16384" width="8.85546875" style="106"/>
  </cols>
  <sheetData>
    <row r="1" spans="1:21" ht="14.1" thickBot="1"/>
    <row r="2" spans="1:21" ht="32.1" customHeight="1" thickBot="1">
      <c r="A2" s="89" t="e" cm="1">
        <f t="array" aca="1" ref="A2" ca="1">MID(CELL("filename",A2),FIND("]",CELL("filename",A2))+1,255)</f>
        <v>#VALUE!</v>
      </c>
      <c r="B2" s="318" t="e">
        <f ca="1">IF(VLOOKUP(A2,'Raw Data'!C6:D154,2,FALSE)="","",VLOOKUP(A2,'Raw Data'!C6:D154,2,FALSE))</f>
        <v>#VALUE!</v>
      </c>
      <c r="C2" s="319"/>
      <c r="D2" s="319"/>
      <c r="E2" s="319"/>
      <c r="F2" s="319"/>
      <c r="G2" s="319"/>
      <c r="H2" s="319"/>
      <c r="I2" s="319"/>
      <c r="J2" s="319"/>
      <c r="K2" s="319"/>
      <c r="L2" s="319"/>
      <c r="M2" s="320"/>
      <c r="N2" s="136"/>
      <c r="O2" s="386" t="str">
        <f>HYPERLINK("#'National level'!A15","Back to National level sheet")</f>
        <v>Back to National level sheet</v>
      </c>
      <c r="P2" s="321"/>
      <c r="Q2" s="321"/>
      <c r="S2" s="387" t="str">
        <f>HYPERLINK("#'Project level'!A21","Back to Project level sheet")</f>
        <v>Back to Project level sheet</v>
      </c>
      <c r="T2" s="387"/>
      <c r="U2" s="387"/>
    </row>
    <row r="3" spans="1:21" ht="174" customHeight="1" thickBot="1">
      <c r="A3" s="90" t="s">
        <v>500</v>
      </c>
      <c r="B3" s="323" t="s">
        <v>943</v>
      </c>
      <c r="C3" s="324"/>
      <c r="D3" s="324"/>
      <c r="E3" s="324"/>
      <c r="F3" s="324"/>
      <c r="G3" s="324"/>
      <c r="H3" s="324"/>
      <c r="I3" s="324"/>
      <c r="J3" s="324"/>
      <c r="K3" s="324"/>
      <c r="L3" s="324"/>
      <c r="M3" s="325"/>
      <c r="N3" s="122"/>
    </row>
    <row r="4" spans="1:21" ht="14.1" thickBot="1">
      <c r="A4" s="278" t="s">
        <v>502</v>
      </c>
      <c r="B4" s="295"/>
      <c r="C4" s="296"/>
      <c r="D4" s="296"/>
      <c r="E4" s="296"/>
      <c r="F4" s="296"/>
      <c r="G4" s="296"/>
      <c r="H4" s="296"/>
      <c r="I4" s="296"/>
      <c r="J4" s="296"/>
      <c r="K4" s="296"/>
      <c r="L4" s="296"/>
      <c r="M4" s="297"/>
      <c r="N4" s="125"/>
    </row>
    <row r="5" spans="1:21" ht="26.85" customHeight="1" thickBot="1">
      <c r="A5" s="294"/>
      <c r="C5" s="326" t="s">
        <v>77</v>
      </c>
      <c r="D5" s="327"/>
      <c r="E5" s="93" t="s">
        <v>78</v>
      </c>
      <c r="F5" s="93" t="s">
        <v>79</v>
      </c>
      <c r="G5" s="93" t="s">
        <v>80</v>
      </c>
      <c r="H5" s="93" t="s">
        <v>81</v>
      </c>
      <c r="I5" s="93" t="s">
        <v>82</v>
      </c>
      <c r="M5" s="107"/>
    </row>
    <row r="6" spans="1:21" ht="15" thickBot="1">
      <c r="A6" s="294"/>
      <c r="C6" s="328"/>
      <c r="D6" s="329"/>
      <c r="E6" s="94" t="e">
        <f ca="1">IF(VLOOKUP($A$2,Table1[[Practice no.]:[Mt]],3,FALSE)="N/A","",VLOOKUP($A$2,Table1[[Practice no.]:[Mt]],3,FALSE))</f>
        <v>#VALUE!</v>
      </c>
      <c r="F6" s="94" t="e">
        <f ca="1">IF(VLOOKUP($A$2,Table1[[Practice no.]:[F]],4,FALSE)="N/A","",VLOOKUP($A$2,Table1[[Practice no.]:[F]],4,FALSE))</f>
        <v>#VALUE!</v>
      </c>
      <c r="G6" s="94" t="e">
        <f ca="1">IF(VLOOKUP($A$2,Table1[[Practice no.]:[A]],5,FALSE)="N/A","",VLOOKUP($A$2,Table1[[Practice no.]:[A]],5,FALSE))</f>
        <v>#VALUE!</v>
      </c>
      <c r="H6" s="94" t="e">
        <f ca="1">IF(VLOOKUP($A$2,Table1[[Practice no.]:[T]],6,FALSE)="N/A","",VLOOKUP($A$2,Table1[[Practice no.]:[T]],6,FALSE))</f>
        <v>#VALUE!</v>
      </c>
      <c r="I6" s="94" t="e">
        <f ca="1">IF(VLOOKUP($A$2,Table1[[Practice no.]:[PI]],7,FALSE)="N/A","",VLOOKUP($A$2,Table1[[Practice no.]:[PI]],7,FALSE))</f>
        <v>#VALUE!</v>
      </c>
      <c r="M6" s="107"/>
    </row>
    <row r="7" spans="1:21" ht="26.85" customHeight="1" thickBot="1">
      <c r="A7" s="294"/>
      <c r="C7" s="326" t="s">
        <v>83</v>
      </c>
      <c r="D7" s="327"/>
      <c r="E7" s="95" t="s">
        <v>84</v>
      </c>
      <c r="F7" s="330" t="s">
        <v>85</v>
      </c>
      <c r="G7" s="331"/>
      <c r="H7" s="95" t="s">
        <v>86</v>
      </c>
      <c r="I7" s="95" t="s">
        <v>87</v>
      </c>
      <c r="M7" s="107"/>
    </row>
    <row r="8" spans="1:21" ht="15" thickBot="1">
      <c r="A8" s="294"/>
      <c r="C8" s="328"/>
      <c r="D8" s="329"/>
      <c r="E8" s="94" t="e">
        <f ca="1">IF(VLOOKUP($A$2,Table1[[Practice no.]:[LR]],8,FALSE)="N/A","",VLOOKUP(A$2,Table1[[Practice no.]:[LR]],8,FALSE))</f>
        <v>#VALUE!</v>
      </c>
      <c r="F8" s="311" t="e">
        <f ca="1">IF(VLOOKUP($A$2,Table1[[Practice no.]:[PH]],9,FALSE)="N/A","",VLOOKUP($A$2,Table1[[Practice no.]:[PH]],9,FALSE))</f>
        <v>#VALUE!</v>
      </c>
      <c r="G8" s="312"/>
      <c r="H8" s="94" t="e">
        <f ca="1">IF(VLOOKUP($A$2,Table1[[Practice no.]:[EH]],10,FALSE)="N/A","",VLOOKUP($A$2,Table1[[Practice no.]:[EH]],10,FALSE))</f>
        <v>#VALUE!</v>
      </c>
      <c r="I8" s="94" t="e">
        <f ca="1">IF(VLOOKUP($A$2,Table1[[Practice no.]:[UR]],11,FALSE)="N/A","",VLOOKUP($A$2,Table1[[Practice no.]:[UR]],11,FALSE))</f>
        <v>#VALUE!</v>
      </c>
      <c r="M8" s="107"/>
    </row>
    <row r="9" spans="1:21" ht="26.85" customHeight="1" thickBot="1">
      <c r="A9" s="294"/>
      <c r="C9" s="332" t="s">
        <v>88</v>
      </c>
      <c r="D9" s="333"/>
      <c r="E9" s="95" t="s">
        <v>89</v>
      </c>
      <c r="F9" s="95" t="s">
        <v>90</v>
      </c>
      <c r="G9" s="330" t="s">
        <v>91</v>
      </c>
      <c r="H9" s="331"/>
      <c r="I9" s="95" t="s">
        <v>92</v>
      </c>
      <c r="M9" s="107"/>
    </row>
    <row r="10" spans="1:21" ht="15" thickBot="1">
      <c r="A10" s="294"/>
      <c r="C10" s="334"/>
      <c r="D10" s="335"/>
      <c r="E10" s="94" t="e">
        <f ca="1">IF(VLOOKUP($A$2,Table1[[Practice no.]:[P]],12,FALSE)="N/A","",VLOOKUP($A$2,Table1[[Practice no.]:[P]],12,FALSE))</f>
        <v>#VALUE!</v>
      </c>
      <c r="F10" s="94" t="e">
        <f ca="1">IF(VLOOKUP($A$2,Table1[[Practice no.]:[D]],13,FALSE)="N/A","",VLOOKUP($A$2,Table1[[Practice no.]:[D]],13,FALSE))</f>
        <v>#VALUE!</v>
      </c>
      <c r="G10" s="313" t="e">
        <f ca="1">IF(VLOOKUP($A$2,Table1[[Practice no.]:[C]],14,FALSE)="N/A","",VLOOKUP($A$2,Table1[[Practice no.]:[C]],14,FALSE))</f>
        <v>#VALUE!</v>
      </c>
      <c r="H10" s="314"/>
      <c r="I10" s="96" t="e">
        <f ca="1">IF(VLOOKUP($A$2,Table1[[Practice no.]:[M]],15,FALSE)="N/A","",VLOOKUP($A$2,Table1[[Practice no.]:[M]],15,FALSE))</f>
        <v>#VALUE!</v>
      </c>
      <c r="M10" s="107"/>
    </row>
    <row r="11" spans="1:21" ht="14.1" customHeight="1" thickBot="1">
      <c r="A11" s="294"/>
      <c r="C11" s="332" t="s">
        <v>93</v>
      </c>
      <c r="D11" s="333"/>
      <c r="E11" s="95" t="s">
        <v>94</v>
      </c>
      <c r="F11" s="330" t="s">
        <v>95</v>
      </c>
      <c r="G11" s="331"/>
      <c r="H11" s="330" t="s">
        <v>96</v>
      </c>
      <c r="I11" s="331"/>
      <c r="M11" s="107"/>
    </row>
    <row r="12" spans="1:21" ht="15" thickBot="1">
      <c r="A12" s="294"/>
      <c r="C12" s="334"/>
      <c r="D12" s="335"/>
      <c r="E12" s="94" t="e">
        <f ca="1">IF(VLOOKUP($A$2,Table1[[Practice no.]:[In]],16,FALSE)="N/A","",VLOOKUP($A$2,Table1[[Practice no.]:[In]],16,FALSE))</f>
        <v>#VALUE!</v>
      </c>
      <c r="F12" s="311" t="e">
        <f ca="1">IF(VLOOKUP($A$2,Table1[[Practice no.]:[Pr]],17,FALSE)="N/A","",VLOOKUP($A$2,Table1[[Practice no.]:[Pr]],17,FALSE))</f>
        <v>#VALUE!</v>
      </c>
      <c r="G12" s="312"/>
      <c r="H12" s="313" t="e">
        <f ca="1">IF(VLOOKUP($A$2,Table1[[Practice no.]:[Tr]],18,FALSE)="N/A","",VLOOKUP($A$2,Table1[[Practice no.]:[Tr]],18,FALSE))</f>
        <v>#VALUE!</v>
      </c>
      <c r="I12" s="314"/>
      <c r="M12" s="107"/>
    </row>
    <row r="13" spans="1:21">
      <c r="A13" s="294"/>
      <c r="B13" s="315"/>
      <c r="C13" s="316"/>
      <c r="D13" s="316"/>
      <c r="E13" s="316"/>
      <c r="F13" s="316"/>
      <c r="G13" s="316"/>
      <c r="H13" s="316"/>
      <c r="I13" s="316"/>
      <c r="J13" s="316"/>
      <c r="K13" s="316"/>
      <c r="L13" s="316"/>
      <c r="M13" s="317"/>
      <c r="N13" s="125"/>
    </row>
    <row r="14" spans="1:21" ht="14.1" thickBot="1">
      <c r="A14" s="279"/>
      <c r="B14" s="288"/>
      <c r="C14" s="289"/>
      <c r="D14" s="289"/>
      <c r="E14" s="289"/>
      <c r="F14" s="289"/>
      <c r="G14" s="289"/>
      <c r="H14" s="289"/>
      <c r="I14" s="289"/>
      <c r="J14" s="289"/>
      <c r="K14" s="289"/>
      <c r="L14" s="289"/>
      <c r="M14" s="290"/>
      <c r="N14" s="125"/>
    </row>
    <row r="15" spans="1:21">
      <c r="A15" s="278" t="s">
        <v>503</v>
      </c>
      <c r="B15" s="97">
        <v>1</v>
      </c>
      <c r="C15" s="97">
        <v>2</v>
      </c>
      <c r="D15" s="97">
        <v>3</v>
      </c>
      <c r="E15" s="98">
        <v>4</v>
      </c>
      <c r="F15" s="98">
        <v>5</v>
      </c>
      <c r="G15" s="98">
        <v>6</v>
      </c>
      <c r="H15" s="99">
        <v>7</v>
      </c>
      <c r="I15" s="99">
        <v>8</v>
      </c>
      <c r="J15" s="99">
        <v>9</v>
      </c>
      <c r="K15" s="100">
        <v>10</v>
      </c>
      <c r="L15" s="100">
        <v>11</v>
      </c>
      <c r="M15" s="100">
        <v>12</v>
      </c>
      <c r="N15" s="137"/>
    </row>
    <row r="16" spans="1:21" ht="17.100000000000001" thickBot="1">
      <c r="A16" s="294"/>
      <c r="B16" s="101" t="s">
        <v>504</v>
      </c>
      <c r="C16" s="101" t="s">
        <v>505</v>
      </c>
      <c r="D16" s="101" t="s">
        <v>506</v>
      </c>
      <c r="E16" s="102" t="s">
        <v>507</v>
      </c>
      <c r="F16" s="102" t="s">
        <v>508</v>
      </c>
      <c r="G16" s="102" t="s">
        <v>509</v>
      </c>
      <c r="H16" s="103" t="s">
        <v>510</v>
      </c>
      <c r="I16" s="103" t="s">
        <v>511</v>
      </c>
      <c r="J16" s="103" t="s">
        <v>512</v>
      </c>
      <c r="K16" s="104" t="s">
        <v>513</v>
      </c>
      <c r="L16" s="104" t="s">
        <v>514</v>
      </c>
      <c r="M16" s="104" t="s">
        <v>515</v>
      </c>
      <c r="N16" s="137"/>
    </row>
    <row r="17" spans="1:14" ht="23.1" customHeight="1" thickBot="1">
      <c r="A17" s="279"/>
      <c r="B17" s="112" t="e">
        <f ca="1">IF(VLOOKUP($A$2,Table1[[Practice no.]:[ 1 C02]],19,FALSE)="N/A","",VLOOKUP(VLOOKUP($A$2,Table1[[Practice no.]:[ 1 C02]],19,FALSE),List!$A$2:$B$3,2,FALSE))</f>
        <v>#VALUE!</v>
      </c>
      <c r="C17" s="112" t="e">
        <f ca="1">IF(VLOOKUP($A$2,Table1[[Practice no.]:[2 Res]],20,FALSE)="N/A","",VLOOKUP(VLOOKUP($A$2,Table1[[Practice no.]:[2 Res]],20,FALSE),List!$A$2:$B$3,2,FALSE))</f>
        <v>#VALUE!</v>
      </c>
      <c r="D17" s="112" t="e">
        <f ca="1">IF(VLOOKUP($A$2,Table1[[Practice no.]:[3 W&amp;L]],21,FALSE)="N/A","",VLOOKUP(VLOOKUP($A$2,Table1[[Practice no.]:[3 W&amp;L]],21,FALSE),List!$A$2:$B$3,2,FALSE))</f>
        <v>#VALUE!</v>
      </c>
      <c r="E17" s="112" t="e">
        <f ca="1">IF(VLOOKUP($A$2,Table1[[Practice no.]:[4 
Pol]],22,FALSE)="N/A","",VLOOKUP(VLOOKUP($A$2,Table1[[Practice no.]:[4 
Pol]],22,FALSE),List!$A$2:$B$3,2,FALSE))</f>
        <v>#VALUE!</v>
      </c>
      <c r="F17" s="112" t="e">
        <f ca="1">IF(VLOOKUP($A$2,Table1[[Practice no.]:[5 QoL]],23,FALSE)="N/A","",VLOOKUP(VLOOKUP($A$2,Table1[[Practice no.]:[5 QoL]],23,FALSE),List!$A$2:$B$3,2,FALSE))</f>
        <v>#VALUE!</v>
      </c>
      <c r="G17" s="112" t="e">
        <f ca="1">IF(VLOOKUP($A$2,Table1[[Practice no.]:[6 
Bio]],24,FALSE)="N/A","",VLOOKUP(VLOOKUP($A$2,Table1[[Practice no.]:[6 
Bio]],24,FALSE),List!$A$2:$B$3,2,FALSE))</f>
        <v>#VALUE!</v>
      </c>
      <c r="H17" s="112" t="e">
        <f ca="1">IF(VLOOKUP($A$2,Table1[[Practice no.]:[7 
Dis]],25,FALSE)="N/A","",VLOOKUP(VLOOKUP($A$2,Table1[[Practice no.]:[7 
Dis]],25,FALSE),List!$A$2:$B$3,2,FALSE))</f>
        <v>#VALUE!</v>
      </c>
      <c r="I17" s="112" t="e">
        <f ca="1">IF(VLOOKUP($A$2,Table1[[Practice no.]:[8 
Mat]],26,FALSE)="N/A","",VLOOKUP(VLOOKUP($A$2,Table1[[Practice no.]:[8 
Mat]],26,FALSE),List!$A$2:$B$3,2,FALSE))</f>
        <v>#VALUE!</v>
      </c>
      <c r="J17" s="112" t="e">
        <f ca="1">IF(VLOOKUP($A$2,Table1[[Practice no.]:[9 
Inc]],27,FALSE)="N/A","",VLOOKUP(VLOOKUP($A$2,Table1[[Practice no.]:[9 
Inc]],27,FALSE),List!$A$2:$B$3,2,FALSE))</f>
        <v>#VALUE!</v>
      </c>
      <c r="K17" s="112" t="e">
        <f ca="1">IF(VLOOKUP($A$2,Table1[[Practice no.]:[10 Con]],28,FALSE)="N/A","",VLOOKUP(VLOOKUP($A$2,Table1[[Practice no.]:[10 Con]],28,FALSE),List!$A$2:$B$3,2,FALSE))</f>
        <v>#VALUE!</v>
      </c>
      <c r="L17" s="112" t="e">
        <f ca="1">IF(VLOOKUP($A$2,Table1[[Practice no.]:[11 Saf]],29,FALSE)="N/A","",VLOOKUP(VLOOKUP($A$2,Table1[[Practice no.]:[11 Saf]],29,FALSE),List!$A$2:$B$3,2,FALSE))</f>
        <v>#VALUE!</v>
      </c>
      <c r="M17" s="112" t="e">
        <f ca="1">IF(VLOOKUP($A$2,Table1[[Practice no.]:[12 Aff]],30,FALSE)="N/A","",VLOOKUP(VLOOKUP($A$2,Table1[[Practice no.]:[12 Aff]],30,FALSE),List!$A$2:$B$3,2,FALSE))</f>
        <v>#VALUE!</v>
      </c>
      <c r="N17" s="138"/>
    </row>
    <row r="18" spans="1:14" ht="125.85" customHeight="1">
      <c r="A18" s="278" t="s">
        <v>516</v>
      </c>
      <c r="B18" s="298" t="s">
        <v>944</v>
      </c>
      <c r="C18" s="299"/>
      <c r="D18" s="299"/>
      <c r="E18" s="299"/>
      <c r="F18" s="299"/>
      <c r="G18" s="299"/>
      <c r="H18" s="299"/>
      <c r="I18" s="299"/>
      <c r="J18" s="299"/>
      <c r="K18" s="299"/>
      <c r="L18" s="299"/>
      <c r="M18" s="300"/>
      <c r="N18" s="133"/>
    </row>
    <row r="19" spans="1:14" ht="285.75" customHeight="1" thickBot="1">
      <c r="A19" s="279"/>
      <c r="B19" s="301"/>
      <c r="C19" s="302"/>
      <c r="D19" s="302"/>
      <c r="E19" s="302"/>
      <c r="F19" s="302"/>
      <c r="G19" s="302"/>
      <c r="H19" s="302"/>
      <c r="I19" s="302"/>
      <c r="J19" s="302"/>
      <c r="K19" s="302"/>
      <c r="L19" s="302"/>
      <c r="M19" s="303"/>
      <c r="N19" s="133"/>
    </row>
    <row r="20" spans="1:14" ht="128.1" customHeight="1">
      <c r="A20" s="304" t="s">
        <v>518</v>
      </c>
      <c r="B20" s="120"/>
      <c r="C20" s="121"/>
      <c r="D20" s="121"/>
      <c r="E20" s="121"/>
      <c r="F20" s="121"/>
      <c r="G20" s="121"/>
      <c r="H20" s="121"/>
      <c r="I20" s="121"/>
      <c r="J20" s="121"/>
      <c r="K20" s="121"/>
      <c r="L20" s="121"/>
      <c r="M20" s="124"/>
      <c r="N20" s="134"/>
    </row>
    <row r="21" spans="1:14" ht="13.35" customHeight="1">
      <c r="A21" s="338"/>
      <c r="B21" s="390" t="s">
        <v>945</v>
      </c>
      <c r="C21" s="388"/>
      <c r="D21" s="388"/>
      <c r="E21" s="388"/>
      <c r="F21" s="388"/>
      <c r="G21" s="401" t="s">
        <v>946</v>
      </c>
      <c r="H21" s="401"/>
      <c r="I21" s="401"/>
      <c r="J21" s="401"/>
      <c r="K21" s="401"/>
      <c r="L21" s="401"/>
      <c r="M21" s="178"/>
      <c r="N21" s="127"/>
    </row>
    <row r="22" spans="1:14" ht="136.35" customHeight="1">
      <c r="A22" s="338"/>
      <c r="B22" s="336"/>
      <c r="C22" s="337"/>
      <c r="D22" s="337"/>
      <c r="E22" s="337"/>
      <c r="F22" s="337"/>
      <c r="G22" s="337"/>
      <c r="H22" s="119"/>
      <c r="I22" s="119"/>
      <c r="J22" s="122"/>
      <c r="K22" s="116"/>
      <c r="L22" s="116"/>
      <c r="M22" s="117"/>
      <c r="N22" s="116"/>
    </row>
    <row r="23" spans="1:14">
      <c r="A23" s="338"/>
      <c r="B23" s="336" t="s">
        <v>947</v>
      </c>
      <c r="C23" s="337"/>
      <c r="D23" s="337"/>
      <c r="E23" s="337"/>
      <c r="F23" s="337"/>
      <c r="G23" s="337" t="s">
        <v>948</v>
      </c>
      <c r="H23" s="337"/>
      <c r="I23" s="337"/>
      <c r="J23" s="337"/>
      <c r="K23" s="337"/>
      <c r="L23" s="337"/>
      <c r="M23" s="123"/>
      <c r="N23" s="116"/>
    </row>
    <row r="24" spans="1:14">
      <c r="A24" s="338"/>
      <c r="B24" s="118"/>
      <c r="C24" s="119"/>
      <c r="D24" s="119"/>
      <c r="E24" s="119"/>
      <c r="F24" s="119"/>
      <c r="G24" s="119"/>
      <c r="H24" s="119"/>
      <c r="I24" s="119"/>
      <c r="J24" s="122"/>
      <c r="K24" s="116"/>
      <c r="L24" s="116"/>
      <c r="M24" s="117"/>
      <c r="N24" s="116"/>
    </row>
    <row r="25" spans="1:14" ht="14.1" thickBot="1">
      <c r="A25" s="305"/>
      <c r="B25" s="339"/>
      <c r="C25" s="340"/>
      <c r="D25" s="340"/>
      <c r="E25" s="340"/>
      <c r="F25" s="340"/>
      <c r="G25" s="340"/>
      <c r="H25" s="340"/>
      <c r="I25" s="340"/>
      <c r="J25" s="340"/>
      <c r="K25" s="340"/>
      <c r="L25" s="340"/>
      <c r="M25" s="176"/>
      <c r="N25" s="119"/>
    </row>
    <row r="26" spans="1:14" ht="14.1" thickBot="1">
      <c r="A26" s="278" t="s">
        <v>57</v>
      </c>
      <c r="B26" s="295"/>
      <c r="C26" s="296"/>
      <c r="D26" s="296"/>
      <c r="E26" s="296"/>
      <c r="F26" s="296"/>
      <c r="G26" s="296"/>
      <c r="H26" s="296"/>
      <c r="I26" s="296"/>
      <c r="J26" s="296"/>
      <c r="K26" s="296"/>
      <c r="L26" s="296"/>
      <c r="M26" s="297"/>
      <c r="N26" s="125"/>
    </row>
    <row r="27" spans="1:14" ht="32.1" customHeight="1" thickBot="1">
      <c r="A27" s="294"/>
      <c r="C27" s="286" t="s">
        <v>42</v>
      </c>
      <c r="D27" s="287"/>
      <c r="E27" s="105" t="e">
        <f ca="1">IF(VLOOKUP($A$2,Table1[[Practice no.]:[1]],31,FALSE)="N/A","",VLOOKUP($A$2,Table1[[Practice no.]:[1]],31,FALSE))</f>
        <v>#VALUE!</v>
      </c>
      <c r="F27" s="286" t="s">
        <v>520</v>
      </c>
      <c r="G27" s="287"/>
      <c r="H27" s="105" t="e">
        <f ca="1">IF(VLOOKUP($A$2,Table1[[Practice no.]:[7]],37,FALSE)="N/A","",VLOOKUP($A$2,Table1[[Practice no.]:[7]],37,FALSE))</f>
        <v>#VALUE!</v>
      </c>
      <c r="M27" s="107"/>
    </row>
    <row r="28" spans="1:14" ht="32.1" customHeight="1" thickBot="1">
      <c r="A28" s="294"/>
      <c r="C28" s="286" t="s">
        <v>44</v>
      </c>
      <c r="D28" s="287"/>
      <c r="E28" s="105" t="e">
        <f ca="1">IF(VLOOKUP($A$2,Table1[[Practice no.]:[2]],32,FALSE)="N/A","",VLOOKUP($A$2,Table1[[Practice no.]:[2]],32,FALSE))</f>
        <v>#VALUE!</v>
      </c>
      <c r="F28" s="286" t="s">
        <v>45</v>
      </c>
      <c r="G28" s="287"/>
      <c r="H28" s="105" t="e">
        <f ca="1">IF(VLOOKUP($A$2,Table1[[Practice no.]:[8]],38,FALSE)="N/A","",VLOOKUP($A$2,Table1[[Practice no.]:[8]],38,FALSE))</f>
        <v>#VALUE!</v>
      </c>
      <c r="M28" s="107"/>
    </row>
    <row r="29" spans="1:14" ht="32.1" customHeight="1" thickBot="1">
      <c r="A29" s="294"/>
      <c r="C29" s="286" t="s">
        <v>46</v>
      </c>
      <c r="D29" s="287"/>
      <c r="E29" s="105" t="e">
        <f ca="1">IF(VLOOKUP($A$2,Table1[[Practice no.]:[3]],33,FALSE)="N/A","",VLOOKUP($A$2,Table1[[Practice no.]:[3]],33,FALSE))</f>
        <v>#VALUE!</v>
      </c>
      <c r="F29" s="286" t="s">
        <v>47</v>
      </c>
      <c r="G29" s="287"/>
      <c r="H29" s="105" t="e">
        <f ca="1">IF(VLOOKUP($A$2,Table1[[Practice no.]:[9]],39,FALSE)="N/A","",VLOOKUP($A$2,Table1[[Practice no.]:[9]],39,FALSE))</f>
        <v>#VALUE!</v>
      </c>
      <c r="M29" s="107"/>
    </row>
    <row r="30" spans="1:14" ht="32.1" customHeight="1" thickBot="1">
      <c r="A30" s="294"/>
      <c r="C30" s="286" t="s">
        <v>48</v>
      </c>
      <c r="D30" s="287"/>
      <c r="E30" s="105" t="e">
        <f ca="1">IF(VLOOKUP($A$2,Table1[[Practice no.]:[4]],34,FALSE)="N/A","",VLOOKUP($A$2,Table1[[Practice no.]:[4]],34,FALSE))</f>
        <v>#VALUE!</v>
      </c>
      <c r="F30" s="286" t="s">
        <v>49</v>
      </c>
      <c r="G30" s="287"/>
      <c r="H30" s="105" t="e">
        <f ca="1">IF(VLOOKUP($A$2,Table1[[Practice no.]:[10]],40,FALSE)="N/A","",VLOOKUP($A$2,Table1[[Practice no.]:[10]],40,FALSE))</f>
        <v>#VALUE!</v>
      </c>
      <c r="M30" s="107"/>
    </row>
    <row r="31" spans="1:14" ht="32.1" customHeight="1" thickBot="1">
      <c r="A31" s="294"/>
      <c r="C31" s="286" t="s">
        <v>50</v>
      </c>
      <c r="D31" s="287"/>
      <c r="E31" s="105" t="e">
        <f ca="1">IF(VLOOKUP($A$2,Table1[[Practice no.]:[5]],35,FALSE)="N/A","",VLOOKUP($A$2,Table1[[Practice no.]:[5]],35,FALSE))</f>
        <v>#VALUE!</v>
      </c>
      <c r="F31" s="286" t="s">
        <v>51</v>
      </c>
      <c r="G31" s="287"/>
      <c r="H31" s="105" t="e">
        <f ca="1">IF(VLOOKUP($A$2,Table1[[Practice no.]:[11]],41,FALSE)="N/A","",VLOOKUP($A$2,Table1[[Practice no.]:[11]],41,FALSE))</f>
        <v>#VALUE!</v>
      </c>
      <c r="M31" s="107"/>
    </row>
    <row r="32" spans="1:14" ht="32.1" customHeight="1" thickBot="1">
      <c r="A32" s="294"/>
      <c r="C32" s="286" t="s">
        <v>52</v>
      </c>
      <c r="D32" s="287"/>
      <c r="E32" s="105" t="e">
        <f ca="1">IF(VLOOKUP($A$2,Table1[[Practice no.]:[6]],36,FALSE)="N/A","",VLOOKUP($A$2,Table1[[Practice no.]:[6]],36,FALSE))</f>
        <v>#VALUE!</v>
      </c>
      <c r="F32" s="286" t="s">
        <v>53</v>
      </c>
      <c r="G32" s="287"/>
      <c r="H32" s="105" t="e">
        <f ca="1">IF(VLOOKUP($A$2,Table1[[Practice no.]:[12]],42,FALSE)="N/A","",VLOOKUP($A$2,Table1[[Practice no.]:[12]],42,FALSE))</f>
        <v>#VALUE!</v>
      </c>
      <c r="M32" s="107"/>
    </row>
    <row r="33" spans="1:14" ht="14.1" thickBot="1">
      <c r="A33" s="279"/>
      <c r="B33" s="288"/>
      <c r="C33" s="289"/>
      <c r="D33" s="289"/>
      <c r="E33" s="289"/>
      <c r="F33" s="289"/>
      <c r="G33" s="289"/>
      <c r="H33" s="289"/>
      <c r="I33" s="289"/>
      <c r="J33" s="289"/>
      <c r="K33" s="289"/>
      <c r="L33" s="289"/>
      <c r="M33" s="290"/>
      <c r="N33" s="125"/>
    </row>
    <row r="34" spans="1:14" ht="252.75" customHeight="1" thickBot="1">
      <c r="A34" s="92" t="s">
        <v>521</v>
      </c>
      <c r="B34" s="291" t="s">
        <v>949</v>
      </c>
      <c r="C34" s="292"/>
      <c r="D34" s="292"/>
      <c r="E34" s="292"/>
      <c r="F34" s="292"/>
      <c r="G34" s="292"/>
      <c r="H34" s="292"/>
      <c r="I34" s="292"/>
      <c r="J34" s="292"/>
      <c r="K34" s="292"/>
      <c r="L34" s="292"/>
      <c r="M34" s="293"/>
      <c r="N34" s="122"/>
    </row>
    <row r="35" spans="1:14" ht="80.849999999999994" customHeight="1">
      <c r="A35" s="278" t="s">
        <v>523</v>
      </c>
      <c r="B35" s="394" t="s">
        <v>950</v>
      </c>
      <c r="C35" s="362"/>
      <c r="D35" s="362"/>
      <c r="E35" s="362"/>
      <c r="F35" s="362"/>
      <c r="G35" s="362"/>
      <c r="H35" s="362"/>
      <c r="I35" s="362"/>
      <c r="J35" s="362"/>
      <c r="K35" s="362"/>
      <c r="L35" s="362"/>
      <c r="M35" s="363"/>
      <c r="N35" s="133"/>
    </row>
    <row r="36" spans="1:14" ht="193.35" customHeight="1" thickBot="1">
      <c r="A36" s="279"/>
      <c r="B36" s="364"/>
      <c r="C36" s="365"/>
      <c r="D36" s="365"/>
      <c r="E36" s="365"/>
      <c r="F36" s="365"/>
      <c r="G36" s="365"/>
      <c r="H36" s="365"/>
      <c r="I36" s="365"/>
      <c r="J36" s="365"/>
      <c r="K36" s="365"/>
      <c r="L36" s="365"/>
      <c r="M36" s="366"/>
      <c r="N36" s="133"/>
    </row>
  </sheetData>
  <sheetProtection sheet="1" objects="1" scenarios="1"/>
  <mergeCells count="49">
    <mergeCell ref="B2:M2"/>
    <mergeCell ref="O2:Q2"/>
    <mergeCell ref="S2:U2"/>
    <mergeCell ref="B3:M3"/>
    <mergeCell ref="A4:A14"/>
    <mergeCell ref="B4:M4"/>
    <mergeCell ref="C5:D6"/>
    <mergeCell ref="C7:D8"/>
    <mergeCell ref="F7:G7"/>
    <mergeCell ref="F8:G8"/>
    <mergeCell ref="C9:D10"/>
    <mergeCell ref="G9:H9"/>
    <mergeCell ref="G10:H10"/>
    <mergeCell ref="C11:D12"/>
    <mergeCell ref="F11:G11"/>
    <mergeCell ref="H11:I11"/>
    <mergeCell ref="F12:G12"/>
    <mergeCell ref="H12:I12"/>
    <mergeCell ref="A20:A25"/>
    <mergeCell ref="B21:F21"/>
    <mergeCell ref="G21:L21"/>
    <mergeCell ref="B22:G22"/>
    <mergeCell ref="B23:F23"/>
    <mergeCell ref="B13:M13"/>
    <mergeCell ref="B14:M14"/>
    <mergeCell ref="A15:A17"/>
    <mergeCell ref="A18:A19"/>
    <mergeCell ref="B18:M19"/>
    <mergeCell ref="C27:D27"/>
    <mergeCell ref="F27:G27"/>
    <mergeCell ref="C28:D28"/>
    <mergeCell ref="F28:G28"/>
    <mergeCell ref="C29:D29"/>
    <mergeCell ref="B33:M33"/>
    <mergeCell ref="B34:M34"/>
    <mergeCell ref="A35:A36"/>
    <mergeCell ref="B35:M36"/>
    <mergeCell ref="G23:L23"/>
    <mergeCell ref="F29:G29"/>
    <mergeCell ref="C30:D30"/>
    <mergeCell ref="F30:G30"/>
    <mergeCell ref="C31:D31"/>
    <mergeCell ref="F31:G31"/>
    <mergeCell ref="C32:D32"/>
    <mergeCell ref="F32:G32"/>
    <mergeCell ref="B25:G25"/>
    <mergeCell ref="H25:L25"/>
    <mergeCell ref="A26:A33"/>
    <mergeCell ref="B26:M26"/>
  </mergeCells>
  <pageMargins left="0.7" right="0.7" top="0.75" bottom="0.75" header="0.3" footer="0.3"/>
  <headerFooter>
    <oddFooter>&amp;C_x000D_&amp;1#&amp;"Calibri"&amp;8&amp;K000000 INTERNAL. This information is accessible to ADB Management and staff. It may be shared outside ADB with appropriate permission.</oddFooter>
  </headerFooter>
  <drawing r:id="rId1"/>
</worksheet>
</file>

<file path=xl/worksheets/sheet8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EACD473-5896-471E-9941-C90F5D630308}">
  <sheetPr codeName="Sheet82"/>
  <dimension ref="A1:U36"/>
  <sheetViews>
    <sheetView zoomScale="70" zoomScaleNormal="70" workbookViewId="0">
      <pane ySplit="2" topLeftCell="A26" activePane="bottomLeft" state="frozen"/>
      <selection pane="bottomLeft" activeCell="A2" sqref="A2"/>
      <selection activeCell="A2" sqref="A2"/>
    </sheetView>
  </sheetViews>
  <sheetFormatPr defaultColWidth="8.85546875" defaultRowHeight="12.95"/>
  <cols>
    <col min="1" max="1" width="15.28515625" style="106" customWidth="1"/>
    <col min="2" max="13" width="11.85546875" style="106" customWidth="1"/>
    <col min="14" max="14" width="5.140625" style="106" customWidth="1"/>
    <col min="15" max="16" width="8.85546875" style="106"/>
    <col min="17" max="17" width="8.85546875" style="106" customWidth="1"/>
    <col min="18" max="18" width="2.28515625" style="106" customWidth="1"/>
    <col min="19" max="16384" width="8.85546875" style="106"/>
  </cols>
  <sheetData>
    <row r="1" spans="1:21" ht="14.1" thickBot="1"/>
    <row r="2" spans="1:21" ht="32.1" customHeight="1" thickBot="1">
      <c r="A2" s="89" t="e" cm="1">
        <f t="array" aca="1" ref="A2" ca="1">MID(CELL("filename",A2),FIND("]",CELL("filename",A2))+1,255)</f>
        <v>#VALUE!</v>
      </c>
      <c r="B2" s="318" t="e">
        <f ca="1">IF(VLOOKUP(A2,'Raw Data'!C6:D154,2,FALSE)="","",VLOOKUP(A2,'Raw Data'!C6:D154,2,FALSE))</f>
        <v>#VALUE!</v>
      </c>
      <c r="C2" s="319"/>
      <c r="D2" s="319"/>
      <c r="E2" s="319"/>
      <c r="F2" s="319"/>
      <c r="G2" s="319"/>
      <c r="H2" s="319"/>
      <c r="I2" s="319"/>
      <c r="J2" s="319"/>
      <c r="K2" s="319"/>
      <c r="L2" s="319"/>
      <c r="M2" s="320"/>
      <c r="N2" s="136"/>
      <c r="O2" s="386" t="str">
        <f>HYPERLINK("#'National level'!A15","Back to National level sheet")</f>
        <v>Back to National level sheet</v>
      </c>
      <c r="P2" s="321"/>
      <c r="Q2" s="321"/>
      <c r="S2" s="387" t="str">
        <f>HYPERLINK("#'Project level'!A21","Back to Project level sheet")</f>
        <v>Back to Project level sheet</v>
      </c>
      <c r="T2" s="387"/>
      <c r="U2" s="387"/>
    </row>
    <row r="3" spans="1:21" ht="174" customHeight="1" thickBot="1">
      <c r="A3" s="90" t="s">
        <v>500</v>
      </c>
      <c r="B3" s="323" t="s">
        <v>951</v>
      </c>
      <c r="C3" s="324"/>
      <c r="D3" s="324"/>
      <c r="E3" s="324"/>
      <c r="F3" s="324"/>
      <c r="G3" s="324"/>
      <c r="H3" s="324"/>
      <c r="I3" s="324"/>
      <c r="J3" s="324"/>
      <c r="K3" s="324"/>
      <c r="L3" s="324"/>
      <c r="M3" s="325"/>
      <c r="N3" s="122"/>
    </row>
    <row r="4" spans="1:21" ht="14.1" thickBot="1">
      <c r="A4" s="278" t="s">
        <v>502</v>
      </c>
      <c r="B4" s="295"/>
      <c r="C4" s="296"/>
      <c r="D4" s="296"/>
      <c r="E4" s="296"/>
      <c r="F4" s="296"/>
      <c r="G4" s="296"/>
      <c r="H4" s="296"/>
      <c r="I4" s="296"/>
      <c r="J4" s="296"/>
      <c r="K4" s="296"/>
      <c r="L4" s="296"/>
      <c r="M4" s="297"/>
      <c r="N4" s="125"/>
    </row>
    <row r="5" spans="1:21" ht="26.85" customHeight="1" thickBot="1">
      <c r="A5" s="294"/>
      <c r="C5" s="326" t="s">
        <v>77</v>
      </c>
      <c r="D5" s="327"/>
      <c r="E5" s="93" t="s">
        <v>78</v>
      </c>
      <c r="F5" s="93" t="s">
        <v>79</v>
      </c>
      <c r="G5" s="93" t="s">
        <v>80</v>
      </c>
      <c r="H5" s="93" t="s">
        <v>81</v>
      </c>
      <c r="I5" s="93" t="s">
        <v>82</v>
      </c>
      <c r="M5" s="107"/>
    </row>
    <row r="6" spans="1:21" ht="15" thickBot="1">
      <c r="A6" s="294"/>
      <c r="C6" s="328"/>
      <c r="D6" s="329"/>
      <c r="E6" s="94" t="e">
        <f ca="1">IF(VLOOKUP($A$2,Table1[[Practice no.]:[Mt]],3,FALSE)="N/A","",VLOOKUP($A$2,Table1[[Practice no.]:[Mt]],3,FALSE))</f>
        <v>#VALUE!</v>
      </c>
      <c r="F6" s="94" t="e">
        <f ca="1">IF(VLOOKUP($A$2,Table1[[Practice no.]:[F]],4,FALSE)="N/A","",VLOOKUP($A$2,Table1[[Practice no.]:[F]],4,FALSE))</f>
        <v>#VALUE!</v>
      </c>
      <c r="G6" s="94" t="e">
        <f ca="1">IF(VLOOKUP($A$2,Table1[[Practice no.]:[A]],5,FALSE)="N/A","",VLOOKUP($A$2,Table1[[Practice no.]:[A]],5,FALSE))</f>
        <v>#VALUE!</v>
      </c>
      <c r="H6" s="94" t="e">
        <f ca="1">IF(VLOOKUP($A$2,Table1[[Practice no.]:[T]],6,FALSE)="N/A","",VLOOKUP($A$2,Table1[[Practice no.]:[T]],6,FALSE))</f>
        <v>#VALUE!</v>
      </c>
      <c r="I6" s="94" t="e">
        <f ca="1">IF(VLOOKUP($A$2,Table1[[Practice no.]:[PI]],7,FALSE)="N/A","",VLOOKUP($A$2,Table1[[Practice no.]:[PI]],7,FALSE))</f>
        <v>#VALUE!</v>
      </c>
      <c r="M6" s="107"/>
    </row>
    <row r="7" spans="1:21" ht="26.85" customHeight="1" thickBot="1">
      <c r="A7" s="294"/>
      <c r="C7" s="326" t="s">
        <v>83</v>
      </c>
      <c r="D7" s="327"/>
      <c r="E7" s="95" t="s">
        <v>84</v>
      </c>
      <c r="F7" s="330" t="s">
        <v>85</v>
      </c>
      <c r="G7" s="331"/>
      <c r="H7" s="95" t="s">
        <v>86</v>
      </c>
      <c r="I7" s="95" t="s">
        <v>87</v>
      </c>
      <c r="M7" s="107"/>
    </row>
    <row r="8" spans="1:21" ht="15" thickBot="1">
      <c r="A8" s="294"/>
      <c r="C8" s="328"/>
      <c r="D8" s="329"/>
      <c r="E8" s="94" t="e">
        <f ca="1">IF(VLOOKUP($A$2,Table1[[Practice no.]:[LR]],8,FALSE)="N/A","",VLOOKUP(A$2,Table1[[Practice no.]:[LR]],8,FALSE))</f>
        <v>#VALUE!</v>
      </c>
      <c r="F8" s="311" t="e">
        <f ca="1">IF(VLOOKUP($A$2,Table1[[Practice no.]:[PH]],9,FALSE)="N/A","",VLOOKUP($A$2,Table1[[Practice no.]:[PH]],9,FALSE))</f>
        <v>#VALUE!</v>
      </c>
      <c r="G8" s="312"/>
      <c r="H8" s="94" t="e">
        <f ca="1">IF(VLOOKUP($A$2,Table1[[Practice no.]:[EH]],10,FALSE)="N/A","",VLOOKUP($A$2,Table1[[Practice no.]:[EH]],10,FALSE))</f>
        <v>#VALUE!</v>
      </c>
      <c r="I8" s="94" t="e">
        <f ca="1">IF(VLOOKUP($A$2,Table1[[Practice no.]:[UR]],11,FALSE)="N/A","",VLOOKUP($A$2,Table1[[Practice no.]:[UR]],11,FALSE))</f>
        <v>#VALUE!</v>
      </c>
      <c r="M8" s="107"/>
    </row>
    <row r="9" spans="1:21" ht="26.85" customHeight="1" thickBot="1">
      <c r="A9" s="294"/>
      <c r="C9" s="332" t="s">
        <v>88</v>
      </c>
      <c r="D9" s="333"/>
      <c r="E9" s="95" t="s">
        <v>89</v>
      </c>
      <c r="F9" s="95" t="s">
        <v>90</v>
      </c>
      <c r="G9" s="330" t="s">
        <v>91</v>
      </c>
      <c r="H9" s="331"/>
      <c r="I9" s="95" t="s">
        <v>92</v>
      </c>
      <c r="M9" s="107"/>
    </row>
    <row r="10" spans="1:21" ht="15" thickBot="1">
      <c r="A10" s="294"/>
      <c r="C10" s="334"/>
      <c r="D10" s="335"/>
      <c r="E10" s="94" t="e">
        <f ca="1">IF(VLOOKUP($A$2,Table1[[Practice no.]:[P]],12,FALSE)="N/A","",VLOOKUP($A$2,Table1[[Practice no.]:[P]],12,FALSE))</f>
        <v>#VALUE!</v>
      </c>
      <c r="F10" s="94" t="e">
        <f ca="1">IF(VLOOKUP($A$2,Table1[[Practice no.]:[D]],13,FALSE)="N/A","",VLOOKUP($A$2,Table1[[Practice no.]:[D]],13,FALSE))</f>
        <v>#VALUE!</v>
      </c>
      <c r="G10" s="313" t="e">
        <f ca="1">IF(VLOOKUP($A$2,Table1[[Practice no.]:[C]],14,FALSE)="N/A","",VLOOKUP($A$2,Table1[[Practice no.]:[C]],14,FALSE))</f>
        <v>#VALUE!</v>
      </c>
      <c r="H10" s="314"/>
      <c r="I10" s="96" t="e">
        <f ca="1">IF(VLOOKUP($A$2,Table1[[Practice no.]:[M]],15,FALSE)="N/A","",VLOOKUP($A$2,Table1[[Practice no.]:[M]],15,FALSE))</f>
        <v>#VALUE!</v>
      </c>
      <c r="M10" s="107"/>
    </row>
    <row r="11" spans="1:21" ht="14.1" customHeight="1" thickBot="1">
      <c r="A11" s="294"/>
      <c r="C11" s="332" t="s">
        <v>93</v>
      </c>
      <c r="D11" s="333"/>
      <c r="E11" s="95" t="s">
        <v>94</v>
      </c>
      <c r="F11" s="330" t="s">
        <v>95</v>
      </c>
      <c r="G11" s="331"/>
      <c r="H11" s="330" t="s">
        <v>96</v>
      </c>
      <c r="I11" s="331"/>
      <c r="M11" s="107"/>
    </row>
    <row r="12" spans="1:21" ht="15" thickBot="1">
      <c r="A12" s="294"/>
      <c r="C12" s="334"/>
      <c r="D12" s="335"/>
      <c r="E12" s="94" t="e">
        <f ca="1">IF(VLOOKUP($A$2,Table1[[Practice no.]:[In]],16,FALSE)="N/A","",VLOOKUP($A$2,Table1[[Practice no.]:[In]],16,FALSE))</f>
        <v>#VALUE!</v>
      </c>
      <c r="F12" s="311" t="e">
        <f ca="1">IF(VLOOKUP($A$2,Table1[[Practice no.]:[Pr]],17,FALSE)="N/A","",VLOOKUP($A$2,Table1[[Practice no.]:[Pr]],17,FALSE))</f>
        <v>#VALUE!</v>
      </c>
      <c r="G12" s="312"/>
      <c r="H12" s="313" t="e">
        <f ca="1">IF(VLOOKUP($A$2,Table1[[Practice no.]:[Tr]],18,FALSE)="N/A","",VLOOKUP($A$2,Table1[[Practice no.]:[Tr]],18,FALSE))</f>
        <v>#VALUE!</v>
      </c>
      <c r="I12" s="314"/>
      <c r="M12" s="107"/>
    </row>
    <row r="13" spans="1:21">
      <c r="A13" s="294"/>
      <c r="B13" s="315"/>
      <c r="C13" s="316"/>
      <c r="D13" s="316"/>
      <c r="E13" s="316"/>
      <c r="F13" s="316"/>
      <c r="G13" s="316"/>
      <c r="H13" s="316"/>
      <c r="I13" s="316"/>
      <c r="J13" s="316"/>
      <c r="K13" s="316"/>
      <c r="L13" s="316"/>
      <c r="M13" s="317"/>
      <c r="N13" s="125"/>
    </row>
    <row r="14" spans="1:21" ht="14.1" thickBot="1">
      <c r="A14" s="279"/>
      <c r="B14" s="288"/>
      <c r="C14" s="289"/>
      <c r="D14" s="289"/>
      <c r="E14" s="289"/>
      <c r="F14" s="289"/>
      <c r="G14" s="289"/>
      <c r="H14" s="289"/>
      <c r="I14" s="289"/>
      <c r="J14" s="289"/>
      <c r="K14" s="289"/>
      <c r="L14" s="289"/>
      <c r="M14" s="290"/>
      <c r="N14" s="125"/>
    </row>
    <row r="15" spans="1:21">
      <c r="A15" s="278" t="s">
        <v>503</v>
      </c>
      <c r="B15" s="97">
        <v>1</v>
      </c>
      <c r="C15" s="97">
        <v>2</v>
      </c>
      <c r="D15" s="97">
        <v>3</v>
      </c>
      <c r="E15" s="98">
        <v>4</v>
      </c>
      <c r="F15" s="98">
        <v>5</v>
      </c>
      <c r="G15" s="98">
        <v>6</v>
      </c>
      <c r="H15" s="99">
        <v>7</v>
      </c>
      <c r="I15" s="99">
        <v>8</v>
      </c>
      <c r="J15" s="99">
        <v>9</v>
      </c>
      <c r="K15" s="100">
        <v>10</v>
      </c>
      <c r="L15" s="100">
        <v>11</v>
      </c>
      <c r="M15" s="100">
        <v>12</v>
      </c>
      <c r="N15" s="137"/>
    </row>
    <row r="16" spans="1:21" ht="17.100000000000001" thickBot="1">
      <c r="A16" s="294"/>
      <c r="B16" s="101" t="s">
        <v>504</v>
      </c>
      <c r="C16" s="101" t="s">
        <v>505</v>
      </c>
      <c r="D16" s="101" t="s">
        <v>506</v>
      </c>
      <c r="E16" s="102" t="s">
        <v>507</v>
      </c>
      <c r="F16" s="102" t="s">
        <v>508</v>
      </c>
      <c r="G16" s="102" t="s">
        <v>509</v>
      </c>
      <c r="H16" s="103" t="s">
        <v>510</v>
      </c>
      <c r="I16" s="103" t="s">
        <v>511</v>
      </c>
      <c r="J16" s="103" t="s">
        <v>512</v>
      </c>
      <c r="K16" s="104" t="s">
        <v>513</v>
      </c>
      <c r="L16" s="104" t="s">
        <v>514</v>
      </c>
      <c r="M16" s="104" t="s">
        <v>515</v>
      </c>
      <c r="N16" s="137"/>
    </row>
    <row r="17" spans="1:14" ht="23.1" customHeight="1" thickBot="1">
      <c r="A17" s="279"/>
      <c r="B17" s="112" t="e">
        <f ca="1">IF(VLOOKUP($A$2,Table1[[Practice no.]:[ 1 C02]],19,FALSE)="N/A","",VLOOKUP(VLOOKUP($A$2,Table1[[Practice no.]:[ 1 C02]],19,FALSE),List!$A$2:$B$3,2,FALSE))</f>
        <v>#VALUE!</v>
      </c>
      <c r="C17" s="112" t="e">
        <f ca="1">IF(VLOOKUP($A$2,Table1[[Practice no.]:[2 Res]],20,FALSE)="N/A","",VLOOKUP(VLOOKUP($A$2,Table1[[Practice no.]:[2 Res]],20,FALSE),List!$A$2:$B$3,2,FALSE))</f>
        <v>#VALUE!</v>
      </c>
      <c r="D17" s="112" t="e">
        <f ca="1">IF(VLOOKUP($A$2,Table1[[Practice no.]:[3 W&amp;L]],21,FALSE)="N/A","",VLOOKUP(VLOOKUP($A$2,Table1[[Practice no.]:[3 W&amp;L]],21,FALSE),List!$A$2:$B$3,2,FALSE))</f>
        <v>#VALUE!</v>
      </c>
      <c r="E17" s="112" t="e">
        <f ca="1">IF(VLOOKUP($A$2,Table1[[Practice no.]:[4 
Pol]],22,FALSE)="N/A","",VLOOKUP(VLOOKUP($A$2,Table1[[Practice no.]:[4 
Pol]],22,FALSE),List!$A$2:$B$3,2,FALSE))</f>
        <v>#VALUE!</v>
      </c>
      <c r="F17" s="112" t="e">
        <f ca="1">IF(VLOOKUP($A$2,Table1[[Practice no.]:[5 QoL]],23,FALSE)="N/A","",VLOOKUP(VLOOKUP($A$2,Table1[[Practice no.]:[5 QoL]],23,FALSE),List!$A$2:$B$3,2,FALSE))</f>
        <v>#VALUE!</v>
      </c>
      <c r="G17" s="112" t="e">
        <f ca="1">IF(VLOOKUP($A$2,Table1[[Practice no.]:[6 
Bio]],24,FALSE)="N/A","",VLOOKUP(VLOOKUP($A$2,Table1[[Practice no.]:[6 
Bio]],24,FALSE),List!$A$2:$B$3,2,FALSE))</f>
        <v>#VALUE!</v>
      </c>
      <c r="H17" s="112" t="e">
        <f ca="1">IF(VLOOKUP($A$2,Table1[[Practice no.]:[7 
Dis]],25,FALSE)="N/A","",VLOOKUP(VLOOKUP($A$2,Table1[[Practice no.]:[7 
Dis]],25,FALSE),List!$A$2:$B$3,2,FALSE))</f>
        <v>#VALUE!</v>
      </c>
      <c r="I17" s="112" t="e">
        <f ca="1">IF(VLOOKUP($A$2,Table1[[Practice no.]:[8 
Mat]],26,FALSE)="N/A","",VLOOKUP(VLOOKUP($A$2,Table1[[Practice no.]:[8 
Mat]],26,FALSE),List!$A$2:$B$3,2,FALSE))</f>
        <v>#VALUE!</v>
      </c>
      <c r="J17" s="112" t="e">
        <f ca="1">IF(VLOOKUP($A$2,Table1[[Practice no.]:[9 
Inc]],27,FALSE)="N/A","",VLOOKUP(VLOOKUP($A$2,Table1[[Practice no.]:[9 
Inc]],27,FALSE),List!$A$2:$B$3,2,FALSE))</f>
        <v>#VALUE!</v>
      </c>
      <c r="K17" s="112" t="e">
        <f ca="1">IF(VLOOKUP($A$2,Table1[[Practice no.]:[10 Con]],28,FALSE)="N/A","",VLOOKUP(VLOOKUP($A$2,Table1[[Practice no.]:[10 Con]],28,FALSE),List!$A$2:$B$3,2,FALSE))</f>
        <v>#VALUE!</v>
      </c>
      <c r="L17" s="112" t="e">
        <f ca="1">IF(VLOOKUP($A$2,Table1[[Practice no.]:[11 Saf]],29,FALSE)="N/A","",VLOOKUP(VLOOKUP($A$2,Table1[[Practice no.]:[11 Saf]],29,FALSE),List!$A$2:$B$3,2,FALSE))</f>
        <v>#VALUE!</v>
      </c>
      <c r="M17" s="112" t="e">
        <f ca="1">IF(VLOOKUP($A$2,Table1[[Practice no.]:[12 Aff]],30,FALSE)="N/A","",VLOOKUP(VLOOKUP($A$2,Table1[[Practice no.]:[12 Aff]],30,FALSE),List!$A$2:$B$3,2,FALSE))</f>
        <v>#VALUE!</v>
      </c>
      <c r="N17" s="138"/>
    </row>
    <row r="18" spans="1:14" ht="125.85" customHeight="1">
      <c r="A18" s="278" t="s">
        <v>516</v>
      </c>
      <c r="B18" s="298" t="s">
        <v>952</v>
      </c>
      <c r="C18" s="299"/>
      <c r="D18" s="299"/>
      <c r="E18" s="299"/>
      <c r="F18" s="299"/>
      <c r="G18" s="299"/>
      <c r="H18" s="299"/>
      <c r="I18" s="299"/>
      <c r="J18" s="299"/>
      <c r="K18" s="299"/>
      <c r="L18" s="299"/>
      <c r="M18" s="300"/>
      <c r="N18" s="133"/>
    </row>
    <row r="19" spans="1:14" ht="285.75" customHeight="1" thickBot="1">
      <c r="A19" s="279"/>
      <c r="B19" s="301"/>
      <c r="C19" s="302"/>
      <c r="D19" s="302"/>
      <c r="E19" s="302"/>
      <c r="F19" s="302"/>
      <c r="G19" s="302"/>
      <c r="H19" s="302"/>
      <c r="I19" s="302"/>
      <c r="J19" s="302"/>
      <c r="K19" s="302"/>
      <c r="L19" s="302"/>
      <c r="M19" s="303"/>
      <c r="N19" s="133"/>
    </row>
    <row r="20" spans="1:14" ht="268.35000000000002" customHeight="1">
      <c r="A20" s="304" t="s">
        <v>518</v>
      </c>
      <c r="B20" s="120"/>
      <c r="C20" s="121"/>
      <c r="D20" s="121"/>
      <c r="E20" s="121"/>
      <c r="F20" s="121"/>
      <c r="G20" s="121"/>
      <c r="H20" s="121"/>
      <c r="I20" s="121"/>
      <c r="J20" s="121"/>
      <c r="K20" s="121"/>
      <c r="L20" s="121"/>
      <c r="M20" s="124"/>
      <c r="N20" s="134"/>
    </row>
    <row r="21" spans="1:14" ht="13.35" customHeight="1">
      <c r="A21" s="338"/>
      <c r="B21" s="390" t="s">
        <v>642</v>
      </c>
      <c r="C21" s="388"/>
      <c r="D21" s="388"/>
      <c r="E21" s="388"/>
      <c r="F21" s="388"/>
      <c r="G21" s="401"/>
      <c r="H21" s="401"/>
      <c r="I21" s="401"/>
      <c r="J21" s="401"/>
      <c r="K21" s="401"/>
      <c r="L21" s="401"/>
      <c r="M21" s="178"/>
      <c r="N21" s="127"/>
    </row>
    <row r="22" spans="1:14">
      <c r="A22" s="338"/>
      <c r="B22" s="336"/>
      <c r="C22" s="337"/>
      <c r="D22" s="337"/>
      <c r="E22" s="337"/>
      <c r="F22" s="337"/>
      <c r="G22" s="337"/>
      <c r="H22" s="119"/>
      <c r="I22" s="119"/>
      <c r="J22" s="122"/>
      <c r="K22" s="116"/>
      <c r="L22" s="116"/>
      <c r="M22" s="117"/>
      <c r="N22" s="116"/>
    </row>
    <row r="23" spans="1:14">
      <c r="A23" s="338"/>
      <c r="B23" s="336"/>
      <c r="C23" s="337"/>
      <c r="D23" s="337"/>
      <c r="E23" s="337"/>
      <c r="F23" s="337"/>
      <c r="G23" s="337"/>
      <c r="H23" s="337"/>
      <c r="I23" s="337"/>
      <c r="J23" s="337"/>
      <c r="K23" s="337"/>
      <c r="L23" s="337"/>
      <c r="M23" s="123"/>
      <c r="N23" s="116"/>
    </row>
    <row r="24" spans="1:14">
      <c r="A24" s="338"/>
      <c r="B24" s="118"/>
      <c r="C24" s="119"/>
      <c r="D24" s="119"/>
      <c r="E24" s="119"/>
      <c r="F24" s="119"/>
      <c r="G24" s="119"/>
      <c r="H24" s="119"/>
      <c r="I24" s="119"/>
      <c r="J24" s="122"/>
      <c r="K24" s="116"/>
      <c r="L24" s="116"/>
      <c r="M24" s="117"/>
      <c r="N24" s="116"/>
    </row>
    <row r="25" spans="1:14" ht="14.1" thickBot="1">
      <c r="A25" s="305"/>
      <c r="B25" s="339"/>
      <c r="C25" s="340"/>
      <c r="D25" s="340"/>
      <c r="E25" s="340"/>
      <c r="F25" s="340"/>
      <c r="G25" s="340"/>
      <c r="H25" s="340"/>
      <c r="I25" s="340"/>
      <c r="J25" s="340"/>
      <c r="K25" s="340"/>
      <c r="L25" s="340"/>
      <c r="M25" s="176"/>
      <c r="N25" s="119"/>
    </row>
    <row r="26" spans="1:14" ht="14.1" thickBot="1">
      <c r="A26" s="278" t="s">
        <v>57</v>
      </c>
      <c r="B26" s="295"/>
      <c r="C26" s="296"/>
      <c r="D26" s="296"/>
      <c r="E26" s="296"/>
      <c r="F26" s="296"/>
      <c r="G26" s="296"/>
      <c r="H26" s="296"/>
      <c r="I26" s="296"/>
      <c r="J26" s="296"/>
      <c r="K26" s="296"/>
      <c r="L26" s="296"/>
      <c r="M26" s="297"/>
      <c r="N26" s="125"/>
    </row>
    <row r="27" spans="1:14" ht="32.1" customHeight="1" thickBot="1">
      <c r="A27" s="294"/>
      <c r="C27" s="286" t="s">
        <v>42</v>
      </c>
      <c r="D27" s="287"/>
      <c r="E27" s="105" t="e">
        <f ca="1">IF(VLOOKUP($A$2,Table1[[Practice no.]:[1]],31,FALSE)="N/A","",VLOOKUP($A$2,Table1[[Practice no.]:[1]],31,FALSE))</f>
        <v>#VALUE!</v>
      </c>
      <c r="F27" s="286" t="s">
        <v>520</v>
      </c>
      <c r="G27" s="287"/>
      <c r="H27" s="105" t="e">
        <f ca="1">IF(VLOOKUP($A$2,Table1[[Practice no.]:[7]],37,FALSE)="N/A","",VLOOKUP($A$2,Table1[[Practice no.]:[7]],37,FALSE))</f>
        <v>#VALUE!</v>
      </c>
      <c r="M27" s="107"/>
    </row>
    <row r="28" spans="1:14" ht="32.1" customHeight="1" thickBot="1">
      <c r="A28" s="294"/>
      <c r="C28" s="286" t="s">
        <v>44</v>
      </c>
      <c r="D28" s="287"/>
      <c r="E28" s="105" t="e">
        <f ca="1">IF(VLOOKUP($A$2,Table1[[Practice no.]:[2]],32,FALSE)="N/A","",VLOOKUP($A$2,Table1[[Practice no.]:[2]],32,FALSE))</f>
        <v>#VALUE!</v>
      </c>
      <c r="F28" s="286" t="s">
        <v>45</v>
      </c>
      <c r="G28" s="287"/>
      <c r="H28" s="105" t="e">
        <f ca="1">IF(VLOOKUP($A$2,Table1[[Practice no.]:[8]],38,FALSE)="N/A","",VLOOKUP($A$2,Table1[[Practice no.]:[8]],38,FALSE))</f>
        <v>#VALUE!</v>
      </c>
      <c r="M28" s="107"/>
    </row>
    <row r="29" spans="1:14" ht="32.1" customHeight="1" thickBot="1">
      <c r="A29" s="294"/>
      <c r="C29" s="286" t="s">
        <v>46</v>
      </c>
      <c r="D29" s="287"/>
      <c r="E29" s="105" t="e">
        <f ca="1">IF(VLOOKUP($A$2,Table1[[Practice no.]:[3]],33,FALSE)="N/A","",VLOOKUP($A$2,Table1[[Practice no.]:[3]],33,FALSE))</f>
        <v>#VALUE!</v>
      </c>
      <c r="F29" s="286" t="s">
        <v>47</v>
      </c>
      <c r="G29" s="287"/>
      <c r="H29" s="105" t="e">
        <f ca="1">IF(VLOOKUP($A$2,Table1[[Practice no.]:[9]],39,FALSE)="N/A","",VLOOKUP($A$2,Table1[[Practice no.]:[9]],39,FALSE))</f>
        <v>#VALUE!</v>
      </c>
      <c r="M29" s="107"/>
    </row>
    <row r="30" spans="1:14" ht="32.1" customHeight="1" thickBot="1">
      <c r="A30" s="294"/>
      <c r="C30" s="286" t="s">
        <v>48</v>
      </c>
      <c r="D30" s="287"/>
      <c r="E30" s="105" t="e">
        <f ca="1">IF(VLOOKUP($A$2,Table1[[Practice no.]:[4]],34,FALSE)="N/A","",VLOOKUP($A$2,Table1[[Practice no.]:[4]],34,FALSE))</f>
        <v>#VALUE!</v>
      </c>
      <c r="F30" s="286" t="s">
        <v>49</v>
      </c>
      <c r="G30" s="287"/>
      <c r="H30" s="105" t="e">
        <f ca="1">IF(VLOOKUP($A$2,Table1[[Practice no.]:[10]],40,FALSE)="N/A","",VLOOKUP($A$2,Table1[[Practice no.]:[10]],40,FALSE))</f>
        <v>#VALUE!</v>
      </c>
      <c r="M30" s="107"/>
    </row>
    <row r="31" spans="1:14" ht="32.1" customHeight="1" thickBot="1">
      <c r="A31" s="294"/>
      <c r="C31" s="286" t="s">
        <v>50</v>
      </c>
      <c r="D31" s="287"/>
      <c r="E31" s="105" t="e">
        <f ca="1">IF(VLOOKUP($A$2,Table1[[Practice no.]:[5]],35,FALSE)="N/A","",VLOOKUP($A$2,Table1[[Practice no.]:[5]],35,FALSE))</f>
        <v>#VALUE!</v>
      </c>
      <c r="F31" s="286" t="s">
        <v>51</v>
      </c>
      <c r="G31" s="287"/>
      <c r="H31" s="105" t="e">
        <f ca="1">IF(VLOOKUP($A$2,Table1[[Practice no.]:[11]],41,FALSE)="N/A","",VLOOKUP($A$2,Table1[[Practice no.]:[11]],41,FALSE))</f>
        <v>#VALUE!</v>
      </c>
      <c r="M31" s="107"/>
    </row>
    <row r="32" spans="1:14" ht="32.1" customHeight="1" thickBot="1">
      <c r="A32" s="294"/>
      <c r="C32" s="286" t="s">
        <v>52</v>
      </c>
      <c r="D32" s="287"/>
      <c r="E32" s="105" t="e">
        <f ca="1">IF(VLOOKUP($A$2,Table1[[Practice no.]:[6]],36,FALSE)="N/A","",VLOOKUP($A$2,Table1[[Practice no.]:[6]],36,FALSE))</f>
        <v>#VALUE!</v>
      </c>
      <c r="F32" s="286" t="s">
        <v>53</v>
      </c>
      <c r="G32" s="287"/>
      <c r="H32" s="105" t="e">
        <f ca="1">IF(VLOOKUP($A$2,Table1[[Practice no.]:[12]],42,FALSE)="N/A","",VLOOKUP($A$2,Table1[[Practice no.]:[12]],42,FALSE))</f>
        <v>#VALUE!</v>
      </c>
      <c r="M32" s="107"/>
    </row>
    <row r="33" spans="1:14" ht="14.1" thickBot="1">
      <c r="A33" s="279"/>
      <c r="B33" s="288"/>
      <c r="C33" s="289"/>
      <c r="D33" s="289"/>
      <c r="E33" s="289"/>
      <c r="F33" s="289"/>
      <c r="G33" s="289"/>
      <c r="H33" s="289"/>
      <c r="I33" s="289"/>
      <c r="J33" s="289"/>
      <c r="K33" s="289"/>
      <c r="L33" s="289"/>
      <c r="M33" s="290"/>
      <c r="N33" s="125"/>
    </row>
    <row r="34" spans="1:14" ht="252.75" customHeight="1" thickBot="1">
      <c r="A34" s="92" t="s">
        <v>521</v>
      </c>
      <c r="B34" s="291"/>
      <c r="C34" s="292"/>
      <c r="D34" s="292"/>
      <c r="E34" s="292"/>
      <c r="F34" s="292"/>
      <c r="G34" s="292"/>
      <c r="H34" s="292"/>
      <c r="I34" s="292"/>
      <c r="J34" s="292"/>
      <c r="K34" s="292"/>
      <c r="L34" s="292"/>
      <c r="M34" s="293"/>
      <c r="N34" s="122"/>
    </row>
    <row r="35" spans="1:14" ht="80.849999999999994" customHeight="1">
      <c r="A35" s="278" t="s">
        <v>523</v>
      </c>
      <c r="B35" s="394" t="s">
        <v>953</v>
      </c>
      <c r="C35" s="362"/>
      <c r="D35" s="362"/>
      <c r="E35" s="362"/>
      <c r="F35" s="362"/>
      <c r="G35" s="362"/>
      <c r="H35" s="362"/>
      <c r="I35" s="362"/>
      <c r="J35" s="362"/>
      <c r="K35" s="362"/>
      <c r="L35" s="362"/>
      <c r="M35" s="363"/>
      <c r="N35" s="133"/>
    </row>
    <row r="36" spans="1:14" ht="193.35" customHeight="1" thickBot="1">
      <c r="A36" s="279"/>
      <c r="B36" s="364"/>
      <c r="C36" s="365"/>
      <c r="D36" s="365"/>
      <c r="E36" s="365"/>
      <c r="F36" s="365"/>
      <c r="G36" s="365"/>
      <c r="H36" s="365"/>
      <c r="I36" s="365"/>
      <c r="J36" s="365"/>
      <c r="K36" s="365"/>
      <c r="L36" s="365"/>
      <c r="M36" s="366"/>
      <c r="N36" s="133"/>
    </row>
  </sheetData>
  <sheetProtection sheet="1" objects="1" scenarios="1"/>
  <mergeCells count="49">
    <mergeCell ref="B2:M2"/>
    <mergeCell ref="O2:Q2"/>
    <mergeCell ref="S2:U2"/>
    <mergeCell ref="B3:M3"/>
    <mergeCell ref="A4:A14"/>
    <mergeCell ref="B4:M4"/>
    <mergeCell ref="C5:D6"/>
    <mergeCell ref="C7:D8"/>
    <mergeCell ref="F7:G7"/>
    <mergeCell ref="F8:G8"/>
    <mergeCell ref="C9:D10"/>
    <mergeCell ref="G9:H9"/>
    <mergeCell ref="G10:H10"/>
    <mergeCell ref="C11:D12"/>
    <mergeCell ref="F11:G11"/>
    <mergeCell ref="H11:I11"/>
    <mergeCell ref="F12:G12"/>
    <mergeCell ref="H12:I12"/>
    <mergeCell ref="B13:M13"/>
    <mergeCell ref="B14:M14"/>
    <mergeCell ref="A15:A17"/>
    <mergeCell ref="C29:D29"/>
    <mergeCell ref="B33:M33"/>
    <mergeCell ref="A18:A19"/>
    <mergeCell ref="B18:M19"/>
    <mergeCell ref="G23:L23"/>
    <mergeCell ref="B25:G25"/>
    <mergeCell ref="H25:L25"/>
    <mergeCell ref="A20:A25"/>
    <mergeCell ref="B21:F21"/>
    <mergeCell ref="G21:L21"/>
    <mergeCell ref="B22:G22"/>
    <mergeCell ref="B23:F23"/>
    <mergeCell ref="B34:M34"/>
    <mergeCell ref="A35:A36"/>
    <mergeCell ref="B35:M36"/>
    <mergeCell ref="F29:G29"/>
    <mergeCell ref="C30:D30"/>
    <mergeCell ref="F30:G30"/>
    <mergeCell ref="C31:D31"/>
    <mergeCell ref="F31:G31"/>
    <mergeCell ref="C32:D32"/>
    <mergeCell ref="F32:G32"/>
    <mergeCell ref="A26:A33"/>
    <mergeCell ref="B26:M26"/>
    <mergeCell ref="C27:D27"/>
    <mergeCell ref="F27:G27"/>
    <mergeCell ref="C28:D28"/>
    <mergeCell ref="F28:G28"/>
  </mergeCells>
  <pageMargins left="0.7" right="0.7" top="0.75" bottom="0.75" header="0.3" footer="0.3"/>
  <headerFooter>
    <oddFooter>&amp;C_x000D_&amp;1#&amp;"Calibri"&amp;8&amp;K000000 INTERNAL. This information is accessible to ADB Management and staff. It may be shared outside ADB with appropriate permission.</oddFooter>
  </headerFooter>
  <drawing r:id="rId1"/>
</worksheet>
</file>

<file path=xl/worksheets/sheet8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0701330-9FD5-4BB1-9E48-E43FCB292423}">
  <sheetPr codeName="Sheet83"/>
  <dimension ref="A1:U36"/>
  <sheetViews>
    <sheetView zoomScale="70" zoomScaleNormal="70" workbookViewId="0">
      <pane ySplit="2" topLeftCell="A3" activePane="bottomLeft" state="frozen"/>
      <selection pane="bottomLeft" activeCell="A2" sqref="A2"/>
      <selection activeCell="A2" sqref="A2"/>
    </sheetView>
  </sheetViews>
  <sheetFormatPr defaultColWidth="8.85546875" defaultRowHeight="12.95"/>
  <cols>
    <col min="1" max="1" width="15.28515625" style="106" customWidth="1"/>
    <col min="2" max="13" width="11.85546875" style="106" customWidth="1"/>
    <col min="14" max="14" width="5.140625" style="106" customWidth="1"/>
    <col min="15" max="16" width="8.85546875" style="106"/>
    <col min="17" max="17" width="8.85546875" style="106" customWidth="1"/>
    <col min="18" max="18" width="2.28515625" style="106" customWidth="1"/>
    <col min="19" max="16384" width="8.85546875" style="106"/>
  </cols>
  <sheetData>
    <row r="1" spans="1:21" ht="14.1" thickBot="1"/>
    <row r="2" spans="1:21" ht="32.1" customHeight="1" thickBot="1">
      <c r="A2" s="89" t="e" cm="1">
        <f t="array" aca="1" ref="A2" ca="1">MID(CELL("filename",A2),FIND("]",CELL("filename",A2))+1,255)</f>
        <v>#VALUE!</v>
      </c>
      <c r="B2" s="318" t="e">
        <f ca="1">IF(VLOOKUP(A2,'Raw Data'!C6:D154,2,FALSE)="","",VLOOKUP(A2,'Raw Data'!C6:D154,2,FALSE))</f>
        <v>#VALUE!</v>
      </c>
      <c r="C2" s="319"/>
      <c r="D2" s="319"/>
      <c r="E2" s="319"/>
      <c r="F2" s="319"/>
      <c r="G2" s="319"/>
      <c r="H2" s="319"/>
      <c r="I2" s="319"/>
      <c r="J2" s="319"/>
      <c r="K2" s="319"/>
      <c r="L2" s="319"/>
      <c r="M2" s="320"/>
      <c r="N2" s="136"/>
      <c r="O2" s="386" t="str">
        <f>HYPERLINK("#'National level'!A15","Back to National level sheet")</f>
        <v>Back to National level sheet</v>
      </c>
      <c r="P2" s="321"/>
      <c r="Q2" s="321"/>
      <c r="S2" s="387" t="str">
        <f>HYPERLINK("#'Project level'!A21","Back to Project level sheet")</f>
        <v>Back to Project level sheet</v>
      </c>
      <c r="T2" s="387"/>
      <c r="U2" s="387"/>
    </row>
    <row r="3" spans="1:21" ht="174" customHeight="1" thickBot="1">
      <c r="A3" s="90" t="s">
        <v>500</v>
      </c>
      <c r="B3" s="323" t="s">
        <v>954</v>
      </c>
      <c r="C3" s="324"/>
      <c r="D3" s="324"/>
      <c r="E3" s="324"/>
      <c r="F3" s="324"/>
      <c r="G3" s="324"/>
      <c r="H3" s="324"/>
      <c r="I3" s="324"/>
      <c r="J3" s="324"/>
      <c r="K3" s="324"/>
      <c r="L3" s="324"/>
      <c r="M3" s="325"/>
      <c r="N3" s="122"/>
    </row>
    <row r="4" spans="1:21" ht="14.1" thickBot="1">
      <c r="A4" s="278" t="s">
        <v>502</v>
      </c>
      <c r="B4" s="295"/>
      <c r="C4" s="296"/>
      <c r="D4" s="296"/>
      <c r="E4" s="296"/>
      <c r="F4" s="296"/>
      <c r="G4" s="296"/>
      <c r="H4" s="296"/>
      <c r="I4" s="296"/>
      <c r="J4" s="296"/>
      <c r="K4" s="296"/>
      <c r="L4" s="296"/>
      <c r="M4" s="297"/>
      <c r="N4" s="125"/>
    </row>
    <row r="5" spans="1:21" ht="26.85" customHeight="1" thickBot="1">
      <c r="A5" s="294"/>
      <c r="C5" s="326" t="s">
        <v>77</v>
      </c>
      <c r="D5" s="327"/>
      <c r="E5" s="93" t="s">
        <v>78</v>
      </c>
      <c r="F5" s="93" t="s">
        <v>79</v>
      </c>
      <c r="G5" s="93" t="s">
        <v>80</v>
      </c>
      <c r="H5" s="93" t="s">
        <v>81</v>
      </c>
      <c r="I5" s="93" t="s">
        <v>82</v>
      </c>
      <c r="M5" s="107"/>
    </row>
    <row r="6" spans="1:21" ht="15" thickBot="1">
      <c r="A6" s="294"/>
      <c r="C6" s="328"/>
      <c r="D6" s="329"/>
      <c r="E6" s="94" t="e">
        <f ca="1">IF(VLOOKUP($A$2,Table1[[Practice no.]:[Mt]],3,FALSE)="N/A","",VLOOKUP($A$2,Table1[[Practice no.]:[Mt]],3,FALSE))</f>
        <v>#VALUE!</v>
      </c>
      <c r="F6" s="94" t="e">
        <f ca="1">IF(VLOOKUP($A$2,Table1[[Practice no.]:[F]],4,FALSE)="N/A","",VLOOKUP($A$2,Table1[[Practice no.]:[F]],4,FALSE))</f>
        <v>#VALUE!</v>
      </c>
      <c r="G6" s="94" t="e">
        <f ca="1">IF(VLOOKUP($A$2,Table1[[Practice no.]:[A]],5,FALSE)="N/A","",VLOOKUP($A$2,Table1[[Practice no.]:[A]],5,FALSE))</f>
        <v>#VALUE!</v>
      </c>
      <c r="H6" s="94" t="e">
        <f ca="1">IF(VLOOKUP($A$2,Table1[[Practice no.]:[T]],6,FALSE)="N/A","",VLOOKUP($A$2,Table1[[Practice no.]:[T]],6,FALSE))</f>
        <v>#VALUE!</v>
      </c>
      <c r="I6" s="94" t="e">
        <f ca="1">IF(VLOOKUP($A$2,Table1[[Practice no.]:[PI]],7,FALSE)="N/A","",VLOOKUP($A$2,Table1[[Practice no.]:[PI]],7,FALSE))</f>
        <v>#VALUE!</v>
      </c>
      <c r="M6" s="107"/>
    </row>
    <row r="7" spans="1:21" ht="26.85" customHeight="1" thickBot="1">
      <c r="A7" s="294"/>
      <c r="C7" s="326" t="s">
        <v>83</v>
      </c>
      <c r="D7" s="327"/>
      <c r="E7" s="95" t="s">
        <v>84</v>
      </c>
      <c r="F7" s="330" t="s">
        <v>85</v>
      </c>
      <c r="G7" s="331"/>
      <c r="H7" s="95" t="s">
        <v>86</v>
      </c>
      <c r="I7" s="95" t="s">
        <v>87</v>
      </c>
      <c r="M7" s="107"/>
    </row>
    <row r="8" spans="1:21" ht="15" thickBot="1">
      <c r="A8" s="294"/>
      <c r="C8" s="328"/>
      <c r="D8" s="329"/>
      <c r="E8" s="94" t="e">
        <f ca="1">IF(VLOOKUP($A$2,Table1[[Practice no.]:[LR]],8,FALSE)="N/A","",VLOOKUP(A$2,Table1[[Practice no.]:[LR]],8,FALSE))</f>
        <v>#VALUE!</v>
      </c>
      <c r="F8" s="311" t="e">
        <f ca="1">IF(VLOOKUP($A$2,Table1[[Practice no.]:[PH]],9,FALSE)="N/A","",VLOOKUP($A$2,Table1[[Practice no.]:[PH]],9,FALSE))</f>
        <v>#VALUE!</v>
      </c>
      <c r="G8" s="312"/>
      <c r="H8" s="94" t="e">
        <f ca="1">IF(VLOOKUP($A$2,Table1[[Practice no.]:[EH]],10,FALSE)="N/A","",VLOOKUP($A$2,Table1[[Practice no.]:[EH]],10,FALSE))</f>
        <v>#VALUE!</v>
      </c>
      <c r="I8" s="94" t="e">
        <f ca="1">IF(VLOOKUP($A$2,Table1[[Practice no.]:[UR]],11,FALSE)="N/A","",VLOOKUP($A$2,Table1[[Practice no.]:[UR]],11,FALSE))</f>
        <v>#VALUE!</v>
      </c>
      <c r="M8" s="107"/>
    </row>
    <row r="9" spans="1:21" ht="26.85" customHeight="1" thickBot="1">
      <c r="A9" s="294"/>
      <c r="C9" s="332" t="s">
        <v>88</v>
      </c>
      <c r="D9" s="333"/>
      <c r="E9" s="95" t="s">
        <v>89</v>
      </c>
      <c r="F9" s="95" t="s">
        <v>90</v>
      </c>
      <c r="G9" s="330" t="s">
        <v>91</v>
      </c>
      <c r="H9" s="331"/>
      <c r="I9" s="95" t="s">
        <v>92</v>
      </c>
      <c r="M9" s="107"/>
    </row>
    <row r="10" spans="1:21" ht="15" thickBot="1">
      <c r="A10" s="294"/>
      <c r="C10" s="334"/>
      <c r="D10" s="335"/>
      <c r="E10" s="94" t="e">
        <f ca="1">IF(VLOOKUP($A$2,Table1[[Practice no.]:[P]],12,FALSE)="N/A","",VLOOKUP($A$2,Table1[[Practice no.]:[P]],12,FALSE))</f>
        <v>#VALUE!</v>
      </c>
      <c r="F10" s="94" t="e">
        <f ca="1">IF(VLOOKUP($A$2,Table1[[Practice no.]:[D]],13,FALSE)="N/A","",VLOOKUP($A$2,Table1[[Practice no.]:[D]],13,FALSE))</f>
        <v>#VALUE!</v>
      </c>
      <c r="G10" s="313" t="e">
        <f ca="1">IF(VLOOKUP($A$2,Table1[[Practice no.]:[C]],14,FALSE)="N/A","",VLOOKUP($A$2,Table1[[Practice no.]:[C]],14,FALSE))</f>
        <v>#VALUE!</v>
      </c>
      <c r="H10" s="314"/>
      <c r="I10" s="96" t="e">
        <f ca="1">IF(VLOOKUP($A$2,Table1[[Practice no.]:[M]],15,FALSE)="N/A","",VLOOKUP($A$2,Table1[[Practice no.]:[M]],15,FALSE))</f>
        <v>#VALUE!</v>
      </c>
      <c r="M10" s="107"/>
    </row>
    <row r="11" spans="1:21" ht="14.1" customHeight="1" thickBot="1">
      <c r="A11" s="294"/>
      <c r="C11" s="332" t="s">
        <v>93</v>
      </c>
      <c r="D11" s="333"/>
      <c r="E11" s="95" t="s">
        <v>94</v>
      </c>
      <c r="F11" s="330" t="s">
        <v>95</v>
      </c>
      <c r="G11" s="331"/>
      <c r="H11" s="330" t="s">
        <v>96</v>
      </c>
      <c r="I11" s="331"/>
      <c r="M11" s="107"/>
    </row>
    <row r="12" spans="1:21" ht="15" thickBot="1">
      <c r="A12" s="294"/>
      <c r="C12" s="334"/>
      <c r="D12" s="335"/>
      <c r="E12" s="94" t="e">
        <f ca="1">IF(VLOOKUP($A$2,Table1[[Practice no.]:[In]],16,FALSE)="N/A","",VLOOKUP($A$2,Table1[[Practice no.]:[In]],16,FALSE))</f>
        <v>#VALUE!</v>
      </c>
      <c r="F12" s="311" t="e">
        <f ca="1">IF(VLOOKUP($A$2,Table1[[Practice no.]:[Pr]],17,FALSE)="N/A","",VLOOKUP($A$2,Table1[[Practice no.]:[Pr]],17,FALSE))</f>
        <v>#VALUE!</v>
      </c>
      <c r="G12" s="312"/>
      <c r="H12" s="313" t="e">
        <f ca="1">IF(VLOOKUP($A$2,Table1[[Practice no.]:[Tr]],18,FALSE)="N/A","",VLOOKUP($A$2,Table1[[Practice no.]:[Tr]],18,FALSE))</f>
        <v>#VALUE!</v>
      </c>
      <c r="I12" s="314"/>
      <c r="M12" s="107"/>
    </row>
    <row r="13" spans="1:21">
      <c r="A13" s="294"/>
      <c r="B13" s="315"/>
      <c r="C13" s="316"/>
      <c r="D13" s="316"/>
      <c r="E13" s="316"/>
      <c r="F13" s="316"/>
      <c r="G13" s="316"/>
      <c r="H13" s="316"/>
      <c r="I13" s="316"/>
      <c r="J13" s="316"/>
      <c r="K13" s="316"/>
      <c r="L13" s="316"/>
      <c r="M13" s="317"/>
      <c r="N13" s="125"/>
    </row>
    <row r="14" spans="1:21" ht="14.1" thickBot="1">
      <c r="A14" s="279"/>
      <c r="B14" s="288"/>
      <c r="C14" s="289"/>
      <c r="D14" s="289"/>
      <c r="E14" s="289"/>
      <c r="F14" s="289"/>
      <c r="G14" s="289"/>
      <c r="H14" s="289"/>
      <c r="I14" s="289"/>
      <c r="J14" s="289"/>
      <c r="K14" s="289"/>
      <c r="L14" s="289"/>
      <c r="M14" s="290"/>
      <c r="N14" s="125"/>
    </row>
    <row r="15" spans="1:21">
      <c r="A15" s="278" t="s">
        <v>503</v>
      </c>
      <c r="B15" s="97">
        <v>1</v>
      </c>
      <c r="C15" s="97">
        <v>2</v>
      </c>
      <c r="D15" s="97">
        <v>3</v>
      </c>
      <c r="E15" s="98">
        <v>4</v>
      </c>
      <c r="F15" s="98">
        <v>5</v>
      </c>
      <c r="G15" s="98">
        <v>6</v>
      </c>
      <c r="H15" s="99">
        <v>7</v>
      </c>
      <c r="I15" s="99">
        <v>8</v>
      </c>
      <c r="J15" s="99">
        <v>9</v>
      </c>
      <c r="K15" s="100">
        <v>10</v>
      </c>
      <c r="L15" s="100">
        <v>11</v>
      </c>
      <c r="M15" s="100">
        <v>12</v>
      </c>
      <c r="N15" s="137"/>
    </row>
    <row r="16" spans="1:21" ht="17.100000000000001" thickBot="1">
      <c r="A16" s="294"/>
      <c r="B16" s="101" t="s">
        <v>504</v>
      </c>
      <c r="C16" s="101" t="s">
        <v>505</v>
      </c>
      <c r="D16" s="101" t="s">
        <v>506</v>
      </c>
      <c r="E16" s="102" t="s">
        <v>507</v>
      </c>
      <c r="F16" s="102" t="s">
        <v>508</v>
      </c>
      <c r="G16" s="102" t="s">
        <v>509</v>
      </c>
      <c r="H16" s="103" t="s">
        <v>510</v>
      </c>
      <c r="I16" s="103" t="s">
        <v>511</v>
      </c>
      <c r="J16" s="103" t="s">
        <v>512</v>
      </c>
      <c r="K16" s="104" t="s">
        <v>513</v>
      </c>
      <c r="L16" s="104" t="s">
        <v>514</v>
      </c>
      <c r="M16" s="104" t="s">
        <v>515</v>
      </c>
      <c r="N16" s="137"/>
    </row>
    <row r="17" spans="1:14" ht="23.1" customHeight="1" thickBot="1">
      <c r="A17" s="279"/>
      <c r="B17" s="112" t="e">
        <f ca="1">IF(VLOOKUP($A$2,Table1[[Practice no.]:[ 1 C02]],19,FALSE)="N/A","",VLOOKUP(VLOOKUP($A$2,Table1[[Practice no.]:[ 1 C02]],19,FALSE),List!$A$2:$B$3,2,FALSE))</f>
        <v>#VALUE!</v>
      </c>
      <c r="C17" s="112" t="e">
        <f ca="1">IF(VLOOKUP($A$2,Table1[[Practice no.]:[2 Res]],20,FALSE)="N/A","",VLOOKUP(VLOOKUP($A$2,Table1[[Practice no.]:[2 Res]],20,FALSE),List!$A$2:$B$3,2,FALSE))</f>
        <v>#VALUE!</v>
      </c>
      <c r="D17" s="112" t="e">
        <f ca="1">IF(VLOOKUP($A$2,Table1[[Practice no.]:[3 W&amp;L]],21,FALSE)="N/A","",VLOOKUP(VLOOKUP($A$2,Table1[[Practice no.]:[3 W&amp;L]],21,FALSE),List!$A$2:$B$3,2,FALSE))</f>
        <v>#VALUE!</v>
      </c>
      <c r="E17" s="112" t="e">
        <f ca="1">IF(VLOOKUP($A$2,Table1[[Practice no.]:[4 
Pol]],22,FALSE)="N/A","",VLOOKUP(VLOOKUP($A$2,Table1[[Practice no.]:[4 
Pol]],22,FALSE),List!$A$2:$B$3,2,FALSE))</f>
        <v>#VALUE!</v>
      </c>
      <c r="F17" s="112" t="e">
        <f ca="1">IF(VLOOKUP($A$2,Table1[[Practice no.]:[5 QoL]],23,FALSE)="N/A","",VLOOKUP(VLOOKUP($A$2,Table1[[Practice no.]:[5 QoL]],23,FALSE),List!$A$2:$B$3,2,FALSE))</f>
        <v>#VALUE!</v>
      </c>
      <c r="G17" s="112" t="e">
        <f ca="1">IF(VLOOKUP($A$2,Table1[[Practice no.]:[6 
Bio]],24,FALSE)="N/A","",VLOOKUP(VLOOKUP($A$2,Table1[[Practice no.]:[6 
Bio]],24,FALSE),List!$A$2:$B$3,2,FALSE))</f>
        <v>#VALUE!</v>
      </c>
      <c r="H17" s="112" t="e">
        <f ca="1">IF(VLOOKUP($A$2,Table1[[Practice no.]:[7 
Dis]],25,FALSE)="N/A","",VLOOKUP(VLOOKUP($A$2,Table1[[Practice no.]:[7 
Dis]],25,FALSE),List!$A$2:$B$3,2,FALSE))</f>
        <v>#VALUE!</v>
      </c>
      <c r="I17" s="112" t="e">
        <f ca="1">IF(VLOOKUP($A$2,Table1[[Practice no.]:[8 
Mat]],26,FALSE)="N/A","",VLOOKUP(VLOOKUP($A$2,Table1[[Practice no.]:[8 
Mat]],26,FALSE),List!$A$2:$B$3,2,FALSE))</f>
        <v>#VALUE!</v>
      </c>
      <c r="J17" s="112" t="e">
        <f ca="1">IF(VLOOKUP($A$2,Table1[[Practice no.]:[9 
Inc]],27,FALSE)="N/A","",VLOOKUP(VLOOKUP($A$2,Table1[[Practice no.]:[9 
Inc]],27,FALSE),List!$A$2:$B$3,2,FALSE))</f>
        <v>#VALUE!</v>
      </c>
      <c r="K17" s="112" t="e">
        <f ca="1">IF(VLOOKUP($A$2,Table1[[Practice no.]:[10 Con]],28,FALSE)="N/A","",VLOOKUP(VLOOKUP($A$2,Table1[[Practice no.]:[10 Con]],28,FALSE),List!$A$2:$B$3,2,FALSE))</f>
        <v>#VALUE!</v>
      </c>
      <c r="L17" s="112" t="e">
        <f ca="1">IF(VLOOKUP($A$2,Table1[[Practice no.]:[11 Saf]],29,FALSE)="N/A","",VLOOKUP(VLOOKUP($A$2,Table1[[Practice no.]:[11 Saf]],29,FALSE),List!$A$2:$B$3,2,FALSE))</f>
        <v>#VALUE!</v>
      </c>
      <c r="M17" s="112" t="e">
        <f ca="1">IF(VLOOKUP($A$2,Table1[[Practice no.]:[12 Aff]],30,FALSE)="N/A","",VLOOKUP(VLOOKUP($A$2,Table1[[Practice no.]:[12 Aff]],30,FALSE),List!$A$2:$B$3,2,FALSE))</f>
        <v>#VALUE!</v>
      </c>
      <c r="N17" s="138"/>
    </row>
    <row r="18" spans="1:14" ht="125.85" customHeight="1">
      <c r="A18" s="278" t="s">
        <v>516</v>
      </c>
      <c r="B18" s="298" t="s">
        <v>955</v>
      </c>
      <c r="C18" s="299"/>
      <c r="D18" s="299"/>
      <c r="E18" s="299"/>
      <c r="F18" s="299"/>
      <c r="G18" s="299"/>
      <c r="H18" s="299"/>
      <c r="I18" s="299"/>
      <c r="J18" s="299"/>
      <c r="K18" s="299"/>
      <c r="L18" s="299"/>
      <c r="M18" s="300"/>
      <c r="N18" s="133"/>
    </row>
    <row r="19" spans="1:14" ht="285.75" customHeight="1" thickBot="1">
      <c r="A19" s="279"/>
      <c r="B19" s="301"/>
      <c r="C19" s="302"/>
      <c r="D19" s="302"/>
      <c r="E19" s="302"/>
      <c r="F19" s="302"/>
      <c r="G19" s="302"/>
      <c r="H19" s="302"/>
      <c r="I19" s="302"/>
      <c r="J19" s="302"/>
      <c r="K19" s="302"/>
      <c r="L19" s="302"/>
      <c r="M19" s="303"/>
      <c r="N19" s="133"/>
    </row>
    <row r="20" spans="1:14" ht="268.35000000000002" customHeight="1">
      <c r="A20" s="304" t="s">
        <v>518</v>
      </c>
      <c r="B20" s="120"/>
      <c r="C20" s="121"/>
      <c r="D20" s="121"/>
      <c r="E20" s="121"/>
      <c r="F20" s="121"/>
      <c r="G20" s="121"/>
      <c r="H20" s="121"/>
      <c r="I20" s="121"/>
      <c r="J20" s="121"/>
      <c r="K20" s="121"/>
      <c r="L20" s="121"/>
      <c r="M20" s="124"/>
      <c r="N20" s="134"/>
    </row>
    <row r="21" spans="1:14" ht="13.35" customHeight="1">
      <c r="A21" s="338"/>
      <c r="B21" s="390" t="s">
        <v>956</v>
      </c>
      <c r="C21" s="388"/>
      <c r="D21" s="388"/>
      <c r="E21" s="388"/>
      <c r="F21" s="388"/>
      <c r="G21" s="401"/>
      <c r="H21" s="401"/>
      <c r="I21" s="401"/>
      <c r="J21" s="401"/>
      <c r="K21" s="401"/>
      <c r="L21" s="401"/>
      <c r="M21" s="178"/>
      <c r="N21" s="127"/>
    </row>
    <row r="22" spans="1:14">
      <c r="A22" s="338"/>
      <c r="B22" s="336"/>
      <c r="C22" s="337"/>
      <c r="D22" s="337"/>
      <c r="E22" s="337"/>
      <c r="F22" s="337"/>
      <c r="G22" s="337"/>
      <c r="H22" s="119"/>
      <c r="I22" s="119"/>
      <c r="J22" s="122"/>
      <c r="K22" s="116"/>
      <c r="L22" s="116"/>
      <c r="M22" s="117"/>
      <c r="N22" s="116"/>
    </row>
    <row r="23" spans="1:14">
      <c r="A23" s="338"/>
      <c r="B23" s="336"/>
      <c r="C23" s="337"/>
      <c r="D23" s="337"/>
      <c r="E23" s="337"/>
      <c r="F23" s="337"/>
      <c r="G23" s="337"/>
      <c r="H23" s="337"/>
      <c r="I23" s="337"/>
      <c r="J23" s="337"/>
      <c r="K23" s="337"/>
      <c r="L23" s="337"/>
      <c r="M23" s="123"/>
      <c r="N23" s="116"/>
    </row>
    <row r="24" spans="1:14">
      <c r="A24" s="338"/>
      <c r="B24" s="118"/>
      <c r="C24" s="119"/>
      <c r="D24" s="119"/>
      <c r="E24" s="119"/>
      <c r="F24" s="119"/>
      <c r="G24" s="119"/>
      <c r="H24" s="119"/>
      <c r="I24" s="119"/>
      <c r="J24" s="122"/>
      <c r="K24" s="116"/>
      <c r="L24" s="116"/>
      <c r="M24" s="117"/>
      <c r="N24" s="116"/>
    </row>
    <row r="25" spans="1:14" ht="14.1" thickBot="1">
      <c r="A25" s="305"/>
      <c r="B25" s="339"/>
      <c r="C25" s="340"/>
      <c r="D25" s="340"/>
      <c r="E25" s="340"/>
      <c r="F25" s="340"/>
      <c r="G25" s="340"/>
      <c r="H25" s="340"/>
      <c r="I25" s="340"/>
      <c r="J25" s="340"/>
      <c r="K25" s="340"/>
      <c r="L25" s="340"/>
      <c r="M25" s="176"/>
      <c r="N25" s="119"/>
    </row>
    <row r="26" spans="1:14" ht="14.1" thickBot="1">
      <c r="A26" s="278" t="s">
        <v>57</v>
      </c>
      <c r="B26" s="295"/>
      <c r="C26" s="296"/>
      <c r="D26" s="296"/>
      <c r="E26" s="296"/>
      <c r="F26" s="296"/>
      <c r="G26" s="296"/>
      <c r="H26" s="296"/>
      <c r="I26" s="296"/>
      <c r="J26" s="296"/>
      <c r="K26" s="296"/>
      <c r="L26" s="296"/>
      <c r="M26" s="297"/>
      <c r="N26" s="125"/>
    </row>
    <row r="27" spans="1:14" ht="32.1" customHeight="1" thickBot="1">
      <c r="A27" s="294"/>
      <c r="C27" s="286" t="s">
        <v>42</v>
      </c>
      <c r="D27" s="287"/>
      <c r="E27" s="105" t="e">
        <f ca="1">IF(VLOOKUP($A$2,Table1[[Practice no.]:[1]],31,FALSE)="N/A","",VLOOKUP($A$2,Table1[[Practice no.]:[1]],31,FALSE))</f>
        <v>#VALUE!</v>
      </c>
      <c r="F27" s="286" t="s">
        <v>520</v>
      </c>
      <c r="G27" s="287"/>
      <c r="H27" s="105" t="e">
        <f ca="1">IF(VLOOKUP($A$2,Table1[[Practice no.]:[7]],37,FALSE)="N/A","",VLOOKUP($A$2,Table1[[Practice no.]:[7]],37,FALSE))</f>
        <v>#VALUE!</v>
      </c>
      <c r="M27" s="107"/>
    </row>
    <row r="28" spans="1:14" ht="32.1" customHeight="1" thickBot="1">
      <c r="A28" s="294"/>
      <c r="C28" s="286" t="s">
        <v>44</v>
      </c>
      <c r="D28" s="287"/>
      <c r="E28" s="105" t="e">
        <f ca="1">IF(VLOOKUP($A$2,Table1[[Practice no.]:[2]],32,FALSE)="N/A","",VLOOKUP($A$2,Table1[[Practice no.]:[2]],32,FALSE))</f>
        <v>#VALUE!</v>
      </c>
      <c r="F28" s="286" t="s">
        <v>45</v>
      </c>
      <c r="G28" s="287"/>
      <c r="H28" s="105" t="e">
        <f ca="1">IF(VLOOKUP($A$2,Table1[[Practice no.]:[8]],38,FALSE)="N/A","",VLOOKUP($A$2,Table1[[Practice no.]:[8]],38,FALSE))</f>
        <v>#VALUE!</v>
      </c>
      <c r="M28" s="107"/>
    </row>
    <row r="29" spans="1:14" ht="32.1" customHeight="1" thickBot="1">
      <c r="A29" s="294"/>
      <c r="C29" s="286" t="s">
        <v>46</v>
      </c>
      <c r="D29" s="287"/>
      <c r="E29" s="105" t="e">
        <f ca="1">IF(VLOOKUP($A$2,Table1[[Practice no.]:[3]],33,FALSE)="N/A","",VLOOKUP($A$2,Table1[[Practice no.]:[3]],33,FALSE))</f>
        <v>#VALUE!</v>
      </c>
      <c r="F29" s="286" t="s">
        <v>47</v>
      </c>
      <c r="G29" s="287"/>
      <c r="H29" s="105" t="e">
        <f ca="1">IF(VLOOKUP($A$2,Table1[[Practice no.]:[9]],39,FALSE)="N/A","",VLOOKUP($A$2,Table1[[Practice no.]:[9]],39,FALSE))</f>
        <v>#VALUE!</v>
      </c>
      <c r="M29" s="107"/>
    </row>
    <row r="30" spans="1:14" ht="32.1" customHeight="1" thickBot="1">
      <c r="A30" s="294"/>
      <c r="C30" s="286" t="s">
        <v>48</v>
      </c>
      <c r="D30" s="287"/>
      <c r="E30" s="105" t="e">
        <f ca="1">IF(VLOOKUP($A$2,Table1[[Practice no.]:[4]],34,FALSE)="N/A","",VLOOKUP($A$2,Table1[[Practice no.]:[4]],34,FALSE))</f>
        <v>#VALUE!</v>
      </c>
      <c r="F30" s="286" t="s">
        <v>49</v>
      </c>
      <c r="G30" s="287"/>
      <c r="H30" s="105" t="e">
        <f ca="1">IF(VLOOKUP($A$2,Table1[[Practice no.]:[10]],40,FALSE)="N/A","",VLOOKUP($A$2,Table1[[Practice no.]:[10]],40,FALSE))</f>
        <v>#VALUE!</v>
      </c>
      <c r="M30" s="107"/>
    </row>
    <row r="31" spans="1:14" ht="32.1" customHeight="1" thickBot="1">
      <c r="A31" s="294"/>
      <c r="C31" s="286" t="s">
        <v>50</v>
      </c>
      <c r="D31" s="287"/>
      <c r="E31" s="105" t="e">
        <f ca="1">IF(VLOOKUP($A$2,Table1[[Practice no.]:[5]],35,FALSE)="N/A","",VLOOKUP($A$2,Table1[[Practice no.]:[5]],35,FALSE))</f>
        <v>#VALUE!</v>
      </c>
      <c r="F31" s="286" t="s">
        <v>51</v>
      </c>
      <c r="G31" s="287"/>
      <c r="H31" s="105" t="e">
        <f ca="1">IF(VLOOKUP($A$2,Table1[[Practice no.]:[11]],41,FALSE)="N/A","",VLOOKUP($A$2,Table1[[Practice no.]:[11]],41,FALSE))</f>
        <v>#VALUE!</v>
      </c>
      <c r="M31" s="107"/>
    </row>
    <row r="32" spans="1:14" ht="32.1" customHeight="1" thickBot="1">
      <c r="A32" s="294"/>
      <c r="C32" s="286" t="s">
        <v>52</v>
      </c>
      <c r="D32" s="287"/>
      <c r="E32" s="105" t="e">
        <f ca="1">IF(VLOOKUP($A$2,Table1[[Practice no.]:[6]],36,FALSE)="N/A","",VLOOKUP($A$2,Table1[[Practice no.]:[6]],36,FALSE))</f>
        <v>#VALUE!</v>
      </c>
      <c r="F32" s="286" t="s">
        <v>53</v>
      </c>
      <c r="G32" s="287"/>
      <c r="H32" s="105" t="e">
        <f ca="1">IF(VLOOKUP($A$2,Table1[[Practice no.]:[12]],42,FALSE)="N/A","",VLOOKUP($A$2,Table1[[Practice no.]:[12]],42,FALSE))</f>
        <v>#VALUE!</v>
      </c>
      <c r="M32" s="107"/>
    </row>
    <row r="33" spans="1:14" ht="14.1" thickBot="1">
      <c r="A33" s="279"/>
      <c r="B33" s="288"/>
      <c r="C33" s="289"/>
      <c r="D33" s="289"/>
      <c r="E33" s="289"/>
      <c r="F33" s="289"/>
      <c r="G33" s="289"/>
      <c r="H33" s="289"/>
      <c r="I33" s="289"/>
      <c r="J33" s="289"/>
      <c r="K33" s="289"/>
      <c r="L33" s="289"/>
      <c r="M33" s="290"/>
      <c r="N33" s="125"/>
    </row>
    <row r="34" spans="1:14" ht="252.75" customHeight="1" thickBot="1">
      <c r="A34" s="92" t="s">
        <v>521</v>
      </c>
      <c r="B34" s="291" t="s">
        <v>957</v>
      </c>
      <c r="C34" s="292"/>
      <c r="D34" s="292"/>
      <c r="E34" s="292"/>
      <c r="F34" s="292"/>
      <c r="G34" s="292"/>
      <c r="H34" s="292"/>
      <c r="I34" s="292"/>
      <c r="J34" s="292"/>
      <c r="K34" s="292"/>
      <c r="L34" s="292"/>
      <c r="M34" s="293"/>
      <c r="N34" s="122"/>
    </row>
    <row r="35" spans="1:14" ht="80.849999999999994" customHeight="1">
      <c r="A35" s="278" t="s">
        <v>523</v>
      </c>
      <c r="B35" s="394" t="s">
        <v>958</v>
      </c>
      <c r="C35" s="362"/>
      <c r="D35" s="362"/>
      <c r="E35" s="362"/>
      <c r="F35" s="362"/>
      <c r="G35" s="362"/>
      <c r="H35" s="362"/>
      <c r="I35" s="362"/>
      <c r="J35" s="362"/>
      <c r="K35" s="362"/>
      <c r="L35" s="362"/>
      <c r="M35" s="363"/>
      <c r="N35" s="133"/>
    </row>
    <row r="36" spans="1:14" ht="193.35" customHeight="1" thickBot="1">
      <c r="A36" s="279"/>
      <c r="B36" s="364"/>
      <c r="C36" s="365"/>
      <c r="D36" s="365"/>
      <c r="E36" s="365"/>
      <c r="F36" s="365"/>
      <c r="G36" s="365"/>
      <c r="H36" s="365"/>
      <c r="I36" s="365"/>
      <c r="J36" s="365"/>
      <c r="K36" s="365"/>
      <c r="L36" s="365"/>
      <c r="M36" s="366"/>
      <c r="N36" s="133"/>
    </row>
  </sheetData>
  <sheetProtection sheet="1" objects="1" scenarios="1"/>
  <mergeCells count="49">
    <mergeCell ref="B2:M2"/>
    <mergeCell ref="O2:Q2"/>
    <mergeCell ref="S2:U2"/>
    <mergeCell ref="B3:M3"/>
    <mergeCell ref="A4:A14"/>
    <mergeCell ref="B4:M4"/>
    <mergeCell ref="C5:D6"/>
    <mergeCell ref="C7:D8"/>
    <mergeCell ref="F7:G7"/>
    <mergeCell ref="F8:G8"/>
    <mergeCell ref="C9:D10"/>
    <mergeCell ref="G9:H9"/>
    <mergeCell ref="G10:H10"/>
    <mergeCell ref="C11:D12"/>
    <mergeCell ref="F11:G11"/>
    <mergeCell ref="H11:I11"/>
    <mergeCell ref="F12:G12"/>
    <mergeCell ref="H12:I12"/>
    <mergeCell ref="B13:M13"/>
    <mergeCell ref="B14:M14"/>
    <mergeCell ref="A15:A17"/>
    <mergeCell ref="C29:D29"/>
    <mergeCell ref="B33:M33"/>
    <mergeCell ref="A18:A19"/>
    <mergeCell ref="B18:M19"/>
    <mergeCell ref="G23:L23"/>
    <mergeCell ref="B25:G25"/>
    <mergeCell ref="H25:L25"/>
    <mergeCell ref="A20:A25"/>
    <mergeCell ref="B21:F21"/>
    <mergeCell ref="G21:L21"/>
    <mergeCell ref="B22:G22"/>
    <mergeCell ref="B23:F23"/>
    <mergeCell ref="B34:M34"/>
    <mergeCell ref="A35:A36"/>
    <mergeCell ref="B35:M36"/>
    <mergeCell ref="F29:G29"/>
    <mergeCell ref="C30:D30"/>
    <mergeCell ref="F30:G30"/>
    <mergeCell ref="C31:D31"/>
    <mergeCell ref="F31:G31"/>
    <mergeCell ref="C32:D32"/>
    <mergeCell ref="F32:G32"/>
    <mergeCell ref="A26:A33"/>
    <mergeCell ref="B26:M26"/>
    <mergeCell ref="C27:D27"/>
    <mergeCell ref="F27:G27"/>
    <mergeCell ref="C28:D28"/>
    <mergeCell ref="F28:G28"/>
  </mergeCells>
  <pageMargins left="0.7" right="0.7" top="0.75" bottom="0.75" header="0.3" footer="0.3"/>
  <headerFooter>
    <oddFooter>&amp;C_x000D_&amp;1#&amp;"Calibri"&amp;8&amp;K000000 INTERNAL. This information is accessible to ADB Management and staff. It may be shared outside ADB with appropriate permission.</oddFooter>
  </headerFooter>
  <drawing r:id="rId1"/>
</worksheet>
</file>

<file path=xl/worksheets/sheet8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72A1268-5E33-4FB9-807A-0F4235CBAED8}">
  <sheetPr codeName="Sheet84"/>
  <dimension ref="A1:U36"/>
  <sheetViews>
    <sheetView zoomScale="70" zoomScaleNormal="70" workbookViewId="0">
      <pane ySplit="2" topLeftCell="A19" activePane="bottomLeft" state="frozen"/>
      <selection pane="bottomLeft" activeCell="A2" sqref="A2"/>
      <selection activeCell="A2" sqref="A2"/>
    </sheetView>
  </sheetViews>
  <sheetFormatPr defaultColWidth="8.85546875" defaultRowHeight="12.95"/>
  <cols>
    <col min="1" max="1" width="15.28515625" style="106" customWidth="1"/>
    <col min="2" max="13" width="11.85546875" style="106" customWidth="1"/>
    <col min="14" max="14" width="5.140625" style="106" customWidth="1"/>
    <col min="15" max="16" width="8.85546875" style="106"/>
    <col min="17" max="17" width="8.85546875" style="106" customWidth="1"/>
    <col min="18" max="18" width="2.28515625" style="106" customWidth="1"/>
    <col min="19" max="16384" width="8.85546875" style="106"/>
  </cols>
  <sheetData>
    <row r="1" spans="1:21" ht="14.1" thickBot="1"/>
    <row r="2" spans="1:21" ht="32.1" customHeight="1" thickBot="1">
      <c r="A2" s="89" t="e" cm="1">
        <f t="array" aca="1" ref="A2" ca="1">MID(CELL("filename",A2),FIND("]",CELL("filename",A2))+1,255)</f>
        <v>#VALUE!</v>
      </c>
      <c r="B2" s="318" t="e">
        <f ca="1">IF(VLOOKUP(A2,'Raw Data'!C6:D154,2,FALSE)="","",VLOOKUP(A2,'Raw Data'!C6:D154,2,FALSE))</f>
        <v>#VALUE!</v>
      </c>
      <c r="C2" s="319"/>
      <c r="D2" s="319"/>
      <c r="E2" s="319"/>
      <c r="F2" s="319"/>
      <c r="G2" s="319"/>
      <c r="H2" s="319"/>
      <c r="I2" s="319"/>
      <c r="J2" s="319"/>
      <c r="K2" s="319"/>
      <c r="L2" s="319"/>
      <c r="M2" s="320"/>
      <c r="N2" s="136"/>
      <c r="O2" s="386" t="str">
        <f>HYPERLINK("#'National level'!A15","Back to National level sheet")</f>
        <v>Back to National level sheet</v>
      </c>
      <c r="P2" s="321"/>
      <c r="Q2" s="321"/>
      <c r="S2" s="387" t="str">
        <f>HYPERLINK("#'Project level'!A21","Back to Project level sheet")</f>
        <v>Back to Project level sheet</v>
      </c>
      <c r="T2" s="387"/>
      <c r="U2" s="387"/>
    </row>
    <row r="3" spans="1:21" ht="174" customHeight="1" thickBot="1">
      <c r="A3" s="90" t="s">
        <v>500</v>
      </c>
      <c r="B3" s="323" t="s">
        <v>959</v>
      </c>
      <c r="C3" s="324"/>
      <c r="D3" s="324"/>
      <c r="E3" s="324"/>
      <c r="F3" s="324"/>
      <c r="G3" s="324"/>
      <c r="H3" s="324"/>
      <c r="I3" s="324"/>
      <c r="J3" s="324"/>
      <c r="K3" s="324"/>
      <c r="L3" s="324"/>
      <c r="M3" s="325"/>
      <c r="N3" s="122"/>
    </row>
    <row r="4" spans="1:21" ht="14.1" thickBot="1">
      <c r="A4" s="278" t="s">
        <v>502</v>
      </c>
      <c r="B4" s="295"/>
      <c r="C4" s="296"/>
      <c r="D4" s="296"/>
      <c r="E4" s="296"/>
      <c r="F4" s="296"/>
      <c r="G4" s="296"/>
      <c r="H4" s="296"/>
      <c r="I4" s="296"/>
      <c r="J4" s="296"/>
      <c r="K4" s="296"/>
      <c r="L4" s="296"/>
      <c r="M4" s="297"/>
      <c r="N4" s="125"/>
    </row>
    <row r="5" spans="1:21" ht="26.85" customHeight="1" thickBot="1">
      <c r="A5" s="294"/>
      <c r="C5" s="326" t="s">
        <v>77</v>
      </c>
      <c r="D5" s="327"/>
      <c r="E5" s="93" t="s">
        <v>78</v>
      </c>
      <c r="F5" s="93" t="s">
        <v>79</v>
      </c>
      <c r="G5" s="93" t="s">
        <v>80</v>
      </c>
      <c r="H5" s="93" t="s">
        <v>81</v>
      </c>
      <c r="I5" s="93" t="s">
        <v>82</v>
      </c>
      <c r="M5" s="107"/>
    </row>
    <row r="6" spans="1:21" ht="15" thickBot="1">
      <c r="A6" s="294"/>
      <c r="C6" s="328"/>
      <c r="D6" s="329"/>
      <c r="E6" s="94" t="e">
        <f ca="1">IF(VLOOKUP($A$2,Table1[[Practice no.]:[Mt]],3,FALSE)="N/A","",VLOOKUP($A$2,Table1[[Practice no.]:[Mt]],3,FALSE))</f>
        <v>#VALUE!</v>
      </c>
      <c r="F6" s="94" t="e">
        <f ca="1">IF(VLOOKUP($A$2,Table1[[Practice no.]:[F]],4,FALSE)="N/A","",VLOOKUP($A$2,Table1[[Practice no.]:[F]],4,FALSE))</f>
        <v>#VALUE!</v>
      </c>
      <c r="G6" s="94" t="e">
        <f ca="1">IF(VLOOKUP($A$2,Table1[[Practice no.]:[A]],5,FALSE)="N/A","",VLOOKUP($A$2,Table1[[Practice no.]:[A]],5,FALSE))</f>
        <v>#VALUE!</v>
      </c>
      <c r="H6" s="94" t="e">
        <f ca="1">IF(VLOOKUP($A$2,Table1[[Practice no.]:[T]],6,FALSE)="N/A","",VLOOKUP($A$2,Table1[[Practice no.]:[T]],6,FALSE))</f>
        <v>#VALUE!</v>
      </c>
      <c r="I6" s="94" t="e">
        <f ca="1">IF(VLOOKUP($A$2,Table1[[Practice no.]:[PI]],7,FALSE)="N/A","",VLOOKUP($A$2,Table1[[Practice no.]:[PI]],7,FALSE))</f>
        <v>#VALUE!</v>
      </c>
      <c r="M6" s="107"/>
    </row>
    <row r="7" spans="1:21" ht="26.85" customHeight="1" thickBot="1">
      <c r="A7" s="294"/>
      <c r="C7" s="326" t="s">
        <v>83</v>
      </c>
      <c r="D7" s="327"/>
      <c r="E7" s="95" t="s">
        <v>84</v>
      </c>
      <c r="F7" s="330" t="s">
        <v>85</v>
      </c>
      <c r="G7" s="331"/>
      <c r="H7" s="95" t="s">
        <v>86</v>
      </c>
      <c r="I7" s="95" t="s">
        <v>87</v>
      </c>
      <c r="M7" s="107"/>
    </row>
    <row r="8" spans="1:21" ht="15" thickBot="1">
      <c r="A8" s="294"/>
      <c r="C8" s="328"/>
      <c r="D8" s="329"/>
      <c r="E8" s="94" t="e">
        <f ca="1">IF(VLOOKUP($A$2,Table1[[Practice no.]:[LR]],8,FALSE)="N/A","",VLOOKUP(A$2,Table1[[Practice no.]:[LR]],8,FALSE))</f>
        <v>#VALUE!</v>
      </c>
      <c r="F8" s="311" t="e">
        <f ca="1">IF(VLOOKUP($A$2,Table1[[Practice no.]:[PH]],9,FALSE)="N/A","",VLOOKUP($A$2,Table1[[Practice no.]:[PH]],9,FALSE))</f>
        <v>#VALUE!</v>
      </c>
      <c r="G8" s="312"/>
      <c r="H8" s="94" t="e">
        <f ca="1">IF(VLOOKUP($A$2,Table1[[Practice no.]:[EH]],10,FALSE)="N/A","",VLOOKUP($A$2,Table1[[Practice no.]:[EH]],10,FALSE))</f>
        <v>#VALUE!</v>
      </c>
      <c r="I8" s="94" t="e">
        <f ca="1">IF(VLOOKUP($A$2,Table1[[Practice no.]:[UR]],11,FALSE)="N/A","",VLOOKUP($A$2,Table1[[Practice no.]:[UR]],11,FALSE))</f>
        <v>#VALUE!</v>
      </c>
      <c r="M8" s="107"/>
    </row>
    <row r="9" spans="1:21" ht="26.85" customHeight="1" thickBot="1">
      <c r="A9" s="294"/>
      <c r="C9" s="332" t="s">
        <v>88</v>
      </c>
      <c r="D9" s="333"/>
      <c r="E9" s="95" t="s">
        <v>89</v>
      </c>
      <c r="F9" s="95" t="s">
        <v>90</v>
      </c>
      <c r="G9" s="330" t="s">
        <v>91</v>
      </c>
      <c r="H9" s="331"/>
      <c r="I9" s="95" t="s">
        <v>92</v>
      </c>
      <c r="M9" s="107"/>
    </row>
    <row r="10" spans="1:21" ht="15" thickBot="1">
      <c r="A10" s="294"/>
      <c r="C10" s="334"/>
      <c r="D10" s="335"/>
      <c r="E10" s="94" t="e">
        <f ca="1">IF(VLOOKUP($A$2,Table1[[Practice no.]:[P]],12,FALSE)="N/A","",VLOOKUP($A$2,Table1[[Practice no.]:[P]],12,FALSE))</f>
        <v>#VALUE!</v>
      </c>
      <c r="F10" s="94" t="e">
        <f ca="1">IF(VLOOKUP($A$2,Table1[[Practice no.]:[D]],13,FALSE)="N/A","",VLOOKUP($A$2,Table1[[Practice no.]:[D]],13,FALSE))</f>
        <v>#VALUE!</v>
      </c>
      <c r="G10" s="313" t="e">
        <f ca="1">IF(VLOOKUP($A$2,Table1[[Practice no.]:[C]],14,FALSE)="N/A","",VLOOKUP($A$2,Table1[[Practice no.]:[C]],14,FALSE))</f>
        <v>#VALUE!</v>
      </c>
      <c r="H10" s="314"/>
      <c r="I10" s="96" t="e">
        <f ca="1">IF(VLOOKUP($A$2,Table1[[Practice no.]:[M]],15,FALSE)="N/A","",VLOOKUP($A$2,Table1[[Practice no.]:[M]],15,FALSE))</f>
        <v>#VALUE!</v>
      </c>
      <c r="M10" s="107"/>
    </row>
    <row r="11" spans="1:21" ht="14.1" customHeight="1" thickBot="1">
      <c r="A11" s="294"/>
      <c r="C11" s="332" t="s">
        <v>93</v>
      </c>
      <c r="D11" s="333"/>
      <c r="E11" s="95" t="s">
        <v>94</v>
      </c>
      <c r="F11" s="330" t="s">
        <v>95</v>
      </c>
      <c r="G11" s="331"/>
      <c r="H11" s="330" t="s">
        <v>96</v>
      </c>
      <c r="I11" s="331"/>
      <c r="M11" s="107"/>
    </row>
    <row r="12" spans="1:21" ht="15" thickBot="1">
      <c r="A12" s="294"/>
      <c r="C12" s="334"/>
      <c r="D12" s="335"/>
      <c r="E12" s="94" t="e">
        <f ca="1">IF(VLOOKUP($A$2,Table1[[Practice no.]:[In]],16,FALSE)="N/A","",VLOOKUP($A$2,Table1[[Practice no.]:[In]],16,FALSE))</f>
        <v>#VALUE!</v>
      </c>
      <c r="F12" s="311" t="e">
        <f ca="1">IF(VLOOKUP($A$2,Table1[[Practice no.]:[Pr]],17,FALSE)="N/A","",VLOOKUP($A$2,Table1[[Practice no.]:[Pr]],17,FALSE))</f>
        <v>#VALUE!</v>
      </c>
      <c r="G12" s="312"/>
      <c r="H12" s="313" t="e">
        <f ca="1">IF(VLOOKUP($A$2,Table1[[Practice no.]:[Tr]],18,FALSE)="N/A","",VLOOKUP($A$2,Table1[[Practice no.]:[Tr]],18,FALSE))</f>
        <v>#VALUE!</v>
      </c>
      <c r="I12" s="314"/>
      <c r="M12" s="107"/>
    </row>
    <row r="13" spans="1:21">
      <c r="A13" s="294"/>
      <c r="B13" s="315"/>
      <c r="C13" s="316"/>
      <c r="D13" s="316"/>
      <c r="E13" s="316"/>
      <c r="F13" s="316"/>
      <c r="G13" s="316"/>
      <c r="H13" s="316"/>
      <c r="I13" s="316"/>
      <c r="J13" s="316"/>
      <c r="K13" s="316"/>
      <c r="L13" s="316"/>
      <c r="M13" s="317"/>
      <c r="N13" s="125"/>
    </row>
    <row r="14" spans="1:21" ht="14.1" thickBot="1">
      <c r="A14" s="279"/>
      <c r="B14" s="288"/>
      <c r="C14" s="289"/>
      <c r="D14" s="289"/>
      <c r="E14" s="289"/>
      <c r="F14" s="289"/>
      <c r="G14" s="289"/>
      <c r="H14" s="289"/>
      <c r="I14" s="289"/>
      <c r="J14" s="289"/>
      <c r="K14" s="289"/>
      <c r="L14" s="289"/>
      <c r="M14" s="290"/>
      <c r="N14" s="125"/>
    </row>
    <row r="15" spans="1:21">
      <c r="A15" s="278" t="s">
        <v>503</v>
      </c>
      <c r="B15" s="97">
        <v>1</v>
      </c>
      <c r="C15" s="97">
        <v>2</v>
      </c>
      <c r="D15" s="97">
        <v>3</v>
      </c>
      <c r="E15" s="98">
        <v>4</v>
      </c>
      <c r="F15" s="98">
        <v>5</v>
      </c>
      <c r="G15" s="98">
        <v>6</v>
      </c>
      <c r="H15" s="99">
        <v>7</v>
      </c>
      <c r="I15" s="99">
        <v>8</v>
      </c>
      <c r="J15" s="99">
        <v>9</v>
      </c>
      <c r="K15" s="100">
        <v>10</v>
      </c>
      <c r="L15" s="100">
        <v>11</v>
      </c>
      <c r="M15" s="100">
        <v>12</v>
      </c>
      <c r="N15" s="137"/>
    </row>
    <row r="16" spans="1:21" ht="17.100000000000001" thickBot="1">
      <c r="A16" s="294"/>
      <c r="B16" s="101" t="s">
        <v>504</v>
      </c>
      <c r="C16" s="101" t="s">
        <v>505</v>
      </c>
      <c r="D16" s="101" t="s">
        <v>506</v>
      </c>
      <c r="E16" s="102" t="s">
        <v>507</v>
      </c>
      <c r="F16" s="102" t="s">
        <v>508</v>
      </c>
      <c r="G16" s="102" t="s">
        <v>509</v>
      </c>
      <c r="H16" s="103" t="s">
        <v>510</v>
      </c>
      <c r="I16" s="103" t="s">
        <v>511</v>
      </c>
      <c r="J16" s="103" t="s">
        <v>512</v>
      </c>
      <c r="K16" s="104" t="s">
        <v>513</v>
      </c>
      <c r="L16" s="104" t="s">
        <v>514</v>
      </c>
      <c r="M16" s="104" t="s">
        <v>515</v>
      </c>
      <c r="N16" s="137"/>
    </row>
    <row r="17" spans="1:14" ht="23.1" customHeight="1" thickBot="1">
      <c r="A17" s="279"/>
      <c r="B17" s="112" t="e">
        <f ca="1">IF(VLOOKUP($A$2,Table1[[Practice no.]:[ 1 C02]],19,FALSE)="N/A","",VLOOKUP(VLOOKUP($A$2,Table1[[Practice no.]:[ 1 C02]],19,FALSE),List!$A$2:$B$3,2,FALSE))</f>
        <v>#VALUE!</v>
      </c>
      <c r="C17" s="112" t="e">
        <f ca="1">IF(VLOOKUP($A$2,Table1[[Practice no.]:[2 Res]],20,FALSE)="N/A","",VLOOKUP(VLOOKUP($A$2,Table1[[Practice no.]:[2 Res]],20,FALSE),List!$A$2:$B$3,2,FALSE))</f>
        <v>#VALUE!</v>
      </c>
      <c r="D17" s="112" t="e">
        <f ca="1">IF(VLOOKUP($A$2,Table1[[Practice no.]:[3 W&amp;L]],21,FALSE)="N/A","",VLOOKUP(VLOOKUP($A$2,Table1[[Practice no.]:[3 W&amp;L]],21,FALSE),List!$A$2:$B$3,2,FALSE))</f>
        <v>#VALUE!</v>
      </c>
      <c r="E17" s="112" t="e">
        <f ca="1">IF(VLOOKUP($A$2,Table1[[Practice no.]:[4 
Pol]],22,FALSE)="N/A","",VLOOKUP(VLOOKUP($A$2,Table1[[Practice no.]:[4 
Pol]],22,FALSE),List!$A$2:$B$3,2,FALSE))</f>
        <v>#VALUE!</v>
      </c>
      <c r="F17" s="112" t="e">
        <f ca="1">IF(VLOOKUP($A$2,Table1[[Practice no.]:[5 QoL]],23,FALSE)="N/A","",VLOOKUP(VLOOKUP($A$2,Table1[[Practice no.]:[5 QoL]],23,FALSE),List!$A$2:$B$3,2,FALSE))</f>
        <v>#VALUE!</v>
      </c>
      <c r="G17" s="112" t="e">
        <f ca="1">IF(VLOOKUP($A$2,Table1[[Practice no.]:[6 
Bio]],24,FALSE)="N/A","",VLOOKUP(VLOOKUP($A$2,Table1[[Practice no.]:[6 
Bio]],24,FALSE),List!$A$2:$B$3,2,FALSE))</f>
        <v>#VALUE!</v>
      </c>
      <c r="H17" s="112" t="e">
        <f ca="1">IF(VLOOKUP($A$2,Table1[[Practice no.]:[7 
Dis]],25,FALSE)="N/A","",VLOOKUP(VLOOKUP($A$2,Table1[[Practice no.]:[7 
Dis]],25,FALSE),List!$A$2:$B$3,2,FALSE))</f>
        <v>#VALUE!</v>
      </c>
      <c r="I17" s="112" t="e">
        <f ca="1">IF(VLOOKUP($A$2,Table1[[Practice no.]:[8 
Mat]],26,FALSE)="N/A","",VLOOKUP(VLOOKUP($A$2,Table1[[Practice no.]:[8 
Mat]],26,FALSE),List!$A$2:$B$3,2,FALSE))</f>
        <v>#VALUE!</v>
      </c>
      <c r="J17" s="112" t="e">
        <f ca="1">IF(VLOOKUP($A$2,Table1[[Practice no.]:[9 
Inc]],27,FALSE)="N/A","",VLOOKUP(VLOOKUP($A$2,Table1[[Practice no.]:[9 
Inc]],27,FALSE),List!$A$2:$B$3,2,FALSE))</f>
        <v>#VALUE!</v>
      </c>
      <c r="K17" s="112" t="e">
        <f ca="1">IF(VLOOKUP($A$2,Table1[[Practice no.]:[10 Con]],28,FALSE)="N/A","",VLOOKUP(VLOOKUP($A$2,Table1[[Practice no.]:[10 Con]],28,FALSE),List!$A$2:$B$3,2,FALSE))</f>
        <v>#VALUE!</v>
      </c>
      <c r="L17" s="112" t="e">
        <f ca="1">IF(VLOOKUP($A$2,Table1[[Practice no.]:[11 Saf]],29,FALSE)="N/A","",VLOOKUP(VLOOKUP($A$2,Table1[[Practice no.]:[11 Saf]],29,FALSE),List!$A$2:$B$3,2,FALSE))</f>
        <v>#VALUE!</v>
      </c>
      <c r="M17" s="112" t="e">
        <f ca="1">IF(VLOOKUP($A$2,Table1[[Practice no.]:[12 Aff]],30,FALSE)="N/A","",VLOOKUP(VLOOKUP($A$2,Table1[[Practice no.]:[12 Aff]],30,FALSE),List!$A$2:$B$3,2,FALSE))</f>
        <v>#VALUE!</v>
      </c>
      <c r="N17" s="138"/>
    </row>
    <row r="18" spans="1:14" ht="125.85" customHeight="1">
      <c r="A18" s="278" t="s">
        <v>516</v>
      </c>
      <c r="B18" s="298" t="s">
        <v>960</v>
      </c>
      <c r="C18" s="299"/>
      <c r="D18" s="299"/>
      <c r="E18" s="299"/>
      <c r="F18" s="299"/>
      <c r="G18" s="299"/>
      <c r="H18" s="299"/>
      <c r="I18" s="299"/>
      <c r="J18" s="299"/>
      <c r="K18" s="299"/>
      <c r="L18" s="299"/>
      <c r="M18" s="300"/>
      <c r="N18" s="133"/>
    </row>
    <row r="19" spans="1:14" ht="285.75" customHeight="1" thickBot="1">
      <c r="A19" s="279"/>
      <c r="B19" s="301"/>
      <c r="C19" s="302"/>
      <c r="D19" s="302"/>
      <c r="E19" s="302"/>
      <c r="F19" s="302"/>
      <c r="G19" s="302"/>
      <c r="H19" s="302"/>
      <c r="I19" s="302"/>
      <c r="J19" s="302"/>
      <c r="K19" s="302"/>
      <c r="L19" s="302"/>
      <c r="M19" s="303"/>
      <c r="N19" s="133"/>
    </row>
    <row r="20" spans="1:14" ht="131.1" customHeight="1">
      <c r="A20" s="304" t="s">
        <v>518</v>
      </c>
      <c r="B20" s="120"/>
      <c r="C20" s="121"/>
      <c r="D20" s="121"/>
      <c r="E20" s="121"/>
      <c r="F20" s="121"/>
      <c r="G20" s="121"/>
      <c r="H20" s="121"/>
      <c r="I20" s="121"/>
      <c r="J20" s="121"/>
      <c r="K20" s="121"/>
      <c r="L20" s="121"/>
      <c r="M20" s="124"/>
      <c r="N20" s="134"/>
    </row>
    <row r="21" spans="1:14" ht="33" customHeight="1">
      <c r="A21" s="338"/>
      <c r="B21" s="390" t="s">
        <v>961</v>
      </c>
      <c r="C21" s="388"/>
      <c r="D21" s="388"/>
      <c r="E21" s="388"/>
      <c r="F21" s="388"/>
      <c r="G21" s="337" t="s">
        <v>962</v>
      </c>
      <c r="H21" s="337"/>
      <c r="I21" s="337"/>
      <c r="J21" s="337"/>
      <c r="K21" s="337"/>
      <c r="L21" s="337"/>
      <c r="M21" s="178"/>
      <c r="N21" s="127"/>
    </row>
    <row r="22" spans="1:14">
      <c r="A22" s="338"/>
      <c r="B22" s="336"/>
      <c r="C22" s="337"/>
      <c r="D22" s="337"/>
      <c r="E22" s="337"/>
      <c r="F22" s="337"/>
      <c r="G22" s="337"/>
      <c r="H22" s="119"/>
      <c r="I22" s="119"/>
      <c r="J22" s="122"/>
      <c r="K22" s="116"/>
      <c r="L22" s="116"/>
      <c r="M22" s="117"/>
      <c r="N22" s="116"/>
    </row>
    <row r="23" spans="1:14">
      <c r="A23" s="338"/>
      <c r="B23" s="336"/>
      <c r="C23" s="337"/>
      <c r="D23" s="337"/>
      <c r="E23" s="337"/>
      <c r="F23" s="337"/>
      <c r="G23" s="337"/>
      <c r="H23" s="337"/>
      <c r="I23" s="337"/>
      <c r="J23" s="337"/>
      <c r="K23" s="337"/>
      <c r="L23" s="337"/>
      <c r="M23" s="123"/>
      <c r="N23" s="116"/>
    </row>
    <row r="24" spans="1:14">
      <c r="A24" s="338"/>
      <c r="B24" s="118"/>
      <c r="C24" s="119"/>
      <c r="D24" s="119"/>
      <c r="E24" s="119"/>
      <c r="F24" s="119"/>
      <c r="G24" s="119"/>
      <c r="H24" s="119"/>
      <c r="I24" s="119"/>
      <c r="J24" s="122"/>
      <c r="K24" s="116"/>
      <c r="L24" s="116"/>
      <c r="M24" s="117"/>
      <c r="N24" s="116"/>
    </row>
    <row r="25" spans="1:14" ht="14.1" thickBot="1">
      <c r="A25" s="305"/>
      <c r="B25" s="339"/>
      <c r="C25" s="340"/>
      <c r="D25" s="340"/>
      <c r="E25" s="340"/>
      <c r="F25" s="340"/>
      <c r="G25" s="340"/>
      <c r="H25" s="340"/>
      <c r="I25" s="340"/>
      <c r="J25" s="340"/>
      <c r="K25" s="340"/>
      <c r="L25" s="340"/>
      <c r="M25" s="176"/>
      <c r="N25" s="119"/>
    </row>
    <row r="26" spans="1:14" ht="14.1" thickBot="1">
      <c r="A26" s="278" t="s">
        <v>57</v>
      </c>
      <c r="B26" s="295"/>
      <c r="C26" s="296"/>
      <c r="D26" s="296"/>
      <c r="E26" s="296"/>
      <c r="F26" s="296"/>
      <c r="G26" s="296"/>
      <c r="H26" s="296"/>
      <c r="I26" s="296"/>
      <c r="J26" s="296"/>
      <c r="K26" s="296"/>
      <c r="L26" s="296"/>
      <c r="M26" s="297"/>
      <c r="N26" s="125"/>
    </row>
    <row r="27" spans="1:14" ht="32.1" customHeight="1" thickBot="1">
      <c r="A27" s="294"/>
      <c r="C27" s="286" t="s">
        <v>42</v>
      </c>
      <c r="D27" s="287"/>
      <c r="E27" s="105" t="e">
        <f ca="1">IF(VLOOKUP($A$2,Table1[[Practice no.]:[1]],31,FALSE)="N/A","",VLOOKUP($A$2,Table1[[Practice no.]:[1]],31,FALSE))</f>
        <v>#VALUE!</v>
      </c>
      <c r="F27" s="286" t="s">
        <v>520</v>
      </c>
      <c r="G27" s="287"/>
      <c r="H27" s="105" t="e">
        <f ca="1">IF(VLOOKUP($A$2,Table1[[Practice no.]:[7]],37,FALSE)="N/A","",VLOOKUP($A$2,Table1[[Practice no.]:[7]],37,FALSE))</f>
        <v>#VALUE!</v>
      </c>
      <c r="M27" s="107"/>
    </row>
    <row r="28" spans="1:14" ht="32.1" customHeight="1" thickBot="1">
      <c r="A28" s="294"/>
      <c r="C28" s="286" t="s">
        <v>44</v>
      </c>
      <c r="D28" s="287"/>
      <c r="E28" s="105" t="e">
        <f ca="1">IF(VLOOKUP($A$2,Table1[[Practice no.]:[2]],32,FALSE)="N/A","",VLOOKUP($A$2,Table1[[Practice no.]:[2]],32,FALSE))</f>
        <v>#VALUE!</v>
      </c>
      <c r="F28" s="286" t="s">
        <v>45</v>
      </c>
      <c r="G28" s="287"/>
      <c r="H28" s="105" t="e">
        <f ca="1">IF(VLOOKUP($A$2,Table1[[Practice no.]:[8]],38,FALSE)="N/A","",VLOOKUP($A$2,Table1[[Practice no.]:[8]],38,FALSE))</f>
        <v>#VALUE!</v>
      </c>
      <c r="M28" s="107"/>
    </row>
    <row r="29" spans="1:14" ht="32.1" customHeight="1" thickBot="1">
      <c r="A29" s="294"/>
      <c r="C29" s="286" t="s">
        <v>46</v>
      </c>
      <c r="D29" s="287"/>
      <c r="E29" s="105" t="e">
        <f ca="1">IF(VLOOKUP($A$2,Table1[[Practice no.]:[3]],33,FALSE)="N/A","",VLOOKUP($A$2,Table1[[Practice no.]:[3]],33,FALSE))</f>
        <v>#VALUE!</v>
      </c>
      <c r="F29" s="286" t="s">
        <v>47</v>
      </c>
      <c r="G29" s="287"/>
      <c r="H29" s="105" t="e">
        <f ca="1">IF(VLOOKUP($A$2,Table1[[Practice no.]:[9]],39,FALSE)="N/A","",VLOOKUP($A$2,Table1[[Practice no.]:[9]],39,FALSE))</f>
        <v>#VALUE!</v>
      </c>
      <c r="M29" s="107"/>
    </row>
    <row r="30" spans="1:14" ht="32.1" customHeight="1" thickBot="1">
      <c r="A30" s="294"/>
      <c r="C30" s="286" t="s">
        <v>48</v>
      </c>
      <c r="D30" s="287"/>
      <c r="E30" s="105" t="e">
        <f ca="1">IF(VLOOKUP($A$2,Table1[[Practice no.]:[4]],34,FALSE)="N/A","",VLOOKUP($A$2,Table1[[Practice no.]:[4]],34,FALSE))</f>
        <v>#VALUE!</v>
      </c>
      <c r="F30" s="286" t="s">
        <v>49</v>
      </c>
      <c r="G30" s="287"/>
      <c r="H30" s="105" t="e">
        <f ca="1">IF(VLOOKUP($A$2,Table1[[Practice no.]:[10]],40,FALSE)="N/A","",VLOOKUP($A$2,Table1[[Practice no.]:[10]],40,FALSE))</f>
        <v>#VALUE!</v>
      </c>
      <c r="M30" s="107"/>
    </row>
    <row r="31" spans="1:14" ht="32.1" customHeight="1" thickBot="1">
      <c r="A31" s="294"/>
      <c r="C31" s="286" t="s">
        <v>50</v>
      </c>
      <c r="D31" s="287"/>
      <c r="E31" s="105" t="e">
        <f ca="1">IF(VLOOKUP($A$2,Table1[[Practice no.]:[5]],35,FALSE)="N/A","",VLOOKUP($A$2,Table1[[Practice no.]:[5]],35,FALSE))</f>
        <v>#VALUE!</v>
      </c>
      <c r="F31" s="286" t="s">
        <v>51</v>
      </c>
      <c r="G31" s="287"/>
      <c r="H31" s="105" t="e">
        <f ca="1">IF(VLOOKUP($A$2,Table1[[Practice no.]:[11]],41,FALSE)="N/A","",VLOOKUP($A$2,Table1[[Practice no.]:[11]],41,FALSE))</f>
        <v>#VALUE!</v>
      </c>
      <c r="M31" s="107"/>
    </row>
    <row r="32" spans="1:14" ht="32.1" customHeight="1" thickBot="1">
      <c r="A32" s="294"/>
      <c r="C32" s="286" t="s">
        <v>52</v>
      </c>
      <c r="D32" s="287"/>
      <c r="E32" s="105" t="e">
        <f ca="1">IF(VLOOKUP($A$2,Table1[[Practice no.]:[6]],36,FALSE)="N/A","",VLOOKUP($A$2,Table1[[Practice no.]:[6]],36,FALSE))</f>
        <v>#VALUE!</v>
      </c>
      <c r="F32" s="286" t="s">
        <v>53</v>
      </c>
      <c r="G32" s="287"/>
      <c r="H32" s="105" t="e">
        <f ca="1">IF(VLOOKUP($A$2,Table1[[Practice no.]:[12]],42,FALSE)="N/A","",VLOOKUP($A$2,Table1[[Practice no.]:[12]],42,FALSE))</f>
        <v>#VALUE!</v>
      </c>
      <c r="M32" s="107"/>
    </row>
    <row r="33" spans="1:14" ht="14.1" thickBot="1">
      <c r="A33" s="279"/>
      <c r="B33" s="288"/>
      <c r="C33" s="289"/>
      <c r="D33" s="289"/>
      <c r="E33" s="289"/>
      <c r="F33" s="289"/>
      <c r="G33" s="289"/>
      <c r="H33" s="289"/>
      <c r="I33" s="289"/>
      <c r="J33" s="289"/>
      <c r="K33" s="289"/>
      <c r="L33" s="289"/>
      <c r="M33" s="290"/>
      <c r="N33" s="125"/>
    </row>
    <row r="34" spans="1:14" ht="252.75" customHeight="1" thickBot="1">
      <c r="A34" s="92" t="s">
        <v>521</v>
      </c>
      <c r="B34" s="291" t="s">
        <v>963</v>
      </c>
      <c r="C34" s="292"/>
      <c r="D34" s="292"/>
      <c r="E34" s="292"/>
      <c r="F34" s="292"/>
      <c r="G34" s="292"/>
      <c r="H34" s="292"/>
      <c r="I34" s="292"/>
      <c r="J34" s="292"/>
      <c r="K34" s="292"/>
      <c r="L34" s="292"/>
      <c r="M34" s="293"/>
      <c r="N34" s="122"/>
    </row>
    <row r="35" spans="1:14" ht="80.849999999999994" customHeight="1">
      <c r="A35" s="278" t="s">
        <v>523</v>
      </c>
      <c r="B35" s="394" t="s">
        <v>964</v>
      </c>
      <c r="C35" s="362"/>
      <c r="D35" s="362"/>
      <c r="E35" s="362"/>
      <c r="F35" s="362"/>
      <c r="G35" s="362"/>
      <c r="H35" s="362"/>
      <c r="I35" s="362"/>
      <c r="J35" s="362"/>
      <c r="K35" s="362"/>
      <c r="L35" s="362"/>
      <c r="M35" s="363"/>
      <c r="N35" s="133"/>
    </row>
    <row r="36" spans="1:14" ht="193.35" customHeight="1" thickBot="1">
      <c r="A36" s="279"/>
      <c r="B36" s="364"/>
      <c r="C36" s="365"/>
      <c r="D36" s="365"/>
      <c r="E36" s="365"/>
      <c r="F36" s="365"/>
      <c r="G36" s="365"/>
      <c r="H36" s="365"/>
      <c r="I36" s="365"/>
      <c r="J36" s="365"/>
      <c r="K36" s="365"/>
      <c r="L36" s="365"/>
      <c r="M36" s="366"/>
      <c r="N36" s="133"/>
    </row>
  </sheetData>
  <sheetProtection sheet="1" objects="1" scenarios="1"/>
  <mergeCells count="49">
    <mergeCell ref="B2:M2"/>
    <mergeCell ref="O2:Q2"/>
    <mergeCell ref="S2:U2"/>
    <mergeCell ref="B3:M3"/>
    <mergeCell ref="A4:A14"/>
    <mergeCell ref="B4:M4"/>
    <mergeCell ref="C5:D6"/>
    <mergeCell ref="C7:D8"/>
    <mergeCell ref="F7:G7"/>
    <mergeCell ref="F8:G8"/>
    <mergeCell ref="C9:D10"/>
    <mergeCell ref="G9:H9"/>
    <mergeCell ref="G10:H10"/>
    <mergeCell ref="C11:D12"/>
    <mergeCell ref="F11:G11"/>
    <mergeCell ref="H11:I11"/>
    <mergeCell ref="F12:G12"/>
    <mergeCell ref="H12:I12"/>
    <mergeCell ref="B13:M13"/>
    <mergeCell ref="B14:M14"/>
    <mergeCell ref="A15:A17"/>
    <mergeCell ref="C29:D29"/>
    <mergeCell ref="B33:M33"/>
    <mergeCell ref="A18:A19"/>
    <mergeCell ref="B18:M19"/>
    <mergeCell ref="G23:L23"/>
    <mergeCell ref="B25:G25"/>
    <mergeCell ref="H25:L25"/>
    <mergeCell ref="A20:A25"/>
    <mergeCell ref="B21:F21"/>
    <mergeCell ref="G21:L21"/>
    <mergeCell ref="B22:G22"/>
    <mergeCell ref="B23:F23"/>
    <mergeCell ref="B34:M34"/>
    <mergeCell ref="A35:A36"/>
    <mergeCell ref="B35:M36"/>
    <mergeCell ref="F29:G29"/>
    <mergeCell ref="C30:D30"/>
    <mergeCell ref="F30:G30"/>
    <mergeCell ref="C31:D31"/>
    <mergeCell ref="F31:G31"/>
    <mergeCell ref="C32:D32"/>
    <mergeCell ref="F32:G32"/>
    <mergeCell ref="A26:A33"/>
    <mergeCell ref="B26:M26"/>
    <mergeCell ref="C27:D27"/>
    <mergeCell ref="F27:G27"/>
    <mergeCell ref="C28:D28"/>
    <mergeCell ref="F28:G28"/>
  </mergeCells>
  <pageMargins left="0.7" right="0.7" top="0.75" bottom="0.75" header="0.3" footer="0.3"/>
  <headerFooter>
    <oddFooter>&amp;C_x000D_&amp;1#&amp;"Calibri"&amp;8&amp;K000000 INTERNAL. This information is accessible to ADB Management and staff. It may be shared outside ADB with appropriate permission.</oddFooter>
  </headerFooter>
  <drawing r:id="rId1"/>
</worksheet>
</file>

<file path=xl/worksheets/sheet8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5753BBE-2E8B-41EB-A4DD-8DBDA5362353}">
  <sheetPr codeName="Sheet85"/>
  <dimension ref="A1:U36"/>
  <sheetViews>
    <sheetView zoomScale="70" zoomScaleNormal="70" workbookViewId="0">
      <pane ySplit="2" topLeftCell="A26" activePane="bottomLeft" state="frozen"/>
      <selection pane="bottomLeft" activeCell="A2" sqref="A2"/>
      <selection activeCell="A2" sqref="A2"/>
    </sheetView>
  </sheetViews>
  <sheetFormatPr defaultColWidth="8.85546875" defaultRowHeight="12.95"/>
  <cols>
    <col min="1" max="1" width="15.28515625" style="106" customWidth="1"/>
    <col min="2" max="13" width="11.85546875" style="106" customWidth="1"/>
    <col min="14" max="14" width="5.140625" style="106" customWidth="1"/>
    <col min="15" max="16" width="8.85546875" style="106"/>
    <col min="17" max="17" width="8.85546875" style="106" customWidth="1"/>
    <col min="18" max="18" width="2.28515625" style="106" customWidth="1"/>
    <col min="19" max="16384" width="8.85546875" style="106"/>
  </cols>
  <sheetData>
    <row r="1" spans="1:21" ht="14.1" thickBot="1"/>
    <row r="2" spans="1:21" ht="32.1" customHeight="1" thickBot="1">
      <c r="A2" s="89" t="e" cm="1">
        <f t="array" aca="1" ref="A2" ca="1">MID(CELL("filename",A2),FIND("]",CELL("filename",A2))+1,255)</f>
        <v>#VALUE!</v>
      </c>
      <c r="B2" s="318" t="e">
        <f ca="1">IF(VLOOKUP(A2,'Raw Data'!C6:D154,2,FALSE)="","",VLOOKUP(A2,'Raw Data'!C6:D154,2,FALSE))</f>
        <v>#VALUE!</v>
      </c>
      <c r="C2" s="319"/>
      <c r="D2" s="319"/>
      <c r="E2" s="319"/>
      <c r="F2" s="319"/>
      <c r="G2" s="319"/>
      <c r="H2" s="319"/>
      <c r="I2" s="319"/>
      <c r="J2" s="319"/>
      <c r="K2" s="319"/>
      <c r="L2" s="319"/>
      <c r="M2" s="320"/>
      <c r="N2" s="136"/>
      <c r="O2" s="386" t="str">
        <f>HYPERLINK("#'National level'!A15","Back to National level sheet")</f>
        <v>Back to National level sheet</v>
      </c>
      <c r="P2" s="321"/>
      <c r="Q2" s="321"/>
      <c r="S2" s="387" t="str">
        <f>HYPERLINK("#'Project level'!A21","Back to Project level sheet")</f>
        <v>Back to Project level sheet</v>
      </c>
      <c r="T2" s="387"/>
      <c r="U2" s="387"/>
    </row>
    <row r="3" spans="1:21" ht="174" customHeight="1" thickBot="1">
      <c r="A3" s="90" t="s">
        <v>500</v>
      </c>
      <c r="B3" s="323" t="s">
        <v>965</v>
      </c>
      <c r="C3" s="324"/>
      <c r="D3" s="324"/>
      <c r="E3" s="324"/>
      <c r="F3" s="324"/>
      <c r="G3" s="324"/>
      <c r="H3" s="324"/>
      <c r="I3" s="324"/>
      <c r="J3" s="324"/>
      <c r="K3" s="324"/>
      <c r="L3" s="324"/>
      <c r="M3" s="325"/>
      <c r="N3" s="122"/>
    </row>
    <row r="4" spans="1:21" ht="14.1" thickBot="1">
      <c r="A4" s="278" t="s">
        <v>502</v>
      </c>
      <c r="B4" s="295"/>
      <c r="C4" s="296"/>
      <c r="D4" s="296"/>
      <c r="E4" s="296"/>
      <c r="F4" s="296"/>
      <c r="G4" s="296"/>
      <c r="H4" s="296"/>
      <c r="I4" s="296"/>
      <c r="J4" s="296"/>
      <c r="K4" s="296"/>
      <c r="L4" s="296"/>
      <c r="M4" s="297"/>
      <c r="N4" s="125"/>
    </row>
    <row r="5" spans="1:21" ht="26.85" customHeight="1" thickBot="1">
      <c r="A5" s="294"/>
      <c r="C5" s="326" t="s">
        <v>77</v>
      </c>
      <c r="D5" s="327"/>
      <c r="E5" s="93" t="s">
        <v>78</v>
      </c>
      <c r="F5" s="93" t="s">
        <v>79</v>
      </c>
      <c r="G5" s="93" t="s">
        <v>80</v>
      </c>
      <c r="H5" s="93" t="s">
        <v>81</v>
      </c>
      <c r="I5" s="93" t="s">
        <v>82</v>
      </c>
      <c r="M5" s="107"/>
    </row>
    <row r="6" spans="1:21" ht="15" thickBot="1">
      <c r="A6" s="294"/>
      <c r="C6" s="328"/>
      <c r="D6" s="329"/>
      <c r="E6" s="94" t="e">
        <f ca="1">IF(VLOOKUP($A$2,Table1[[Practice no.]:[Mt]],3,FALSE)="N/A","",VLOOKUP($A$2,Table1[[Practice no.]:[Mt]],3,FALSE))</f>
        <v>#VALUE!</v>
      </c>
      <c r="F6" s="94" t="e">
        <f ca="1">IF(VLOOKUP($A$2,Table1[[Practice no.]:[F]],4,FALSE)="N/A","",VLOOKUP($A$2,Table1[[Practice no.]:[F]],4,FALSE))</f>
        <v>#VALUE!</v>
      </c>
      <c r="G6" s="94" t="e">
        <f ca="1">IF(VLOOKUP($A$2,Table1[[Practice no.]:[A]],5,FALSE)="N/A","",VLOOKUP($A$2,Table1[[Practice no.]:[A]],5,FALSE))</f>
        <v>#VALUE!</v>
      </c>
      <c r="H6" s="94" t="e">
        <f ca="1">IF(VLOOKUP($A$2,Table1[[Practice no.]:[T]],6,FALSE)="N/A","",VLOOKUP($A$2,Table1[[Practice no.]:[T]],6,FALSE))</f>
        <v>#VALUE!</v>
      </c>
      <c r="I6" s="94" t="e">
        <f ca="1">IF(VLOOKUP($A$2,Table1[[Practice no.]:[PI]],7,FALSE)="N/A","",VLOOKUP($A$2,Table1[[Practice no.]:[PI]],7,FALSE))</f>
        <v>#VALUE!</v>
      </c>
      <c r="M6" s="107"/>
    </row>
    <row r="7" spans="1:21" ht="26.85" customHeight="1" thickBot="1">
      <c r="A7" s="294"/>
      <c r="C7" s="326" t="s">
        <v>83</v>
      </c>
      <c r="D7" s="327"/>
      <c r="E7" s="95" t="s">
        <v>84</v>
      </c>
      <c r="F7" s="330" t="s">
        <v>85</v>
      </c>
      <c r="G7" s="331"/>
      <c r="H7" s="95" t="s">
        <v>86</v>
      </c>
      <c r="I7" s="95" t="s">
        <v>87</v>
      </c>
      <c r="M7" s="107"/>
    </row>
    <row r="8" spans="1:21" ht="15" thickBot="1">
      <c r="A8" s="294"/>
      <c r="C8" s="328"/>
      <c r="D8" s="329"/>
      <c r="E8" s="94" t="e">
        <f ca="1">IF(VLOOKUP($A$2,Table1[[Practice no.]:[LR]],8,FALSE)="N/A","",VLOOKUP(A$2,Table1[[Practice no.]:[LR]],8,FALSE))</f>
        <v>#VALUE!</v>
      </c>
      <c r="F8" s="311" t="e">
        <f ca="1">IF(VLOOKUP($A$2,Table1[[Practice no.]:[PH]],9,FALSE)="N/A","",VLOOKUP($A$2,Table1[[Practice no.]:[PH]],9,FALSE))</f>
        <v>#VALUE!</v>
      </c>
      <c r="G8" s="312"/>
      <c r="H8" s="94" t="e">
        <f ca="1">IF(VLOOKUP($A$2,Table1[[Practice no.]:[EH]],10,FALSE)="N/A","",VLOOKUP($A$2,Table1[[Practice no.]:[EH]],10,FALSE))</f>
        <v>#VALUE!</v>
      </c>
      <c r="I8" s="94" t="e">
        <f ca="1">IF(VLOOKUP($A$2,Table1[[Practice no.]:[UR]],11,FALSE)="N/A","",VLOOKUP($A$2,Table1[[Practice no.]:[UR]],11,FALSE))</f>
        <v>#VALUE!</v>
      </c>
      <c r="M8" s="107"/>
    </row>
    <row r="9" spans="1:21" ht="26.85" customHeight="1" thickBot="1">
      <c r="A9" s="294"/>
      <c r="C9" s="332" t="s">
        <v>88</v>
      </c>
      <c r="D9" s="333"/>
      <c r="E9" s="95" t="s">
        <v>89</v>
      </c>
      <c r="F9" s="95" t="s">
        <v>90</v>
      </c>
      <c r="G9" s="330" t="s">
        <v>91</v>
      </c>
      <c r="H9" s="331"/>
      <c r="I9" s="95" t="s">
        <v>92</v>
      </c>
      <c r="M9" s="107"/>
    </row>
    <row r="10" spans="1:21" ht="15" thickBot="1">
      <c r="A10" s="294"/>
      <c r="C10" s="334"/>
      <c r="D10" s="335"/>
      <c r="E10" s="94" t="e">
        <f ca="1">IF(VLOOKUP($A$2,Table1[[Practice no.]:[P]],12,FALSE)="N/A","",VLOOKUP($A$2,Table1[[Practice no.]:[P]],12,FALSE))</f>
        <v>#VALUE!</v>
      </c>
      <c r="F10" s="94" t="e">
        <f ca="1">IF(VLOOKUP($A$2,Table1[[Practice no.]:[D]],13,FALSE)="N/A","",VLOOKUP($A$2,Table1[[Practice no.]:[D]],13,FALSE))</f>
        <v>#VALUE!</v>
      </c>
      <c r="G10" s="313" t="e">
        <f ca="1">IF(VLOOKUP($A$2,Table1[[Practice no.]:[C]],14,FALSE)="N/A","",VLOOKUP($A$2,Table1[[Practice no.]:[C]],14,FALSE))</f>
        <v>#VALUE!</v>
      </c>
      <c r="H10" s="314"/>
      <c r="I10" s="96" t="e">
        <f ca="1">IF(VLOOKUP($A$2,Table1[[Practice no.]:[M]],15,FALSE)="N/A","",VLOOKUP($A$2,Table1[[Practice no.]:[M]],15,FALSE))</f>
        <v>#VALUE!</v>
      </c>
      <c r="M10" s="107"/>
    </row>
    <row r="11" spans="1:21" ht="14.1" customHeight="1" thickBot="1">
      <c r="A11" s="294"/>
      <c r="C11" s="332" t="s">
        <v>93</v>
      </c>
      <c r="D11" s="333"/>
      <c r="E11" s="95" t="s">
        <v>94</v>
      </c>
      <c r="F11" s="330" t="s">
        <v>95</v>
      </c>
      <c r="G11" s="331"/>
      <c r="H11" s="330" t="s">
        <v>96</v>
      </c>
      <c r="I11" s="331"/>
      <c r="M11" s="107"/>
    </row>
    <row r="12" spans="1:21" ht="15" thickBot="1">
      <c r="A12" s="294"/>
      <c r="C12" s="334"/>
      <c r="D12" s="335"/>
      <c r="E12" s="94" t="e">
        <f ca="1">IF(VLOOKUP($A$2,Table1[[Practice no.]:[In]],16,FALSE)="N/A","",VLOOKUP($A$2,Table1[[Practice no.]:[In]],16,FALSE))</f>
        <v>#VALUE!</v>
      </c>
      <c r="F12" s="311" t="e">
        <f ca="1">IF(VLOOKUP($A$2,Table1[[Practice no.]:[Pr]],17,FALSE)="N/A","",VLOOKUP($A$2,Table1[[Practice no.]:[Pr]],17,FALSE))</f>
        <v>#VALUE!</v>
      </c>
      <c r="G12" s="312"/>
      <c r="H12" s="313" t="e">
        <f ca="1">IF(VLOOKUP($A$2,Table1[[Practice no.]:[Tr]],18,FALSE)="N/A","",VLOOKUP($A$2,Table1[[Practice no.]:[Tr]],18,FALSE))</f>
        <v>#VALUE!</v>
      </c>
      <c r="I12" s="314"/>
      <c r="M12" s="107"/>
    </row>
    <row r="13" spans="1:21">
      <c r="A13" s="294"/>
      <c r="B13" s="315"/>
      <c r="C13" s="316"/>
      <c r="D13" s="316"/>
      <c r="E13" s="316"/>
      <c r="F13" s="316"/>
      <c r="G13" s="316"/>
      <c r="H13" s="316"/>
      <c r="I13" s="316"/>
      <c r="J13" s="316"/>
      <c r="K13" s="316"/>
      <c r="L13" s="316"/>
      <c r="M13" s="317"/>
      <c r="N13" s="125"/>
    </row>
    <row r="14" spans="1:21" ht="14.1" thickBot="1">
      <c r="A14" s="279"/>
      <c r="B14" s="288"/>
      <c r="C14" s="289"/>
      <c r="D14" s="289"/>
      <c r="E14" s="289"/>
      <c r="F14" s="289"/>
      <c r="G14" s="289"/>
      <c r="H14" s="289"/>
      <c r="I14" s="289"/>
      <c r="J14" s="289"/>
      <c r="K14" s="289"/>
      <c r="L14" s="289"/>
      <c r="M14" s="290"/>
      <c r="N14" s="125"/>
    </row>
    <row r="15" spans="1:21">
      <c r="A15" s="278" t="s">
        <v>503</v>
      </c>
      <c r="B15" s="97">
        <v>1</v>
      </c>
      <c r="C15" s="97">
        <v>2</v>
      </c>
      <c r="D15" s="97">
        <v>3</v>
      </c>
      <c r="E15" s="98">
        <v>4</v>
      </c>
      <c r="F15" s="98">
        <v>5</v>
      </c>
      <c r="G15" s="98">
        <v>6</v>
      </c>
      <c r="H15" s="99">
        <v>7</v>
      </c>
      <c r="I15" s="99">
        <v>8</v>
      </c>
      <c r="J15" s="99">
        <v>9</v>
      </c>
      <c r="K15" s="100">
        <v>10</v>
      </c>
      <c r="L15" s="100">
        <v>11</v>
      </c>
      <c r="M15" s="100">
        <v>12</v>
      </c>
      <c r="N15" s="137"/>
    </row>
    <row r="16" spans="1:21" ht="17.100000000000001" thickBot="1">
      <c r="A16" s="294"/>
      <c r="B16" s="101" t="s">
        <v>504</v>
      </c>
      <c r="C16" s="101" t="s">
        <v>505</v>
      </c>
      <c r="D16" s="101" t="s">
        <v>506</v>
      </c>
      <c r="E16" s="102" t="s">
        <v>507</v>
      </c>
      <c r="F16" s="102" t="s">
        <v>508</v>
      </c>
      <c r="G16" s="102" t="s">
        <v>509</v>
      </c>
      <c r="H16" s="103" t="s">
        <v>510</v>
      </c>
      <c r="I16" s="103" t="s">
        <v>511</v>
      </c>
      <c r="J16" s="103" t="s">
        <v>512</v>
      </c>
      <c r="K16" s="104" t="s">
        <v>513</v>
      </c>
      <c r="L16" s="104" t="s">
        <v>514</v>
      </c>
      <c r="M16" s="104" t="s">
        <v>515</v>
      </c>
      <c r="N16" s="137"/>
    </row>
    <row r="17" spans="1:14" ht="23.1" customHeight="1" thickBot="1">
      <c r="A17" s="279"/>
      <c r="B17" s="112" t="e">
        <f ca="1">IF(VLOOKUP($A$2,Table1[[Practice no.]:[ 1 C02]],19,FALSE)="N/A","",VLOOKUP(VLOOKUP($A$2,Table1[[Practice no.]:[ 1 C02]],19,FALSE),List!$A$2:$B$3,2,FALSE))</f>
        <v>#VALUE!</v>
      </c>
      <c r="C17" s="112" t="e">
        <f ca="1">IF(VLOOKUP($A$2,Table1[[Practice no.]:[2 Res]],20,FALSE)="N/A","",VLOOKUP(VLOOKUP($A$2,Table1[[Practice no.]:[2 Res]],20,FALSE),List!$A$2:$B$3,2,FALSE))</f>
        <v>#VALUE!</v>
      </c>
      <c r="D17" s="112" t="e">
        <f ca="1">IF(VLOOKUP($A$2,Table1[[Practice no.]:[3 W&amp;L]],21,FALSE)="N/A","",VLOOKUP(VLOOKUP($A$2,Table1[[Practice no.]:[3 W&amp;L]],21,FALSE),List!$A$2:$B$3,2,FALSE))</f>
        <v>#VALUE!</v>
      </c>
      <c r="E17" s="112" t="e">
        <f ca="1">IF(VLOOKUP($A$2,Table1[[Practice no.]:[4 
Pol]],22,FALSE)="N/A","",VLOOKUP(VLOOKUP($A$2,Table1[[Practice no.]:[4 
Pol]],22,FALSE),List!$A$2:$B$3,2,FALSE))</f>
        <v>#VALUE!</v>
      </c>
      <c r="F17" s="112" t="e">
        <f ca="1">IF(VLOOKUP($A$2,Table1[[Practice no.]:[5 QoL]],23,FALSE)="N/A","",VLOOKUP(VLOOKUP($A$2,Table1[[Practice no.]:[5 QoL]],23,FALSE),List!$A$2:$B$3,2,FALSE))</f>
        <v>#VALUE!</v>
      </c>
      <c r="G17" s="112" t="e">
        <f ca="1">IF(VLOOKUP($A$2,Table1[[Practice no.]:[6 
Bio]],24,FALSE)="N/A","",VLOOKUP(VLOOKUP($A$2,Table1[[Practice no.]:[6 
Bio]],24,FALSE),List!$A$2:$B$3,2,FALSE))</f>
        <v>#VALUE!</v>
      </c>
      <c r="H17" s="112" t="e">
        <f ca="1">IF(VLOOKUP($A$2,Table1[[Practice no.]:[7 
Dis]],25,FALSE)="N/A","",VLOOKUP(VLOOKUP($A$2,Table1[[Practice no.]:[7 
Dis]],25,FALSE),List!$A$2:$B$3,2,FALSE))</f>
        <v>#VALUE!</v>
      </c>
      <c r="I17" s="112" t="e">
        <f ca="1">IF(VLOOKUP($A$2,Table1[[Practice no.]:[8 
Mat]],26,FALSE)="N/A","",VLOOKUP(VLOOKUP($A$2,Table1[[Practice no.]:[8 
Mat]],26,FALSE),List!$A$2:$B$3,2,FALSE))</f>
        <v>#VALUE!</v>
      </c>
      <c r="J17" s="112" t="e">
        <f ca="1">IF(VLOOKUP($A$2,Table1[[Practice no.]:[9 
Inc]],27,FALSE)="N/A","",VLOOKUP(VLOOKUP($A$2,Table1[[Practice no.]:[9 
Inc]],27,FALSE),List!$A$2:$B$3,2,FALSE))</f>
        <v>#VALUE!</v>
      </c>
      <c r="K17" s="112" t="e">
        <f ca="1">IF(VLOOKUP($A$2,Table1[[Practice no.]:[10 Con]],28,FALSE)="N/A","",VLOOKUP(VLOOKUP($A$2,Table1[[Practice no.]:[10 Con]],28,FALSE),List!$A$2:$B$3,2,FALSE))</f>
        <v>#VALUE!</v>
      </c>
      <c r="L17" s="112" t="e">
        <f ca="1">IF(VLOOKUP($A$2,Table1[[Practice no.]:[11 Saf]],29,FALSE)="N/A","",VLOOKUP(VLOOKUP($A$2,Table1[[Practice no.]:[11 Saf]],29,FALSE),List!$A$2:$B$3,2,FALSE))</f>
        <v>#VALUE!</v>
      </c>
      <c r="M17" s="112" t="e">
        <f ca="1">IF(VLOOKUP($A$2,Table1[[Practice no.]:[12 Aff]],30,FALSE)="N/A","",VLOOKUP(VLOOKUP($A$2,Table1[[Practice no.]:[12 Aff]],30,FALSE),List!$A$2:$B$3,2,FALSE))</f>
        <v>#VALUE!</v>
      </c>
      <c r="N17" s="138"/>
    </row>
    <row r="18" spans="1:14" ht="125.85" customHeight="1">
      <c r="A18" s="278" t="s">
        <v>516</v>
      </c>
      <c r="B18" s="298" t="s">
        <v>966</v>
      </c>
      <c r="C18" s="299"/>
      <c r="D18" s="299"/>
      <c r="E18" s="299"/>
      <c r="F18" s="299"/>
      <c r="G18" s="299"/>
      <c r="H18" s="299"/>
      <c r="I18" s="299"/>
      <c r="J18" s="299"/>
      <c r="K18" s="299"/>
      <c r="L18" s="299"/>
      <c r="M18" s="300"/>
      <c r="N18" s="133"/>
    </row>
    <row r="19" spans="1:14" ht="285.75" customHeight="1" thickBot="1">
      <c r="A19" s="279"/>
      <c r="B19" s="301"/>
      <c r="C19" s="302"/>
      <c r="D19" s="302"/>
      <c r="E19" s="302"/>
      <c r="F19" s="302"/>
      <c r="G19" s="302"/>
      <c r="H19" s="302"/>
      <c r="I19" s="302"/>
      <c r="J19" s="302"/>
      <c r="K19" s="302"/>
      <c r="L19" s="302"/>
      <c r="M19" s="303"/>
      <c r="N19" s="133"/>
    </row>
    <row r="20" spans="1:14" ht="197.1" customHeight="1">
      <c r="A20" s="304" t="s">
        <v>518</v>
      </c>
      <c r="B20" s="120"/>
      <c r="C20" s="121"/>
      <c r="D20" s="121"/>
      <c r="E20" s="121"/>
      <c r="F20" s="121"/>
      <c r="G20" s="121"/>
      <c r="H20" s="121"/>
      <c r="I20" s="121"/>
      <c r="J20" s="121"/>
      <c r="K20" s="121"/>
      <c r="L20" s="121"/>
      <c r="M20" s="124"/>
      <c r="N20" s="134"/>
    </row>
    <row r="21" spans="1:14" ht="33" customHeight="1">
      <c r="A21" s="338"/>
      <c r="B21" s="390" t="s">
        <v>967</v>
      </c>
      <c r="C21" s="388"/>
      <c r="D21" s="388"/>
      <c r="E21" s="388"/>
      <c r="F21" s="388"/>
      <c r="G21" s="122"/>
      <c r="H21" s="337" t="s">
        <v>968</v>
      </c>
      <c r="I21" s="337"/>
      <c r="J21" s="337"/>
      <c r="K21" s="337"/>
      <c r="L21" s="337"/>
      <c r="M21" s="343"/>
      <c r="N21" s="127"/>
    </row>
    <row r="22" spans="1:14">
      <c r="A22" s="338"/>
      <c r="B22" s="336"/>
      <c r="C22" s="337"/>
      <c r="D22" s="337"/>
      <c r="E22" s="337"/>
      <c r="F22" s="337"/>
      <c r="G22" s="337"/>
      <c r="H22" s="119"/>
      <c r="I22" s="119"/>
      <c r="J22" s="122"/>
      <c r="K22" s="116"/>
      <c r="L22" s="116"/>
      <c r="M22" s="117"/>
      <c r="N22" s="116"/>
    </row>
    <row r="23" spans="1:14">
      <c r="A23" s="338"/>
      <c r="B23" s="336"/>
      <c r="C23" s="337"/>
      <c r="D23" s="337"/>
      <c r="E23" s="337"/>
      <c r="F23" s="337"/>
      <c r="G23" s="337"/>
      <c r="H23" s="337"/>
      <c r="I23" s="337"/>
      <c r="J23" s="337"/>
      <c r="K23" s="337"/>
      <c r="L23" s="337"/>
      <c r="M23" s="123"/>
      <c r="N23" s="116"/>
    </row>
    <row r="24" spans="1:14">
      <c r="A24" s="338"/>
      <c r="B24" s="118"/>
      <c r="C24" s="119"/>
      <c r="D24" s="119"/>
      <c r="E24" s="119"/>
      <c r="F24" s="119"/>
      <c r="G24" s="119"/>
      <c r="H24" s="119"/>
      <c r="I24" s="119"/>
      <c r="J24" s="122"/>
      <c r="K24" s="116"/>
      <c r="L24" s="116"/>
      <c r="M24" s="117"/>
      <c r="N24" s="116"/>
    </row>
    <row r="25" spans="1:14" ht="14.1" thickBot="1">
      <c r="A25" s="305"/>
      <c r="B25" s="339"/>
      <c r="C25" s="340"/>
      <c r="D25" s="340"/>
      <c r="E25" s="340"/>
      <c r="F25" s="340"/>
      <c r="G25" s="340"/>
      <c r="H25" s="340"/>
      <c r="I25" s="340"/>
      <c r="J25" s="340"/>
      <c r="K25" s="340"/>
      <c r="L25" s="340"/>
      <c r="M25" s="176"/>
      <c r="N25" s="119"/>
    </row>
    <row r="26" spans="1:14" ht="14.1" thickBot="1">
      <c r="A26" s="278" t="s">
        <v>57</v>
      </c>
      <c r="B26" s="295"/>
      <c r="C26" s="296"/>
      <c r="D26" s="296"/>
      <c r="E26" s="296"/>
      <c r="F26" s="296"/>
      <c r="G26" s="296"/>
      <c r="H26" s="296"/>
      <c r="I26" s="296"/>
      <c r="J26" s="296"/>
      <c r="K26" s="296"/>
      <c r="L26" s="296"/>
      <c r="M26" s="297"/>
      <c r="N26" s="125"/>
    </row>
    <row r="27" spans="1:14" ht="32.1" customHeight="1" thickBot="1">
      <c r="A27" s="294"/>
      <c r="C27" s="286" t="s">
        <v>42</v>
      </c>
      <c r="D27" s="287"/>
      <c r="E27" s="105" t="e">
        <f ca="1">IF(VLOOKUP($A$2,Table1[[Practice no.]:[1]],31,FALSE)="N/A","",VLOOKUP($A$2,Table1[[Practice no.]:[1]],31,FALSE))</f>
        <v>#VALUE!</v>
      </c>
      <c r="F27" s="286" t="s">
        <v>520</v>
      </c>
      <c r="G27" s="287"/>
      <c r="H27" s="105" t="e">
        <f ca="1">IF(VLOOKUP($A$2,Table1[[Practice no.]:[7]],37,FALSE)="N/A","",VLOOKUP($A$2,Table1[[Practice no.]:[7]],37,FALSE))</f>
        <v>#VALUE!</v>
      </c>
      <c r="M27" s="107"/>
    </row>
    <row r="28" spans="1:14" ht="32.1" customHeight="1" thickBot="1">
      <c r="A28" s="294"/>
      <c r="C28" s="286" t="s">
        <v>44</v>
      </c>
      <c r="D28" s="287"/>
      <c r="E28" s="105" t="e">
        <f ca="1">IF(VLOOKUP($A$2,Table1[[Practice no.]:[2]],32,FALSE)="N/A","",VLOOKUP($A$2,Table1[[Practice no.]:[2]],32,FALSE))</f>
        <v>#VALUE!</v>
      </c>
      <c r="F28" s="286" t="s">
        <v>45</v>
      </c>
      <c r="G28" s="287"/>
      <c r="H28" s="105" t="e">
        <f ca="1">IF(VLOOKUP($A$2,Table1[[Practice no.]:[8]],38,FALSE)="N/A","",VLOOKUP($A$2,Table1[[Practice no.]:[8]],38,FALSE))</f>
        <v>#VALUE!</v>
      </c>
      <c r="M28" s="107"/>
    </row>
    <row r="29" spans="1:14" ht="32.1" customHeight="1" thickBot="1">
      <c r="A29" s="294"/>
      <c r="C29" s="286" t="s">
        <v>46</v>
      </c>
      <c r="D29" s="287"/>
      <c r="E29" s="105" t="e">
        <f ca="1">IF(VLOOKUP($A$2,Table1[[Practice no.]:[3]],33,FALSE)="N/A","",VLOOKUP($A$2,Table1[[Practice no.]:[3]],33,FALSE))</f>
        <v>#VALUE!</v>
      </c>
      <c r="F29" s="286" t="s">
        <v>47</v>
      </c>
      <c r="G29" s="287"/>
      <c r="H29" s="105" t="e">
        <f ca="1">IF(VLOOKUP($A$2,Table1[[Practice no.]:[9]],39,FALSE)="N/A","",VLOOKUP($A$2,Table1[[Practice no.]:[9]],39,FALSE))</f>
        <v>#VALUE!</v>
      </c>
      <c r="M29" s="107"/>
    </row>
    <row r="30" spans="1:14" ht="32.1" customHeight="1" thickBot="1">
      <c r="A30" s="294"/>
      <c r="C30" s="286" t="s">
        <v>48</v>
      </c>
      <c r="D30" s="287"/>
      <c r="E30" s="105" t="e">
        <f ca="1">IF(VLOOKUP($A$2,Table1[[Practice no.]:[4]],34,FALSE)="N/A","",VLOOKUP($A$2,Table1[[Practice no.]:[4]],34,FALSE))</f>
        <v>#VALUE!</v>
      </c>
      <c r="F30" s="286" t="s">
        <v>49</v>
      </c>
      <c r="G30" s="287"/>
      <c r="H30" s="105" t="e">
        <f ca="1">IF(VLOOKUP($A$2,Table1[[Practice no.]:[10]],40,FALSE)="N/A","",VLOOKUP($A$2,Table1[[Practice no.]:[10]],40,FALSE))</f>
        <v>#VALUE!</v>
      </c>
      <c r="M30" s="107"/>
    </row>
    <row r="31" spans="1:14" ht="32.1" customHeight="1" thickBot="1">
      <c r="A31" s="294"/>
      <c r="C31" s="286" t="s">
        <v>50</v>
      </c>
      <c r="D31" s="287"/>
      <c r="E31" s="105" t="e">
        <f ca="1">IF(VLOOKUP($A$2,Table1[[Practice no.]:[5]],35,FALSE)="N/A","",VLOOKUP($A$2,Table1[[Practice no.]:[5]],35,FALSE))</f>
        <v>#VALUE!</v>
      </c>
      <c r="F31" s="286" t="s">
        <v>51</v>
      </c>
      <c r="G31" s="287"/>
      <c r="H31" s="105" t="e">
        <f ca="1">IF(VLOOKUP($A$2,Table1[[Practice no.]:[11]],41,FALSE)="N/A","",VLOOKUP($A$2,Table1[[Practice no.]:[11]],41,FALSE))</f>
        <v>#VALUE!</v>
      </c>
      <c r="M31" s="107"/>
    </row>
    <row r="32" spans="1:14" ht="32.1" customHeight="1" thickBot="1">
      <c r="A32" s="294"/>
      <c r="C32" s="286" t="s">
        <v>52</v>
      </c>
      <c r="D32" s="287"/>
      <c r="E32" s="105" t="e">
        <f ca="1">IF(VLOOKUP($A$2,Table1[[Practice no.]:[6]],36,FALSE)="N/A","",VLOOKUP($A$2,Table1[[Practice no.]:[6]],36,FALSE))</f>
        <v>#VALUE!</v>
      </c>
      <c r="F32" s="286" t="s">
        <v>53</v>
      </c>
      <c r="G32" s="287"/>
      <c r="H32" s="105" t="e">
        <f ca="1">IF(VLOOKUP($A$2,Table1[[Practice no.]:[12]],42,FALSE)="N/A","",VLOOKUP($A$2,Table1[[Practice no.]:[12]],42,FALSE))</f>
        <v>#VALUE!</v>
      </c>
      <c r="M32" s="107"/>
    </row>
    <row r="33" spans="1:14" ht="14.1" thickBot="1">
      <c r="A33" s="279"/>
      <c r="B33" s="288"/>
      <c r="C33" s="289"/>
      <c r="D33" s="289"/>
      <c r="E33" s="289"/>
      <c r="F33" s="289"/>
      <c r="G33" s="289"/>
      <c r="H33" s="289"/>
      <c r="I33" s="289"/>
      <c r="J33" s="289"/>
      <c r="K33" s="289"/>
      <c r="L33" s="289"/>
      <c r="M33" s="290"/>
      <c r="N33" s="125"/>
    </row>
    <row r="34" spans="1:14" ht="252.75" customHeight="1" thickBot="1">
      <c r="A34" s="92" t="s">
        <v>521</v>
      </c>
      <c r="B34" s="291" t="s">
        <v>969</v>
      </c>
      <c r="C34" s="292"/>
      <c r="D34" s="292"/>
      <c r="E34" s="292"/>
      <c r="F34" s="292"/>
      <c r="G34" s="292"/>
      <c r="H34" s="292"/>
      <c r="I34" s="292"/>
      <c r="J34" s="292"/>
      <c r="K34" s="292"/>
      <c r="L34" s="292"/>
      <c r="M34" s="293"/>
      <c r="N34" s="122"/>
    </row>
    <row r="35" spans="1:14" ht="80.849999999999994" customHeight="1">
      <c r="A35" s="278" t="s">
        <v>523</v>
      </c>
      <c r="B35" s="394" t="s">
        <v>970</v>
      </c>
      <c r="C35" s="362"/>
      <c r="D35" s="362"/>
      <c r="E35" s="362"/>
      <c r="F35" s="362"/>
      <c r="G35" s="362"/>
      <c r="H35" s="362"/>
      <c r="I35" s="362"/>
      <c r="J35" s="362"/>
      <c r="K35" s="362"/>
      <c r="L35" s="362"/>
      <c r="M35" s="363"/>
      <c r="N35" s="133"/>
    </row>
    <row r="36" spans="1:14" ht="193.35" customHeight="1" thickBot="1">
      <c r="A36" s="279"/>
      <c r="B36" s="364"/>
      <c r="C36" s="365"/>
      <c r="D36" s="365"/>
      <c r="E36" s="365"/>
      <c r="F36" s="365"/>
      <c r="G36" s="365"/>
      <c r="H36" s="365"/>
      <c r="I36" s="365"/>
      <c r="J36" s="365"/>
      <c r="K36" s="365"/>
      <c r="L36" s="365"/>
      <c r="M36" s="366"/>
      <c r="N36" s="133"/>
    </row>
  </sheetData>
  <sheetProtection sheet="1" objects="1" scenarios="1"/>
  <mergeCells count="49">
    <mergeCell ref="B2:M2"/>
    <mergeCell ref="O2:Q2"/>
    <mergeCell ref="S2:U2"/>
    <mergeCell ref="B3:M3"/>
    <mergeCell ref="A4:A14"/>
    <mergeCell ref="B4:M4"/>
    <mergeCell ref="C5:D6"/>
    <mergeCell ref="C7:D8"/>
    <mergeCell ref="F7:G7"/>
    <mergeCell ref="F8:G8"/>
    <mergeCell ref="C9:D10"/>
    <mergeCell ref="G9:H9"/>
    <mergeCell ref="G10:H10"/>
    <mergeCell ref="C11:D12"/>
    <mergeCell ref="F11:G11"/>
    <mergeCell ref="H11:I11"/>
    <mergeCell ref="F12:G12"/>
    <mergeCell ref="H12:I12"/>
    <mergeCell ref="C29:D29"/>
    <mergeCell ref="B13:M13"/>
    <mergeCell ref="B14:M14"/>
    <mergeCell ref="B26:M26"/>
    <mergeCell ref="C27:D27"/>
    <mergeCell ref="F27:G27"/>
    <mergeCell ref="C28:D28"/>
    <mergeCell ref="F28:G28"/>
    <mergeCell ref="A15:A17"/>
    <mergeCell ref="A18:A19"/>
    <mergeCell ref="B18:M19"/>
    <mergeCell ref="A20:A25"/>
    <mergeCell ref="B21:F21"/>
    <mergeCell ref="B22:G22"/>
    <mergeCell ref="B23:F23"/>
    <mergeCell ref="B33:M33"/>
    <mergeCell ref="B34:M34"/>
    <mergeCell ref="A35:A36"/>
    <mergeCell ref="B35:M36"/>
    <mergeCell ref="H21:M21"/>
    <mergeCell ref="F29:G29"/>
    <mergeCell ref="C30:D30"/>
    <mergeCell ref="F30:G30"/>
    <mergeCell ref="C31:D31"/>
    <mergeCell ref="F31:G31"/>
    <mergeCell ref="C32:D32"/>
    <mergeCell ref="F32:G32"/>
    <mergeCell ref="G23:L23"/>
    <mergeCell ref="B25:G25"/>
    <mergeCell ref="H25:L25"/>
    <mergeCell ref="A26:A33"/>
  </mergeCells>
  <pageMargins left="0.7" right="0.7" top="0.75" bottom="0.75" header="0.3" footer="0.3"/>
  <headerFooter>
    <oddFooter>&amp;C_x000D_&amp;1#&amp;"Calibri"&amp;8&amp;K000000 INTERNAL. This information is accessible to ADB Management and staff. It may be shared outside ADB with appropriate permission.</oddFooter>
  </headerFooter>
  <drawing r:id="rId1"/>
</worksheet>
</file>

<file path=xl/worksheets/sheet8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A124A56-7D5C-4DCC-9150-7856DF32CF1F}">
  <sheetPr codeName="Sheet86"/>
  <dimension ref="A1:U36"/>
  <sheetViews>
    <sheetView zoomScale="70" zoomScaleNormal="70" workbookViewId="0">
      <pane ySplit="2" topLeftCell="A3" activePane="bottomLeft" state="frozen"/>
      <selection pane="bottomLeft" activeCell="A2" sqref="A2"/>
      <selection activeCell="A2" sqref="A2"/>
    </sheetView>
  </sheetViews>
  <sheetFormatPr defaultColWidth="8.85546875" defaultRowHeight="12.95"/>
  <cols>
    <col min="1" max="1" width="15.28515625" style="106" customWidth="1"/>
    <col min="2" max="13" width="11.85546875" style="106" customWidth="1"/>
    <col min="14" max="14" width="5.140625" style="106" customWidth="1"/>
    <col min="15" max="16" width="8.85546875" style="106"/>
    <col min="17" max="17" width="8.85546875" style="106" customWidth="1"/>
    <col min="18" max="18" width="2.28515625" style="106" customWidth="1"/>
    <col min="19" max="16384" width="8.85546875" style="106"/>
  </cols>
  <sheetData>
    <row r="1" spans="1:21" ht="14.1" thickBot="1"/>
    <row r="2" spans="1:21" ht="32.1" customHeight="1" thickBot="1">
      <c r="A2" s="89" t="e" cm="1">
        <f t="array" aca="1" ref="A2" ca="1">MID(CELL("filename",A2),FIND("]",CELL("filename",A2))+1,255)</f>
        <v>#VALUE!</v>
      </c>
      <c r="B2" s="318" t="e">
        <f ca="1">IF(VLOOKUP(A2,'Raw Data'!C6:D154,2,FALSE)="","",VLOOKUP(A2,'Raw Data'!C6:D154,2,FALSE))</f>
        <v>#VALUE!</v>
      </c>
      <c r="C2" s="319"/>
      <c r="D2" s="319"/>
      <c r="E2" s="319"/>
      <c r="F2" s="319"/>
      <c r="G2" s="319"/>
      <c r="H2" s="319"/>
      <c r="I2" s="319"/>
      <c r="J2" s="319"/>
      <c r="K2" s="319"/>
      <c r="L2" s="319"/>
      <c r="M2" s="320"/>
      <c r="N2" s="136"/>
      <c r="O2" s="386" t="str">
        <f>HYPERLINK("#'National level'!A15","Back to National level sheet")</f>
        <v>Back to National level sheet</v>
      </c>
      <c r="P2" s="321"/>
      <c r="Q2" s="321"/>
      <c r="S2" s="387" t="str">
        <f>HYPERLINK("#'Project level'!A21","Back to Project level sheet")</f>
        <v>Back to Project level sheet</v>
      </c>
      <c r="T2" s="387"/>
      <c r="U2" s="387"/>
    </row>
    <row r="3" spans="1:21" ht="174" customHeight="1" thickBot="1">
      <c r="A3" s="90" t="s">
        <v>500</v>
      </c>
      <c r="B3" s="323" t="s">
        <v>971</v>
      </c>
      <c r="C3" s="324"/>
      <c r="D3" s="324"/>
      <c r="E3" s="324"/>
      <c r="F3" s="324"/>
      <c r="G3" s="324"/>
      <c r="H3" s="324"/>
      <c r="I3" s="324"/>
      <c r="J3" s="324"/>
      <c r="K3" s="324"/>
      <c r="L3" s="324"/>
      <c r="M3" s="325"/>
      <c r="N3" s="122"/>
    </row>
    <row r="4" spans="1:21" ht="14.1" thickBot="1">
      <c r="A4" s="278" t="s">
        <v>502</v>
      </c>
      <c r="B4" s="295"/>
      <c r="C4" s="296"/>
      <c r="D4" s="296"/>
      <c r="E4" s="296"/>
      <c r="F4" s="296"/>
      <c r="G4" s="296"/>
      <c r="H4" s="296"/>
      <c r="I4" s="296"/>
      <c r="J4" s="296"/>
      <c r="K4" s="296"/>
      <c r="L4" s="296"/>
      <c r="M4" s="297"/>
      <c r="N4" s="125"/>
    </row>
    <row r="5" spans="1:21" ht="26.85" customHeight="1" thickBot="1">
      <c r="A5" s="294"/>
      <c r="C5" s="326" t="s">
        <v>77</v>
      </c>
      <c r="D5" s="327"/>
      <c r="E5" s="93" t="s">
        <v>78</v>
      </c>
      <c r="F5" s="93" t="s">
        <v>79</v>
      </c>
      <c r="G5" s="93" t="s">
        <v>80</v>
      </c>
      <c r="H5" s="93" t="s">
        <v>81</v>
      </c>
      <c r="I5" s="93" t="s">
        <v>82</v>
      </c>
      <c r="M5" s="107"/>
    </row>
    <row r="6" spans="1:21" ht="15" thickBot="1">
      <c r="A6" s="294"/>
      <c r="C6" s="328"/>
      <c r="D6" s="329"/>
      <c r="E6" s="94" t="e">
        <f ca="1">IF(VLOOKUP($A$2,Table1[[Practice no.]:[Mt]],3,FALSE)="N/A","",VLOOKUP($A$2,Table1[[Practice no.]:[Mt]],3,FALSE))</f>
        <v>#VALUE!</v>
      </c>
      <c r="F6" s="94" t="e">
        <f ca="1">IF(VLOOKUP($A$2,Table1[[Practice no.]:[F]],4,FALSE)="N/A","",VLOOKUP($A$2,Table1[[Practice no.]:[F]],4,FALSE))</f>
        <v>#VALUE!</v>
      </c>
      <c r="G6" s="94" t="e">
        <f ca="1">IF(VLOOKUP($A$2,Table1[[Practice no.]:[A]],5,FALSE)="N/A","",VLOOKUP($A$2,Table1[[Practice no.]:[A]],5,FALSE))</f>
        <v>#VALUE!</v>
      </c>
      <c r="H6" s="94" t="e">
        <f ca="1">IF(VLOOKUP($A$2,Table1[[Practice no.]:[T]],6,FALSE)="N/A","",VLOOKUP($A$2,Table1[[Practice no.]:[T]],6,FALSE))</f>
        <v>#VALUE!</v>
      </c>
      <c r="I6" s="94" t="e">
        <f ca="1">IF(VLOOKUP($A$2,Table1[[Practice no.]:[PI]],7,FALSE)="N/A","",VLOOKUP($A$2,Table1[[Practice no.]:[PI]],7,FALSE))</f>
        <v>#VALUE!</v>
      </c>
      <c r="M6" s="107"/>
    </row>
    <row r="7" spans="1:21" ht="26.85" customHeight="1" thickBot="1">
      <c r="A7" s="294"/>
      <c r="C7" s="326" t="s">
        <v>83</v>
      </c>
      <c r="D7" s="327"/>
      <c r="E7" s="95" t="s">
        <v>84</v>
      </c>
      <c r="F7" s="330" t="s">
        <v>85</v>
      </c>
      <c r="G7" s="331"/>
      <c r="H7" s="95" t="s">
        <v>86</v>
      </c>
      <c r="I7" s="95" t="s">
        <v>87</v>
      </c>
      <c r="M7" s="107"/>
    </row>
    <row r="8" spans="1:21" ht="15" thickBot="1">
      <c r="A8" s="294"/>
      <c r="C8" s="328"/>
      <c r="D8" s="329"/>
      <c r="E8" s="94" t="e">
        <f ca="1">IF(VLOOKUP($A$2,Table1[[Practice no.]:[LR]],8,FALSE)="N/A","",VLOOKUP(A$2,Table1[[Practice no.]:[LR]],8,FALSE))</f>
        <v>#VALUE!</v>
      </c>
      <c r="F8" s="311" t="e">
        <f ca="1">IF(VLOOKUP($A$2,Table1[[Practice no.]:[PH]],9,FALSE)="N/A","",VLOOKUP($A$2,Table1[[Practice no.]:[PH]],9,FALSE))</f>
        <v>#VALUE!</v>
      </c>
      <c r="G8" s="312"/>
      <c r="H8" s="94" t="e">
        <f ca="1">IF(VLOOKUP($A$2,Table1[[Practice no.]:[EH]],10,FALSE)="N/A","",VLOOKUP($A$2,Table1[[Practice no.]:[EH]],10,FALSE))</f>
        <v>#VALUE!</v>
      </c>
      <c r="I8" s="94" t="e">
        <f ca="1">IF(VLOOKUP($A$2,Table1[[Practice no.]:[UR]],11,FALSE)="N/A","",VLOOKUP($A$2,Table1[[Practice no.]:[UR]],11,FALSE))</f>
        <v>#VALUE!</v>
      </c>
      <c r="M8" s="107"/>
    </row>
    <row r="9" spans="1:21" ht="26.85" customHeight="1" thickBot="1">
      <c r="A9" s="294"/>
      <c r="C9" s="332" t="s">
        <v>88</v>
      </c>
      <c r="D9" s="333"/>
      <c r="E9" s="95" t="s">
        <v>89</v>
      </c>
      <c r="F9" s="95" t="s">
        <v>90</v>
      </c>
      <c r="G9" s="330" t="s">
        <v>91</v>
      </c>
      <c r="H9" s="331"/>
      <c r="I9" s="95" t="s">
        <v>92</v>
      </c>
      <c r="M9" s="107"/>
    </row>
    <row r="10" spans="1:21" ht="15" thickBot="1">
      <c r="A10" s="294"/>
      <c r="C10" s="334"/>
      <c r="D10" s="335"/>
      <c r="E10" s="94" t="e">
        <f ca="1">IF(VLOOKUP($A$2,Table1[[Practice no.]:[P]],12,FALSE)="N/A","",VLOOKUP($A$2,Table1[[Practice no.]:[P]],12,FALSE))</f>
        <v>#VALUE!</v>
      </c>
      <c r="F10" s="94" t="e">
        <f ca="1">IF(VLOOKUP($A$2,Table1[[Practice no.]:[D]],13,FALSE)="N/A","",VLOOKUP($A$2,Table1[[Practice no.]:[D]],13,FALSE))</f>
        <v>#VALUE!</v>
      </c>
      <c r="G10" s="313" t="e">
        <f ca="1">IF(VLOOKUP($A$2,Table1[[Practice no.]:[C]],14,FALSE)="N/A","",VLOOKUP($A$2,Table1[[Practice no.]:[C]],14,FALSE))</f>
        <v>#VALUE!</v>
      </c>
      <c r="H10" s="314"/>
      <c r="I10" s="96" t="e">
        <f ca="1">IF(VLOOKUP($A$2,Table1[[Practice no.]:[M]],15,FALSE)="N/A","",VLOOKUP($A$2,Table1[[Practice no.]:[M]],15,FALSE))</f>
        <v>#VALUE!</v>
      </c>
      <c r="M10" s="107"/>
    </row>
    <row r="11" spans="1:21" ht="14.1" customHeight="1" thickBot="1">
      <c r="A11" s="294"/>
      <c r="C11" s="332" t="s">
        <v>93</v>
      </c>
      <c r="D11" s="333"/>
      <c r="E11" s="95" t="s">
        <v>94</v>
      </c>
      <c r="F11" s="330" t="s">
        <v>95</v>
      </c>
      <c r="G11" s="331"/>
      <c r="H11" s="330" t="s">
        <v>96</v>
      </c>
      <c r="I11" s="331"/>
      <c r="M11" s="107"/>
    </row>
    <row r="12" spans="1:21" ht="15" thickBot="1">
      <c r="A12" s="294"/>
      <c r="C12" s="334"/>
      <c r="D12" s="335"/>
      <c r="E12" s="94" t="e">
        <f ca="1">IF(VLOOKUP($A$2,Table1[[Practice no.]:[In]],16,FALSE)="N/A","",VLOOKUP($A$2,Table1[[Practice no.]:[In]],16,FALSE))</f>
        <v>#VALUE!</v>
      </c>
      <c r="F12" s="311" t="e">
        <f ca="1">IF(VLOOKUP($A$2,Table1[[Practice no.]:[Pr]],17,FALSE)="N/A","",VLOOKUP($A$2,Table1[[Practice no.]:[Pr]],17,FALSE))</f>
        <v>#VALUE!</v>
      </c>
      <c r="G12" s="312"/>
      <c r="H12" s="313" t="e">
        <f ca="1">IF(VLOOKUP($A$2,Table1[[Practice no.]:[Tr]],18,FALSE)="N/A","",VLOOKUP($A$2,Table1[[Practice no.]:[Tr]],18,FALSE))</f>
        <v>#VALUE!</v>
      </c>
      <c r="I12" s="314"/>
      <c r="M12" s="107"/>
    </row>
    <row r="13" spans="1:21">
      <c r="A13" s="294"/>
      <c r="B13" s="315"/>
      <c r="C13" s="316"/>
      <c r="D13" s="316"/>
      <c r="E13" s="316"/>
      <c r="F13" s="316"/>
      <c r="G13" s="316"/>
      <c r="H13" s="316"/>
      <c r="I13" s="316"/>
      <c r="J13" s="316"/>
      <c r="K13" s="316"/>
      <c r="L13" s="316"/>
      <c r="M13" s="317"/>
      <c r="N13" s="125"/>
    </row>
    <row r="14" spans="1:21" ht="14.1" thickBot="1">
      <c r="A14" s="279"/>
      <c r="B14" s="288"/>
      <c r="C14" s="289"/>
      <c r="D14" s="289"/>
      <c r="E14" s="289"/>
      <c r="F14" s="289"/>
      <c r="G14" s="289"/>
      <c r="H14" s="289"/>
      <c r="I14" s="289"/>
      <c r="J14" s="289"/>
      <c r="K14" s="289"/>
      <c r="L14" s="289"/>
      <c r="M14" s="290"/>
      <c r="N14" s="125"/>
    </row>
    <row r="15" spans="1:21">
      <c r="A15" s="278" t="s">
        <v>503</v>
      </c>
      <c r="B15" s="97">
        <v>1</v>
      </c>
      <c r="C15" s="97">
        <v>2</v>
      </c>
      <c r="D15" s="97">
        <v>3</v>
      </c>
      <c r="E15" s="98">
        <v>4</v>
      </c>
      <c r="F15" s="98">
        <v>5</v>
      </c>
      <c r="G15" s="98">
        <v>6</v>
      </c>
      <c r="H15" s="99">
        <v>7</v>
      </c>
      <c r="I15" s="99">
        <v>8</v>
      </c>
      <c r="J15" s="99">
        <v>9</v>
      </c>
      <c r="K15" s="100">
        <v>10</v>
      </c>
      <c r="L15" s="100">
        <v>11</v>
      </c>
      <c r="M15" s="100">
        <v>12</v>
      </c>
      <c r="N15" s="137"/>
    </row>
    <row r="16" spans="1:21" ht="17.100000000000001" thickBot="1">
      <c r="A16" s="294"/>
      <c r="B16" s="101" t="s">
        <v>504</v>
      </c>
      <c r="C16" s="101" t="s">
        <v>505</v>
      </c>
      <c r="D16" s="101" t="s">
        <v>506</v>
      </c>
      <c r="E16" s="102" t="s">
        <v>507</v>
      </c>
      <c r="F16" s="102" t="s">
        <v>508</v>
      </c>
      <c r="G16" s="102" t="s">
        <v>509</v>
      </c>
      <c r="H16" s="103" t="s">
        <v>510</v>
      </c>
      <c r="I16" s="103" t="s">
        <v>511</v>
      </c>
      <c r="J16" s="103" t="s">
        <v>512</v>
      </c>
      <c r="K16" s="104" t="s">
        <v>513</v>
      </c>
      <c r="L16" s="104" t="s">
        <v>514</v>
      </c>
      <c r="M16" s="104" t="s">
        <v>515</v>
      </c>
      <c r="N16" s="137"/>
    </row>
    <row r="17" spans="1:14" ht="23.1" customHeight="1" thickBot="1">
      <c r="A17" s="279"/>
      <c r="B17" s="112" t="e">
        <f ca="1">IF(VLOOKUP($A$2,Table1[[Practice no.]:[ 1 C02]],19,FALSE)="N/A","",VLOOKUP(VLOOKUP($A$2,Table1[[Practice no.]:[ 1 C02]],19,FALSE),List!$A$2:$B$3,2,FALSE))</f>
        <v>#VALUE!</v>
      </c>
      <c r="C17" s="112" t="e">
        <f ca="1">IF(VLOOKUP($A$2,Table1[[Practice no.]:[2 Res]],20,FALSE)="N/A","",VLOOKUP(VLOOKUP($A$2,Table1[[Practice no.]:[2 Res]],20,FALSE),List!$A$2:$B$3,2,FALSE))</f>
        <v>#VALUE!</v>
      </c>
      <c r="D17" s="112" t="e">
        <f ca="1">IF(VLOOKUP($A$2,Table1[[Practice no.]:[3 W&amp;L]],21,FALSE)="N/A","",VLOOKUP(VLOOKUP($A$2,Table1[[Practice no.]:[3 W&amp;L]],21,FALSE),List!$A$2:$B$3,2,FALSE))</f>
        <v>#VALUE!</v>
      </c>
      <c r="E17" s="112" t="e">
        <f ca="1">IF(VLOOKUP($A$2,Table1[[Practice no.]:[4 
Pol]],22,FALSE)="N/A","",VLOOKUP(VLOOKUP($A$2,Table1[[Practice no.]:[4 
Pol]],22,FALSE),List!$A$2:$B$3,2,FALSE))</f>
        <v>#VALUE!</v>
      </c>
      <c r="F17" s="112" t="e">
        <f ca="1">IF(VLOOKUP($A$2,Table1[[Practice no.]:[5 QoL]],23,FALSE)="N/A","",VLOOKUP(VLOOKUP($A$2,Table1[[Practice no.]:[5 QoL]],23,FALSE),List!$A$2:$B$3,2,FALSE))</f>
        <v>#VALUE!</v>
      </c>
      <c r="G17" s="112" t="e">
        <f ca="1">IF(VLOOKUP($A$2,Table1[[Practice no.]:[6 
Bio]],24,FALSE)="N/A","",VLOOKUP(VLOOKUP($A$2,Table1[[Practice no.]:[6 
Bio]],24,FALSE),List!$A$2:$B$3,2,FALSE))</f>
        <v>#VALUE!</v>
      </c>
      <c r="H17" s="112" t="e">
        <f ca="1">IF(VLOOKUP($A$2,Table1[[Practice no.]:[7 
Dis]],25,FALSE)="N/A","",VLOOKUP(VLOOKUP($A$2,Table1[[Practice no.]:[7 
Dis]],25,FALSE),List!$A$2:$B$3,2,FALSE))</f>
        <v>#VALUE!</v>
      </c>
      <c r="I17" s="112" t="e">
        <f ca="1">IF(VLOOKUP($A$2,Table1[[Practice no.]:[8 
Mat]],26,FALSE)="N/A","",VLOOKUP(VLOOKUP($A$2,Table1[[Practice no.]:[8 
Mat]],26,FALSE),List!$A$2:$B$3,2,FALSE))</f>
        <v>#VALUE!</v>
      </c>
      <c r="J17" s="112" t="e">
        <f ca="1">IF(VLOOKUP($A$2,Table1[[Practice no.]:[9 
Inc]],27,FALSE)="N/A","",VLOOKUP(VLOOKUP($A$2,Table1[[Practice no.]:[9 
Inc]],27,FALSE),List!$A$2:$B$3,2,FALSE))</f>
        <v>#VALUE!</v>
      </c>
      <c r="K17" s="112" t="e">
        <f ca="1">IF(VLOOKUP($A$2,Table1[[Practice no.]:[10 Con]],28,FALSE)="N/A","",VLOOKUP(VLOOKUP($A$2,Table1[[Practice no.]:[10 Con]],28,FALSE),List!$A$2:$B$3,2,FALSE))</f>
        <v>#VALUE!</v>
      </c>
      <c r="L17" s="112" t="e">
        <f ca="1">IF(VLOOKUP($A$2,Table1[[Practice no.]:[11 Saf]],29,FALSE)="N/A","",VLOOKUP(VLOOKUP($A$2,Table1[[Practice no.]:[11 Saf]],29,FALSE),List!$A$2:$B$3,2,FALSE))</f>
        <v>#VALUE!</v>
      </c>
      <c r="M17" s="112" t="e">
        <f ca="1">IF(VLOOKUP($A$2,Table1[[Practice no.]:[12 Aff]],30,FALSE)="N/A","",VLOOKUP(VLOOKUP($A$2,Table1[[Practice no.]:[12 Aff]],30,FALSE),List!$A$2:$B$3,2,FALSE))</f>
        <v>#VALUE!</v>
      </c>
      <c r="N17" s="138"/>
    </row>
    <row r="18" spans="1:14" ht="125.85" customHeight="1">
      <c r="A18" s="278" t="s">
        <v>516</v>
      </c>
      <c r="B18" s="298" t="s">
        <v>972</v>
      </c>
      <c r="C18" s="299"/>
      <c r="D18" s="299"/>
      <c r="E18" s="299"/>
      <c r="F18" s="299"/>
      <c r="G18" s="299"/>
      <c r="H18" s="299"/>
      <c r="I18" s="299"/>
      <c r="J18" s="299"/>
      <c r="K18" s="299"/>
      <c r="L18" s="299"/>
      <c r="M18" s="300"/>
      <c r="N18" s="133"/>
    </row>
    <row r="19" spans="1:14" ht="285.75" customHeight="1" thickBot="1">
      <c r="A19" s="279"/>
      <c r="B19" s="301"/>
      <c r="C19" s="302"/>
      <c r="D19" s="302"/>
      <c r="E19" s="302"/>
      <c r="F19" s="302"/>
      <c r="G19" s="302"/>
      <c r="H19" s="302"/>
      <c r="I19" s="302"/>
      <c r="J19" s="302"/>
      <c r="K19" s="302"/>
      <c r="L19" s="302"/>
      <c r="M19" s="303"/>
      <c r="N19" s="133"/>
    </row>
    <row r="20" spans="1:14" ht="251.1" customHeight="1">
      <c r="A20" s="304" t="s">
        <v>518</v>
      </c>
      <c r="B20" s="120"/>
      <c r="C20" s="121"/>
      <c r="D20" s="121"/>
      <c r="E20" s="121"/>
      <c r="F20" s="121"/>
      <c r="G20" s="121"/>
      <c r="H20" s="121"/>
      <c r="I20" s="121"/>
      <c r="J20" s="121"/>
      <c r="K20" s="121"/>
      <c r="L20" s="121"/>
      <c r="M20" s="124"/>
      <c r="N20" s="134"/>
    </row>
    <row r="21" spans="1:14">
      <c r="A21" s="338"/>
      <c r="B21" s="390" t="s">
        <v>973</v>
      </c>
      <c r="C21" s="388"/>
      <c r="D21" s="388"/>
      <c r="E21" s="388"/>
      <c r="F21" s="388"/>
      <c r="G21" s="122"/>
      <c r="H21" s="337"/>
      <c r="I21" s="337"/>
      <c r="J21" s="337"/>
      <c r="K21" s="337"/>
      <c r="L21" s="337"/>
      <c r="M21" s="343"/>
      <c r="N21" s="127"/>
    </row>
    <row r="22" spans="1:14">
      <c r="A22" s="338"/>
      <c r="B22" s="336"/>
      <c r="C22" s="337"/>
      <c r="D22" s="337"/>
      <c r="E22" s="337"/>
      <c r="F22" s="337"/>
      <c r="G22" s="337"/>
      <c r="H22" s="119"/>
      <c r="I22" s="119"/>
      <c r="J22" s="122"/>
      <c r="K22" s="116"/>
      <c r="L22" s="116"/>
      <c r="M22" s="117"/>
      <c r="N22" s="116"/>
    </row>
    <row r="23" spans="1:14">
      <c r="A23" s="338"/>
      <c r="B23" s="336"/>
      <c r="C23" s="337"/>
      <c r="D23" s="337"/>
      <c r="E23" s="337"/>
      <c r="F23" s="337"/>
      <c r="G23" s="337"/>
      <c r="H23" s="337"/>
      <c r="I23" s="337"/>
      <c r="J23" s="337"/>
      <c r="K23" s="337"/>
      <c r="L23" s="337"/>
      <c r="M23" s="123"/>
      <c r="N23" s="116"/>
    </row>
    <row r="24" spans="1:14">
      <c r="A24" s="338"/>
      <c r="B24" s="118"/>
      <c r="C24" s="119"/>
      <c r="D24" s="119"/>
      <c r="E24" s="119"/>
      <c r="F24" s="119"/>
      <c r="G24" s="119"/>
      <c r="H24" s="119"/>
      <c r="I24" s="119"/>
      <c r="J24" s="122"/>
      <c r="K24" s="116"/>
      <c r="L24" s="116"/>
      <c r="M24" s="117"/>
      <c r="N24" s="116"/>
    </row>
    <row r="25" spans="1:14" ht="14.1" thickBot="1">
      <c r="A25" s="305"/>
      <c r="B25" s="339"/>
      <c r="C25" s="340"/>
      <c r="D25" s="340"/>
      <c r="E25" s="340"/>
      <c r="F25" s="340"/>
      <c r="G25" s="340"/>
      <c r="H25" s="340"/>
      <c r="I25" s="340"/>
      <c r="J25" s="340"/>
      <c r="K25" s="340"/>
      <c r="L25" s="340"/>
      <c r="M25" s="176"/>
      <c r="N25" s="119"/>
    </row>
    <row r="26" spans="1:14" ht="20.85" customHeight="1" thickBot="1">
      <c r="A26" s="278" t="s">
        <v>57</v>
      </c>
      <c r="B26" s="295" t="s">
        <v>974</v>
      </c>
      <c r="C26" s="296"/>
      <c r="D26" s="296"/>
      <c r="E26" s="296"/>
      <c r="F26" s="296"/>
      <c r="G26" s="296"/>
      <c r="H26" s="296"/>
      <c r="I26" s="296"/>
      <c r="J26" s="296"/>
      <c r="K26" s="296"/>
      <c r="L26" s="296"/>
      <c r="M26" s="297"/>
      <c r="N26" s="125"/>
    </row>
    <row r="27" spans="1:14" ht="32.1" customHeight="1" thickBot="1">
      <c r="A27" s="294"/>
      <c r="C27" s="286" t="s">
        <v>42</v>
      </c>
      <c r="D27" s="287"/>
      <c r="E27" s="105" t="e">
        <f ca="1">IF(VLOOKUP($A$2,Table1[[Practice no.]:[1]],31,FALSE)="N/A","",VLOOKUP($A$2,Table1[[Practice no.]:[1]],31,FALSE))</f>
        <v>#VALUE!</v>
      </c>
      <c r="F27" s="286" t="s">
        <v>520</v>
      </c>
      <c r="G27" s="287"/>
      <c r="H27" s="105" t="e">
        <f ca="1">IF(VLOOKUP($A$2,Table1[[Practice no.]:[7]],37,FALSE)="N/A","",VLOOKUP($A$2,Table1[[Practice no.]:[7]],37,FALSE))</f>
        <v>#VALUE!</v>
      </c>
      <c r="M27" s="107"/>
    </row>
    <row r="28" spans="1:14" ht="32.1" customHeight="1" thickBot="1">
      <c r="A28" s="294"/>
      <c r="C28" s="286" t="s">
        <v>44</v>
      </c>
      <c r="D28" s="287"/>
      <c r="E28" s="105" t="e">
        <f ca="1">IF(VLOOKUP($A$2,Table1[[Practice no.]:[2]],32,FALSE)="N/A","",VLOOKUP($A$2,Table1[[Practice no.]:[2]],32,FALSE))</f>
        <v>#VALUE!</v>
      </c>
      <c r="F28" s="286" t="s">
        <v>45</v>
      </c>
      <c r="G28" s="287"/>
      <c r="H28" s="105" t="e">
        <f ca="1">IF(VLOOKUP($A$2,Table1[[Practice no.]:[8]],38,FALSE)="N/A","",VLOOKUP($A$2,Table1[[Practice no.]:[8]],38,FALSE))</f>
        <v>#VALUE!</v>
      </c>
      <c r="M28" s="107"/>
    </row>
    <row r="29" spans="1:14" ht="32.1" customHeight="1" thickBot="1">
      <c r="A29" s="294"/>
      <c r="C29" s="286" t="s">
        <v>46</v>
      </c>
      <c r="D29" s="287"/>
      <c r="E29" s="105" t="e">
        <f ca="1">IF(VLOOKUP($A$2,Table1[[Practice no.]:[3]],33,FALSE)="N/A","",VLOOKUP($A$2,Table1[[Practice no.]:[3]],33,FALSE))</f>
        <v>#VALUE!</v>
      </c>
      <c r="F29" s="286" t="s">
        <v>47</v>
      </c>
      <c r="G29" s="287"/>
      <c r="H29" s="105" t="e">
        <f ca="1">IF(VLOOKUP($A$2,Table1[[Practice no.]:[9]],39,FALSE)="N/A","",VLOOKUP($A$2,Table1[[Practice no.]:[9]],39,FALSE))</f>
        <v>#VALUE!</v>
      </c>
      <c r="M29" s="107"/>
    </row>
    <row r="30" spans="1:14" ht="32.1" customHeight="1" thickBot="1">
      <c r="A30" s="294"/>
      <c r="C30" s="286" t="s">
        <v>48</v>
      </c>
      <c r="D30" s="287"/>
      <c r="E30" s="105" t="e">
        <f ca="1">IF(VLOOKUP($A$2,Table1[[Practice no.]:[4]],34,FALSE)="N/A","",VLOOKUP($A$2,Table1[[Practice no.]:[4]],34,FALSE))</f>
        <v>#VALUE!</v>
      </c>
      <c r="F30" s="286" t="s">
        <v>49</v>
      </c>
      <c r="G30" s="287"/>
      <c r="H30" s="105" t="e">
        <f ca="1">IF(VLOOKUP($A$2,Table1[[Practice no.]:[10]],40,FALSE)="N/A","",VLOOKUP($A$2,Table1[[Practice no.]:[10]],40,FALSE))</f>
        <v>#VALUE!</v>
      </c>
      <c r="M30" s="107"/>
    </row>
    <row r="31" spans="1:14" ht="32.1" customHeight="1" thickBot="1">
      <c r="A31" s="294"/>
      <c r="C31" s="286" t="s">
        <v>50</v>
      </c>
      <c r="D31" s="287"/>
      <c r="E31" s="105" t="e">
        <f ca="1">IF(VLOOKUP($A$2,Table1[[Practice no.]:[5]],35,FALSE)="N/A","",VLOOKUP($A$2,Table1[[Practice no.]:[5]],35,FALSE))</f>
        <v>#VALUE!</v>
      </c>
      <c r="F31" s="286" t="s">
        <v>51</v>
      </c>
      <c r="G31" s="287"/>
      <c r="H31" s="105" t="e">
        <f ca="1">IF(VLOOKUP($A$2,Table1[[Practice no.]:[11]],41,FALSE)="N/A","",VLOOKUP($A$2,Table1[[Practice no.]:[11]],41,FALSE))</f>
        <v>#VALUE!</v>
      </c>
      <c r="M31" s="107"/>
    </row>
    <row r="32" spans="1:14" ht="32.1" customHeight="1" thickBot="1">
      <c r="A32" s="294"/>
      <c r="C32" s="286" t="s">
        <v>52</v>
      </c>
      <c r="D32" s="287"/>
      <c r="E32" s="105" t="e">
        <f ca="1">IF(VLOOKUP($A$2,Table1[[Practice no.]:[6]],36,FALSE)="N/A","",VLOOKUP($A$2,Table1[[Practice no.]:[6]],36,FALSE))</f>
        <v>#VALUE!</v>
      </c>
      <c r="F32" s="286" t="s">
        <v>53</v>
      </c>
      <c r="G32" s="287"/>
      <c r="H32" s="105" t="e">
        <f ca="1">IF(VLOOKUP($A$2,Table1[[Practice no.]:[12]],42,FALSE)="N/A","",VLOOKUP($A$2,Table1[[Practice no.]:[12]],42,FALSE))</f>
        <v>#VALUE!</v>
      </c>
      <c r="M32" s="107"/>
    </row>
    <row r="33" spans="1:14" ht="14.1" thickBot="1">
      <c r="A33" s="279"/>
      <c r="B33" s="288"/>
      <c r="C33" s="289"/>
      <c r="D33" s="289"/>
      <c r="E33" s="289"/>
      <c r="F33" s="289"/>
      <c r="G33" s="289"/>
      <c r="H33" s="289"/>
      <c r="I33" s="289"/>
      <c r="J33" s="289"/>
      <c r="K33" s="289"/>
      <c r="L33" s="289"/>
      <c r="M33" s="290"/>
      <c r="N33" s="125"/>
    </row>
    <row r="34" spans="1:14" ht="252.75" customHeight="1" thickBot="1">
      <c r="A34" s="92" t="s">
        <v>521</v>
      </c>
      <c r="B34" s="291"/>
      <c r="C34" s="292"/>
      <c r="D34" s="292"/>
      <c r="E34" s="292"/>
      <c r="F34" s="292"/>
      <c r="G34" s="292"/>
      <c r="H34" s="292"/>
      <c r="I34" s="292"/>
      <c r="J34" s="292"/>
      <c r="K34" s="292"/>
      <c r="L34" s="292"/>
      <c r="M34" s="293"/>
      <c r="N34" s="122"/>
    </row>
    <row r="35" spans="1:14" ht="80.849999999999994" customHeight="1">
      <c r="A35" s="278" t="s">
        <v>523</v>
      </c>
      <c r="B35" s="394"/>
      <c r="C35" s="362"/>
      <c r="D35" s="362"/>
      <c r="E35" s="362"/>
      <c r="F35" s="362"/>
      <c r="G35" s="362"/>
      <c r="H35" s="362"/>
      <c r="I35" s="362"/>
      <c r="J35" s="362"/>
      <c r="K35" s="362"/>
      <c r="L35" s="362"/>
      <c r="M35" s="363"/>
      <c r="N35" s="133"/>
    </row>
    <row r="36" spans="1:14" ht="193.35" customHeight="1" thickBot="1">
      <c r="A36" s="279"/>
      <c r="B36" s="364"/>
      <c r="C36" s="365"/>
      <c r="D36" s="365"/>
      <c r="E36" s="365"/>
      <c r="F36" s="365"/>
      <c r="G36" s="365"/>
      <c r="H36" s="365"/>
      <c r="I36" s="365"/>
      <c r="J36" s="365"/>
      <c r="K36" s="365"/>
      <c r="L36" s="365"/>
      <c r="M36" s="366"/>
      <c r="N36" s="133"/>
    </row>
  </sheetData>
  <sheetProtection sheet="1" objects="1" scenarios="1"/>
  <mergeCells count="49">
    <mergeCell ref="B2:M2"/>
    <mergeCell ref="O2:Q2"/>
    <mergeCell ref="S2:U2"/>
    <mergeCell ref="B3:M3"/>
    <mergeCell ref="A4:A14"/>
    <mergeCell ref="B4:M4"/>
    <mergeCell ref="C5:D6"/>
    <mergeCell ref="C7:D8"/>
    <mergeCell ref="F7:G7"/>
    <mergeCell ref="F8:G8"/>
    <mergeCell ref="C9:D10"/>
    <mergeCell ref="G9:H9"/>
    <mergeCell ref="G10:H10"/>
    <mergeCell ref="C11:D12"/>
    <mergeCell ref="F11:G11"/>
    <mergeCell ref="H11:I11"/>
    <mergeCell ref="F12:G12"/>
    <mergeCell ref="H12:I12"/>
    <mergeCell ref="B13:M13"/>
    <mergeCell ref="B14:M14"/>
    <mergeCell ref="A15:A17"/>
    <mergeCell ref="C29:D29"/>
    <mergeCell ref="B33:M33"/>
    <mergeCell ref="A18:A19"/>
    <mergeCell ref="B18:M19"/>
    <mergeCell ref="G23:L23"/>
    <mergeCell ref="B25:G25"/>
    <mergeCell ref="H25:L25"/>
    <mergeCell ref="A20:A25"/>
    <mergeCell ref="B21:F21"/>
    <mergeCell ref="H21:M21"/>
    <mergeCell ref="B22:G22"/>
    <mergeCell ref="B23:F23"/>
    <mergeCell ref="B34:M34"/>
    <mergeCell ref="A35:A36"/>
    <mergeCell ref="B35:M36"/>
    <mergeCell ref="F29:G29"/>
    <mergeCell ref="C30:D30"/>
    <mergeCell ref="F30:G30"/>
    <mergeCell ref="C31:D31"/>
    <mergeCell ref="F31:G31"/>
    <mergeCell ref="C32:D32"/>
    <mergeCell ref="F32:G32"/>
    <mergeCell ref="A26:A33"/>
    <mergeCell ref="B26:M26"/>
    <mergeCell ref="C27:D27"/>
    <mergeCell ref="F27:G27"/>
    <mergeCell ref="C28:D28"/>
    <mergeCell ref="F28:G28"/>
  </mergeCells>
  <pageMargins left="0.7" right="0.7" top="0.75" bottom="0.75" header="0.3" footer="0.3"/>
  <headerFooter>
    <oddFooter>&amp;C_x000D_&amp;1#&amp;"Calibri"&amp;8&amp;K000000 INTERNAL. This information is accessible to ADB Management and staff. It may be shared outside ADB with appropriate permission.</oddFooter>
  </headerFooter>
  <drawing r:id="rId1"/>
</worksheet>
</file>

<file path=xl/worksheets/sheet8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CC4180A-9F76-41CE-92C5-F9562DFCAA87}">
  <sheetPr codeName="Sheet87"/>
  <dimension ref="A1:U36"/>
  <sheetViews>
    <sheetView zoomScale="70" zoomScaleNormal="70" workbookViewId="0">
      <pane ySplit="2" topLeftCell="A26" activePane="bottomLeft" state="frozen"/>
      <selection pane="bottomLeft" activeCell="A2" sqref="A2"/>
      <selection activeCell="A2" sqref="A2"/>
    </sheetView>
  </sheetViews>
  <sheetFormatPr defaultColWidth="8.85546875" defaultRowHeight="12.95"/>
  <cols>
    <col min="1" max="1" width="15.28515625" style="106" customWidth="1"/>
    <col min="2" max="13" width="11.85546875" style="106" customWidth="1"/>
    <col min="14" max="14" width="5.140625" style="106" customWidth="1"/>
    <col min="15" max="16" width="8.85546875" style="106"/>
    <col min="17" max="17" width="8.85546875" style="106" customWidth="1"/>
    <col min="18" max="18" width="2.28515625" style="106" customWidth="1"/>
    <col min="19" max="16384" width="8.85546875" style="106"/>
  </cols>
  <sheetData>
    <row r="1" spans="1:21" ht="14.1" thickBot="1"/>
    <row r="2" spans="1:21" ht="32.1" customHeight="1" thickBot="1">
      <c r="A2" s="89" t="e" cm="1">
        <f t="array" aca="1" ref="A2" ca="1">MID(CELL("filename",A2),FIND("]",CELL("filename",A2))+1,255)</f>
        <v>#VALUE!</v>
      </c>
      <c r="B2" s="318" t="e">
        <f ca="1">IF(VLOOKUP(A2,'Raw Data'!C6:D154,2,FALSE)="","",VLOOKUP(A2,'Raw Data'!C6:D154,2,FALSE))</f>
        <v>#VALUE!</v>
      </c>
      <c r="C2" s="319"/>
      <c r="D2" s="319"/>
      <c r="E2" s="319"/>
      <c r="F2" s="319"/>
      <c r="G2" s="319"/>
      <c r="H2" s="319"/>
      <c r="I2" s="319"/>
      <c r="J2" s="319"/>
      <c r="K2" s="319"/>
      <c r="L2" s="319"/>
      <c r="M2" s="320"/>
      <c r="N2" s="136"/>
      <c r="O2" s="386" t="str">
        <f>HYPERLINK("#'National level'!A15","Back to National level sheet")</f>
        <v>Back to National level sheet</v>
      </c>
      <c r="P2" s="321"/>
      <c r="Q2" s="321"/>
      <c r="S2" s="387" t="str">
        <f>HYPERLINK("#'Project level'!A21","Back to Project level sheet")</f>
        <v>Back to Project level sheet</v>
      </c>
      <c r="T2" s="387"/>
      <c r="U2" s="387"/>
    </row>
    <row r="3" spans="1:21" ht="174" customHeight="1" thickBot="1">
      <c r="A3" s="90" t="s">
        <v>500</v>
      </c>
      <c r="B3" s="323" t="s">
        <v>975</v>
      </c>
      <c r="C3" s="324"/>
      <c r="D3" s="324"/>
      <c r="E3" s="324"/>
      <c r="F3" s="324"/>
      <c r="G3" s="324"/>
      <c r="H3" s="324"/>
      <c r="I3" s="324"/>
      <c r="J3" s="324"/>
      <c r="K3" s="324"/>
      <c r="L3" s="324"/>
      <c r="M3" s="325"/>
      <c r="N3" s="122"/>
    </row>
    <row r="4" spans="1:21" ht="14.1" thickBot="1">
      <c r="A4" s="278" t="s">
        <v>502</v>
      </c>
      <c r="B4" s="295"/>
      <c r="C4" s="296"/>
      <c r="D4" s="296"/>
      <c r="E4" s="296"/>
      <c r="F4" s="296"/>
      <c r="G4" s="296"/>
      <c r="H4" s="296"/>
      <c r="I4" s="296"/>
      <c r="J4" s="296"/>
      <c r="K4" s="296"/>
      <c r="L4" s="296"/>
      <c r="M4" s="297"/>
      <c r="N4" s="125"/>
    </row>
    <row r="5" spans="1:21" ht="26.85" customHeight="1" thickBot="1">
      <c r="A5" s="294"/>
      <c r="C5" s="326" t="s">
        <v>77</v>
      </c>
      <c r="D5" s="327"/>
      <c r="E5" s="93" t="s">
        <v>78</v>
      </c>
      <c r="F5" s="93" t="s">
        <v>79</v>
      </c>
      <c r="G5" s="93" t="s">
        <v>80</v>
      </c>
      <c r="H5" s="93" t="s">
        <v>81</v>
      </c>
      <c r="I5" s="93" t="s">
        <v>82</v>
      </c>
      <c r="M5" s="107"/>
    </row>
    <row r="6" spans="1:21" ht="15" thickBot="1">
      <c r="A6" s="294"/>
      <c r="C6" s="328"/>
      <c r="D6" s="329"/>
      <c r="E6" s="94" t="e">
        <f ca="1">IF(VLOOKUP($A$2,Table1[[Practice no.]:[Mt]],3,FALSE)="N/A","",VLOOKUP($A$2,Table1[[Practice no.]:[Mt]],3,FALSE))</f>
        <v>#VALUE!</v>
      </c>
      <c r="F6" s="94" t="e">
        <f ca="1">IF(VLOOKUP($A$2,Table1[[Practice no.]:[F]],4,FALSE)="N/A","",VLOOKUP($A$2,Table1[[Practice no.]:[F]],4,FALSE))</f>
        <v>#VALUE!</v>
      </c>
      <c r="G6" s="94" t="e">
        <f ca="1">IF(VLOOKUP($A$2,Table1[[Practice no.]:[A]],5,FALSE)="N/A","",VLOOKUP($A$2,Table1[[Practice no.]:[A]],5,FALSE))</f>
        <v>#VALUE!</v>
      </c>
      <c r="H6" s="94" t="e">
        <f ca="1">IF(VLOOKUP($A$2,Table1[[Practice no.]:[T]],6,FALSE)="N/A","",VLOOKUP($A$2,Table1[[Practice no.]:[T]],6,FALSE))</f>
        <v>#VALUE!</v>
      </c>
      <c r="I6" s="94" t="e">
        <f ca="1">IF(VLOOKUP($A$2,Table1[[Practice no.]:[PI]],7,FALSE)="N/A","",VLOOKUP($A$2,Table1[[Practice no.]:[PI]],7,FALSE))</f>
        <v>#VALUE!</v>
      </c>
      <c r="M6" s="107"/>
    </row>
    <row r="7" spans="1:21" ht="26.85" customHeight="1" thickBot="1">
      <c r="A7" s="294"/>
      <c r="C7" s="326" t="s">
        <v>83</v>
      </c>
      <c r="D7" s="327"/>
      <c r="E7" s="95" t="s">
        <v>84</v>
      </c>
      <c r="F7" s="330" t="s">
        <v>85</v>
      </c>
      <c r="G7" s="331"/>
      <c r="H7" s="95" t="s">
        <v>86</v>
      </c>
      <c r="I7" s="95" t="s">
        <v>87</v>
      </c>
      <c r="M7" s="107"/>
    </row>
    <row r="8" spans="1:21" ht="15" thickBot="1">
      <c r="A8" s="294"/>
      <c r="C8" s="328"/>
      <c r="D8" s="329"/>
      <c r="E8" s="94" t="e">
        <f ca="1">IF(VLOOKUP($A$2,Table1[[Practice no.]:[LR]],8,FALSE)="N/A","",VLOOKUP(A$2,Table1[[Practice no.]:[LR]],8,FALSE))</f>
        <v>#VALUE!</v>
      </c>
      <c r="F8" s="311" t="e">
        <f ca="1">IF(VLOOKUP($A$2,Table1[[Practice no.]:[PH]],9,FALSE)="N/A","",VLOOKUP($A$2,Table1[[Practice no.]:[PH]],9,FALSE))</f>
        <v>#VALUE!</v>
      </c>
      <c r="G8" s="312"/>
      <c r="H8" s="94" t="e">
        <f ca="1">IF(VLOOKUP($A$2,Table1[[Practice no.]:[EH]],10,FALSE)="N/A","",VLOOKUP($A$2,Table1[[Practice no.]:[EH]],10,FALSE))</f>
        <v>#VALUE!</v>
      </c>
      <c r="I8" s="94" t="e">
        <f ca="1">IF(VLOOKUP($A$2,Table1[[Practice no.]:[UR]],11,FALSE)="N/A","",VLOOKUP($A$2,Table1[[Practice no.]:[UR]],11,FALSE))</f>
        <v>#VALUE!</v>
      </c>
      <c r="M8" s="107"/>
    </row>
    <row r="9" spans="1:21" ht="26.85" customHeight="1" thickBot="1">
      <c r="A9" s="294"/>
      <c r="C9" s="332" t="s">
        <v>88</v>
      </c>
      <c r="D9" s="333"/>
      <c r="E9" s="95" t="s">
        <v>89</v>
      </c>
      <c r="F9" s="95" t="s">
        <v>90</v>
      </c>
      <c r="G9" s="330" t="s">
        <v>91</v>
      </c>
      <c r="H9" s="331"/>
      <c r="I9" s="95" t="s">
        <v>92</v>
      </c>
      <c r="M9" s="107"/>
    </row>
    <row r="10" spans="1:21" ht="15" thickBot="1">
      <c r="A10" s="294"/>
      <c r="C10" s="334"/>
      <c r="D10" s="335"/>
      <c r="E10" s="94" t="e">
        <f ca="1">IF(VLOOKUP($A$2,Table1[[Practice no.]:[P]],12,FALSE)="N/A","",VLOOKUP($A$2,Table1[[Practice no.]:[P]],12,FALSE))</f>
        <v>#VALUE!</v>
      </c>
      <c r="F10" s="94" t="e">
        <f ca="1">IF(VLOOKUP($A$2,Table1[[Practice no.]:[D]],13,FALSE)="N/A","",VLOOKUP($A$2,Table1[[Practice no.]:[D]],13,FALSE))</f>
        <v>#VALUE!</v>
      </c>
      <c r="G10" s="313" t="e">
        <f ca="1">IF(VLOOKUP($A$2,Table1[[Practice no.]:[C]],14,FALSE)="N/A","",VLOOKUP($A$2,Table1[[Practice no.]:[C]],14,FALSE))</f>
        <v>#VALUE!</v>
      </c>
      <c r="H10" s="314"/>
      <c r="I10" s="96" t="e">
        <f ca="1">IF(VLOOKUP($A$2,Table1[[Practice no.]:[M]],15,FALSE)="N/A","",VLOOKUP($A$2,Table1[[Practice no.]:[M]],15,FALSE))</f>
        <v>#VALUE!</v>
      </c>
      <c r="M10" s="107"/>
    </row>
    <row r="11" spans="1:21" ht="14.1" customHeight="1" thickBot="1">
      <c r="A11" s="294"/>
      <c r="C11" s="332" t="s">
        <v>93</v>
      </c>
      <c r="D11" s="333"/>
      <c r="E11" s="95" t="s">
        <v>94</v>
      </c>
      <c r="F11" s="330" t="s">
        <v>95</v>
      </c>
      <c r="G11" s="331"/>
      <c r="H11" s="330" t="s">
        <v>96</v>
      </c>
      <c r="I11" s="331"/>
      <c r="M11" s="107"/>
    </row>
    <row r="12" spans="1:21" ht="15" thickBot="1">
      <c r="A12" s="294"/>
      <c r="C12" s="334"/>
      <c r="D12" s="335"/>
      <c r="E12" s="94" t="e">
        <f ca="1">IF(VLOOKUP($A$2,Table1[[Practice no.]:[In]],16,FALSE)="N/A","",VLOOKUP($A$2,Table1[[Practice no.]:[In]],16,FALSE))</f>
        <v>#VALUE!</v>
      </c>
      <c r="F12" s="311" t="e">
        <f ca="1">IF(VLOOKUP($A$2,Table1[[Practice no.]:[Pr]],17,FALSE)="N/A","",VLOOKUP($A$2,Table1[[Practice no.]:[Pr]],17,FALSE))</f>
        <v>#VALUE!</v>
      </c>
      <c r="G12" s="312"/>
      <c r="H12" s="313" t="e">
        <f ca="1">IF(VLOOKUP($A$2,Table1[[Practice no.]:[Tr]],18,FALSE)="N/A","",VLOOKUP($A$2,Table1[[Practice no.]:[Tr]],18,FALSE))</f>
        <v>#VALUE!</v>
      </c>
      <c r="I12" s="314"/>
      <c r="M12" s="107"/>
    </row>
    <row r="13" spans="1:21">
      <c r="A13" s="294"/>
      <c r="B13" s="315"/>
      <c r="C13" s="316"/>
      <c r="D13" s="316"/>
      <c r="E13" s="316"/>
      <c r="F13" s="316"/>
      <c r="G13" s="316"/>
      <c r="H13" s="316"/>
      <c r="I13" s="316"/>
      <c r="J13" s="316"/>
      <c r="K13" s="316"/>
      <c r="L13" s="316"/>
      <c r="M13" s="317"/>
      <c r="N13" s="125"/>
    </row>
    <row r="14" spans="1:21" ht="14.1" thickBot="1">
      <c r="A14" s="279"/>
      <c r="B14" s="288"/>
      <c r="C14" s="289"/>
      <c r="D14" s="289"/>
      <c r="E14" s="289"/>
      <c r="F14" s="289"/>
      <c r="G14" s="289"/>
      <c r="H14" s="289"/>
      <c r="I14" s="289"/>
      <c r="J14" s="289"/>
      <c r="K14" s="289"/>
      <c r="L14" s="289"/>
      <c r="M14" s="290"/>
      <c r="N14" s="125"/>
    </row>
    <row r="15" spans="1:21">
      <c r="A15" s="278" t="s">
        <v>503</v>
      </c>
      <c r="B15" s="97">
        <v>1</v>
      </c>
      <c r="C15" s="97">
        <v>2</v>
      </c>
      <c r="D15" s="97">
        <v>3</v>
      </c>
      <c r="E15" s="98">
        <v>4</v>
      </c>
      <c r="F15" s="98">
        <v>5</v>
      </c>
      <c r="G15" s="98">
        <v>6</v>
      </c>
      <c r="H15" s="99">
        <v>7</v>
      </c>
      <c r="I15" s="99">
        <v>8</v>
      </c>
      <c r="J15" s="99">
        <v>9</v>
      </c>
      <c r="K15" s="100">
        <v>10</v>
      </c>
      <c r="L15" s="100">
        <v>11</v>
      </c>
      <c r="M15" s="100">
        <v>12</v>
      </c>
      <c r="N15" s="137"/>
    </row>
    <row r="16" spans="1:21" ht="17.100000000000001" thickBot="1">
      <c r="A16" s="294"/>
      <c r="B16" s="101" t="s">
        <v>504</v>
      </c>
      <c r="C16" s="101" t="s">
        <v>505</v>
      </c>
      <c r="D16" s="101" t="s">
        <v>506</v>
      </c>
      <c r="E16" s="102" t="s">
        <v>507</v>
      </c>
      <c r="F16" s="102" t="s">
        <v>508</v>
      </c>
      <c r="G16" s="102" t="s">
        <v>509</v>
      </c>
      <c r="H16" s="103" t="s">
        <v>510</v>
      </c>
      <c r="I16" s="103" t="s">
        <v>511</v>
      </c>
      <c r="J16" s="103" t="s">
        <v>512</v>
      </c>
      <c r="K16" s="104" t="s">
        <v>513</v>
      </c>
      <c r="L16" s="104" t="s">
        <v>514</v>
      </c>
      <c r="M16" s="104" t="s">
        <v>515</v>
      </c>
      <c r="N16" s="137"/>
    </row>
    <row r="17" spans="1:14" ht="23.1" customHeight="1" thickBot="1">
      <c r="A17" s="279"/>
      <c r="B17" s="112" t="e">
        <f ca="1">IF(VLOOKUP($A$2,Table1[[Practice no.]:[ 1 C02]],19,FALSE)="N/A","",VLOOKUP(VLOOKUP($A$2,Table1[[Practice no.]:[ 1 C02]],19,FALSE),List!$A$2:$B$3,2,FALSE))</f>
        <v>#VALUE!</v>
      </c>
      <c r="C17" s="112" t="e">
        <f ca="1">IF(VLOOKUP($A$2,Table1[[Practice no.]:[2 Res]],20,FALSE)="N/A","",VLOOKUP(VLOOKUP($A$2,Table1[[Practice no.]:[2 Res]],20,FALSE),List!$A$2:$B$3,2,FALSE))</f>
        <v>#VALUE!</v>
      </c>
      <c r="D17" s="112" t="e">
        <f ca="1">IF(VLOOKUP($A$2,Table1[[Practice no.]:[3 W&amp;L]],21,FALSE)="N/A","",VLOOKUP(VLOOKUP($A$2,Table1[[Practice no.]:[3 W&amp;L]],21,FALSE),List!$A$2:$B$3,2,FALSE))</f>
        <v>#VALUE!</v>
      </c>
      <c r="E17" s="112" t="e">
        <f ca="1">IF(VLOOKUP($A$2,Table1[[Practice no.]:[4 
Pol]],22,FALSE)="N/A","",VLOOKUP(VLOOKUP($A$2,Table1[[Practice no.]:[4 
Pol]],22,FALSE),List!$A$2:$B$3,2,FALSE))</f>
        <v>#VALUE!</v>
      </c>
      <c r="F17" s="112" t="e">
        <f ca="1">IF(VLOOKUP($A$2,Table1[[Practice no.]:[5 QoL]],23,FALSE)="N/A","",VLOOKUP(VLOOKUP($A$2,Table1[[Practice no.]:[5 QoL]],23,FALSE),List!$A$2:$B$3,2,FALSE))</f>
        <v>#VALUE!</v>
      </c>
      <c r="G17" s="112" t="e">
        <f ca="1">IF(VLOOKUP($A$2,Table1[[Practice no.]:[6 
Bio]],24,FALSE)="N/A","",VLOOKUP(VLOOKUP($A$2,Table1[[Practice no.]:[6 
Bio]],24,FALSE),List!$A$2:$B$3,2,FALSE))</f>
        <v>#VALUE!</v>
      </c>
      <c r="H17" s="112" t="e">
        <f ca="1">IF(VLOOKUP($A$2,Table1[[Practice no.]:[7 
Dis]],25,FALSE)="N/A","",VLOOKUP(VLOOKUP($A$2,Table1[[Practice no.]:[7 
Dis]],25,FALSE),List!$A$2:$B$3,2,FALSE))</f>
        <v>#VALUE!</v>
      </c>
      <c r="I17" s="112" t="e">
        <f ca="1">IF(VLOOKUP($A$2,Table1[[Practice no.]:[8 
Mat]],26,FALSE)="N/A","",VLOOKUP(VLOOKUP($A$2,Table1[[Practice no.]:[8 
Mat]],26,FALSE),List!$A$2:$B$3,2,FALSE))</f>
        <v>#VALUE!</v>
      </c>
      <c r="J17" s="112" t="e">
        <f ca="1">IF(VLOOKUP($A$2,Table1[[Practice no.]:[9 
Inc]],27,FALSE)="N/A","",VLOOKUP(VLOOKUP($A$2,Table1[[Practice no.]:[9 
Inc]],27,FALSE),List!$A$2:$B$3,2,FALSE))</f>
        <v>#VALUE!</v>
      </c>
      <c r="K17" s="112" t="e">
        <f ca="1">IF(VLOOKUP($A$2,Table1[[Practice no.]:[10 Con]],28,FALSE)="N/A","",VLOOKUP(VLOOKUP($A$2,Table1[[Practice no.]:[10 Con]],28,FALSE),List!$A$2:$B$3,2,FALSE))</f>
        <v>#VALUE!</v>
      </c>
      <c r="L17" s="112" t="e">
        <f ca="1">IF(VLOOKUP($A$2,Table1[[Practice no.]:[11 Saf]],29,FALSE)="N/A","",VLOOKUP(VLOOKUP($A$2,Table1[[Practice no.]:[11 Saf]],29,FALSE),List!$A$2:$B$3,2,FALSE))</f>
        <v>#VALUE!</v>
      </c>
      <c r="M17" s="112" t="e">
        <f ca="1">IF(VLOOKUP($A$2,Table1[[Practice no.]:[12 Aff]],30,FALSE)="N/A","",VLOOKUP(VLOOKUP($A$2,Table1[[Practice no.]:[12 Aff]],30,FALSE),List!$A$2:$B$3,2,FALSE))</f>
        <v>#VALUE!</v>
      </c>
      <c r="N17" s="138"/>
    </row>
    <row r="18" spans="1:14" ht="125.85" customHeight="1">
      <c r="A18" s="278" t="s">
        <v>516</v>
      </c>
      <c r="B18" s="298" t="s">
        <v>976</v>
      </c>
      <c r="C18" s="299"/>
      <c r="D18" s="299"/>
      <c r="E18" s="299"/>
      <c r="F18" s="299"/>
      <c r="G18" s="299"/>
      <c r="H18" s="299"/>
      <c r="I18" s="299"/>
      <c r="J18" s="299"/>
      <c r="K18" s="299"/>
      <c r="L18" s="299"/>
      <c r="M18" s="300"/>
      <c r="N18" s="133"/>
    </row>
    <row r="19" spans="1:14" ht="285.75" customHeight="1" thickBot="1">
      <c r="A19" s="279"/>
      <c r="B19" s="301"/>
      <c r="C19" s="302"/>
      <c r="D19" s="302"/>
      <c r="E19" s="302"/>
      <c r="F19" s="302"/>
      <c r="G19" s="302"/>
      <c r="H19" s="302"/>
      <c r="I19" s="302"/>
      <c r="J19" s="302"/>
      <c r="K19" s="302"/>
      <c r="L19" s="302"/>
      <c r="M19" s="303"/>
      <c r="N19" s="133"/>
    </row>
    <row r="20" spans="1:14" ht="221.1" customHeight="1">
      <c r="A20" s="304" t="s">
        <v>518</v>
      </c>
      <c r="B20" s="120"/>
      <c r="C20" s="121"/>
      <c r="D20" s="121"/>
      <c r="E20" s="121"/>
      <c r="F20" s="121"/>
      <c r="G20" s="121"/>
      <c r="H20" s="121"/>
      <c r="I20" s="121"/>
      <c r="J20" s="121"/>
      <c r="K20" s="121"/>
      <c r="L20" s="121"/>
      <c r="M20" s="124"/>
      <c r="N20" s="134"/>
    </row>
    <row r="21" spans="1:14" ht="38.1" customHeight="1">
      <c r="A21" s="338"/>
      <c r="B21" s="390" t="s">
        <v>977</v>
      </c>
      <c r="C21" s="388"/>
      <c r="D21" s="388"/>
      <c r="E21" s="388"/>
      <c r="F21" s="388"/>
      <c r="G21" s="122"/>
      <c r="H21" s="337"/>
      <c r="I21" s="337"/>
      <c r="J21" s="337"/>
      <c r="K21" s="337"/>
      <c r="L21" s="337"/>
      <c r="M21" s="343"/>
      <c r="N21" s="127"/>
    </row>
    <row r="22" spans="1:14">
      <c r="A22" s="338"/>
      <c r="B22" s="336"/>
      <c r="C22" s="337"/>
      <c r="D22" s="337"/>
      <c r="E22" s="337"/>
      <c r="F22" s="337"/>
      <c r="G22" s="337"/>
      <c r="H22" s="119"/>
      <c r="I22" s="119"/>
      <c r="J22" s="122"/>
      <c r="K22" s="116"/>
      <c r="L22" s="116"/>
      <c r="M22" s="117"/>
      <c r="N22" s="116"/>
    </row>
    <row r="23" spans="1:14">
      <c r="A23" s="338"/>
      <c r="B23" s="336"/>
      <c r="C23" s="337"/>
      <c r="D23" s="337"/>
      <c r="E23" s="337"/>
      <c r="F23" s="337"/>
      <c r="G23" s="337"/>
      <c r="H23" s="337"/>
      <c r="I23" s="337"/>
      <c r="J23" s="337"/>
      <c r="K23" s="337"/>
      <c r="L23" s="337"/>
      <c r="M23" s="123"/>
      <c r="N23" s="116"/>
    </row>
    <row r="24" spans="1:14">
      <c r="A24" s="338"/>
      <c r="B24" s="118"/>
      <c r="C24" s="119"/>
      <c r="D24" s="119"/>
      <c r="E24" s="119"/>
      <c r="F24" s="119"/>
      <c r="G24" s="119"/>
      <c r="H24" s="119"/>
      <c r="I24" s="119"/>
      <c r="J24" s="122"/>
      <c r="K24" s="116"/>
      <c r="L24" s="116"/>
      <c r="M24" s="117"/>
      <c r="N24" s="116"/>
    </row>
    <row r="25" spans="1:14" ht="14.1" thickBot="1">
      <c r="A25" s="305"/>
      <c r="B25" s="339"/>
      <c r="C25" s="340"/>
      <c r="D25" s="340"/>
      <c r="E25" s="340"/>
      <c r="F25" s="340"/>
      <c r="G25" s="340"/>
      <c r="H25" s="340"/>
      <c r="I25" s="340"/>
      <c r="J25" s="340"/>
      <c r="K25" s="340"/>
      <c r="L25" s="340"/>
      <c r="M25" s="176"/>
      <c r="N25" s="119"/>
    </row>
    <row r="26" spans="1:14" ht="8.85" customHeight="1" thickBot="1">
      <c r="A26" s="278" t="s">
        <v>57</v>
      </c>
      <c r="B26" s="295"/>
      <c r="C26" s="296"/>
      <c r="D26" s="296"/>
      <c r="E26" s="296"/>
      <c r="F26" s="296"/>
      <c r="G26" s="296"/>
      <c r="H26" s="296"/>
      <c r="I26" s="296"/>
      <c r="J26" s="296"/>
      <c r="K26" s="296"/>
      <c r="L26" s="296"/>
      <c r="M26" s="297"/>
      <c r="N26" s="125"/>
    </row>
    <row r="27" spans="1:14" ht="32.1" customHeight="1" thickBot="1">
      <c r="A27" s="294"/>
      <c r="C27" s="286" t="s">
        <v>42</v>
      </c>
      <c r="D27" s="287"/>
      <c r="E27" s="105" t="e">
        <f ca="1">IF(VLOOKUP($A$2,Table1[[Practice no.]:[1]],31,FALSE)="N/A","",VLOOKUP($A$2,Table1[[Practice no.]:[1]],31,FALSE))</f>
        <v>#VALUE!</v>
      </c>
      <c r="F27" s="286" t="s">
        <v>520</v>
      </c>
      <c r="G27" s="287"/>
      <c r="H27" s="105" t="e">
        <f ca="1">IF(VLOOKUP($A$2,Table1[[Practice no.]:[7]],37,FALSE)="N/A","",VLOOKUP($A$2,Table1[[Practice no.]:[7]],37,FALSE))</f>
        <v>#VALUE!</v>
      </c>
      <c r="M27" s="107"/>
    </row>
    <row r="28" spans="1:14" ht="32.1" customHeight="1" thickBot="1">
      <c r="A28" s="294"/>
      <c r="C28" s="286" t="s">
        <v>44</v>
      </c>
      <c r="D28" s="287"/>
      <c r="E28" s="105" t="e">
        <f ca="1">IF(VLOOKUP($A$2,Table1[[Practice no.]:[2]],32,FALSE)="N/A","",VLOOKUP($A$2,Table1[[Practice no.]:[2]],32,FALSE))</f>
        <v>#VALUE!</v>
      </c>
      <c r="F28" s="286" t="s">
        <v>45</v>
      </c>
      <c r="G28" s="287"/>
      <c r="H28" s="105" t="e">
        <f ca="1">IF(VLOOKUP($A$2,Table1[[Practice no.]:[8]],38,FALSE)="N/A","",VLOOKUP($A$2,Table1[[Practice no.]:[8]],38,FALSE))</f>
        <v>#VALUE!</v>
      </c>
      <c r="M28" s="107"/>
    </row>
    <row r="29" spans="1:14" ht="32.1" customHeight="1" thickBot="1">
      <c r="A29" s="294"/>
      <c r="C29" s="286" t="s">
        <v>46</v>
      </c>
      <c r="D29" s="287"/>
      <c r="E29" s="105" t="e">
        <f ca="1">IF(VLOOKUP($A$2,Table1[[Practice no.]:[3]],33,FALSE)="N/A","",VLOOKUP($A$2,Table1[[Practice no.]:[3]],33,FALSE))</f>
        <v>#VALUE!</v>
      </c>
      <c r="F29" s="286" t="s">
        <v>47</v>
      </c>
      <c r="G29" s="287"/>
      <c r="H29" s="105" t="e">
        <f ca="1">IF(VLOOKUP($A$2,Table1[[Practice no.]:[9]],39,FALSE)="N/A","",VLOOKUP($A$2,Table1[[Practice no.]:[9]],39,FALSE))</f>
        <v>#VALUE!</v>
      </c>
      <c r="M29" s="107"/>
    </row>
    <row r="30" spans="1:14" ht="32.1" customHeight="1" thickBot="1">
      <c r="A30" s="294"/>
      <c r="C30" s="286" t="s">
        <v>48</v>
      </c>
      <c r="D30" s="287"/>
      <c r="E30" s="105" t="e">
        <f ca="1">IF(VLOOKUP($A$2,Table1[[Practice no.]:[4]],34,FALSE)="N/A","",VLOOKUP($A$2,Table1[[Practice no.]:[4]],34,FALSE))</f>
        <v>#VALUE!</v>
      </c>
      <c r="F30" s="286" t="s">
        <v>49</v>
      </c>
      <c r="G30" s="287"/>
      <c r="H30" s="105" t="e">
        <f ca="1">IF(VLOOKUP($A$2,Table1[[Practice no.]:[10]],40,FALSE)="N/A","",VLOOKUP($A$2,Table1[[Practice no.]:[10]],40,FALSE))</f>
        <v>#VALUE!</v>
      </c>
      <c r="M30" s="107"/>
    </row>
    <row r="31" spans="1:14" ht="32.1" customHeight="1" thickBot="1">
      <c r="A31" s="294"/>
      <c r="C31" s="286" t="s">
        <v>50</v>
      </c>
      <c r="D31" s="287"/>
      <c r="E31" s="105" t="e">
        <f ca="1">IF(VLOOKUP($A$2,Table1[[Practice no.]:[5]],35,FALSE)="N/A","",VLOOKUP($A$2,Table1[[Practice no.]:[5]],35,FALSE))</f>
        <v>#VALUE!</v>
      </c>
      <c r="F31" s="286" t="s">
        <v>51</v>
      </c>
      <c r="G31" s="287"/>
      <c r="H31" s="105" t="e">
        <f ca="1">IF(VLOOKUP($A$2,Table1[[Practice no.]:[11]],41,FALSE)="N/A","",VLOOKUP($A$2,Table1[[Practice no.]:[11]],41,FALSE))</f>
        <v>#VALUE!</v>
      </c>
      <c r="M31" s="107"/>
    </row>
    <row r="32" spans="1:14" ht="32.1" customHeight="1" thickBot="1">
      <c r="A32" s="294"/>
      <c r="C32" s="286" t="s">
        <v>52</v>
      </c>
      <c r="D32" s="287"/>
      <c r="E32" s="105" t="e">
        <f ca="1">IF(VLOOKUP($A$2,Table1[[Practice no.]:[6]],36,FALSE)="N/A","",VLOOKUP($A$2,Table1[[Practice no.]:[6]],36,FALSE))</f>
        <v>#VALUE!</v>
      </c>
      <c r="F32" s="286" t="s">
        <v>53</v>
      </c>
      <c r="G32" s="287"/>
      <c r="H32" s="105" t="e">
        <f ca="1">IF(VLOOKUP($A$2,Table1[[Practice no.]:[12]],42,FALSE)="N/A","",VLOOKUP($A$2,Table1[[Practice no.]:[12]],42,FALSE))</f>
        <v>#VALUE!</v>
      </c>
      <c r="M32" s="107"/>
    </row>
    <row r="33" spans="1:14" ht="14.1" thickBot="1">
      <c r="A33" s="279"/>
      <c r="B33" s="288"/>
      <c r="C33" s="289"/>
      <c r="D33" s="289"/>
      <c r="E33" s="289"/>
      <c r="F33" s="289"/>
      <c r="G33" s="289"/>
      <c r="H33" s="289"/>
      <c r="I33" s="289"/>
      <c r="J33" s="289"/>
      <c r="K33" s="289"/>
      <c r="L33" s="289"/>
      <c r="M33" s="290"/>
      <c r="N33" s="125"/>
    </row>
    <row r="34" spans="1:14" ht="252.75" customHeight="1" thickBot="1">
      <c r="A34" s="92" t="s">
        <v>521</v>
      </c>
      <c r="B34" s="291" t="s">
        <v>978</v>
      </c>
      <c r="C34" s="292"/>
      <c r="D34" s="292"/>
      <c r="E34" s="292"/>
      <c r="F34" s="292"/>
      <c r="G34" s="292"/>
      <c r="H34" s="292"/>
      <c r="I34" s="292"/>
      <c r="J34" s="292"/>
      <c r="K34" s="292"/>
      <c r="L34" s="292"/>
      <c r="M34" s="293"/>
      <c r="N34" s="122"/>
    </row>
    <row r="35" spans="1:14" ht="80.849999999999994" customHeight="1">
      <c r="A35" s="278" t="s">
        <v>523</v>
      </c>
      <c r="B35" s="394" t="s">
        <v>979</v>
      </c>
      <c r="C35" s="362"/>
      <c r="D35" s="362"/>
      <c r="E35" s="362"/>
      <c r="F35" s="362"/>
      <c r="G35" s="362"/>
      <c r="H35" s="362"/>
      <c r="I35" s="362"/>
      <c r="J35" s="362"/>
      <c r="K35" s="362"/>
      <c r="L35" s="362"/>
      <c r="M35" s="363"/>
      <c r="N35" s="133"/>
    </row>
    <row r="36" spans="1:14" ht="193.35" customHeight="1" thickBot="1">
      <c r="A36" s="279"/>
      <c r="B36" s="364"/>
      <c r="C36" s="365"/>
      <c r="D36" s="365"/>
      <c r="E36" s="365"/>
      <c r="F36" s="365"/>
      <c r="G36" s="365"/>
      <c r="H36" s="365"/>
      <c r="I36" s="365"/>
      <c r="J36" s="365"/>
      <c r="K36" s="365"/>
      <c r="L36" s="365"/>
      <c r="M36" s="366"/>
      <c r="N36" s="133"/>
    </row>
  </sheetData>
  <sheetProtection sheet="1" objects="1" scenarios="1"/>
  <mergeCells count="49">
    <mergeCell ref="B2:M2"/>
    <mergeCell ref="O2:Q2"/>
    <mergeCell ref="S2:U2"/>
    <mergeCell ref="B3:M3"/>
    <mergeCell ref="A4:A14"/>
    <mergeCell ref="B4:M4"/>
    <mergeCell ref="C5:D6"/>
    <mergeCell ref="C7:D8"/>
    <mergeCell ref="F7:G7"/>
    <mergeCell ref="F8:G8"/>
    <mergeCell ref="C9:D10"/>
    <mergeCell ref="G9:H9"/>
    <mergeCell ref="G10:H10"/>
    <mergeCell ref="C11:D12"/>
    <mergeCell ref="F11:G11"/>
    <mergeCell ref="H11:I11"/>
    <mergeCell ref="F12:G12"/>
    <mergeCell ref="H12:I12"/>
    <mergeCell ref="B13:M13"/>
    <mergeCell ref="B14:M14"/>
    <mergeCell ref="A15:A17"/>
    <mergeCell ref="C29:D29"/>
    <mergeCell ref="B33:M33"/>
    <mergeCell ref="A18:A19"/>
    <mergeCell ref="B18:M19"/>
    <mergeCell ref="G23:L23"/>
    <mergeCell ref="B25:G25"/>
    <mergeCell ref="H25:L25"/>
    <mergeCell ref="A20:A25"/>
    <mergeCell ref="B21:F21"/>
    <mergeCell ref="H21:M21"/>
    <mergeCell ref="B22:G22"/>
    <mergeCell ref="B23:F23"/>
    <mergeCell ref="B34:M34"/>
    <mergeCell ref="A35:A36"/>
    <mergeCell ref="B35:M36"/>
    <mergeCell ref="F29:G29"/>
    <mergeCell ref="C30:D30"/>
    <mergeCell ref="F30:G30"/>
    <mergeCell ref="C31:D31"/>
    <mergeCell ref="F31:G31"/>
    <mergeCell ref="C32:D32"/>
    <mergeCell ref="F32:G32"/>
    <mergeCell ref="A26:A33"/>
    <mergeCell ref="B26:M26"/>
    <mergeCell ref="C27:D27"/>
    <mergeCell ref="F27:G27"/>
    <mergeCell ref="C28:D28"/>
    <mergeCell ref="F28:G28"/>
  </mergeCells>
  <pageMargins left="0.7" right="0.7" top="0.75" bottom="0.75" header="0.3" footer="0.3"/>
  <headerFooter>
    <oddFooter>&amp;C_x000D_&amp;1#&amp;"Calibri"&amp;8&amp;K000000 INTERNAL. This information is accessible to ADB Management and staff. It may be shared outside ADB with appropriate permission.</oddFooter>
  </headerFooter>
  <drawing r:id="rId1"/>
</worksheet>
</file>

<file path=xl/worksheets/sheet9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537E6E5-1BFB-46A2-8793-671EFC8C2E62}">
  <sheetPr codeName="Sheet88"/>
  <dimension ref="A1:U36"/>
  <sheetViews>
    <sheetView zoomScale="70" zoomScaleNormal="70" workbookViewId="0">
      <pane ySplit="2" topLeftCell="A26" activePane="bottomLeft" state="frozen"/>
      <selection pane="bottomLeft" activeCell="A2" sqref="A2"/>
      <selection activeCell="A2" sqref="A2"/>
    </sheetView>
  </sheetViews>
  <sheetFormatPr defaultColWidth="8.85546875" defaultRowHeight="12.95"/>
  <cols>
    <col min="1" max="1" width="15.28515625" style="106" customWidth="1"/>
    <col min="2" max="13" width="11.85546875" style="106" customWidth="1"/>
    <col min="14" max="14" width="5.140625" style="106" customWidth="1"/>
    <col min="15" max="16" width="8.85546875" style="106"/>
    <col min="17" max="17" width="8.85546875" style="106" customWidth="1"/>
    <col min="18" max="18" width="2.28515625" style="106" customWidth="1"/>
    <col min="19" max="16384" width="8.85546875" style="106"/>
  </cols>
  <sheetData>
    <row r="1" spans="1:21" ht="14.1" thickBot="1"/>
    <row r="2" spans="1:21" ht="32.1" customHeight="1" thickBot="1">
      <c r="A2" s="89" t="e" cm="1">
        <f t="array" aca="1" ref="A2" ca="1">MID(CELL("filename",A2),FIND("]",CELL("filename",A2))+1,255)</f>
        <v>#VALUE!</v>
      </c>
      <c r="B2" s="318" t="e">
        <f ca="1">IF(VLOOKUP(A2,'Raw Data'!C6:D154,2,FALSE)="","",VLOOKUP(A2,'Raw Data'!C6:D154,2,FALSE))</f>
        <v>#VALUE!</v>
      </c>
      <c r="C2" s="319"/>
      <c r="D2" s="319"/>
      <c r="E2" s="319"/>
      <c r="F2" s="319"/>
      <c r="G2" s="319"/>
      <c r="H2" s="319"/>
      <c r="I2" s="319"/>
      <c r="J2" s="319"/>
      <c r="K2" s="319"/>
      <c r="L2" s="319"/>
      <c r="M2" s="320"/>
      <c r="N2" s="136"/>
      <c r="O2" s="386" t="str">
        <f>HYPERLINK("#'National level'!A15","Back to National level sheet")</f>
        <v>Back to National level sheet</v>
      </c>
      <c r="P2" s="321"/>
      <c r="Q2" s="321"/>
      <c r="S2" s="387" t="str">
        <f>HYPERLINK("#'Project level'!A21","Back to Project level sheet")</f>
        <v>Back to Project level sheet</v>
      </c>
      <c r="T2" s="387"/>
      <c r="U2" s="387"/>
    </row>
    <row r="3" spans="1:21" ht="174" customHeight="1" thickBot="1">
      <c r="A3" s="90" t="s">
        <v>500</v>
      </c>
      <c r="B3" s="323" t="s">
        <v>980</v>
      </c>
      <c r="C3" s="324"/>
      <c r="D3" s="324"/>
      <c r="E3" s="324"/>
      <c r="F3" s="324"/>
      <c r="G3" s="324"/>
      <c r="H3" s="324"/>
      <c r="I3" s="324"/>
      <c r="J3" s="324"/>
      <c r="K3" s="324"/>
      <c r="L3" s="324"/>
      <c r="M3" s="325"/>
      <c r="N3" s="122"/>
    </row>
    <row r="4" spans="1:21" ht="14.1" thickBot="1">
      <c r="A4" s="278" t="s">
        <v>502</v>
      </c>
      <c r="B4" s="295"/>
      <c r="C4" s="296"/>
      <c r="D4" s="296"/>
      <c r="E4" s="296"/>
      <c r="F4" s="296"/>
      <c r="G4" s="296"/>
      <c r="H4" s="296"/>
      <c r="I4" s="296"/>
      <c r="J4" s="296"/>
      <c r="K4" s="296"/>
      <c r="L4" s="296"/>
      <c r="M4" s="297"/>
      <c r="N4" s="125"/>
    </row>
    <row r="5" spans="1:21" ht="26.85" customHeight="1" thickBot="1">
      <c r="A5" s="294"/>
      <c r="C5" s="326" t="s">
        <v>77</v>
      </c>
      <c r="D5" s="327"/>
      <c r="E5" s="93" t="s">
        <v>78</v>
      </c>
      <c r="F5" s="93" t="s">
        <v>79</v>
      </c>
      <c r="G5" s="93" t="s">
        <v>80</v>
      </c>
      <c r="H5" s="93" t="s">
        <v>81</v>
      </c>
      <c r="I5" s="93" t="s">
        <v>82</v>
      </c>
      <c r="M5" s="107"/>
    </row>
    <row r="6" spans="1:21" ht="15" thickBot="1">
      <c r="A6" s="294"/>
      <c r="C6" s="328"/>
      <c r="D6" s="329"/>
      <c r="E6" s="94" t="e">
        <f ca="1">IF(VLOOKUP($A$2,Table1[[Practice no.]:[Mt]],3,FALSE)="N/A","",VLOOKUP($A$2,Table1[[Practice no.]:[Mt]],3,FALSE))</f>
        <v>#VALUE!</v>
      </c>
      <c r="F6" s="94" t="e">
        <f ca="1">IF(VLOOKUP($A$2,Table1[[Practice no.]:[F]],4,FALSE)="N/A","",VLOOKUP($A$2,Table1[[Practice no.]:[F]],4,FALSE))</f>
        <v>#VALUE!</v>
      </c>
      <c r="G6" s="94" t="e">
        <f ca="1">IF(VLOOKUP($A$2,Table1[[Practice no.]:[A]],5,FALSE)="N/A","",VLOOKUP($A$2,Table1[[Practice no.]:[A]],5,FALSE))</f>
        <v>#VALUE!</v>
      </c>
      <c r="H6" s="94" t="e">
        <f ca="1">IF(VLOOKUP($A$2,Table1[[Practice no.]:[T]],6,FALSE)="N/A","",VLOOKUP($A$2,Table1[[Practice no.]:[T]],6,FALSE))</f>
        <v>#VALUE!</v>
      </c>
      <c r="I6" s="94" t="e">
        <f ca="1">IF(VLOOKUP($A$2,Table1[[Practice no.]:[PI]],7,FALSE)="N/A","",VLOOKUP($A$2,Table1[[Practice no.]:[PI]],7,FALSE))</f>
        <v>#VALUE!</v>
      </c>
      <c r="M6" s="107"/>
    </row>
    <row r="7" spans="1:21" ht="26.85" customHeight="1" thickBot="1">
      <c r="A7" s="294"/>
      <c r="C7" s="326" t="s">
        <v>83</v>
      </c>
      <c r="D7" s="327"/>
      <c r="E7" s="95" t="s">
        <v>84</v>
      </c>
      <c r="F7" s="330" t="s">
        <v>85</v>
      </c>
      <c r="G7" s="331"/>
      <c r="H7" s="95" t="s">
        <v>86</v>
      </c>
      <c r="I7" s="95" t="s">
        <v>87</v>
      </c>
      <c r="M7" s="107"/>
    </row>
    <row r="8" spans="1:21" ht="15" thickBot="1">
      <c r="A8" s="294"/>
      <c r="C8" s="328"/>
      <c r="D8" s="329"/>
      <c r="E8" s="94" t="e">
        <f ca="1">IF(VLOOKUP($A$2,Table1[[Practice no.]:[LR]],8,FALSE)="N/A","",VLOOKUP(A$2,Table1[[Practice no.]:[LR]],8,FALSE))</f>
        <v>#VALUE!</v>
      </c>
      <c r="F8" s="311" t="e">
        <f ca="1">IF(VLOOKUP($A$2,Table1[[Practice no.]:[PH]],9,FALSE)="N/A","",VLOOKUP($A$2,Table1[[Practice no.]:[PH]],9,FALSE))</f>
        <v>#VALUE!</v>
      </c>
      <c r="G8" s="312"/>
      <c r="H8" s="94" t="e">
        <f ca="1">IF(VLOOKUP($A$2,Table1[[Practice no.]:[EH]],10,FALSE)="N/A","",VLOOKUP($A$2,Table1[[Practice no.]:[EH]],10,FALSE))</f>
        <v>#VALUE!</v>
      </c>
      <c r="I8" s="94" t="e">
        <f ca="1">IF(VLOOKUP($A$2,Table1[[Practice no.]:[UR]],11,FALSE)="N/A","",VLOOKUP($A$2,Table1[[Practice no.]:[UR]],11,FALSE))</f>
        <v>#VALUE!</v>
      </c>
      <c r="M8" s="107"/>
    </row>
    <row r="9" spans="1:21" ht="26.85" customHeight="1" thickBot="1">
      <c r="A9" s="294"/>
      <c r="C9" s="332" t="s">
        <v>88</v>
      </c>
      <c r="D9" s="333"/>
      <c r="E9" s="95" t="s">
        <v>89</v>
      </c>
      <c r="F9" s="95" t="s">
        <v>90</v>
      </c>
      <c r="G9" s="330" t="s">
        <v>91</v>
      </c>
      <c r="H9" s="331"/>
      <c r="I9" s="95" t="s">
        <v>92</v>
      </c>
      <c r="M9" s="107"/>
    </row>
    <row r="10" spans="1:21" ht="15" thickBot="1">
      <c r="A10" s="294"/>
      <c r="C10" s="334"/>
      <c r="D10" s="335"/>
      <c r="E10" s="94" t="e">
        <f ca="1">IF(VLOOKUP($A$2,Table1[[Practice no.]:[P]],12,FALSE)="N/A","",VLOOKUP($A$2,Table1[[Practice no.]:[P]],12,FALSE))</f>
        <v>#VALUE!</v>
      </c>
      <c r="F10" s="94" t="e">
        <f ca="1">IF(VLOOKUP($A$2,Table1[[Practice no.]:[D]],13,FALSE)="N/A","",VLOOKUP($A$2,Table1[[Practice no.]:[D]],13,FALSE))</f>
        <v>#VALUE!</v>
      </c>
      <c r="G10" s="313" t="e">
        <f ca="1">IF(VLOOKUP($A$2,Table1[[Practice no.]:[C]],14,FALSE)="N/A","",VLOOKUP($A$2,Table1[[Practice no.]:[C]],14,FALSE))</f>
        <v>#VALUE!</v>
      </c>
      <c r="H10" s="314"/>
      <c r="I10" s="96" t="e">
        <f ca="1">IF(VLOOKUP($A$2,Table1[[Practice no.]:[M]],15,FALSE)="N/A","",VLOOKUP($A$2,Table1[[Practice no.]:[M]],15,FALSE))</f>
        <v>#VALUE!</v>
      </c>
      <c r="M10" s="107"/>
    </row>
    <row r="11" spans="1:21" ht="14.1" customHeight="1" thickBot="1">
      <c r="A11" s="294"/>
      <c r="C11" s="332" t="s">
        <v>93</v>
      </c>
      <c r="D11" s="333"/>
      <c r="E11" s="95" t="s">
        <v>94</v>
      </c>
      <c r="F11" s="330" t="s">
        <v>95</v>
      </c>
      <c r="G11" s="331"/>
      <c r="H11" s="330" t="s">
        <v>96</v>
      </c>
      <c r="I11" s="331"/>
      <c r="M11" s="107"/>
    </row>
    <row r="12" spans="1:21" ht="15" thickBot="1">
      <c r="A12" s="294"/>
      <c r="C12" s="334"/>
      <c r="D12" s="335"/>
      <c r="E12" s="94" t="e">
        <f ca="1">IF(VLOOKUP($A$2,Table1[[Practice no.]:[In]],16,FALSE)="N/A","",VLOOKUP($A$2,Table1[[Practice no.]:[In]],16,FALSE))</f>
        <v>#VALUE!</v>
      </c>
      <c r="F12" s="311" t="e">
        <f ca="1">IF(VLOOKUP($A$2,Table1[[Practice no.]:[Pr]],17,FALSE)="N/A","",VLOOKUP($A$2,Table1[[Practice no.]:[Pr]],17,FALSE))</f>
        <v>#VALUE!</v>
      </c>
      <c r="G12" s="312"/>
      <c r="H12" s="313" t="e">
        <f ca="1">IF(VLOOKUP($A$2,Table1[[Practice no.]:[Tr]],18,FALSE)="N/A","",VLOOKUP($A$2,Table1[[Practice no.]:[Tr]],18,FALSE))</f>
        <v>#VALUE!</v>
      </c>
      <c r="I12" s="314"/>
      <c r="M12" s="107"/>
    </row>
    <row r="13" spans="1:21">
      <c r="A13" s="294"/>
      <c r="B13" s="315"/>
      <c r="C13" s="316"/>
      <c r="D13" s="316"/>
      <c r="E13" s="316"/>
      <c r="F13" s="316"/>
      <c r="G13" s="316"/>
      <c r="H13" s="316"/>
      <c r="I13" s="316"/>
      <c r="J13" s="316"/>
      <c r="K13" s="316"/>
      <c r="L13" s="316"/>
      <c r="M13" s="317"/>
      <c r="N13" s="125"/>
    </row>
    <row r="14" spans="1:21" ht="14.1" thickBot="1">
      <c r="A14" s="279"/>
      <c r="B14" s="288"/>
      <c r="C14" s="289"/>
      <c r="D14" s="289"/>
      <c r="E14" s="289"/>
      <c r="F14" s="289"/>
      <c r="G14" s="289"/>
      <c r="H14" s="289"/>
      <c r="I14" s="289"/>
      <c r="J14" s="289"/>
      <c r="K14" s="289"/>
      <c r="L14" s="289"/>
      <c r="M14" s="290"/>
      <c r="N14" s="125"/>
    </row>
    <row r="15" spans="1:21">
      <c r="A15" s="278" t="s">
        <v>503</v>
      </c>
      <c r="B15" s="97">
        <v>1</v>
      </c>
      <c r="C15" s="97">
        <v>2</v>
      </c>
      <c r="D15" s="97">
        <v>3</v>
      </c>
      <c r="E15" s="98">
        <v>4</v>
      </c>
      <c r="F15" s="98">
        <v>5</v>
      </c>
      <c r="G15" s="98">
        <v>6</v>
      </c>
      <c r="H15" s="99">
        <v>7</v>
      </c>
      <c r="I15" s="99">
        <v>8</v>
      </c>
      <c r="J15" s="99">
        <v>9</v>
      </c>
      <c r="K15" s="100">
        <v>10</v>
      </c>
      <c r="L15" s="100">
        <v>11</v>
      </c>
      <c r="M15" s="100">
        <v>12</v>
      </c>
      <c r="N15" s="137"/>
    </row>
    <row r="16" spans="1:21" ht="17.100000000000001" thickBot="1">
      <c r="A16" s="294"/>
      <c r="B16" s="101" t="s">
        <v>504</v>
      </c>
      <c r="C16" s="101" t="s">
        <v>505</v>
      </c>
      <c r="D16" s="101" t="s">
        <v>506</v>
      </c>
      <c r="E16" s="102" t="s">
        <v>507</v>
      </c>
      <c r="F16" s="102" t="s">
        <v>508</v>
      </c>
      <c r="G16" s="102" t="s">
        <v>509</v>
      </c>
      <c r="H16" s="103" t="s">
        <v>510</v>
      </c>
      <c r="I16" s="103" t="s">
        <v>511</v>
      </c>
      <c r="J16" s="103" t="s">
        <v>512</v>
      </c>
      <c r="K16" s="104" t="s">
        <v>513</v>
      </c>
      <c r="L16" s="104" t="s">
        <v>514</v>
      </c>
      <c r="M16" s="104" t="s">
        <v>515</v>
      </c>
      <c r="N16" s="137"/>
    </row>
    <row r="17" spans="1:14" ht="23.1" customHeight="1" thickBot="1">
      <c r="A17" s="279"/>
      <c r="B17" s="112" t="e">
        <f ca="1">IF(VLOOKUP($A$2,Table1[[Practice no.]:[ 1 C02]],19,FALSE)="N/A","",VLOOKUP(VLOOKUP($A$2,Table1[[Practice no.]:[ 1 C02]],19,FALSE),List!$A$2:$B$3,2,FALSE))</f>
        <v>#VALUE!</v>
      </c>
      <c r="C17" s="112" t="e">
        <f ca="1">IF(VLOOKUP($A$2,Table1[[Practice no.]:[2 Res]],20,FALSE)="N/A","",VLOOKUP(VLOOKUP($A$2,Table1[[Practice no.]:[2 Res]],20,FALSE),List!$A$2:$B$3,2,FALSE))</f>
        <v>#VALUE!</v>
      </c>
      <c r="D17" s="112" t="e">
        <f ca="1">IF(VLOOKUP($A$2,Table1[[Practice no.]:[3 W&amp;L]],21,FALSE)="N/A","",VLOOKUP(VLOOKUP($A$2,Table1[[Practice no.]:[3 W&amp;L]],21,FALSE),List!$A$2:$B$3,2,FALSE))</f>
        <v>#VALUE!</v>
      </c>
      <c r="E17" s="112" t="e">
        <f ca="1">IF(VLOOKUP($A$2,Table1[[Practice no.]:[4 
Pol]],22,FALSE)="N/A","",VLOOKUP(VLOOKUP($A$2,Table1[[Practice no.]:[4 
Pol]],22,FALSE),List!$A$2:$B$3,2,FALSE))</f>
        <v>#VALUE!</v>
      </c>
      <c r="F17" s="112" t="e">
        <f ca="1">IF(VLOOKUP($A$2,Table1[[Practice no.]:[5 QoL]],23,FALSE)="N/A","",VLOOKUP(VLOOKUP($A$2,Table1[[Practice no.]:[5 QoL]],23,FALSE),List!$A$2:$B$3,2,FALSE))</f>
        <v>#VALUE!</v>
      </c>
      <c r="G17" s="112" t="e">
        <f ca="1">IF(VLOOKUP($A$2,Table1[[Practice no.]:[6 
Bio]],24,FALSE)="N/A","",VLOOKUP(VLOOKUP($A$2,Table1[[Practice no.]:[6 
Bio]],24,FALSE),List!$A$2:$B$3,2,FALSE))</f>
        <v>#VALUE!</v>
      </c>
      <c r="H17" s="112" t="e">
        <f ca="1">IF(VLOOKUP($A$2,Table1[[Practice no.]:[7 
Dis]],25,FALSE)="N/A","",VLOOKUP(VLOOKUP($A$2,Table1[[Practice no.]:[7 
Dis]],25,FALSE),List!$A$2:$B$3,2,FALSE))</f>
        <v>#VALUE!</v>
      </c>
      <c r="I17" s="112" t="e">
        <f ca="1">IF(VLOOKUP($A$2,Table1[[Practice no.]:[8 
Mat]],26,FALSE)="N/A","",VLOOKUP(VLOOKUP($A$2,Table1[[Practice no.]:[8 
Mat]],26,FALSE),List!$A$2:$B$3,2,FALSE))</f>
        <v>#VALUE!</v>
      </c>
      <c r="J17" s="112" t="e">
        <f ca="1">IF(VLOOKUP($A$2,Table1[[Practice no.]:[9 
Inc]],27,FALSE)="N/A","",VLOOKUP(VLOOKUP($A$2,Table1[[Practice no.]:[9 
Inc]],27,FALSE),List!$A$2:$B$3,2,FALSE))</f>
        <v>#VALUE!</v>
      </c>
      <c r="K17" s="112" t="e">
        <f ca="1">IF(VLOOKUP($A$2,Table1[[Practice no.]:[10 Con]],28,FALSE)="N/A","",VLOOKUP(VLOOKUP($A$2,Table1[[Practice no.]:[10 Con]],28,FALSE),List!$A$2:$B$3,2,FALSE))</f>
        <v>#VALUE!</v>
      </c>
      <c r="L17" s="112" t="e">
        <f ca="1">IF(VLOOKUP($A$2,Table1[[Practice no.]:[11 Saf]],29,FALSE)="N/A","",VLOOKUP(VLOOKUP($A$2,Table1[[Practice no.]:[11 Saf]],29,FALSE),List!$A$2:$B$3,2,FALSE))</f>
        <v>#VALUE!</v>
      </c>
      <c r="M17" s="112" t="e">
        <f ca="1">IF(VLOOKUP($A$2,Table1[[Practice no.]:[12 Aff]],30,FALSE)="N/A","",VLOOKUP(VLOOKUP($A$2,Table1[[Practice no.]:[12 Aff]],30,FALSE),List!$A$2:$B$3,2,FALSE))</f>
        <v>#VALUE!</v>
      </c>
      <c r="N17" s="138"/>
    </row>
    <row r="18" spans="1:14" ht="125.85" customHeight="1">
      <c r="A18" s="278" t="s">
        <v>516</v>
      </c>
      <c r="B18" s="298" t="s">
        <v>981</v>
      </c>
      <c r="C18" s="299"/>
      <c r="D18" s="299"/>
      <c r="E18" s="299"/>
      <c r="F18" s="299"/>
      <c r="G18" s="299"/>
      <c r="H18" s="299"/>
      <c r="I18" s="299"/>
      <c r="J18" s="299"/>
      <c r="K18" s="299"/>
      <c r="L18" s="299"/>
      <c r="M18" s="300"/>
      <c r="N18" s="133"/>
    </row>
    <row r="19" spans="1:14" ht="285.75" customHeight="1" thickBot="1">
      <c r="A19" s="279"/>
      <c r="B19" s="301"/>
      <c r="C19" s="302"/>
      <c r="D19" s="302"/>
      <c r="E19" s="302"/>
      <c r="F19" s="302"/>
      <c r="G19" s="302"/>
      <c r="H19" s="302"/>
      <c r="I19" s="302"/>
      <c r="J19" s="302"/>
      <c r="K19" s="302"/>
      <c r="L19" s="302"/>
      <c r="M19" s="303"/>
      <c r="N19" s="133"/>
    </row>
    <row r="20" spans="1:14" ht="221.1" customHeight="1">
      <c r="A20" s="304" t="s">
        <v>518</v>
      </c>
      <c r="B20" s="120"/>
      <c r="C20" s="121"/>
      <c r="D20" s="121"/>
      <c r="E20" s="121"/>
      <c r="F20" s="121"/>
      <c r="G20" s="121"/>
      <c r="H20" s="121"/>
      <c r="I20" s="121"/>
      <c r="J20" s="121"/>
      <c r="K20" s="121"/>
      <c r="L20" s="121"/>
      <c r="M20" s="124"/>
      <c r="N20" s="134"/>
    </row>
    <row r="21" spans="1:14" ht="38.1" customHeight="1">
      <c r="A21" s="338"/>
      <c r="B21" s="390"/>
      <c r="C21" s="388"/>
      <c r="D21" s="388"/>
      <c r="E21" s="388"/>
      <c r="F21" s="388"/>
      <c r="G21" s="122"/>
      <c r="H21" s="337"/>
      <c r="I21" s="337"/>
      <c r="J21" s="337"/>
      <c r="K21" s="337"/>
      <c r="L21" s="337"/>
      <c r="M21" s="343"/>
      <c r="N21" s="127"/>
    </row>
    <row r="22" spans="1:14">
      <c r="A22" s="338"/>
      <c r="B22" s="336"/>
      <c r="C22" s="337"/>
      <c r="D22" s="337"/>
      <c r="E22" s="337"/>
      <c r="F22" s="337"/>
      <c r="G22" s="337"/>
      <c r="H22" s="119"/>
      <c r="I22" s="119"/>
      <c r="J22" s="122"/>
      <c r="K22" s="116"/>
      <c r="L22" s="116"/>
      <c r="M22" s="117"/>
      <c r="N22" s="116"/>
    </row>
    <row r="23" spans="1:14">
      <c r="A23" s="338"/>
      <c r="B23" s="336"/>
      <c r="C23" s="337"/>
      <c r="D23" s="337"/>
      <c r="E23" s="337"/>
      <c r="F23" s="337"/>
      <c r="G23" s="337"/>
      <c r="H23" s="337"/>
      <c r="I23" s="337"/>
      <c r="J23" s="337"/>
      <c r="K23" s="337"/>
      <c r="L23" s="337"/>
      <c r="M23" s="123"/>
      <c r="N23" s="116"/>
    </row>
    <row r="24" spans="1:14">
      <c r="A24" s="338"/>
      <c r="B24" s="118"/>
      <c r="C24" s="119"/>
      <c r="D24" s="119"/>
      <c r="E24" s="119"/>
      <c r="F24" s="119"/>
      <c r="G24" s="119"/>
      <c r="H24" s="119"/>
      <c r="I24" s="119"/>
      <c r="J24" s="122"/>
      <c r="K24" s="116"/>
      <c r="L24" s="116"/>
      <c r="M24" s="117"/>
      <c r="N24" s="116"/>
    </row>
    <row r="25" spans="1:14" ht="14.1" thickBot="1">
      <c r="A25" s="305"/>
      <c r="B25" s="339"/>
      <c r="C25" s="340"/>
      <c r="D25" s="340"/>
      <c r="E25" s="340"/>
      <c r="F25" s="340"/>
      <c r="G25" s="340"/>
      <c r="H25" s="340"/>
      <c r="I25" s="340"/>
      <c r="J25" s="340"/>
      <c r="K25" s="340"/>
      <c r="L25" s="340"/>
      <c r="M25" s="176"/>
      <c r="N25" s="119"/>
    </row>
    <row r="26" spans="1:14" ht="8.85" customHeight="1" thickBot="1">
      <c r="A26" s="278" t="s">
        <v>57</v>
      </c>
      <c r="B26" s="295"/>
      <c r="C26" s="296"/>
      <c r="D26" s="296"/>
      <c r="E26" s="296"/>
      <c r="F26" s="296"/>
      <c r="G26" s="296"/>
      <c r="H26" s="296"/>
      <c r="I26" s="296"/>
      <c r="J26" s="296"/>
      <c r="K26" s="296"/>
      <c r="L26" s="296"/>
      <c r="M26" s="297"/>
      <c r="N26" s="125"/>
    </row>
    <row r="27" spans="1:14" ht="32.1" customHeight="1" thickBot="1">
      <c r="A27" s="294"/>
      <c r="C27" s="286" t="s">
        <v>42</v>
      </c>
      <c r="D27" s="287"/>
      <c r="E27" s="105" t="e">
        <f ca="1">IF(VLOOKUP($A$2,Table1[[Practice no.]:[1]],31,FALSE)="N/A","",VLOOKUP($A$2,Table1[[Practice no.]:[1]],31,FALSE))</f>
        <v>#VALUE!</v>
      </c>
      <c r="F27" s="286" t="s">
        <v>520</v>
      </c>
      <c r="G27" s="287"/>
      <c r="H27" s="105" t="e">
        <f ca="1">IF(VLOOKUP($A$2,Table1[[Practice no.]:[7]],37,FALSE)="N/A","",VLOOKUP($A$2,Table1[[Practice no.]:[7]],37,FALSE))</f>
        <v>#VALUE!</v>
      </c>
      <c r="M27" s="107"/>
    </row>
    <row r="28" spans="1:14" ht="32.1" customHeight="1" thickBot="1">
      <c r="A28" s="294"/>
      <c r="C28" s="286" t="s">
        <v>44</v>
      </c>
      <c r="D28" s="287"/>
      <c r="E28" s="105" t="e">
        <f ca="1">IF(VLOOKUP($A$2,Table1[[Practice no.]:[2]],32,FALSE)="N/A","",VLOOKUP($A$2,Table1[[Practice no.]:[2]],32,FALSE))</f>
        <v>#VALUE!</v>
      </c>
      <c r="F28" s="286" t="s">
        <v>45</v>
      </c>
      <c r="G28" s="287"/>
      <c r="H28" s="105" t="e">
        <f ca="1">IF(VLOOKUP($A$2,Table1[[Practice no.]:[8]],38,FALSE)="N/A","",VLOOKUP($A$2,Table1[[Practice no.]:[8]],38,FALSE))</f>
        <v>#VALUE!</v>
      </c>
      <c r="M28" s="107"/>
    </row>
    <row r="29" spans="1:14" ht="32.1" customHeight="1" thickBot="1">
      <c r="A29" s="294"/>
      <c r="C29" s="286" t="s">
        <v>46</v>
      </c>
      <c r="D29" s="287"/>
      <c r="E29" s="105" t="e">
        <f ca="1">IF(VLOOKUP($A$2,Table1[[Practice no.]:[3]],33,FALSE)="N/A","",VLOOKUP($A$2,Table1[[Practice no.]:[3]],33,FALSE))</f>
        <v>#VALUE!</v>
      </c>
      <c r="F29" s="286" t="s">
        <v>47</v>
      </c>
      <c r="G29" s="287"/>
      <c r="H29" s="105" t="e">
        <f ca="1">IF(VLOOKUP($A$2,Table1[[Practice no.]:[9]],39,FALSE)="N/A","",VLOOKUP($A$2,Table1[[Practice no.]:[9]],39,FALSE))</f>
        <v>#VALUE!</v>
      </c>
      <c r="M29" s="107"/>
    </row>
    <row r="30" spans="1:14" ht="32.1" customHeight="1" thickBot="1">
      <c r="A30" s="294"/>
      <c r="C30" s="286" t="s">
        <v>48</v>
      </c>
      <c r="D30" s="287"/>
      <c r="E30" s="105" t="e">
        <f ca="1">IF(VLOOKUP($A$2,Table1[[Practice no.]:[4]],34,FALSE)="N/A","",VLOOKUP($A$2,Table1[[Practice no.]:[4]],34,FALSE))</f>
        <v>#VALUE!</v>
      </c>
      <c r="F30" s="286" t="s">
        <v>49</v>
      </c>
      <c r="G30" s="287"/>
      <c r="H30" s="105" t="e">
        <f ca="1">IF(VLOOKUP($A$2,Table1[[Practice no.]:[10]],40,FALSE)="N/A","",VLOOKUP($A$2,Table1[[Practice no.]:[10]],40,FALSE))</f>
        <v>#VALUE!</v>
      </c>
      <c r="M30" s="107"/>
    </row>
    <row r="31" spans="1:14" ht="32.1" customHeight="1" thickBot="1">
      <c r="A31" s="294"/>
      <c r="C31" s="286" t="s">
        <v>50</v>
      </c>
      <c r="D31" s="287"/>
      <c r="E31" s="105" t="e">
        <f ca="1">IF(VLOOKUP($A$2,Table1[[Practice no.]:[5]],35,FALSE)="N/A","",VLOOKUP($A$2,Table1[[Practice no.]:[5]],35,FALSE))</f>
        <v>#VALUE!</v>
      </c>
      <c r="F31" s="286" t="s">
        <v>51</v>
      </c>
      <c r="G31" s="287"/>
      <c r="H31" s="105" t="e">
        <f ca="1">IF(VLOOKUP($A$2,Table1[[Practice no.]:[11]],41,FALSE)="N/A","",VLOOKUP($A$2,Table1[[Practice no.]:[11]],41,FALSE))</f>
        <v>#VALUE!</v>
      </c>
      <c r="M31" s="107"/>
    </row>
    <row r="32" spans="1:14" ht="32.1" customHeight="1" thickBot="1">
      <c r="A32" s="294"/>
      <c r="C32" s="286" t="s">
        <v>52</v>
      </c>
      <c r="D32" s="287"/>
      <c r="E32" s="105" t="e">
        <f ca="1">IF(VLOOKUP($A$2,Table1[[Practice no.]:[6]],36,FALSE)="N/A","",VLOOKUP($A$2,Table1[[Practice no.]:[6]],36,FALSE))</f>
        <v>#VALUE!</v>
      </c>
      <c r="F32" s="286" t="s">
        <v>53</v>
      </c>
      <c r="G32" s="287"/>
      <c r="H32" s="105" t="e">
        <f ca="1">IF(VLOOKUP($A$2,Table1[[Practice no.]:[12]],42,FALSE)="N/A","",VLOOKUP($A$2,Table1[[Practice no.]:[12]],42,FALSE))</f>
        <v>#VALUE!</v>
      </c>
      <c r="M32" s="107"/>
    </row>
    <row r="33" spans="1:14" ht="14.1" thickBot="1">
      <c r="A33" s="279"/>
      <c r="B33" s="288"/>
      <c r="C33" s="289"/>
      <c r="D33" s="289"/>
      <c r="E33" s="289"/>
      <c r="F33" s="289"/>
      <c r="G33" s="289"/>
      <c r="H33" s="289"/>
      <c r="I33" s="289"/>
      <c r="J33" s="289"/>
      <c r="K33" s="289"/>
      <c r="L33" s="289"/>
      <c r="M33" s="290"/>
      <c r="N33" s="125"/>
    </row>
    <row r="34" spans="1:14" ht="252.75" customHeight="1" thickBot="1">
      <c r="A34" s="92" t="s">
        <v>521</v>
      </c>
      <c r="B34" s="291" t="s">
        <v>982</v>
      </c>
      <c r="C34" s="292"/>
      <c r="D34" s="292"/>
      <c r="E34" s="292"/>
      <c r="F34" s="292"/>
      <c r="G34" s="292"/>
      <c r="H34" s="292"/>
      <c r="I34" s="292"/>
      <c r="J34" s="292"/>
      <c r="K34" s="292"/>
      <c r="L34" s="292"/>
      <c r="M34" s="293"/>
      <c r="N34" s="122"/>
    </row>
    <row r="35" spans="1:14" ht="80.849999999999994" customHeight="1">
      <c r="A35" s="278" t="s">
        <v>523</v>
      </c>
      <c r="B35" s="394" t="s">
        <v>983</v>
      </c>
      <c r="C35" s="362"/>
      <c r="D35" s="362"/>
      <c r="E35" s="362"/>
      <c r="F35" s="362"/>
      <c r="G35" s="362"/>
      <c r="H35" s="362"/>
      <c r="I35" s="362"/>
      <c r="J35" s="362"/>
      <c r="K35" s="362"/>
      <c r="L35" s="362"/>
      <c r="M35" s="363"/>
      <c r="N35" s="133"/>
    </row>
    <row r="36" spans="1:14" ht="193.35" customHeight="1" thickBot="1">
      <c r="A36" s="279"/>
      <c r="B36" s="364"/>
      <c r="C36" s="365"/>
      <c r="D36" s="365"/>
      <c r="E36" s="365"/>
      <c r="F36" s="365"/>
      <c r="G36" s="365"/>
      <c r="H36" s="365"/>
      <c r="I36" s="365"/>
      <c r="J36" s="365"/>
      <c r="K36" s="365"/>
      <c r="L36" s="365"/>
      <c r="M36" s="366"/>
      <c r="N36" s="133"/>
    </row>
  </sheetData>
  <sheetProtection sheet="1" objects="1" scenarios="1"/>
  <mergeCells count="49">
    <mergeCell ref="B2:M2"/>
    <mergeCell ref="O2:Q2"/>
    <mergeCell ref="S2:U2"/>
    <mergeCell ref="B3:M3"/>
    <mergeCell ref="A4:A14"/>
    <mergeCell ref="B4:M4"/>
    <mergeCell ref="C5:D6"/>
    <mergeCell ref="C7:D8"/>
    <mergeCell ref="F7:G7"/>
    <mergeCell ref="F8:G8"/>
    <mergeCell ref="C9:D10"/>
    <mergeCell ref="G9:H9"/>
    <mergeCell ref="G10:H10"/>
    <mergeCell ref="C11:D12"/>
    <mergeCell ref="F11:G11"/>
    <mergeCell ref="H11:I11"/>
    <mergeCell ref="F12:G12"/>
    <mergeCell ref="H12:I12"/>
    <mergeCell ref="B13:M13"/>
    <mergeCell ref="B14:M14"/>
    <mergeCell ref="A15:A17"/>
    <mergeCell ref="C29:D29"/>
    <mergeCell ref="B33:M33"/>
    <mergeCell ref="A18:A19"/>
    <mergeCell ref="B18:M19"/>
    <mergeCell ref="G23:L23"/>
    <mergeCell ref="B25:G25"/>
    <mergeCell ref="H25:L25"/>
    <mergeCell ref="A20:A25"/>
    <mergeCell ref="B21:F21"/>
    <mergeCell ref="H21:M21"/>
    <mergeCell ref="B22:G22"/>
    <mergeCell ref="B23:F23"/>
    <mergeCell ref="B34:M34"/>
    <mergeCell ref="A35:A36"/>
    <mergeCell ref="B35:M36"/>
    <mergeCell ref="F29:G29"/>
    <mergeCell ref="C30:D30"/>
    <mergeCell ref="F30:G30"/>
    <mergeCell ref="C31:D31"/>
    <mergeCell ref="F31:G31"/>
    <mergeCell ref="C32:D32"/>
    <mergeCell ref="F32:G32"/>
    <mergeCell ref="A26:A33"/>
    <mergeCell ref="B26:M26"/>
    <mergeCell ref="C27:D27"/>
    <mergeCell ref="F27:G27"/>
    <mergeCell ref="C28:D28"/>
    <mergeCell ref="F28:G28"/>
  </mergeCells>
  <pageMargins left="0.7" right="0.7" top="0.75" bottom="0.75" header="0.3" footer="0.3"/>
  <headerFooter>
    <oddFooter>&amp;C_x000D_&amp;1#&amp;"Calibri"&amp;8&amp;K000000 INTERNAL. This information is accessible to ADB Management and staff. It may be shared outside ADB with appropriate permission.</oddFooter>
  </headerFooter>
</worksheet>
</file>

<file path=xl/worksheets/sheet9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2955669-6BC3-4A76-AC6B-B6DE3CB89513}">
  <sheetPr codeName="Sheet89"/>
  <dimension ref="A1:U36"/>
  <sheetViews>
    <sheetView zoomScale="70" zoomScaleNormal="70" workbookViewId="0">
      <pane ySplit="2" topLeftCell="A19" activePane="bottomLeft" state="frozen"/>
      <selection pane="bottomLeft" activeCell="A2" sqref="A2"/>
      <selection activeCell="A2" sqref="A2"/>
    </sheetView>
  </sheetViews>
  <sheetFormatPr defaultColWidth="8.85546875" defaultRowHeight="12.95"/>
  <cols>
    <col min="1" max="1" width="15.28515625" style="106" customWidth="1"/>
    <col min="2" max="13" width="11.85546875" style="106" customWidth="1"/>
    <col min="14" max="14" width="5.140625" style="106" customWidth="1"/>
    <col min="15" max="16" width="8.85546875" style="106"/>
    <col min="17" max="17" width="8.85546875" style="106" customWidth="1"/>
    <col min="18" max="18" width="2.28515625" style="106" customWidth="1"/>
    <col min="19" max="16384" width="8.85546875" style="106"/>
  </cols>
  <sheetData>
    <row r="1" spans="1:21" ht="14.1" thickBot="1"/>
    <row r="2" spans="1:21" ht="32.1" customHeight="1" thickBot="1">
      <c r="A2" s="89" t="e" cm="1">
        <f t="array" aca="1" ref="A2" ca="1">MID(CELL("filename",A2),FIND("]",CELL("filename",A2))+1,255)</f>
        <v>#VALUE!</v>
      </c>
      <c r="B2" s="318" t="e">
        <f ca="1">IF(VLOOKUP(A2,'Raw Data'!C6:D154,2,FALSE)="","",VLOOKUP(A2,'Raw Data'!C6:D154,2,FALSE))</f>
        <v>#VALUE!</v>
      </c>
      <c r="C2" s="319"/>
      <c r="D2" s="319"/>
      <c r="E2" s="319"/>
      <c r="F2" s="319"/>
      <c r="G2" s="319"/>
      <c r="H2" s="319"/>
      <c r="I2" s="319"/>
      <c r="J2" s="319"/>
      <c r="K2" s="319"/>
      <c r="L2" s="319"/>
      <c r="M2" s="320"/>
      <c r="N2" s="136"/>
      <c r="O2" s="386" t="str">
        <f>HYPERLINK("#'National level'!A15","Back to National level sheet")</f>
        <v>Back to National level sheet</v>
      </c>
      <c r="P2" s="321"/>
      <c r="Q2" s="321"/>
      <c r="S2" s="387" t="str">
        <f>HYPERLINK("#'Project level'!A21","Back to Project level sheet")</f>
        <v>Back to Project level sheet</v>
      </c>
      <c r="T2" s="387"/>
      <c r="U2" s="387"/>
    </row>
    <row r="3" spans="1:21" ht="174" customHeight="1" thickBot="1">
      <c r="A3" s="90" t="s">
        <v>500</v>
      </c>
      <c r="B3" s="323" t="s">
        <v>984</v>
      </c>
      <c r="C3" s="324"/>
      <c r="D3" s="324"/>
      <c r="E3" s="324"/>
      <c r="F3" s="324"/>
      <c r="G3" s="324"/>
      <c r="H3" s="324"/>
      <c r="I3" s="324"/>
      <c r="J3" s="324"/>
      <c r="K3" s="324"/>
      <c r="L3" s="324"/>
      <c r="M3" s="325"/>
      <c r="N3" s="122"/>
    </row>
    <row r="4" spans="1:21" ht="14.1" thickBot="1">
      <c r="A4" s="278" t="s">
        <v>502</v>
      </c>
      <c r="B4" s="295"/>
      <c r="C4" s="296"/>
      <c r="D4" s="296"/>
      <c r="E4" s="296"/>
      <c r="F4" s="296"/>
      <c r="G4" s="296"/>
      <c r="H4" s="296"/>
      <c r="I4" s="296"/>
      <c r="J4" s="296"/>
      <c r="K4" s="296"/>
      <c r="L4" s="296"/>
      <c r="M4" s="297"/>
      <c r="N4" s="125"/>
    </row>
    <row r="5" spans="1:21" ht="26.85" customHeight="1" thickBot="1">
      <c r="A5" s="294"/>
      <c r="C5" s="326" t="s">
        <v>77</v>
      </c>
      <c r="D5" s="327"/>
      <c r="E5" s="93" t="s">
        <v>78</v>
      </c>
      <c r="F5" s="93" t="s">
        <v>79</v>
      </c>
      <c r="G5" s="93" t="s">
        <v>80</v>
      </c>
      <c r="H5" s="93" t="s">
        <v>81</v>
      </c>
      <c r="I5" s="93" t="s">
        <v>82</v>
      </c>
      <c r="M5" s="107"/>
    </row>
    <row r="6" spans="1:21" ht="15" thickBot="1">
      <c r="A6" s="294"/>
      <c r="C6" s="328"/>
      <c r="D6" s="329"/>
      <c r="E6" s="94" t="e">
        <f ca="1">IF(VLOOKUP($A$2,Table1[[Practice no.]:[Mt]],3,FALSE)="N/A","",VLOOKUP($A$2,Table1[[Practice no.]:[Mt]],3,FALSE))</f>
        <v>#VALUE!</v>
      </c>
      <c r="F6" s="94" t="e">
        <f ca="1">IF(VLOOKUP($A$2,Table1[[Practice no.]:[F]],4,FALSE)="N/A","",VLOOKUP($A$2,Table1[[Practice no.]:[F]],4,FALSE))</f>
        <v>#VALUE!</v>
      </c>
      <c r="G6" s="94" t="e">
        <f ca="1">IF(VLOOKUP($A$2,Table1[[Practice no.]:[A]],5,FALSE)="N/A","",VLOOKUP($A$2,Table1[[Practice no.]:[A]],5,FALSE))</f>
        <v>#VALUE!</v>
      </c>
      <c r="H6" s="94" t="e">
        <f ca="1">IF(VLOOKUP($A$2,Table1[[Practice no.]:[T]],6,FALSE)="N/A","",VLOOKUP($A$2,Table1[[Practice no.]:[T]],6,FALSE))</f>
        <v>#VALUE!</v>
      </c>
      <c r="I6" s="94" t="e">
        <f ca="1">IF(VLOOKUP($A$2,Table1[[Practice no.]:[PI]],7,FALSE)="N/A","",VLOOKUP($A$2,Table1[[Practice no.]:[PI]],7,FALSE))</f>
        <v>#VALUE!</v>
      </c>
      <c r="M6" s="107"/>
    </row>
    <row r="7" spans="1:21" ht="26.85" customHeight="1" thickBot="1">
      <c r="A7" s="294"/>
      <c r="C7" s="326" t="s">
        <v>83</v>
      </c>
      <c r="D7" s="327"/>
      <c r="E7" s="95" t="s">
        <v>84</v>
      </c>
      <c r="F7" s="330" t="s">
        <v>85</v>
      </c>
      <c r="G7" s="331"/>
      <c r="H7" s="95" t="s">
        <v>86</v>
      </c>
      <c r="I7" s="95" t="s">
        <v>87</v>
      </c>
      <c r="M7" s="107"/>
    </row>
    <row r="8" spans="1:21" ht="15" thickBot="1">
      <c r="A8" s="294"/>
      <c r="C8" s="328"/>
      <c r="D8" s="329"/>
      <c r="E8" s="94" t="e">
        <f ca="1">IF(VLOOKUP($A$2,Table1[[Practice no.]:[LR]],8,FALSE)="N/A","",VLOOKUP(A$2,Table1[[Practice no.]:[LR]],8,FALSE))</f>
        <v>#VALUE!</v>
      </c>
      <c r="F8" s="311" t="e">
        <f ca="1">IF(VLOOKUP($A$2,Table1[[Practice no.]:[PH]],9,FALSE)="N/A","",VLOOKUP($A$2,Table1[[Practice no.]:[PH]],9,FALSE))</f>
        <v>#VALUE!</v>
      </c>
      <c r="G8" s="312"/>
      <c r="H8" s="94" t="e">
        <f ca="1">IF(VLOOKUP($A$2,Table1[[Practice no.]:[EH]],10,FALSE)="N/A","",VLOOKUP($A$2,Table1[[Practice no.]:[EH]],10,FALSE))</f>
        <v>#VALUE!</v>
      </c>
      <c r="I8" s="94" t="e">
        <f ca="1">IF(VLOOKUP($A$2,Table1[[Practice no.]:[UR]],11,FALSE)="N/A","",VLOOKUP($A$2,Table1[[Practice no.]:[UR]],11,FALSE))</f>
        <v>#VALUE!</v>
      </c>
      <c r="M8" s="107"/>
    </row>
    <row r="9" spans="1:21" ht="26.85" customHeight="1" thickBot="1">
      <c r="A9" s="294"/>
      <c r="C9" s="332" t="s">
        <v>88</v>
      </c>
      <c r="D9" s="333"/>
      <c r="E9" s="95" t="s">
        <v>89</v>
      </c>
      <c r="F9" s="95" t="s">
        <v>90</v>
      </c>
      <c r="G9" s="330" t="s">
        <v>91</v>
      </c>
      <c r="H9" s="331"/>
      <c r="I9" s="95" t="s">
        <v>92</v>
      </c>
      <c r="M9" s="107"/>
    </row>
    <row r="10" spans="1:21" ht="15" thickBot="1">
      <c r="A10" s="294"/>
      <c r="C10" s="334"/>
      <c r="D10" s="335"/>
      <c r="E10" s="94" t="e">
        <f ca="1">IF(VLOOKUP($A$2,Table1[[Practice no.]:[P]],12,FALSE)="N/A","",VLOOKUP($A$2,Table1[[Practice no.]:[P]],12,FALSE))</f>
        <v>#VALUE!</v>
      </c>
      <c r="F10" s="94" t="e">
        <f ca="1">IF(VLOOKUP($A$2,Table1[[Practice no.]:[D]],13,FALSE)="N/A","",VLOOKUP($A$2,Table1[[Practice no.]:[D]],13,FALSE))</f>
        <v>#VALUE!</v>
      </c>
      <c r="G10" s="313" t="e">
        <f ca="1">IF(VLOOKUP($A$2,Table1[[Practice no.]:[C]],14,FALSE)="N/A","",VLOOKUP($A$2,Table1[[Practice no.]:[C]],14,FALSE))</f>
        <v>#VALUE!</v>
      </c>
      <c r="H10" s="314"/>
      <c r="I10" s="96" t="e">
        <f ca="1">IF(VLOOKUP($A$2,Table1[[Practice no.]:[M]],15,FALSE)="N/A","",VLOOKUP($A$2,Table1[[Practice no.]:[M]],15,FALSE))</f>
        <v>#VALUE!</v>
      </c>
      <c r="M10" s="107"/>
    </row>
    <row r="11" spans="1:21" ht="14.1" customHeight="1" thickBot="1">
      <c r="A11" s="294"/>
      <c r="C11" s="332" t="s">
        <v>93</v>
      </c>
      <c r="D11" s="333"/>
      <c r="E11" s="95" t="s">
        <v>94</v>
      </c>
      <c r="F11" s="330" t="s">
        <v>95</v>
      </c>
      <c r="G11" s="331"/>
      <c r="H11" s="330" t="s">
        <v>96</v>
      </c>
      <c r="I11" s="331"/>
      <c r="M11" s="107"/>
    </row>
    <row r="12" spans="1:21" ht="15" thickBot="1">
      <c r="A12" s="294"/>
      <c r="C12" s="334"/>
      <c r="D12" s="335"/>
      <c r="E12" s="94" t="e">
        <f ca="1">IF(VLOOKUP($A$2,Table1[[Practice no.]:[In]],16,FALSE)="N/A","",VLOOKUP($A$2,Table1[[Practice no.]:[In]],16,FALSE))</f>
        <v>#VALUE!</v>
      </c>
      <c r="F12" s="311" t="e">
        <f ca="1">IF(VLOOKUP($A$2,Table1[[Practice no.]:[Pr]],17,FALSE)="N/A","",VLOOKUP($A$2,Table1[[Practice no.]:[Pr]],17,FALSE))</f>
        <v>#VALUE!</v>
      </c>
      <c r="G12" s="312"/>
      <c r="H12" s="313" t="e">
        <f ca="1">IF(VLOOKUP($A$2,Table1[[Practice no.]:[Tr]],18,FALSE)="N/A","",VLOOKUP($A$2,Table1[[Practice no.]:[Tr]],18,FALSE))</f>
        <v>#VALUE!</v>
      </c>
      <c r="I12" s="314"/>
      <c r="M12" s="107"/>
    </row>
    <row r="13" spans="1:21">
      <c r="A13" s="294"/>
      <c r="B13" s="315"/>
      <c r="C13" s="316"/>
      <c r="D13" s="316"/>
      <c r="E13" s="316"/>
      <c r="F13" s="316"/>
      <c r="G13" s="316"/>
      <c r="H13" s="316"/>
      <c r="I13" s="316"/>
      <c r="J13" s="316"/>
      <c r="K13" s="316"/>
      <c r="L13" s="316"/>
      <c r="M13" s="317"/>
      <c r="N13" s="125"/>
    </row>
    <row r="14" spans="1:21" ht="14.1" thickBot="1">
      <c r="A14" s="279"/>
      <c r="B14" s="288"/>
      <c r="C14" s="289"/>
      <c r="D14" s="289"/>
      <c r="E14" s="289"/>
      <c r="F14" s="289"/>
      <c r="G14" s="289"/>
      <c r="H14" s="289"/>
      <c r="I14" s="289"/>
      <c r="J14" s="289"/>
      <c r="K14" s="289"/>
      <c r="L14" s="289"/>
      <c r="M14" s="290"/>
      <c r="N14" s="125"/>
    </row>
    <row r="15" spans="1:21">
      <c r="A15" s="278" t="s">
        <v>503</v>
      </c>
      <c r="B15" s="97">
        <v>1</v>
      </c>
      <c r="C15" s="97">
        <v>2</v>
      </c>
      <c r="D15" s="97">
        <v>3</v>
      </c>
      <c r="E15" s="98">
        <v>4</v>
      </c>
      <c r="F15" s="98">
        <v>5</v>
      </c>
      <c r="G15" s="98">
        <v>6</v>
      </c>
      <c r="H15" s="99">
        <v>7</v>
      </c>
      <c r="I15" s="99">
        <v>8</v>
      </c>
      <c r="J15" s="99">
        <v>9</v>
      </c>
      <c r="K15" s="100">
        <v>10</v>
      </c>
      <c r="L15" s="100">
        <v>11</v>
      </c>
      <c r="M15" s="100">
        <v>12</v>
      </c>
      <c r="N15" s="137"/>
    </row>
    <row r="16" spans="1:21" ht="17.100000000000001" thickBot="1">
      <c r="A16" s="294"/>
      <c r="B16" s="101" t="s">
        <v>504</v>
      </c>
      <c r="C16" s="101" t="s">
        <v>505</v>
      </c>
      <c r="D16" s="101" t="s">
        <v>506</v>
      </c>
      <c r="E16" s="102" t="s">
        <v>507</v>
      </c>
      <c r="F16" s="102" t="s">
        <v>508</v>
      </c>
      <c r="G16" s="102" t="s">
        <v>509</v>
      </c>
      <c r="H16" s="103" t="s">
        <v>510</v>
      </c>
      <c r="I16" s="103" t="s">
        <v>511</v>
      </c>
      <c r="J16" s="103" t="s">
        <v>512</v>
      </c>
      <c r="K16" s="104" t="s">
        <v>513</v>
      </c>
      <c r="L16" s="104" t="s">
        <v>514</v>
      </c>
      <c r="M16" s="104" t="s">
        <v>515</v>
      </c>
      <c r="N16" s="137"/>
    </row>
    <row r="17" spans="1:14" ht="23.1" customHeight="1" thickBot="1">
      <c r="A17" s="279"/>
      <c r="B17" s="112" t="e">
        <f ca="1">IF(VLOOKUP($A$2,Table1[[Practice no.]:[ 1 C02]],19,FALSE)="N/A","",VLOOKUP(VLOOKUP($A$2,Table1[[Practice no.]:[ 1 C02]],19,FALSE),List!$A$2:$B$3,2,FALSE))</f>
        <v>#VALUE!</v>
      </c>
      <c r="C17" s="112" t="e">
        <f ca="1">IF(VLOOKUP($A$2,Table1[[Practice no.]:[2 Res]],20,FALSE)="N/A","",VLOOKUP(VLOOKUP($A$2,Table1[[Practice no.]:[2 Res]],20,FALSE),List!$A$2:$B$3,2,FALSE))</f>
        <v>#VALUE!</v>
      </c>
      <c r="D17" s="112" t="e">
        <f ca="1">IF(VLOOKUP($A$2,Table1[[Practice no.]:[3 W&amp;L]],21,FALSE)="N/A","",VLOOKUP(VLOOKUP($A$2,Table1[[Practice no.]:[3 W&amp;L]],21,FALSE),List!$A$2:$B$3,2,FALSE))</f>
        <v>#VALUE!</v>
      </c>
      <c r="E17" s="112" t="e">
        <f ca="1">IF(VLOOKUP($A$2,Table1[[Practice no.]:[4 
Pol]],22,FALSE)="N/A","",VLOOKUP(VLOOKUP($A$2,Table1[[Practice no.]:[4 
Pol]],22,FALSE),List!$A$2:$B$3,2,FALSE))</f>
        <v>#VALUE!</v>
      </c>
      <c r="F17" s="112" t="e">
        <f ca="1">IF(VLOOKUP($A$2,Table1[[Practice no.]:[5 QoL]],23,FALSE)="N/A","",VLOOKUP(VLOOKUP($A$2,Table1[[Practice no.]:[5 QoL]],23,FALSE),List!$A$2:$B$3,2,FALSE))</f>
        <v>#VALUE!</v>
      </c>
      <c r="G17" s="112" t="e">
        <f ca="1">IF(VLOOKUP($A$2,Table1[[Practice no.]:[6 
Bio]],24,FALSE)="N/A","",VLOOKUP(VLOOKUP($A$2,Table1[[Practice no.]:[6 
Bio]],24,FALSE),List!$A$2:$B$3,2,FALSE))</f>
        <v>#VALUE!</v>
      </c>
      <c r="H17" s="112" t="e">
        <f ca="1">IF(VLOOKUP($A$2,Table1[[Practice no.]:[7 
Dis]],25,FALSE)="N/A","",VLOOKUP(VLOOKUP($A$2,Table1[[Practice no.]:[7 
Dis]],25,FALSE),List!$A$2:$B$3,2,FALSE))</f>
        <v>#VALUE!</v>
      </c>
      <c r="I17" s="112" t="e">
        <f ca="1">IF(VLOOKUP($A$2,Table1[[Practice no.]:[8 
Mat]],26,FALSE)="N/A","",VLOOKUP(VLOOKUP($A$2,Table1[[Practice no.]:[8 
Mat]],26,FALSE),List!$A$2:$B$3,2,FALSE))</f>
        <v>#VALUE!</v>
      </c>
      <c r="J17" s="112" t="e">
        <f ca="1">IF(VLOOKUP($A$2,Table1[[Practice no.]:[9 
Inc]],27,FALSE)="N/A","",VLOOKUP(VLOOKUP($A$2,Table1[[Practice no.]:[9 
Inc]],27,FALSE),List!$A$2:$B$3,2,FALSE))</f>
        <v>#VALUE!</v>
      </c>
      <c r="K17" s="112" t="e">
        <f ca="1">IF(VLOOKUP($A$2,Table1[[Practice no.]:[10 Con]],28,FALSE)="N/A","",VLOOKUP(VLOOKUP($A$2,Table1[[Practice no.]:[10 Con]],28,FALSE),List!$A$2:$B$3,2,FALSE))</f>
        <v>#VALUE!</v>
      </c>
      <c r="L17" s="112" t="e">
        <f ca="1">IF(VLOOKUP($A$2,Table1[[Practice no.]:[11 Saf]],29,FALSE)="N/A","",VLOOKUP(VLOOKUP($A$2,Table1[[Practice no.]:[11 Saf]],29,FALSE),List!$A$2:$B$3,2,FALSE))</f>
        <v>#VALUE!</v>
      </c>
      <c r="M17" s="112" t="e">
        <f ca="1">IF(VLOOKUP($A$2,Table1[[Practice no.]:[12 Aff]],30,FALSE)="N/A","",VLOOKUP(VLOOKUP($A$2,Table1[[Practice no.]:[12 Aff]],30,FALSE),List!$A$2:$B$3,2,FALSE))</f>
        <v>#VALUE!</v>
      </c>
      <c r="N17" s="138"/>
    </row>
    <row r="18" spans="1:14" ht="125.85" customHeight="1">
      <c r="A18" s="278" t="s">
        <v>516</v>
      </c>
      <c r="B18" s="298" t="s">
        <v>985</v>
      </c>
      <c r="C18" s="299"/>
      <c r="D18" s="299"/>
      <c r="E18" s="299"/>
      <c r="F18" s="299"/>
      <c r="G18" s="299"/>
      <c r="H18" s="299"/>
      <c r="I18" s="299"/>
      <c r="J18" s="299"/>
      <c r="K18" s="299"/>
      <c r="L18" s="299"/>
      <c r="M18" s="300"/>
      <c r="N18" s="133"/>
    </row>
    <row r="19" spans="1:14" ht="285.75" customHeight="1" thickBot="1">
      <c r="A19" s="279"/>
      <c r="B19" s="301"/>
      <c r="C19" s="302"/>
      <c r="D19" s="302"/>
      <c r="E19" s="302"/>
      <c r="F19" s="302"/>
      <c r="G19" s="302"/>
      <c r="H19" s="302"/>
      <c r="I19" s="302"/>
      <c r="J19" s="302"/>
      <c r="K19" s="302"/>
      <c r="L19" s="302"/>
      <c r="M19" s="303"/>
      <c r="N19" s="133"/>
    </row>
    <row r="20" spans="1:14" ht="221.1" customHeight="1">
      <c r="A20" s="304" t="s">
        <v>518</v>
      </c>
      <c r="B20" s="120"/>
      <c r="C20" s="121"/>
      <c r="D20" s="121"/>
      <c r="E20" s="121"/>
      <c r="F20" s="121"/>
      <c r="G20" s="121"/>
      <c r="H20" s="121"/>
      <c r="I20" s="121"/>
      <c r="J20" s="121"/>
      <c r="K20" s="121"/>
      <c r="L20" s="121"/>
      <c r="M20" s="124"/>
      <c r="N20" s="134"/>
    </row>
    <row r="21" spans="1:14" ht="38.1" customHeight="1">
      <c r="A21" s="338"/>
      <c r="B21" s="390"/>
      <c r="C21" s="388"/>
      <c r="D21" s="388"/>
      <c r="E21" s="388"/>
      <c r="F21" s="388"/>
      <c r="G21" s="122"/>
      <c r="H21" s="337"/>
      <c r="I21" s="337"/>
      <c r="J21" s="337"/>
      <c r="K21" s="337"/>
      <c r="L21" s="337"/>
      <c r="M21" s="343"/>
      <c r="N21" s="127"/>
    </row>
    <row r="22" spans="1:14">
      <c r="A22" s="338"/>
      <c r="B22" s="336"/>
      <c r="C22" s="337"/>
      <c r="D22" s="337"/>
      <c r="E22" s="337"/>
      <c r="F22" s="337"/>
      <c r="G22" s="337"/>
      <c r="H22" s="119"/>
      <c r="I22" s="119"/>
      <c r="J22" s="122"/>
      <c r="K22" s="116"/>
      <c r="L22" s="116"/>
      <c r="M22" s="117"/>
      <c r="N22" s="116"/>
    </row>
    <row r="23" spans="1:14">
      <c r="A23" s="338"/>
      <c r="B23" s="336"/>
      <c r="C23" s="337"/>
      <c r="D23" s="337"/>
      <c r="E23" s="337"/>
      <c r="F23" s="337"/>
      <c r="G23" s="337"/>
      <c r="H23" s="337"/>
      <c r="I23" s="337"/>
      <c r="J23" s="337"/>
      <c r="K23" s="337"/>
      <c r="L23" s="337"/>
      <c r="M23" s="123"/>
      <c r="N23" s="116"/>
    </row>
    <row r="24" spans="1:14">
      <c r="A24" s="338"/>
      <c r="B24" s="118"/>
      <c r="C24" s="119"/>
      <c r="D24" s="119"/>
      <c r="E24" s="119"/>
      <c r="F24" s="119"/>
      <c r="G24" s="119"/>
      <c r="H24" s="119"/>
      <c r="I24" s="119"/>
      <c r="J24" s="122"/>
      <c r="K24" s="116"/>
      <c r="L24" s="116"/>
      <c r="M24" s="117"/>
      <c r="N24" s="116"/>
    </row>
    <row r="25" spans="1:14" ht="14.1" thickBot="1">
      <c r="A25" s="305"/>
      <c r="B25" s="339"/>
      <c r="C25" s="340"/>
      <c r="D25" s="340"/>
      <c r="E25" s="340"/>
      <c r="F25" s="340"/>
      <c r="G25" s="340"/>
      <c r="H25" s="340"/>
      <c r="I25" s="340"/>
      <c r="J25" s="340"/>
      <c r="K25" s="340"/>
      <c r="L25" s="340"/>
      <c r="M25" s="176"/>
      <c r="N25" s="119"/>
    </row>
    <row r="26" spans="1:14" ht="8.85" customHeight="1" thickBot="1">
      <c r="A26" s="278" t="s">
        <v>57</v>
      </c>
      <c r="B26" s="295"/>
      <c r="C26" s="296"/>
      <c r="D26" s="296"/>
      <c r="E26" s="296"/>
      <c r="F26" s="296"/>
      <c r="G26" s="296"/>
      <c r="H26" s="296"/>
      <c r="I26" s="296"/>
      <c r="J26" s="296"/>
      <c r="K26" s="296"/>
      <c r="L26" s="296"/>
      <c r="M26" s="297"/>
      <c r="N26" s="125"/>
    </row>
    <row r="27" spans="1:14" ht="32.1" customHeight="1" thickBot="1">
      <c r="A27" s="294"/>
      <c r="C27" s="286" t="s">
        <v>42</v>
      </c>
      <c r="D27" s="287"/>
      <c r="E27" s="105" t="e">
        <f ca="1">IF(VLOOKUP($A$2,Table1[[Practice no.]:[1]],31,FALSE)="N/A","",VLOOKUP($A$2,Table1[[Practice no.]:[1]],31,FALSE))</f>
        <v>#VALUE!</v>
      </c>
      <c r="F27" s="286" t="s">
        <v>520</v>
      </c>
      <c r="G27" s="287"/>
      <c r="H27" s="105" t="e">
        <f ca="1">IF(VLOOKUP($A$2,Table1[[Practice no.]:[7]],37,FALSE)="N/A","",VLOOKUP($A$2,Table1[[Practice no.]:[7]],37,FALSE))</f>
        <v>#VALUE!</v>
      </c>
      <c r="M27" s="107"/>
    </row>
    <row r="28" spans="1:14" ht="32.1" customHeight="1" thickBot="1">
      <c r="A28" s="294"/>
      <c r="C28" s="286" t="s">
        <v>44</v>
      </c>
      <c r="D28" s="287"/>
      <c r="E28" s="105" t="e">
        <f ca="1">IF(VLOOKUP($A$2,Table1[[Practice no.]:[2]],32,FALSE)="N/A","",VLOOKUP($A$2,Table1[[Practice no.]:[2]],32,FALSE))</f>
        <v>#VALUE!</v>
      </c>
      <c r="F28" s="286" t="s">
        <v>45</v>
      </c>
      <c r="G28" s="287"/>
      <c r="H28" s="105" t="e">
        <f ca="1">IF(VLOOKUP($A$2,Table1[[Practice no.]:[8]],38,FALSE)="N/A","",VLOOKUP($A$2,Table1[[Practice no.]:[8]],38,FALSE))</f>
        <v>#VALUE!</v>
      </c>
      <c r="M28" s="107"/>
    </row>
    <row r="29" spans="1:14" ht="32.1" customHeight="1" thickBot="1">
      <c r="A29" s="294"/>
      <c r="C29" s="286" t="s">
        <v>46</v>
      </c>
      <c r="D29" s="287"/>
      <c r="E29" s="105" t="e">
        <f ca="1">IF(VLOOKUP($A$2,Table1[[Practice no.]:[3]],33,FALSE)="N/A","",VLOOKUP($A$2,Table1[[Practice no.]:[3]],33,FALSE))</f>
        <v>#VALUE!</v>
      </c>
      <c r="F29" s="286" t="s">
        <v>47</v>
      </c>
      <c r="G29" s="287"/>
      <c r="H29" s="105" t="e">
        <f ca="1">IF(VLOOKUP($A$2,Table1[[Practice no.]:[9]],39,FALSE)="N/A","",VLOOKUP($A$2,Table1[[Practice no.]:[9]],39,FALSE))</f>
        <v>#VALUE!</v>
      </c>
      <c r="M29" s="107"/>
    </row>
    <row r="30" spans="1:14" ht="32.1" customHeight="1" thickBot="1">
      <c r="A30" s="294"/>
      <c r="C30" s="286" t="s">
        <v>48</v>
      </c>
      <c r="D30" s="287"/>
      <c r="E30" s="105" t="e">
        <f ca="1">IF(VLOOKUP($A$2,Table1[[Practice no.]:[4]],34,FALSE)="N/A","",VLOOKUP($A$2,Table1[[Practice no.]:[4]],34,FALSE))</f>
        <v>#VALUE!</v>
      </c>
      <c r="F30" s="286" t="s">
        <v>49</v>
      </c>
      <c r="G30" s="287"/>
      <c r="H30" s="105" t="e">
        <f ca="1">IF(VLOOKUP($A$2,Table1[[Practice no.]:[10]],40,FALSE)="N/A","",VLOOKUP($A$2,Table1[[Practice no.]:[10]],40,FALSE))</f>
        <v>#VALUE!</v>
      </c>
      <c r="M30" s="107"/>
    </row>
    <row r="31" spans="1:14" ht="32.1" customHeight="1" thickBot="1">
      <c r="A31" s="294"/>
      <c r="C31" s="286" t="s">
        <v>50</v>
      </c>
      <c r="D31" s="287"/>
      <c r="E31" s="105" t="e">
        <f ca="1">IF(VLOOKUP($A$2,Table1[[Practice no.]:[5]],35,FALSE)="N/A","",VLOOKUP($A$2,Table1[[Practice no.]:[5]],35,FALSE))</f>
        <v>#VALUE!</v>
      </c>
      <c r="F31" s="286" t="s">
        <v>51</v>
      </c>
      <c r="G31" s="287"/>
      <c r="H31" s="105" t="e">
        <f ca="1">IF(VLOOKUP($A$2,Table1[[Practice no.]:[11]],41,FALSE)="N/A","",VLOOKUP($A$2,Table1[[Practice no.]:[11]],41,FALSE))</f>
        <v>#VALUE!</v>
      </c>
      <c r="M31" s="107"/>
    </row>
    <row r="32" spans="1:14" ht="32.1" customHeight="1" thickBot="1">
      <c r="A32" s="294"/>
      <c r="C32" s="286" t="s">
        <v>52</v>
      </c>
      <c r="D32" s="287"/>
      <c r="E32" s="105" t="e">
        <f ca="1">IF(VLOOKUP($A$2,Table1[[Practice no.]:[6]],36,FALSE)="N/A","",VLOOKUP($A$2,Table1[[Practice no.]:[6]],36,FALSE))</f>
        <v>#VALUE!</v>
      </c>
      <c r="F32" s="286" t="s">
        <v>53</v>
      </c>
      <c r="G32" s="287"/>
      <c r="H32" s="105" t="e">
        <f ca="1">IF(VLOOKUP($A$2,Table1[[Practice no.]:[12]],42,FALSE)="N/A","",VLOOKUP($A$2,Table1[[Practice no.]:[12]],42,FALSE))</f>
        <v>#VALUE!</v>
      </c>
      <c r="M32" s="107"/>
    </row>
    <row r="33" spans="1:14" ht="14.1" thickBot="1">
      <c r="A33" s="279"/>
      <c r="B33" s="288"/>
      <c r="C33" s="289"/>
      <c r="D33" s="289"/>
      <c r="E33" s="289"/>
      <c r="F33" s="289"/>
      <c r="G33" s="289"/>
      <c r="H33" s="289"/>
      <c r="I33" s="289"/>
      <c r="J33" s="289"/>
      <c r="K33" s="289"/>
      <c r="L33" s="289"/>
      <c r="M33" s="290"/>
      <c r="N33" s="125"/>
    </row>
    <row r="34" spans="1:14" ht="252.75" customHeight="1" thickBot="1">
      <c r="A34" s="92" t="s">
        <v>521</v>
      </c>
      <c r="B34" s="291" t="s">
        <v>986</v>
      </c>
      <c r="C34" s="292"/>
      <c r="D34" s="292"/>
      <c r="E34" s="292"/>
      <c r="F34" s="292"/>
      <c r="G34" s="292"/>
      <c r="H34" s="292"/>
      <c r="I34" s="292"/>
      <c r="J34" s="292"/>
      <c r="K34" s="292"/>
      <c r="L34" s="292"/>
      <c r="M34" s="293"/>
      <c r="N34" s="122"/>
    </row>
    <row r="35" spans="1:14" ht="80.849999999999994" customHeight="1">
      <c r="A35" s="278" t="s">
        <v>523</v>
      </c>
      <c r="B35" s="394" t="s">
        <v>987</v>
      </c>
      <c r="C35" s="362"/>
      <c r="D35" s="362"/>
      <c r="E35" s="362"/>
      <c r="F35" s="362"/>
      <c r="G35" s="362"/>
      <c r="H35" s="362"/>
      <c r="I35" s="362"/>
      <c r="J35" s="362"/>
      <c r="K35" s="362"/>
      <c r="L35" s="362"/>
      <c r="M35" s="363"/>
      <c r="N35" s="133"/>
    </row>
    <row r="36" spans="1:14" ht="193.35" customHeight="1" thickBot="1">
      <c r="A36" s="279"/>
      <c r="B36" s="364"/>
      <c r="C36" s="365"/>
      <c r="D36" s="365"/>
      <c r="E36" s="365"/>
      <c r="F36" s="365"/>
      <c r="G36" s="365"/>
      <c r="H36" s="365"/>
      <c r="I36" s="365"/>
      <c r="J36" s="365"/>
      <c r="K36" s="365"/>
      <c r="L36" s="365"/>
      <c r="M36" s="366"/>
      <c r="N36" s="133"/>
    </row>
  </sheetData>
  <sheetProtection sheet="1" objects="1" scenarios="1"/>
  <mergeCells count="49">
    <mergeCell ref="B2:M2"/>
    <mergeCell ref="O2:Q2"/>
    <mergeCell ref="S2:U2"/>
    <mergeCell ref="B3:M3"/>
    <mergeCell ref="A4:A14"/>
    <mergeCell ref="B4:M4"/>
    <mergeCell ref="C5:D6"/>
    <mergeCell ref="C7:D8"/>
    <mergeCell ref="F7:G7"/>
    <mergeCell ref="F8:G8"/>
    <mergeCell ref="C9:D10"/>
    <mergeCell ref="G9:H9"/>
    <mergeCell ref="G10:H10"/>
    <mergeCell ref="C11:D12"/>
    <mergeCell ref="F11:G11"/>
    <mergeCell ref="H11:I11"/>
    <mergeCell ref="F12:G12"/>
    <mergeCell ref="H12:I12"/>
    <mergeCell ref="B13:M13"/>
    <mergeCell ref="B14:M14"/>
    <mergeCell ref="A15:A17"/>
    <mergeCell ref="C29:D29"/>
    <mergeCell ref="B33:M33"/>
    <mergeCell ref="A18:A19"/>
    <mergeCell ref="B18:M19"/>
    <mergeCell ref="G23:L23"/>
    <mergeCell ref="B25:G25"/>
    <mergeCell ref="H25:L25"/>
    <mergeCell ref="A20:A25"/>
    <mergeCell ref="B21:F21"/>
    <mergeCell ref="H21:M21"/>
    <mergeCell ref="B22:G22"/>
    <mergeCell ref="B23:F23"/>
    <mergeCell ref="B34:M34"/>
    <mergeCell ref="A35:A36"/>
    <mergeCell ref="B35:M36"/>
    <mergeCell ref="F29:G29"/>
    <mergeCell ref="C30:D30"/>
    <mergeCell ref="F30:G30"/>
    <mergeCell ref="C31:D31"/>
    <mergeCell ref="F31:G31"/>
    <mergeCell ref="C32:D32"/>
    <mergeCell ref="F32:G32"/>
    <mergeCell ref="A26:A33"/>
    <mergeCell ref="B26:M26"/>
    <mergeCell ref="C27:D27"/>
    <mergeCell ref="F27:G27"/>
    <mergeCell ref="C28:D28"/>
    <mergeCell ref="F28:G28"/>
  </mergeCells>
  <pageMargins left="0.7" right="0.7" top="0.75" bottom="0.75" header="0.3" footer="0.3"/>
  <headerFooter>
    <oddFooter>&amp;C_x000D_&amp;1#&amp;"Calibri"&amp;8&amp;K000000 INTERNAL. This information is accessible to ADB Management and staff. It may be shared outside ADB with appropriate permission.</oddFooter>
  </headerFooter>
</worksheet>
</file>

<file path=xl/worksheets/sheet9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E771B5C-CA2B-4560-96CF-70BC12BF7300}">
  <sheetPr codeName="Sheet90"/>
  <dimension ref="A1:U36"/>
  <sheetViews>
    <sheetView zoomScale="70" zoomScaleNormal="70" workbookViewId="0">
      <pane ySplit="2" topLeftCell="A28" activePane="bottomLeft" state="frozen"/>
      <selection pane="bottomLeft" activeCell="A2" sqref="A2"/>
      <selection activeCell="A2" sqref="A2"/>
    </sheetView>
  </sheetViews>
  <sheetFormatPr defaultColWidth="8.85546875" defaultRowHeight="12.95"/>
  <cols>
    <col min="1" max="1" width="15.28515625" style="106" customWidth="1"/>
    <col min="2" max="13" width="11.85546875" style="106" customWidth="1"/>
    <col min="14" max="14" width="5.140625" style="106" customWidth="1"/>
    <col min="15" max="16" width="8.85546875" style="106"/>
    <col min="17" max="17" width="8.85546875" style="106" customWidth="1"/>
    <col min="18" max="18" width="2.28515625" style="106" customWidth="1"/>
    <col min="19" max="16384" width="8.85546875" style="106"/>
  </cols>
  <sheetData>
    <row r="1" spans="1:21" ht="14.1" thickBot="1"/>
    <row r="2" spans="1:21" ht="32.1" customHeight="1" thickBot="1">
      <c r="A2" s="89" t="e" cm="1">
        <f t="array" aca="1" ref="A2" ca="1">MID(CELL("filename",A2),FIND("]",CELL("filename",A2))+1,255)</f>
        <v>#VALUE!</v>
      </c>
      <c r="B2" s="318" t="e">
        <f ca="1">IF(VLOOKUP(A2,'Raw Data'!C6:D154,2,FALSE)="","",VLOOKUP(A2,'Raw Data'!C6:D154,2,FALSE))</f>
        <v>#VALUE!</v>
      </c>
      <c r="C2" s="319"/>
      <c r="D2" s="319"/>
      <c r="E2" s="319"/>
      <c r="F2" s="319"/>
      <c r="G2" s="319"/>
      <c r="H2" s="319"/>
      <c r="I2" s="319"/>
      <c r="J2" s="319"/>
      <c r="K2" s="319"/>
      <c r="L2" s="319"/>
      <c r="M2" s="320"/>
      <c r="N2" s="136"/>
      <c r="O2" s="386" t="str">
        <f>HYPERLINK("#'National level'!A15","Back to National level sheet")</f>
        <v>Back to National level sheet</v>
      </c>
      <c r="P2" s="321"/>
      <c r="Q2" s="321"/>
      <c r="S2" s="387" t="str">
        <f>HYPERLINK("#'Project level'!A21","Back to Project level sheet")</f>
        <v>Back to Project level sheet</v>
      </c>
      <c r="T2" s="387"/>
      <c r="U2" s="387"/>
    </row>
    <row r="3" spans="1:21" ht="174" customHeight="1" thickBot="1">
      <c r="A3" s="90" t="s">
        <v>500</v>
      </c>
      <c r="B3" s="323" t="s">
        <v>988</v>
      </c>
      <c r="C3" s="324"/>
      <c r="D3" s="324"/>
      <c r="E3" s="324"/>
      <c r="F3" s="324"/>
      <c r="G3" s="324"/>
      <c r="H3" s="324"/>
      <c r="I3" s="324"/>
      <c r="J3" s="324"/>
      <c r="K3" s="324"/>
      <c r="L3" s="324"/>
      <c r="M3" s="325"/>
      <c r="N3" s="122"/>
    </row>
    <row r="4" spans="1:21" ht="14.1" thickBot="1">
      <c r="A4" s="278" t="s">
        <v>502</v>
      </c>
      <c r="B4" s="295"/>
      <c r="C4" s="296"/>
      <c r="D4" s="296"/>
      <c r="E4" s="296"/>
      <c r="F4" s="296"/>
      <c r="G4" s="296"/>
      <c r="H4" s="296"/>
      <c r="I4" s="296"/>
      <c r="J4" s="296"/>
      <c r="K4" s="296"/>
      <c r="L4" s="296"/>
      <c r="M4" s="297"/>
      <c r="N4" s="125"/>
    </row>
    <row r="5" spans="1:21" ht="26.85" customHeight="1" thickBot="1">
      <c r="A5" s="294"/>
      <c r="C5" s="326" t="s">
        <v>77</v>
      </c>
      <c r="D5" s="327"/>
      <c r="E5" s="93" t="s">
        <v>78</v>
      </c>
      <c r="F5" s="93" t="s">
        <v>79</v>
      </c>
      <c r="G5" s="93" t="s">
        <v>80</v>
      </c>
      <c r="H5" s="93" t="s">
        <v>81</v>
      </c>
      <c r="I5" s="93" t="s">
        <v>82</v>
      </c>
      <c r="M5" s="107"/>
    </row>
    <row r="6" spans="1:21" ht="15" thickBot="1">
      <c r="A6" s="294"/>
      <c r="C6" s="328"/>
      <c r="D6" s="329"/>
      <c r="E6" s="94" t="e">
        <f ca="1">IF(VLOOKUP($A$2,Table1[[Practice no.]:[Mt]],3,FALSE)="N/A","",VLOOKUP($A$2,Table1[[Practice no.]:[Mt]],3,FALSE))</f>
        <v>#VALUE!</v>
      </c>
      <c r="F6" s="94" t="e">
        <f ca="1">IF(VLOOKUP($A$2,Table1[[Practice no.]:[F]],4,FALSE)="N/A","",VLOOKUP($A$2,Table1[[Practice no.]:[F]],4,FALSE))</f>
        <v>#VALUE!</v>
      </c>
      <c r="G6" s="94" t="e">
        <f ca="1">IF(VLOOKUP($A$2,Table1[[Practice no.]:[A]],5,FALSE)="N/A","",VLOOKUP($A$2,Table1[[Practice no.]:[A]],5,FALSE))</f>
        <v>#VALUE!</v>
      </c>
      <c r="H6" s="94" t="e">
        <f ca="1">IF(VLOOKUP($A$2,Table1[[Practice no.]:[T]],6,FALSE)="N/A","",VLOOKUP($A$2,Table1[[Practice no.]:[T]],6,FALSE))</f>
        <v>#VALUE!</v>
      </c>
      <c r="I6" s="94" t="e">
        <f ca="1">IF(VLOOKUP($A$2,Table1[[Practice no.]:[PI]],7,FALSE)="N/A","",VLOOKUP($A$2,Table1[[Practice no.]:[PI]],7,FALSE))</f>
        <v>#VALUE!</v>
      </c>
      <c r="M6" s="107"/>
    </row>
    <row r="7" spans="1:21" ht="26.85" customHeight="1" thickBot="1">
      <c r="A7" s="294"/>
      <c r="C7" s="326" t="s">
        <v>83</v>
      </c>
      <c r="D7" s="327"/>
      <c r="E7" s="95" t="s">
        <v>84</v>
      </c>
      <c r="F7" s="330" t="s">
        <v>85</v>
      </c>
      <c r="G7" s="331"/>
      <c r="H7" s="95" t="s">
        <v>86</v>
      </c>
      <c r="I7" s="95" t="s">
        <v>87</v>
      </c>
      <c r="M7" s="107"/>
    </row>
    <row r="8" spans="1:21" ht="15" thickBot="1">
      <c r="A8" s="294"/>
      <c r="C8" s="328"/>
      <c r="D8" s="329"/>
      <c r="E8" s="94" t="e">
        <f ca="1">IF(VLOOKUP($A$2,Table1[[Practice no.]:[LR]],8,FALSE)="N/A","",VLOOKUP(A$2,Table1[[Practice no.]:[LR]],8,FALSE))</f>
        <v>#VALUE!</v>
      </c>
      <c r="F8" s="311" t="e">
        <f ca="1">IF(VLOOKUP($A$2,Table1[[Practice no.]:[PH]],9,FALSE)="N/A","",VLOOKUP($A$2,Table1[[Practice no.]:[PH]],9,FALSE))</f>
        <v>#VALUE!</v>
      </c>
      <c r="G8" s="312"/>
      <c r="H8" s="94" t="e">
        <f ca="1">IF(VLOOKUP($A$2,Table1[[Practice no.]:[EH]],10,FALSE)="N/A","",VLOOKUP($A$2,Table1[[Practice no.]:[EH]],10,FALSE))</f>
        <v>#VALUE!</v>
      </c>
      <c r="I8" s="94" t="e">
        <f ca="1">IF(VLOOKUP($A$2,Table1[[Practice no.]:[UR]],11,FALSE)="N/A","",VLOOKUP($A$2,Table1[[Practice no.]:[UR]],11,FALSE))</f>
        <v>#VALUE!</v>
      </c>
      <c r="M8" s="107"/>
    </row>
    <row r="9" spans="1:21" ht="26.85" customHeight="1" thickBot="1">
      <c r="A9" s="294"/>
      <c r="C9" s="332" t="s">
        <v>88</v>
      </c>
      <c r="D9" s="333"/>
      <c r="E9" s="95" t="s">
        <v>89</v>
      </c>
      <c r="F9" s="95" t="s">
        <v>90</v>
      </c>
      <c r="G9" s="330" t="s">
        <v>91</v>
      </c>
      <c r="H9" s="331"/>
      <c r="I9" s="95" t="s">
        <v>92</v>
      </c>
      <c r="M9" s="107"/>
    </row>
    <row r="10" spans="1:21" ht="15" thickBot="1">
      <c r="A10" s="294"/>
      <c r="C10" s="334"/>
      <c r="D10" s="335"/>
      <c r="E10" s="94" t="e">
        <f ca="1">IF(VLOOKUP($A$2,Table1[[Practice no.]:[P]],12,FALSE)="N/A","",VLOOKUP($A$2,Table1[[Practice no.]:[P]],12,FALSE))</f>
        <v>#VALUE!</v>
      </c>
      <c r="F10" s="94" t="e">
        <f ca="1">IF(VLOOKUP($A$2,Table1[[Practice no.]:[D]],13,FALSE)="N/A","",VLOOKUP($A$2,Table1[[Practice no.]:[D]],13,FALSE))</f>
        <v>#VALUE!</v>
      </c>
      <c r="G10" s="313" t="e">
        <f ca="1">IF(VLOOKUP($A$2,Table1[[Practice no.]:[C]],14,FALSE)="N/A","",VLOOKUP($A$2,Table1[[Practice no.]:[C]],14,FALSE))</f>
        <v>#VALUE!</v>
      </c>
      <c r="H10" s="314"/>
      <c r="I10" s="96" t="e">
        <f ca="1">IF(VLOOKUP($A$2,Table1[[Practice no.]:[M]],15,FALSE)="N/A","",VLOOKUP($A$2,Table1[[Practice no.]:[M]],15,FALSE))</f>
        <v>#VALUE!</v>
      </c>
      <c r="M10" s="107"/>
    </row>
    <row r="11" spans="1:21" ht="14.1" customHeight="1" thickBot="1">
      <c r="A11" s="294"/>
      <c r="C11" s="332" t="s">
        <v>93</v>
      </c>
      <c r="D11" s="333"/>
      <c r="E11" s="95" t="s">
        <v>94</v>
      </c>
      <c r="F11" s="330" t="s">
        <v>95</v>
      </c>
      <c r="G11" s="331"/>
      <c r="H11" s="330" t="s">
        <v>96</v>
      </c>
      <c r="I11" s="331"/>
      <c r="M11" s="107"/>
    </row>
    <row r="12" spans="1:21" ht="15" thickBot="1">
      <c r="A12" s="294"/>
      <c r="C12" s="334"/>
      <c r="D12" s="335"/>
      <c r="E12" s="94" t="e">
        <f ca="1">IF(VLOOKUP($A$2,Table1[[Practice no.]:[In]],16,FALSE)="N/A","",VLOOKUP($A$2,Table1[[Practice no.]:[In]],16,FALSE))</f>
        <v>#VALUE!</v>
      </c>
      <c r="F12" s="311" t="e">
        <f ca="1">IF(VLOOKUP($A$2,Table1[[Practice no.]:[Pr]],17,FALSE)="N/A","",VLOOKUP($A$2,Table1[[Practice no.]:[Pr]],17,FALSE))</f>
        <v>#VALUE!</v>
      </c>
      <c r="G12" s="312"/>
      <c r="H12" s="313" t="e">
        <f ca="1">IF(VLOOKUP($A$2,Table1[[Practice no.]:[Tr]],18,FALSE)="N/A","",VLOOKUP($A$2,Table1[[Practice no.]:[Tr]],18,FALSE))</f>
        <v>#VALUE!</v>
      </c>
      <c r="I12" s="314"/>
      <c r="M12" s="107"/>
    </row>
    <row r="13" spans="1:21">
      <c r="A13" s="294"/>
      <c r="B13" s="315"/>
      <c r="C13" s="316"/>
      <c r="D13" s="316"/>
      <c r="E13" s="316"/>
      <c r="F13" s="316"/>
      <c r="G13" s="316"/>
      <c r="H13" s="316"/>
      <c r="I13" s="316"/>
      <c r="J13" s="316"/>
      <c r="K13" s="316"/>
      <c r="L13" s="316"/>
      <c r="M13" s="317"/>
      <c r="N13" s="125"/>
    </row>
    <row r="14" spans="1:21" ht="14.1" thickBot="1">
      <c r="A14" s="279"/>
      <c r="B14" s="288"/>
      <c r="C14" s="289"/>
      <c r="D14" s="289"/>
      <c r="E14" s="289"/>
      <c r="F14" s="289"/>
      <c r="G14" s="289"/>
      <c r="H14" s="289"/>
      <c r="I14" s="289"/>
      <c r="J14" s="289"/>
      <c r="K14" s="289"/>
      <c r="L14" s="289"/>
      <c r="M14" s="290"/>
      <c r="N14" s="125"/>
    </row>
    <row r="15" spans="1:21">
      <c r="A15" s="278" t="s">
        <v>503</v>
      </c>
      <c r="B15" s="97">
        <v>1</v>
      </c>
      <c r="C15" s="97">
        <v>2</v>
      </c>
      <c r="D15" s="97">
        <v>3</v>
      </c>
      <c r="E15" s="98">
        <v>4</v>
      </c>
      <c r="F15" s="98">
        <v>5</v>
      </c>
      <c r="G15" s="98">
        <v>6</v>
      </c>
      <c r="H15" s="99">
        <v>7</v>
      </c>
      <c r="I15" s="99">
        <v>8</v>
      </c>
      <c r="J15" s="99">
        <v>9</v>
      </c>
      <c r="K15" s="100">
        <v>10</v>
      </c>
      <c r="L15" s="100">
        <v>11</v>
      </c>
      <c r="M15" s="100">
        <v>12</v>
      </c>
      <c r="N15" s="137"/>
    </row>
    <row r="16" spans="1:21" ht="17.100000000000001" thickBot="1">
      <c r="A16" s="294"/>
      <c r="B16" s="101" t="s">
        <v>504</v>
      </c>
      <c r="C16" s="101" t="s">
        <v>505</v>
      </c>
      <c r="D16" s="101" t="s">
        <v>506</v>
      </c>
      <c r="E16" s="102" t="s">
        <v>507</v>
      </c>
      <c r="F16" s="102" t="s">
        <v>508</v>
      </c>
      <c r="G16" s="102" t="s">
        <v>509</v>
      </c>
      <c r="H16" s="103" t="s">
        <v>510</v>
      </c>
      <c r="I16" s="103" t="s">
        <v>511</v>
      </c>
      <c r="J16" s="103" t="s">
        <v>512</v>
      </c>
      <c r="K16" s="104" t="s">
        <v>513</v>
      </c>
      <c r="L16" s="104" t="s">
        <v>514</v>
      </c>
      <c r="M16" s="104" t="s">
        <v>515</v>
      </c>
      <c r="N16" s="137"/>
    </row>
    <row r="17" spans="1:14" ht="23.1" customHeight="1" thickBot="1">
      <c r="A17" s="279"/>
      <c r="B17" s="112" t="e">
        <f ca="1">IF(VLOOKUP($A$2,Table1[[Practice no.]:[ 1 C02]],19,FALSE)="N/A","",VLOOKUP(VLOOKUP($A$2,Table1[[Practice no.]:[ 1 C02]],19,FALSE),List!$A$2:$B$3,2,FALSE))</f>
        <v>#VALUE!</v>
      </c>
      <c r="C17" s="112" t="e">
        <f ca="1">IF(VLOOKUP($A$2,Table1[[Practice no.]:[2 Res]],20,FALSE)="N/A","",VLOOKUP(VLOOKUP($A$2,Table1[[Practice no.]:[2 Res]],20,FALSE),List!$A$2:$B$3,2,FALSE))</f>
        <v>#VALUE!</v>
      </c>
      <c r="D17" s="112" t="e">
        <f ca="1">IF(VLOOKUP($A$2,Table1[[Practice no.]:[3 W&amp;L]],21,FALSE)="N/A","",VLOOKUP(VLOOKUP($A$2,Table1[[Practice no.]:[3 W&amp;L]],21,FALSE),List!$A$2:$B$3,2,FALSE))</f>
        <v>#VALUE!</v>
      </c>
      <c r="E17" s="112" t="e">
        <f ca="1">IF(VLOOKUP($A$2,Table1[[Practice no.]:[4 
Pol]],22,FALSE)="N/A","",VLOOKUP(VLOOKUP($A$2,Table1[[Practice no.]:[4 
Pol]],22,FALSE),List!$A$2:$B$3,2,FALSE))</f>
        <v>#VALUE!</v>
      </c>
      <c r="F17" s="112" t="e">
        <f ca="1">IF(VLOOKUP($A$2,Table1[[Practice no.]:[5 QoL]],23,FALSE)="N/A","",VLOOKUP(VLOOKUP($A$2,Table1[[Practice no.]:[5 QoL]],23,FALSE),List!$A$2:$B$3,2,FALSE))</f>
        <v>#VALUE!</v>
      </c>
      <c r="G17" s="112" t="e">
        <f ca="1">IF(VLOOKUP($A$2,Table1[[Practice no.]:[6 
Bio]],24,FALSE)="N/A","",VLOOKUP(VLOOKUP($A$2,Table1[[Practice no.]:[6 
Bio]],24,FALSE),List!$A$2:$B$3,2,FALSE))</f>
        <v>#VALUE!</v>
      </c>
      <c r="H17" s="112" t="e">
        <f ca="1">IF(VLOOKUP($A$2,Table1[[Practice no.]:[7 
Dis]],25,FALSE)="N/A","",VLOOKUP(VLOOKUP($A$2,Table1[[Practice no.]:[7 
Dis]],25,FALSE),List!$A$2:$B$3,2,FALSE))</f>
        <v>#VALUE!</v>
      </c>
      <c r="I17" s="112" t="e">
        <f ca="1">IF(VLOOKUP($A$2,Table1[[Practice no.]:[8 
Mat]],26,FALSE)="N/A","",VLOOKUP(VLOOKUP($A$2,Table1[[Practice no.]:[8 
Mat]],26,FALSE),List!$A$2:$B$3,2,FALSE))</f>
        <v>#VALUE!</v>
      </c>
      <c r="J17" s="112" t="e">
        <f ca="1">IF(VLOOKUP($A$2,Table1[[Practice no.]:[9 
Inc]],27,FALSE)="N/A","",VLOOKUP(VLOOKUP($A$2,Table1[[Practice no.]:[9 
Inc]],27,FALSE),List!$A$2:$B$3,2,FALSE))</f>
        <v>#VALUE!</v>
      </c>
      <c r="K17" s="112" t="e">
        <f ca="1">IF(VLOOKUP($A$2,Table1[[Practice no.]:[10 Con]],28,FALSE)="N/A","",VLOOKUP(VLOOKUP($A$2,Table1[[Practice no.]:[10 Con]],28,FALSE),List!$A$2:$B$3,2,FALSE))</f>
        <v>#VALUE!</v>
      </c>
      <c r="L17" s="112" t="e">
        <f ca="1">IF(VLOOKUP($A$2,Table1[[Practice no.]:[11 Saf]],29,FALSE)="N/A","",VLOOKUP(VLOOKUP($A$2,Table1[[Practice no.]:[11 Saf]],29,FALSE),List!$A$2:$B$3,2,FALSE))</f>
        <v>#VALUE!</v>
      </c>
      <c r="M17" s="112" t="e">
        <f ca="1">IF(VLOOKUP($A$2,Table1[[Practice no.]:[12 Aff]],30,FALSE)="N/A","",VLOOKUP(VLOOKUP($A$2,Table1[[Practice no.]:[12 Aff]],30,FALSE),List!$A$2:$B$3,2,FALSE))</f>
        <v>#VALUE!</v>
      </c>
      <c r="N17" s="138"/>
    </row>
    <row r="18" spans="1:14" ht="125.85" customHeight="1">
      <c r="A18" s="278" t="s">
        <v>516</v>
      </c>
      <c r="B18" s="298" t="s">
        <v>989</v>
      </c>
      <c r="C18" s="299"/>
      <c r="D18" s="299"/>
      <c r="E18" s="299"/>
      <c r="F18" s="299"/>
      <c r="G18" s="299"/>
      <c r="H18" s="299"/>
      <c r="I18" s="299"/>
      <c r="J18" s="299"/>
      <c r="K18" s="299"/>
      <c r="L18" s="299"/>
      <c r="M18" s="300"/>
      <c r="N18" s="133"/>
    </row>
    <row r="19" spans="1:14" ht="285.75" customHeight="1" thickBot="1">
      <c r="A19" s="279"/>
      <c r="B19" s="301"/>
      <c r="C19" s="302"/>
      <c r="D19" s="302"/>
      <c r="E19" s="302"/>
      <c r="F19" s="302"/>
      <c r="G19" s="302"/>
      <c r="H19" s="302"/>
      <c r="I19" s="302"/>
      <c r="J19" s="302"/>
      <c r="K19" s="302"/>
      <c r="L19" s="302"/>
      <c r="M19" s="303"/>
      <c r="N19" s="133"/>
    </row>
    <row r="20" spans="1:14" ht="221.1" customHeight="1">
      <c r="A20" s="304" t="s">
        <v>518</v>
      </c>
      <c r="B20" s="120"/>
      <c r="C20" s="121"/>
      <c r="D20" s="121"/>
      <c r="E20" s="121"/>
      <c r="F20" s="121"/>
      <c r="G20" s="121"/>
      <c r="H20" s="121"/>
      <c r="I20" s="121"/>
      <c r="J20" s="121"/>
      <c r="K20" s="121"/>
      <c r="L20" s="121"/>
      <c r="M20" s="124"/>
      <c r="N20" s="134"/>
    </row>
    <row r="21" spans="1:14" ht="38.1" customHeight="1">
      <c r="A21" s="338"/>
      <c r="B21" s="390"/>
      <c r="C21" s="388"/>
      <c r="D21" s="388"/>
      <c r="E21" s="388"/>
      <c r="F21" s="388"/>
      <c r="G21" s="122"/>
      <c r="H21" s="337"/>
      <c r="I21" s="337"/>
      <c r="J21" s="337"/>
      <c r="K21" s="337"/>
      <c r="L21" s="337"/>
      <c r="M21" s="343"/>
      <c r="N21" s="127"/>
    </row>
    <row r="22" spans="1:14">
      <c r="A22" s="338"/>
      <c r="B22" s="336"/>
      <c r="C22" s="337"/>
      <c r="D22" s="337"/>
      <c r="E22" s="337"/>
      <c r="F22" s="337"/>
      <c r="G22" s="337"/>
      <c r="H22" s="119"/>
      <c r="I22" s="119"/>
      <c r="J22" s="122"/>
      <c r="K22" s="116"/>
      <c r="L22" s="116"/>
      <c r="M22" s="117"/>
      <c r="N22" s="116"/>
    </row>
    <row r="23" spans="1:14">
      <c r="A23" s="338"/>
      <c r="B23" s="336"/>
      <c r="C23" s="337"/>
      <c r="D23" s="337"/>
      <c r="E23" s="337"/>
      <c r="F23" s="337"/>
      <c r="G23" s="337"/>
      <c r="H23" s="337"/>
      <c r="I23" s="337"/>
      <c r="J23" s="337"/>
      <c r="K23" s="337"/>
      <c r="L23" s="337"/>
      <c r="M23" s="123"/>
      <c r="N23" s="116"/>
    </row>
    <row r="24" spans="1:14">
      <c r="A24" s="338"/>
      <c r="B24" s="118"/>
      <c r="C24" s="119"/>
      <c r="D24" s="119"/>
      <c r="E24" s="119"/>
      <c r="F24" s="119"/>
      <c r="G24" s="119"/>
      <c r="H24" s="119"/>
      <c r="I24" s="119"/>
      <c r="J24" s="122"/>
      <c r="K24" s="116"/>
      <c r="L24" s="116"/>
      <c r="M24" s="117"/>
      <c r="N24" s="116"/>
    </row>
    <row r="25" spans="1:14" ht="14.1" thickBot="1">
      <c r="A25" s="305"/>
      <c r="B25" s="339"/>
      <c r="C25" s="340"/>
      <c r="D25" s="340"/>
      <c r="E25" s="340"/>
      <c r="F25" s="340"/>
      <c r="G25" s="340"/>
      <c r="H25" s="340"/>
      <c r="I25" s="340"/>
      <c r="J25" s="340"/>
      <c r="K25" s="340"/>
      <c r="L25" s="340"/>
      <c r="M25" s="176"/>
      <c r="N25" s="119"/>
    </row>
    <row r="26" spans="1:14" ht="8.85" customHeight="1" thickBot="1">
      <c r="A26" s="278" t="s">
        <v>57</v>
      </c>
      <c r="B26" s="295"/>
      <c r="C26" s="296"/>
      <c r="D26" s="296"/>
      <c r="E26" s="296"/>
      <c r="F26" s="296"/>
      <c r="G26" s="296"/>
      <c r="H26" s="296"/>
      <c r="I26" s="296"/>
      <c r="J26" s="296"/>
      <c r="K26" s="296"/>
      <c r="L26" s="296"/>
      <c r="M26" s="297"/>
      <c r="N26" s="125"/>
    </row>
    <row r="27" spans="1:14" ht="32.1" customHeight="1" thickBot="1">
      <c r="A27" s="294"/>
      <c r="C27" s="286" t="s">
        <v>42</v>
      </c>
      <c r="D27" s="287"/>
      <c r="E27" s="105" t="e">
        <f ca="1">IF(VLOOKUP($A$2,Table1[[Practice no.]:[1]],31,FALSE)="N/A","",VLOOKUP($A$2,Table1[[Practice no.]:[1]],31,FALSE))</f>
        <v>#VALUE!</v>
      </c>
      <c r="F27" s="286" t="s">
        <v>520</v>
      </c>
      <c r="G27" s="287"/>
      <c r="H27" s="105" t="e">
        <f ca="1">IF(VLOOKUP($A$2,Table1[[Practice no.]:[7]],37,FALSE)="N/A","",VLOOKUP($A$2,Table1[[Practice no.]:[7]],37,FALSE))</f>
        <v>#VALUE!</v>
      </c>
      <c r="M27" s="107"/>
    </row>
    <row r="28" spans="1:14" ht="32.1" customHeight="1" thickBot="1">
      <c r="A28" s="294"/>
      <c r="C28" s="286" t="s">
        <v>44</v>
      </c>
      <c r="D28" s="287"/>
      <c r="E28" s="105" t="e">
        <f ca="1">IF(VLOOKUP($A$2,Table1[[Practice no.]:[2]],32,FALSE)="N/A","",VLOOKUP($A$2,Table1[[Practice no.]:[2]],32,FALSE))</f>
        <v>#VALUE!</v>
      </c>
      <c r="F28" s="286" t="s">
        <v>45</v>
      </c>
      <c r="G28" s="287"/>
      <c r="H28" s="105" t="e">
        <f ca="1">IF(VLOOKUP($A$2,Table1[[Practice no.]:[8]],38,FALSE)="N/A","",VLOOKUP($A$2,Table1[[Practice no.]:[8]],38,FALSE))</f>
        <v>#VALUE!</v>
      </c>
      <c r="M28" s="107"/>
    </row>
    <row r="29" spans="1:14" ht="32.1" customHeight="1" thickBot="1">
      <c r="A29" s="294"/>
      <c r="C29" s="286" t="s">
        <v>46</v>
      </c>
      <c r="D29" s="287"/>
      <c r="E29" s="105" t="e">
        <f ca="1">IF(VLOOKUP($A$2,Table1[[Practice no.]:[3]],33,FALSE)="N/A","",VLOOKUP($A$2,Table1[[Practice no.]:[3]],33,FALSE))</f>
        <v>#VALUE!</v>
      </c>
      <c r="F29" s="286" t="s">
        <v>47</v>
      </c>
      <c r="G29" s="287"/>
      <c r="H29" s="105" t="e">
        <f ca="1">IF(VLOOKUP($A$2,Table1[[Practice no.]:[9]],39,FALSE)="N/A","",VLOOKUP($A$2,Table1[[Practice no.]:[9]],39,FALSE))</f>
        <v>#VALUE!</v>
      </c>
      <c r="M29" s="107"/>
    </row>
    <row r="30" spans="1:14" ht="32.1" customHeight="1" thickBot="1">
      <c r="A30" s="294"/>
      <c r="C30" s="286" t="s">
        <v>48</v>
      </c>
      <c r="D30" s="287"/>
      <c r="E30" s="105" t="e">
        <f ca="1">IF(VLOOKUP($A$2,Table1[[Practice no.]:[4]],34,FALSE)="N/A","",VLOOKUP($A$2,Table1[[Practice no.]:[4]],34,FALSE))</f>
        <v>#VALUE!</v>
      </c>
      <c r="F30" s="286" t="s">
        <v>49</v>
      </c>
      <c r="G30" s="287"/>
      <c r="H30" s="105" t="e">
        <f ca="1">IF(VLOOKUP($A$2,Table1[[Practice no.]:[10]],40,FALSE)="N/A","",VLOOKUP($A$2,Table1[[Practice no.]:[10]],40,FALSE))</f>
        <v>#VALUE!</v>
      </c>
      <c r="M30" s="107"/>
    </row>
    <row r="31" spans="1:14" ht="32.1" customHeight="1" thickBot="1">
      <c r="A31" s="294"/>
      <c r="C31" s="286" t="s">
        <v>50</v>
      </c>
      <c r="D31" s="287"/>
      <c r="E31" s="105" t="e">
        <f ca="1">IF(VLOOKUP($A$2,Table1[[Practice no.]:[5]],35,FALSE)="N/A","",VLOOKUP($A$2,Table1[[Practice no.]:[5]],35,FALSE))</f>
        <v>#VALUE!</v>
      </c>
      <c r="F31" s="286" t="s">
        <v>51</v>
      </c>
      <c r="G31" s="287"/>
      <c r="H31" s="105" t="e">
        <f ca="1">IF(VLOOKUP($A$2,Table1[[Practice no.]:[11]],41,FALSE)="N/A","",VLOOKUP($A$2,Table1[[Practice no.]:[11]],41,FALSE))</f>
        <v>#VALUE!</v>
      </c>
      <c r="M31" s="107"/>
    </row>
    <row r="32" spans="1:14" ht="32.1" customHeight="1" thickBot="1">
      <c r="A32" s="294"/>
      <c r="C32" s="286" t="s">
        <v>52</v>
      </c>
      <c r="D32" s="287"/>
      <c r="E32" s="105" t="e">
        <f ca="1">IF(VLOOKUP($A$2,Table1[[Practice no.]:[6]],36,FALSE)="N/A","",VLOOKUP($A$2,Table1[[Practice no.]:[6]],36,FALSE))</f>
        <v>#VALUE!</v>
      </c>
      <c r="F32" s="286" t="s">
        <v>53</v>
      </c>
      <c r="G32" s="287"/>
      <c r="H32" s="105" t="e">
        <f ca="1">IF(VLOOKUP($A$2,Table1[[Practice no.]:[12]],42,FALSE)="N/A","",VLOOKUP($A$2,Table1[[Practice no.]:[12]],42,FALSE))</f>
        <v>#VALUE!</v>
      </c>
      <c r="M32" s="107"/>
    </row>
    <row r="33" spans="1:14" ht="14.1" thickBot="1">
      <c r="A33" s="279"/>
      <c r="B33" s="288"/>
      <c r="C33" s="289"/>
      <c r="D33" s="289"/>
      <c r="E33" s="289"/>
      <c r="F33" s="289"/>
      <c r="G33" s="289"/>
      <c r="H33" s="289"/>
      <c r="I33" s="289"/>
      <c r="J33" s="289"/>
      <c r="K33" s="289"/>
      <c r="L33" s="289"/>
      <c r="M33" s="290"/>
      <c r="N33" s="125"/>
    </row>
    <row r="34" spans="1:14" ht="252.75" customHeight="1" thickBot="1">
      <c r="A34" s="92" t="s">
        <v>521</v>
      </c>
      <c r="B34" s="291" t="s">
        <v>990</v>
      </c>
      <c r="C34" s="292"/>
      <c r="D34" s="292"/>
      <c r="E34" s="292"/>
      <c r="F34" s="292"/>
      <c r="G34" s="292"/>
      <c r="H34" s="292"/>
      <c r="I34" s="292"/>
      <c r="J34" s="292"/>
      <c r="K34" s="292"/>
      <c r="L34" s="292"/>
      <c r="M34" s="293"/>
      <c r="N34" s="122"/>
    </row>
    <row r="35" spans="1:14" ht="80.849999999999994" customHeight="1">
      <c r="A35" s="278" t="s">
        <v>523</v>
      </c>
      <c r="B35" s="394" t="s">
        <v>991</v>
      </c>
      <c r="C35" s="362"/>
      <c r="D35" s="362"/>
      <c r="E35" s="362"/>
      <c r="F35" s="362"/>
      <c r="G35" s="362"/>
      <c r="H35" s="362"/>
      <c r="I35" s="362"/>
      <c r="J35" s="362"/>
      <c r="K35" s="362"/>
      <c r="L35" s="362"/>
      <c r="M35" s="363"/>
      <c r="N35" s="133"/>
    </row>
    <row r="36" spans="1:14" ht="193.35" customHeight="1" thickBot="1">
      <c r="A36" s="279"/>
      <c r="B36" s="364"/>
      <c r="C36" s="365"/>
      <c r="D36" s="365"/>
      <c r="E36" s="365"/>
      <c r="F36" s="365"/>
      <c r="G36" s="365"/>
      <c r="H36" s="365"/>
      <c r="I36" s="365"/>
      <c r="J36" s="365"/>
      <c r="K36" s="365"/>
      <c r="L36" s="365"/>
      <c r="M36" s="366"/>
      <c r="N36" s="133"/>
    </row>
  </sheetData>
  <sheetProtection sheet="1" objects="1" scenarios="1"/>
  <mergeCells count="49">
    <mergeCell ref="B2:M2"/>
    <mergeCell ref="O2:Q2"/>
    <mergeCell ref="S2:U2"/>
    <mergeCell ref="B3:M3"/>
    <mergeCell ref="A4:A14"/>
    <mergeCell ref="B4:M4"/>
    <mergeCell ref="C5:D6"/>
    <mergeCell ref="C7:D8"/>
    <mergeCell ref="F7:G7"/>
    <mergeCell ref="F8:G8"/>
    <mergeCell ref="C9:D10"/>
    <mergeCell ref="G9:H9"/>
    <mergeCell ref="G10:H10"/>
    <mergeCell ref="C11:D12"/>
    <mergeCell ref="F11:G11"/>
    <mergeCell ref="H11:I11"/>
    <mergeCell ref="F12:G12"/>
    <mergeCell ref="H12:I12"/>
    <mergeCell ref="B13:M13"/>
    <mergeCell ref="B14:M14"/>
    <mergeCell ref="A15:A17"/>
    <mergeCell ref="C29:D29"/>
    <mergeCell ref="B33:M33"/>
    <mergeCell ref="A18:A19"/>
    <mergeCell ref="B18:M19"/>
    <mergeCell ref="G23:L23"/>
    <mergeCell ref="B25:G25"/>
    <mergeCell ref="H25:L25"/>
    <mergeCell ref="A20:A25"/>
    <mergeCell ref="B21:F21"/>
    <mergeCell ref="H21:M21"/>
    <mergeCell ref="B22:G22"/>
    <mergeCell ref="B23:F23"/>
    <mergeCell ref="B34:M34"/>
    <mergeCell ref="A35:A36"/>
    <mergeCell ref="B35:M36"/>
    <mergeCell ref="F29:G29"/>
    <mergeCell ref="C30:D30"/>
    <mergeCell ref="F30:G30"/>
    <mergeCell ref="C31:D31"/>
    <mergeCell ref="F31:G31"/>
    <mergeCell ref="C32:D32"/>
    <mergeCell ref="F32:G32"/>
    <mergeCell ref="A26:A33"/>
    <mergeCell ref="B26:M26"/>
    <mergeCell ref="C27:D27"/>
    <mergeCell ref="F27:G27"/>
    <mergeCell ref="C28:D28"/>
    <mergeCell ref="F28:G28"/>
  </mergeCells>
  <pageMargins left="0.7" right="0.7" top="0.75" bottom="0.75" header="0.3" footer="0.3"/>
  <headerFooter>
    <oddFooter>&amp;C_x000D_&amp;1#&amp;"Calibri"&amp;8&amp;K000000 INTERNAL. This information is accessible to ADB Management and staff. It may be shared outside ADB with appropriate permission.</oddFooter>
  </headerFooter>
</worksheet>
</file>

<file path=xl/worksheets/sheet9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518DE6D-93E6-43AA-BABF-3B5FB7AF3792}">
  <sheetPr codeName="Sheet91"/>
  <dimension ref="A1:U36"/>
  <sheetViews>
    <sheetView topLeftCell="B1" zoomScale="85" zoomScaleNormal="85" workbookViewId="0">
      <pane ySplit="2" topLeftCell="A3" activePane="bottomLeft" state="frozen"/>
      <selection pane="bottomLeft" activeCell="A2" sqref="A2"/>
      <selection activeCell="A2" sqref="A2"/>
    </sheetView>
  </sheetViews>
  <sheetFormatPr defaultColWidth="8.85546875" defaultRowHeight="12.95"/>
  <cols>
    <col min="1" max="1" width="15.28515625" style="106" customWidth="1"/>
    <col min="2" max="13" width="11.85546875" style="106" customWidth="1"/>
    <col min="14" max="14" width="5.140625" style="106" customWidth="1"/>
    <col min="15" max="16" width="8.85546875" style="106"/>
    <col min="17" max="17" width="8.85546875" style="106" customWidth="1"/>
    <col min="18" max="18" width="2.28515625" style="106" customWidth="1"/>
    <col min="19" max="16384" width="8.85546875" style="106"/>
  </cols>
  <sheetData>
    <row r="1" spans="1:21" ht="14.1" thickBot="1"/>
    <row r="2" spans="1:21" ht="32.1" customHeight="1" thickBot="1">
      <c r="A2" s="89" t="e" cm="1">
        <f t="array" aca="1" ref="A2" ca="1">MID(CELL("filename",A2),FIND("]",CELL("filename",A2))+1,255)</f>
        <v>#VALUE!</v>
      </c>
      <c r="B2" s="318" t="e">
        <f ca="1">IF(VLOOKUP(A2,'Raw Data'!C6:D154,2,FALSE)="","",VLOOKUP(A2,'Raw Data'!C6:D154,2,FALSE))</f>
        <v>#VALUE!</v>
      </c>
      <c r="C2" s="319"/>
      <c r="D2" s="319"/>
      <c r="E2" s="319"/>
      <c r="F2" s="319"/>
      <c r="G2" s="319"/>
      <c r="H2" s="319"/>
      <c r="I2" s="319"/>
      <c r="J2" s="319"/>
      <c r="K2" s="319"/>
      <c r="L2" s="319"/>
      <c r="M2" s="320"/>
      <c r="N2" s="136"/>
      <c r="O2" s="386" t="str">
        <f>HYPERLINK("#'National level'!A15","Back to National level sheet")</f>
        <v>Back to National level sheet</v>
      </c>
      <c r="P2" s="321"/>
      <c r="Q2" s="321"/>
      <c r="S2" s="387" t="str">
        <f>HYPERLINK("#'Project level'!A21","Back to Project level sheet")</f>
        <v>Back to Project level sheet</v>
      </c>
      <c r="T2" s="387"/>
      <c r="U2" s="387"/>
    </row>
    <row r="3" spans="1:21" ht="174" customHeight="1" thickBot="1">
      <c r="A3" s="90" t="s">
        <v>500</v>
      </c>
      <c r="B3" s="323" t="s">
        <v>992</v>
      </c>
      <c r="C3" s="324"/>
      <c r="D3" s="324"/>
      <c r="E3" s="324"/>
      <c r="F3" s="324"/>
      <c r="G3" s="324"/>
      <c r="H3" s="324"/>
      <c r="I3" s="324"/>
      <c r="J3" s="324"/>
      <c r="K3" s="324"/>
      <c r="L3" s="324"/>
      <c r="M3" s="325"/>
      <c r="N3" s="122"/>
    </row>
    <row r="4" spans="1:21" ht="14.1" thickBot="1">
      <c r="A4" s="278" t="s">
        <v>502</v>
      </c>
      <c r="B4" s="295"/>
      <c r="C4" s="296"/>
      <c r="D4" s="296"/>
      <c r="E4" s="296"/>
      <c r="F4" s="296"/>
      <c r="G4" s="296"/>
      <c r="H4" s="296"/>
      <c r="I4" s="296"/>
      <c r="J4" s="296"/>
      <c r="K4" s="296"/>
      <c r="L4" s="296"/>
      <c r="M4" s="297"/>
      <c r="N4" s="125"/>
    </row>
    <row r="5" spans="1:21" ht="26.85" customHeight="1" thickBot="1">
      <c r="A5" s="294"/>
      <c r="C5" s="326" t="s">
        <v>77</v>
      </c>
      <c r="D5" s="327"/>
      <c r="E5" s="93" t="s">
        <v>78</v>
      </c>
      <c r="F5" s="93" t="s">
        <v>79</v>
      </c>
      <c r="G5" s="93" t="s">
        <v>80</v>
      </c>
      <c r="H5" s="93" t="s">
        <v>81</v>
      </c>
      <c r="I5" s="93" t="s">
        <v>82</v>
      </c>
      <c r="M5" s="107"/>
    </row>
    <row r="6" spans="1:21" ht="15" thickBot="1">
      <c r="A6" s="294"/>
      <c r="C6" s="328"/>
      <c r="D6" s="329"/>
      <c r="E6" s="94" t="e">
        <f ca="1">IF(VLOOKUP($A$2,Table1[[Practice no.]:[Mt]],3,FALSE)="N/A","",VLOOKUP($A$2,Table1[[Practice no.]:[Mt]],3,FALSE))</f>
        <v>#VALUE!</v>
      </c>
      <c r="F6" s="94" t="e">
        <f ca="1">IF(VLOOKUP($A$2,Table1[[Practice no.]:[F]],4,FALSE)="N/A","",VLOOKUP($A$2,Table1[[Practice no.]:[F]],4,FALSE))</f>
        <v>#VALUE!</v>
      </c>
      <c r="G6" s="94" t="e">
        <f ca="1">IF(VLOOKUP($A$2,Table1[[Practice no.]:[A]],5,FALSE)="N/A","",VLOOKUP($A$2,Table1[[Practice no.]:[A]],5,FALSE))</f>
        <v>#VALUE!</v>
      </c>
      <c r="H6" s="94" t="e">
        <f ca="1">IF(VLOOKUP($A$2,Table1[[Practice no.]:[T]],6,FALSE)="N/A","",VLOOKUP($A$2,Table1[[Practice no.]:[T]],6,FALSE))</f>
        <v>#VALUE!</v>
      </c>
      <c r="I6" s="94" t="e">
        <f ca="1">IF(VLOOKUP($A$2,Table1[[Practice no.]:[PI]],7,FALSE)="N/A","",VLOOKUP($A$2,Table1[[Practice no.]:[PI]],7,FALSE))</f>
        <v>#VALUE!</v>
      </c>
      <c r="M6" s="107"/>
    </row>
    <row r="7" spans="1:21" ht="26.85" customHeight="1" thickBot="1">
      <c r="A7" s="294"/>
      <c r="C7" s="326" t="s">
        <v>83</v>
      </c>
      <c r="D7" s="327"/>
      <c r="E7" s="95" t="s">
        <v>84</v>
      </c>
      <c r="F7" s="330" t="s">
        <v>85</v>
      </c>
      <c r="G7" s="331"/>
      <c r="H7" s="95" t="s">
        <v>86</v>
      </c>
      <c r="I7" s="95" t="s">
        <v>87</v>
      </c>
      <c r="M7" s="107"/>
    </row>
    <row r="8" spans="1:21" ht="15" thickBot="1">
      <c r="A8" s="294"/>
      <c r="C8" s="328"/>
      <c r="D8" s="329"/>
      <c r="E8" s="94" t="e">
        <f ca="1">IF(VLOOKUP($A$2,Table1[[Practice no.]:[LR]],8,FALSE)="N/A","",VLOOKUP(A$2,Table1[[Practice no.]:[LR]],8,FALSE))</f>
        <v>#VALUE!</v>
      </c>
      <c r="F8" s="311" t="e">
        <f ca="1">IF(VLOOKUP($A$2,Table1[[Practice no.]:[PH]],9,FALSE)="N/A","",VLOOKUP($A$2,Table1[[Practice no.]:[PH]],9,FALSE))</f>
        <v>#VALUE!</v>
      </c>
      <c r="G8" s="312"/>
      <c r="H8" s="94" t="e">
        <f ca="1">IF(VLOOKUP($A$2,Table1[[Practice no.]:[EH]],10,FALSE)="N/A","",VLOOKUP($A$2,Table1[[Practice no.]:[EH]],10,FALSE))</f>
        <v>#VALUE!</v>
      </c>
      <c r="I8" s="94" t="e">
        <f ca="1">IF(VLOOKUP($A$2,Table1[[Practice no.]:[UR]],11,FALSE)="N/A","",VLOOKUP($A$2,Table1[[Practice no.]:[UR]],11,FALSE))</f>
        <v>#VALUE!</v>
      </c>
      <c r="M8" s="107"/>
    </row>
    <row r="9" spans="1:21" ht="26.85" customHeight="1" thickBot="1">
      <c r="A9" s="294"/>
      <c r="C9" s="332" t="s">
        <v>88</v>
      </c>
      <c r="D9" s="333"/>
      <c r="E9" s="95" t="s">
        <v>89</v>
      </c>
      <c r="F9" s="95" t="s">
        <v>90</v>
      </c>
      <c r="G9" s="330" t="s">
        <v>91</v>
      </c>
      <c r="H9" s="331"/>
      <c r="I9" s="95" t="s">
        <v>92</v>
      </c>
      <c r="M9" s="107"/>
    </row>
    <row r="10" spans="1:21" ht="15" thickBot="1">
      <c r="A10" s="294"/>
      <c r="C10" s="334"/>
      <c r="D10" s="335"/>
      <c r="E10" s="94" t="e">
        <f ca="1">IF(VLOOKUP($A$2,Table1[[Practice no.]:[P]],12,FALSE)="N/A","",VLOOKUP($A$2,Table1[[Practice no.]:[P]],12,FALSE))</f>
        <v>#VALUE!</v>
      </c>
      <c r="F10" s="94" t="e">
        <f ca="1">IF(VLOOKUP($A$2,Table1[[Practice no.]:[D]],13,FALSE)="N/A","",VLOOKUP($A$2,Table1[[Practice no.]:[D]],13,FALSE))</f>
        <v>#VALUE!</v>
      </c>
      <c r="G10" s="313" t="e">
        <f ca="1">IF(VLOOKUP($A$2,Table1[[Practice no.]:[C]],14,FALSE)="N/A","",VLOOKUP($A$2,Table1[[Practice no.]:[C]],14,FALSE))</f>
        <v>#VALUE!</v>
      </c>
      <c r="H10" s="314"/>
      <c r="I10" s="96" t="e">
        <f ca="1">IF(VLOOKUP($A$2,Table1[[Practice no.]:[M]],15,FALSE)="N/A","",VLOOKUP($A$2,Table1[[Practice no.]:[M]],15,FALSE))</f>
        <v>#VALUE!</v>
      </c>
      <c r="M10" s="107"/>
    </row>
    <row r="11" spans="1:21" ht="14.1" customHeight="1" thickBot="1">
      <c r="A11" s="294"/>
      <c r="C11" s="332" t="s">
        <v>93</v>
      </c>
      <c r="D11" s="333"/>
      <c r="E11" s="95" t="s">
        <v>94</v>
      </c>
      <c r="F11" s="330" t="s">
        <v>95</v>
      </c>
      <c r="G11" s="331"/>
      <c r="H11" s="330" t="s">
        <v>96</v>
      </c>
      <c r="I11" s="331"/>
      <c r="M11" s="107"/>
    </row>
    <row r="12" spans="1:21" ht="15" thickBot="1">
      <c r="A12" s="294"/>
      <c r="C12" s="334"/>
      <c r="D12" s="335"/>
      <c r="E12" s="94" t="e">
        <f ca="1">IF(VLOOKUP($A$2,Table1[[Practice no.]:[In]],16,FALSE)="N/A","",VLOOKUP($A$2,Table1[[Practice no.]:[In]],16,FALSE))</f>
        <v>#VALUE!</v>
      </c>
      <c r="F12" s="311" t="e">
        <f ca="1">IF(VLOOKUP($A$2,Table1[[Practice no.]:[Pr]],17,FALSE)="N/A","",VLOOKUP($A$2,Table1[[Practice no.]:[Pr]],17,FALSE))</f>
        <v>#VALUE!</v>
      </c>
      <c r="G12" s="312"/>
      <c r="H12" s="313" t="e">
        <f ca="1">IF(VLOOKUP($A$2,Table1[[Practice no.]:[Tr]],18,FALSE)="N/A","",VLOOKUP($A$2,Table1[[Practice no.]:[Tr]],18,FALSE))</f>
        <v>#VALUE!</v>
      </c>
      <c r="I12" s="314"/>
      <c r="M12" s="107"/>
    </row>
    <row r="13" spans="1:21">
      <c r="A13" s="294"/>
      <c r="B13" s="315"/>
      <c r="C13" s="316"/>
      <c r="D13" s="316"/>
      <c r="E13" s="316"/>
      <c r="F13" s="316"/>
      <c r="G13" s="316"/>
      <c r="H13" s="316"/>
      <c r="I13" s="316"/>
      <c r="J13" s="316"/>
      <c r="K13" s="316"/>
      <c r="L13" s="316"/>
      <c r="M13" s="317"/>
      <c r="N13" s="125"/>
    </row>
    <row r="14" spans="1:21" ht="14.1" thickBot="1">
      <c r="A14" s="279"/>
      <c r="B14" s="288"/>
      <c r="C14" s="289"/>
      <c r="D14" s="289"/>
      <c r="E14" s="289"/>
      <c r="F14" s="289"/>
      <c r="G14" s="289"/>
      <c r="H14" s="289"/>
      <c r="I14" s="289"/>
      <c r="J14" s="289"/>
      <c r="K14" s="289"/>
      <c r="L14" s="289"/>
      <c r="M14" s="290"/>
      <c r="N14" s="125"/>
    </row>
    <row r="15" spans="1:21">
      <c r="A15" s="278" t="s">
        <v>503</v>
      </c>
      <c r="B15" s="97">
        <v>1</v>
      </c>
      <c r="C15" s="97">
        <v>2</v>
      </c>
      <c r="D15" s="97">
        <v>3</v>
      </c>
      <c r="E15" s="98">
        <v>4</v>
      </c>
      <c r="F15" s="98">
        <v>5</v>
      </c>
      <c r="G15" s="98">
        <v>6</v>
      </c>
      <c r="H15" s="99">
        <v>7</v>
      </c>
      <c r="I15" s="99">
        <v>8</v>
      </c>
      <c r="J15" s="99">
        <v>9</v>
      </c>
      <c r="K15" s="100">
        <v>10</v>
      </c>
      <c r="L15" s="100">
        <v>11</v>
      </c>
      <c r="M15" s="100">
        <v>12</v>
      </c>
      <c r="N15" s="137"/>
    </row>
    <row r="16" spans="1:21" ht="17.100000000000001" thickBot="1">
      <c r="A16" s="294"/>
      <c r="B16" s="101" t="s">
        <v>504</v>
      </c>
      <c r="C16" s="101" t="s">
        <v>505</v>
      </c>
      <c r="D16" s="101" t="s">
        <v>506</v>
      </c>
      <c r="E16" s="102" t="s">
        <v>507</v>
      </c>
      <c r="F16" s="102" t="s">
        <v>508</v>
      </c>
      <c r="G16" s="102" t="s">
        <v>509</v>
      </c>
      <c r="H16" s="103" t="s">
        <v>510</v>
      </c>
      <c r="I16" s="103" t="s">
        <v>511</v>
      </c>
      <c r="J16" s="103" t="s">
        <v>512</v>
      </c>
      <c r="K16" s="104" t="s">
        <v>513</v>
      </c>
      <c r="L16" s="104" t="s">
        <v>514</v>
      </c>
      <c r="M16" s="104" t="s">
        <v>515</v>
      </c>
      <c r="N16" s="137"/>
    </row>
    <row r="17" spans="1:14" ht="23.1" customHeight="1" thickBot="1">
      <c r="A17" s="279"/>
      <c r="B17" s="112" t="e">
        <f ca="1">IF(VLOOKUP($A$2,Table1[[Practice no.]:[ 1 C02]],19,FALSE)="N/A","",VLOOKUP(VLOOKUP($A$2,Table1[[Practice no.]:[ 1 C02]],19,FALSE),List!$A$2:$B$3,2,FALSE))</f>
        <v>#VALUE!</v>
      </c>
      <c r="C17" s="112" t="e">
        <f ca="1">IF(VLOOKUP($A$2,Table1[[Practice no.]:[2 Res]],20,FALSE)="N/A","",VLOOKUP(VLOOKUP($A$2,Table1[[Practice no.]:[2 Res]],20,FALSE),List!$A$2:$B$3,2,FALSE))</f>
        <v>#VALUE!</v>
      </c>
      <c r="D17" s="112" t="e">
        <f ca="1">IF(VLOOKUP($A$2,Table1[[Practice no.]:[3 W&amp;L]],21,FALSE)="N/A","",VLOOKUP(VLOOKUP($A$2,Table1[[Practice no.]:[3 W&amp;L]],21,FALSE),List!$A$2:$B$3,2,FALSE))</f>
        <v>#VALUE!</v>
      </c>
      <c r="E17" s="112" t="e">
        <f ca="1">IF(VLOOKUP($A$2,Table1[[Practice no.]:[4 
Pol]],22,FALSE)="N/A","",VLOOKUP(VLOOKUP($A$2,Table1[[Practice no.]:[4 
Pol]],22,FALSE),List!$A$2:$B$3,2,FALSE))</f>
        <v>#VALUE!</v>
      </c>
      <c r="F17" s="112" t="e">
        <f ca="1">IF(VLOOKUP($A$2,Table1[[Practice no.]:[5 QoL]],23,FALSE)="N/A","",VLOOKUP(VLOOKUP($A$2,Table1[[Practice no.]:[5 QoL]],23,FALSE),List!$A$2:$B$3,2,FALSE))</f>
        <v>#VALUE!</v>
      </c>
      <c r="G17" s="112" t="e">
        <f ca="1">IF(VLOOKUP($A$2,Table1[[Practice no.]:[6 
Bio]],24,FALSE)="N/A","",VLOOKUP(VLOOKUP($A$2,Table1[[Practice no.]:[6 
Bio]],24,FALSE),List!$A$2:$B$3,2,FALSE))</f>
        <v>#VALUE!</v>
      </c>
      <c r="H17" s="112" t="e">
        <f ca="1">IF(VLOOKUP($A$2,Table1[[Practice no.]:[7 
Dis]],25,FALSE)="N/A","",VLOOKUP(VLOOKUP($A$2,Table1[[Practice no.]:[7 
Dis]],25,FALSE),List!$A$2:$B$3,2,FALSE))</f>
        <v>#VALUE!</v>
      </c>
      <c r="I17" s="112" t="e">
        <f ca="1">IF(VLOOKUP($A$2,Table1[[Practice no.]:[8 
Mat]],26,FALSE)="N/A","",VLOOKUP(VLOOKUP($A$2,Table1[[Practice no.]:[8 
Mat]],26,FALSE),List!$A$2:$B$3,2,FALSE))</f>
        <v>#VALUE!</v>
      </c>
      <c r="J17" s="112" t="e">
        <f ca="1">IF(VLOOKUP($A$2,Table1[[Practice no.]:[9 
Inc]],27,FALSE)="N/A","",VLOOKUP(VLOOKUP($A$2,Table1[[Practice no.]:[9 
Inc]],27,FALSE),List!$A$2:$B$3,2,FALSE))</f>
        <v>#VALUE!</v>
      </c>
      <c r="K17" s="112" t="e">
        <f ca="1">IF(VLOOKUP($A$2,Table1[[Practice no.]:[10 Con]],28,FALSE)="N/A","",VLOOKUP(VLOOKUP($A$2,Table1[[Practice no.]:[10 Con]],28,FALSE),List!$A$2:$B$3,2,FALSE))</f>
        <v>#VALUE!</v>
      </c>
      <c r="L17" s="112" t="e">
        <f ca="1">IF(VLOOKUP($A$2,Table1[[Practice no.]:[11 Saf]],29,FALSE)="N/A","",VLOOKUP(VLOOKUP($A$2,Table1[[Practice no.]:[11 Saf]],29,FALSE),List!$A$2:$B$3,2,FALSE))</f>
        <v>#VALUE!</v>
      </c>
      <c r="M17" s="112" t="e">
        <f ca="1">IF(VLOOKUP($A$2,Table1[[Practice no.]:[12 Aff]],30,FALSE)="N/A","",VLOOKUP(VLOOKUP($A$2,Table1[[Practice no.]:[12 Aff]],30,FALSE),List!$A$2:$B$3,2,FALSE))</f>
        <v>#VALUE!</v>
      </c>
      <c r="N17" s="138"/>
    </row>
    <row r="18" spans="1:14" ht="125.85" customHeight="1">
      <c r="A18" s="278" t="s">
        <v>516</v>
      </c>
      <c r="B18" s="298" t="s">
        <v>993</v>
      </c>
      <c r="C18" s="299"/>
      <c r="D18" s="299"/>
      <c r="E18" s="299"/>
      <c r="F18" s="299"/>
      <c r="G18" s="299"/>
      <c r="H18" s="299"/>
      <c r="I18" s="299"/>
      <c r="J18" s="299"/>
      <c r="K18" s="299"/>
      <c r="L18" s="299"/>
      <c r="M18" s="300"/>
      <c r="N18" s="133"/>
    </row>
    <row r="19" spans="1:14" ht="285.75" customHeight="1" thickBot="1">
      <c r="A19" s="279"/>
      <c r="B19" s="301"/>
      <c r="C19" s="302"/>
      <c r="D19" s="302"/>
      <c r="E19" s="302"/>
      <c r="F19" s="302"/>
      <c r="G19" s="302"/>
      <c r="H19" s="302"/>
      <c r="I19" s="302"/>
      <c r="J19" s="302"/>
      <c r="K19" s="302"/>
      <c r="L19" s="302"/>
      <c r="M19" s="303"/>
      <c r="N19" s="133"/>
    </row>
    <row r="20" spans="1:14" ht="238.35" customHeight="1">
      <c r="A20" s="304" t="s">
        <v>518</v>
      </c>
      <c r="B20" s="120"/>
      <c r="C20" s="121"/>
      <c r="D20" s="121"/>
      <c r="E20" s="121"/>
      <c r="F20" s="121"/>
      <c r="G20" s="121"/>
      <c r="H20" s="121"/>
      <c r="I20" s="121"/>
      <c r="J20" s="121"/>
      <c r="K20" s="121"/>
      <c r="L20" s="121"/>
      <c r="M20" s="124"/>
      <c r="N20" s="134"/>
    </row>
    <row r="21" spans="1:14">
      <c r="A21" s="338"/>
      <c r="B21" s="390"/>
      <c r="C21" s="388"/>
      <c r="D21" s="388"/>
      <c r="E21" s="388"/>
      <c r="F21" s="388"/>
      <c r="G21" s="122"/>
      <c r="H21" s="337"/>
      <c r="I21" s="337"/>
      <c r="J21" s="337"/>
      <c r="K21" s="337"/>
      <c r="L21" s="337"/>
      <c r="M21" s="343"/>
      <c r="N21" s="127"/>
    </row>
    <row r="22" spans="1:14">
      <c r="A22" s="338"/>
      <c r="B22" s="336"/>
      <c r="C22" s="337"/>
      <c r="D22" s="337"/>
      <c r="E22" s="337"/>
      <c r="F22" s="337"/>
      <c r="G22" s="337"/>
      <c r="H22" s="119"/>
      <c r="I22" s="119"/>
      <c r="J22" s="122"/>
      <c r="K22" s="116"/>
      <c r="L22" s="116"/>
      <c r="M22" s="117"/>
      <c r="N22" s="116"/>
    </row>
    <row r="23" spans="1:14">
      <c r="A23" s="338"/>
      <c r="B23" s="336"/>
      <c r="C23" s="337"/>
      <c r="D23" s="337"/>
      <c r="E23" s="337"/>
      <c r="F23" s="337"/>
      <c r="G23" s="337"/>
      <c r="H23" s="337"/>
      <c r="I23" s="337"/>
      <c r="J23" s="337"/>
      <c r="K23" s="337"/>
      <c r="L23" s="337"/>
      <c r="M23" s="123"/>
      <c r="N23" s="116"/>
    </row>
    <row r="24" spans="1:14">
      <c r="A24" s="338"/>
      <c r="B24" s="118"/>
      <c r="C24" s="119"/>
      <c r="D24" s="119"/>
      <c r="E24" s="119"/>
      <c r="F24" s="119"/>
      <c r="G24" s="119"/>
      <c r="H24" s="119"/>
      <c r="I24" s="119"/>
      <c r="J24" s="122"/>
      <c r="K24" s="116"/>
      <c r="L24" s="116"/>
      <c r="M24" s="117"/>
      <c r="N24" s="116"/>
    </row>
    <row r="25" spans="1:14" ht="14.1" thickBot="1">
      <c r="A25" s="305"/>
      <c r="B25" s="339"/>
      <c r="C25" s="340"/>
      <c r="D25" s="340"/>
      <c r="E25" s="340"/>
      <c r="F25" s="340"/>
      <c r="G25" s="340"/>
      <c r="H25" s="340"/>
      <c r="I25" s="340"/>
      <c r="J25" s="340"/>
      <c r="K25" s="340"/>
      <c r="L25" s="340"/>
      <c r="M25" s="176"/>
      <c r="N25" s="119"/>
    </row>
    <row r="26" spans="1:14" ht="8.85" customHeight="1" thickBot="1">
      <c r="A26" s="278" t="s">
        <v>57</v>
      </c>
      <c r="B26" s="295"/>
      <c r="C26" s="296"/>
      <c r="D26" s="296"/>
      <c r="E26" s="296"/>
      <c r="F26" s="296"/>
      <c r="G26" s="296"/>
      <c r="H26" s="296"/>
      <c r="I26" s="296"/>
      <c r="J26" s="296"/>
      <c r="K26" s="296"/>
      <c r="L26" s="296"/>
      <c r="M26" s="297"/>
      <c r="N26" s="125"/>
    </row>
    <row r="27" spans="1:14" ht="32.1" customHeight="1" thickBot="1">
      <c r="A27" s="294"/>
      <c r="C27" s="286" t="s">
        <v>42</v>
      </c>
      <c r="D27" s="287"/>
      <c r="E27" s="105" t="e">
        <f ca="1">IF(VLOOKUP($A$2,Table1[[Practice no.]:[1]],31,FALSE)="N/A","",VLOOKUP($A$2,Table1[[Practice no.]:[1]],31,FALSE))</f>
        <v>#VALUE!</v>
      </c>
      <c r="F27" s="286" t="s">
        <v>520</v>
      </c>
      <c r="G27" s="287"/>
      <c r="H27" s="105" t="e">
        <f ca="1">IF(VLOOKUP($A$2,Table1[[Practice no.]:[7]],37,FALSE)="N/A","",VLOOKUP($A$2,Table1[[Practice no.]:[7]],37,FALSE))</f>
        <v>#VALUE!</v>
      </c>
      <c r="M27" s="107"/>
    </row>
    <row r="28" spans="1:14" ht="32.1" customHeight="1" thickBot="1">
      <c r="A28" s="294"/>
      <c r="C28" s="286" t="s">
        <v>44</v>
      </c>
      <c r="D28" s="287"/>
      <c r="E28" s="105" t="e">
        <f ca="1">IF(VLOOKUP($A$2,Table1[[Practice no.]:[2]],32,FALSE)="N/A","",VLOOKUP($A$2,Table1[[Practice no.]:[2]],32,FALSE))</f>
        <v>#VALUE!</v>
      </c>
      <c r="F28" s="286" t="s">
        <v>45</v>
      </c>
      <c r="G28" s="287"/>
      <c r="H28" s="105" t="e">
        <f ca="1">IF(VLOOKUP($A$2,Table1[[Practice no.]:[8]],38,FALSE)="N/A","",VLOOKUP($A$2,Table1[[Practice no.]:[8]],38,FALSE))</f>
        <v>#VALUE!</v>
      </c>
      <c r="M28" s="107"/>
    </row>
    <row r="29" spans="1:14" ht="32.1" customHeight="1" thickBot="1">
      <c r="A29" s="294"/>
      <c r="C29" s="286" t="s">
        <v>46</v>
      </c>
      <c r="D29" s="287"/>
      <c r="E29" s="105" t="e">
        <f ca="1">IF(VLOOKUP($A$2,Table1[[Practice no.]:[3]],33,FALSE)="N/A","",VLOOKUP($A$2,Table1[[Practice no.]:[3]],33,FALSE))</f>
        <v>#VALUE!</v>
      </c>
      <c r="F29" s="286" t="s">
        <v>47</v>
      </c>
      <c r="G29" s="287"/>
      <c r="H29" s="105" t="e">
        <f ca="1">IF(VLOOKUP($A$2,Table1[[Practice no.]:[9]],39,FALSE)="N/A","",VLOOKUP($A$2,Table1[[Practice no.]:[9]],39,FALSE))</f>
        <v>#VALUE!</v>
      </c>
      <c r="M29" s="107"/>
    </row>
    <row r="30" spans="1:14" ht="32.1" customHeight="1" thickBot="1">
      <c r="A30" s="294"/>
      <c r="C30" s="286" t="s">
        <v>48</v>
      </c>
      <c r="D30" s="287"/>
      <c r="E30" s="105" t="e">
        <f ca="1">IF(VLOOKUP($A$2,Table1[[Practice no.]:[4]],34,FALSE)="N/A","",VLOOKUP($A$2,Table1[[Practice no.]:[4]],34,FALSE))</f>
        <v>#VALUE!</v>
      </c>
      <c r="F30" s="286" t="s">
        <v>49</v>
      </c>
      <c r="G30" s="287"/>
      <c r="H30" s="105" t="e">
        <f ca="1">IF(VLOOKUP($A$2,Table1[[Practice no.]:[10]],40,FALSE)="N/A","",VLOOKUP($A$2,Table1[[Practice no.]:[10]],40,FALSE))</f>
        <v>#VALUE!</v>
      </c>
      <c r="M30" s="107"/>
    </row>
    <row r="31" spans="1:14" ht="32.1" customHeight="1" thickBot="1">
      <c r="A31" s="294"/>
      <c r="C31" s="286" t="s">
        <v>50</v>
      </c>
      <c r="D31" s="287"/>
      <c r="E31" s="105" t="e">
        <f ca="1">IF(VLOOKUP($A$2,Table1[[Practice no.]:[5]],35,FALSE)="N/A","",VLOOKUP($A$2,Table1[[Practice no.]:[5]],35,FALSE))</f>
        <v>#VALUE!</v>
      </c>
      <c r="F31" s="286" t="s">
        <v>51</v>
      </c>
      <c r="G31" s="287"/>
      <c r="H31" s="105" t="e">
        <f ca="1">IF(VLOOKUP($A$2,Table1[[Practice no.]:[11]],41,FALSE)="N/A","",VLOOKUP($A$2,Table1[[Practice no.]:[11]],41,FALSE))</f>
        <v>#VALUE!</v>
      </c>
      <c r="M31" s="107"/>
    </row>
    <row r="32" spans="1:14" ht="32.1" customHeight="1" thickBot="1">
      <c r="A32" s="294"/>
      <c r="C32" s="286" t="s">
        <v>52</v>
      </c>
      <c r="D32" s="287"/>
      <c r="E32" s="105" t="e">
        <f ca="1">IF(VLOOKUP($A$2,Table1[[Practice no.]:[6]],36,FALSE)="N/A","",VLOOKUP($A$2,Table1[[Practice no.]:[6]],36,FALSE))</f>
        <v>#VALUE!</v>
      </c>
      <c r="F32" s="286" t="s">
        <v>53</v>
      </c>
      <c r="G32" s="287"/>
      <c r="H32" s="105" t="e">
        <f ca="1">IF(VLOOKUP($A$2,Table1[[Practice no.]:[12]],42,FALSE)="N/A","",VLOOKUP($A$2,Table1[[Practice no.]:[12]],42,FALSE))</f>
        <v>#VALUE!</v>
      </c>
      <c r="M32" s="107"/>
    </row>
    <row r="33" spans="1:14" ht="14.1" thickBot="1">
      <c r="A33" s="279"/>
      <c r="B33" s="288"/>
      <c r="C33" s="289"/>
      <c r="D33" s="289"/>
      <c r="E33" s="289"/>
      <c r="F33" s="289"/>
      <c r="G33" s="289"/>
      <c r="H33" s="289"/>
      <c r="I33" s="289"/>
      <c r="J33" s="289"/>
      <c r="K33" s="289"/>
      <c r="L33" s="289"/>
      <c r="M33" s="290"/>
      <c r="N33" s="125"/>
    </row>
    <row r="34" spans="1:14" ht="252.75" customHeight="1" thickBot="1">
      <c r="A34" s="92" t="s">
        <v>521</v>
      </c>
      <c r="B34" s="291" t="s">
        <v>994</v>
      </c>
      <c r="C34" s="292"/>
      <c r="D34" s="292"/>
      <c r="E34" s="292"/>
      <c r="F34" s="292"/>
      <c r="G34" s="292"/>
      <c r="H34" s="292"/>
      <c r="I34" s="292"/>
      <c r="J34" s="292"/>
      <c r="K34" s="292"/>
      <c r="L34" s="292"/>
      <c r="M34" s="293"/>
      <c r="N34" s="122"/>
    </row>
    <row r="35" spans="1:14" ht="80.849999999999994" customHeight="1">
      <c r="A35" s="278" t="s">
        <v>523</v>
      </c>
      <c r="B35" s="394" t="s">
        <v>995</v>
      </c>
      <c r="C35" s="362"/>
      <c r="D35" s="362"/>
      <c r="E35" s="362"/>
      <c r="F35" s="362"/>
      <c r="G35" s="362"/>
      <c r="H35" s="362"/>
      <c r="I35" s="362"/>
      <c r="J35" s="362"/>
      <c r="K35" s="362"/>
      <c r="L35" s="362"/>
      <c r="M35" s="363"/>
      <c r="N35" s="133"/>
    </row>
    <row r="36" spans="1:14" ht="193.35" customHeight="1" thickBot="1">
      <c r="A36" s="279"/>
      <c r="B36" s="364"/>
      <c r="C36" s="365"/>
      <c r="D36" s="365"/>
      <c r="E36" s="365"/>
      <c r="F36" s="365"/>
      <c r="G36" s="365"/>
      <c r="H36" s="365"/>
      <c r="I36" s="365"/>
      <c r="J36" s="365"/>
      <c r="K36" s="365"/>
      <c r="L36" s="365"/>
      <c r="M36" s="366"/>
      <c r="N36" s="133"/>
    </row>
  </sheetData>
  <sheetProtection sheet="1" objects="1" scenarios="1"/>
  <mergeCells count="49">
    <mergeCell ref="B2:M2"/>
    <mergeCell ref="O2:Q2"/>
    <mergeCell ref="S2:U2"/>
    <mergeCell ref="B3:M3"/>
    <mergeCell ref="A4:A14"/>
    <mergeCell ref="B4:M4"/>
    <mergeCell ref="C5:D6"/>
    <mergeCell ref="C7:D8"/>
    <mergeCell ref="F7:G7"/>
    <mergeCell ref="F8:G8"/>
    <mergeCell ref="C9:D10"/>
    <mergeCell ref="G9:H9"/>
    <mergeCell ref="G10:H10"/>
    <mergeCell ref="C11:D12"/>
    <mergeCell ref="F11:G11"/>
    <mergeCell ref="H11:I11"/>
    <mergeCell ref="F12:G12"/>
    <mergeCell ref="H12:I12"/>
    <mergeCell ref="B13:M13"/>
    <mergeCell ref="B14:M14"/>
    <mergeCell ref="A15:A17"/>
    <mergeCell ref="C29:D29"/>
    <mergeCell ref="B33:M33"/>
    <mergeCell ref="A18:A19"/>
    <mergeCell ref="B18:M19"/>
    <mergeCell ref="G23:L23"/>
    <mergeCell ref="B25:G25"/>
    <mergeCell ref="H25:L25"/>
    <mergeCell ref="A20:A25"/>
    <mergeCell ref="B21:F21"/>
    <mergeCell ref="H21:M21"/>
    <mergeCell ref="B22:G22"/>
    <mergeCell ref="B23:F23"/>
    <mergeCell ref="B34:M34"/>
    <mergeCell ref="A35:A36"/>
    <mergeCell ref="B35:M36"/>
    <mergeCell ref="F29:G29"/>
    <mergeCell ref="C30:D30"/>
    <mergeCell ref="F30:G30"/>
    <mergeCell ref="C31:D31"/>
    <mergeCell ref="F31:G31"/>
    <mergeCell ref="C32:D32"/>
    <mergeCell ref="F32:G32"/>
    <mergeCell ref="A26:A33"/>
    <mergeCell ref="B26:M26"/>
    <mergeCell ref="C27:D27"/>
    <mergeCell ref="F27:G27"/>
    <mergeCell ref="C28:D28"/>
    <mergeCell ref="F28:G28"/>
  </mergeCells>
  <pageMargins left="0.7" right="0.7" top="0.75" bottom="0.75" header="0.3" footer="0.3"/>
  <headerFooter>
    <oddFooter>&amp;C_x000D_&amp;1#&amp;"Calibri"&amp;8&amp;K000000 INTERNAL. This information is accessible to ADB Management and staff. It may be shared outside ADB with appropriate permission.</oddFooter>
  </headerFooter>
  <drawing r:id="rId1"/>
</worksheet>
</file>

<file path=xl/worksheets/sheet9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D123C74-D27B-4726-B51B-1B627ED75B31}">
  <sheetPr codeName="Sheet92"/>
  <dimension ref="A1:U36"/>
  <sheetViews>
    <sheetView zoomScale="70" zoomScaleNormal="70" workbookViewId="0">
      <pane ySplit="2" topLeftCell="A34" activePane="bottomLeft" state="frozen"/>
      <selection pane="bottomLeft" activeCell="A2" sqref="A2"/>
      <selection activeCell="A2" sqref="A2"/>
    </sheetView>
  </sheetViews>
  <sheetFormatPr defaultColWidth="8.85546875" defaultRowHeight="12.95"/>
  <cols>
    <col min="1" max="1" width="15.28515625" style="106" customWidth="1"/>
    <col min="2" max="13" width="11.85546875" style="106" customWidth="1"/>
    <col min="14" max="14" width="5.140625" style="106" customWidth="1"/>
    <col min="15" max="16" width="8.85546875" style="106"/>
    <col min="17" max="17" width="8.85546875" style="106" customWidth="1"/>
    <col min="18" max="18" width="2.28515625" style="106" customWidth="1"/>
    <col min="19" max="16384" width="8.85546875" style="106"/>
  </cols>
  <sheetData>
    <row r="1" spans="1:21" ht="14.1" thickBot="1"/>
    <row r="2" spans="1:21" ht="32.1" customHeight="1" thickBot="1">
      <c r="A2" s="89" t="e" cm="1">
        <f t="array" aca="1" ref="A2" ca="1">MID(CELL("filename",A2),FIND("]",CELL("filename",A2))+1,255)</f>
        <v>#VALUE!</v>
      </c>
      <c r="B2" s="318" t="e">
        <f ca="1">IF(VLOOKUP(A2,'Raw Data'!C6:D154,2,FALSE)="","",VLOOKUP(A2,'Raw Data'!C6:D154,2,FALSE))</f>
        <v>#VALUE!</v>
      </c>
      <c r="C2" s="319"/>
      <c r="D2" s="319"/>
      <c r="E2" s="319"/>
      <c r="F2" s="319"/>
      <c r="G2" s="319"/>
      <c r="H2" s="319"/>
      <c r="I2" s="319"/>
      <c r="J2" s="319"/>
      <c r="K2" s="319"/>
      <c r="L2" s="319"/>
      <c r="M2" s="320"/>
      <c r="N2" s="136"/>
      <c r="O2" s="386" t="str">
        <f>HYPERLINK("#'National level'!A15","Back to National level sheet")</f>
        <v>Back to National level sheet</v>
      </c>
      <c r="P2" s="321"/>
      <c r="Q2" s="321"/>
      <c r="S2" s="387" t="str">
        <f>HYPERLINK("#'Project level'!A21","Back to Project level sheet")</f>
        <v>Back to Project level sheet</v>
      </c>
      <c r="T2" s="387"/>
      <c r="U2" s="387"/>
    </row>
    <row r="3" spans="1:21" ht="174" customHeight="1" thickBot="1">
      <c r="A3" s="90" t="s">
        <v>500</v>
      </c>
      <c r="B3" s="323" t="s">
        <v>996</v>
      </c>
      <c r="C3" s="324"/>
      <c r="D3" s="324"/>
      <c r="E3" s="324"/>
      <c r="F3" s="324"/>
      <c r="G3" s="324"/>
      <c r="H3" s="324"/>
      <c r="I3" s="324"/>
      <c r="J3" s="324"/>
      <c r="K3" s="324"/>
      <c r="L3" s="324"/>
      <c r="M3" s="325"/>
      <c r="N3" s="122"/>
    </row>
    <row r="4" spans="1:21" ht="14.1" thickBot="1">
      <c r="A4" s="278" t="s">
        <v>502</v>
      </c>
      <c r="B4" s="295"/>
      <c r="C4" s="296"/>
      <c r="D4" s="296"/>
      <c r="E4" s="296"/>
      <c r="F4" s="296"/>
      <c r="G4" s="296"/>
      <c r="H4" s="296"/>
      <c r="I4" s="296"/>
      <c r="J4" s="296"/>
      <c r="K4" s="296"/>
      <c r="L4" s="296"/>
      <c r="M4" s="297"/>
      <c r="N4" s="125"/>
    </row>
    <row r="5" spans="1:21" ht="26.85" customHeight="1" thickBot="1">
      <c r="A5" s="294"/>
      <c r="C5" s="326" t="s">
        <v>77</v>
      </c>
      <c r="D5" s="327"/>
      <c r="E5" s="93" t="s">
        <v>78</v>
      </c>
      <c r="F5" s="93" t="s">
        <v>79</v>
      </c>
      <c r="G5" s="93" t="s">
        <v>80</v>
      </c>
      <c r="H5" s="93" t="s">
        <v>81</v>
      </c>
      <c r="I5" s="93" t="s">
        <v>82</v>
      </c>
      <c r="M5" s="107"/>
    </row>
    <row r="6" spans="1:21" ht="15" thickBot="1">
      <c r="A6" s="294"/>
      <c r="C6" s="328"/>
      <c r="D6" s="329"/>
      <c r="E6" s="94" t="e">
        <f ca="1">IF(VLOOKUP($A$2,Table1[[Practice no.]:[Mt]],3,FALSE)="N/A","",VLOOKUP($A$2,Table1[[Practice no.]:[Mt]],3,FALSE))</f>
        <v>#VALUE!</v>
      </c>
      <c r="F6" s="94" t="e">
        <f ca="1">IF(VLOOKUP($A$2,Table1[[Practice no.]:[F]],4,FALSE)="N/A","",VLOOKUP($A$2,Table1[[Practice no.]:[F]],4,FALSE))</f>
        <v>#VALUE!</v>
      </c>
      <c r="G6" s="94" t="e">
        <f ca="1">IF(VLOOKUP($A$2,Table1[[Practice no.]:[A]],5,FALSE)="N/A","",VLOOKUP($A$2,Table1[[Practice no.]:[A]],5,FALSE))</f>
        <v>#VALUE!</v>
      </c>
      <c r="H6" s="94" t="e">
        <f ca="1">IF(VLOOKUP($A$2,Table1[[Practice no.]:[T]],6,FALSE)="N/A","",VLOOKUP($A$2,Table1[[Practice no.]:[T]],6,FALSE))</f>
        <v>#VALUE!</v>
      </c>
      <c r="I6" s="94" t="e">
        <f ca="1">IF(VLOOKUP($A$2,Table1[[Practice no.]:[PI]],7,FALSE)="N/A","",VLOOKUP($A$2,Table1[[Practice no.]:[PI]],7,FALSE))</f>
        <v>#VALUE!</v>
      </c>
      <c r="M6" s="107"/>
    </row>
    <row r="7" spans="1:21" ht="26.85" customHeight="1" thickBot="1">
      <c r="A7" s="294"/>
      <c r="C7" s="326" t="s">
        <v>83</v>
      </c>
      <c r="D7" s="327"/>
      <c r="E7" s="95" t="s">
        <v>84</v>
      </c>
      <c r="F7" s="330" t="s">
        <v>85</v>
      </c>
      <c r="G7" s="331"/>
      <c r="H7" s="95" t="s">
        <v>86</v>
      </c>
      <c r="I7" s="95" t="s">
        <v>87</v>
      </c>
      <c r="M7" s="107"/>
    </row>
    <row r="8" spans="1:21" ht="15" thickBot="1">
      <c r="A8" s="294"/>
      <c r="C8" s="328"/>
      <c r="D8" s="329"/>
      <c r="E8" s="94" t="e">
        <f ca="1">IF(VLOOKUP($A$2,Table1[[Practice no.]:[LR]],8,FALSE)="N/A","",VLOOKUP(A$2,Table1[[Practice no.]:[LR]],8,FALSE))</f>
        <v>#VALUE!</v>
      </c>
      <c r="F8" s="311" t="e">
        <f ca="1">IF(VLOOKUP($A$2,Table1[[Practice no.]:[PH]],9,FALSE)="N/A","",VLOOKUP($A$2,Table1[[Practice no.]:[PH]],9,FALSE))</f>
        <v>#VALUE!</v>
      </c>
      <c r="G8" s="312"/>
      <c r="H8" s="94" t="e">
        <f ca="1">IF(VLOOKUP($A$2,Table1[[Practice no.]:[EH]],10,FALSE)="N/A","",VLOOKUP($A$2,Table1[[Practice no.]:[EH]],10,FALSE))</f>
        <v>#VALUE!</v>
      </c>
      <c r="I8" s="94" t="e">
        <f ca="1">IF(VLOOKUP($A$2,Table1[[Practice no.]:[UR]],11,FALSE)="N/A","",VLOOKUP($A$2,Table1[[Practice no.]:[UR]],11,FALSE))</f>
        <v>#VALUE!</v>
      </c>
      <c r="M8" s="107"/>
    </row>
    <row r="9" spans="1:21" ht="26.85" customHeight="1" thickBot="1">
      <c r="A9" s="294"/>
      <c r="C9" s="332" t="s">
        <v>88</v>
      </c>
      <c r="D9" s="333"/>
      <c r="E9" s="95" t="s">
        <v>89</v>
      </c>
      <c r="F9" s="95" t="s">
        <v>90</v>
      </c>
      <c r="G9" s="330" t="s">
        <v>91</v>
      </c>
      <c r="H9" s="331"/>
      <c r="I9" s="95" t="s">
        <v>92</v>
      </c>
      <c r="M9" s="107"/>
    </row>
    <row r="10" spans="1:21" ht="15" thickBot="1">
      <c r="A10" s="294"/>
      <c r="C10" s="334"/>
      <c r="D10" s="335"/>
      <c r="E10" s="94" t="e">
        <f ca="1">IF(VLOOKUP($A$2,Table1[[Practice no.]:[P]],12,FALSE)="N/A","",VLOOKUP($A$2,Table1[[Practice no.]:[P]],12,FALSE))</f>
        <v>#VALUE!</v>
      </c>
      <c r="F10" s="94" t="e">
        <f ca="1">IF(VLOOKUP($A$2,Table1[[Practice no.]:[D]],13,FALSE)="N/A","",VLOOKUP($A$2,Table1[[Practice no.]:[D]],13,FALSE))</f>
        <v>#VALUE!</v>
      </c>
      <c r="G10" s="313" t="e">
        <f ca="1">IF(VLOOKUP($A$2,Table1[[Practice no.]:[C]],14,FALSE)="N/A","",VLOOKUP($A$2,Table1[[Practice no.]:[C]],14,FALSE))</f>
        <v>#VALUE!</v>
      </c>
      <c r="H10" s="314"/>
      <c r="I10" s="96" t="e">
        <f ca="1">IF(VLOOKUP($A$2,Table1[[Practice no.]:[M]],15,FALSE)="N/A","",VLOOKUP($A$2,Table1[[Practice no.]:[M]],15,FALSE))</f>
        <v>#VALUE!</v>
      </c>
      <c r="M10" s="107"/>
    </row>
    <row r="11" spans="1:21" ht="14.1" customHeight="1" thickBot="1">
      <c r="A11" s="294"/>
      <c r="C11" s="332" t="s">
        <v>93</v>
      </c>
      <c r="D11" s="333"/>
      <c r="E11" s="95" t="s">
        <v>94</v>
      </c>
      <c r="F11" s="330" t="s">
        <v>95</v>
      </c>
      <c r="G11" s="331"/>
      <c r="H11" s="330" t="s">
        <v>96</v>
      </c>
      <c r="I11" s="331"/>
      <c r="M11" s="107"/>
    </row>
    <row r="12" spans="1:21" ht="15" thickBot="1">
      <c r="A12" s="294"/>
      <c r="C12" s="334"/>
      <c r="D12" s="335"/>
      <c r="E12" s="94" t="e">
        <f ca="1">IF(VLOOKUP($A$2,Table1[[Practice no.]:[In]],16,FALSE)="N/A","",VLOOKUP($A$2,Table1[[Practice no.]:[In]],16,FALSE))</f>
        <v>#VALUE!</v>
      </c>
      <c r="F12" s="311" t="e">
        <f ca="1">IF(VLOOKUP($A$2,Table1[[Practice no.]:[Pr]],17,FALSE)="N/A","",VLOOKUP($A$2,Table1[[Practice no.]:[Pr]],17,FALSE))</f>
        <v>#VALUE!</v>
      </c>
      <c r="G12" s="312"/>
      <c r="H12" s="313" t="e">
        <f ca="1">IF(VLOOKUP($A$2,Table1[[Practice no.]:[Tr]],18,FALSE)="N/A","",VLOOKUP($A$2,Table1[[Practice no.]:[Tr]],18,FALSE))</f>
        <v>#VALUE!</v>
      </c>
      <c r="I12" s="314"/>
      <c r="M12" s="107"/>
    </row>
    <row r="13" spans="1:21">
      <c r="A13" s="294"/>
      <c r="B13" s="315"/>
      <c r="C13" s="316"/>
      <c r="D13" s="316"/>
      <c r="E13" s="316"/>
      <c r="F13" s="316"/>
      <c r="G13" s="316"/>
      <c r="H13" s="316"/>
      <c r="I13" s="316"/>
      <c r="J13" s="316"/>
      <c r="K13" s="316"/>
      <c r="L13" s="316"/>
      <c r="M13" s="317"/>
      <c r="N13" s="125"/>
    </row>
    <row r="14" spans="1:21" ht="14.1" thickBot="1">
      <c r="A14" s="279"/>
      <c r="B14" s="288"/>
      <c r="C14" s="289"/>
      <c r="D14" s="289"/>
      <c r="E14" s="289"/>
      <c r="F14" s="289"/>
      <c r="G14" s="289"/>
      <c r="H14" s="289"/>
      <c r="I14" s="289"/>
      <c r="J14" s="289"/>
      <c r="K14" s="289"/>
      <c r="L14" s="289"/>
      <c r="M14" s="290"/>
      <c r="N14" s="125"/>
    </row>
    <row r="15" spans="1:21">
      <c r="A15" s="278" t="s">
        <v>503</v>
      </c>
      <c r="B15" s="97">
        <v>1</v>
      </c>
      <c r="C15" s="97">
        <v>2</v>
      </c>
      <c r="D15" s="97">
        <v>3</v>
      </c>
      <c r="E15" s="98">
        <v>4</v>
      </c>
      <c r="F15" s="98">
        <v>5</v>
      </c>
      <c r="G15" s="98">
        <v>6</v>
      </c>
      <c r="H15" s="99">
        <v>7</v>
      </c>
      <c r="I15" s="99">
        <v>8</v>
      </c>
      <c r="J15" s="99">
        <v>9</v>
      </c>
      <c r="K15" s="100">
        <v>10</v>
      </c>
      <c r="L15" s="100">
        <v>11</v>
      </c>
      <c r="M15" s="100">
        <v>12</v>
      </c>
      <c r="N15" s="137"/>
    </row>
    <row r="16" spans="1:21" ht="17.100000000000001" thickBot="1">
      <c r="A16" s="294"/>
      <c r="B16" s="101" t="s">
        <v>504</v>
      </c>
      <c r="C16" s="101" t="s">
        <v>505</v>
      </c>
      <c r="D16" s="101" t="s">
        <v>506</v>
      </c>
      <c r="E16" s="102" t="s">
        <v>507</v>
      </c>
      <c r="F16" s="102" t="s">
        <v>508</v>
      </c>
      <c r="G16" s="102" t="s">
        <v>509</v>
      </c>
      <c r="H16" s="103" t="s">
        <v>510</v>
      </c>
      <c r="I16" s="103" t="s">
        <v>511</v>
      </c>
      <c r="J16" s="103" t="s">
        <v>512</v>
      </c>
      <c r="K16" s="104" t="s">
        <v>513</v>
      </c>
      <c r="L16" s="104" t="s">
        <v>514</v>
      </c>
      <c r="M16" s="104" t="s">
        <v>515</v>
      </c>
      <c r="N16" s="137"/>
    </row>
    <row r="17" spans="1:14" ht="23.1" customHeight="1" thickBot="1">
      <c r="A17" s="279"/>
      <c r="B17" s="112" t="e">
        <f ca="1">IF(VLOOKUP($A$2,Table1[[Practice no.]:[ 1 C02]],19,FALSE)="N/A","",VLOOKUP(VLOOKUP($A$2,Table1[[Practice no.]:[ 1 C02]],19,FALSE),List!$A$2:$B$3,2,FALSE))</f>
        <v>#VALUE!</v>
      </c>
      <c r="C17" s="112" t="e">
        <f ca="1">IF(VLOOKUP($A$2,Table1[[Practice no.]:[2 Res]],20,FALSE)="N/A","",VLOOKUP(VLOOKUP($A$2,Table1[[Practice no.]:[2 Res]],20,FALSE),List!$A$2:$B$3,2,FALSE))</f>
        <v>#VALUE!</v>
      </c>
      <c r="D17" s="112" t="e">
        <f ca="1">IF(VLOOKUP($A$2,Table1[[Practice no.]:[3 W&amp;L]],21,FALSE)="N/A","",VLOOKUP(VLOOKUP($A$2,Table1[[Practice no.]:[3 W&amp;L]],21,FALSE),List!$A$2:$B$3,2,FALSE))</f>
        <v>#VALUE!</v>
      </c>
      <c r="E17" s="112" t="e">
        <f ca="1">IF(VLOOKUP($A$2,Table1[[Practice no.]:[4 
Pol]],22,FALSE)="N/A","",VLOOKUP(VLOOKUP($A$2,Table1[[Practice no.]:[4 
Pol]],22,FALSE),List!$A$2:$B$3,2,FALSE))</f>
        <v>#VALUE!</v>
      </c>
      <c r="F17" s="112" t="e">
        <f ca="1">IF(VLOOKUP($A$2,Table1[[Practice no.]:[5 QoL]],23,FALSE)="N/A","",VLOOKUP(VLOOKUP($A$2,Table1[[Practice no.]:[5 QoL]],23,FALSE),List!$A$2:$B$3,2,FALSE))</f>
        <v>#VALUE!</v>
      </c>
      <c r="G17" s="112" t="e">
        <f ca="1">IF(VLOOKUP($A$2,Table1[[Practice no.]:[6 
Bio]],24,FALSE)="N/A","",VLOOKUP(VLOOKUP($A$2,Table1[[Practice no.]:[6 
Bio]],24,FALSE),List!$A$2:$B$3,2,FALSE))</f>
        <v>#VALUE!</v>
      </c>
      <c r="H17" s="112" t="e">
        <f ca="1">IF(VLOOKUP($A$2,Table1[[Practice no.]:[7 
Dis]],25,FALSE)="N/A","",VLOOKUP(VLOOKUP($A$2,Table1[[Practice no.]:[7 
Dis]],25,FALSE),List!$A$2:$B$3,2,FALSE))</f>
        <v>#VALUE!</v>
      </c>
      <c r="I17" s="112" t="e">
        <f ca="1">IF(VLOOKUP($A$2,Table1[[Practice no.]:[8 
Mat]],26,FALSE)="N/A","",VLOOKUP(VLOOKUP($A$2,Table1[[Practice no.]:[8 
Mat]],26,FALSE),List!$A$2:$B$3,2,FALSE))</f>
        <v>#VALUE!</v>
      </c>
      <c r="J17" s="112" t="e">
        <f ca="1">IF(VLOOKUP($A$2,Table1[[Practice no.]:[9 
Inc]],27,FALSE)="N/A","",VLOOKUP(VLOOKUP($A$2,Table1[[Practice no.]:[9 
Inc]],27,FALSE),List!$A$2:$B$3,2,FALSE))</f>
        <v>#VALUE!</v>
      </c>
      <c r="K17" s="112" t="e">
        <f ca="1">IF(VLOOKUP($A$2,Table1[[Practice no.]:[10 Con]],28,FALSE)="N/A","",VLOOKUP(VLOOKUP($A$2,Table1[[Practice no.]:[10 Con]],28,FALSE),List!$A$2:$B$3,2,FALSE))</f>
        <v>#VALUE!</v>
      </c>
      <c r="L17" s="112" t="e">
        <f ca="1">IF(VLOOKUP($A$2,Table1[[Practice no.]:[11 Saf]],29,FALSE)="N/A","",VLOOKUP(VLOOKUP($A$2,Table1[[Practice no.]:[11 Saf]],29,FALSE),List!$A$2:$B$3,2,FALSE))</f>
        <v>#VALUE!</v>
      </c>
      <c r="M17" s="112" t="e">
        <f ca="1">IF(VLOOKUP($A$2,Table1[[Practice no.]:[12 Aff]],30,FALSE)="N/A","",VLOOKUP(VLOOKUP($A$2,Table1[[Practice no.]:[12 Aff]],30,FALSE),List!$A$2:$B$3,2,FALSE))</f>
        <v>#VALUE!</v>
      </c>
      <c r="N17" s="138"/>
    </row>
    <row r="18" spans="1:14" ht="125.85" customHeight="1">
      <c r="A18" s="278" t="s">
        <v>516</v>
      </c>
      <c r="B18" s="298" t="s">
        <v>997</v>
      </c>
      <c r="C18" s="299"/>
      <c r="D18" s="299"/>
      <c r="E18" s="299"/>
      <c r="F18" s="299"/>
      <c r="G18" s="299"/>
      <c r="H18" s="299"/>
      <c r="I18" s="299"/>
      <c r="J18" s="299"/>
      <c r="K18" s="299"/>
      <c r="L18" s="299"/>
      <c r="M18" s="300"/>
      <c r="N18" s="133"/>
    </row>
    <row r="19" spans="1:14" ht="285.75" customHeight="1" thickBot="1">
      <c r="A19" s="279"/>
      <c r="B19" s="301"/>
      <c r="C19" s="302"/>
      <c r="D19" s="302"/>
      <c r="E19" s="302"/>
      <c r="F19" s="302"/>
      <c r="G19" s="302"/>
      <c r="H19" s="302"/>
      <c r="I19" s="302"/>
      <c r="J19" s="302"/>
      <c r="K19" s="302"/>
      <c r="L19" s="302"/>
      <c r="M19" s="303"/>
      <c r="N19" s="133"/>
    </row>
    <row r="20" spans="1:14" ht="143.85" customHeight="1">
      <c r="A20" s="304" t="s">
        <v>518</v>
      </c>
      <c r="B20" s="120"/>
      <c r="C20" s="121"/>
      <c r="D20" s="121"/>
      <c r="E20" s="121"/>
      <c r="F20" s="121"/>
      <c r="G20" s="121"/>
      <c r="H20" s="121"/>
      <c r="I20" s="121"/>
      <c r="J20" s="121"/>
      <c r="K20" s="121"/>
      <c r="L20" s="121"/>
      <c r="M20" s="124"/>
      <c r="N20" s="134"/>
    </row>
    <row r="21" spans="1:14">
      <c r="A21" s="338"/>
      <c r="B21" s="390"/>
      <c r="C21" s="388"/>
      <c r="D21" s="388"/>
      <c r="E21" s="388"/>
      <c r="F21" s="388"/>
      <c r="G21" s="122"/>
      <c r="H21" s="337" t="s">
        <v>998</v>
      </c>
      <c r="I21" s="337"/>
      <c r="J21" s="337"/>
      <c r="K21" s="337"/>
      <c r="L21" s="337"/>
      <c r="M21" s="343"/>
      <c r="N21" s="127"/>
    </row>
    <row r="22" spans="1:14" ht="285.75" customHeight="1">
      <c r="A22" s="338"/>
      <c r="B22" s="336"/>
      <c r="C22" s="337"/>
      <c r="D22" s="337"/>
      <c r="E22" s="337"/>
      <c r="F22" s="337"/>
      <c r="G22" s="337"/>
      <c r="H22" s="119"/>
      <c r="I22" s="119"/>
      <c r="J22" s="122"/>
      <c r="K22" s="116"/>
      <c r="L22" s="116"/>
      <c r="M22" s="117"/>
      <c r="N22" s="116"/>
    </row>
    <row r="23" spans="1:14">
      <c r="A23" s="338"/>
      <c r="B23" s="336" t="s">
        <v>999</v>
      </c>
      <c r="C23" s="337"/>
      <c r="D23" s="337"/>
      <c r="E23" s="337"/>
      <c r="F23" s="337"/>
      <c r="G23" s="337"/>
      <c r="H23" s="337"/>
      <c r="I23" s="337"/>
      <c r="J23" s="337"/>
      <c r="K23" s="337"/>
      <c r="L23" s="337"/>
      <c r="M23" s="123"/>
      <c r="N23" s="116"/>
    </row>
    <row r="24" spans="1:14">
      <c r="A24" s="338"/>
      <c r="B24" s="118"/>
      <c r="C24" s="119"/>
      <c r="D24" s="119"/>
      <c r="E24" s="119"/>
      <c r="F24" s="119"/>
      <c r="G24" s="119"/>
      <c r="H24" s="119"/>
      <c r="I24" s="119"/>
      <c r="J24" s="122"/>
      <c r="K24" s="116"/>
      <c r="L24" s="116"/>
      <c r="M24" s="117"/>
      <c r="N24" s="116"/>
    </row>
    <row r="25" spans="1:14" ht="14.1" thickBot="1">
      <c r="A25" s="305"/>
      <c r="B25" s="339"/>
      <c r="C25" s="340"/>
      <c r="D25" s="340"/>
      <c r="E25" s="340"/>
      <c r="F25" s="340"/>
      <c r="G25" s="340"/>
      <c r="H25" s="340"/>
      <c r="I25" s="340"/>
      <c r="J25" s="340"/>
      <c r="K25" s="340"/>
      <c r="L25" s="340"/>
      <c r="M25" s="176"/>
      <c r="N25" s="119"/>
    </row>
    <row r="26" spans="1:14" ht="8.85" customHeight="1" thickBot="1">
      <c r="A26" s="278" t="s">
        <v>57</v>
      </c>
      <c r="B26" s="295"/>
      <c r="C26" s="296"/>
      <c r="D26" s="296"/>
      <c r="E26" s="296"/>
      <c r="F26" s="296"/>
      <c r="G26" s="296"/>
      <c r="H26" s="296"/>
      <c r="I26" s="296"/>
      <c r="J26" s="296"/>
      <c r="K26" s="296"/>
      <c r="L26" s="296"/>
      <c r="M26" s="297"/>
      <c r="N26" s="125"/>
    </row>
    <row r="27" spans="1:14" ht="32.1" customHeight="1" thickBot="1">
      <c r="A27" s="294"/>
      <c r="C27" s="286" t="s">
        <v>42</v>
      </c>
      <c r="D27" s="287"/>
      <c r="E27" s="105" t="e">
        <f ca="1">IF(VLOOKUP($A$2,Table1[[Practice no.]:[1]],31,FALSE)="N/A","",VLOOKUP($A$2,Table1[[Practice no.]:[1]],31,FALSE))</f>
        <v>#VALUE!</v>
      </c>
      <c r="F27" s="286" t="s">
        <v>520</v>
      </c>
      <c r="G27" s="287"/>
      <c r="H27" s="105" t="e">
        <f ca="1">IF(VLOOKUP($A$2,Table1[[Practice no.]:[7]],37,FALSE)="N/A","",VLOOKUP($A$2,Table1[[Practice no.]:[7]],37,FALSE))</f>
        <v>#VALUE!</v>
      </c>
      <c r="M27" s="107"/>
    </row>
    <row r="28" spans="1:14" ht="32.1" customHeight="1" thickBot="1">
      <c r="A28" s="294"/>
      <c r="C28" s="286" t="s">
        <v>44</v>
      </c>
      <c r="D28" s="287"/>
      <c r="E28" s="105" t="e">
        <f ca="1">IF(VLOOKUP($A$2,Table1[[Practice no.]:[2]],32,FALSE)="N/A","",VLOOKUP($A$2,Table1[[Practice no.]:[2]],32,FALSE))</f>
        <v>#VALUE!</v>
      </c>
      <c r="F28" s="286" t="s">
        <v>45</v>
      </c>
      <c r="G28" s="287"/>
      <c r="H28" s="105" t="e">
        <f ca="1">IF(VLOOKUP($A$2,Table1[[Practice no.]:[8]],38,FALSE)="N/A","",VLOOKUP($A$2,Table1[[Practice no.]:[8]],38,FALSE))</f>
        <v>#VALUE!</v>
      </c>
      <c r="M28" s="107"/>
    </row>
    <row r="29" spans="1:14" ht="32.1" customHeight="1" thickBot="1">
      <c r="A29" s="294"/>
      <c r="C29" s="286" t="s">
        <v>46</v>
      </c>
      <c r="D29" s="287"/>
      <c r="E29" s="105" t="e">
        <f ca="1">IF(VLOOKUP($A$2,Table1[[Practice no.]:[3]],33,FALSE)="N/A","",VLOOKUP($A$2,Table1[[Practice no.]:[3]],33,FALSE))</f>
        <v>#VALUE!</v>
      </c>
      <c r="F29" s="286" t="s">
        <v>47</v>
      </c>
      <c r="G29" s="287"/>
      <c r="H29" s="105" t="e">
        <f ca="1">IF(VLOOKUP($A$2,Table1[[Practice no.]:[9]],39,FALSE)="N/A","",VLOOKUP($A$2,Table1[[Practice no.]:[9]],39,FALSE))</f>
        <v>#VALUE!</v>
      </c>
      <c r="M29" s="107"/>
    </row>
    <row r="30" spans="1:14" ht="32.1" customHeight="1" thickBot="1">
      <c r="A30" s="294"/>
      <c r="C30" s="286" t="s">
        <v>48</v>
      </c>
      <c r="D30" s="287"/>
      <c r="E30" s="105" t="e">
        <f ca="1">IF(VLOOKUP($A$2,Table1[[Practice no.]:[4]],34,FALSE)="N/A","",VLOOKUP($A$2,Table1[[Practice no.]:[4]],34,FALSE))</f>
        <v>#VALUE!</v>
      </c>
      <c r="F30" s="286" t="s">
        <v>49</v>
      </c>
      <c r="G30" s="287"/>
      <c r="H30" s="105" t="e">
        <f ca="1">IF(VLOOKUP($A$2,Table1[[Practice no.]:[10]],40,FALSE)="N/A","",VLOOKUP($A$2,Table1[[Practice no.]:[10]],40,FALSE))</f>
        <v>#VALUE!</v>
      </c>
      <c r="M30" s="107"/>
    </row>
    <row r="31" spans="1:14" ht="32.1" customHeight="1" thickBot="1">
      <c r="A31" s="294"/>
      <c r="C31" s="286" t="s">
        <v>50</v>
      </c>
      <c r="D31" s="287"/>
      <c r="E31" s="105" t="e">
        <f ca="1">IF(VLOOKUP($A$2,Table1[[Practice no.]:[5]],35,FALSE)="N/A","",VLOOKUP($A$2,Table1[[Practice no.]:[5]],35,FALSE))</f>
        <v>#VALUE!</v>
      </c>
      <c r="F31" s="286" t="s">
        <v>51</v>
      </c>
      <c r="G31" s="287"/>
      <c r="H31" s="105" t="e">
        <f ca="1">IF(VLOOKUP($A$2,Table1[[Practice no.]:[11]],41,FALSE)="N/A","",VLOOKUP($A$2,Table1[[Practice no.]:[11]],41,FALSE))</f>
        <v>#VALUE!</v>
      </c>
      <c r="M31" s="107"/>
    </row>
    <row r="32" spans="1:14" ht="32.1" customHeight="1" thickBot="1">
      <c r="A32" s="294"/>
      <c r="C32" s="286" t="s">
        <v>52</v>
      </c>
      <c r="D32" s="287"/>
      <c r="E32" s="105" t="e">
        <f ca="1">IF(VLOOKUP($A$2,Table1[[Practice no.]:[6]],36,FALSE)="N/A","",VLOOKUP($A$2,Table1[[Practice no.]:[6]],36,FALSE))</f>
        <v>#VALUE!</v>
      </c>
      <c r="F32" s="286" t="s">
        <v>53</v>
      </c>
      <c r="G32" s="287"/>
      <c r="H32" s="105" t="e">
        <f ca="1">IF(VLOOKUP($A$2,Table1[[Practice no.]:[12]],42,FALSE)="N/A","",VLOOKUP($A$2,Table1[[Practice no.]:[12]],42,FALSE))</f>
        <v>#VALUE!</v>
      </c>
      <c r="M32" s="107"/>
    </row>
    <row r="33" spans="1:14" ht="14.1" thickBot="1">
      <c r="A33" s="279"/>
      <c r="B33" s="288"/>
      <c r="C33" s="289"/>
      <c r="D33" s="289"/>
      <c r="E33" s="289"/>
      <c r="F33" s="289"/>
      <c r="G33" s="289"/>
      <c r="H33" s="289"/>
      <c r="I33" s="289"/>
      <c r="J33" s="289"/>
      <c r="K33" s="289"/>
      <c r="L33" s="289"/>
      <c r="M33" s="290"/>
      <c r="N33" s="125"/>
    </row>
    <row r="34" spans="1:14" ht="252.75" customHeight="1" thickBot="1">
      <c r="A34" s="92" t="s">
        <v>521</v>
      </c>
      <c r="B34" s="291" t="s">
        <v>1000</v>
      </c>
      <c r="C34" s="292"/>
      <c r="D34" s="292"/>
      <c r="E34" s="292"/>
      <c r="F34" s="292"/>
      <c r="G34" s="292"/>
      <c r="H34" s="292"/>
      <c r="I34" s="292"/>
      <c r="J34" s="292"/>
      <c r="K34" s="292"/>
      <c r="L34" s="292"/>
      <c r="M34" s="293"/>
      <c r="N34" s="122"/>
    </row>
    <row r="35" spans="1:14" ht="80.849999999999994" customHeight="1">
      <c r="A35" s="278" t="s">
        <v>523</v>
      </c>
      <c r="B35" s="394" t="s">
        <v>1001</v>
      </c>
      <c r="C35" s="362"/>
      <c r="D35" s="362"/>
      <c r="E35" s="362"/>
      <c r="F35" s="362"/>
      <c r="G35" s="362"/>
      <c r="H35" s="362"/>
      <c r="I35" s="362"/>
      <c r="J35" s="362"/>
      <c r="K35" s="362"/>
      <c r="L35" s="362"/>
      <c r="M35" s="363"/>
      <c r="N35" s="133"/>
    </row>
    <row r="36" spans="1:14" ht="193.35" customHeight="1" thickBot="1">
      <c r="A36" s="279"/>
      <c r="B36" s="364"/>
      <c r="C36" s="365"/>
      <c r="D36" s="365"/>
      <c r="E36" s="365"/>
      <c r="F36" s="365"/>
      <c r="G36" s="365"/>
      <c r="H36" s="365"/>
      <c r="I36" s="365"/>
      <c r="J36" s="365"/>
      <c r="K36" s="365"/>
      <c r="L36" s="365"/>
      <c r="M36" s="366"/>
      <c r="N36" s="133"/>
    </row>
  </sheetData>
  <sheetProtection sheet="1" objects="1" scenarios="1"/>
  <mergeCells count="49">
    <mergeCell ref="B2:M2"/>
    <mergeCell ref="O2:Q2"/>
    <mergeCell ref="S2:U2"/>
    <mergeCell ref="B3:M3"/>
    <mergeCell ref="A4:A14"/>
    <mergeCell ref="B4:M4"/>
    <mergeCell ref="C5:D6"/>
    <mergeCell ref="C7:D8"/>
    <mergeCell ref="F7:G7"/>
    <mergeCell ref="F8:G8"/>
    <mergeCell ref="C9:D10"/>
    <mergeCell ref="G9:H9"/>
    <mergeCell ref="G10:H10"/>
    <mergeCell ref="C11:D12"/>
    <mergeCell ref="F11:G11"/>
    <mergeCell ref="H11:I11"/>
    <mergeCell ref="F12:G12"/>
    <mergeCell ref="H12:I12"/>
    <mergeCell ref="B13:M13"/>
    <mergeCell ref="B14:M14"/>
    <mergeCell ref="A15:A17"/>
    <mergeCell ref="C29:D29"/>
    <mergeCell ref="B33:M33"/>
    <mergeCell ref="A18:A19"/>
    <mergeCell ref="B18:M19"/>
    <mergeCell ref="G23:L23"/>
    <mergeCell ref="B25:G25"/>
    <mergeCell ref="H25:L25"/>
    <mergeCell ref="A20:A25"/>
    <mergeCell ref="B21:F21"/>
    <mergeCell ref="H21:M21"/>
    <mergeCell ref="B22:G22"/>
    <mergeCell ref="B23:F23"/>
    <mergeCell ref="B34:M34"/>
    <mergeCell ref="A35:A36"/>
    <mergeCell ref="B35:M36"/>
    <mergeCell ref="F29:G29"/>
    <mergeCell ref="C30:D30"/>
    <mergeCell ref="F30:G30"/>
    <mergeCell ref="C31:D31"/>
    <mergeCell ref="F31:G31"/>
    <mergeCell ref="C32:D32"/>
    <mergeCell ref="F32:G32"/>
    <mergeCell ref="A26:A33"/>
    <mergeCell ref="B26:M26"/>
    <mergeCell ref="C27:D27"/>
    <mergeCell ref="F27:G27"/>
    <mergeCell ref="C28:D28"/>
    <mergeCell ref="F28:G28"/>
  </mergeCells>
  <pageMargins left="0.7" right="0.7" top="0.75" bottom="0.75" header="0.3" footer="0.3"/>
  <headerFooter>
    <oddFooter>&amp;C_x000D_&amp;1#&amp;"Calibri"&amp;8&amp;K000000 INTERNAL. This information is accessible to ADB Management and staff. It may be shared outside ADB with appropriate permission.</oddFooter>
  </headerFooter>
  <drawing r:id="rId1"/>
</worksheet>
</file>

<file path=xl/worksheets/sheet9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5B34F1A-A9BA-4211-B91A-9FB4775AEC3F}">
  <sheetPr codeName="Sheet93"/>
  <dimension ref="A1:U36"/>
  <sheetViews>
    <sheetView zoomScale="70" zoomScaleNormal="70" workbookViewId="0">
      <pane ySplit="2" topLeftCell="A19" activePane="bottomLeft" state="frozen"/>
      <selection pane="bottomLeft" activeCell="A2" sqref="A2"/>
      <selection activeCell="A2" sqref="A2"/>
    </sheetView>
  </sheetViews>
  <sheetFormatPr defaultColWidth="8.85546875" defaultRowHeight="12.95"/>
  <cols>
    <col min="1" max="1" width="15.28515625" style="106" customWidth="1"/>
    <col min="2" max="13" width="11.85546875" style="106" customWidth="1"/>
    <col min="14" max="14" width="5.140625" style="106" customWidth="1"/>
    <col min="15" max="16" width="8.85546875" style="106"/>
    <col min="17" max="17" width="8.85546875" style="106" customWidth="1"/>
    <col min="18" max="18" width="2.28515625" style="106" customWidth="1"/>
    <col min="19" max="16384" width="8.85546875" style="106"/>
  </cols>
  <sheetData>
    <row r="1" spans="1:21" ht="14.1" thickBot="1"/>
    <row r="2" spans="1:21" ht="32.1" customHeight="1" thickBot="1">
      <c r="A2" s="89" t="e" cm="1">
        <f t="array" aca="1" ref="A2" ca="1">MID(CELL("filename",A2),FIND("]",CELL("filename",A2))+1,255)</f>
        <v>#VALUE!</v>
      </c>
      <c r="B2" s="318" t="e">
        <f ca="1">IF(VLOOKUP(A2,'Raw Data'!C6:D154,2,FALSE)="","",VLOOKUP(A2,'Raw Data'!C6:D154,2,FALSE))</f>
        <v>#VALUE!</v>
      </c>
      <c r="C2" s="319"/>
      <c r="D2" s="319"/>
      <c r="E2" s="319"/>
      <c r="F2" s="319"/>
      <c r="G2" s="319"/>
      <c r="H2" s="319"/>
      <c r="I2" s="319"/>
      <c r="J2" s="319"/>
      <c r="K2" s="319"/>
      <c r="L2" s="319"/>
      <c r="M2" s="320"/>
      <c r="N2" s="136"/>
      <c r="O2" s="386" t="str">
        <f>HYPERLINK("#'National level'!A15","Back to National level sheet")</f>
        <v>Back to National level sheet</v>
      </c>
      <c r="P2" s="321"/>
      <c r="Q2" s="321"/>
      <c r="S2" s="387" t="str">
        <f>HYPERLINK("#'Project level'!A21","Back to Project level sheet")</f>
        <v>Back to Project level sheet</v>
      </c>
      <c r="T2" s="387"/>
      <c r="U2" s="387"/>
    </row>
    <row r="3" spans="1:21" ht="174" customHeight="1" thickBot="1">
      <c r="A3" s="90" t="s">
        <v>500</v>
      </c>
      <c r="B3" s="323" t="s">
        <v>1002</v>
      </c>
      <c r="C3" s="324"/>
      <c r="D3" s="324"/>
      <c r="E3" s="324"/>
      <c r="F3" s="324"/>
      <c r="G3" s="324"/>
      <c r="H3" s="324"/>
      <c r="I3" s="324"/>
      <c r="J3" s="324"/>
      <c r="K3" s="324"/>
      <c r="L3" s="324"/>
      <c r="M3" s="325"/>
      <c r="N3" s="122"/>
    </row>
    <row r="4" spans="1:21" ht="14.1" thickBot="1">
      <c r="A4" s="278" t="s">
        <v>502</v>
      </c>
      <c r="B4" s="295"/>
      <c r="C4" s="296"/>
      <c r="D4" s="296"/>
      <c r="E4" s="296"/>
      <c r="F4" s="296"/>
      <c r="G4" s="296"/>
      <c r="H4" s="296"/>
      <c r="I4" s="296"/>
      <c r="J4" s="296"/>
      <c r="K4" s="296"/>
      <c r="L4" s="296"/>
      <c r="M4" s="297"/>
      <c r="N4" s="125"/>
    </row>
    <row r="5" spans="1:21" ht="26.85" customHeight="1" thickBot="1">
      <c r="A5" s="294"/>
      <c r="C5" s="326" t="s">
        <v>77</v>
      </c>
      <c r="D5" s="327"/>
      <c r="E5" s="93" t="s">
        <v>78</v>
      </c>
      <c r="F5" s="93" t="s">
        <v>79</v>
      </c>
      <c r="G5" s="93" t="s">
        <v>80</v>
      </c>
      <c r="H5" s="93" t="s">
        <v>81</v>
      </c>
      <c r="I5" s="93" t="s">
        <v>82</v>
      </c>
      <c r="M5" s="107"/>
    </row>
    <row r="6" spans="1:21" ht="15" thickBot="1">
      <c r="A6" s="294"/>
      <c r="C6" s="328"/>
      <c r="D6" s="329"/>
      <c r="E6" s="94" t="e">
        <f ca="1">IF(VLOOKUP($A$2,Table1[[Practice no.]:[Mt]],3,FALSE)="N/A","",VLOOKUP($A$2,Table1[[Practice no.]:[Mt]],3,FALSE))</f>
        <v>#VALUE!</v>
      </c>
      <c r="F6" s="94" t="e">
        <f ca="1">IF(VLOOKUP($A$2,Table1[[Practice no.]:[F]],4,FALSE)="N/A","",VLOOKUP($A$2,Table1[[Practice no.]:[F]],4,FALSE))</f>
        <v>#VALUE!</v>
      </c>
      <c r="G6" s="94" t="e">
        <f ca="1">IF(VLOOKUP($A$2,Table1[[Practice no.]:[A]],5,FALSE)="N/A","",VLOOKUP($A$2,Table1[[Practice no.]:[A]],5,FALSE))</f>
        <v>#VALUE!</v>
      </c>
      <c r="H6" s="94" t="e">
        <f ca="1">IF(VLOOKUP($A$2,Table1[[Practice no.]:[T]],6,FALSE)="N/A","",VLOOKUP($A$2,Table1[[Practice no.]:[T]],6,FALSE))</f>
        <v>#VALUE!</v>
      </c>
      <c r="I6" s="94" t="e">
        <f ca="1">IF(VLOOKUP($A$2,Table1[[Practice no.]:[PI]],7,FALSE)="N/A","",VLOOKUP($A$2,Table1[[Practice no.]:[PI]],7,FALSE))</f>
        <v>#VALUE!</v>
      </c>
      <c r="M6" s="107"/>
    </row>
    <row r="7" spans="1:21" ht="26.85" customHeight="1" thickBot="1">
      <c r="A7" s="294"/>
      <c r="C7" s="326" t="s">
        <v>83</v>
      </c>
      <c r="D7" s="327"/>
      <c r="E7" s="95" t="s">
        <v>84</v>
      </c>
      <c r="F7" s="330" t="s">
        <v>85</v>
      </c>
      <c r="G7" s="331"/>
      <c r="H7" s="95" t="s">
        <v>86</v>
      </c>
      <c r="I7" s="95" t="s">
        <v>87</v>
      </c>
      <c r="M7" s="107"/>
    </row>
    <row r="8" spans="1:21" ht="15" thickBot="1">
      <c r="A8" s="294"/>
      <c r="C8" s="328"/>
      <c r="D8" s="329"/>
      <c r="E8" s="94" t="e">
        <f ca="1">IF(VLOOKUP($A$2,Table1[[Practice no.]:[LR]],8,FALSE)="N/A","",VLOOKUP(A$2,Table1[[Practice no.]:[LR]],8,FALSE))</f>
        <v>#VALUE!</v>
      </c>
      <c r="F8" s="311" t="e">
        <f ca="1">IF(VLOOKUP($A$2,Table1[[Practice no.]:[PH]],9,FALSE)="N/A","",VLOOKUP($A$2,Table1[[Practice no.]:[PH]],9,FALSE))</f>
        <v>#VALUE!</v>
      </c>
      <c r="G8" s="312"/>
      <c r="H8" s="94" t="e">
        <f ca="1">IF(VLOOKUP($A$2,Table1[[Practice no.]:[EH]],10,FALSE)="N/A","",VLOOKUP($A$2,Table1[[Practice no.]:[EH]],10,FALSE))</f>
        <v>#VALUE!</v>
      </c>
      <c r="I8" s="94" t="e">
        <f ca="1">IF(VLOOKUP($A$2,Table1[[Practice no.]:[UR]],11,FALSE)="N/A","",VLOOKUP($A$2,Table1[[Practice no.]:[UR]],11,FALSE))</f>
        <v>#VALUE!</v>
      </c>
      <c r="M8" s="107"/>
    </row>
    <row r="9" spans="1:21" ht="26.85" customHeight="1" thickBot="1">
      <c r="A9" s="294"/>
      <c r="C9" s="332" t="s">
        <v>88</v>
      </c>
      <c r="D9" s="333"/>
      <c r="E9" s="95" t="s">
        <v>89</v>
      </c>
      <c r="F9" s="95" t="s">
        <v>90</v>
      </c>
      <c r="G9" s="330" t="s">
        <v>91</v>
      </c>
      <c r="H9" s="331"/>
      <c r="I9" s="95" t="s">
        <v>92</v>
      </c>
      <c r="M9" s="107"/>
    </row>
    <row r="10" spans="1:21" ht="15" thickBot="1">
      <c r="A10" s="294"/>
      <c r="C10" s="334"/>
      <c r="D10" s="335"/>
      <c r="E10" s="94" t="e">
        <f ca="1">IF(VLOOKUP($A$2,Table1[[Practice no.]:[P]],12,FALSE)="N/A","",VLOOKUP($A$2,Table1[[Practice no.]:[P]],12,FALSE))</f>
        <v>#VALUE!</v>
      </c>
      <c r="F10" s="94" t="e">
        <f ca="1">IF(VLOOKUP($A$2,Table1[[Practice no.]:[D]],13,FALSE)="N/A","",VLOOKUP($A$2,Table1[[Practice no.]:[D]],13,FALSE))</f>
        <v>#VALUE!</v>
      </c>
      <c r="G10" s="313" t="e">
        <f ca="1">IF(VLOOKUP($A$2,Table1[[Practice no.]:[C]],14,FALSE)="N/A","",VLOOKUP($A$2,Table1[[Practice no.]:[C]],14,FALSE))</f>
        <v>#VALUE!</v>
      </c>
      <c r="H10" s="314"/>
      <c r="I10" s="96" t="e">
        <f ca="1">IF(VLOOKUP($A$2,Table1[[Practice no.]:[M]],15,FALSE)="N/A","",VLOOKUP($A$2,Table1[[Practice no.]:[M]],15,FALSE))</f>
        <v>#VALUE!</v>
      </c>
      <c r="M10" s="107"/>
    </row>
    <row r="11" spans="1:21" ht="14.1" customHeight="1" thickBot="1">
      <c r="A11" s="294"/>
      <c r="C11" s="332" t="s">
        <v>93</v>
      </c>
      <c r="D11" s="333"/>
      <c r="E11" s="95" t="s">
        <v>94</v>
      </c>
      <c r="F11" s="330" t="s">
        <v>95</v>
      </c>
      <c r="G11" s="331"/>
      <c r="H11" s="330" t="s">
        <v>96</v>
      </c>
      <c r="I11" s="331"/>
      <c r="M11" s="107"/>
    </row>
    <row r="12" spans="1:21" ht="15" thickBot="1">
      <c r="A12" s="294"/>
      <c r="C12" s="334"/>
      <c r="D12" s="335"/>
      <c r="E12" s="94" t="e">
        <f ca="1">IF(VLOOKUP($A$2,Table1[[Practice no.]:[In]],16,FALSE)="N/A","",VLOOKUP($A$2,Table1[[Practice no.]:[In]],16,FALSE))</f>
        <v>#VALUE!</v>
      </c>
      <c r="F12" s="311" t="e">
        <f ca="1">IF(VLOOKUP($A$2,Table1[[Practice no.]:[Pr]],17,FALSE)="N/A","",VLOOKUP($A$2,Table1[[Practice no.]:[Pr]],17,FALSE))</f>
        <v>#VALUE!</v>
      </c>
      <c r="G12" s="312"/>
      <c r="H12" s="313" t="e">
        <f ca="1">IF(VLOOKUP($A$2,Table1[[Practice no.]:[Tr]],18,FALSE)="N/A","",VLOOKUP($A$2,Table1[[Practice no.]:[Tr]],18,FALSE))</f>
        <v>#VALUE!</v>
      </c>
      <c r="I12" s="314"/>
      <c r="M12" s="107"/>
    </row>
    <row r="13" spans="1:21">
      <c r="A13" s="294"/>
      <c r="B13" s="315"/>
      <c r="C13" s="316"/>
      <c r="D13" s="316"/>
      <c r="E13" s="316"/>
      <c r="F13" s="316"/>
      <c r="G13" s="316"/>
      <c r="H13" s="316"/>
      <c r="I13" s="316"/>
      <c r="J13" s="316"/>
      <c r="K13" s="316"/>
      <c r="L13" s="316"/>
      <c r="M13" s="317"/>
      <c r="N13" s="125"/>
    </row>
    <row r="14" spans="1:21" ht="14.1" thickBot="1">
      <c r="A14" s="279"/>
      <c r="B14" s="288"/>
      <c r="C14" s="289"/>
      <c r="D14" s="289"/>
      <c r="E14" s="289"/>
      <c r="F14" s="289"/>
      <c r="G14" s="289"/>
      <c r="H14" s="289"/>
      <c r="I14" s="289"/>
      <c r="J14" s="289"/>
      <c r="K14" s="289"/>
      <c r="L14" s="289"/>
      <c r="M14" s="290"/>
      <c r="N14" s="125"/>
    </row>
    <row r="15" spans="1:21">
      <c r="A15" s="278" t="s">
        <v>503</v>
      </c>
      <c r="B15" s="97">
        <v>1</v>
      </c>
      <c r="C15" s="97">
        <v>2</v>
      </c>
      <c r="D15" s="97">
        <v>3</v>
      </c>
      <c r="E15" s="98">
        <v>4</v>
      </c>
      <c r="F15" s="98">
        <v>5</v>
      </c>
      <c r="G15" s="98">
        <v>6</v>
      </c>
      <c r="H15" s="99">
        <v>7</v>
      </c>
      <c r="I15" s="99">
        <v>8</v>
      </c>
      <c r="J15" s="99">
        <v>9</v>
      </c>
      <c r="K15" s="100">
        <v>10</v>
      </c>
      <c r="L15" s="100">
        <v>11</v>
      </c>
      <c r="M15" s="100">
        <v>12</v>
      </c>
      <c r="N15" s="137"/>
    </row>
    <row r="16" spans="1:21" ht="17.100000000000001" thickBot="1">
      <c r="A16" s="294"/>
      <c r="B16" s="101" t="s">
        <v>504</v>
      </c>
      <c r="C16" s="101" t="s">
        <v>505</v>
      </c>
      <c r="D16" s="101" t="s">
        <v>506</v>
      </c>
      <c r="E16" s="102" t="s">
        <v>507</v>
      </c>
      <c r="F16" s="102" t="s">
        <v>508</v>
      </c>
      <c r="G16" s="102" t="s">
        <v>509</v>
      </c>
      <c r="H16" s="103" t="s">
        <v>510</v>
      </c>
      <c r="I16" s="103" t="s">
        <v>511</v>
      </c>
      <c r="J16" s="103" t="s">
        <v>512</v>
      </c>
      <c r="K16" s="104" t="s">
        <v>513</v>
      </c>
      <c r="L16" s="104" t="s">
        <v>514</v>
      </c>
      <c r="M16" s="104" t="s">
        <v>515</v>
      </c>
      <c r="N16" s="137"/>
    </row>
    <row r="17" spans="1:14" ht="23.1" customHeight="1" thickBot="1">
      <c r="A17" s="279"/>
      <c r="B17" s="112" t="e">
        <f ca="1">IF(VLOOKUP($A$2,Table1[[Practice no.]:[ 1 C02]],19,FALSE)="N/A","",VLOOKUP(VLOOKUP($A$2,Table1[[Practice no.]:[ 1 C02]],19,FALSE),List!$A$2:$B$3,2,FALSE))</f>
        <v>#VALUE!</v>
      </c>
      <c r="C17" s="112" t="e">
        <f ca="1">IF(VLOOKUP($A$2,Table1[[Practice no.]:[2 Res]],20,FALSE)="N/A","",VLOOKUP(VLOOKUP($A$2,Table1[[Practice no.]:[2 Res]],20,FALSE),List!$A$2:$B$3,2,FALSE))</f>
        <v>#VALUE!</v>
      </c>
      <c r="D17" s="112" t="e">
        <f ca="1">IF(VLOOKUP($A$2,Table1[[Practice no.]:[3 W&amp;L]],21,FALSE)="N/A","",VLOOKUP(VLOOKUP($A$2,Table1[[Practice no.]:[3 W&amp;L]],21,FALSE),List!$A$2:$B$3,2,FALSE))</f>
        <v>#VALUE!</v>
      </c>
      <c r="E17" s="112" t="e">
        <f ca="1">IF(VLOOKUP($A$2,Table1[[Practice no.]:[4 
Pol]],22,FALSE)="N/A","",VLOOKUP(VLOOKUP($A$2,Table1[[Practice no.]:[4 
Pol]],22,FALSE),List!$A$2:$B$3,2,FALSE))</f>
        <v>#VALUE!</v>
      </c>
      <c r="F17" s="112" t="e">
        <f ca="1">IF(VLOOKUP($A$2,Table1[[Practice no.]:[5 QoL]],23,FALSE)="N/A","",VLOOKUP(VLOOKUP($A$2,Table1[[Practice no.]:[5 QoL]],23,FALSE),List!$A$2:$B$3,2,FALSE))</f>
        <v>#VALUE!</v>
      </c>
      <c r="G17" s="112" t="e">
        <f ca="1">IF(VLOOKUP($A$2,Table1[[Practice no.]:[6 
Bio]],24,FALSE)="N/A","",VLOOKUP(VLOOKUP($A$2,Table1[[Practice no.]:[6 
Bio]],24,FALSE),List!$A$2:$B$3,2,FALSE))</f>
        <v>#VALUE!</v>
      </c>
      <c r="H17" s="112" t="e">
        <f ca="1">IF(VLOOKUP($A$2,Table1[[Practice no.]:[7 
Dis]],25,FALSE)="N/A","",VLOOKUP(VLOOKUP($A$2,Table1[[Practice no.]:[7 
Dis]],25,FALSE),List!$A$2:$B$3,2,FALSE))</f>
        <v>#VALUE!</v>
      </c>
      <c r="I17" s="112" t="e">
        <f ca="1">IF(VLOOKUP($A$2,Table1[[Practice no.]:[8 
Mat]],26,FALSE)="N/A","",VLOOKUP(VLOOKUP($A$2,Table1[[Practice no.]:[8 
Mat]],26,FALSE),List!$A$2:$B$3,2,FALSE))</f>
        <v>#VALUE!</v>
      </c>
      <c r="J17" s="112" t="e">
        <f ca="1">IF(VLOOKUP($A$2,Table1[[Practice no.]:[9 
Inc]],27,FALSE)="N/A","",VLOOKUP(VLOOKUP($A$2,Table1[[Practice no.]:[9 
Inc]],27,FALSE),List!$A$2:$B$3,2,FALSE))</f>
        <v>#VALUE!</v>
      </c>
      <c r="K17" s="112" t="e">
        <f ca="1">IF(VLOOKUP($A$2,Table1[[Practice no.]:[10 Con]],28,FALSE)="N/A","",VLOOKUP(VLOOKUP($A$2,Table1[[Practice no.]:[10 Con]],28,FALSE),List!$A$2:$B$3,2,FALSE))</f>
        <v>#VALUE!</v>
      </c>
      <c r="L17" s="112" t="e">
        <f ca="1">IF(VLOOKUP($A$2,Table1[[Practice no.]:[11 Saf]],29,FALSE)="N/A","",VLOOKUP(VLOOKUP($A$2,Table1[[Practice no.]:[11 Saf]],29,FALSE),List!$A$2:$B$3,2,FALSE))</f>
        <v>#VALUE!</v>
      </c>
      <c r="M17" s="112" t="e">
        <f ca="1">IF(VLOOKUP($A$2,Table1[[Practice no.]:[12 Aff]],30,FALSE)="N/A","",VLOOKUP(VLOOKUP($A$2,Table1[[Practice no.]:[12 Aff]],30,FALSE),List!$A$2:$B$3,2,FALSE))</f>
        <v>#VALUE!</v>
      </c>
      <c r="N17" s="138"/>
    </row>
    <row r="18" spans="1:14" ht="125.85" customHeight="1">
      <c r="A18" s="278" t="s">
        <v>516</v>
      </c>
      <c r="B18" s="298" t="s">
        <v>1003</v>
      </c>
      <c r="C18" s="299"/>
      <c r="D18" s="299"/>
      <c r="E18" s="299"/>
      <c r="F18" s="299"/>
      <c r="G18" s="299"/>
      <c r="H18" s="299"/>
      <c r="I18" s="299"/>
      <c r="J18" s="299"/>
      <c r="K18" s="299"/>
      <c r="L18" s="299"/>
      <c r="M18" s="300"/>
      <c r="N18" s="133"/>
    </row>
    <row r="19" spans="1:14" ht="285.75" customHeight="1" thickBot="1">
      <c r="A19" s="279"/>
      <c r="B19" s="301"/>
      <c r="C19" s="302"/>
      <c r="D19" s="302"/>
      <c r="E19" s="302"/>
      <c r="F19" s="302"/>
      <c r="G19" s="302"/>
      <c r="H19" s="302"/>
      <c r="I19" s="302"/>
      <c r="J19" s="302"/>
      <c r="K19" s="302"/>
      <c r="L19" s="302"/>
      <c r="M19" s="303"/>
      <c r="N19" s="133"/>
    </row>
    <row r="20" spans="1:14" ht="143.85" customHeight="1">
      <c r="A20" s="304" t="s">
        <v>518</v>
      </c>
      <c r="B20" s="120"/>
      <c r="C20" s="121"/>
      <c r="D20" s="121"/>
      <c r="E20" s="121"/>
      <c r="F20" s="121"/>
      <c r="G20" s="121"/>
      <c r="H20" s="121"/>
      <c r="I20" s="121"/>
      <c r="J20" s="121"/>
      <c r="K20" s="121"/>
      <c r="L20" s="121"/>
      <c r="M20" s="124"/>
      <c r="N20" s="134"/>
    </row>
    <row r="21" spans="1:14">
      <c r="A21" s="338"/>
      <c r="B21" s="390"/>
      <c r="C21" s="388"/>
      <c r="D21" s="388"/>
      <c r="E21" s="388"/>
      <c r="F21" s="388"/>
      <c r="G21" s="122"/>
      <c r="H21" s="337"/>
      <c r="I21" s="337"/>
      <c r="J21" s="337"/>
      <c r="K21" s="337"/>
      <c r="L21" s="337"/>
      <c r="M21" s="343"/>
      <c r="N21" s="127"/>
    </row>
    <row r="22" spans="1:14" ht="285.75" customHeight="1">
      <c r="A22" s="338"/>
      <c r="B22" s="336"/>
      <c r="C22" s="337"/>
      <c r="D22" s="337"/>
      <c r="E22" s="337"/>
      <c r="F22" s="337"/>
      <c r="G22" s="337"/>
      <c r="H22" s="119"/>
      <c r="I22" s="119"/>
      <c r="J22" s="122"/>
      <c r="K22" s="116"/>
      <c r="L22" s="116"/>
      <c r="M22" s="117"/>
      <c r="N22" s="116"/>
    </row>
    <row r="23" spans="1:14">
      <c r="A23" s="338"/>
      <c r="B23" s="336"/>
      <c r="C23" s="337"/>
      <c r="D23" s="337"/>
      <c r="E23" s="337"/>
      <c r="F23" s="337"/>
      <c r="G23" s="337"/>
      <c r="H23" s="337"/>
      <c r="I23" s="337"/>
      <c r="J23" s="337"/>
      <c r="K23" s="337"/>
      <c r="L23" s="337"/>
      <c r="M23" s="123"/>
      <c r="N23" s="116"/>
    </row>
    <row r="24" spans="1:14">
      <c r="A24" s="338"/>
      <c r="B24" s="118"/>
      <c r="C24" s="119"/>
      <c r="D24" s="119"/>
      <c r="E24" s="119"/>
      <c r="F24" s="119"/>
      <c r="G24" s="119"/>
      <c r="H24" s="119"/>
      <c r="I24" s="119"/>
      <c r="J24" s="122"/>
      <c r="K24" s="116"/>
      <c r="L24" s="116"/>
      <c r="M24" s="117"/>
      <c r="N24" s="116"/>
    </row>
    <row r="25" spans="1:14" ht="14.1" thickBot="1">
      <c r="A25" s="305"/>
      <c r="B25" s="339"/>
      <c r="C25" s="340"/>
      <c r="D25" s="340"/>
      <c r="E25" s="340"/>
      <c r="F25" s="340"/>
      <c r="G25" s="340"/>
      <c r="H25" s="340"/>
      <c r="I25" s="340"/>
      <c r="J25" s="340"/>
      <c r="K25" s="340"/>
      <c r="L25" s="340"/>
      <c r="M25" s="176"/>
      <c r="N25" s="119"/>
    </row>
    <row r="26" spans="1:14" ht="8.85" customHeight="1" thickBot="1">
      <c r="A26" s="278" t="s">
        <v>57</v>
      </c>
      <c r="B26" s="295"/>
      <c r="C26" s="296"/>
      <c r="D26" s="296"/>
      <c r="E26" s="296"/>
      <c r="F26" s="296"/>
      <c r="G26" s="296"/>
      <c r="H26" s="296"/>
      <c r="I26" s="296"/>
      <c r="J26" s="296"/>
      <c r="K26" s="296"/>
      <c r="L26" s="296"/>
      <c r="M26" s="297"/>
      <c r="N26" s="125"/>
    </row>
    <row r="27" spans="1:14" ht="32.1" customHeight="1" thickBot="1">
      <c r="A27" s="294"/>
      <c r="C27" s="286" t="s">
        <v>42</v>
      </c>
      <c r="D27" s="287"/>
      <c r="E27" s="105" t="e">
        <f ca="1">IF(VLOOKUP($A$2,Table1[[Practice no.]:[1]],31,FALSE)="N/A","",VLOOKUP($A$2,Table1[[Practice no.]:[1]],31,FALSE))</f>
        <v>#VALUE!</v>
      </c>
      <c r="F27" s="286" t="s">
        <v>520</v>
      </c>
      <c r="G27" s="287"/>
      <c r="H27" s="105" t="e">
        <f ca="1">IF(VLOOKUP($A$2,Table1[[Practice no.]:[7]],37,FALSE)="N/A","",VLOOKUP($A$2,Table1[[Practice no.]:[7]],37,FALSE))</f>
        <v>#VALUE!</v>
      </c>
      <c r="M27" s="107"/>
    </row>
    <row r="28" spans="1:14" ht="32.1" customHeight="1" thickBot="1">
      <c r="A28" s="294"/>
      <c r="C28" s="286" t="s">
        <v>44</v>
      </c>
      <c r="D28" s="287"/>
      <c r="E28" s="105" t="e">
        <f ca="1">IF(VLOOKUP($A$2,Table1[[Practice no.]:[2]],32,FALSE)="N/A","",VLOOKUP($A$2,Table1[[Practice no.]:[2]],32,FALSE))</f>
        <v>#VALUE!</v>
      </c>
      <c r="F28" s="286" t="s">
        <v>45</v>
      </c>
      <c r="G28" s="287"/>
      <c r="H28" s="105" t="e">
        <f ca="1">IF(VLOOKUP($A$2,Table1[[Practice no.]:[8]],38,FALSE)="N/A","",VLOOKUP($A$2,Table1[[Practice no.]:[8]],38,FALSE))</f>
        <v>#VALUE!</v>
      </c>
      <c r="M28" s="107"/>
    </row>
    <row r="29" spans="1:14" ht="32.1" customHeight="1" thickBot="1">
      <c r="A29" s="294"/>
      <c r="C29" s="286" t="s">
        <v>46</v>
      </c>
      <c r="D29" s="287"/>
      <c r="E29" s="105" t="e">
        <f ca="1">IF(VLOOKUP($A$2,Table1[[Practice no.]:[3]],33,FALSE)="N/A","",VLOOKUP($A$2,Table1[[Practice no.]:[3]],33,FALSE))</f>
        <v>#VALUE!</v>
      </c>
      <c r="F29" s="286" t="s">
        <v>47</v>
      </c>
      <c r="G29" s="287"/>
      <c r="H29" s="105" t="e">
        <f ca="1">IF(VLOOKUP($A$2,Table1[[Practice no.]:[9]],39,FALSE)="N/A","",VLOOKUP($A$2,Table1[[Practice no.]:[9]],39,FALSE))</f>
        <v>#VALUE!</v>
      </c>
      <c r="M29" s="107"/>
    </row>
    <row r="30" spans="1:14" ht="32.1" customHeight="1" thickBot="1">
      <c r="A30" s="294"/>
      <c r="C30" s="286" t="s">
        <v>48</v>
      </c>
      <c r="D30" s="287"/>
      <c r="E30" s="105" t="e">
        <f ca="1">IF(VLOOKUP($A$2,Table1[[Practice no.]:[4]],34,FALSE)="N/A","",VLOOKUP($A$2,Table1[[Practice no.]:[4]],34,FALSE))</f>
        <v>#VALUE!</v>
      </c>
      <c r="F30" s="286" t="s">
        <v>49</v>
      </c>
      <c r="G30" s="287"/>
      <c r="H30" s="105" t="e">
        <f ca="1">IF(VLOOKUP($A$2,Table1[[Practice no.]:[10]],40,FALSE)="N/A","",VLOOKUP($A$2,Table1[[Practice no.]:[10]],40,FALSE))</f>
        <v>#VALUE!</v>
      </c>
      <c r="M30" s="107"/>
    </row>
    <row r="31" spans="1:14" ht="32.1" customHeight="1" thickBot="1">
      <c r="A31" s="294"/>
      <c r="C31" s="286" t="s">
        <v>50</v>
      </c>
      <c r="D31" s="287"/>
      <c r="E31" s="105" t="e">
        <f ca="1">IF(VLOOKUP($A$2,Table1[[Practice no.]:[5]],35,FALSE)="N/A","",VLOOKUP($A$2,Table1[[Practice no.]:[5]],35,FALSE))</f>
        <v>#VALUE!</v>
      </c>
      <c r="F31" s="286" t="s">
        <v>51</v>
      </c>
      <c r="G31" s="287"/>
      <c r="H31" s="105" t="e">
        <f ca="1">IF(VLOOKUP($A$2,Table1[[Practice no.]:[11]],41,FALSE)="N/A","",VLOOKUP($A$2,Table1[[Practice no.]:[11]],41,FALSE))</f>
        <v>#VALUE!</v>
      </c>
      <c r="M31" s="107"/>
    </row>
    <row r="32" spans="1:14" ht="32.1" customHeight="1" thickBot="1">
      <c r="A32" s="294"/>
      <c r="C32" s="286" t="s">
        <v>52</v>
      </c>
      <c r="D32" s="287"/>
      <c r="E32" s="105" t="e">
        <f ca="1">IF(VLOOKUP($A$2,Table1[[Practice no.]:[6]],36,FALSE)="N/A","",VLOOKUP($A$2,Table1[[Practice no.]:[6]],36,FALSE))</f>
        <v>#VALUE!</v>
      </c>
      <c r="F32" s="286" t="s">
        <v>53</v>
      </c>
      <c r="G32" s="287"/>
      <c r="H32" s="105" t="e">
        <f ca="1">IF(VLOOKUP($A$2,Table1[[Practice no.]:[12]],42,FALSE)="N/A","",VLOOKUP($A$2,Table1[[Practice no.]:[12]],42,FALSE))</f>
        <v>#VALUE!</v>
      </c>
      <c r="M32" s="107"/>
    </row>
    <row r="33" spans="1:14" ht="14.1" thickBot="1">
      <c r="A33" s="279"/>
      <c r="B33" s="288"/>
      <c r="C33" s="289"/>
      <c r="D33" s="289"/>
      <c r="E33" s="289"/>
      <c r="F33" s="289"/>
      <c r="G33" s="289"/>
      <c r="H33" s="289"/>
      <c r="I33" s="289"/>
      <c r="J33" s="289"/>
      <c r="K33" s="289"/>
      <c r="L33" s="289"/>
      <c r="M33" s="290"/>
      <c r="N33" s="125"/>
    </row>
    <row r="34" spans="1:14" ht="252.75" customHeight="1" thickBot="1">
      <c r="A34" s="92" t="s">
        <v>521</v>
      </c>
      <c r="B34" s="291" t="s">
        <v>1004</v>
      </c>
      <c r="C34" s="292"/>
      <c r="D34" s="292"/>
      <c r="E34" s="292"/>
      <c r="F34" s="292"/>
      <c r="G34" s="292"/>
      <c r="H34" s="292"/>
      <c r="I34" s="292"/>
      <c r="J34" s="292"/>
      <c r="K34" s="292"/>
      <c r="L34" s="292"/>
      <c r="M34" s="293"/>
      <c r="N34" s="122"/>
    </row>
    <row r="35" spans="1:14" ht="80.849999999999994" customHeight="1">
      <c r="A35" s="278" t="s">
        <v>523</v>
      </c>
      <c r="B35" s="394" t="s">
        <v>1005</v>
      </c>
      <c r="C35" s="362"/>
      <c r="D35" s="362"/>
      <c r="E35" s="362"/>
      <c r="F35" s="362"/>
      <c r="G35" s="362"/>
      <c r="H35" s="362"/>
      <c r="I35" s="362"/>
      <c r="J35" s="362"/>
      <c r="K35" s="362"/>
      <c r="L35" s="362"/>
      <c r="M35" s="363"/>
      <c r="N35" s="133"/>
    </row>
    <row r="36" spans="1:14" ht="193.35" customHeight="1" thickBot="1">
      <c r="A36" s="279"/>
      <c r="B36" s="364"/>
      <c r="C36" s="365"/>
      <c r="D36" s="365"/>
      <c r="E36" s="365"/>
      <c r="F36" s="365"/>
      <c r="G36" s="365"/>
      <c r="H36" s="365"/>
      <c r="I36" s="365"/>
      <c r="J36" s="365"/>
      <c r="K36" s="365"/>
      <c r="L36" s="365"/>
      <c r="M36" s="366"/>
      <c r="N36" s="133"/>
    </row>
  </sheetData>
  <sheetProtection sheet="1" objects="1" scenarios="1"/>
  <mergeCells count="49">
    <mergeCell ref="B2:M2"/>
    <mergeCell ref="O2:Q2"/>
    <mergeCell ref="S2:U2"/>
    <mergeCell ref="B3:M3"/>
    <mergeCell ref="A4:A14"/>
    <mergeCell ref="B4:M4"/>
    <mergeCell ref="C5:D6"/>
    <mergeCell ref="C7:D8"/>
    <mergeCell ref="F7:G7"/>
    <mergeCell ref="F8:G8"/>
    <mergeCell ref="C9:D10"/>
    <mergeCell ref="G9:H9"/>
    <mergeCell ref="G10:H10"/>
    <mergeCell ref="C11:D12"/>
    <mergeCell ref="F11:G11"/>
    <mergeCell ref="H11:I11"/>
    <mergeCell ref="F12:G12"/>
    <mergeCell ref="H12:I12"/>
    <mergeCell ref="B13:M13"/>
    <mergeCell ref="B14:M14"/>
    <mergeCell ref="A15:A17"/>
    <mergeCell ref="C29:D29"/>
    <mergeCell ref="B33:M33"/>
    <mergeCell ref="A18:A19"/>
    <mergeCell ref="B18:M19"/>
    <mergeCell ref="G23:L23"/>
    <mergeCell ref="B25:G25"/>
    <mergeCell ref="H25:L25"/>
    <mergeCell ref="A20:A25"/>
    <mergeCell ref="B21:F21"/>
    <mergeCell ref="H21:M21"/>
    <mergeCell ref="B22:G22"/>
    <mergeCell ref="B23:F23"/>
    <mergeCell ref="B34:M34"/>
    <mergeCell ref="A35:A36"/>
    <mergeCell ref="B35:M36"/>
    <mergeCell ref="F29:G29"/>
    <mergeCell ref="C30:D30"/>
    <mergeCell ref="F30:G30"/>
    <mergeCell ref="C31:D31"/>
    <mergeCell ref="F31:G31"/>
    <mergeCell ref="C32:D32"/>
    <mergeCell ref="F32:G32"/>
    <mergeCell ref="A26:A33"/>
    <mergeCell ref="B26:M26"/>
    <mergeCell ref="C27:D27"/>
    <mergeCell ref="F27:G27"/>
    <mergeCell ref="C28:D28"/>
    <mergeCell ref="F28:G28"/>
  </mergeCells>
  <pageMargins left="0.7" right="0.7" top="0.75" bottom="0.75" header="0.3" footer="0.3"/>
  <headerFooter>
    <oddFooter>&amp;C_x000D_&amp;1#&amp;"Calibri"&amp;8&amp;K000000 INTERNAL. This information is accessible to ADB Management and staff. It may be shared outside ADB with appropriate permission.</oddFooter>
  </headerFooter>
</worksheet>
</file>

<file path=xl/worksheets/sheet9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837A713-D384-499C-8564-247B9875EDBF}">
  <sheetPr codeName="Sheet94"/>
  <dimension ref="A1:U36"/>
  <sheetViews>
    <sheetView zoomScale="70" zoomScaleNormal="70" workbookViewId="0">
      <pane ySplit="2" topLeftCell="A26" activePane="bottomLeft" state="frozen"/>
      <selection pane="bottomLeft" activeCell="A2" sqref="A2"/>
      <selection activeCell="A2" sqref="A2"/>
    </sheetView>
  </sheetViews>
  <sheetFormatPr defaultColWidth="8.85546875" defaultRowHeight="12.95"/>
  <cols>
    <col min="1" max="1" width="15.28515625" style="106" customWidth="1"/>
    <col min="2" max="13" width="11.85546875" style="106" customWidth="1"/>
    <col min="14" max="14" width="5.140625" style="106" customWidth="1"/>
    <col min="15" max="16" width="8.85546875" style="106"/>
    <col min="17" max="17" width="8.85546875" style="106" customWidth="1"/>
    <col min="18" max="18" width="2.28515625" style="106" customWidth="1"/>
    <col min="19" max="16384" width="8.85546875" style="106"/>
  </cols>
  <sheetData>
    <row r="1" spans="1:21" ht="14.1" thickBot="1"/>
    <row r="2" spans="1:21" ht="32.1" customHeight="1" thickBot="1">
      <c r="A2" s="89" t="e" cm="1">
        <f t="array" aca="1" ref="A2" ca="1">MID(CELL("filename",A2),FIND("]",CELL("filename",A2))+1,255)</f>
        <v>#VALUE!</v>
      </c>
      <c r="B2" s="318" t="e">
        <f ca="1">IF(VLOOKUP(A2,'Raw Data'!C6:D154,2,FALSE)="","",VLOOKUP(A2,'Raw Data'!C6:D154,2,FALSE))</f>
        <v>#VALUE!</v>
      </c>
      <c r="C2" s="319"/>
      <c r="D2" s="319"/>
      <c r="E2" s="319"/>
      <c r="F2" s="319"/>
      <c r="G2" s="319"/>
      <c r="H2" s="319"/>
      <c r="I2" s="319"/>
      <c r="J2" s="319"/>
      <c r="K2" s="319"/>
      <c r="L2" s="319"/>
      <c r="M2" s="320"/>
      <c r="N2" s="136"/>
      <c r="O2" s="386" t="str">
        <f>HYPERLINK("#'National level'!A15","Back to National level sheet")</f>
        <v>Back to National level sheet</v>
      </c>
      <c r="P2" s="321"/>
      <c r="Q2" s="321"/>
      <c r="S2" s="387" t="str">
        <f>HYPERLINK("#'Project level'!A21","Back to Project level sheet")</f>
        <v>Back to Project level sheet</v>
      </c>
      <c r="T2" s="387"/>
      <c r="U2" s="387"/>
    </row>
    <row r="3" spans="1:21" ht="174" customHeight="1" thickBot="1">
      <c r="A3" s="90" t="s">
        <v>500</v>
      </c>
      <c r="B3" s="323" t="s">
        <v>1006</v>
      </c>
      <c r="C3" s="324"/>
      <c r="D3" s="324"/>
      <c r="E3" s="324"/>
      <c r="F3" s="324"/>
      <c r="G3" s="324"/>
      <c r="H3" s="324"/>
      <c r="I3" s="324"/>
      <c r="J3" s="324"/>
      <c r="K3" s="324"/>
      <c r="L3" s="324"/>
      <c r="M3" s="325"/>
      <c r="N3" s="122"/>
    </row>
    <row r="4" spans="1:21" ht="14.1" thickBot="1">
      <c r="A4" s="278" t="s">
        <v>502</v>
      </c>
      <c r="B4" s="295"/>
      <c r="C4" s="296"/>
      <c r="D4" s="296"/>
      <c r="E4" s="296"/>
      <c r="F4" s="296"/>
      <c r="G4" s="296"/>
      <c r="H4" s="296"/>
      <c r="I4" s="296"/>
      <c r="J4" s="296"/>
      <c r="K4" s="296"/>
      <c r="L4" s="296"/>
      <c r="M4" s="297"/>
      <c r="N4" s="125"/>
    </row>
    <row r="5" spans="1:21" ht="26.85" customHeight="1" thickBot="1">
      <c r="A5" s="294"/>
      <c r="C5" s="326" t="s">
        <v>77</v>
      </c>
      <c r="D5" s="327"/>
      <c r="E5" s="93" t="s">
        <v>78</v>
      </c>
      <c r="F5" s="93" t="s">
        <v>79</v>
      </c>
      <c r="G5" s="93" t="s">
        <v>80</v>
      </c>
      <c r="H5" s="93" t="s">
        <v>81</v>
      </c>
      <c r="I5" s="93" t="s">
        <v>82</v>
      </c>
      <c r="M5" s="107"/>
    </row>
    <row r="6" spans="1:21" ht="15" thickBot="1">
      <c r="A6" s="294"/>
      <c r="C6" s="328"/>
      <c r="D6" s="329"/>
      <c r="E6" s="94" t="e">
        <f ca="1">IF(VLOOKUP($A$2,Table1[[Practice no.]:[Mt]],3,FALSE)="N/A","",VLOOKUP($A$2,Table1[[Practice no.]:[Mt]],3,FALSE))</f>
        <v>#VALUE!</v>
      </c>
      <c r="F6" s="94" t="e">
        <f ca="1">IF(VLOOKUP($A$2,Table1[[Practice no.]:[F]],4,FALSE)="N/A","",VLOOKUP($A$2,Table1[[Practice no.]:[F]],4,FALSE))</f>
        <v>#VALUE!</v>
      </c>
      <c r="G6" s="94" t="e">
        <f ca="1">IF(VLOOKUP($A$2,Table1[[Practice no.]:[A]],5,FALSE)="N/A","",VLOOKUP($A$2,Table1[[Practice no.]:[A]],5,FALSE))</f>
        <v>#VALUE!</v>
      </c>
      <c r="H6" s="94" t="e">
        <f ca="1">IF(VLOOKUP($A$2,Table1[[Practice no.]:[T]],6,FALSE)="N/A","",VLOOKUP($A$2,Table1[[Practice no.]:[T]],6,FALSE))</f>
        <v>#VALUE!</v>
      </c>
      <c r="I6" s="94" t="e">
        <f ca="1">IF(VLOOKUP($A$2,Table1[[Practice no.]:[PI]],7,FALSE)="N/A","",VLOOKUP($A$2,Table1[[Practice no.]:[PI]],7,FALSE))</f>
        <v>#VALUE!</v>
      </c>
      <c r="M6" s="107"/>
    </row>
    <row r="7" spans="1:21" ht="26.85" customHeight="1" thickBot="1">
      <c r="A7" s="294"/>
      <c r="C7" s="326" t="s">
        <v>83</v>
      </c>
      <c r="D7" s="327"/>
      <c r="E7" s="95" t="s">
        <v>84</v>
      </c>
      <c r="F7" s="330" t="s">
        <v>85</v>
      </c>
      <c r="G7" s="331"/>
      <c r="H7" s="95" t="s">
        <v>86</v>
      </c>
      <c r="I7" s="95" t="s">
        <v>87</v>
      </c>
      <c r="M7" s="107"/>
    </row>
    <row r="8" spans="1:21" ht="15" thickBot="1">
      <c r="A8" s="294"/>
      <c r="C8" s="328"/>
      <c r="D8" s="329"/>
      <c r="E8" s="94" t="e">
        <f ca="1">IF(VLOOKUP($A$2,Table1[[Practice no.]:[LR]],8,FALSE)="N/A","",VLOOKUP(A$2,Table1[[Practice no.]:[LR]],8,FALSE))</f>
        <v>#VALUE!</v>
      </c>
      <c r="F8" s="311" t="e">
        <f ca="1">IF(VLOOKUP($A$2,Table1[[Practice no.]:[PH]],9,FALSE)="N/A","",VLOOKUP($A$2,Table1[[Practice no.]:[PH]],9,FALSE))</f>
        <v>#VALUE!</v>
      </c>
      <c r="G8" s="312"/>
      <c r="H8" s="94" t="e">
        <f ca="1">IF(VLOOKUP($A$2,Table1[[Practice no.]:[EH]],10,FALSE)="N/A","",VLOOKUP($A$2,Table1[[Practice no.]:[EH]],10,FALSE))</f>
        <v>#VALUE!</v>
      </c>
      <c r="I8" s="94" t="e">
        <f ca="1">IF(VLOOKUP($A$2,Table1[[Practice no.]:[UR]],11,FALSE)="N/A","",VLOOKUP($A$2,Table1[[Practice no.]:[UR]],11,FALSE))</f>
        <v>#VALUE!</v>
      </c>
      <c r="M8" s="107"/>
    </row>
    <row r="9" spans="1:21" ht="26.85" customHeight="1" thickBot="1">
      <c r="A9" s="294"/>
      <c r="C9" s="332" t="s">
        <v>88</v>
      </c>
      <c r="D9" s="333"/>
      <c r="E9" s="95" t="s">
        <v>89</v>
      </c>
      <c r="F9" s="95" t="s">
        <v>90</v>
      </c>
      <c r="G9" s="330" t="s">
        <v>91</v>
      </c>
      <c r="H9" s="331"/>
      <c r="I9" s="95" t="s">
        <v>92</v>
      </c>
      <c r="M9" s="107"/>
    </row>
    <row r="10" spans="1:21" ht="15" thickBot="1">
      <c r="A10" s="294"/>
      <c r="C10" s="334"/>
      <c r="D10" s="335"/>
      <c r="E10" s="94" t="e">
        <f ca="1">IF(VLOOKUP($A$2,Table1[[Practice no.]:[P]],12,FALSE)="N/A","",VLOOKUP($A$2,Table1[[Practice no.]:[P]],12,FALSE))</f>
        <v>#VALUE!</v>
      </c>
      <c r="F10" s="94" t="e">
        <f ca="1">IF(VLOOKUP($A$2,Table1[[Practice no.]:[D]],13,FALSE)="N/A","",VLOOKUP($A$2,Table1[[Practice no.]:[D]],13,FALSE))</f>
        <v>#VALUE!</v>
      </c>
      <c r="G10" s="313" t="e">
        <f ca="1">IF(VLOOKUP($A$2,Table1[[Practice no.]:[C]],14,FALSE)="N/A","",VLOOKUP($A$2,Table1[[Practice no.]:[C]],14,FALSE))</f>
        <v>#VALUE!</v>
      </c>
      <c r="H10" s="314"/>
      <c r="I10" s="96" t="e">
        <f ca="1">IF(VLOOKUP($A$2,Table1[[Practice no.]:[M]],15,FALSE)="N/A","",VLOOKUP($A$2,Table1[[Practice no.]:[M]],15,FALSE))</f>
        <v>#VALUE!</v>
      </c>
      <c r="M10" s="107"/>
    </row>
    <row r="11" spans="1:21" ht="14.1" customHeight="1" thickBot="1">
      <c r="A11" s="294"/>
      <c r="C11" s="332" t="s">
        <v>93</v>
      </c>
      <c r="D11" s="333"/>
      <c r="E11" s="95" t="s">
        <v>94</v>
      </c>
      <c r="F11" s="330" t="s">
        <v>95</v>
      </c>
      <c r="G11" s="331"/>
      <c r="H11" s="330" t="s">
        <v>96</v>
      </c>
      <c r="I11" s="331"/>
      <c r="M11" s="107"/>
    </row>
    <row r="12" spans="1:21" ht="15" thickBot="1">
      <c r="A12" s="294"/>
      <c r="C12" s="334"/>
      <c r="D12" s="335"/>
      <c r="E12" s="94" t="e">
        <f ca="1">IF(VLOOKUP($A$2,Table1[[Practice no.]:[In]],16,FALSE)="N/A","",VLOOKUP($A$2,Table1[[Practice no.]:[In]],16,FALSE))</f>
        <v>#VALUE!</v>
      </c>
      <c r="F12" s="311" t="e">
        <f ca="1">IF(VLOOKUP($A$2,Table1[[Practice no.]:[Pr]],17,FALSE)="N/A","",VLOOKUP($A$2,Table1[[Practice no.]:[Pr]],17,FALSE))</f>
        <v>#VALUE!</v>
      </c>
      <c r="G12" s="312"/>
      <c r="H12" s="313" t="e">
        <f ca="1">IF(VLOOKUP($A$2,Table1[[Practice no.]:[Tr]],18,FALSE)="N/A","",VLOOKUP($A$2,Table1[[Practice no.]:[Tr]],18,FALSE))</f>
        <v>#VALUE!</v>
      </c>
      <c r="I12" s="314"/>
      <c r="M12" s="107"/>
    </row>
    <row r="13" spans="1:21">
      <c r="A13" s="294"/>
      <c r="B13" s="315"/>
      <c r="C13" s="316"/>
      <c r="D13" s="316"/>
      <c r="E13" s="316"/>
      <c r="F13" s="316"/>
      <c r="G13" s="316"/>
      <c r="H13" s="316"/>
      <c r="I13" s="316"/>
      <c r="J13" s="316"/>
      <c r="K13" s="316"/>
      <c r="L13" s="316"/>
      <c r="M13" s="317"/>
      <c r="N13" s="125"/>
    </row>
    <row r="14" spans="1:21" ht="14.1" thickBot="1">
      <c r="A14" s="279"/>
      <c r="B14" s="288"/>
      <c r="C14" s="289"/>
      <c r="D14" s="289"/>
      <c r="E14" s="289"/>
      <c r="F14" s="289"/>
      <c r="G14" s="289"/>
      <c r="H14" s="289"/>
      <c r="I14" s="289"/>
      <c r="J14" s="289"/>
      <c r="K14" s="289"/>
      <c r="L14" s="289"/>
      <c r="M14" s="290"/>
      <c r="N14" s="125"/>
    </row>
    <row r="15" spans="1:21">
      <c r="A15" s="278" t="s">
        <v>503</v>
      </c>
      <c r="B15" s="97">
        <v>1</v>
      </c>
      <c r="C15" s="97">
        <v>2</v>
      </c>
      <c r="D15" s="97">
        <v>3</v>
      </c>
      <c r="E15" s="98">
        <v>4</v>
      </c>
      <c r="F15" s="98">
        <v>5</v>
      </c>
      <c r="G15" s="98">
        <v>6</v>
      </c>
      <c r="H15" s="99">
        <v>7</v>
      </c>
      <c r="I15" s="99">
        <v>8</v>
      </c>
      <c r="J15" s="99">
        <v>9</v>
      </c>
      <c r="K15" s="100">
        <v>10</v>
      </c>
      <c r="L15" s="100">
        <v>11</v>
      </c>
      <c r="M15" s="100">
        <v>12</v>
      </c>
      <c r="N15" s="137"/>
    </row>
    <row r="16" spans="1:21" ht="17.100000000000001" thickBot="1">
      <c r="A16" s="294"/>
      <c r="B16" s="101" t="s">
        <v>504</v>
      </c>
      <c r="C16" s="101" t="s">
        <v>505</v>
      </c>
      <c r="D16" s="101" t="s">
        <v>506</v>
      </c>
      <c r="E16" s="102" t="s">
        <v>507</v>
      </c>
      <c r="F16" s="102" t="s">
        <v>508</v>
      </c>
      <c r="G16" s="102" t="s">
        <v>509</v>
      </c>
      <c r="H16" s="103" t="s">
        <v>510</v>
      </c>
      <c r="I16" s="103" t="s">
        <v>511</v>
      </c>
      <c r="J16" s="103" t="s">
        <v>512</v>
      </c>
      <c r="K16" s="104" t="s">
        <v>513</v>
      </c>
      <c r="L16" s="104" t="s">
        <v>514</v>
      </c>
      <c r="M16" s="104" t="s">
        <v>515</v>
      </c>
      <c r="N16" s="137"/>
    </row>
    <row r="17" spans="1:14" ht="23.1" customHeight="1" thickBot="1">
      <c r="A17" s="279"/>
      <c r="B17" s="112" t="e">
        <f ca="1">IF(VLOOKUP($A$2,Table1[[Practice no.]:[ 1 C02]],19,FALSE)="N/A","",VLOOKUP(VLOOKUP($A$2,Table1[[Practice no.]:[ 1 C02]],19,FALSE),List!$A$2:$B$3,2,FALSE))</f>
        <v>#VALUE!</v>
      </c>
      <c r="C17" s="112" t="e">
        <f ca="1">IF(VLOOKUP($A$2,Table1[[Practice no.]:[2 Res]],20,FALSE)="N/A","",VLOOKUP(VLOOKUP($A$2,Table1[[Practice no.]:[2 Res]],20,FALSE),List!$A$2:$B$3,2,FALSE))</f>
        <v>#VALUE!</v>
      </c>
      <c r="D17" s="112" t="e">
        <f ca="1">IF(VLOOKUP($A$2,Table1[[Practice no.]:[3 W&amp;L]],21,FALSE)="N/A","",VLOOKUP(VLOOKUP($A$2,Table1[[Practice no.]:[3 W&amp;L]],21,FALSE),List!$A$2:$B$3,2,FALSE))</f>
        <v>#VALUE!</v>
      </c>
      <c r="E17" s="112" t="e">
        <f ca="1">IF(VLOOKUP($A$2,Table1[[Practice no.]:[4 
Pol]],22,FALSE)="N/A","",VLOOKUP(VLOOKUP($A$2,Table1[[Practice no.]:[4 
Pol]],22,FALSE),List!$A$2:$B$3,2,FALSE))</f>
        <v>#VALUE!</v>
      </c>
      <c r="F17" s="112" t="e">
        <f ca="1">IF(VLOOKUP($A$2,Table1[[Practice no.]:[5 QoL]],23,FALSE)="N/A","",VLOOKUP(VLOOKUP($A$2,Table1[[Practice no.]:[5 QoL]],23,FALSE),List!$A$2:$B$3,2,FALSE))</f>
        <v>#VALUE!</v>
      </c>
      <c r="G17" s="112" t="e">
        <f ca="1">IF(VLOOKUP($A$2,Table1[[Practice no.]:[6 
Bio]],24,FALSE)="N/A","",VLOOKUP(VLOOKUP($A$2,Table1[[Practice no.]:[6 
Bio]],24,FALSE),List!$A$2:$B$3,2,FALSE))</f>
        <v>#VALUE!</v>
      </c>
      <c r="H17" s="112" t="e">
        <f ca="1">IF(VLOOKUP($A$2,Table1[[Practice no.]:[7 
Dis]],25,FALSE)="N/A","",VLOOKUP(VLOOKUP($A$2,Table1[[Practice no.]:[7 
Dis]],25,FALSE),List!$A$2:$B$3,2,FALSE))</f>
        <v>#VALUE!</v>
      </c>
      <c r="I17" s="112" t="e">
        <f ca="1">IF(VLOOKUP($A$2,Table1[[Practice no.]:[8 
Mat]],26,FALSE)="N/A","",VLOOKUP(VLOOKUP($A$2,Table1[[Practice no.]:[8 
Mat]],26,FALSE),List!$A$2:$B$3,2,FALSE))</f>
        <v>#VALUE!</v>
      </c>
      <c r="J17" s="112" t="e">
        <f ca="1">IF(VLOOKUP($A$2,Table1[[Practice no.]:[9 
Inc]],27,FALSE)="N/A","",VLOOKUP(VLOOKUP($A$2,Table1[[Practice no.]:[9 
Inc]],27,FALSE),List!$A$2:$B$3,2,FALSE))</f>
        <v>#VALUE!</v>
      </c>
      <c r="K17" s="112" t="e">
        <f ca="1">IF(VLOOKUP($A$2,Table1[[Practice no.]:[10 Con]],28,FALSE)="N/A","",VLOOKUP(VLOOKUP($A$2,Table1[[Practice no.]:[10 Con]],28,FALSE),List!$A$2:$B$3,2,FALSE))</f>
        <v>#VALUE!</v>
      </c>
      <c r="L17" s="112" t="e">
        <f ca="1">IF(VLOOKUP($A$2,Table1[[Practice no.]:[11 Saf]],29,FALSE)="N/A","",VLOOKUP(VLOOKUP($A$2,Table1[[Practice no.]:[11 Saf]],29,FALSE),List!$A$2:$B$3,2,FALSE))</f>
        <v>#VALUE!</v>
      </c>
      <c r="M17" s="112" t="e">
        <f ca="1">IF(VLOOKUP($A$2,Table1[[Practice no.]:[12 Aff]],30,FALSE)="N/A","",VLOOKUP(VLOOKUP($A$2,Table1[[Practice no.]:[12 Aff]],30,FALSE),List!$A$2:$B$3,2,FALSE))</f>
        <v>#VALUE!</v>
      </c>
      <c r="N17" s="138"/>
    </row>
    <row r="18" spans="1:14" ht="125.85" customHeight="1">
      <c r="A18" s="278" t="s">
        <v>516</v>
      </c>
      <c r="B18" s="298" t="s">
        <v>1007</v>
      </c>
      <c r="C18" s="299"/>
      <c r="D18" s="299"/>
      <c r="E18" s="299"/>
      <c r="F18" s="299"/>
      <c r="G18" s="299"/>
      <c r="H18" s="299"/>
      <c r="I18" s="299"/>
      <c r="J18" s="299"/>
      <c r="K18" s="299"/>
      <c r="L18" s="299"/>
      <c r="M18" s="300"/>
      <c r="N18" s="133"/>
    </row>
    <row r="19" spans="1:14" ht="285.75" customHeight="1" thickBot="1">
      <c r="A19" s="279"/>
      <c r="B19" s="301"/>
      <c r="C19" s="302"/>
      <c r="D19" s="302"/>
      <c r="E19" s="302"/>
      <c r="F19" s="302"/>
      <c r="G19" s="302"/>
      <c r="H19" s="302"/>
      <c r="I19" s="302"/>
      <c r="J19" s="302"/>
      <c r="K19" s="302"/>
      <c r="L19" s="302"/>
      <c r="M19" s="303"/>
      <c r="N19" s="133"/>
    </row>
    <row r="20" spans="1:14" ht="143.85" customHeight="1">
      <c r="A20" s="304" t="s">
        <v>518</v>
      </c>
      <c r="B20" s="120"/>
      <c r="C20" s="121"/>
      <c r="D20" s="121"/>
      <c r="E20" s="121"/>
      <c r="F20" s="121"/>
      <c r="G20" s="121"/>
      <c r="H20" s="121"/>
      <c r="I20" s="121"/>
      <c r="J20" s="121"/>
      <c r="K20" s="121"/>
      <c r="L20" s="121"/>
      <c r="M20" s="124"/>
      <c r="N20" s="134"/>
    </row>
    <row r="21" spans="1:14">
      <c r="A21" s="338"/>
      <c r="B21" s="390"/>
      <c r="C21" s="388"/>
      <c r="D21" s="388"/>
      <c r="E21" s="388"/>
      <c r="F21" s="388"/>
      <c r="G21" s="122"/>
      <c r="H21" s="337"/>
      <c r="I21" s="337"/>
      <c r="J21" s="337"/>
      <c r="K21" s="337"/>
      <c r="L21" s="337"/>
      <c r="M21" s="343"/>
      <c r="N21" s="127"/>
    </row>
    <row r="22" spans="1:14" ht="255" customHeight="1">
      <c r="A22" s="338"/>
      <c r="B22" s="336"/>
      <c r="C22" s="337"/>
      <c r="D22" s="337"/>
      <c r="E22" s="337"/>
      <c r="F22" s="337"/>
      <c r="G22" s="337"/>
      <c r="H22" s="119"/>
      <c r="I22" s="119"/>
      <c r="J22" s="122"/>
      <c r="K22" s="116"/>
      <c r="L22" s="116"/>
      <c r="M22" s="117"/>
      <c r="N22" s="116"/>
    </row>
    <row r="23" spans="1:14">
      <c r="A23" s="338"/>
      <c r="B23" s="336" t="s">
        <v>1008</v>
      </c>
      <c r="C23" s="337"/>
      <c r="D23" s="337"/>
      <c r="E23" s="337"/>
      <c r="F23" s="337"/>
      <c r="G23" s="337"/>
      <c r="H23" s="337"/>
      <c r="I23" s="337"/>
      <c r="J23" s="337"/>
      <c r="K23" s="337"/>
      <c r="L23" s="337"/>
      <c r="M23" s="123"/>
      <c r="N23" s="116"/>
    </row>
    <row r="24" spans="1:14">
      <c r="A24" s="338"/>
      <c r="B24" s="118"/>
      <c r="C24" s="119"/>
      <c r="D24" s="119"/>
      <c r="E24" s="119"/>
      <c r="F24" s="119"/>
      <c r="G24" s="119"/>
      <c r="H24" s="119"/>
      <c r="I24" s="119"/>
      <c r="J24" s="122"/>
      <c r="K24" s="116"/>
      <c r="L24" s="116"/>
      <c r="M24" s="117"/>
      <c r="N24" s="116"/>
    </row>
    <row r="25" spans="1:14" ht="14.1" thickBot="1">
      <c r="A25" s="305"/>
      <c r="B25" s="339"/>
      <c r="C25" s="340"/>
      <c r="D25" s="340"/>
      <c r="E25" s="340"/>
      <c r="F25" s="340"/>
      <c r="G25" s="340"/>
      <c r="H25" s="340"/>
      <c r="I25" s="340"/>
      <c r="J25" s="340"/>
      <c r="K25" s="340"/>
      <c r="L25" s="340"/>
      <c r="M25" s="176"/>
      <c r="N25" s="119"/>
    </row>
    <row r="26" spans="1:14" ht="8.85" customHeight="1" thickBot="1">
      <c r="A26" s="278" t="s">
        <v>57</v>
      </c>
      <c r="B26" s="295"/>
      <c r="C26" s="296"/>
      <c r="D26" s="296"/>
      <c r="E26" s="296"/>
      <c r="F26" s="296"/>
      <c r="G26" s="296"/>
      <c r="H26" s="296"/>
      <c r="I26" s="296"/>
      <c r="J26" s="296"/>
      <c r="K26" s="296"/>
      <c r="L26" s="296"/>
      <c r="M26" s="297"/>
      <c r="N26" s="125"/>
    </row>
    <row r="27" spans="1:14" ht="32.1" customHeight="1" thickBot="1">
      <c r="A27" s="294"/>
      <c r="C27" s="286" t="s">
        <v>42</v>
      </c>
      <c r="D27" s="287"/>
      <c r="E27" s="105" t="e">
        <f ca="1">IF(VLOOKUP($A$2,Table1[[Practice no.]:[1]],31,FALSE)="N/A","",VLOOKUP($A$2,Table1[[Practice no.]:[1]],31,FALSE))</f>
        <v>#VALUE!</v>
      </c>
      <c r="F27" s="286" t="s">
        <v>520</v>
      </c>
      <c r="G27" s="287"/>
      <c r="H27" s="105" t="e">
        <f ca="1">IF(VLOOKUP($A$2,Table1[[Practice no.]:[7]],37,FALSE)="N/A","",VLOOKUP($A$2,Table1[[Practice no.]:[7]],37,FALSE))</f>
        <v>#VALUE!</v>
      </c>
      <c r="M27" s="107"/>
    </row>
    <row r="28" spans="1:14" ht="32.1" customHeight="1" thickBot="1">
      <c r="A28" s="294"/>
      <c r="C28" s="286" t="s">
        <v>44</v>
      </c>
      <c r="D28" s="287"/>
      <c r="E28" s="105" t="e">
        <f ca="1">IF(VLOOKUP($A$2,Table1[[Practice no.]:[2]],32,FALSE)="N/A","",VLOOKUP($A$2,Table1[[Practice no.]:[2]],32,FALSE))</f>
        <v>#VALUE!</v>
      </c>
      <c r="F28" s="286" t="s">
        <v>45</v>
      </c>
      <c r="G28" s="287"/>
      <c r="H28" s="105" t="e">
        <f ca="1">IF(VLOOKUP($A$2,Table1[[Practice no.]:[8]],38,FALSE)="N/A","",VLOOKUP($A$2,Table1[[Practice no.]:[8]],38,FALSE))</f>
        <v>#VALUE!</v>
      </c>
      <c r="M28" s="107"/>
    </row>
    <row r="29" spans="1:14" ht="32.1" customHeight="1" thickBot="1">
      <c r="A29" s="294"/>
      <c r="C29" s="286" t="s">
        <v>46</v>
      </c>
      <c r="D29" s="287"/>
      <c r="E29" s="105" t="e">
        <f ca="1">IF(VLOOKUP($A$2,Table1[[Practice no.]:[3]],33,FALSE)="N/A","",VLOOKUP($A$2,Table1[[Practice no.]:[3]],33,FALSE))</f>
        <v>#VALUE!</v>
      </c>
      <c r="F29" s="286" t="s">
        <v>47</v>
      </c>
      <c r="G29" s="287"/>
      <c r="H29" s="105" t="e">
        <f ca="1">IF(VLOOKUP($A$2,Table1[[Practice no.]:[9]],39,FALSE)="N/A","",VLOOKUP($A$2,Table1[[Practice no.]:[9]],39,FALSE))</f>
        <v>#VALUE!</v>
      </c>
      <c r="M29" s="107"/>
    </row>
    <row r="30" spans="1:14" ht="32.1" customHeight="1" thickBot="1">
      <c r="A30" s="294"/>
      <c r="C30" s="286" t="s">
        <v>48</v>
      </c>
      <c r="D30" s="287"/>
      <c r="E30" s="105" t="e">
        <f ca="1">IF(VLOOKUP($A$2,Table1[[Practice no.]:[4]],34,FALSE)="N/A","",VLOOKUP($A$2,Table1[[Practice no.]:[4]],34,FALSE))</f>
        <v>#VALUE!</v>
      </c>
      <c r="F30" s="286" t="s">
        <v>49</v>
      </c>
      <c r="G30" s="287"/>
      <c r="H30" s="105" t="e">
        <f ca="1">IF(VLOOKUP($A$2,Table1[[Practice no.]:[10]],40,FALSE)="N/A","",VLOOKUP($A$2,Table1[[Practice no.]:[10]],40,FALSE))</f>
        <v>#VALUE!</v>
      </c>
      <c r="M30" s="107"/>
    </row>
    <row r="31" spans="1:14" ht="32.1" customHeight="1" thickBot="1">
      <c r="A31" s="294"/>
      <c r="C31" s="286" t="s">
        <v>50</v>
      </c>
      <c r="D31" s="287"/>
      <c r="E31" s="105" t="e">
        <f ca="1">IF(VLOOKUP($A$2,Table1[[Practice no.]:[5]],35,FALSE)="N/A","",VLOOKUP($A$2,Table1[[Practice no.]:[5]],35,FALSE))</f>
        <v>#VALUE!</v>
      </c>
      <c r="F31" s="286" t="s">
        <v>51</v>
      </c>
      <c r="G31" s="287"/>
      <c r="H31" s="105" t="e">
        <f ca="1">IF(VLOOKUP($A$2,Table1[[Practice no.]:[11]],41,FALSE)="N/A","",VLOOKUP($A$2,Table1[[Practice no.]:[11]],41,FALSE))</f>
        <v>#VALUE!</v>
      </c>
      <c r="M31" s="107"/>
    </row>
    <row r="32" spans="1:14" ht="32.1" customHeight="1" thickBot="1">
      <c r="A32" s="294"/>
      <c r="C32" s="286" t="s">
        <v>52</v>
      </c>
      <c r="D32" s="287"/>
      <c r="E32" s="105" t="e">
        <f ca="1">IF(VLOOKUP($A$2,Table1[[Practice no.]:[6]],36,FALSE)="N/A","",VLOOKUP($A$2,Table1[[Practice no.]:[6]],36,FALSE))</f>
        <v>#VALUE!</v>
      </c>
      <c r="F32" s="286" t="s">
        <v>53</v>
      </c>
      <c r="G32" s="287"/>
      <c r="H32" s="105" t="e">
        <f ca="1">IF(VLOOKUP($A$2,Table1[[Practice no.]:[12]],42,FALSE)="N/A","",VLOOKUP($A$2,Table1[[Practice no.]:[12]],42,FALSE))</f>
        <v>#VALUE!</v>
      </c>
      <c r="M32" s="107"/>
    </row>
    <row r="33" spans="1:14" ht="14.1" thickBot="1">
      <c r="A33" s="279"/>
      <c r="B33" s="288"/>
      <c r="C33" s="289"/>
      <c r="D33" s="289"/>
      <c r="E33" s="289"/>
      <c r="F33" s="289"/>
      <c r="G33" s="289"/>
      <c r="H33" s="289"/>
      <c r="I33" s="289"/>
      <c r="J33" s="289"/>
      <c r="K33" s="289"/>
      <c r="L33" s="289"/>
      <c r="M33" s="290"/>
      <c r="N33" s="125"/>
    </row>
    <row r="34" spans="1:14" ht="252.75" customHeight="1" thickBot="1">
      <c r="A34" s="92" t="s">
        <v>521</v>
      </c>
      <c r="B34" s="291" t="s">
        <v>1009</v>
      </c>
      <c r="C34" s="292"/>
      <c r="D34" s="292"/>
      <c r="E34" s="292"/>
      <c r="F34" s="292"/>
      <c r="G34" s="292"/>
      <c r="H34" s="292"/>
      <c r="I34" s="292"/>
      <c r="J34" s="292"/>
      <c r="K34" s="292"/>
      <c r="L34" s="292"/>
      <c r="M34" s="293"/>
      <c r="N34" s="122"/>
    </row>
    <row r="35" spans="1:14" ht="80.849999999999994" customHeight="1">
      <c r="A35" s="278" t="s">
        <v>523</v>
      </c>
      <c r="B35" s="394" t="s">
        <v>1010</v>
      </c>
      <c r="C35" s="362"/>
      <c r="D35" s="362"/>
      <c r="E35" s="362"/>
      <c r="F35" s="362"/>
      <c r="G35" s="362"/>
      <c r="H35" s="362"/>
      <c r="I35" s="362"/>
      <c r="J35" s="362"/>
      <c r="K35" s="362"/>
      <c r="L35" s="362"/>
      <c r="M35" s="363"/>
      <c r="N35" s="133"/>
    </row>
    <row r="36" spans="1:14" ht="193.35" customHeight="1" thickBot="1">
      <c r="A36" s="279"/>
      <c r="B36" s="364"/>
      <c r="C36" s="365"/>
      <c r="D36" s="365"/>
      <c r="E36" s="365"/>
      <c r="F36" s="365"/>
      <c r="G36" s="365"/>
      <c r="H36" s="365"/>
      <c r="I36" s="365"/>
      <c r="J36" s="365"/>
      <c r="K36" s="365"/>
      <c r="L36" s="365"/>
      <c r="M36" s="366"/>
      <c r="N36" s="133"/>
    </row>
  </sheetData>
  <sheetProtection sheet="1" objects="1" scenarios="1"/>
  <mergeCells count="49">
    <mergeCell ref="B2:M2"/>
    <mergeCell ref="O2:Q2"/>
    <mergeCell ref="S2:U2"/>
    <mergeCell ref="B3:M3"/>
    <mergeCell ref="A4:A14"/>
    <mergeCell ref="B4:M4"/>
    <mergeCell ref="C5:D6"/>
    <mergeCell ref="C7:D8"/>
    <mergeCell ref="F7:G7"/>
    <mergeCell ref="F8:G8"/>
    <mergeCell ref="C9:D10"/>
    <mergeCell ref="G9:H9"/>
    <mergeCell ref="G10:H10"/>
    <mergeCell ref="C11:D12"/>
    <mergeCell ref="F11:G11"/>
    <mergeCell ref="H11:I11"/>
    <mergeCell ref="F12:G12"/>
    <mergeCell ref="H12:I12"/>
    <mergeCell ref="B13:M13"/>
    <mergeCell ref="B14:M14"/>
    <mergeCell ref="A15:A17"/>
    <mergeCell ref="C29:D29"/>
    <mergeCell ref="B33:M33"/>
    <mergeCell ref="A18:A19"/>
    <mergeCell ref="B18:M19"/>
    <mergeCell ref="G23:L23"/>
    <mergeCell ref="B25:G25"/>
    <mergeCell ref="H25:L25"/>
    <mergeCell ref="A20:A25"/>
    <mergeCell ref="B21:F21"/>
    <mergeCell ref="H21:M21"/>
    <mergeCell ref="B22:G22"/>
    <mergeCell ref="B23:F23"/>
    <mergeCell ref="B34:M34"/>
    <mergeCell ref="A35:A36"/>
    <mergeCell ref="B35:M36"/>
    <mergeCell ref="F29:G29"/>
    <mergeCell ref="C30:D30"/>
    <mergeCell ref="F30:G30"/>
    <mergeCell ref="C31:D31"/>
    <mergeCell ref="F31:G31"/>
    <mergeCell ref="C32:D32"/>
    <mergeCell ref="F32:G32"/>
    <mergeCell ref="A26:A33"/>
    <mergeCell ref="B26:M26"/>
    <mergeCell ref="C27:D27"/>
    <mergeCell ref="F27:G27"/>
    <mergeCell ref="C28:D28"/>
    <mergeCell ref="F28:G28"/>
  </mergeCells>
  <pageMargins left="0.7" right="0.7" top="0.75" bottom="0.75" header="0.3" footer="0.3"/>
  <headerFooter>
    <oddFooter>&amp;C_x000D_&amp;1#&amp;"Calibri"&amp;8&amp;K000000 INTERNAL. This information is accessible to ADB Management and staff. It may be shared outside ADB with appropriate permission.</oddFooter>
  </headerFooter>
  <drawing r:id="rId1"/>
</worksheet>
</file>

<file path=xl/worksheets/sheet9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64350C8-7A6A-4ABD-91F1-D5DE6DADC927}">
  <sheetPr codeName="Sheet95"/>
  <dimension ref="A1:U36"/>
  <sheetViews>
    <sheetView zoomScale="70" zoomScaleNormal="70" workbookViewId="0">
      <pane ySplit="2" topLeftCell="A34" activePane="bottomLeft" state="frozen"/>
      <selection pane="bottomLeft" activeCell="A2" sqref="A2"/>
      <selection activeCell="A2" sqref="A2"/>
    </sheetView>
  </sheetViews>
  <sheetFormatPr defaultColWidth="8.85546875" defaultRowHeight="12.95"/>
  <cols>
    <col min="1" max="1" width="15.28515625" style="106" customWidth="1"/>
    <col min="2" max="13" width="11.85546875" style="106" customWidth="1"/>
    <col min="14" max="14" width="5.140625" style="106" customWidth="1"/>
    <col min="15" max="16" width="8.85546875" style="106"/>
    <col min="17" max="17" width="8.85546875" style="106" customWidth="1"/>
    <col min="18" max="18" width="2.28515625" style="106" customWidth="1"/>
    <col min="19" max="16384" width="8.85546875" style="106"/>
  </cols>
  <sheetData>
    <row r="1" spans="1:21" ht="14.1" thickBot="1"/>
    <row r="2" spans="1:21" ht="32.1" customHeight="1" thickBot="1">
      <c r="A2" s="89" t="e" cm="1">
        <f t="array" aca="1" ref="A2" ca="1">MID(CELL("filename",A2),FIND("]",CELL("filename",A2))+1,255)</f>
        <v>#VALUE!</v>
      </c>
      <c r="B2" s="318" t="e">
        <f ca="1">IF(VLOOKUP(A2,'Raw Data'!C6:D154,2,FALSE)="","",VLOOKUP(A2,'Raw Data'!C6:D154,2,FALSE))</f>
        <v>#VALUE!</v>
      </c>
      <c r="C2" s="319"/>
      <c r="D2" s="319"/>
      <c r="E2" s="319"/>
      <c r="F2" s="319"/>
      <c r="G2" s="319"/>
      <c r="H2" s="319"/>
      <c r="I2" s="319"/>
      <c r="J2" s="319"/>
      <c r="K2" s="319"/>
      <c r="L2" s="319"/>
      <c r="M2" s="320"/>
      <c r="N2" s="136"/>
      <c r="O2" s="386" t="str">
        <f>HYPERLINK("#'National level'!A15","Back to National level sheet")</f>
        <v>Back to National level sheet</v>
      </c>
      <c r="P2" s="321"/>
      <c r="Q2" s="321"/>
      <c r="S2" s="387" t="str">
        <f>HYPERLINK("#'Project level'!A21","Back to Project level sheet")</f>
        <v>Back to Project level sheet</v>
      </c>
      <c r="T2" s="387"/>
      <c r="U2" s="387"/>
    </row>
    <row r="3" spans="1:21" ht="174" customHeight="1" thickBot="1">
      <c r="A3" s="90" t="s">
        <v>500</v>
      </c>
      <c r="B3" s="323" t="s">
        <v>1011</v>
      </c>
      <c r="C3" s="324"/>
      <c r="D3" s="324"/>
      <c r="E3" s="324"/>
      <c r="F3" s="324"/>
      <c r="G3" s="324"/>
      <c r="H3" s="324"/>
      <c r="I3" s="324"/>
      <c r="J3" s="324"/>
      <c r="K3" s="324"/>
      <c r="L3" s="324"/>
      <c r="M3" s="325"/>
      <c r="N3" s="122"/>
    </row>
    <row r="4" spans="1:21" ht="14.1" thickBot="1">
      <c r="A4" s="278" t="s">
        <v>502</v>
      </c>
      <c r="B4" s="295"/>
      <c r="C4" s="296"/>
      <c r="D4" s="296"/>
      <c r="E4" s="296"/>
      <c r="F4" s="296"/>
      <c r="G4" s="296"/>
      <c r="H4" s="296"/>
      <c r="I4" s="296"/>
      <c r="J4" s="296"/>
      <c r="K4" s="296"/>
      <c r="L4" s="296"/>
      <c r="M4" s="297"/>
      <c r="N4" s="125"/>
    </row>
    <row r="5" spans="1:21" ht="26.85" customHeight="1" thickBot="1">
      <c r="A5" s="294"/>
      <c r="C5" s="326" t="s">
        <v>77</v>
      </c>
      <c r="D5" s="327"/>
      <c r="E5" s="93" t="s">
        <v>78</v>
      </c>
      <c r="F5" s="93" t="s">
        <v>79</v>
      </c>
      <c r="G5" s="93" t="s">
        <v>80</v>
      </c>
      <c r="H5" s="93" t="s">
        <v>81</v>
      </c>
      <c r="I5" s="93" t="s">
        <v>82</v>
      </c>
      <c r="M5" s="107"/>
    </row>
    <row r="6" spans="1:21" ht="15" thickBot="1">
      <c r="A6" s="294"/>
      <c r="C6" s="328"/>
      <c r="D6" s="329"/>
      <c r="E6" s="94" t="e">
        <f ca="1">IF(VLOOKUP($A$2,Table1[[Practice no.]:[Mt]],3,FALSE)="N/A","",VLOOKUP($A$2,Table1[[Practice no.]:[Mt]],3,FALSE))</f>
        <v>#VALUE!</v>
      </c>
      <c r="F6" s="94" t="e">
        <f ca="1">IF(VLOOKUP($A$2,Table1[[Practice no.]:[F]],4,FALSE)="N/A","",VLOOKUP($A$2,Table1[[Practice no.]:[F]],4,FALSE))</f>
        <v>#VALUE!</v>
      </c>
      <c r="G6" s="94" t="e">
        <f ca="1">IF(VLOOKUP($A$2,Table1[[Practice no.]:[A]],5,FALSE)="N/A","",VLOOKUP($A$2,Table1[[Practice no.]:[A]],5,FALSE))</f>
        <v>#VALUE!</v>
      </c>
      <c r="H6" s="94" t="e">
        <f ca="1">IF(VLOOKUP($A$2,Table1[[Practice no.]:[T]],6,FALSE)="N/A","",VLOOKUP($A$2,Table1[[Practice no.]:[T]],6,FALSE))</f>
        <v>#VALUE!</v>
      </c>
      <c r="I6" s="94" t="e">
        <f ca="1">IF(VLOOKUP($A$2,Table1[[Practice no.]:[PI]],7,FALSE)="N/A","",VLOOKUP($A$2,Table1[[Practice no.]:[PI]],7,FALSE))</f>
        <v>#VALUE!</v>
      </c>
      <c r="M6" s="107"/>
    </row>
    <row r="7" spans="1:21" ht="26.85" customHeight="1" thickBot="1">
      <c r="A7" s="294"/>
      <c r="C7" s="326" t="s">
        <v>83</v>
      </c>
      <c r="D7" s="327"/>
      <c r="E7" s="95" t="s">
        <v>84</v>
      </c>
      <c r="F7" s="330" t="s">
        <v>85</v>
      </c>
      <c r="G7" s="331"/>
      <c r="H7" s="95" t="s">
        <v>86</v>
      </c>
      <c r="I7" s="95" t="s">
        <v>87</v>
      </c>
      <c r="M7" s="107"/>
    </row>
    <row r="8" spans="1:21" ht="15" thickBot="1">
      <c r="A8" s="294"/>
      <c r="C8" s="328"/>
      <c r="D8" s="329"/>
      <c r="E8" s="94" t="e">
        <f ca="1">IF(VLOOKUP($A$2,Table1[[Practice no.]:[LR]],8,FALSE)="N/A","",VLOOKUP(A$2,Table1[[Practice no.]:[LR]],8,FALSE))</f>
        <v>#VALUE!</v>
      </c>
      <c r="F8" s="311" t="e">
        <f ca="1">IF(VLOOKUP($A$2,Table1[[Practice no.]:[PH]],9,FALSE)="N/A","",VLOOKUP($A$2,Table1[[Practice no.]:[PH]],9,FALSE))</f>
        <v>#VALUE!</v>
      </c>
      <c r="G8" s="312"/>
      <c r="H8" s="94" t="e">
        <f ca="1">IF(VLOOKUP($A$2,Table1[[Practice no.]:[EH]],10,FALSE)="N/A","",VLOOKUP($A$2,Table1[[Practice no.]:[EH]],10,FALSE))</f>
        <v>#VALUE!</v>
      </c>
      <c r="I8" s="94" t="e">
        <f ca="1">IF(VLOOKUP($A$2,Table1[[Practice no.]:[UR]],11,FALSE)="N/A","",VLOOKUP($A$2,Table1[[Practice no.]:[UR]],11,FALSE))</f>
        <v>#VALUE!</v>
      </c>
      <c r="M8" s="107"/>
    </row>
    <row r="9" spans="1:21" ht="26.85" customHeight="1" thickBot="1">
      <c r="A9" s="294"/>
      <c r="C9" s="332" t="s">
        <v>88</v>
      </c>
      <c r="D9" s="333"/>
      <c r="E9" s="95" t="s">
        <v>89</v>
      </c>
      <c r="F9" s="95" t="s">
        <v>90</v>
      </c>
      <c r="G9" s="330" t="s">
        <v>91</v>
      </c>
      <c r="H9" s="331"/>
      <c r="I9" s="95" t="s">
        <v>92</v>
      </c>
      <c r="M9" s="107"/>
    </row>
    <row r="10" spans="1:21" ht="15" thickBot="1">
      <c r="A10" s="294"/>
      <c r="C10" s="334"/>
      <c r="D10" s="335"/>
      <c r="E10" s="94" t="e">
        <f ca="1">IF(VLOOKUP($A$2,Table1[[Practice no.]:[P]],12,FALSE)="N/A","",VLOOKUP($A$2,Table1[[Practice no.]:[P]],12,FALSE))</f>
        <v>#VALUE!</v>
      </c>
      <c r="F10" s="94" t="e">
        <f ca="1">IF(VLOOKUP($A$2,Table1[[Practice no.]:[D]],13,FALSE)="N/A","",VLOOKUP($A$2,Table1[[Practice no.]:[D]],13,FALSE))</f>
        <v>#VALUE!</v>
      </c>
      <c r="G10" s="313" t="e">
        <f ca="1">IF(VLOOKUP($A$2,Table1[[Practice no.]:[C]],14,FALSE)="N/A","",VLOOKUP($A$2,Table1[[Practice no.]:[C]],14,FALSE))</f>
        <v>#VALUE!</v>
      </c>
      <c r="H10" s="314"/>
      <c r="I10" s="96" t="e">
        <f ca="1">IF(VLOOKUP($A$2,Table1[[Practice no.]:[M]],15,FALSE)="N/A","",VLOOKUP($A$2,Table1[[Practice no.]:[M]],15,FALSE))</f>
        <v>#VALUE!</v>
      </c>
      <c r="M10" s="107"/>
    </row>
    <row r="11" spans="1:21" ht="14.1" customHeight="1" thickBot="1">
      <c r="A11" s="294"/>
      <c r="C11" s="332" t="s">
        <v>93</v>
      </c>
      <c r="D11" s="333"/>
      <c r="E11" s="95" t="s">
        <v>94</v>
      </c>
      <c r="F11" s="330" t="s">
        <v>95</v>
      </c>
      <c r="G11" s="331"/>
      <c r="H11" s="330" t="s">
        <v>96</v>
      </c>
      <c r="I11" s="331"/>
      <c r="M11" s="107"/>
    </row>
    <row r="12" spans="1:21" ht="15" thickBot="1">
      <c r="A12" s="294"/>
      <c r="C12" s="334"/>
      <c r="D12" s="335"/>
      <c r="E12" s="94" t="e">
        <f ca="1">IF(VLOOKUP($A$2,Table1[[Practice no.]:[In]],16,FALSE)="N/A","",VLOOKUP($A$2,Table1[[Practice no.]:[In]],16,FALSE))</f>
        <v>#VALUE!</v>
      </c>
      <c r="F12" s="311" t="e">
        <f ca="1">IF(VLOOKUP($A$2,Table1[[Practice no.]:[Pr]],17,FALSE)="N/A","",VLOOKUP($A$2,Table1[[Practice no.]:[Pr]],17,FALSE))</f>
        <v>#VALUE!</v>
      </c>
      <c r="G12" s="312"/>
      <c r="H12" s="313" t="e">
        <f ca="1">IF(VLOOKUP($A$2,Table1[[Practice no.]:[Tr]],18,FALSE)="N/A","",VLOOKUP($A$2,Table1[[Practice no.]:[Tr]],18,FALSE))</f>
        <v>#VALUE!</v>
      </c>
      <c r="I12" s="314"/>
      <c r="M12" s="107"/>
    </row>
    <row r="13" spans="1:21">
      <c r="A13" s="294"/>
      <c r="B13" s="315"/>
      <c r="C13" s="316"/>
      <c r="D13" s="316"/>
      <c r="E13" s="316"/>
      <c r="F13" s="316"/>
      <c r="G13" s="316"/>
      <c r="H13" s="316"/>
      <c r="I13" s="316"/>
      <c r="J13" s="316"/>
      <c r="K13" s="316"/>
      <c r="L13" s="316"/>
      <c r="M13" s="317"/>
      <c r="N13" s="125"/>
    </row>
    <row r="14" spans="1:21" ht="14.1" thickBot="1">
      <c r="A14" s="279"/>
      <c r="B14" s="288"/>
      <c r="C14" s="289"/>
      <c r="D14" s="289"/>
      <c r="E14" s="289"/>
      <c r="F14" s="289"/>
      <c r="G14" s="289"/>
      <c r="H14" s="289"/>
      <c r="I14" s="289"/>
      <c r="J14" s="289"/>
      <c r="K14" s="289"/>
      <c r="L14" s="289"/>
      <c r="M14" s="290"/>
      <c r="N14" s="125"/>
    </row>
    <row r="15" spans="1:21">
      <c r="A15" s="278" t="s">
        <v>503</v>
      </c>
      <c r="B15" s="97">
        <v>1</v>
      </c>
      <c r="C15" s="97">
        <v>2</v>
      </c>
      <c r="D15" s="97">
        <v>3</v>
      </c>
      <c r="E15" s="98">
        <v>4</v>
      </c>
      <c r="F15" s="98">
        <v>5</v>
      </c>
      <c r="G15" s="98">
        <v>6</v>
      </c>
      <c r="H15" s="99">
        <v>7</v>
      </c>
      <c r="I15" s="99">
        <v>8</v>
      </c>
      <c r="J15" s="99">
        <v>9</v>
      </c>
      <c r="K15" s="100">
        <v>10</v>
      </c>
      <c r="L15" s="100">
        <v>11</v>
      </c>
      <c r="M15" s="100">
        <v>12</v>
      </c>
      <c r="N15" s="137"/>
    </row>
    <row r="16" spans="1:21" ht="17.100000000000001" thickBot="1">
      <c r="A16" s="294"/>
      <c r="B16" s="101" t="s">
        <v>504</v>
      </c>
      <c r="C16" s="101" t="s">
        <v>505</v>
      </c>
      <c r="D16" s="101" t="s">
        <v>506</v>
      </c>
      <c r="E16" s="102" t="s">
        <v>507</v>
      </c>
      <c r="F16" s="102" t="s">
        <v>508</v>
      </c>
      <c r="G16" s="102" t="s">
        <v>509</v>
      </c>
      <c r="H16" s="103" t="s">
        <v>510</v>
      </c>
      <c r="I16" s="103" t="s">
        <v>511</v>
      </c>
      <c r="J16" s="103" t="s">
        <v>512</v>
      </c>
      <c r="K16" s="104" t="s">
        <v>513</v>
      </c>
      <c r="L16" s="104" t="s">
        <v>514</v>
      </c>
      <c r="M16" s="104" t="s">
        <v>515</v>
      </c>
      <c r="N16" s="137"/>
    </row>
    <row r="17" spans="1:14" ht="23.1" customHeight="1" thickBot="1">
      <c r="A17" s="279"/>
      <c r="B17" s="112" t="e">
        <f ca="1">IF(VLOOKUP($A$2,Table1[[Practice no.]:[ 1 C02]],19,FALSE)="N/A","",VLOOKUP(VLOOKUP($A$2,Table1[[Practice no.]:[ 1 C02]],19,FALSE),List!$A$2:$B$3,2,FALSE))</f>
        <v>#VALUE!</v>
      </c>
      <c r="C17" s="112" t="e">
        <f ca="1">IF(VLOOKUP($A$2,Table1[[Practice no.]:[2 Res]],20,FALSE)="N/A","",VLOOKUP(VLOOKUP($A$2,Table1[[Practice no.]:[2 Res]],20,FALSE),List!$A$2:$B$3,2,FALSE))</f>
        <v>#VALUE!</v>
      </c>
      <c r="D17" s="112" t="e">
        <f ca="1">IF(VLOOKUP($A$2,Table1[[Practice no.]:[3 W&amp;L]],21,FALSE)="N/A","",VLOOKUP(VLOOKUP($A$2,Table1[[Practice no.]:[3 W&amp;L]],21,FALSE),List!$A$2:$B$3,2,FALSE))</f>
        <v>#VALUE!</v>
      </c>
      <c r="E17" s="112" t="e">
        <f ca="1">IF(VLOOKUP($A$2,Table1[[Practice no.]:[4 
Pol]],22,FALSE)="N/A","",VLOOKUP(VLOOKUP($A$2,Table1[[Practice no.]:[4 
Pol]],22,FALSE),List!$A$2:$B$3,2,FALSE))</f>
        <v>#VALUE!</v>
      </c>
      <c r="F17" s="112" t="e">
        <f ca="1">IF(VLOOKUP($A$2,Table1[[Practice no.]:[5 QoL]],23,FALSE)="N/A","",VLOOKUP(VLOOKUP($A$2,Table1[[Practice no.]:[5 QoL]],23,FALSE),List!$A$2:$B$3,2,FALSE))</f>
        <v>#VALUE!</v>
      </c>
      <c r="G17" s="112" t="e">
        <f ca="1">IF(VLOOKUP($A$2,Table1[[Practice no.]:[6 
Bio]],24,FALSE)="N/A","",VLOOKUP(VLOOKUP($A$2,Table1[[Practice no.]:[6 
Bio]],24,FALSE),List!$A$2:$B$3,2,FALSE))</f>
        <v>#VALUE!</v>
      </c>
      <c r="H17" s="112" t="e">
        <f ca="1">IF(VLOOKUP($A$2,Table1[[Practice no.]:[7 
Dis]],25,FALSE)="N/A","",VLOOKUP(VLOOKUP($A$2,Table1[[Practice no.]:[7 
Dis]],25,FALSE),List!$A$2:$B$3,2,FALSE))</f>
        <v>#VALUE!</v>
      </c>
      <c r="I17" s="112" t="e">
        <f ca="1">IF(VLOOKUP($A$2,Table1[[Practice no.]:[8 
Mat]],26,FALSE)="N/A","",VLOOKUP(VLOOKUP($A$2,Table1[[Practice no.]:[8 
Mat]],26,FALSE),List!$A$2:$B$3,2,FALSE))</f>
        <v>#VALUE!</v>
      </c>
      <c r="J17" s="112" t="e">
        <f ca="1">IF(VLOOKUP($A$2,Table1[[Practice no.]:[9 
Inc]],27,FALSE)="N/A","",VLOOKUP(VLOOKUP($A$2,Table1[[Practice no.]:[9 
Inc]],27,FALSE),List!$A$2:$B$3,2,FALSE))</f>
        <v>#VALUE!</v>
      </c>
      <c r="K17" s="112" t="e">
        <f ca="1">IF(VLOOKUP($A$2,Table1[[Practice no.]:[10 Con]],28,FALSE)="N/A","",VLOOKUP(VLOOKUP($A$2,Table1[[Practice no.]:[10 Con]],28,FALSE),List!$A$2:$B$3,2,FALSE))</f>
        <v>#VALUE!</v>
      </c>
      <c r="L17" s="112" t="e">
        <f ca="1">IF(VLOOKUP($A$2,Table1[[Practice no.]:[11 Saf]],29,FALSE)="N/A","",VLOOKUP(VLOOKUP($A$2,Table1[[Practice no.]:[11 Saf]],29,FALSE),List!$A$2:$B$3,2,FALSE))</f>
        <v>#VALUE!</v>
      </c>
      <c r="M17" s="112" t="e">
        <f ca="1">IF(VLOOKUP($A$2,Table1[[Practice no.]:[12 Aff]],30,FALSE)="N/A","",VLOOKUP(VLOOKUP($A$2,Table1[[Practice no.]:[12 Aff]],30,FALSE),List!$A$2:$B$3,2,FALSE))</f>
        <v>#VALUE!</v>
      </c>
      <c r="N17" s="138"/>
    </row>
    <row r="18" spans="1:14" ht="210" customHeight="1">
      <c r="A18" s="278" t="s">
        <v>516</v>
      </c>
      <c r="B18" s="179"/>
      <c r="C18" s="180"/>
      <c r="D18" s="180"/>
      <c r="E18" s="180"/>
      <c r="F18" s="180"/>
      <c r="G18" s="180"/>
      <c r="H18" s="180"/>
      <c r="I18" s="180"/>
      <c r="J18" s="180"/>
      <c r="K18" s="180"/>
      <c r="L18" s="180"/>
      <c r="M18" s="181"/>
      <c r="N18" s="133"/>
    </row>
    <row r="19" spans="1:14" ht="110.1" customHeight="1" thickBot="1">
      <c r="A19" s="279"/>
      <c r="B19" s="301" t="s">
        <v>1012</v>
      </c>
      <c r="C19" s="302"/>
      <c r="D19" s="302"/>
      <c r="E19" s="302"/>
      <c r="F19" s="302"/>
      <c r="G19" s="302"/>
      <c r="H19" s="302"/>
      <c r="I19" s="302"/>
      <c r="J19" s="302"/>
      <c r="K19" s="302"/>
      <c r="L19" s="302"/>
      <c r="M19" s="303"/>
      <c r="N19" s="133"/>
    </row>
    <row r="20" spans="1:14" ht="143.85" customHeight="1">
      <c r="A20" s="304" t="s">
        <v>518</v>
      </c>
      <c r="B20" s="120"/>
      <c r="C20" s="121"/>
      <c r="D20" s="121"/>
      <c r="E20" s="121"/>
      <c r="F20" s="121"/>
      <c r="G20" s="121"/>
      <c r="H20" s="121"/>
      <c r="I20" s="121"/>
      <c r="J20" s="121"/>
      <c r="K20" s="121"/>
      <c r="L20" s="121"/>
      <c r="M20" s="124"/>
      <c r="N20" s="134"/>
    </row>
    <row r="21" spans="1:14">
      <c r="A21" s="338"/>
      <c r="B21" s="390"/>
      <c r="C21" s="388"/>
      <c r="D21" s="388"/>
      <c r="E21" s="388"/>
      <c r="F21" s="388"/>
      <c r="G21" s="122"/>
      <c r="H21" s="337"/>
      <c r="I21" s="337"/>
      <c r="J21" s="337"/>
      <c r="K21" s="337"/>
      <c r="L21" s="337"/>
      <c r="M21" s="343"/>
      <c r="N21" s="127"/>
    </row>
    <row r="22" spans="1:14" ht="33" customHeight="1">
      <c r="A22" s="338"/>
      <c r="B22" s="336"/>
      <c r="C22" s="337"/>
      <c r="D22" s="337"/>
      <c r="E22" s="337"/>
      <c r="F22" s="337"/>
      <c r="G22" s="337"/>
      <c r="H22" s="119"/>
      <c r="I22" s="119"/>
      <c r="J22" s="122"/>
      <c r="K22" s="116"/>
      <c r="L22" s="116"/>
      <c r="M22" s="117"/>
      <c r="N22" s="116"/>
    </row>
    <row r="23" spans="1:14">
      <c r="A23" s="338"/>
      <c r="B23" s="336"/>
      <c r="C23" s="337"/>
      <c r="D23" s="337"/>
      <c r="E23" s="337"/>
      <c r="F23" s="337"/>
      <c r="G23" s="337"/>
      <c r="H23" s="337"/>
      <c r="I23" s="337"/>
      <c r="J23" s="337"/>
      <c r="K23" s="337"/>
      <c r="L23" s="337"/>
      <c r="M23" s="123"/>
      <c r="N23" s="116"/>
    </row>
    <row r="24" spans="1:14">
      <c r="A24" s="338"/>
      <c r="B24" s="118"/>
      <c r="C24" s="119"/>
      <c r="D24" s="119"/>
      <c r="E24" s="119"/>
      <c r="F24" s="119"/>
      <c r="G24" s="119"/>
      <c r="H24" s="119"/>
      <c r="I24" s="119"/>
      <c r="J24" s="122"/>
      <c r="K24" s="116"/>
      <c r="L24" s="116"/>
      <c r="M24" s="117"/>
      <c r="N24" s="116"/>
    </row>
    <row r="25" spans="1:14" ht="14.1" thickBot="1">
      <c r="A25" s="305"/>
      <c r="B25" s="339"/>
      <c r="C25" s="340"/>
      <c r="D25" s="340"/>
      <c r="E25" s="340"/>
      <c r="F25" s="340"/>
      <c r="G25" s="340"/>
      <c r="H25" s="340"/>
      <c r="I25" s="340"/>
      <c r="J25" s="340"/>
      <c r="K25" s="340"/>
      <c r="L25" s="340"/>
      <c r="M25" s="176"/>
      <c r="N25" s="119"/>
    </row>
    <row r="26" spans="1:14" ht="8.85" customHeight="1" thickBot="1">
      <c r="A26" s="278" t="s">
        <v>57</v>
      </c>
      <c r="B26" s="295"/>
      <c r="C26" s="296"/>
      <c r="D26" s="296"/>
      <c r="E26" s="296"/>
      <c r="F26" s="296"/>
      <c r="G26" s="296"/>
      <c r="H26" s="296"/>
      <c r="I26" s="296"/>
      <c r="J26" s="296"/>
      <c r="K26" s="296"/>
      <c r="L26" s="296"/>
      <c r="M26" s="297"/>
      <c r="N26" s="125"/>
    </row>
    <row r="27" spans="1:14" ht="32.1" customHeight="1" thickBot="1">
      <c r="A27" s="294"/>
      <c r="C27" s="286" t="s">
        <v>42</v>
      </c>
      <c r="D27" s="287"/>
      <c r="E27" s="105" t="e">
        <f ca="1">IF(VLOOKUP($A$2,Table1[[Practice no.]:[1]],31,FALSE)="N/A","",VLOOKUP($A$2,Table1[[Practice no.]:[1]],31,FALSE))</f>
        <v>#VALUE!</v>
      </c>
      <c r="F27" s="286" t="s">
        <v>520</v>
      </c>
      <c r="G27" s="287"/>
      <c r="H27" s="105" t="e">
        <f ca="1">IF(VLOOKUP($A$2,Table1[[Practice no.]:[7]],37,FALSE)="N/A","",VLOOKUP($A$2,Table1[[Practice no.]:[7]],37,FALSE))</f>
        <v>#VALUE!</v>
      </c>
      <c r="M27" s="107"/>
    </row>
    <row r="28" spans="1:14" ht="32.1" customHeight="1" thickBot="1">
      <c r="A28" s="294"/>
      <c r="C28" s="286" t="s">
        <v>44</v>
      </c>
      <c r="D28" s="287"/>
      <c r="E28" s="105" t="e">
        <f ca="1">IF(VLOOKUP($A$2,Table1[[Practice no.]:[2]],32,FALSE)="N/A","",VLOOKUP($A$2,Table1[[Practice no.]:[2]],32,FALSE))</f>
        <v>#VALUE!</v>
      </c>
      <c r="F28" s="286" t="s">
        <v>45</v>
      </c>
      <c r="G28" s="287"/>
      <c r="H28" s="105" t="e">
        <f ca="1">IF(VLOOKUP($A$2,Table1[[Practice no.]:[8]],38,FALSE)="N/A","",VLOOKUP($A$2,Table1[[Practice no.]:[8]],38,FALSE))</f>
        <v>#VALUE!</v>
      </c>
      <c r="M28" s="107"/>
    </row>
    <row r="29" spans="1:14" ht="32.1" customHeight="1" thickBot="1">
      <c r="A29" s="294"/>
      <c r="C29" s="286" t="s">
        <v>46</v>
      </c>
      <c r="D29" s="287"/>
      <c r="E29" s="105" t="e">
        <f ca="1">IF(VLOOKUP($A$2,Table1[[Practice no.]:[3]],33,FALSE)="N/A","",VLOOKUP($A$2,Table1[[Practice no.]:[3]],33,FALSE))</f>
        <v>#VALUE!</v>
      </c>
      <c r="F29" s="286" t="s">
        <v>47</v>
      </c>
      <c r="G29" s="287"/>
      <c r="H29" s="105" t="e">
        <f ca="1">IF(VLOOKUP($A$2,Table1[[Practice no.]:[9]],39,FALSE)="N/A","",VLOOKUP($A$2,Table1[[Practice no.]:[9]],39,FALSE))</f>
        <v>#VALUE!</v>
      </c>
      <c r="M29" s="107"/>
    </row>
    <row r="30" spans="1:14" ht="32.1" customHeight="1" thickBot="1">
      <c r="A30" s="294"/>
      <c r="C30" s="286" t="s">
        <v>48</v>
      </c>
      <c r="D30" s="287"/>
      <c r="E30" s="105" t="e">
        <f ca="1">IF(VLOOKUP($A$2,Table1[[Practice no.]:[4]],34,FALSE)="N/A","",VLOOKUP($A$2,Table1[[Practice no.]:[4]],34,FALSE))</f>
        <v>#VALUE!</v>
      </c>
      <c r="F30" s="286" t="s">
        <v>49</v>
      </c>
      <c r="G30" s="287"/>
      <c r="H30" s="105" t="e">
        <f ca="1">IF(VLOOKUP($A$2,Table1[[Practice no.]:[10]],40,FALSE)="N/A","",VLOOKUP($A$2,Table1[[Practice no.]:[10]],40,FALSE))</f>
        <v>#VALUE!</v>
      </c>
      <c r="M30" s="107"/>
    </row>
    <row r="31" spans="1:14" ht="32.1" customHeight="1" thickBot="1">
      <c r="A31" s="294"/>
      <c r="C31" s="286" t="s">
        <v>50</v>
      </c>
      <c r="D31" s="287"/>
      <c r="E31" s="105" t="e">
        <f ca="1">IF(VLOOKUP($A$2,Table1[[Practice no.]:[5]],35,FALSE)="N/A","",VLOOKUP($A$2,Table1[[Practice no.]:[5]],35,FALSE))</f>
        <v>#VALUE!</v>
      </c>
      <c r="F31" s="286" t="s">
        <v>51</v>
      </c>
      <c r="G31" s="287"/>
      <c r="H31" s="105" t="e">
        <f ca="1">IF(VLOOKUP($A$2,Table1[[Practice no.]:[11]],41,FALSE)="N/A","",VLOOKUP($A$2,Table1[[Practice no.]:[11]],41,FALSE))</f>
        <v>#VALUE!</v>
      </c>
      <c r="M31" s="107"/>
    </row>
    <row r="32" spans="1:14" ht="32.1" customHeight="1" thickBot="1">
      <c r="A32" s="294"/>
      <c r="C32" s="286" t="s">
        <v>52</v>
      </c>
      <c r="D32" s="287"/>
      <c r="E32" s="105" t="e">
        <f ca="1">IF(VLOOKUP($A$2,Table1[[Practice no.]:[6]],36,FALSE)="N/A","",VLOOKUP($A$2,Table1[[Practice no.]:[6]],36,FALSE))</f>
        <v>#VALUE!</v>
      </c>
      <c r="F32" s="286" t="s">
        <v>53</v>
      </c>
      <c r="G32" s="287"/>
      <c r="H32" s="105" t="e">
        <f ca="1">IF(VLOOKUP($A$2,Table1[[Practice no.]:[12]],42,FALSE)="N/A","",VLOOKUP($A$2,Table1[[Practice no.]:[12]],42,FALSE))</f>
        <v>#VALUE!</v>
      </c>
      <c r="M32" s="107"/>
    </row>
    <row r="33" spans="1:14" ht="14.1" thickBot="1">
      <c r="A33" s="279"/>
      <c r="B33" s="288"/>
      <c r="C33" s="289"/>
      <c r="D33" s="289"/>
      <c r="E33" s="289"/>
      <c r="F33" s="289"/>
      <c r="G33" s="289"/>
      <c r="H33" s="289"/>
      <c r="I33" s="289"/>
      <c r="J33" s="289"/>
      <c r="K33" s="289"/>
      <c r="L33" s="289"/>
      <c r="M33" s="290"/>
      <c r="N33" s="125"/>
    </row>
    <row r="34" spans="1:14" ht="252.75" customHeight="1" thickBot="1">
      <c r="A34" s="92" t="s">
        <v>521</v>
      </c>
      <c r="B34" s="291" t="s">
        <v>1013</v>
      </c>
      <c r="C34" s="292"/>
      <c r="D34" s="292"/>
      <c r="E34" s="292"/>
      <c r="F34" s="292"/>
      <c r="G34" s="292"/>
      <c r="H34" s="292"/>
      <c r="I34" s="292"/>
      <c r="J34" s="292"/>
      <c r="K34" s="292"/>
      <c r="L34" s="292"/>
      <c r="M34" s="293"/>
      <c r="N34" s="122"/>
    </row>
    <row r="35" spans="1:14" ht="80.849999999999994" customHeight="1">
      <c r="A35" s="278" t="s">
        <v>523</v>
      </c>
      <c r="B35" s="394" t="s">
        <v>1014</v>
      </c>
      <c r="C35" s="362"/>
      <c r="D35" s="362"/>
      <c r="E35" s="362"/>
      <c r="F35" s="362"/>
      <c r="G35" s="362"/>
      <c r="H35" s="362"/>
      <c r="I35" s="362"/>
      <c r="J35" s="362"/>
      <c r="K35" s="362"/>
      <c r="L35" s="362"/>
      <c r="M35" s="363"/>
      <c r="N35" s="133"/>
    </row>
    <row r="36" spans="1:14" ht="224.85" customHeight="1" thickBot="1">
      <c r="A36" s="279"/>
      <c r="B36" s="364"/>
      <c r="C36" s="365"/>
      <c r="D36" s="365"/>
      <c r="E36" s="365"/>
      <c r="F36" s="365"/>
      <c r="G36" s="365"/>
      <c r="H36" s="365"/>
      <c r="I36" s="365"/>
      <c r="J36" s="365"/>
      <c r="K36" s="365"/>
      <c r="L36" s="365"/>
      <c r="M36" s="366"/>
      <c r="N36" s="133"/>
    </row>
  </sheetData>
  <sheetProtection sheet="1" objects="1" scenarios="1"/>
  <mergeCells count="49">
    <mergeCell ref="B2:M2"/>
    <mergeCell ref="O2:Q2"/>
    <mergeCell ref="S2:U2"/>
    <mergeCell ref="B3:M3"/>
    <mergeCell ref="A4:A14"/>
    <mergeCell ref="B4:M4"/>
    <mergeCell ref="C5:D6"/>
    <mergeCell ref="C7:D8"/>
    <mergeCell ref="F7:G7"/>
    <mergeCell ref="F8:G8"/>
    <mergeCell ref="C9:D10"/>
    <mergeCell ref="G9:H9"/>
    <mergeCell ref="G10:H10"/>
    <mergeCell ref="C11:D12"/>
    <mergeCell ref="F11:G11"/>
    <mergeCell ref="H11:I11"/>
    <mergeCell ref="F12:G12"/>
    <mergeCell ref="H12:I12"/>
    <mergeCell ref="C29:D29"/>
    <mergeCell ref="B13:M13"/>
    <mergeCell ref="B14:M14"/>
    <mergeCell ref="B26:M26"/>
    <mergeCell ref="C27:D27"/>
    <mergeCell ref="F27:G27"/>
    <mergeCell ref="C28:D28"/>
    <mergeCell ref="F28:G28"/>
    <mergeCell ref="A15:A17"/>
    <mergeCell ref="A18:A19"/>
    <mergeCell ref="A20:A25"/>
    <mergeCell ref="B21:F21"/>
    <mergeCell ref="H21:M21"/>
    <mergeCell ref="B22:G22"/>
    <mergeCell ref="B23:F23"/>
    <mergeCell ref="B33:M33"/>
    <mergeCell ref="B34:M34"/>
    <mergeCell ref="A35:A36"/>
    <mergeCell ref="B35:M36"/>
    <mergeCell ref="B19:M19"/>
    <mergeCell ref="F29:G29"/>
    <mergeCell ref="C30:D30"/>
    <mergeCell ref="F30:G30"/>
    <mergeCell ref="C31:D31"/>
    <mergeCell ref="F31:G31"/>
    <mergeCell ref="C32:D32"/>
    <mergeCell ref="F32:G32"/>
    <mergeCell ref="G23:L23"/>
    <mergeCell ref="B25:G25"/>
    <mergeCell ref="H25:L25"/>
    <mergeCell ref="A26:A33"/>
  </mergeCells>
  <pageMargins left="0.7" right="0.7" top="0.75" bottom="0.75" header="0.3" footer="0.3"/>
  <headerFooter>
    <oddFooter>&amp;C_x000D_&amp;1#&amp;"Calibri"&amp;8&amp;K000000 INTERNAL. This information is accessible to ADB Management and staff. It may be shared outside ADB with appropriate permission.</oddFooter>
  </headerFooter>
  <drawing r:id="rId1"/>
</worksheet>
</file>

<file path=xl/worksheets/sheet9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9260709-F1F7-47C2-87ED-7026B180C3A8}">
  <sheetPr codeName="Sheet96"/>
  <dimension ref="A1:U36"/>
  <sheetViews>
    <sheetView zoomScale="70" zoomScaleNormal="70" workbookViewId="0">
      <pane ySplit="2" topLeftCell="A31" activePane="bottomLeft" state="frozen"/>
      <selection pane="bottomLeft" activeCell="A2" sqref="A2"/>
      <selection activeCell="A2" sqref="A2"/>
    </sheetView>
  </sheetViews>
  <sheetFormatPr defaultColWidth="8.85546875" defaultRowHeight="12.95"/>
  <cols>
    <col min="1" max="1" width="15.28515625" style="106" customWidth="1"/>
    <col min="2" max="13" width="11.85546875" style="106" customWidth="1"/>
    <col min="14" max="14" width="5.140625" style="106" customWidth="1"/>
    <col min="15" max="16" width="8.85546875" style="106"/>
    <col min="17" max="17" width="8.85546875" style="106" customWidth="1"/>
    <col min="18" max="18" width="2.28515625" style="106" customWidth="1"/>
    <col min="19" max="16384" width="8.85546875" style="106"/>
  </cols>
  <sheetData>
    <row r="1" spans="1:21" ht="14.1" thickBot="1"/>
    <row r="2" spans="1:21" ht="32.1" customHeight="1" thickBot="1">
      <c r="A2" s="89" t="e" cm="1">
        <f t="array" aca="1" ref="A2" ca="1">MID(CELL("filename",A2),FIND("]",CELL("filename",A2))+1,255)</f>
        <v>#VALUE!</v>
      </c>
      <c r="B2" s="318" t="e">
        <f ca="1">IF(VLOOKUP(A2,'Raw Data'!C6:D154,2,FALSE)="","",VLOOKUP(A2,'Raw Data'!C6:D154,2,FALSE))</f>
        <v>#VALUE!</v>
      </c>
      <c r="C2" s="319"/>
      <c r="D2" s="319"/>
      <c r="E2" s="319"/>
      <c r="F2" s="319"/>
      <c r="G2" s="319"/>
      <c r="H2" s="319"/>
      <c r="I2" s="319"/>
      <c r="J2" s="319"/>
      <c r="K2" s="319"/>
      <c r="L2" s="319"/>
      <c r="M2" s="320"/>
      <c r="N2" s="136"/>
      <c r="O2" s="386" t="str">
        <f>HYPERLINK("#'National level'!A15","Back to National level sheet")</f>
        <v>Back to National level sheet</v>
      </c>
      <c r="P2" s="321"/>
      <c r="Q2" s="321"/>
      <c r="S2" s="387" t="str">
        <f>HYPERLINK("#'Project level'!A21","Back to Project level sheet")</f>
        <v>Back to Project level sheet</v>
      </c>
      <c r="T2" s="387"/>
      <c r="U2" s="387"/>
    </row>
    <row r="3" spans="1:21" ht="174" customHeight="1" thickBot="1">
      <c r="A3" s="90" t="s">
        <v>500</v>
      </c>
      <c r="B3" s="323" t="s">
        <v>1015</v>
      </c>
      <c r="C3" s="324"/>
      <c r="D3" s="324"/>
      <c r="E3" s="324"/>
      <c r="F3" s="324"/>
      <c r="G3" s="324"/>
      <c r="H3" s="324"/>
      <c r="I3" s="324"/>
      <c r="J3" s="324"/>
      <c r="K3" s="324"/>
      <c r="L3" s="324"/>
      <c r="M3" s="325"/>
      <c r="N3" s="122"/>
    </row>
    <row r="4" spans="1:21" ht="14.1" thickBot="1">
      <c r="A4" s="278" t="s">
        <v>502</v>
      </c>
      <c r="B4" s="295"/>
      <c r="C4" s="296"/>
      <c r="D4" s="296"/>
      <c r="E4" s="296"/>
      <c r="F4" s="296"/>
      <c r="G4" s="296"/>
      <c r="H4" s="296"/>
      <c r="I4" s="296"/>
      <c r="J4" s="296"/>
      <c r="K4" s="296"/>
      <c r="L4" s="296"/>
      <c r="M4" s="297"/>
      <c r="N4" s="125"/>
    </row>
    <row r="5" spans="1:21" ht="26.85" customHeight="1" thickBot="1">
      <c r="A5" s="294"/>
      <c r="C5" s="326" t="s">
        <v>77</v>
      </c>
      <c r="D5" s="327"/>
      <c r="E5" s="93" t="s">
        <v>78</v>
      </c>
      <c r="F5" s="93" t="s">
        <v>79</v>
      </c>
      <c r="G5" s="93" t="s">
        <v>80</v>
      </c>
      <c r="H5" s="93" t="s">
        <v>81</v>
      </c>
      <c r="I5" s="93" t="s">
        <v>82</v>
      </c>
      <c r="M5" s="107"/>
    </row>
    <row r="6" spans="1:21" ht="15" thickBot="1">
      <c r="A6" s="294"/>
      <c r="C6" s="328"/>
      <c r="D6" s="329"/>
      <c r="E6" s="94" t="e">
        <f ca="1">IF(VLOOKUP($A$2,Table1[[Practice no.]:[Mt]],3,FALSE)="N/A","",VLOOKUP($A$2,Table1[[Practice no.]:[Mt]],3,FALSE))</f>
        <v>#VALUE!</v>
      </c>
      <c r="F6" s="94" t="e">
        <f ca="1">IF(VLOOKUP($A$2,Table1[[Practice no.]:[F]],4,FALSE)="N/A","",VLOOKUP($A$2,Table1[[Practice no.]:[F]],4,FALSE))</f>
        <v>#VALUE!</v>
      </c>
      <c r="G6" s="94" t="e">
        <f ca="1">IF(VLOOKUP($A$2,Table1[[Practice no.]:[A]],5,FALSE)="N/A","",VLOOKUP($A$2,Table1[[Practice no.]:[A]],5,FALSE))</f>
        <v>#VALUE!</v>
      </c>
      <c r="H6" s="94" t="e">
        <f ca="1">IF(VLOOKUP($A$2,Table1[[Practice no.]:[T]],6,FALSE)="N/A","",VLOOKUP($A$2,Table1[[Practice no.]:[T]],6,FALSE))</f>
        <v>#VALUE!</v>
      </c>
      <c r="I6" s="94" t="e">
        <f ca="1">IF(VLOOKUP($A$2,Table1[[Practice no.]:[PI]],7,FALSE)="N/A","",VLOOKUP($A$2,Table1[[Practice no.]:[PI]],7,FALSE))</f>
        <v>#VALUE!</v>
      </c>
      <c r="M6" s="107"/>
    </row>
    <row r="7" spans="1:21" ht="26.85" customHeight="1" thickBot="1">
      <c r="A7" s="294"/>
      <c r="C7" s="326" t="s">
        <v>83</v>
      </c>
      <c r="D7" s="327"/>
      <c r="E7" s="95" t="s">
        <v>84</v>
      </c>
      <c r="F7" s="330" t="s">
        <v>85</v>
      </c>
      <c r="G7" s="331"/>
      <c r="H7" s="95" t="s">
        <v>86</v>
      </c>
      <c r="I7" s="95" t="s">
        <v>87</v>
      </c>
      <c r="M7" s="107"/>
    </row>
    <row r="8" spans="1:21" ht="15" thickBot="1">
      <c r="A8" s="294"/>
      <c r="C8" s="328"/>
      <c r="D8" s="329"/>
      <c r="E8" s="94" t="e">
        <f ca="1">IF(VLOOKUP($A$2,Table1[[Practice no.]:[LR]],8,FALSE)="N/A","",VLOOKUP(A$2,Table1[[Practice no.]:[LR]],8,FALSE))</f>
        <v>#VALUE!</v>
      </c>
      <c r="F8" s="311" t="e">
        <f ca="1">IF(VLOOKUP($A$2,Table1[[Practice no.]:[PH]],9,FALSE)="N/A","",VLOOKUP($A$2,Table1[[Practice no.]:[PH]],9,FALSE))</f>
        <v>#VALUE!</v>
      </c>
      <c r="G8" s="312"/>
      <c r="H8" s="94" t="e">
        <f ca="1">IF(VLOOKUP($A$2,Table1[[Practice no.]:[EH]],10,FALSE)="N/A","",VLOOKUP($A$2,Table1[[Practice no.]:[EH]],10,FALSE))</f>
        <v>#VALUE!</v>
      </c>
      <c r="I8" s="94" t="e">
        <f ca="1">IF(VLOOKUP($A$2,Table1[[Practice no.]:[UR]],11,FALSE)="N/A","",VLOOKUP($A$2,Table1[[Practice no.]:[UR]],11,FALSE))</f>
        <v>#VALUE!</v>
      </c>
      <c r="M8" s="107"/>
    </row>
    <row r="9" spans="1:21" ht="26.85" customHeight="1" thickBot="1">
      <c r="A9" s="294"/>
      <c r="C9" s="332" t="s">
        <v>88</v>
      </c>
      <c r="D9" s="333"/>
      <c r="E9" s="95" t="s">
        <v>89</v>
      </c>
      <c r="F9" s="95" t="s">
        <v>90</v>
      </c>
      <c r="G9" s="330" t="s">
        <v>91</v>
      </c>
      <c r="H9" s="331"/>
      <c r="I9" s="95" t="s">
        <v>92</v>
      </c>
      <c r="M9" s="107"/>
    </row>
    <row r="10" spans="1:21" ht="15" thickBot="1">
      <c r="A10" s="294"/>
      <c r="C10" s="334"/>
      <c r="D10" s="335"/>
      <c r="E10" s="94" t="e">
        <f ca="1">IF(VLOOKUP($A$2,Table1[[Practice no.]:[P]],12,FALSE)="N/A","",VLOOKUP($A$2,Table1[[Practice no.]:[P]],12,FALSE))</f>
        <v>#VALUE!</v>
      </c>
      <c r="F10" s="94" t="e">
        <f ca="1">IF(VLOOKUP($A$2,Table1[[Practice no.]:[D]],13,FALSE)="N/A","",VLOOKUP($A$2,Table1[[Practice no.]:[D]],13,FALSE))</f>
        <v>#VALUE!</v>
      </c>
      <c r="G10" s="313" t="e">
        <f ca="1">IF(VLOOKUP($A$2,Table1[[Practice no.]:[C]],14,FALSE)="N/A","",VLOOKUP($A$2,Table1[[Practice no.]:[C]],14,FALSE))</f>
        <v>#VALUE!</v>
      </c>
      <c r="H10" s="314"/>
      <c r="I10" s="96" t="e">
        <f ca="1">IF(VLOOKUP($A$2,Table1[[Practice no.]:[M]],15,FALSE)="N/A","",VLOOKUP($A$2,Table1[[Practice no.]:[M]],15,FALSE))</f>
        <v>#VALUE!</v>
      </c>
      <c r="M10" s="107"/>
    </row>
    <row r="11" spans="1:21" ht="14.1" customHeight="1" thickBot="1">
      <c r="A11" s="294"/>
      <c r="C11" s="332" t="s">
        <v>93</v>
      </c>
      <c r="D11" s="333"/>
      <c r="E11" s="95" t="s">
        <v>94</v>
      </c>
      <c r="F11" s="330" t="s">
        <v>95</v>
      </c>
      <c r="G11" s="331"/>
      <c r="H11" s="330" t="s">
        <v>96</v>
      </c>
      <c r="I11" s="331"/>
      <c r="M11" s="107"/>
    </row>
    <row r="12" spans="1:21" ht="15" thickBot="1">
      <c r="A12" s="294"/>
      <c r="C12" s="334"/>
      <c r="D12" s="335"/>
      <c r="E12" s="94" t="e">
        <f ca="1">IF(VLOOKUP($A$2,Table1[[Practice no.]:[In]],16,FALSE)="N/A","",VLOOKUP($A$2,Table1[[Practice no.]:[In]],16,FALSE))</f>
        <v>#VALUE!</v>
      </c>
      <c r="F12" s="311" t="e">
        <f ca="1">IF(VLOOKUP($A$2,Table1[[Practice no.]:[Pr]],17,FALSE)="N/A","",VLOOKUP($A$2,Table1[[Practice no.]:[Pr]],17,FALSE))</f>
        <v>#VALUE!</v>
      </c>
      <c r="G12" s="312"/>
      <c r="H12" s="313" t="e">
        <f ca="1">IF(VLOOKUP($A$2,Table1[[Practice no.]:[Tr]],18,FALSE)="N/A","",VLOOKUP($A$2,Table1[[Practice no.]:[Tr]],18,FALSE))</f>
        <v>#VALUE!</v>
      </c>
      <c r="I12" s="314"/>
      <c r="M12" s="107"/>
    </row>
    <row r="13" spans="1:21">
      <c r="A13" s="294"/>
      <c r="B13" s="315"/>
      <c r="C13" s="316"/>
      <c r="D13" s="316"/>
      <c r="E13" s="316"/>
      <c r="F13" s="316"/>
      <c r="G13" s="316"/>
      <c r="H13" s="316"/>
      <c r="I13" s="316"/>
      <c r="J13" s="316"/>
      <c r="K13" s="316"/>
      <c r="L13" s="316"/>
      <c r="M13" s="317"/>
      <c r="N13" s="125"/>
    </row>
    <row r="14" spans="1:21" ht="14.1" thickBot="1">
      <c r="A14" s="279"/>
      <c r="B14" s="288"/>
      <c r="C14" s="289"/>
      <c r="D14" s="289"/>
      <c r="E14" s="289"/>
      <c r="F14" s="289"/>
      <c r="G14" s="289"/>
      <c r="H14" s="289"/>
      <c r="I14" s="289"/>
      <c r="J14" s="289"/>
      <c r="K14" s="289"/>
      <c r="L14" s="289"/>
      <c r="M14" s="290"/>
      <c r="N14" s="125"/>
    </row>
    <row r="15" spans="1:21">
      <c r="A15" s="278" t="s">
        <v>503</v>
      </c>
      <c r="B15" s="97">
        <v>1</v>
      </c>
      <c r="C15" s="97">
        <v>2</v>
      </c>
      <c r="D15" s="97">
        <v>3</v>
      </c>
      <c r="E15" s="98">
        <v>4</v>
      </c>
      <c r="F15" s="98">
        <v>5</v>
      </c>
      <c r="G15" s="98">
        <v>6</v>
      </c>
      <c r="H15" s="99">
        <v>7</v>
      </c>
      <c r="I15" s="99">
        <v>8</v>
      </c>
      <c r="J15" s="99">
        <v>9</v>
      </c>
      <c r="K15" s="100">
        <v>10</v>
      </c>
      <c r="L15" s="100">
        <v>11</v>
      </c>
      <c r="M15" s="100">
        <v>12</v>
      </c>
      <c r="N15" s="137"/>
    </row>
    <row r="16" spans="1:21" ht="17.100000000000001" thickBot="1">
      <c r="A16" s="294"/>
      <c r="B16" s="101" t="s">
        <v>504</v>
      </c>
      <c r="C16" s="101" t="s">
        <v>505</v>
      </c>
      <c r="D16" s="101" t="s">
        <v>506</v>
      </c>
      <c r="E16" s="102" t="s">
        <v>507</v>
      </c>
      <c r="F16" s="102" t="s">
        <v>508</v>
      </c>
      <c r="G16" s="102" t="s">
        <v>509</v>
      </c>
      <c r="H16" s="103" t="s">
        <v>510</v>
      </c>
      <c r="I16" s="103" t="s">
        <v>511</v>
      </c>
      <c r="J16" s="103" t="s">
        <v>512</v>
      </c>
      <c r="K16" s="104" t="s">
        <v>513</v>
      </c>
      <c r="L16" s="104" t="s">
        <v>514</v>
      </c>
      <c r="M16" s="104" t="s">
        <v>515</v>
      </c>
      <c r="N16" s="137"/>
    </row>
    <row r="17" spans="1:14" ht="23.1" customHeight="1" thickBot="1">
      <c r="A17" s="279"/>
      <c r="B17" s="112" t="e">
        <f ca="1">IF(VLOOKUP($A$2,Table1[[Practice no.]:[ 1 C02]],19,FALSE)="N/A","",VLOOKUP(VLOOKUP($A$2,Table1[[Practice no.]:[ 1 C02]],19,FALSE),List!$A$2:$B$3,2,FALSE))</f>
        <v>#VALUE!</v>
      </c>
      <c r="C17" s="112" t="e">
        <f ca="1">IF(VLOOKUP($A$2,Table1[[Practice no.]:[2 Res]],20,FALSE)="N/A","",VLOOKUP(VLOOKUP($A$2,Table1[[Practice no.]:[2 Res]],20,FALSE),List!$A$2:$B$3,2,FALSE))</f>
        <v>#VALUE!</v>
      </c>
      <c r="D17" s="112" t="e">
        <f ca="1">IF(VLOOKUP($A$2,Table1[[Practice no.]:[3 W&amp;L]],21,FALSE)="N/A","",VLOOKUP(VLOOKUP($A$2,Table1[[Practice no.]:[3 W&amp;L]],21,FALSE),List!$A$2:$B$3,2,FALSE))</f>
        <v>#VALUE!</v>
      </c>
      <c r="E17" s="112" t="e">
        <f ca="1">IF(VLOOKUP($A$2,Table1[[Practice no.]:[4 
Pol]],22,FALSE)="N/A","",VLOOKUP(VLOOKUP($A$2,Table1[[Practice no.]:[4 
Pol]],22,FALSE),List!$A$2:$B$3,2,FALSE))</f>
        <v>#VALUE!</v>
      </c>
      <c r="F17" s="112" t="e">
        <f ca="1">IF(VLOOKUP($A$2,Table1[[Practice no.]:[5 QoL]],23,FALSE)="N/A","",VLOOKUP(VLOOKUP($A$2,Table1[[Practice no.]:[5 QoL]],23,FALSE),List!$A$2:$B$3,2,FALSE))</f>
        <v>#VALUE!</v>
      </c>
      <c r="G17" s="112" t="e">
        <f ca="1">IF(VLOOKUP($A$2,Table1[[Practice no.]:[6 
Bio]],24,FALSE)="N/A","",VLOOKUP(VLOOKUP($A$2,Table1[[Practice no.]:[6 
Bio]],24,FALSE),List!$A$2:$B$3,2,FALSE))</f>
        <v>#VALUE!</v>
      </c>
      <c r="H17" s="112" t="e">
        <f ca="1">IF(VLOOKUP($A$2,Table1[[Practice no.]:[7 
Dis]],25,FALSE)="N/A","",VLOOKUP(VLOOKUP($A$2,Table1[[Practice no.]:[7 
Dis]],25,FALSE),List!$A$2:$B$3,2,FALSE))</f>
        <v>#VALUE!</v>
      </c>
      <c r="I17" s="112" t="e">
        <f ca="1">IF(VLOOKUP($A$2,Table1[[Practice no.]:[8 
Mat]],26,FALSE)="N/A","",VLOOKUP(VLOOKUP($A$2,Table1[[Practice no.]:[8 
Mat]],26,FALSE),List!$A$2:$B$3,2,FALSE))</f>
        <v>#VALUE!</v>
      </c>
      <c r="J17" s="112" t="e">
        <f ca="1">IF(VLOOKUP($A$2,Table1[[Practice no.]:[9 
Inc]],27,FALSE)="N/A","",VLOOKUP(VLOOKUP($A$2,Table1[[Practice no.]:[9 
Inc]],27,FALSE),List!$A$2:$B$3,2,FALSE))</f>
        <v>#VALUE!</v>
      </c>
      <c r="K17" s="112" t="e">
        <f ca="1">IF(VLOOKUP($A$2,Table1[[Practice no.]:[10 Con]],28,FALSE)="N/A","",VLOOKUP(VLOOKUP($A$2,Table1[[Practice no.]:[10 Con]],28,FALSE),List!$A$2:$B$3,2,FALSE))</f>
        <v>#VALUE!</v>
      </c>
      <c r="L17" s="112" t="e">
        <f ca="1">IF(VLOOKUP($A$2,Table1[[Practice no.]:[11 Saf]],29,FALSE)="N/A","",VLOOKUP(VLOOKUP($A$2,Table1[[Practice no.]:[11 Saf]],29,FALSE),List!$A$2:$B$3,2,FALSE))</f>
        <v>#VALUE!</v>
      </c>
      <c r="M17" s="112" t="e">
        <f ca="1">IF(VLOOKUP($A$2,Table1[[Practice no.]:[12 Aff]],30,FALSE)="N/A","",VLOOKUP(VLOOKUP($A$2,Table1[[Practice no.]:[12 Aff]],30,FALSE),List!$A$2:$B$3,2,FALSE))</f>
        <v>#VALUE!</v>
      </c>
      <c r="N17" s="138"/>
    </row>
    <row r="18" spans="1:14" ht="210" customHeight="1">
      <c r="A18" s="278" t="s">
        <v>516</v>
      </c>
      <c r="B18" s="298" t="s">
        <v>1016</v>
      </c>
      <c r="C18" s="299"/>
      <c r="D18" s="299"/>
      <c r="E18" s="299"/>
      <c r="F18" s="299"/>
      <c r="G18" s="299"/>
      <c r="H18" s="299"/>
      <c r="I18" s="299"/>
      <c r="J18" s="299"/>
      <c r="K18" s="299"/>
      <c r="L18" s="299"/>
      <c r="M18" s="300"/>
      <c r="N18" s="133"/>
    </row>
    <row r="19" spans="1:14" ht="110.1" customHeight="1" thickBot="1">
      <c r="A19" s="279"/>
      <c r="B19" s="301"/>
      <c r="C19" s="302"/>
      <c r="D19" s="302"/>
      <c r="E19" s="302"/>
      <c r="F19" s="302"/>
      <c r="G19" s="302"/>
      <c r="H19" s="302"/>
      <c r="I19" s="302"/>
      <c r="J19" s="302"/>
      <c r="K19" s="302"/>
      <c r="L19" s="302"/>
      <c r="M19" s="303"/>
      <c r="N19" s="133"/>
    </row>
    <row r="20" spans="1:14" ht="345.75" customHeight="1">
      <c r="A20" s="304" t="s">
        <v>518</v>
      </c>
      <c r="B20" s="120"/>
      <c r="C20" s="121"/>
      <c r="D20" s="121"/>
      <c r="E20" s="121"/>
      <c r="F20" s="121"/>
      <c r="G20" s="121"/>
      <c r="H20" s="121"/>
      <c r="I20" s="121"/>
      <c r="J20" s="121"/>
      <c r="K20" s="121"/>
      <c r="L20" s="121"/>
      <c r="M20" s="124"/>
      <c r="N20" s="134"/>
    </row>
    <row r="21" spans="1:14">
      <c r="A21" s="338"/>
      <c r="B21" s="182"/>
      <c r="C21" s="177"/>
      <c r="D21" s="388" t="s">
        <v>542</v>
      </c>
      <c r="E21" s="388"/>
      <c r="F21" s="388"/>
      <c r="G21" s="388"/>
      <c r="H21" s="388"/>
      <c r="I21" s="388"/>
      <c r="J21" s="177"/>
      <c r="K21" s="177"/>
      <c r="L21" s="177"/>
      <c r="M21" s="178"/>
      <c r="N21" s="127"/>
    </row>
    <row r="22" spans="1:14">
      <c r="A22" s="338"/>
      <c r="B22" s="336"/>
      <c r="C22" s="337"/>
      <c r="D22" s="337"/>
      <c r="E22" s="337"/>
      <c r="F22" s="337"/>
      <c r="G22" s="337"/>
      <c r="H22" s="119"/>
      <c r="I22" s="119"/>
      <c r="J22" s="122"/>
      <c r="K22" s="116"/>
      <c r="L22" s="116"/>
      <c r="M22" s="117"/>
      <c r="N22" s="116"/>
    </row>
    <row r="23" spans="1:14">
      <c r="A23" s="338"/>
      <c r="B23" s="336"/>
      <c r="C23" s="337"/>
      <c r="D23" s="337"/>
      <c r="E23" s="337"/>
      <c r="F23" s="337"/>
      <c r="G23" s="337"/>
      <c r="H23" s="337"/>
      <c r="I23" s="337"/>
      <c r="J23" s="337"/>
      <c r="K23" s="337"/>
      <c r="L23" s="337"/>
      <c r="M23" s="123"/>
      <c r="N23" s="116"/>
    </row>
    <row r="24" spans="1:14">
      <c r="A24" s="338"/>
      <c r="B24" s="118"/>
      <c r="C24" s="119"/>
      <c r="D24" s="119"/>
      <c r="E24" s="119"/>
      <c r="F24" s="119"/>
      <c r="G24" s="119"/>
      <c r="H24" s="119"/>
      <c r="I24" s="119"/>
      <c r="J24" s="122"/>
      <c r="K24" s="116"/>
      <c r="L24" s="116"/>
      <c r="M24" s="117"/>
      <c r="N24" s="116"/>
    </row>
    <row r="25" spans="1:14" ht="14.1" thickBot="1">
      <c r="A25" s="305"/>
      <c r="B25" s="339"/>
      <c r="C25" s="340"/>
      <c r="D25" s="340"/>
      <c r="E25" s="340"/>
      <c r="F25" s="340"/>
      <c r="G25" s="340"/>
      <c r="H25" s="340"/>
      <c r="I25" s="340"/>
      <c r="J25" s="340"/>
      <c r="K25" s="340"/>
      <c r="L25" s="340"/>
      <c r="M25" s="176"/>
      <c r="N25" s="119"/>
    </row>
    <row r="26" spans="1:14" ht="8.85" customHeight="1" thickBot="1">
      <c r="A26" s="278" t="s">
        <v>57</v>
      </c>
      <c r="B26" s="295"/>
      <c r="C26" s="296"/>
      <c r="D26" s="296"/>
      <c r="E26" s="296"/>
      <c r="F26" s="296"/>
      <c r="G26" s="296"/>
      <c r="H26" s="296"/>
      <c r="I26" s="296"/>
      <c r="J26" s="296"/>
      <c r="K26" s="296"/>
      <c r="L26" s="296"/>
      <c r="M26" s="297"/>
      <c r="N26" s="125"/>
    </row>
    <row r="27" spans="1:14" ht="32.1" customHeight="1" thickBot="1">
      <c r="A27" s="294"/>
      <c r="C27" s="286" t="s">
        <v>42</v>
      </c>
      <c r="D27" s="287"/>
      <c r="E27" s="105" t="e">
        <f ca="1">IF(VLOOKUP($A$2,Table1[[Practice no.]:[1]],31,FALSE)="N/A","",VLOOKUP($A$2,Table1[[Practice no.]:[1]],31,FALSE))</f>
        <v>#VALUE!</v>
      </c>
      <c r="F27" s="286" t="s">
        <v>520</v>
      </c>
      <c r="G27" s="287"/>
      <c r="H27" s="105" t="e">
        <f ca="1">IF(VLOOKUP($A$2,Table1[[Practice no.]:[7]],37,FALSE)="N/A","",VLOOKUP($A$2,Table1[[Practice no.]:[7]],37,FALSE))</f>
        <v>#VALUE!</v>
      </c>
      <c r="M27" s="107"/>
    </row>
    <row r="28" spans="1:14" ht="32.1" customHeight="1" thickBot="1">
      <c r="A28" s="294"/>
      <c r="C28" s="286" t="s">
        <v>44</v>
      </c>
      <c r="D28" s="287"/>
      <c r="E28" s="105" t="e">
        <f ca="1">IF(VLOOKUP($A$2,Table1[[Practice no.]:[2]],32,FALSE)="N/A","",VLOOKUP($A$2,Table1[[Practice no.]:[2]],32,FALSE))</f>
        <v>#VALUE!</v>
      </c>
      <c r="F28" s="286" t="s">
        <v>45</v>
      </c>
      <c r="G28" s="287"/>
      <c r="H28" s="105" t="e">
        <f ca="1">IF(VLOOKUP($A$2,Table1[[Practice no.]:[8]],38,FALSE)="N/A","",VLOOKUP($A$2,Table1[[Practice no.]:[8]],38,FALSE))</f>
        <v>#VALUE!</v>
      </c>
      <c r="M28" s="107"/>
    </row>
    <row r="29" spans="1:14" ht="32.1" customHeight="1" thickBot="1">
      <c r="A29" s="294"/>
      <c r="C29" s="286" t="s">
        <v>46</v>
      </c>
      <c r="D29" s="287"/>
      <c r="E29" s="105" t="e">
        <f ca="1">IF(VLOOKUP($A$2,Table1[[Practice no.]:[3]],33,FALSE)="N/A","",VLOOKUP($A$2,Table1[[Practice no.]:[3]],33,FALSE))</f>
        <v>#VALUE!</v>
      </c>
      <c r="F29" s="286" t="s">
        <v>47</v>
      </c>
      <c r="G29" s="287"/>
      <c r="H29" s="105" t="e">
        <f ca="1">IF(VLOOKUP($A$2,Table1[[Practice no.]:[9]],39,FALSE)="N/A","",VLOOKUP($A$2,Table1[[Practice no.]:[9]],39,FALSE))</f>
        <v>#VALUE!</v>
      </c>
      <c r="M29" s="107"/>
    </row>
    <row r="30" spans="1:14" ht="32.1" customHeight="1" thickBot="1">
      <c r="A30" s="294"/>
      <c r="C30" s="286" t="s">
        <v>48</v>
      </c>
      <c r="D30" s="287"/>
      <c r="E30" s="105" t="e">
        <f ca="1">IF(VLOOKUP($A$2,Table1[[Practice no.]:[4]],34,FALSE)="N/A","",VLOOKUP($A$2,Table1[[Practice no.]:[4]],34,FALSE))</f>
        <v>#VALUE!</v>
      </c>
      <c r="F30" s="286" t="s">
        <v>49</v>
      </c>
      <c r="G30" s="287"/>
      <c r="H30" s="105" t="e">
        <f ca="1">IF(VLOOKUP($A$2,Table1[[Practice no.]:[10]],40,FALSE)="N/A","",VLOOKUP($A$2,Table1[[Practice no.]:[10]],40,FALSE))</f>
        <v>#VALUE!</v>
      </c>
      <c r="M30" s="107"/>
    </row>
    <row r="31" spans="1:14" ht="32.1" customHeight="1" thickBot="1">
      <c r="A31" s="294"/>
      <c r="C31" s="286" t="s">
        <v>50</v>
      </c>
      <c r="D31" s="287"/>
      <c r="E31" s="105" t="e">
        <f ca="1">IF(VLOOKUP($A$2,Table1[[Practice no.]:[5]],35,FALSE)="N/A","",VLOOKUP($A$2,Table1[[Practice no.]:[5]],35,FALSE))</f>
        <v>#VALUE!</v>
      </c>
      <c r="F31" s="286" t="s">
        <v>51</v>
      </c>
      <c r="G31" s="287"/>
      <c r="H31" s="105" t="e">
        <f ca="1">IF(VLOOKUP($A$2,Table1[[Practice no.]:[11]],41,FALSE)="N/A","",VLOOKUP($A$2,Table1[[Practice no.]:[11]],41,FALSE))</f>
        <v>#VALUE!</v>
      </c>
      <c r="M31" s="107"/>
    </row>
    <row r="32" spans="1:14" ht="32.1" customHeight="1" thickBot="1">
      <c r="A32" s="294"/>
      <c r="C32" s="286" t="s">
        <v>52</v>
      </c>
      <c r="D32" s="287"/>
      <c r="E32" s="105" t="e">
        <f ca="1">IF(VLOOKUP($A$2,Table1[[Practice no.]:[6]],36,FALSE)="N/A","",VLOOKUP($A$2,Table1[[Practice no.]:[6]],36,FALSE))</f>
        <v>#VALUE!</v>
      </c>
      <c r="F32" s="286" t="s">
        <v>53</v>
      </c>
      <c r="G32" s="287"/>
      <c r="H32" s="105" t="e">
        <f ca="1">IF(VLOOKUP($A$2,Table1[[Practice no.]:[12]],42,FALSE)="N/A","",VLOOKUP($A$2,Table1[[Practice no.]:[12]],42,FALSE))</f>
        <v>#VALUE!</v>
      </c>
      <c r="M32" s="107"/>
    </row>
    <row r="33" spans="1:14" ht="14.1" thickBot="1">
      <c r="A33" s="279"/>
      <c r="B33" s="288"/>
      <c r="C33" s="289"/>
      <c r="D33" s="289"/>
      <c r="E33" s="289"/>
      <c r="F33" s="289"/>
      <c r="G33" s="289"/>
      <c r="H33" s="289"/>
      <c r="I33" s="289"/>
      <c r="J33" s="289"/>
      <c r="K33" s="289"/>
      <c r="L33" s="289"/>
      <c r="M33" s="290"/>
      <c r="N33" s="125"/>
    </row>
    <row r="34" spans="1:14" ht="252.75" customHeight="1" thickBot="1">
      <c r="A34" s="92" t="s">
        <v>521</v>
      </c>
      <c r="B34" s="291" t="s">
        <v>1017</v>
      </c>
      <c r="C34" s="292"/>
      <c r="D34" s="292"/>
      <c r="E34" s="292"/>
      <c r="F34" s="292"/>
      <c r="G34" s="292"/>
      <c r="H34" s="292"/>
      <c r="I34" s="292"/>
      <c r="J34" s="292"/>
      <c r="K34" s="292"/>
      <c r="L34" s="292"/>
      <c r="M34" s="293"/>
      <c r="N34" s="122"/>
    </row>
    <row r="35" spans="1:14" ht="80.849999999999994" customHeight="1">
      <c r="A35" s="278" t="s">
        <v>523</v>
      </c>
      <c r="B35" s="394" t="s">
        <v>1018</v>
      </c>
      <c r="C35" s="362"/>
      <c r="D35" s="362"/>
      <c r="E35" s="362"/>
      <c r="F35" s="362"/>
      <c r="G35" s="362"/>
      <c r="H35" s="362"/>
      <c r="I35" s="362"/>
      <c r="J35" s="362"/>
      <c r="K35" s="362"/>
      <c r="L35" s="362"/>
      <c r="M35" s="363"/>
      <c r="N35" s="133"/>
    </row>
    <row r="36" spans="1:14" ht="224.85" customHeight="1" thickBot="1">
      <c r="A36" s="279"/>
      <c r="B36" s="364"/>
      <c r="C36" s="365"/>
      <c r="D36" s="365"/>
      <c r="E36" s="365"/>
      <c r="F36" s="365"/>
      <c r="G36" s="365"/>
      <c r="H36" s="365"/>
      <c r="I36" s="365"/>
      <c r="J36" s="365"/>
      <c r="K36" s="365"/>
      <c r="L36" s="365"/>
      <c r="M36" s="366"/>
      <c r="N36" s="133"/>
    </row>
  </sheetData>
  <sheetProtection sheet="1" objects="1" scenarios="1"/>
  <mergeCells count="48">
    <mergeCell ref="B2:M2"/>
    <mergeCell ref="O2:Q2"/>
    <mergeCell ref="S2:U2"/>
    <mergeCell ref="B3:M3"/>
    <mergeCell ref="A4:A14"/>
    <mergeCell ref="B4:M4"/>
    <mergeCell ref="C5:D6"/>
    <mergeCell ref="C7:D8"/>
    <mergeCell ref="F7:G7"/>
    <mergeCell ref="F8:G8"/>
    <mergeCell ref="C9:D10"/>
    <mergeCell ref="G9:H9"/>
    <mergeCell ref="G10:H10"/>
    <mergeCell ref="C11:D12"/>
    <mergeCell ref="F11:G11"/>
    <mergeCell ref="H11:I11"/>
    <mergeCell ref="F12:G12"/>
    <mergeCell ref="H12:I12"/>
    <mergeCell ref="B13:M13"/>
    <mergeCell ref="B14:M14"/>
    <mergeCell ref="A15:A17"/>
    <mergeCell ref="A20:A25"/>
    <mergeCell ref="B22:G22"/>
    <mergeCell ref="B23:F23"/>
    <mergeCell ref="A26:A33"/>
    <mergeCell ref="B26:M26"/>
    <mergeCell ref="C27:D27"/>
    <mergeCell ref="F27:G27"/>
    <mergeCell ref="C28:D28"/>
    <mergeCell ref="F28:G28"/>
    <mergeCell ref="C29:D29"/>
    <mergeCell ref="B33:M33"/>
    <mergeCell ref="B34:M34"/>
    <mergeCell ref="A35:A36"/>
    <mergeCell ref="B35:M36"/>
    <mergeCell ref="B18:M19"/>
    <mergeCell ref="D21:I21"/>
    <mergeCell ref="F29:G29"/>
    <mergeCell ref="C30:D30"/>
    <mergeCell ref="F30:G30"/>
    <mergeCell ref="C31:D31"/>
    <mergeCell ref="F31:G31"/>
    <mergeCell ref="C32:D32"/>
    <mergeCell ref="F32:G32"/>
    <mergeCell ref="G23:L23"/>
    <mergeCell ref="B25:G25"/>
    <mergeCell ref="H25:L25"/>
    <mergeCell ref="A18:A19"/>
  </mergeCells>
  <pageMargins left="0.7" right="0.7" top="0.75" bottom="0.75" header="0.3" footer="0.3"/>
  <headerFooter>
    <oddFooter>&amp;C_x000D_&amp;1#&amp;"Calibri"&amp;8&amp;K000000 INTERNAL. This information is accessible to ADB Management and staff. It may be shared outside ADB with appropriate permission.</oddFooter>
  </headerFooter>
  <drawing r:id="rId1"/>
</worksheet>
</file>

<file path=xl/worksheets/sheet9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54FCD67-454B-40BC-8D9C-428BA3AEBED2}">
  <sheetPr codeName="Sheet97"/>
  <dimension ref="A1:U36"/>
  <sheetViews>
    <sheetView zoomScale="70" zoomScaleNormal="70" workbookViewId="0">
      <pane ySplit="2" topLeftCell="A28" activePane="bottomLeft" state="frozen"/>
      <selection pane="bottomLeft" activeCell="A2" sqref="A2"/>
      <selection activeCell="A2" sqref="A2"/>
    </sheetView>
  </sheetViews>
  <sheetFormatPr defaultColWidth="8.85546875" defaultRowHeight="12.95"/>
  <cols>
    <col min="1" max="1" width="15.28515625" style="106" customWidth="1"/>
    <col min="2" max="13" width="11.85546875" style="106" customWidth="1"/>
    <col min="14" max="14" width="5.140625" style="106" customWidth="1"/>
    <col min="15" max="16" width="8.85546875" style="106"/>
    <col min="17" max="17" width="8.85546875" style="106" customWidth="1"/>
    <col min="18" max="18" width="2.28515625" style="106" customWidth="1"/>
    <col min="19" max="16384" width="8.85546875" style="106"/>
  </cols>
  <sheetData>
    <row r="1" spans="1:21" ht="14.1" thickBot="1"/>
    <row r="2" spans="1:21" ht="32.1" customHeight="1" thickBot="1">
      <c r="A2" s="89" t="e" cm="1">
        <f t="array" aca="1" ref="A2" ca="1">MID(CELL("filename",A2),FIND("]",CELL("filename",A2))+1,255)</f>
        <v>#VALUE!</v>
      </c>
      <c r="B2" s="318" t="e">
        <f ca="1">IF(VLOOKUP(A2,'Raw Data'!C6:D154,2,FALSE)="","",VLOOKUP(A2,'Raw Data'!C6:D154,2,FALSE))</f>
        <v>#VALUE!</v>
      </c>
      <c r="C2" s="319"/>
      <c r="D2" s="319"/>
      <c r="E2" s="319"/>
      <c r="F2" s="319"/>
      <c r="G2" s="319"/>
      <c r="H2" s="319"/>
      <c r="I2" s="319"/>
      <c r="J2" s="319"/>
      <c r="K2" s="319"/>
      <c r="L2" s="319"/>
      <c r="M2" s="320"/>
      <c r="N2" s="136"/>
      <c r="O2" s="386" t="str">
        <f>HYPERLINK("#'National level'!A15","Back to National level sheet")</f>
        <v>Back to National level sheet</v>
      </c>
      <c r="P2" s="321"/>
      <c r="Q2" s="321"/>
      <c r="S2" s="387" t="str">
        <f>HYPERLINK("#'Project level'!A21","Back to Project level sheet")</f>
        <v>Back to Project level sheet</v>
      </c>
      <c r="T2" s="387"/>
      <c r="U2" s="387"/>
    </row>
    <row r="3" spans="1:21" ht="174" customHeight="1" thickBot="1">
      <c r="A3" s="90" t="s">
        <v>500</v>
      </c>
      <c r="B3" s="323" t="s">
        <v>1019</v>
      </c>
      <c r="C3" s="324"/>
      <c r="D3" s="324"/>
      <c r="E3" s="324"/>
      <c r="F3" s="324"/>
      <c r="G3" s="324"/>
      <c r="H3" s="324"/>
      <c r="I3" s="324"/>
      <c r="J3" s="324"/>
      <c r="K3" s="324"/>
      <c r="L3" s="324"/>
      <c r="M3" s="325"/>
      <c r="N3" s="122"/>
    </row>
    <row r="4" spans="1:21" ht="14.1" thickBot="1">
      <c r="A4" s="278" t="s">
        <v>502</v>
      </c>
      <c r="B4" s="295"/>
      <c r="C4" s="296"/>
      <c r="D4" s="296"/>
      <c r="E4" s="296"/>
      <c r="F4" s="296"/>
      <c r="G4" s="296"/>
      <c r="H4" s="296"/>
      <c r="I4" s="296"/>
      <c r="J4" s="296"/>
      <c r="K4" s="296"/>
      <c r="L4" s="296"/>
      <c r="M4" s="297"/>
      <c r="N4" s="125"/>
    </row>
    <row r="5" spans="1:21" ht="26.85" customHeight="1" thickBot="1">
      <c r="A5" s="294"/>
      <c r="C5" s="326" t="s">
        <v>77</v>
      </c>
      <c r="D5" s="327"/>
      <c r="E5" s="93" t="s">
        <v>78</v>
      </c>
      <c r="F5" s="93" t="s">
        <v>79</v>
      </c>
      <c r="G5" s="93" t="s">
        <v>80</v>
      </c>
      <c r="H5" s="93" t="s">
        <v>81</v>
      </c>
      <c r="I5" s="93" t="s">
        <v>82</v>
      </c>
      <c r="M5" s="107"/>
    </row>
    <row r="6" spans="1:21" ht="15" thickBot="1">
      <c r="A6" s="294"/>
      <c r="C6" s="328"/>
      <c r="D6" s="329"/>
      <c r="E6" s="94" t="e">
        <f ca="1">IF(VLOOKUP($A$2,Table1[[Practice no.]:[Mt]],3,FALSE)="N/A","",VLOOKUP($A$2,Table1[[Practice no.]:[Mt]],3,FALSE))</f>
        <v>#VALUE!</v>
      </c>
      <c r="F6" s="94" t="e">
        <f ca="1">IF(VLOOKUP($A$2,Table1[[Practice no.]:[F]],4,FALSE)="N/A","",VLOOKUP($A$2,Table1[[Practice no.]:[F]],4,FALSE))</f>
        <v>#VALUE!</v>
      </c>
      <c r="G6" s="94" t="e">
        <f ca="1">IF(VLOOKUP($A$2,Table1[[Practice no.]:[A]],5,FALSE)="N/A","",VLOOKUP($A$2,Table1[[Practice no.]:[A]],5,FALSE))</f>
        <v>#VALUE!</v>
      </c>
      <c r="H6" s="94" t="e">
        <f ca="1">IF(VLOOKUP($A$2,Table1[[Practice no.]:[T]],6,FALSE)="N/A","",VLOOKUP($A$2,Table1[[Practice no.]:[T]],6,FALSE))</f>
        <v>#VALUE!</v>
      </c>
      <c r="I6" s="94" t="e">
        <f ca="1">IF(VLOOKUP($A$2,Table1[[Practice no.]:[PI]],7,FALSE)="N/A","",VLOOKUP($A$2,Table1[[Practice no.]:[PI]],7,FALSE))</f>
        <v>#VALUE!</v>
      </c>
      <c r="M6" s="107"/>
    </row>
    <row r="7" spans="1:21" ht="26.85" customHeight="1" thickBot="1">
      <c r="A7" s="294"/>
      <c r="C7" s="326" t="s">
        <v>83</v>
      </c>
      <c r="D7" s="327"/>
      <c r="E7" s="95" t="s">
        <v>84</v>
      </c>
      <c r="F7" s="330" t="s">
        <v>85</v>
      </c>
      <c r="G7" s="331"/>
      <c r="H7" s="95" t="s">
        <v>86</v>
      </c>
      <c r="I7" s="95" t="s">
        <v>87</v>
      </c>
      <c r="M7" s="107"/>
    </row>
    <row r="8" spans="1:21" ht="15" thickBot="1">
      <c r="A8" s="294"/>
      <c r="C8" s="328"/>
      <c r="D8" s="329"/>
      <c r="E8" s="94" t="e">
        <f ca="1">IF(VLOOKUP($A$2,Table1[[Practice no.]:[LR]],8,FALSE)="N/A","",VLOOKUP(A$2,Table1[[Practice no.]:[LR]],8,FALSE))</f>
        <v>#VALUE!</v>
      </c>
      <c r="F8" s="311" t="e">
        <f ca="1">IF(VLOOKUP($A$2,Table1[[Practice no.]:[PH]],9,FALSE)="N/A","",VLOOKUP($A$2,Table1[[Practice no.]:[PH]],9,FALSE))</f>
        <v>#VALUE!</v>
      </c>
      <c r="G8" s="312"/>
      <c r="H8" s="94" t="e">
        <f ca="1">IF(VLOOKUP($A$2,Table1[[Practice no.]:[EH]],10,FALSE)="N/A","",VLOOKUP($A$2,Table1[[Practice no.]:[EH]],10,FALSE))</f>
        <v>#VALUE!</v>
      </c>
      <c r="I8" s="94" t="e">
        <f ca="1">IF(VLOOKUP($A$2,Table1[[Practice no.]:[UR]],11,FALSE)="N/A","",VLOOKUP($A$2,Table1[[Practice no.]:[UR]],11,FALSE))</f>
        <v>#VALUE!</v>
      </c>
      <c r="M8" s="107"/>
    </row>
    <row r="9" spans="1:21" ht="26.85" customHeight="1" thickBot="1">
      <c r="A9" s="294"/>
      <c r="C9" s="332" t="s">
        <v>88</v>
      </c>
      <c r="D9" s="333"/>
      <c r="E9" s="95" t="s">
        <v>89</v>
      </c>
      <c r="F9" s="95" t="s">
        <v>90</v>
      </c>
      <c r="G9" s="330" t="s">
        <v>91</v>
      </c>
      <c r="H9" s="331"/>
      <c r="I9" s="95" t="s">
        <v>92</v>
      </c>
      <c r="M9" s="107"/>
    </row>
    <row r="10" spans="1:21" ht="15" thickBot="1">
      <c r="A10" s="294"/>
      <c r="C10" s="334"/>
      <c r="D10" s="335"/>
      <c r="E10" s="94" t="e">
        <f ca="1">IF(VLOOKUP($A$2,Table1[[Practice no.]:[P]],12,FALSE)="N/A","",VLOOKUP($A$2,Table1[[Practice no.]:[P]],12,FALSE))</f>
        <v>#VALUE!</v>
      </c>
      <c r="F10" s="94" t="e">
        <f ca="1">IF(VLOOKUP($A$2,Table1[[Practice no.]:[D]],13,FALSE)="N/A","",VLOOKUP($A$2,Table1[[Practice no.]:[D]],13,FALSE))</f>
        <v>#VALUE!</v>
      </c>
      <c r="G10" s="313" t="e">
        <f ca="1">IF(VLOOKUP($A$2,Table1[[Practice no.]:[C]],14,FALSE)="N/A","",VLOOKUP($A$2,Table1[[Practice no.]:[C]],14,FALSE))</f>
        <v>#VALUE!</v>
      </c>
      <c r="H10" s="314"/>
      <c r="I10" s="96" t="e">
        <f ca="1">IF(VLOOKUP($A$2,Table1[[Practice no.]:[M]],15,FALSE)="N/A","",VLOOKUP($A$2,Table1[[Practice no.]:[M]],15,FALSE))</f>
        <v>#VALUE!</v>
      </c>
      <c r="M10" s="107"/>
    </row>
    <row r="11" spans="1:21" ht="14.1" customHeight="1" thickBot="1">
      <c r="A11" s="294"/>
      <c r="C11" s="332" t="s">
        <v>93</v>
      </c>
      <c r="D11" s="333"/>
      <c r="E11" s="95" t="s">
        <v>94</v>
      </c>
      <c r="F11" s="330" t="s">
        <v>95</v>
      </c>
      <c r="G11" s="331"/>
      <c r="H11" s="330" t="s">
        <v>96</v>
      </c>
      <c r="I11" s="331"/>
      <c r="M11" s="107"/>
    </row>
    <row r="12" spans="1:21" ht="15" thickBot="1">
      <c r="A12" s="294"/>
      <c r="C12" s="334"/>
      <c r="D12" s="335"/>
      <c r="E12" s="94" t="e">
        <f ca="1">IF(VLOOKUP($A$2,Table1[[Practice no.]:[In]],16,FALSE)="N/A","",VLOOKUP($A$2,Table1[[Practice no.]:[In]],16,FALSE))</f>
        <v>#VALUE!</v>
      </c>
      <c r="F12" s="311" t="e">
        <f ca="1">IF(VLOOKUP($A$2,Table1[[Practice no.]:[Pr]],17,FALSE)="N/A","",VLOOKUP($A$2,Table1[[Practice no.]:[Pr]],17,FALSE))</f>
        <v>#VALUE!</v>
      </c>
      <c r="G12" s="312"/>
      <c r="H12" s="313" t="e">
        <f ca="1">IF(VLOOKUP($A$2,Table1[[Practice no.]:[Tr]],18,FALSE)="N/A","",VLOOKUP($A$2,Table1[[Practice no.]:[Tr]],18,FALSE))</f>
        <v>#VALUE!</v>
      </c>
      <c r="I12" s="314"/>
      <c r="M12" s="107"/>
    </row>
    <row r="13" spans="1:21">
      <c r="A13" s="294"/>
      <c r="B13" s="315"/>
      <c r="C13" s="316"/>
      <c r="D13" s="316"/>
      <c r="E13" s="316"/>
      <c r="F13" s="316"/>
      <c r="G13" s="316"/>
      <c r="H13" s="316"/>
      <c r="I13" s="316"/>
      <c r="J13" s="316"/>
      <c r="K13" s="316"/>
      <c r="L13" s="316"/>
      <c r="M13" s="317"/>
      <c r="N13" s="125"/>
    </row>
    <row r="14" spans="1:21" ht="14.1" thickBot="1">
      <c r="A14" s="279"/>
      <c r="B14" s="288"/>
      <c r="C14" s="289"/>
      <c r="D14" s="289"/>
      <c r="E14" s="289"/>
      <c r="F14" s="289"/>
      <c r="G14" s="289"/>
      <c r="H14" s="289"/>
      <c r="I14" s="289"/>
      <c r="J14" s="289"/>
      <c r="K14" s="289"/>
      <c r="L14" s="289"/>
      <c r="M14" s="290"/>
      <c r="N14" s="125"/>
    </row>
    <row r="15" spans="1:21">
      <c r="A15" s="278" t="s">
        <v>503</v>
      </c>
      <c r="B15" s="97">
        <v>1</v>
      </c>
      <c r="C15" s="97">
        <v>2</v>
      </c>
      <c r="D15" s="97">
        <v>3</v>
      </c>
      <c r="E15" s="98">
        <v>4</v>
      </c>
      <c r="F15" s="98">
        <v>5</v>
      </c>
      <c r="G15" s="98">
        <v>6</v>
      </c>
      <c r="H15" s="99">
        <v>7</v>
      </c>
      <c r="I15" s="99">
        <v>8</v>
      </c>
      <c r="J15" s="99">
        <v>9</v>
      </c>
      <c r="K15" s="100">
        <v>10</v>
      </c>
      <c r="L15" s="100">
        <v>11</v>
      </c>
      <c r="M15" s="100">
        <v>12</v>
      </c>
      <c r="N15" s="137"/>
    </row>
    <row r="16" spans="1:21" ht="17.100000000000001" thickBot="1">
      <c r="A16" s="294"/>
      <c r="B16" s="101" t="s">
        <v>504</v>
      </c>
      <c r="C16" s="101" t="s">
        <v>505</v>
      </c>
      <c r="D16" s="101" t="s">
        <v>506</v>
      </c>
      <c r="E16" s="102" t="s">
        <v>507</v>
      </c>
      <c r="F16" s="102" t="s">
        <v>508</v>
      </c>
      <c r="G16" s="102" t="s">
        <v>509</v>
      </c>
      <c r="H16" s="103" t="s">
        <v>510</v>
      </c>
      <c r="I16" s="103" t="s">
        <v>511</v>
      </c>
      <c r="J16" s="103" t="s">
        <v>512</v>
      </c>
      <c r="K16" s="104" t="s">
        <v>513</v>
      </c>
      <c r="L16" s="104" t="s">
        <v>514</v>
      </c>
      <c r="M16" s="104" t="s">
        <v>515</v>
      </c>
      <c r="N16" s="137"/>
    </row>
    <row r="17" spans="1:14" ht="23.1" customHeight="1" thickBot="1">
      <c r="A17" s="279"/>
      <c r="B17" s="112" t="e">
        <f ca="1">IF(VLOOKUP($A$2,Table1[[Practice no.]:[ 1 C02]],19,FALSE)="N/A","",VLOOKUP(VLOOKUP($A$2,Table1[[Practice no.]:[ 1 C02]],19,FALSE),List!$A$2:$B$3,2,FALSE))</f>
        <v>#VALUE!</v>
      </c>
      <c r="C17" s="112" t="e">
        <f ca="1">IF(VLOOKUP($A$2,Table1[[Practice no.]:[2 Res]],20,FALSE)="N/A","",VLOOKUP(VLOOKUP($A$2,Table1[[Practice no.]:[2 Res]],20,FALSE),List!$A$2:$B$3,2,FALSE))</f>
        <v>#VALUE!</v>
      </c>
      <c r="D17" s="112" t="e">
        <f ca="1">IF(VLOOKUP($A$2,Table1[[Practice no.]:[3 W&amp;L]],21,FALSE)="N/A","",VLOOKUP(VLOOKUP($A$2,Table1[[Practice no.]:[3 W&amp;L]],21,FALSE),List!$A$2:$B$3,2,FALSE))</f>
        <v>#VALUE!</v>
      </c>
      <c r="E17" s="112" t="e">
        <f ca="1">IF(VLOOKUP($A$2,Table1[[Practice no.]:[4 
Pol]],22,FALSE)="N/A","",VLOOKUP(VLOOKUP($A$2,Table1[[Practice no.]:[4 
Pol]],22,FALSE),List!$A$2:$B$3,2,FALSE))</f>
        <v>#VALUE!</v>
      </c>
      <c r="F17" s="112" t="e">
        <f ca="1">IF(VLOOKUP($A$2,Table1[[Practice no.]:[5 QoL]],23,FALSE)="N/A","",VLOOKUP(VLOOKUP($A$2,Table1[[Practice no.]:[5 QoL]],23,FALSE),List!$A$2:$B$3,2,FALSE))</f>
        <v>#VALUE!</v>
      </c>
      <c r="G17" s="112" t="e">
        <f ca="1">IF(VLOOKUP($A$2,Table1[[Practice no.]:[6 
Bio]],24,FALSE)="N/A","",VLOOKUP(VLOOKUP($A$2,Table1[[Practice no.]:[6 
Bio]],24,FALSE),List!$A$2:$B$3,2,FALSE))</f>
        <v>#VALUE!</v>
      </c>
      <c r="H17" s="112" t="e">
        <f ca="1">IF(VLOOKUP($A$2,Table1[[Practice no.]:[7 
Dis]],25,FALSE)="N/A","",VLOOKUP(VLOOKUP($A$2,Table1[[Practice no.]:[7 
Dis]],25,FALSE),List!$A$2:$B$3,2,FALSE))</f>
        <v>#VALUE!</v>
      </c>
      <c r="I17" s="112" t="e">
        <f ca="1">IF(VLOOKUP($A$2,Table1[[Practice no.]:[8 
Mat]],26,FALSE)="N/A","",VLOOKUP(VLOOKUP($A$2,Table1[[Practice no.]:[8 
Mat]],26,FALSE),List!$A$2:$B$3,2,FALSE))</f>
        <v>#VALUE!</v>
      </c>
      <c r="J17" s="112" t="e">
        <f ca="1">IF(VLOOKUP($A$2,Table1[[Practice no.]:[9 
Inc]],27,FALSE)="N/A","",VLOOKUP(VLOOKUP($A$2,Table1[[Practice no.]:[9 
Inc]],27,FALSE),List!$A$2:$B$3,2,FALSE))</f>
        <v>#VALUE!</v>
      </c>
      <c r="K17" s="112" t="e">
        <f ca="1">IF(VLOOKUP($A$2,Table1[[Practice no.]:[10 Con]],28,FALSE)="N/A","",VLOOKUP(VLOOKUP($A$2,Table1[[Practice no.]:[10 Con]],28,FALSE),List!$A$2:$B$3,2,FALSE))</f>
        <v>#VALUE!</v>
      </c>
      <c r="L17" s="112" t="e">
        <f ca="1">IF(VLOOKUP($A$2,Table1[[Practice no.]:[11 Saf]],29,FALSE)="N/A","",VLOOKUP(VLOOKUP($A$2,Table1[[Practice no.]:[11 Saf]],29,FALSE),List!$A$2:$B$3,2,FALSE))</f>
        <v>#VALUE!</v>
      </c>
      <c r="M17" s="112" t="e">
        <f ca="1">IF(VLOOKUP($A$2,Table1[[Practice no.]:[12 Aff]],30,FALSE)="N/A","",VLOOKUP(VLOOKUP($A$2,Table1[[Practice no.]:[12 Aff]],30,FALSE),List!$A$2:$B$3,2,FALSE))</f>
        <v>#VALUE!</v>
      </c>
      <c r="N17" s="138"/>
    </row>
    <row r="18" spans="1:14" ht="210" customHeight="1">
      <c r="A18" s="278" t="s">
        <v>516</v>
      </c>
      <c r="B18" s="298" t="s">
        <v>1020</v>
      </c>
      <c r="C18" s="299"/>
      <c r="D18" s="299"/>
      <c r="E18" s="299"/>
      <c r="F18" s="299"/>
      <c r="G18" s="299"/>
      <c r="H18" s="299"/>
      <c r="I18" s="299"/>
      <c r="J18" s="299"/>
      <c r="K18" s="299"/>
      <c r="L18" s="299"/>
      <c r="M18" s="300"/>
      <c r="N18" s="133"/>
    </row>
    <row r="19" spans="1:14" ht="110.1" customHeight="1" thickBot="1">
      <c r="A19" s="279"/>
      <c r="B19" s="301"/>
      <c r="C19" s="302"/>
      <c r="D19" s="302"/>
      <c r="E19" s="302"/>
      <c r="F19" s="302"/>
      <c r="G19" s="302"/>
      <c r="H19" s="302"/>
      <c r="I19" s="302"/>
      <c r="J19" s="302"/>
      <c r="K19" s="302"/>
      <c r="L19" s="302"/>
      <c r="M19" s="303"/>
      <c r="N19" s="133"/>
    </row>
    <row r="20" spans="1:14" ht="345.75" customHeight="1">
      <c r="A20" s="304" t="s">
        <v>518</v>
      </c>
      <c r="B20" s="120"/>
      <c r="C20" s="121"/>
      <c r="D20" s="121"/>
      <c r="E20" s="121"/>
      <c r="F20" s="121"/>
      <c r="G20" s="121"/>
      <c r="H20" s="121"/>
      <c r="I20" s="121"/>
      <c r="J20" s="121"/>
      <c r="K20" s="121"/>
      <c r="L20" s="121"/>
      <c r="M20" s="124"/>
      <c r="N20" s="134"/>
    </row>
    <row r="21" spans="1:14">
      <c r="A21" s="338"/>
      <c r="B21" s="182"/>
      <c r="C21" s="177"/>
      <c r="D21" s="388"/>
      <c r="E21" s="388"/>
      <c r="F21" s="388"/>
      <c r="G21" s="388"/>
      <c r="H21" s="388"/>
      <c r="I21" s="388"/>
      <c r="J21" s="177"/>
      <c r="K21" s="177"/>
      <c r="L21" s="177"/>
      <c r="M21" s="178"/>
      <c r="N21" s="127"/>
    </row>
    <row r="22" spans="1:14">
      <c r="A22" s="338"/>
      <c r="B22" s="336"/>
      <c r="C22" s="337"/>
      <c r="D22" s="337"/>
      <c r="E22" s="337"/>
      <c r="F22" s="337"/>
      <c r="G22" s="337"/>
      <c r="H22" s="119"/>
      <c r="I22" s="119"/>
      <c r="J22" s="122"/>
      <c r="K22" s="116"/>
      <c r="L22" s="116"/>
      <c r="M22" s="117"/>
      <c r="N22" s="116"/>
    </row>
    <row r="23" spans="1:14">
      <c r="A23" s="338"/>
      <c r="B23" s="336"/>
      <c r="C23" s="337"/>
      <c r="D23" s="337"/>
      <c r="E23" s="337"/>
      <c r="F23" s="337"/>
      <c r="G23" s="337"/>
      <c r="H23" s="337"/>
      <c r="I23" s="337"/>
      <c r="J23" s="337"/>
      <c r="K23" s="337"/>
      <c r="L23" s="337"/>
      <c r="M23" s="123"/>
      <c r="N23" s="116"/>
    </row>
    <row r="24" spans="1:14">
      <c r="A24" s="338"/>
      <c r="B24" s="118"/>
      <c r="C24" s="119"/>
      <c r="D24" s="119"/>
      <c r="E24" s="119"/>
      <c r="F24" s="119"/>
      <c r="G24" s="119"/>
      <c r="H24" s="119"/>
      <c r="I24" s="119"/>
      <c r="J24" s="122"/>
      <c r="K24" s="116"/>
      <c r="L24" s="116"/>
      <c r="M24" s="117"/>
      <c r="N24" s="116"/>
    </row>
    <row r="25" spans="1:14" ht="14.1" thickBot="1">
      <c r="A25" s="305"/>
      <c r="B25" s="339"/>
      <c r="C25" s="340"/>
      <c r="D25" s="340"/>
      <c r="E25" s="340"/>
      <c r="F25" s="340"/>
      <c r="G25" s="340"/>
      <c r="H25" s="340"/>
      <c r="I25" s="340"/>
      <c r="J25" s="340"/>
      <c r="K25" s="340"/>
      <c r="L25" s="340"/>
      <c r="M25" s="176"/>
      <c r="N25" s="119"/>
    </row>
    <row r="26" spans="1:14" ht="8.85" customHeight="1" thickBot="1">
      <c r="A26" s="278" t="s">
        <v>57</v>
      </c>
      <c r="B26" s="295"/>
      <c r="C26" s="296"/>
      <c r="D26" s="296"/>
      <c r="E26" s="296"/>
      <c r="F26" s="296"/>
      <c r="G26" s="296"/>
      <c r="H26" s="296"/>
      <c r="I26" s="296"/>
      <c r="J26" s="296"/>
      <c r="K26" s="296"/>
      <c r="L26" s="296"/>
      <c r="M26" s="297"/>
      <c r="N26" s="125"/>
    </row>
    <row r="27" spans="1:14" ht="32.1" customHeight="1" thickBot="1">
      <c r="A27" s="294"/>
      <c r="C27" s="286" t="s">
        <v>42</v>
      </c>
      <c r="D27" s="287"/>
      <c r="E27" s="105" t="e">
        <f ca="1">IF(VLOOKUP($A$2,Table1[[Practice no.]:[1]],31,FALSE)="N/A","",VLOOKUP($A$2,Table1[[Practice no.]:[1]],31,FALSE))</f>
        <v>#VALUE!</v>
      </c>
      <c r="F27" s="286" t="s">
        <v>520</v>
      </c>
      <c r="G27" s="287"/>
      <c r="H27" s="105" t="e">
        <f ca="1">IF(VLOOKUP($A$2,Table1[[Practice no.]:[7]],37,FALSE)="N/A","",VLOOKUP($A$2,Table1[[Practice no.]:[7]],37,FALSE))</f>
        <v>#VALUE!</v>
      </c>
      <c r="M27" s="107"/>
    </row>
    <row r="28" spans="1:14" ht="32.1" customHeight="1" thickBot="1">
      <c r="A28" s="294"/>
      <c r="C28" s="286" t="s">
        <v>44</v>
      </c>
      <c r="D28" s="287"/>
      <c r="E28" s="105" t="e">
        <f ca="1">IF(VLOOKUP($A$2,Table1[[Practice no.]:[2]],32,FALSE)="N/A","",VLOOKUP($A$2,Table1[[Practice no.]:[2]],32,FALSE))</f>
        <v>#VALUE!</v>
      </c>
      <c r="F28" s="286" t="s">
        <v>45</v>
      </c>
      <c r="G28" s="287"/>
      <c r="H28" s="105" t="e">
        <f ca="1">IF(VLOOKUP($A$2,Table1[[Practice no.]:[8]],38,FALSE)="N/A","",VLOOKUP($A$2,Table1[[Practice no.]:[8]],38,FALSE))</f>
        <v>#VALUE!</v>
      </c>
      <c r="M28" s="107"/>
    </row>
    <row r="29" spans="1:14" ht="32.1" customHeight="1" thickBot="1">
      <c r="A29" s="294"/>
      <c r="C29" s="286" t="s">
        <v>46</v>
      </c>
      <c r="D29" s="287"/>
      <c r="E29" s="105" t="e">
        <f ca="1">IF(VLOOKUP($A$2,Table1[[Practice no.]:[3]],33,FALSE)="N/A","",VLOOKUP($A$2,Table1[[Practice no.]:[3]],33,FALSE))</f>
        <v>#VALUE!</v>
      </c>
      <c r="F29" s="286" t="s">
        <v>47</v>
      </c>
      <c r="G29" s="287"/>
      <c r="H29" s="105" t="e">
        <f ca="1">IF(VLOOKUP($A$2,Table1[[Practice no.]:[9]],39,FALSE)="N/A","",VLOOKUP($A$2,Table1[[Practice no.]:[9]],39,FALSE))</f>
        <v>#VALUE!</v>
      </c>
      <c r="M29" s="107"/>
    </row>
    <row r="30" spans="1:14" ht="32.1" customHeight="1" thickBot="1">
      <c r="A30" s="294"/>
      <c r="C30" s="286" t="s">
        <v>48</v>
      </c>
      <c r="D30" s="287"/>
      <c r="E30" s="105" t="e">
        <f ca="1">IF(VLOOKUP($A$2,Table1[[Practice no.]:[4]],34,FALSE)="N/A","",VLOOKUP($A$2,Table1[[Practice no.]:[4]],34,FALSE))</f>
        <v>#VALUE!</v>
      </c>
      <c r="F30" s="286" t="s">
        <v>49</v>
      </c>
      <c r="G30" s="287"/>
      <c r="H30" s="105" t="e">
        <f ca="1">IF(VLOOKUP($A$2,Table1[[Practice no.]:[10]],40,FALSE)="N/A","",VLOOKUP($A$2,Table1[[Practice no.]:[10]],40,FALSE))</f>
        <v>#VALUE!</v>
      </c>
      <c r="M30" s="107"/>
    </row>
    <row r="31" spans="1:14" ht="32.1" customHeight="1" thickBot="1">
      <c r="A31" s="294"/>
      <c r="C31" s="286" t="s">
        <v>50</v>
      </c>
      <c r="D31" s="287"/>
      <c r="E31" s="105" t="e">
        <f ca="1">IF(VLOOKUP($A$2,Table1[[Practice no.]:[5]],35,FALSE)="N/A","",VLOOKUP($A$2,Table1[[Practice no.]:[5]],35,FALSE))</f>
        <v>#VALUE!</v>
      </c>
      <c r="F31" s="286" t="s">
        <v>51</v>
      </c>
      <c r="G31" s="287"/>
      <c r="H31" s="105" t="e">
        <f ca="1">IF(VLOOKUP($A$2,Table1[[Practice no.]:[11]],41,FALSE)="N/A","",VLOOKUP($A$2,Table1[[Practice no.]:[11]],41,FALSE))</f>
        <v>#VALUE!</v>
      </c>
      <c r="M31" s="107"/>
    </row>
    <row r="32" spans="1:14" ht="32.1" customHeight="1" thickBot="1">
      <c r="A32" s="294"/>
      <c r="C32" s="286" t="s">
        <v>52</v>
      </c>
      <c r="D32" s="287"/>
      <c r="E32" s="105" t="e">
        <f ca="1">IF(VLOOKUP($A$2,Table1[[Practice no.]:[6]],36,FALSE)="N/A","",VLOOKUP($A$2,Table1[[Practice no.]:[6]],36,FALSE))</f>
        <v>#VALUE!</v>
      </c>
      <c r="F32" s="286" t="s">
        <v>53</v>
      </c>
      <c r="G32" s="287"/>
      <c r="H32" s="105" t="e">
        <f ca="1">IF(VLOOKUP($A$2,Table1[[Practice no.]:[12]],42,FALSE)="N/A","",VLOOKUP($A$2,Table1[[Practice no.]:[12]],42,FALSE))</f>
        <v>#VALUE!</v>
      </c>
      <c r="M32" s="107"/>
    </row>
    <row r="33" spans="1:14" ht="14.1" thickBot="1">
      <c r="A33" s="279"/>
      <c r="B33" s="288"/>
      <c r="C33" s="289"/>
      <c r="D33" s="289"/>
      <c r="E33" s="289"/>
      <c r="F33" s="289"/>
      <c r="G33" s="289"/>
      <c r="H33" s="289"/>
      <c r="I33" s="289"/>
      <c r="J33" s="289"/>
      <c r="K33" s="289"/>
      <c r="L33" s="289"/>
      <c r="M33" s="290"/>
      <c r="N33" s="125"/>
    </row>
    <row r="34" spans="1:14" ht="252.75" customHeight="1" thickBot="1">
      <c r="A34" s="92" t="s">
        <v>521</v>
      </c>
      <c r="B34" s="291" t="s">
        <v>1021</v>
      </c>
      <c r="C34" s="292"/>
      <c r="D34" s="292"/>
      <c r="E34" s="292"/>
      <c r="F34" s="292"/>
      <c r="G34" s="292"/>
      <c r="H34" s="292"/>
      <c r="I34" s="292"/>
      <c r="J34" s="292"/>
      <c r="K34" s="292"/>
      <c r="L34" s="292"/>
      <c r="M34" s="293"/>
      <c r="N34" s="122"/>
    </row>
    <row r="35" spans="1:14" ht="80.849999999999994" customHeight="1">
      <c r="A35" s="278" t="s">
        <v>523</v>
      </c>
      <c r="B35" s="394" t="s">
        <v>1022</v>
      </c>
      <c r="C35" s="362"/>
      <c r="D35" s="362"/>
      <c r="E35" s="362"/>
      <c r="F35" s="362"/>
      <c r="G35" s="362"/>
      <c r="H35" s="362"/>
      <c r="I35" s="362"/>
      <c r="J35" s="362"/>
      <c r="K35" s="362"/>
      <c r="L35" s="362"/>
      <c r="M35" s="363"/>
      <c r="N35" s="133"/>
    </row>
    <row r="36" spans="1:14" ht="224.85" customHeight="1" thickBot="1">
      <c r="A36" s="279"/>
      <c r="B36" s="364"/>
      <c r="C36" s="365"/>
      <c r="D36" s="365"/>
      <c r="E36" s="365"/>
      <c r="F36" s="365"/>
      <c r="G36" s="365"/>
      <c r="H36" s="365"/>
      <c r="I36" s="365"/>
      <c r="J36" s="365"/>
      <c r="K36" s="365"/>
      <c r="L36" s="365"/>
      <c r="M36" s="366"/>
      <c r="N36" s="133"/>
    </row>
  </sheetData>
  <sheetProtection sheet="1" objects="1" scenarios="1"/>
  <mergeCells count="48">
    <mergeCell ref="B2:M2"/>
    <mergeCell ref="O2:Q2"/>
    <mergeCell ref="S2:U2"/>
    <mergeCell ref="B3:M3"/>
    <mergeCell ref="A4:A14"/>
    <mergeCell ref="B4:M4"/>
    <mergeCell ref="C5:D6"/>
    <mergeCell ref="C7:D8"/>
    <mergeCell ref="F7:G7"/>
    <mergeCell ref="F8:G8"/>
    <mergeCell ref="C9:D10"/>
    <mergeCell ref="G9:H9"/>
    <mergeCell ref="G10:H10"/>
    <mergeCell ref="C11:D12"/>
    <mergeCell ref="F11:G11"/>
    <mergeCell ref="H11:I11"/>
    <mergeCell ref="F12:G12"/>
    <mergeCell ref="H12:I12"/>
    <mergeCell ref="B13:M13"/>
    <mergeCell ref="B14:M14"/>
    <mergeCell ref="A15:A17"/>
    <mergeCell ref="A18:A19"/>
    <mergeCell ref="B18:M19"/>
    <mergeCell ref="B25:G25"/>
    <mergeCell ref="H25:L25"/>
    <mergeCell ref="A26:A33"/>
    <mergeCell ref="B26:M26"/>
    <mergeCell ref="C27:D27"/>
    <mergeCell ref="F27:G27"/>
    <mergeCell ref="C28:D28"/>
    <mergeCell ref="F28:G28"/>
    <mergeCell ref="C29:D29"/>
    <mergeCell ref="F29:G29"/>
    <mergeCell ref="A20:A25"/>
    <mergeCell ref="D21:I21"/>
    <mergeCell ref="B22:G22"/>
    <mergeCell ref="B23:F23"/>
    <mergeCell ref="G23:L23"/>
    <mergeCell ref="B33:M33"/>
    <mergeCell ref="B34:M34"/>
    <mergeCell ref="A35:A36"/>
    <mergeCell ref="B35:M36"/>
    <mergeCell ref="C30:D30"/>
    <mergeCell ref="F30:G30"/>
    <mergeCell ref="C31:D31"/>
    <mergeCell ref="F31:G31"/>
    <mergeCell ref="C32:D32"/>
    <mergeCell ref="F32:G32"/>
  </mergeCells>
  <pageMargins left="0.7" right="0.7" top="0.75" bottom="0.75" header="0.3" footer="0.3"/>
  <headerFooter>
    <oddFooter>&amp;C_x000D_&amp;1#&amp;"Calibri"&amp;8&amp;K000000 INTERNAL. This information is accessible to ADB Management and staff. It may be shared outside ADB with appropriate permission.</oddFooter>
  </headerFooter>
</worksheet>
</file>

<file path=xl/worksheets/sheet10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58E7979-A926-486D-BEA0-0E2A53E433E7}">
  <sheetPr codeName="Sheet98"/>
  <dimension ref="A1:U36"/>
  <sheetViews>
    <sheetView zoomScale="70" zoomScaleNormal="70" workbookViewId="0">
      <pane ySplit="2" topLeftCell="A30" activePane="bottomLeft" state="frozen"/>
      <selection pane="bottomLeft" activeCell="A2" sqref="A2"/>
      <selection activeCell="A2" sqref="A2"/>
    </sheetView>
  </sheetViews>
  <sheetFormatPr defaultColWidth="8.85546875" defaultRowHeight="12.95"/>
  <cols>
    <col min="1" max="1" width="15.28515625" style="106" customWidth="1"/>
    <col min="2" max="13" width="11.85546875" style="106" customWidth="1"/>
    <col min="14" max="14" width="5.140625" style="106" customWidth="1"/>
    <col min="15" max="16" width="8.85546875" style="106"/>
    <col min="17" max="17" width="8.85546875" style="106" customWidth="1"/>
    <col min="18" max="18" width="2.28515625" style="106" customWidth="1"/>
    <col min="19" max="16384" width="8.85546875" style="106"/>
  </cols>
  <sheetData>
    <row r="1" spans="1:21" ht="14.1" thickBot="1"/>
    <row r="2" spans="1:21" ht="32.1" customHeight="1" thickBot="1">
      <c r="A2" s="89" t="e" cm="1">
        <f t="array" aca="1" ref="A2" ca="1">MID(CELL("filename",A2),FIND("]",CELL("filename",A2))+1,255)</f>
        <v>#VALUE!</v>
      </c>
      <c r="B2" s="318" t="e">
        <f ca="1">IF(VLOOKUP(A2,'Raw Data'!C6:D154,2,FALSE)="","",VLOOKUP(A2,'Raw Data'!C6:D154,2,FALSE))</f>
        <v>#VALUE!</v>
      </c>
      <c r="C2" s="319"/>
      <c r="D2" s="319"/>
      <c r="E2" s="319"/>
      <c r="F2" s="319"/>
      <c r="G2" s="319"/>
      <c r="H2" s="319"/>
      <c r="I2" s="319"/>
      <c r="J2" s="319"/>
      <c r="K2" s="319"/>
      <c r="L2" s="319"/>
      <c r="M2" s="320"/>
      <c r="N2" s="136"/>
      <c r="O2" s="386" t="str">
        <f>HYPERLINK("#'National level'!A15","Back to National level sheet")</f>
        <v>Back to National level sheet</v>
      </c>
      <c r="P2" s="321"/>
      <c r="Q2" s="321"/>
      <c r="S2" s="387" t="str">
        <f>HYPERLINK("#'Project level'!A21","Back to Project level sheet")</f>
        <v>Back to Project level sheet</v>
      </c>
      <c r="T2" s="387"/>
      <c r="U2" s="387"/>
    </row>
    <row r="3" spans="1:21" ht="174" customHeight="1" thickBot="1">
      <c r="A3" s="90" t="s">
        <v>500</v>
      </c>
      <c r="B3" s="323" t="s">
        <v>1023</v>
      </c>
      <c r="C3" s="324"/>
      <c r="D3" s="324"/>
      <c r="E3" s="324"/>
      <c r="F3" s="324"/>
      <c r="G3" s="324"/>
      <c r="H3" s="324"/>
      <c r="I3" s="324"/>
      <c r="J3" s="324"/>
      <c r="K3" s="324"/>
      <c r="L3" s="324"/>
      <c r="M3" s="325"/>
      <c r="N3" s="122"/>
    </row>
    <row r="4" spans="1:21" ht="14.1" thickBot="1">
      <c r="A4" s="278" t="s">
        <v>502</v>
      </c>
      <c r="B4" s="295"/>
      <c r="C4" s="296"/>
      <c r="D4" s="296"/>
      <c r="E4" s="296"/>
      <c r="F4" s="296"/>
      <c r="G4" s="296"/>
      <c r="H4" s="296"/>
      <c r="I4" s="296"/>
      <c r="J4" s="296"/>
      <c r="K4" s="296"/>
      <c r="L4" s="296"/>
      <c r="M4" s="297"/>
      <c r="N4" s="125"/>
    </row>
    <row r="5" spans="1:21" ht="26.85" customHeight="1" thickBot="1">
      <c r="A5" s="294"/>
      <c r="C5" s="326" t="s">
        <v>77</v>
      </c>
      <c r="D5" s="327"/>
      <c r="E5" s="93" t="s">
        <v>78</v>
      </c>
      <c r="F5" s="93" t="s">
        <v>79</v>
      </c>
      <c r="G5" s="93" t="s">
        <v>80</v>
      </c>
      <c r="H5" s="93" t="s">
        <v>81</v>
      </c>
      <c r="I5" s="93" t="s">
        <v>82</v>
      </c>
      <c r="M5" s="107"/>
    </row>
    <row r="6" spans="1:21" ht="15" thickBot="1">
      <c r="A6" s="294"/>
      <c r="C6" s="328"/>
      <c r="D6" s="329"/>
      <c r="E6" s="94" t="e">
        <f ca="1">IF(VLOOKUP($A$2,Table1[[Practice no.]:[Mt]],3,FALSE)="N/A","",VLOOKUP($A$2,Table1[[Practice no.]:[Mt]],3,FALSE))</f>
        <v>#VALUE!</v>
      </c>
      <c r="F6" s="94" t="e">
        <f ca="1">IF(VLOOKUP($A$2,Table1[[Practice no.]:[F]],4,FALSE)="N/A","",VLOOKUP($A$2,Table1[[Practice no.]:[F]],4,FALSE))</f>
        <v>#VALUE!</v>
      </c>
      <c r="G6" s="94" t="e">
        <f ca="1">IF(VLOOKUP($A$2,Table1[[Practice no.]:[A]],5,FALSE)="N/A","",VLOOKUP($A$2,Table1[[Practice no.]:[A]],5,FALSE))</f>
        <v>#VALUE!</v>
      </c>
      <c r="H6" s="94" t="e">
        <f ca="1">IF(VLOOKUP($A$2,Table1[[Practice no.]:[T]],6,FALSE)="N/A","",VLOOKUP($A$2,Table1[[Practice no.]:[T]],6,FALSE))</f>
        <v>#VALUE!</v>
      </c>
      <c r="I6" s="94" t="e">
        <f ca="1">IF(VLOOKUP($A$2,Table1[[Practice no.]:[PI]],7,FALSE)="N/A","",VLOOKUP($A$2,Table1[[Practice no.]:[PI]],7,FALSE))</f>
        <v>#VALUE!</v>
      </c>
      <c r="M6" s="107"/>
    </row>
    <row r="7" spans="1:21" ht="26.85" customHeight="1" thickBot="1">
      <c r="A7" s="294"/>
      <c r="C7" s="326" t="s">
        <v>83</v>
      </c>
      <c r="D7" s="327"/>
      <c r="E7" s="95" t="s">
        <v>84</v>
      </c>
      <c r="F7" s="330" t="s">
        <v>85</v>
      </c>
      <c r="G7" s="331"/>
      <c r="H7" s="95" t="s">
        <v>86</v>
      </c>
      <c r="I7" s="95" t="s">
        <v>87</v>
      </c>
      <c r="M7" s="107"/>
    </row>
    <row r="8" spans="1:21" ht="15" thickBot="1">
      <c r="A8" s="294"/>
      <c r="C8" s="328"/>
      <c r="D8" s="329"/>
      <c r="E8" s="94" t="e">
        <f ca="1">IF(VLOOKUP($A$2,Table1[[Practice no.]:[LR]],8,FALSE)="N/A","",VLOOKUP(A$2,Table1[[Practice no.]:[LR]],8,FALSE))</f>
        <v>#VALUE!</v>
      </c>
      <c r="F8" s="311" t="e">
        <f ca="1">IF(VLOOKUP($A$2,Table1[[Practice no.]:[PH]],9,FALSE)="N/A","",VLOOKUP($A$2,Table1[[Practice no.]:[PH]],9,FALSE))</f>
        <v>#VALUE!</v>
      </c>
      <c r="G8" s="312"/>
      <c r="H8" s="94" t="e">
        <f ca="1">IF(VLOOKUP($A$2,Table1[[Practice no.]:[EH]],10,FALSE)="N/A","",VLOOKUP($A$2,Table1[[Practice no.]:[EH]],10,FALSE))</f>
        <v>#VALUE!</v>
      </c>
      <c r="I8" s="94" t="e">
        <f ca="1">IF(VLOOKUP($A$2,Table1[[Practice no.]:[UR]],11,FALSE)="N/A","",VLOOKUP($A$2,Table1[[Practice no.]:[UR]],11,FALSE))</f>
        <v>#VALUE!</v>
      </c>
      <c r="M8" s="107"/>
    </row>
    <row r="9" spans="1:21" ht="26.85" customHeight="1" thickBot="1">
      <c r="A9" s="294"/>
      <c r="C9" s="332" t="s">
        <v>88</v>
      </c>
      <c r="D9" s="333"/>
      <c r="E9" s="95" t="s">
        <v>89</v>
      </c>
      <c r="F9" s="95" t="s">
        <v>90</v>
      </c>
      <c r="G9" s="330" t="s">
        <v>91</v>
      </c>
      <c r="H9" s="331"/>
      <c r="I9" s="95" t="s">
        <v>92</v>
      </c>
      <c r="M9" s="107"/>
    </row>
    <row r="10" spans="1:21" ht="15" thickBot="1">
      <c r="A10" s="294"/>
      <c r="C10" s="334"/>
      <c r="D10" s="335"/>
      <c r="E10" s="94" t="e">
        <f ca="1">IF(VLOOKUP($A$2,Table1[[Practice no.]:[P]],12,FALSE)="N/A","",VLOOKUP($A$2,Table1[[Practice no.]:[P]],12,FALSE))</f>
        <v>#VALUE!</v>
      </c>
      <c r="F10" s="94" t="e">
        <f ca="1">IF(VLOOKUP($A$2,Table1[[Practice no.]:[D]],13,FALSE)="N/A","",VLOOKUP($A$2,Table1[[Practice no.]:[D]],13,FALSE))</f>
        <v>#VALUE!</v>
      </c>
      <c r="G10" s="313" t="e">
        <f ca="1">IF(VLOOKUP($A$2,Table1[[Practice no.]:[C]],14,FALSE)="N/A","",VLOOKUP($A$2,Table1[[Practice no.]:[C]],14,FALSE))</f>
        <v>#VALUE!</v>
      </c>
      <c r="H10" s="314"/>
      <c r="I10" s="96" t="e">
        <f ca="1">IF(VLOOKUP($A$2,Table1[[Practice no.]:[M]],15,FALSE)="N/A","",VLOOKUP($A$2,Table1[[Practice no.]:[M]],15,FALSE))</f>
        <v>#VALUE!</v>
      </c>
      <c r="M10" s="107"/>
    </row>
    <row r="11" spans="1:21" ht="14.1" customHeight="1" thickBot="1">
      <c r="A11" s="294"/>
      <c r="C11" s="332" t="s">
        <v>93</v>
      </c>
      <c r="D11" s="333"/>
      <c r="E11" s="95" t="s">
        <v>94</v>
      </c>
      <c r="F11" s="330" t="s">
        <v>95</v>
      </c>
      <c r="G11" s="331"/>
      <c r="H11" s="330" t="s">
        <v>96</v>
      </c>
      <c r="I11" s="331"/>
      <c r="M11" s="107"/>
    </row>
    <row r="12" spans="1:21" ht="15" thickBot="1">
      <c r="A12" s="294"/>
      <c r="C12" s="334"/>
      <c r="D12" s="335"/>
      <c r="E12" s="94" t="e">
        <f ca="1">IF(VLOOKUP($A$2,Table1[[Practice no.]:[In]],16,FALSE)="N/A","",VLOOKUP($A$2,Table1[[Practice no.]:[In]],16,FALSE))</f>
        <v>#VALUE!</v>
      </c>
      <c r="F12" s="311" t="e">
        <f ca="1">IF(VLOOKUP($A$2,Table1[[Practice no.]:[Pr]],17,FALSE)="N/A","",VLOOKUP($A$2,Table1[[Practice no.]:[Pr]],17,FALSE))</f>
        <v>#VALUE!</v>
      </c>
      <c r="G12" s="312"/>
      <c r="H12" s="313" t="e">
        <f ca="1">IF(VLOOKUP($A$2,Table1[[Practice no.]:[Tr]],18,FALSE)="N/A","",VLOOKUP($A$2,Table1[[Practice no.]:[Tr]],18,FALSE))</f>
        <v>#VALUE!</v>
      </c>
      <c r="I12" s="314"/>
      <c r="M12" s="107"/>
    </row>
    <row r="13" spans="1:21">
      <c r="A13" s="294"/>
      <c r="B13" s="315"/>
      <c r="C13" s="316"/>
      <c r="D13" s="316"/>
      <c r="E13" s="316"/>
      <c r="F13" s="316"/>
      <c r="G13" s="316"/>
      <c r="H13" s="316"/>
      <c r="I13" s="316"/>
      <c r="J13" s="316"/>
      <c r="K13" s="316"/>
      <c r="L13" s="316"/>
      <c r="M13" s="317"/>
      <c r="N13" s="125"/>
    </row>
    <row r="14" spans="1:21" ht="14.1" thickBot="1">
      <c r="A14" s="279"/>
      <c r="B14" s="288"/>
      <c r="C14" s="289"/>
      <c r="D14" s="289"/>
      <c r="E14" s="289"/>
      <c r="F14" s="289"/>
      <c r="G14" s="289"/>
      <c r="H14" s="289"/>
      <c r="I14" s="289"/>
      <c r="J14" s="289"/>
      <c r="K14" s="289"/>
      <c r="L14" s="289"/>
      <c r="M14" s="290"/>
      <c r="N14" s="125"/>
    </row>
    <row r="15" spans="1:21">
      <c r="A15" s="278" t="s">
        <v>503</v>
      </c>
      <c r="B15" s="97">
        <v>1</v>
      </c>
      <c r="C15" s="97">
        <v>2</v>
      </c>
      <c r="D15" s="97">
        <v>3</v>
      </c>
      <c r="E15" s="98">
        <v>4</v>
      </c>
      <c r="F15" s="98">
        <v>5</v>
      </c>
      <c r="G15" s="98">
        <v>6</v>
      </c>
      <c r="H15" s="99">
        <v>7</v>
      </c>
      <c r="I15" s="99">
        <v>8</v>
      </c>
      <c r="J15" s="99">
        <v>9</v>
      </c>
      <c r="K15" s="100">
        <v>10</v>
      </c>
      <c r="L15" s="100">
        <v>11</v>
      </c>
      <c r="M15" s="100">
        <v>12</v>
      </c>
      <c r="N15" s="137"/>
    </row>
    <row r="16" spans="1:21" ht="17.100000000000001" thickBot="1">
      <c r="A16" s="294"/>
      <c r="B16" s="101" t="s">
        <v>504</v>
      </c>
      <c r="C16" s="101" t="s">
        <v>505</v>
      </c>
      <c r="D16" s="101" t="s">
        <v>506</v>
      </c>
      <c r="E16" s="102" t="s">
        <v>507</v>
      </c>
      <c r="F16" s="102" t="s">
        <v>508</v>
      </c>
      <c r="G16" s="102" t="s">
        <v>509</v>
      </c>
      <c r="H16" s="103" t="s">
        <v>510</v>
      </c>
      <c r="I16" s="103" t="s">
        <v>511</v>
      </c>
      <c r="J16" s="103" t="s">
        <v>512</v>
      </c>
      <c r="K16" s="104" t="s">
        <v>513</v>
      </c>
      <c r="L16" s="104" t="s">
        <v>514</v>
      </c>
      <c r="M16" s="104" t="s">
        <v>515</v>
      </c>
      <c r="N16" s="137"/>
    </row>
    <row r="17" spans="1:14" ht="23.1" customHeight="1" thickBot="1">
      <c r="A17" s="279"/>
      <c r="B17" s="112" t="e">
        <f ca="1">IF(VLOOKUP($A$2,Table1[[Practice no.]:[ 1 C02]],19,FALSE)="N/A","",VLOOKUP(VLOOKUP($A$2,Table1[[Practice no.]:[ 1 C02]],19,FALSE),List!$A$2:$B$3,2,FALSE))</f>
        <v>#VALUE!</v>
      </c>
      <c r="C17" s="112" t="e">
        <f ca="1">IF(VLOOKUP($A$2,Table1[[Practice no.]:[2 Res]],20,FALSE)="N/A","",VLOOKUP(VLOOKUP($A$2,Table1[[Practice no.]:[2 Res]],20,FALSE),List!$A$2:$B$3,2,FALSE))</f>
        <v>#VALUE!</v>
      </c>
      <c r="D17" s="112" t="e">
        <f ca="1">IF(VLOOKUP($A$2,Table1[[Practice no.]:[3 W&amp;L]],21,FALSE)="N/A","",VLOOKUP(VLOOKUP($A$2,Table1[[Practice no.]:[3 W&amp;L]],21,FALSE),List!$A$2:$B$3,2,FALSE))</f>
        <v>#VALUE!</v>
      </c>
      <c r="E17" s="112" t="e">
        <f ca="1">IF(VLOOKUP($A$2,Table1[[Practice no.]:[4 
Pol]],22,FALSE)="N/A","",VLOOKUP(VLOOKUP($A$2,Table1[[Practice no.]:[4 
Pol]],22,FALSE),List!$A$2:$B$3,2,FALSE))</f>
        <v>#VALUE!</v>
      </c>
      <c r="F17" s="112" t="e">
        <f ca="1">IF(VLOOKUP($A$2,Table1[[Practice no.]:[5 QoL]],23,FALSE)="N/A","",VLOOKUP(VLOOKUP($A$2,Table1[[Practice no.]:[5 QoL]],23,FALSE),List!$A$2:$B$3,2,FALSE))</f>
        <v>#VALUE!</v>
      </c>
      <c r="G17" s="112" t="e">
        <f ca="1">IF(VLOOKUP($A$2,Table1[[Practice no.]:[6 
Bio]],24,FALSE)="N/A","",VLOOKUP(VLOOKUP($A$2,Table1[[Practice no.]:[6 
Bio]],24,FALSE),List!$A$2:$B$3,2,FALSE))</f>
        <v>#VALUE!</v>
      </c>
      <c r="H17" s="112" t="e">
        <f ca="1">IF(VLOOKUP($A$2,Table1[[Practice no.]:[7 
Dis]],25,FALSE)="N/A","",VLOOKUP(VLOOKUP($A$2,Table1[[Practice no.]:[7 
Dis]],25,FALSE),List!$A$2:$B$3,2,FALSE))</f>
        <v>#VALUE!</v>
      </c>
      <c r="I17" s="112" t="e">
        <f ca="1">IF(VLOOKUP($A$2,Table1[[Practice no.]:[8 
Mat]],26,FALSE)="N/A","",VLOOKUP(VLOOKUP($A$2,Table1[[Practice no.]:[8 
Mat]],26,FALSE),List!$A$2:$B$3,2,FALSE))</f>
        <v>#VALUE!</v>
      </c>
      <c r="J17" s="112" t="e">
        <f ca="1">IF(VLOOKUP($A$2,Table1[[Practice no.]:[9 
Inc]],27,FALSE)="N/A","",VLOOKUP(VLOOKUP($A$2,Table1[[Practice no.]:[9 
Inc]],27,FALSE),List!$A$2:$B$3,2,FALSE))</f>
        <v>#VALUE!</v>
      </c>
      <c r="K17" s="112" t="e">
        <f ca="1">IF(VLOOKUP($A$2,Table1[[Practice no.]:[10 Con]],28,FALSE)="N/A","",VLOOKUP(VLOOKUP($A$2,Table1[[Practice no.]:[10 Con]],28,FALSE),List!$A$2:$B$3,2,FALSE))</f>
        <v>#VALUE!</v>
      </c>
      <c r="L17" s="112" t="e">
        <f ca="1">IF(VLOOKUP($A$2,Table1[[Practice no.]:[11 Saf]],29,FALSE)="N/A","",VLOOKUP(VLOOKUP($A$2,Table1[[Practice no.]:[11 Saf]],29,FALSE),List!$A$2:$B$3,2,FALSE))</f>
        <v>#VALUE!</v>
      </c>
      <c r="M17" s="112" t="e">
        <f ca="1">IF(VLOOKUP($A$2,Table1[[Practice no.]:[12 Aff]],30,FALSE)="N/A","",VLOOKUP(VLOOKUP($A$2,Table1[[Practice no.]:[12 Aff]],30,FALSE),List!$A$2:$B$3,2,FALSE))</f>
        <v>#VALUE!</v>
      </c>
      <c r="N17" s="138"/>
    </row>
    <row r="18" spans="1:14" ht="210" customHeight="1">
      <c r="A18" s="278" t="s">
        <v>516</v>
      </c>
      <c r="B18" s="298" t="s">
        <v>1024</v>
      </c>
      <c r="C18" s="299"/>
      <c r="D18" s="299"/>
      <c r="E18" s="299"/>
      <c r="F18" s="299"/>
      <c r="G18" s="299"/>
      <c r="H18" s="299"/>
      <c r="I18" s="299"/>
      <c r="J18" s="299"/>
      <c r="K18" s="299"/>
      <c r="L18" s="299"/>
      <c r="M18" s="300"/>
      <c r="N18" s="133"/>
    </row>
    <row r="19" spans="1:14" ht="110.1" customHeight="1" thickBot="1">
      <c r="A19" s="279"/>
      <c r="B19" s="301"/>
      <c r="C19" s="302"/>
      <c r="D19" s="302"/>
      <c r="E19" s="302"/>
      <c r="F19" s="302"/>
      <c r="G19" s="302"/>
      <c r="H19" s="302"/>
      <c r="I19" s="302"/>
      <c r="J19" s="302"/>
      <c r="K19" s="302"/>
      <c r="L19" s="302"/>
      <c r="M19" s="303"/>
      <c r="N19" s="133"/>
    </row>
    <row r="20" spans="1:14" ht="231.75" customHeight="1">
      <c r="A20" s="304" t="s">
        <v>518</v>
      </c>
      <c r="B20" s="120"/>
      <c r="C20" s="121"/>
      <c r="D20" s="121"/>
      <c r="E20" s="121"/>
      <c r="F20" s="121"/>
      <c r="G20" s="121"/>
      <c r="H20" s="121"/>
      <c r="I20" s="121"/>
      <c r="J20" s="121"/>
      <c r="K20" s="121"/>
      <c r="L20" s="121"/>
      <c r="M20" s="124"/>
      <c r="N20" s="134"/>
    </row>
    <row r="21" spans="1:14" ht="37.35" customHeight="1">
      <c r="A21" s="338"/>
      <c r="B21" s="390" t="s">
        <v>1025</v>
      </c>
      <c r="C21" s="388"/>
      <c r="D21" s="388"/>
      <c r="E21" s="388"/>
      <c r="F21" s="388"/>
      <c r="G21" s="177"/>
      <c r="H21" s="388" t="s">
        <v>1026</v>
      </c>
      <c r="I21" s="388"/>
      <c r="J21" s="388"/>
      <c r="K21" s="388"/>
      <c r="L21" s="388"/>
      <c r="M21" s="389"/>
      <c r="N21" s="127"/>
    </row>
    <row r="22" spans="1:14" ht="124.35" customHeight="1">
      <c r="A22" s="338"/>
      <c r="B22" s="336"/>
      <c r="C22" s="337"/>
      <c r="D22" s="337"/>
      <c r="E22" s="337"/>
      <c r="F22" s="337"/>
      <c r="G22" s="337"/>
      <c r="H22" s="119"/>
      <c r="I22" s="119"/>
      <c r="J22" s="122"/>
      <c r="K22" s="116"/>
      <c r="L22" s="116"/>
      <c r="M22" s="117"/>
      <c r="N22" s="116"/>
    </row>
    <row r="23" spans="1:14">
      <c r="A23" s="338"/>
      <c r="B23" s="336" t="s">
        <v>1027</v>
      </c>
      <c r="C23" s="337"/>
      <c r="D23" s="337"/>
      <c r="E23" s="337"/>
      <c r="F23" s="337"/>
      <c r="G23" s="337"/>
      <c r="H23" s="337"/>
      <c r="I23" s="337"/>
      <c r="J23" s="337"/>
      <c r="K23" s="337"/>
      <c r="L23" s="337"/>
      <c r="M23" s="123"/>
      <c r="N23" s="116"/>
    </row>
    <row r="24" spans="1:14">
      <c r="A24" s="338"/>
      <c r="B24" s="118"/>
      <c r="C24" s="119"/>
      <c r="D24" s="119"/>
      <c r="E24" s="119"/>
      <c r="F24" s="119"/>
      <c r="G24" s="119"/>
      <c r="H24" s="119"/>
      <c r="I24" s="119"/>
      <c r="J24" s="122"/>
      <c r="K24" s="116"/>
      <c r="L24" s="116"/>
      <c r="M24" s="117"/>
      <c r="N24" s="116"/>
    </row>
    <row r="25" spans="1:14" ht="14.1" thickBot="1">
      <c r="A25" s="305"/>
      <c r="B25" s="339"/>
      <c r="C25" s="340"/>
      <c r="D25" s="340"/>
      <c r="E25" s="340"/>
      <c r="F25" s="340"/>
      <c r="G25" s="340"/>
      <c r="H25" s="340"/>
      <c r="I25" s="340"/>
      <c r="J25" s="340"/>
      <c r="K25" s="340"/>
      <c r="L25" s="340"/>
      <c r="M25" s="176"/>
      <c r="N25" s="119"/>
    </row>
    <row r="26" spans="1:14" ht="8.85" customHeight="1" thickBot="1">
      <c r="A26" s="278" t="s">
        <v>57</v>
      </c>
      <c r="B26" s="295"/>
      <c r="C26" s="296"/>
      <c r="D26" s="296"/>
      <c r="E26" s="296"/>
      <c r="F26" s="296"/>
      <c r="G26" s="296"/>
      <c r="H26" s="296"/>
      <c r="I26" s="296"/>
      <c r="J26" s="296"/>
      <c r="K26" s="296"/>
      <c r="L26" s="296"/>
      <c r="M26" s="297"/>
      <c r="N26" s="125"/>
    </row>
    <row r="27" spans="1:14" ht="32.1" customHeight="1" thickBot="1">
      <c r="A27" s="294"/>
      <c r="C27" s="286" t="s">
        <v>42</v>
      </c>
      <c r="D27" s="287"/>
      <c r="E27" s="105" t="e">
        <f ca="1">IF(VLOOKUP($A$2,Table1[[Practice no.]:[1]],31,FALSE)="N/A","",VLOOKUP($A$2,Table1[[Practice no.]:[1]],31,FALSE))</f>
        <v>#VALUE!</v>
      </c>
      <c r="F27" s="286" t="s">
        <v>520</v>
      </c>
      <c r="G27" s="287"/>
      <c r="H27" s="105" t="e">
        <f ca="1">IF(VLOOKUP($A$2,Table1[[Practice no.]:[7]],37,FALSE)="N/A","",VLOOKUP($A$2,Table1[[Practice no.]:[7]],37,FALSE))</f>
        <v>#VALUE!</v>
      </c>
      <c r="M27" s="107"/>
    </row>
    <row r="28" spans="1:14" ht="32.1" customHeight="1" thickBot="1">
      <c r="A28" s="294"/>
      <c r="C28" s="286" t="s">
        <v>44</v>
      </c>
      <c r="D28" s="287"/>
      <c r="E28" s="105" t="e">
        <f ca="1">IF(VLOOKUP($A$2,Table1[[Practice no.]:[2]],32,FALSE)="N/A","",VLOOKUP($A$2,Table1[[Practice no.]:[2]],32,FALSE))</f>
        <v>#VALUE!</v>
      </c>
      <c r="F28" s="286" t="s">
        <v>45</v>
      </c>
      <c r="G28" s="287"/>
      <c r="H28" s="105" t="e">
        <f ca="1">IF(VLOOKUP($A$2,Table1[[Practice no.]:[8]],38,FALSE)="N/A","",VLOOKUP($A$2,Table1[[Practice no.]:[8]],38,FALSE))</f>
        <v>#VALUE!</v>
      </c>
      <c r="M28" s="107"/>
    </row>
    <row r="29" spans="1:14" ht="32.1" customHeight="1" thickBot="1">
      <c r="A29" s="294"/>
      <c r="C29" s="286" t="s">
        <v>46</v>
      </c>
      <c r="D29" s="287"/>
      <c r="E29" s="105" t="e">
        <f ca="1">IF(VLOOKUP($A$2,Table1[[Practice no.]:[3]],33,FALSE)="N/A","",VLOOKUP($A$2,Table1[[Practice no.]:[3]],33,FALSE))</f>
        <v>#VALUE!</v>
      </c>
      <c r="F29" s="286" t="s">
        <v>47</v>
      </c>
      <c r="G29" s="287"/>
      <c r="H29" s="105" t="e">
        <f ca="1">IF(VLOOKUP($A$2,Table1[[Practice no.]:[9]],39,FALSE)="N/A","",VLOOKUP($A$2,Table1[[Practice no.]:[9]],39,FALSE))</f>
        <v>#VALUE!</v>
      </c>
      <c r="M29" s="107"/>
    </row>
    <row r="30" spans="1:14" ht="32.1" customHeight="1" thickBot="1">
      <c r="A30" s="294"/>
      <c r="C30" s="286" t="s">
        <v>48</v>
      </c>
      <c r="D30" s="287"/>
      <c r="E30" s="105" t="e">
        <f ca="1">IF(VLOOKUP($A$2,Table1[[Practice no.]:[4]],34,FALSE)="N/A","",VLOOKUP($A$2,Table1[[Practice no.]:[4]],34,FALSE))</f>
        <v>#VALUE!</v>
      </c>
      <c r="F30" s="286" t="s">
        <v>49</v>
      </c>
      <c r="G30" s="287"/>
      <c r="H30" s="105" t="e">
        <f ca="1">IF(VLOOKUP($A$2,Table1[[Practice no.]:[10]],40,FALSE)="N/A","",VLOOKUP($A$2,Table1[[Practice no.]:[10]],40,FALSE))</f>
        <v>#VALUE!</v>
      </c>
      <c r="M30" s="107"/>
    </row>
    <row r="31" spans="1:14" ht="32.1" customHeight="1" thickBot="1">
      <c r="A31" s="294"/>
      <c r="C31" s="286" t="s">
        <v>50</v>
      </c>
      <c r="D31" s="287"/>
      <c r="E31" s="105" t="e">
        <f ca="1">IF(VLOOKUP($A$2,Table1[[Practice no.]:[5]],35,FALSE)="N/A","",VLOOKUP($A$2,Table1[[Practice no.]:[5]],35,FALSE))</f>
        <v>#VALUE!</v>
      </c>
      <c r="F31" s="286" t="s">
        <v>51</v>
      </c>
      <c r="G31" s="287"/>
      <c r="H31" s="105" t="e">
        <f ca="1">IF(VLOOKUP($A$2,Table1[[Practice no.]:[11]],41,FALSE)="N/A","",VLOOKUP($A$2,Table1[[Practice no.]:[11]],41,FALSE))</f>
        <v>#VALUE!</v>
      </c>
      <c r="M31" s="107"/>
    </row>
    <row r="32" spans="1:14" ht="32.1" customHeight="1" thickBot="1">
      <c r="A32" s="294"/>
      <c r="C32" s="286" t="s">
        <v>52</v>
      </c>
      <c r="D32" s="287"/>
      <c r="E32" s="105" t="e">
        <f ca="1">IF(VLOOKUP($A$2,Table1[[Practice no.]:[6]],36,FALSE)="N/A","",VLOOKUP($A$2,Table1[[Practice no.]:[6]],36,FALSE))</f>
        <v>#VALUE!</v>
      </c>
      <c r="F32" s="286" t="s">
        <v>53</v>
      </c>
      <c r="G32" s="287"/>
      <c r="H32" s="105" t="e">
        <f ca="1">IF(VLOOKUP($A$2,Table1[[Practice no.]:[12]],42,FALSE)="N/A","",VLOOKUP($A$2,Table1[[Practice no.]:[12]],42,FALSE))</f>
        <v>#VALUE!</v>
      </c>
      <c r="M32" s="107"/>
    </row>
    <row r="33" spans="1:14" ht="14.1" thickBot="1">
      <c r="A33" s="279"/>
      <c r="B33" s="288"/>
      <c r="C33" s="289"/>
      <c r="D33" s="289"/>
      <c r="E33" s="289"/>
      <c r="F33" s="289"/>
      <c r="G33" s="289"/>
      <c r="H33" s="289"/>
      <c r="I33" s="289"/>
      <c r="J33" s="289"/>
      <c r="K33" s="289"/>
      <c r="L33" s="289"/>
      <c r="M33" s="290"/>
      <c r="N33" s="125"/>
    </row>
    <row r="34" spans="1:14" ht="252.75" customHeight="1" thickBot="1">
      <c r="A34" s="92" t="s">
        <v>521</v>
      </c>
      <c r="B34" s="291" t="s">
        <v>1028</v>
      </c>
      <c r="C34" s="292"/>
      <c r="D34" s="292"/>
      <c r="E34" s="292"/>
      <c r="F34" s="292"/>
      <c r="G34" s="292"/>
      <c r="H34" s="292"/>
      <c r="I34" s="292"/>
      <c r="J34" s="292"/>
      <c r="K34" s="292"/>
      <c r="L34" s="292"/>
      <c r="M34" s="293"/>
      <c r="N34" s="122"/>
    </row>
    <row r="35" spans="1:14" ht="80.849999999999994" customHeight="1">
      <c r="A35" s="278" t="s">
        <v>523</v>
      </c>
      <c r="B35" s="394" t="s">
        <v>1029</v>
      </c>
      <c r="C35" s="362"/>
      <c r="D35" s="362"/>
      <c r="E35" s="362"/>
      <c r="F35" s="362"/>
      <c r="G35" s="362"/>
      <c r="H35" s="362"/>
      <c r="I35" s="362"/>
      <c r="J35" s="362"/>
      <c r="K35" s="362"/>
      <c r="L35" s="362"/>
      <c r="M35" s="363"/>
      <c r="N35" s="133"/>
    </row>
    <row r="36" spans="1:14" ht="224.85" customHeight="1" thickBot="1">
      <c r="A36" s="279"/>
      <c r="B36" s="364"/>
      <c r="C36" s="365"/>
      <c r="D36" s="365"/>
      <c r="E36" s="365"/>
      <c r="F36" s="365"/>
      <c r="G36" s="365"/>
      <c r="H36" s="365"/>
      <c r="I36" s="365"/>
      <c r="J36" s="365"/>
      <c r="K36" s="365"/>
      <c r="L36" s="365"/>
      <c r="M36" s="366"/>
      <c r="N36" s="133"/>
    </row>
  </sheetData>
  <sheetProtection sheet="1" objects="1" scenarios="1"/>
  <mergeCells count="49">
    <mergeCell ref="B2:M2"/>
    <mergeCell ref="O2:Q2"/>
    <mergeCell ref="S2:U2"/>
    <mergeCell ref="B3:M3"/>
    <mergeCell ref="A4:A14"/>
    <mergeCell ref="B4:M4"/>
    <mergeCell ref="C5:D6"/>
    <mergeCell ref="C7:D8"/>
    <mergeCell ref="F7:G7"/>
    <mergeCell ref="F8:G8"/>
    <mergeCell ref="A20:A25"/>
    <mergeCell ref="B22:G22"/>
    <mergeCell ref="B23:F23"/>
    <mergeCell ref="G23:L23"/>
    <mergeCell ref="C9:D10"/>
    <mergeCell ref="G9:H9"/>
    <mergeCell ref="G10:H10"/>
    <mergeCell ref="C11:D12"/>
    <mergeCell ref="F11:G11"/>
    <mergeCell ref="H11:I11"/>
    <mergeCell ref="F12:G12"/>
    <mergeCell ref="H12:I12"/>
    <mergeCell ref="B13:M13"/>
    <mergeCell ref="B14:M14"/>
    <mergeCell ref="A15:A17"/>
    <mergeCell ref="A18:A19"/>
    <mergeCell ref="B18:M19"/>
    <mergeCell ref="C27:D27"/>
    <mergeCell ref="F27:G27"/>
    <mergeCell ref="C28:D28"/>
    <mergeCell ref="F28:G28"/>
    <mergeCell ref="B21:F21"/>
    <mergeCell ref="H21:M21"/>
    <mergeCell ref="B25:G25"/>
    <mergeCell ref="H25:L25"/>
    <mergeCell ref="C29:D29"/>
    <mergeCell ref="F29:G29"/>
    <mergeCell ref="B33:M33"/>
    <mergeCell ref="B34:M34"/>
    <mergeCell ref="A35:A36"/>
    <mergeCell ref="B35:M36"/>
    <mergeCell ref="C30:D30"/>
    <mergeCell ref="F30:G30"/>
    <mergeCell ref="C31:D31"/>
    <mergeCell ref="F31:G31"/>
    <mergeCell ref="C32:D32"/>
    <mergeCell ref="F32:G32"/>
    <mergeCell ref="A26:A33"/>
    <mergeCell ref="B26:M26"/>
  </mergeCells>
  <pageMargins left="0.7" right="0.7" top="0.75" bottom="0.75" header="0.3" footer="0.3"/>
  <headerFooter>
    <oddFooter>&amp;C_x000D_&amp;1#&amp;"Calibri"&amp;8&amp;K000000 INTERNAL. This information is accessible to ADB Management and staff. It may be shared outside ADB with appropriate permission.</oddFooter>
  </headerFooter>
  <drawing r:id="rId1"/>
</worksheet>
</file>

<file path=xl/worksheets/sheet10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FC26B47-9FEF-47C4-A577-7688C642A76A}">
  <sheetPr codeName="Sheet99"/>
  <dimension ref="A1:U36"/>
  <sheetViews>
    <sheetView zoomScale="70" zoomScaleNormal="70" workbookViewId="0">
      <pane ySplit="2" topLeftCell="A18" activePane="bottomLeft" state="frozen"/>
      <selection pane="bottomLeft" activeCell="A2" sqref="A2"/>
      <selection activeCell="A2" sqref="A2"/>
    </sheetView>
  </sheetViews>
  <sheetFormatPr defaultColWidth="8.85546875" defaultRowHeight="12.95"/>
  <cols>
    <col min="1" max="1" width="15.28515625" style="106" customWidth="1"/>
    <col min="2" max="13" width="11.85546875" style="106" customWidth="1"/>
    <col min="14" max="14" width="5.140625" style="106" customWidth="1"/>
    <col min="15" max="16" width="8.85546875" style="106"/>
    <col min="17" max="17" width="8.85546875" style="106" customWidth="1"/>
    <col min="18" max="18" width="2.28515625" style="106" customWidth="1"/>
    <col min="19" max="16384" width="8.85546875" style="106"/>
  </cols>
  <sheetData>
    <row r="1" spans="1:21" ht="14.1" thickBot="1"/>
    <row r="2" spans="1:21" ht="32.1" customHeight="1" thickBot="1">
      <c r="A2" s="89" t="e" cm="1">
        <f t="array" aca="1" ref="A2" ca="1">MID(CELL("filename",A2),FIND("]",CELL("filename",A2))+1,255)</f>
        <v>#VALUE!</v>
      </c>
      <c r="B2" s="318" t="e">
        <f ca="1">IF(VLOOKUP(A2,'Raw Data'!C6:D154,2,FALSE)="","",VLOOKUP(A2,'Raw Data'!C6:D154,2,FALSE))</f>
        <v>#VALUE!</v>
      </c>
      <c r="C2" s="319"/>
      <c r="D2" s="319"/>
      <c r="E2" s="319"/>
      <c r="F2" s="319"/>
      <c r="G2" s="319"/>
      <c r="H2" s="319"/>
      <c r="I2" s="319"/>
      <c r="J2" s="319"/>
      <c r="K2" s="319"/>
      <c r="L2" s="319"/>
      <c r="M2" s="320"/>
      <c r="N2" s="136"/>
      <c r="O2" s="386" t="str">
        <f>HYPERLINK("#'National level'!A15","Back to National level sheet")</f>
        <v>Back to National level sheet</v>
      </c>
      <c r="P2" s="321"/>
      <c r="Q2" s="321"/>
      <c r="S2" s="387" t="str">
        <f>HYPERLINK("#'Project level'!A21","Back to Project level sheet")</f>
        <v>Back to Project level sheet</v>
      </c>
      <c r="T2" s="387"/>
      <c r="U2" s="387"/>
    </row>
    <row r="3" spans="1:21" ht="174" customHeight="1" thickBot="1">
      <c r="A3" s="90" t="s">
        <v>500</v>
      </c>
      <c r="B3" s="323" t="s">
        <v>1030</v>
      </c>
      <c r="C3" s="324"/>
      <c r="D3" s="324"/>
      <c r="E3" s="324"/>
      <c r="F3" s="324"/>
      <c r="G3" s="324"/>
      <c r="H3" s="324"/>
      <c r="I3" s="324"/>
      <c r="J3" s="324"/>
      <c r="K3" s="324"/>
      <c r="L3" s="324"/>
      <c r="M3" s="325"/>
      <c r="N3" s="122"/>
    </row>
    <row r="4" spans="1:21" ht="14.1" thickBot="1">
      <c r="A4" s="278" t="s">
        <v>502</v>
      </c>
      <c r="B4" s="295"/>
      <c r="C4" s="296"/>
      <c r="D4" s="296"/>
      <c r="E4" s="296"/>
      <c r="F4" s="296"/>
      <c r="G4" s="296"/>
      <c r="H4" s="296"/>
      <c r="I4" s="296"/>
      <c r="J4" s="296"/>
      <c r="K4" s="296"/>
      <c r="L4" s="296"/>
      <c r="M4" s="297"/>
      <c r="N4" s="125"/>
    </row>
    <row r="5" spans="1:21" ht="26.85" customHeight="1" thickBot="1">
      <c r="A5" s="294"/>
      <c r="C5" s="326" t="s">
        <v>77</v>
      </c>
      <c r="D5" s="327"/>
      <c r="E5" s="93" t="s">
        <v>78</v>
      </c>
      <c r="F5" s="93" t="s">
        <v>79</v>
      </c>
      <c r="G5" s="93" t="s">
        <v>80</v>
      </c>
      <c r="H5" s="93" t="s">
        <v>81</v>
      </c>
      <c r="I5" s="93" t="s">
        <v>82</v>
      </c>
      <c r="M5" s="107"/>
    </row>
    <row r="6" spans="1:21" ht="15" thickBot="1">
      <c r="A6" s="294"/>
      <c r="C6" s="328"/>
      <c r="D6" s="329"/>
      <c r="E6" s="94" t="e">
        <f ca="1">IF(VLOOKUP($A$2,Table1[[Practice no.]:[Mt]],3,FALSE)="N/A","",VLOOKUP($A$2,Table1[[Practice no.]:[Mt]],3,FALSE))</f>
        <v>#VALUE!</v>
      </c>
      <c r="F6" s="94" t="e">
        <f ca="1">IF(VLOOKUP($A$2,Table1[[Practice no.]:[F]],4,FALSE)="N/A","",VLOOKUP($A$2,Table1[[Practice no.]:[F]],4,FALSE))</f>
        <v>#VALUE!</v>
      </c>
      <c r="G6" s="94" t="e">
        <f ca="1">IF(VLOOKUP($A$2,Table1[[Practice no.]:[A]],5,FALSE)="N/A","",VLOOKUP($A$2,Table1[[Practice no.]:[A]],5,FALSE))</f>
        <v>#VALUE!</v>
      </c>
      <c r="H6" s="94" t="e">
        <f ca="1">IF(VLOOKUP($A$2,Table1[[Practice no.]:[T]],6,FALSE)="N/A","",VLOOKUP($A$2,Table1[[Practice no.]:[T]],6,FALSE))</f>
        <v>#VALUE!</v>
      </c>
      <c r="I6" s="94" t="e">
        <f ca="1">IF(VLOOKUP($A$2,Table1[[Practice no.]:[PI]],7,FALSE)="N/A","",VLOOKUP($A$2,Table1[[Practice no.]:[PI]],7,FALSE))</f>
        <v>#VALUE!</v>
      </c>
      <c r="M6" s="107"/>
    </row>
    <row r="7" spans="1:21" ht="26.85" customHeight="1" thickBot="1">
      <c r="A7" s="294"/>
      <c r="C7" s="326" t="s">
        <v>83</v>
      </c>
      <c r="D7" s="327"/>
      <c r="E7" s="95" t="s">
        <v>84</v>
      </c>
      <c r="F7" s="330" t="s">
        <v>85</v>
      </c>
      <c r="G7" s="331"/>
      <c r="H7" s="95" t="s">
        <v>86</v>
      </c>
      <c r="I7" s="95" t="s">
        <v>87</v>
      </c>
      <c r="M7" s="107"/>
    </row>
    <row r="8" spans="1:21" ht="15" thickBot="1">
      <c r="A8" s="294"/>
      <c r="C8" s="328"/>
      <c r="D8" s="329"/>
      <c r="E8" s="94" t="e">
        <f ca="1">IF(VLOOKUP($A$2,Table1[[Practice no.]:[LR]],8,FALSE)="N/A","",VLOOKUP(A$2,Table1[[Practice no.]:[LR]],8,FALSE))</f>
        <v>#VALUE!</v>
      </c>
      <c r="F8" s="311" t="e">
        <f ca="1">IF(VLOOKUP($A$2,Table1[[Practice no.]:[PH]],9,FALSE)="N/A","",VLOOKUP($A$2,Table1[[Practice no.]:[PH]],9,FALSE))</f>
        <v>#VALUE!</v>
      </c>
      <c r="G8" s="312"/>
      <c r="H8" s="94" t="e">
        <f ca="1">IF(VLOOKUP($A$2,Table1[[Practice no.]:[EH]],10,FALSE)="N/A","",VLOOKUP($A$2,Table1[[Practice no.]:[EH]],10,FALSE))</f>
        <v>#VALUE!</v>
      </c>
      <c r="I8" s="94" t="e">
        <f ca="1">IF(VLOOKUP($A$2,Table1[[Practice no.]:[UR]],11,FALSE)="N/A","",VLOOKUP($A$2,Table1[[Practice no.]:[UR]],11,FALSE))</f>
        <v>#VALUE!</v>
      </c>
      <c r="M8" s="107"/>
    </row>
    <row r="9" spans="1:21" ht="26.85" customHeight="1" thickBot="1">
      <c r="A9" s="294"/>
      <c r="C9" s="332" t="s">
        <v>88</v>
      </c>
      <c r="D9" s="333"/>
      <c r="E9" s="95" t="s">
        <v>89</v>
      </c>
      <c r="F9" s="95" t="s">
        <v>90</v>
      </c>
      <c r="G9" s="330" t="s">
        <v>91</v>
      </c>
      <c r="H9" s="331"/>
      <c r="I9" s="95" t="s">
        <v>92</v>
      </c>
      <c r="M9" s="107"/>
    </row>
    <row r="10" spans="1:21" ht="15" thickBot="1">
      <c r="A10" s="294"/>
      <c r="C10" s="334"/>
      <c r="D10" s="335"/>
      <c r="E10" s="94" t="e">
        <f ca="1">IF(VLOOKUP($A$2,Table1[[Practice no.]:[P]],12,FALSE)="N/A","",VLOOKUP($A$2,Table1[[Practice no.]:[P]],12,FALSE))</f>
        <v>#VALUE!</v>
      </c>
      <c r="F10" s="94" t="e">
        <f ca="1">IF(VLOOKUP($A$2,Table1[[Practice no.]:[D]],13,FALSE)="N/A","",VLOOKUP($A$2,Table1[[Practice no.]:[D]],13,FALSE))</f>
        <v>#VALUE!</v>
      </c>
      <c r="G10" s="313" t="e">
        <f ca="1">IF(VLOOKUP($A$2,Table1[[Practice no.]:[C]],14,FALSE)="N/A","",VLOOKUP($A$2,Table1[[Practice no.]:[C]],14,FALSE))</f>
        <v>#VALUE!</v>
      </c>
      <c r="H10" s="314"/>
      <c r="I10" s="96" t="e">
        <f ca="1">IF(VLOOKUP($A$2,Table1[[Practice no.]:[M]],15,FALSE)="N/A","",VLOOKUP($A$2,Table1[[Practice no.]:[M]],15,FALSE))</f>
        <v>#VALUE!</v>
      </c>
      <c r="M10" s="107"/>
    </row>
    <row r="11" spans="1:21" ht="14.1" customHeight="1" thickBot="1">
      <c r="A11" s="294"/>
      <c r="C11" s="332" t="s">
        <v>93</v>
      </c>
      <c r="D11" s="333"/>
      <c r="E11" s="95" t="s">
        <v>94</v>
      </c>
      <c r="F11" s="330" t="s">
        <v>95</v>
      </c>
      <c r="G11" s="331"/>
      <c r="H11" s="330" t="s">
        <v>96</v>
      </c>
      <c r="I11" s="331"/>
      <c r="M11" s="107"/>
    </row>
    <row r="12" spans="1:21" ht="15" thickBot="1">
      <c r="A12" s="294"/>
      <c r="C12" s="334"/>
      <c r="D12" s="335"/>
      <c r="E12" s="94" t="e">
        <f ca="1">IF(VLOOKUP($A$2,Table1[[Practice no.]:[In]],16,FALSE)="N/A","",VLOOKUP($A$2,Table1[[Practice no.]:[In]],16,FALSE))</f>
        <v>#VALUE!</v>
      </c>
      <c r="F12" s="311" t="e">
        <f ca="1">IF(VLOOKUP($A$2,Table1[[Practice no.]:[Pr]],17,FALSE)="N/A","",VLOOKUP($A$2,Table1[[Practice no.]:[Pr]],17,FALSE))</f>
        <v>#VALUE!</v>
      </c>
      <c r="G12" s="312"/>
      <c r="H12" s="313" t="e">
        <f ca="1">IF(VLOOKUP($A$2,Table1[[Practice no.]:[Tr]],18,FALSE)="N/A","",VLOOKUP($A$2,Table1[[Practice no.]:[Tr]],18,FALSE))</f>
        <v>#VALUE!</v>
      </c>
      <c r="I12" s="314"/>
      <c r="M12" s="107"/>
    </row>
    <row r="13" spans="1:21">
      <c r="A13" s="294"/>
      <c r="B13" s="315"/>
      <c r="C13" s="316"/>
      <c r="D13" s="316"/>
      <c r="E13" s="316"/>
      <c r="F13" s="316"/>
      <c r="G13" s="316"/>
      <c r="H13" s="316"/>
      <c r="I13" s="316"/>
      <c r="J13" s="316"/>
      <c r="K13" s="316"/>
      <c r="L13" s="316"/>
      <c r="M13" s="317"/>
      <c r="N13" s="125"/>
    </row>
    <row r="14" spans="1:21" ht="14.1" thickBot="1">
      <c r="A14" s="279"/>
      <c r="B14" s="288"/>
      <c r="C14" s="289"/>
      <c r="D14" s="289"/>
      <c r="E14" s="289"/>
      <c r="F14" s="289"/>
      <c r="G14" s="289"/>
      <c r="H14" s="289"/>
      <c r="I14" s="289"/>
      <c r="J14" s="289"/>
      <c r="K14" s="289"/>
      <c r="L14" s="289"/>
      <c r="M14" s="290"/>
      <c r="N14" s="125"/>
    </row>
    <row r="15" spans="1:21">
      <c r="A15" s="278" t="s">
        <v>503</v>
      </c>
      <c r="B15" s="97">
        <v>1</v>
      </c>
      <c r="C15" s="97">
        <v>2</v>
      </c>
      <c r="D15" s="97">
        <v>3</v>
      </c>
      <c r="E15" s="98">
        <v>4</v>
      </c>
      <c r="F15" s="98">
        <v>5</v>
      </c>
      <c r="G15" s="98">
        <v>6</v>
      </c>
      <c r="H15" s="99">
        <v>7</v>
      </c>
      <c r="I15" s="99">
        <v>8</v>
      </c>
      <c r="J15" s="99">
        <v>9</v>
      </c>
      <c r="K15" s="100">
        <v>10</v>
      </c>
      <c r="L15" s="100">
        <v>11</v>
      </c>
      <c r="M15" s="100">
        <v>12</v>
      </c>
      <c r="N15" s="137"/>
    </row>
    <row r="16" spans="1:21" ht="17.100000000000001" thickBot="1">
      <c r="A16" s="294"/>
      <c r="B16" s="101" t="s">
        <v>504</v>
      </c>
      <c r="C16" s="101" t="s">
        <v>505</v>
      </c>
      <c r="D16" s="101" t="s">
        <v>506</v>
      </c>
      <c r="E16" s="102" t="s">
        <v>507</v>
      </c>
      <c r="F16" s="102" t="s">
        <v>508</v>
      </c>
      <c r="G16" s="102" t="s">
        <v>509</v>
      </c>
      <c r="H16" s="103" t="s">
        <v>510</v>
      </c>
      <c r="I16" s="103" t="s">
        <v>511</v>
      </c>
      <c r="J16" s="103" t="s">
        <v>512</v>
      </c>
      <c r="K16" s="104" t="s">
        <v>513</v>
      </c>
      <c r="L16" s="104" t="s">
        <v>514</v>
      </c>
      <c r="M16" s="104" t="s">
        <v>515</v>
      </c>
      <c r="N16" s="137"/>
    </row>
    <row r="17" spans="1:14" ht="23.1" customHeight="1" thickBot="1">
      <c r="A17" s="279"/>
      <c r="B17" s="112" t="e">
        <f ca="1">IF(VLOOKUP($A$2,Table1[[Practice no.]:[ 1 C02]],19,FALSE)="N/A","",VLOOKUP(VLOOKUP($A$2,Table1[[Practice no.]:[ 1 C02]],19,FALSE),List!$A$2:$B$3,2,FALSE))</f>
        <v>#VALUE!</v>
      </c>
      <c r="C17" s="112" t="e">
        <f ca="1">IF(VLOOKUP($A$2,Table1[[Practice no.]:[2 Res]],20,FALSE)="N/A","",VLOOKUP(VLOOKUP($A$2,Table1[[Practice no.]:[2 Res]],20,FALSE),List!$A$2:$B$3,2,FALSE))</f>
        <v>#VALUE!</v>
      </c>
      <c r="D17" s="112" t="e">
        <f ca="1">IF(VLOOKUP($A$2,Table1[[Practice no.]:[3 W&amp;L]],21,FALSE)="N/A","",VLOOKUP(VLOOKUP($A$2,Table1[[Practice no.]:[3 W&amp;L]],21,FALSE),List!$A$2:$B$3,2,FALSE))</f>
        <v>#VALUE!</v>
      </c>
      <c r="E17" s="112" t="e">
        <f ca="1">IF(VLOOKUP($A$2,Table1[[Practice no.]:[4 
Pol]],22,FALSE)="N/A","",VLOOKUP(VLOOKUP($A$2,Table1[[Practice no.]:[4 
Pol]],22,FALSE),List!$A$2:$B$3,2,FALSE))</f>
        <v>#VALUE!</v>
      </c>
      <c r="F17" s="112" t="e">
        <f ca="1">IF(VLOOKUP($A$2,Table1[[Practice no.]:[5 QoL]],23,FALSE)="N/A","",VLOOKUP(VLOOKUP($A$2,Table1[[Practice no.]:[5 QoL]],23,FALSE),List!$A$2:$B$3,2,FALSE))</f>
        <v>#VALUE!</v>
      </c>
      <c r="G17" s="112" t="e">
        <f ca="1">IF(VLOOKUP($A$2,Table1[[Practice no.]:[6 
Bio]],24,FALSE)="N/A","",VLOOKUP(VLOOKUP($A$2,Table1[[Practice no.]:[6 
Bio]],24,FALSE),List!$A$2:$B$3,2,FALSE))</f>
        <v>#VALUE!</v>
      </c>
      <c r="H17" s="112" t="e">
        <f ca="1">IF(VLOOKUP($A$2,Table1[[Practice no.]:[7 
Dis]],25,FALSE)="N/A","",VLOOKUP(VLOOKUP($A$2,Table1[[Practice no.]:[7 
Dis]],25,FALSE),List!$A$2:$B$3,2,FALSE))</f>
        <v>#VALUE!</v>
      </c>
      <c r="I17" s="112" t="e">
        <f ca="1">IF(VLOOKUP($A$2,Table1[[Practice no.]:[8 
Mat]],26,FALSE)="N/A","",VLOOKUP(VLOOKUP($A$2,Table1[[Practice no.]:[8 
Mat]],26,FALSE),List!$A$2:$B$3,2,FALSE))</f>
        <v>#VALUE!</v>
      </c>
      <c r="J17" s="112" t="e">
        <f ca="1">IF(VLOOKUP($A$2,Table1[[Practice no.]:[9 
Inc]],27,FALSE)="N/A","",VLOOKUP(VLOOKUP($A$2,Table1[[Practice no.]:[9 
Inc]],27,FALSE),List!$A$2:$B$3,2,FALSE))</f>
        <v>#VALUE!</v>
      </c>
      <c r="K17" s="112" t="e">
        <f ca="1">IF(VLOOKUP($A$2,Table1[[Practice no.]:[10 Con]],28,FALSE)="N/A","",VLOOKUP(VLOOKUP($A$2,Table1[[Practice no.]:[10 Con]],28,FALSE),List!$A$2:$B$3,2,FALSE))</f>
        <v>#VALUE!</v>
      </c>
      <c r="L17" s="112" t="e">
        <f ca="1">IF(VLOOKUP($A$2,Table1[[Practice no.]:[11 Saf]],29,FALSE)="N/A","",VLOOKUP(VLOOKUP($A$2,Table1[[Practice no.]:[11 Saf]],29,FALSE),List!$A$2:$B$3,2,FALSE))</f>
        <v>#VALUE!</v>
      </c>
      <c r="M17" s="112" t="e">
        <f ca="1">IF(VLOOKUP($A$2,Table1[[Practice no.]:[12 Aff]],30,FALSE)="N/A","",VLOOKUP(VLOOKUP($A$2,Table1[[Practice no.]:[12 Aff]],30,FALSE),List!$A$2:$B$3,2,FALSE))</f>
        <v>#VALUE!</v>
      </c>
      <c r="N17" s="138"/>
    </row>
    <row r="18" spans="1:14" ht="409.5" customHeight="1">
      <c r="A18" s="278" t="s">
        <v>516</v>
      </c>
      <c r="B18" s="179"/>
      <c r="C18" s="180"/>
      <c r="D18" s="180"/>
      <c r="E18" s="180"/>
      <c r="F18" s="180"/>
      <c r="G18" s="180"/>
      <c r="H18" s="180"/>
      <c r="I18" s="180"/>
      <c r="J18" s="180"/>
      <c r="K18" s="180"/>
      <c r="L18" s="180"/>
      <c r="M18" s="181"/>
      <c r="N18" s="133"/>
    </row>
    <row r="19" spans="1:14" ht="110.1" customHeight="1" thickBot="1">
      <c r="A19" s="279"/>
      <c r="B19" s="301" t="s">
        <v>1031</v>
      </c>
      <c r="C19" s="302"/>
      <c r="D19" s="302"/>
      <c r="E19" s="302"/>
      <c r="F19" s="302"/>
      <c r="G19" s="302"/>
      <c r="H19" s="302"/>
      <c r="I19" s="302"/>
      <c r="J19" s="302"/>
      <c r="K19" s="302"/>
      <c r="L19" s="302"/>
      <c r="M19" s="303"/>
      <c r="N19" s="133"/>
    </row>
    <row r="20" spans="1:14" ht="177" customHeight="1">
      <c r="A20" s="304" t="s">
        <v>518</v>
      </c>
      <c r="B20" s="120"/>
      <c r="C20" s="121"/>
      <c r="D20" s="121"/>
      <c r="E20" s="121"/>
      <c r="F20" s="121"/>
      <c r="G20" s="121"/>
      <c r="H20" s="121"/>
      <c r="I20" s="121"/>
      <c r="J20" s="121"/>
      <c r="K20" s="121"/>
      <c r="L20" s="121"/>
      <c r="M20" s="124"/>
      <c r="N20" s="134"/>
    </row>
    <row r="21" spans="1:14" ht="30.75" customHeight="1">
      <c r="A21" s="338"/>
      <c r="B21" s="390" t="s">
        <v>1032</v>
      </c>
      <c r="C21" s="388"/>
      <c r="D21" s="388"/>
      <c r="E21" s="388"/>
      <c r="F21" s="388"/>
      <c r="G21" s="388"/>
      <c r="H21" s="388"/>
      <c r="I21" s="388"/>
      <c r="J21" s="388"/>
      <c r="K21" s="388"/>
      <c r="L21" s="388"/>
      <c r="M21" s="389"/>
      <c r="N21" s="127"/>
    </row>
    <row r="22" spans="1:14">
      <c r="A22" s="338"/>
      <c r="B22" s="336"/>
      <c r="C22" s="337"/>
      <c r="D22" s="337"/>
      <c r="E22" s="337"/>
      <c r="F22" s="337"/>
      <c r="G22" s="337"/>
      <c r="H22" s="119"/>
      <c r="I22" s="119"/>
      <c r="J22" s="122"/>
      <c r="K22" s="116"/>
      <c r="L22" s="116"/>
      <c r="M22" s="117"/>
      <c r="N22" s="116"/>
    </row>
    <row r="23" spans="1:14">
      <c r="A23" s="338"/>
      <c r="B23" s="336"/>
      <c r="C23" s="337"/>
      <c r="D23" s="337"/>
      <c r="E23" s="337"/>
      <c r="F23" s="337"/>
      <c r="G23" s="337"/>
      <c r="H23" s="337"/>
      <c r="I23" s="337"/>
      <c r="J23" s="337"/>
      <c r="K23" s="337"/>
      <c r="L23" s="337"/>
      <c r="M23" s="123"/>
      <c r="N23" s="116"/>
    </row>
    <row r="24" spans="1:14">
      <c r="A24" s="338"/>
      <c r="B24" s="118"/>
      <c r="C24" s="119"/>
      <c r="D24" s="119"/>
      <c r="E24" s="119"/>
      <c r="F24" s="119"/>
      <c r="G24" s="119"/>
      <c r="H24" s="119"/>
      <c r="I24" s="119"/>
      <c r="J24" s="122"/>
      <c r="K24" s="116"/>
      <c r="L24" s="116"/>
      <c r="M24" s="117"/>
      <c r="N24" s="116"/>
    </row>
    <row r="25" spans="1:14" ht="14.1" thickBot="1">
      <c r="A25" s="305"/>
      <c r="B25" s="339"/>
      <c r="C25" s="340"/>
      <c r="D25" s="340"/>
      <c r="E25" s="340"/>
      <c r="F25" s="340"/>
      <c r="G25" s="340"/>
      <c r="H25" s="340"/>
      <c r="I25" s="340"/>
      <c r="J25" s="340"/>
      <c r="K25" s="340"/>
      <c r="L25" s="340"/>
      <c r="M25" s="176"/>
      <c r="N25" s="119"/>
    </row>
    <row r="26" spans="1:14" ht="8.85" customHeight="1" thickBot="1">
      <c r="A26" s="278" t="s">
        <v>57</v>
      </c>
      <c r="B26" s="295"/>
      <c r="C26" s="296"/>
      <c r="D26" s="296"/>
      <c r="E26" s="296"/>
      <c r="F26" s="296"/>
      <c r="G26" s="296"/>
      <c r="H26" s="296"/>
      <c r="I26" s="296"/>
      <c r="J26" s="296"/>
      <c r="K26" s="296"/>
      <c r="L26" s="296"/>
      <c r="M26" s="297"/>
      <c r="N26" s="125"/>
    </row>
    <row r="27" spans="1:14" ht="32.1" customHeight="1" thickBot="1">
      <c r="A27" s="294"/>
      <c r="C27" s="286" t="s">
        <v>42</v>
      </c>
      <c r="D27" s="287"/>
      <c r="E27" s="105" t="e">
        <f ca="1">IF(VLOOKUP($A$2,Table1[[Practice no.]:[1]],31,FALSE)="N/A","",VLOOKUP($A$2,Table1[[Practice no.]:[1]],31,FALSE))</f>
        <v>#VALUE!</v>
      </c>
      <c r="F27" s="286" t="s">
        <v>520</v>
      </c>
      <c r="G27" s="287"/>
      <c r="H27" s="105" t="e">
        <f ca="1">IF(VLOOKUP($A$2,Table1[[Practice no.]:[7]],37,FALSE)="N/A","",VLOOKUP($A$2,Table1[[Practice no.]:[7]],37,FALSE))</f>
        <v>#VALUE!</v>
      </c>
      <c r="M27" s="107"/>
    </row>
    <row r="28" spans="1:14" ht="32.1" customHeight="1" thickBot="1">
      <c r="A28" s="294"/>
      <c r="C28" s="286" t="s">
        <v>44</v>
      </c>
      <c r="D28" s="287"/>
      <c r="E28" s="105" t="e">
        <f ca="1">IF(VLOOKUP($A$2,Table1[[Practice no.]:[2]],32,FALSE)="N/A","",VLOOKUP($A$2,Table1[[Practice no.]:[2]],32,FALSE))</f>
        <v>#VALUE!</v>
      </c>
      <c r="F28" s="286" t="s">
        <v>45</v>
      </c>
      <c r="G28" s="287"/>
      <c r="H28" s="105" t="e">
        <f ca="1">IF(VLOOKUP($A$2,Table1[[Practice no.]:[8]],38,FALSE)="N/A","",VLOOKUP($A$2,Table1[[Practice no.]:[8]],38,FALSE))</f>
        <v>#VALUE!</v>
      </c>
      <c r="M28" s="107"/>
    </row>
    <row r="29" spans="1:14" ht="32.1" customHeight="1" thickBot="1">
      <c r="A29" s="294"/>
      <c r="C29" s="286" t="s">
        <v>46</v>
      </c>
      <c r="D29" s="287"/>
      <c r="E29" s="105" t="e">
        <f ca="1">IF(VLOOKUP($A$2,Table1[[Practice no.]:[3]],33,FALSE)="N/A","",VLOOKUP($A$2,Table1[[Practice no.]:[3]],33,FALSE))</f>
        <v>#VALUE!</v>
      </c>
      <c r="F29" s="286" t="s">
        <v>47</v>
      </c>
      <c r="G29" s="287"/>
      <c r="H29" s="105" t="e">
        <f ca="1">IF(VLOOKUP($A$2,Table1[[Practice no.]:[9]],39,FALSE)="N/A","",VLOOKUP($A$2,Table1[[Practice no.]:[9]],39,FALSE))</f>
        <v>#VALUE!</v>
      </c>
      <c r="M29" s="107"/>
    </row>
    <row r="30" spans="1:14" ht="32.1" customHeight="1" thickBot="1">
      <c r="A30" s="294"/>
      <c r="C30" s="286" t="s">
        <v>48</v>
      </c>
      <c r="D30" s="287"/>
      <c r="E30" s="105" t="e">
        <f ca="1">IF(VLOOKUP($A$2,Table1[[Practice no.]:[4]],34,FALSE)="N/A","",VLOOKUP($A$2,Table1[[Practice no.]:[4]],34,FALSE))</f>
        <v>#VALUE!</v>
      </c>
      <c r="F30" s="286" t="s">
        <v>49</v>
      </c>
      <c r="G30" s="287"/>
      <c r="H30" s="105" t="e">
        <f ca="1">IF(VLOOKUP($A$2,Table1[[Practice no.]:[10]],40,FALSE)="N/A","",VLOOKUP($A$2,Table1[[Practice no.]:[10]],40,FALSE))</f>
        <v>#VALUE!</v>
      </c>
      <c r="M30" s="107"/>
    </row>
    <row r="31" spans="1:14" ht="32.1" customHeight="1" thickBot="1">
      <c r="A31" s="294"/>
      <c r="C31" s="286" t="s">
        <v>50</v>
      </c>
      <c r="D31" s="287"/>
      <c r="E31" s="105" t="e">
        <f ca="1">IF(VLOOKUP($A$2,Table1[[Practice no.]:[5]],35,FALSE)="N/A","",VLOOKUP($A$2,Table1[[Practice no.]:[5]],35,FALSE))</f>
        <v>#VALUE!</v>
      </c>
      <c r="F31" s="286" t="s">
        <v>51</v>
      </c>
      <c r="G31" s="287"/>
      <c r="H31" s="105" t="e">
        <f ca="1">IF(VLOOKUP($A$2,Table1[[Practice no.]:[11]],41,FALSE)="N/A","",VLOOKUP($A$2,Table1[[Practice no.]:[11]],41,FALSE))</f>
        <v>#VALUE!</v>
      </c>
      <c r="M31" s="107"/>
    </row>
    <row r="32" spans="1:14" ht="32.1" customHeight="1" thickBot="1">
      <c r="A32" s="294"/>
      <c r="C32" s="286" t="s">
        <v>52</v>
      </c>
      <c r="D32" s="287"/>
      <c r="E32" s="105" t="e">
        <f ca="1">IF(VLOOKUP($A$2,Table1[[Practice no.]:[6]],36,FALSE)="N/A","",VLOOKUP($A$2,Table1[[Practice no.]:[6]],36,FALSE))</f>
        <v>#VALUE!</v>
      </c>
      <c r="F32" s="286" t="s">
        <v>53</v>
      </c>
      <c r="G32" s="287"/>
      <c r="H32" s="105" t="e">
        <f ca="1">IF(VLOOKUP($A$2,Table1[[Practice no.]:[12]],42,FALSE)="N/A","",VLOOKUP($A$2,Table1[[Practice no.]:[12]],42,FALSE))</f>
        <v>#VALUE!</v>
      </c>
      <c r="M32" s="107"/>
    </row>
    <row r="33" spans="1:14" ht="14.1" thickBot="1">
      <c r="A33" s="279"/>
      <c r="B33" s="288"/>
      <c r="C33" s="289"/>
      <c r="D33" s="289"/>
      <c r="E33" s="289"/>
      <c r="F33" s="289"/>
      <c r="G33" s="289"/>
      <c r="H33" s="289"/>
      <c r="I33" s="289"/>
      <c r="J33" s="289"/>
      <c r="K33" s="289"/>
      <c r="L33" s="289"/>
      <c r="M33" s="290"/>
      <c r="N33" s="125"/>
    </row>
    <row r="34" spans="1:14" ht="252.75" customHeight="1" thickBot="1">
      <c r="A34" s="92" t="s">
        <v>521</v>
      </c>
      <c r="B34" s="291" t="s">
        <v>1033</v>
      </c>
      <c r="C34" s="292"/>
      <c r="D34" s="292"/>
      <c r="E34" s="292"/>
      <c r="F34" s="292"/>
      <c r="G34" s="292"/>
      <c r="H34" s="292"/>
      <c r="I34" s="292"/>
      <c r="J34" s="292"/>
      <c r="K34" s="292"/>
      <c r="L34" s="292"/>
      <c r="M34" s="293"/>
      <c r="N34" s="122"/>
    </row>
    <row r="35" spans="1:14" ht="80.849999999999994" customHeight="1">
      <c r="A35" s="278" t="s">
        <v>523</v>
      </c>
      <c r="B35" s="394" t="s">
        <v>1034</v>
      </c>
      <c r="C35" s="362"/>
      <c r="D35" s="362"/>
      <c r="E35" s="362"/>
      <c r="F35" s="362"/>
      <c r="G35" s="362"/>
      <c r="H35" s="362"/>
      <c r="I35" s="362"/>
      <c r="J35" s="362"/>
      <c r="K35" s="362"/>
      <c r="L35" s="362"/>
      <c r="M35" s="363"/>
      <c r="N35" s="133"/>
    </row>
    <row r="36" spans="1:14" ht="224.85" customHeight="1" thickBot="1">
      <c r="A36" s="279"/>
      <c r="B36" s="364"/>
      <c r="C36" s="365"/>
      <c r="D36" s="365"/>
      <c r="E36" s="365"/>
      <c r="F36" s="365"/>
      <c r="G36" s="365"/>
      <c r="H36" s="365"/>
      <c r="I36" s="365"/>
      <c r="J36" s="365"/>
      <c r="K36" s="365"/>
      <c r="L36" s="365"/>
      <c r="M36" s="366"/>
      <c r="N36" s="133"/>
    </row>
  </sheetData>
  <sheetProtection sheet="1" objects="1" scenarios="1"/>
  <mergeCells count="48">
    <mergeCell ref="B2:M2"/>
    <mergeCell ref="O2:Q2"/>
    <mergeCell ref="S2:U2"/>
    <mergeCell ref="B3:M3"/>
    <mergeCell ref="A4:A14"/>
    <mergeCell ref="B4:M4"/>
    <mergeCell ref="C5:D6"/>
    <mergeCell ref="C7:D8"/>
    <mergeCell ref="F7:G7"/>
    <mergeCell ref="F8:G8"/>
    <mergeCell ref="C9:D10"/>
    <mergeCell ref="G9:H9"/>
    <mergeCell ref="G10:H10"/>
    <mergeCell ref="C11:D12"/>
    <mergeCell ref="F11:G11"/>
    <mergeCell ref="H11:I11"/>
    <mergeCell ref="F12:G12"/>
    <mergeCell ref="H12:I12"/>
    <mergeCell ref="B13:M13"/>
    <mergeCell ref="B14:M14"/>
    <mergeCell ref="A15:A17"/>
    <mergeCell ref="A20:A25"/>
    <mergeCell ref="B22:G22"/>
    <mergeCell ref="B23:F23"/>
    <mergeCell ref="A26:A33"/>
    <mergeCell ref="B26:M26"/>
    <mergeCell ref="C27:D27"/>
    <mergeCell ref="F27:G27"/>
    <mergeCell ref="C28:D28"/>
    <mergeCell ref="F28:G28"/>
    <mergeCell ref="C29:D29"/>
    <mergeCell ref="B33:M33"/>
    <mergeCell ref="B34:M34"/>
    <mergeCell ref="A35:A36"/>
    <mergeCell ref="B35:M36"/>
    <mergeCell ref="B19:M19"/>
    <mergeCell ref="B21:M21"/>
    <mergeCell ref="F29:G29"/>
    <mergeCell ref="C30:D30"/>
    <mergeCell ref="F30:G30"/>
    <mergeCell ref="C31:D31"/>
    <mergeCell ref="F31:G31"/>
    <mergeCell ref="C32:D32"/>
    <mergeCell ref="F32:G32"/>
    <mergeCell ref="G23:L23"/>
    <mergeCell ref="B25:G25"/>
    <mergeCell ref="H25:L25"/>
    <mergeCell ref="A18:A19"/>
  </mergeCells>
  <pageMargins left="0.7" right="0.7" top="0.75" bottom="0.75" header="0.3" footer="0.3"/>
  <headerFooter>
    <oddFooter>&amp;C_x000D_&amp;1#&amp;"Calibri"&amp;8&amp;K000000 INTERNAL. This information is accessible to ADB Management and staff. It may be shared outside ADB with appropriate permission.</oddFooter>
  </headerFooter>
  <drawing r:id="rId1"/>
</worksheet>
</file>

<file path=xl/worksheets/sheet10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43F6D67-30CD-4BF7-998F-82F145785F7B}">
  <sheetPr codeName="Sheet100"/>
  <dimension ref="A1:U36"/>
  <sheetViews>
    <sheetView zoomScale="70" zoomScaleNormal="70" workbookViewId="0">
      <pane ySplit="2" topLeftCell="A20" activePane="bottomLeft" state="frozen"/>
      <selection pane="bottomLeft" activeCell="A2" sqref="A2"/>
      <selection activeCell="A2" sqref="A2"/>
    </sheetView>
  </sheetViews>
  <sheetFormatPr defaultColWidth="8.85546875" defaultRowHeight="12.95"/>
  <cols>
    <col min="1" max="1" width="15.28515625" style="106" customWidth="1"/>
    <col min="2" max="13" width="11.85546875" style="106" customWidth="1"/>
    <col min="14" max="14" width="5.140625" style="106" customWidth="1"/>
    <col min="15" max="16" width="8.85546875" style="106"/>
    <col min="17" max="17" width="8.85546875" style="106" customWidth="1"/>
    <col min="18" max="18" width="2.28515625" style="106" customWidth="1"/>
    <col min="19" max="16384" width="8.85546875" style="106"/>
  </cols>
  <sheetData>
    <row r="1" spans="1:21" ht="14.1" thickBot="1"/>
    <row r="2" spans="1:21" ht="32.1" customHeight="1" thickBot="1">
      <c r="A2" s="89" t="e" cm="1">
        <f t="array" aca="1" ref="A2" ca="1">MID(CELL("filename",A2),FIND("]",CELL("filename",A2))+1,255)</f>
        <v>#VALUE!</v>
      </c>
      <c r="B2" s="318" t="e">
        <f ca="1">IF(VLOOKUP(A2,'Raw Data'!C6:D154,2,FALSE)="","",VLOOKUP(A2,'Raw Data'!C6:D154,2,FALSE))</f>
        <v>#VALUE!</v>
      </c>
      <c r="C2" s="319"/>
      <c r="D2" s="319"/>
      <c r="E2" s="319"/>
      <c r="F2" s="319"/>
      <c r="G2" s="319"/>
      <c r="H2" s="319"/>
      <c r="I2" s="319"/>
      <c r="J2" s="319"/>
      <c r="K2" s="319"/>
      <c r="L2" s="319"/>
      <c r="M2" s="320"/>
      <c r="N2" s="136"/>
      <c r="O2" s="386" t="str">
        <f>HYPERLINK("#'National level'!A15","Back to National level sheet")</f>
        <v>Back to National level sheet</v>
      </c>
      <c r="P2" s="321"/>
      <c r="Q2" s="321"/>
      <c r="S2" s="387" t="str">
        <f>HYPERLINK("#'Project level'!A21","Back to Project level sheet")</f>
        <v>Back to Project level sheet</v>
      </c>
      <c r="T2" s="387"/>
      <c r="U2" s="387"/>
    </row>
    <row r="3" spans="1:21" ht="174" customHeight="1" thickBot="1">
      <c r="A3" s="90" t="s">
        <v>500</v>
      </c>
      <c r="B3" s="323" t="s">
        <v>1035</v>
      </c>
      <c r="C3" s="324"/>
      <c r="D3" s="324"/>
      <c r="E3" s="324"/>
      <c r="F3" s="324"/>
      <c r="G3" s="324"/>
      <c r="H3" s="324"/>
      <c r="I3" s="324"/>
      <c r="J3" s="324"/>
      <c r="K3" s="324"/>
      <c r="L3" s="324"/>
      <c r="M3" s="325"/>
      <c r="N3" s="122"/>
    </row>
    <row r="4" spans="1:21" ht="14.1" thickBot="1">
      <c r="A4" s="278" t="s">
        <v>502</v>
      </c>
      <c r="B4" s="295"/>
      <c r="C4" s="296"/>
      <c r="D4" s="296"/>
      <c r="E4" s="296"/>
      <c r="F4" s="296"/>
      <c r="G4" s="296"/>
      <c r="H4" s="296"/>
      <c r="I4" s="296"/>
      <c r="J4" s="296"/>
      <c r="K4" s="296"/>
      <c r="L4" s="296"/>
      <c r="M4" s="297"/>
      <c r="N4" s="125"/>
    </row>
    <row r="5" spans="1:21" ht="26.85" customHeight="1" thickBot="1">
      <c r="A5" s="294"/>
      <c r="C5" s="326" t="s">
        <v>77</v>
      </c>
      <c r="D5" s="327"/>
      <c r="E5" s="93" t="s">
        <v>78</v>
      </c>
      <c r="F5" s="93" t="s">
        <v>79</v>
      </c>
      <c r="G5" s="93" t="s">
        <v>80</v>
      </c>
      <c r="H5" s="93" t="s">
        <v>81</v>
      </c>
      <c r="I5" s="93" t="s">
        <v>82</v>
      </c>
      <c r="M5" s="107"/>
    </row>
    <row r="6" spans="1:21" ht="15" thickBot="1">
      <c r="A6" s="294"/>
      <c r="C6" s="328"/>
      <c r="D6" s="329"/>
      <c r="E6" s="94" t="e">
        <f ca="1">IF(VLOOKUP($A$2,Table1[[Practice no.]:[Mt]],3,FALSE)="N/A","",VLOOKUP($A$2,Table1[[Practice no.]:[Mt]],3,FALSE))</f>
        <v>#VALUE!</v>
      </c>
      <c r="F6" s="94" t="e">
        <f ca="1">IF(VLOOKUP($A$2,Table1[[Practice no.]:[F]],4,FALSE)="N/A","",VLOOKUP($A$2,Table1[[Practice no.]:[F]],4,FALSE))</f>
        <v>#VALUE!</v>
      </c>
      <c r="G6" s="94" t="e">
        <f ca="1">IF(VLOOKUP($A$2,Table1[[Practice no.]:[A]],5,FALSE)="N/A","",VLOOKUP($A$2,Table1[[Practice no.]:[A]],5,FALSE))</f>
        <v>#VALUE!</v>
      </c>
      <c r="H6" s="94" t="e">
        <f ca="1">IF(VLOOKUP($A$2,Table1[[Practice no.]:[T]],6,FALSE)="N/A","",VLOOKUP($A$2,Table1[[Practice no.]:[T]],6,FALSE))</f>
        <v>#VALUE!</v>
      </c>
      <c r="I6" s="94" t="e">
        <f ca="1">IF(VLOOKUP($A$2,Table1[[Practice no.]:[PI]],7,FALSE)="N/A","",VLOOKUP($A$2,Table1[[Practice no.]:[PI]],7,FALSE))</f>
        <v>#VALUE!</v>
      </c>
      <c r="M6" s="107"/>
    </row>
    <row r="7" spans="1:21" ht="26.85" customHeight="1" thickBot="1">
      <c r="A7" s="294"/>
      <c r="C7" s="326" t="s">
        <v>83</v>
      </c>
      <c r="D7" s="327"/>
      <c r="E7" s="95" t="s">
        <v>84</v>
      </c>
      <c r="F7" s="330" t="s">
        <v>85</v>
      </c>
      <c r="G7" s="331"/>
      <c r="H7" s="95" t="s">
        <v>86</v>
      </c>
      <c r="I7" s="95" t="s">
        <v>87</v>
      </c>
      <c r="M7" s="107"/>
    </row>
    <row r="8" spans="1:21" ht="15" thickBot="1">
      <c r="A8" s="294"/>
      <c r="C8" s="328"/>
      <c r="D8" s="329"/>
      <c r="E8" s="94" t="e">
        <f ca="1">IF(VLOOKUP($A$2,Table1[[Practice no.]:[LR]],8,FALSE)="N/A","",VLOOKUP(A$2,Table1[[Practice no.]:[LR]],8,FALSE))</f>
        <v>#VALUE!</v>
      </c>
      <c r="F8" s="311" t="e">
        <f ca="1">IF(VLOOKUP($A$2,Table1[[Practice no.]:[PH]],9,FALSE)="N/A","",VLOOKUP($A$2,Table1[[Practice no.]:[PH]],9,FALSE))</f>
        <v>#VALUE!</v>
      </c>
      <c r="G8" s="312"/>
      <c r="H8" s="94" t="e">
        <f ca="1">IF(VLOOKUP($A$2,Table1[[Practice no.]:[EH]],10,FALSE)="N/A","",VLOOKUP($A$2,Table1[[Practice no.]:[EH]],10,FALSE))</f>
        <v>#VALUE!</v>
      </c>
      <c r="I8" s="94" t="e">
        <f ca="1">IF(VLOOKUP($A$2,Table1[[Practice no.]:[UR]],11,FALSE)="N/A","",VLOOKUP($A$2,Table1[[Practice no.]:[UR]],11,FALSE))</f>
        <v>#VALUE!</v>
      </c>
      <c r="M8" s="107"/>
    </row>
    <row r="9" spans="1:21" ht="26.85" customHeight="1" thickBot="1">
      <c r="A9" s="294"/>
      <c r="C9" s="332" t="s">
        <v>88</v>
      </c>
      <c r="D9" s="333"/>
      <c r="E9" s="95" t="s">
        <v>89</v>
      </c>
      <c r="F9" s="95" t="s">
        <v>90</v>
      </c>
      <c r="G9" s="330" t="s">
        <v>91</v>
      </c>
      <c r="H9" s="331"/>
      <c r="I9" s="95" t="s">
        <v>92</v>
      </c>
      <c r="M9" s="107"/>
    </row>
    <row r="10" spans="1:21" ht="15" thickBot="1">
      <c r="A10" s="294"/>
      <c r="C10" s="334"/>
      <c r="D10" s="335"/>
      <c r="E10" s="94" t="e">
        <f ca="1">IF(VLOOKUP($A$2,Table1[[Practice no.]:[P]],12,FALSE)="N/A","",VLOOKUP($A$2,Table1[[Practice no.]:[P]],12,FALSE))</f>
        <v>#VALUE!</v>
      </c>
      <c r="F10" s="94" t="e">
        <f ca="1">IF(VLOOKUP($A$2,Table1[[Practice no.]:[D]],13,FALSE)="N/A","",VLOOKUP($A$2,Table1[[Practice no.]:[D]],13,FALSE))</f>
        <v>#VALUE!</v>
      </c>
      <c r="G10" s="313" t="e">
        <f ca="1">IF(VLOOKUP($A$2,Table1[[Practice no.]:[C]],14,FALSE)="N/A","",VLOOKUP($A$2,Table1[[Practice no.]:[C]],14,FALSE))</f>
        <v>#VALUE!</v>
      </c>
      <c r="H10" s="314"/>
      <c r="I10" s="96" t="e">
        <f ca="1">IF(VLOOKUP($A$2,Table1[[Practice no.]:[M]],15,FALSE)="N/A","",VLOOKUP($A$2,Table1[[Practice no.]:[M]],15,FALSE))</f>
        <v>#VALUE!</v>
      </c>
      <c r="M10" s="107"/>
    </row>
    <row r="11" spans="1:21" ht="14.1" customHeight="1" thickBot="1">
      <c r="A11" s="294"/>
      <c r="C11" s="332" t="s">
        <v>93</v>
      </c>
      <c r="D11" s="333"/>
      <c r="E11" s="95" t="s">
        <v>94</v>
      </c>
      <c r="F11" s="330" t="s">
        <v>95</v>
      </c>
      <c r="G11" s="331"/>
      <c r="H11" s="330" t="s">
        <v>96</v>
      </c>
      <c r="I11" s="331"/>
      <c r="M11" s="107"/>
    </row>
    <row r="12" spans="1:21" ht="15" thickBot="1">
      <c r="A12" s="294"/>
      <c r="C12" s="334"/>
      <c r="D12" s="335"/>
      <c r="E12" s="94" t="e">
        <f ca="1">IF(VLOOKUP($A$2,Table1[[Practice no.]:[In]],16,FALSE)="N/A","",VLOOKUP($A$2,Table1[[Practice no.]:[In]],16,FALSE))</f>
        <v>#VALUE!</v>
      </c>
      <c r="F12" s="311" t="e">
        <f ca="1">IF(VLOOKUP($A$2,Table1[[Practice no.]:[Pr]],17,FALSE)="N/A","",VLOOKUP($A$2,Table1[[Practice no.]:[Pr]],17,FALSE))</f>
        <v>#VALUE!</v>
      </c>
      <c r="G12" s="312"/>
      <c r="H12" s="313" t="e">
        <f ca="1">IF(VLOOKUP($A$2,Table1[[Practice no.]:[Tr]],18,FALSE)="N/A","",VLOOKUP($A$2,Table1[[Practice no.]:[Tr]],18,FALSE))</f>
        <v>#VALUE!</v>
      </c>
      <c r="I12" s="314"/>
      <c r="M12" s="107"/>
    </row>
    <row r="13" spans="1:21">
      <c r="A13" s="294"/>
      <c r="B13" s="315"/>
      <c r="C13" s="316"/>
      <c r="D13" s="316"/>
      <c r="E13" s="316"/>
      <c r="F13" s="316"/>
      <c r="G13" s="316"/>
      <c r="H13" s="316"/>
      <c r="I13" s="316"/>
      <c r="J13" s="316"/>
      <c r="K13" s="316"/>
      <c r="L13" s="316"/>
      <c r="M13" s="317"/>
      <c r="N13" s="125"/>
    </row>
    <row r="14" spans="1:21" ht="14.1" thickBot="1">
      <c r="A14" s="279"/>
      <c r="B14" s="288"/>
      <c r="C14" s="289"/>
      <c r="D14" s="289"/>
      <c r="E14" s="289"/>
      <c r="F14" s="289"/>
      <c r="G14" s="289"/>
      <c r="H14" s="289"/>
      <c r="I14" s="289"/>
      <c r="J14" s="289"/>
      <c r="K14" s="289"/>
      <c r="L14" s="289"/>
      <c r="M14" s="290"/>
      <c r="N14" s="125"/>
    </row>
    <row r="15" spans="1:21">
      <c r="A15" s="278" t="s">
        <v>503</v>
      </c>
      <c r="B15" s="97">
        <v>1</v>
      </c>
      <c r="C15" s="97">
        <v>2</v>
      </c>
      <c r="D15" s="97">
        <v>3</v>
      </c>
      <c r="E15" s="98">
        <v>4</v>
      </c>
      <c r="F15" s="98">
        <v>5</v>
      </c>
      <c r="G15" s="98">
        <v>6</v>
      </c>
      <c r="H15" s="99">
        <v>7</v>
      </c>
      <c r="I15" s="99">
        <v>8</v>
      </c>
      <c r="J15" s="99">
        <v>9</v>
      </c>
      <c r="K15" s="100">
        <v>10</v>
      </c>
      <c r="L15" s="100">
        <v>11</v>
      </c>
      <c r="M15" s="100">
        <v>12</v>
      </c>
      <c r="N15" s="137"/>
    </row>
    <row r="16" spans="1:21" ht="17.100000000000001" thickBot="1">
      <c r="A16" s="294"/>
      <c r="B16" s="101" t="s">
        <v>504</v>
      </c>
      <c r="C16" s="101" t="s">
        <v>505</v>
      </c>
      <c r="D16" s="101" t="s">
        <v>506</v>
      </c>
      <c r="E16" s="102" t="s">
        <v>507</v>
      </c>
      <c r="F16" s="102" t="s">
        <v>508</v>
      </c>
      <c r="G16" s="102" t="s">
        <v>509</v>
      </c>
      <c r="H16" s="103" t="s">
        <v>510</v>
      </c>
      <c r="I16" s="103" t="s">
        <v>511</v>
      </c>
      <c r="J16" s="103" t="s">
        <v>512</v>
      </c>
      <c r="K16" s="104" t="s">
        <v>513</v>
      </c>
      <c r="L16" s="104" t="s">
        <v>514</v>
      </c>
      <c r="M16" s="104" t="s">
        <v>515</v>
      </c>
      <c r="N16" s="137"/>
    </row>
    <row r="17" spans="1:14" ht="23.1" customHeight="1" thickBot="1">
      <c r="A17" s="279"/>
      <c r="B17" s="112" t="e">
        <f ca="1">IF(VLOOKUP($A$2,Table1[[Practice no.]:[ 1 C02]],19,FALSE)="N/A","",VLOOKUP(VLOOKUP($A$2,Table1[[Practice no.]:[ 1 C02]],19,FALSE),List!$A$2:$B$3,2,FALSE))</f>
        <v>#VALUE!</v>
      </c>
      <c r="C17" s="112" t="e">
        <f ca="1">IF(VLOOKUP($A$2,Table1[[Practice no.]:[2 Res]],20,FALSE)="N/A","",VLOOKUP(VLOOKUP($A$2,Table1[[Practice no.]:[2 Res]],20,FALSE),List!$A$2:$B$3,2,FALSE))</f>
        <v>#VALUE!</v>
      </c>
      <c r="D17" s="112" t="e">
        <f ca="1">IF(VLOOKUP($A$2,Table1[[Practice no.]:[3 W&amp;L]],21,FALSE)="N/A","",VLOOKUP(VLOOKUP($A$2,Table1[[Practice no.]:[3 W&amp;L]],21,FALSE),List!$A$2:$B$3,2,FALSE))</f>
        <v>#VALUE!</v>
      </c>
      <c r="E17" s="112" t="e">
        <f ca="1">IF(VLOOKUP($A$2,Table1[[Practice no.]:[4 
Pol]],22,FALSE)="N/A","",VLOOKUP(VLOOKUP($A$2,Table1[[Practice no.]:[4 
Pol]],22,FALSE),List!$A$2:$B$3,2,FALSE))</f>
        <v>#VALUE!</v>
      </c>
      <c r="F17" s="112" t="e">
        <f ca="1">IF(VLOOKUP($A$2,Table1[[Practice no.]:[5 QoL]],23,FALSE)="N/A","",VLOOKUP(VLOOKUP($A$2,Table1[[Practice no.]:[5 QoL]],23,FALSE),List!$A$2:$B$3,2,FALSE))</f>
        <v>#VALUE!</v>
      </c>
      <c r="G17" s="112" t="e">
        <f ca="1">IF(VLOOKUP($A$2,Table1[[Practice no.]:[6 
Bio]],24,FALSE)="N/A","",VLOOKUP(VLOOKUP($A$2,Table1[[Practice no.]:[6 
Bio]],24,FALSE),List!$A$2:$B$3,2,FALSE))</f>
        <v>#VALUE!</v>
      </c>
      <c r="H17" s="112" t="e">
        <f ca="1">IF(VLOOKUP($A$2,Table1[[Practice no.]:[7 
Dis]],25,FALSE)="N/A","",VLOOKUP(VLOOKUP($A$2,Table1[[Practice no.]:[7 
Dis]],25,FALSE),List!$A$2:$B$3,2,FALSE))</f>
        <v>#VALUE!</v>
      </c>
      <c r="I17" s="112" t="e">
        <f ca="1">IF(VLOOKUP($A$2,Table1[[Practice no.]:[8 
Mat]],26,FALSE)="N/A","",VLOOKUP(VLOOKUP($A$2,Table1[[Practice no.]:[8 
Mat]],26,FALSE),List!$A$2:$B$3,2,FALSE))</f>
        <v>#VALUE!</v>
      </c>
      <c r="J17" s="112" t="e">
        <f ca="1">IF(VLOOKUP($A$2,Table1[[Practice no.]:[9 
Inc]],27,FALSE)="N/A","",VLOOKUP(VLOOKUP($A$2,Table1[[Practice no.]:[9 
Inc]],27,FALSE),List!$A$2:$B$3,2,FALSE))</f>
        <v>#VALUE!</v>
      </c>
      <c r="K17" s="112" t="e">
        <f ca="1">IF(VLOOKUP($A$2,Table1[[Practice no.]:[10 Con]],28,FALSE)="N/A","",VLOOKUP(VLOOKUP($A$2,Table1[[Practice no.]:[10 Con]],28,FALSE),List!$A$2:$B$3,2,FALSE))</f>
        <v>#VALUE!</v>
      </c>
      <c r="L17" s="112" t="e">
        <f ca="1">IF(VLOOKUP($A$2,Table1[[Practice no.]:[11 Saf]],29,FALSE)="N/A","",VLOOKUP(VLOOKUP($A$2,Table1[[Practice no.]:[11 Saf]],29,FALSE),List!$A$2:$B$3,2,FALSE))</f>
        <v>#VALUE!</v>
      </c>
      <c r="M17" s="112" t="e">
        <f ca="1">IF(VLOOKUP($A$2,Table1[[Practice no.]:[12 Aff]],30,FALSE)="N/A","",VLOOKUP(VLOOKUP($A$2,Table1[[Practice no.]:[12 Aff]],30,FALSE),List!$A$2:$B$3,2,FALSE))</f>
        <v>#VALUE!</v>
      </c>
      <c r="N17" s="138"/>
    </row>
    <row r="18" spans="1:14" ht="198.75" customHeight="1">
      <c r="A18" s="278" t="s">
        <v>516</v>
      </c>
      <c r="B18" s="298" t="s">
        <v>1036</v>
      </c>
      <c r="C18" s="299"/>
      <c r="D18" s="299"/>
      <c r="E18" s="299"/>
      <c r="F18" s="299"/>
      <c r="G18" s="299"/>
      <c r="H18" s="299"/>
      <c r="I18" s="299"/>
      <c r="J18" s="299"/>
      <c r="K18" s="299"/>
      <c r="L18" s="299"/>
      <c r="M18" s="300"/>
      <c r="N18" s="133"/>
    </row>
    <row r="19" spans="1:14" ht="110.1" customHeight="1" thickBot="1">
      <c r="A19" s="279"/>
      <c r="B19" s="301"/>
      <c r="C19" s="302"/>
      <c r="D19" s="302"/>
      <c r="E19" s="302"/>
      <c r="F19" s="302"/>
      <c r="G19" s="302"/>
      <c r="H19" s="302"/>
      <c r="I19" s="302"/>
      <c r="J19" s="302"/>
      <c r="K19" s="302"/>
      <c r="L19" s="302"/>
      <c r="M19" s="303"/>
      <c r="N19" s="133"/>
    </row>
    <row r="20" spans="1:14" ht="186.75" customHeight="1">
      <c r="A20" s="304" t="s">
        <v>518</v>
      </c>
      <c r="B20" s="120"/>
      <c r="C20" s="121"/>
      <c r="D20" s="121"/>
      <c r="E20" s="121"/>
      <c r="F20" s="121"/>
      <c r="G20" s="121"/>
      <c r="H20" s="121"/>
      <c r="I20" s="121"/>
      <c r="J20" s="121"/>
      <c r="K20" s="121"/>
      <c r="L20" s="121"/>
      <c r="M20" s="124"/>
      <c r="N20" s="134"/>
    </row>
    <row r="21" spans="1:14" ht="30.75" customHeight="1">
      <c r="A21" s="338"/>
      <c r="B21" s="390" t="s">
        <v>1037</v>
      </c>
      <c r="C21" s="388"/>
      <c r="D21" s="388"/>
      <c r="E21" s="388"/>
      <c r="F21" s="388"/>
      <c r="G21" s="177"/>
      <c r="H21" s="177"/>
      <c r="I21" s="177"/>
      <c r="J21" s="177"/>
      <c r="K21" s="177"/>
      <c r="L21" s="177"/>
      <c r="M21" s="178"/>
      <c r="N21" s="127"/>
    </row>
    <row r="22" spans="1:14">
      <c r="A22" s="338"/>
      <c r="B22" s="336"/>
      <c r="C22" s="337"/>
      <c r="D22" s="337"/>
      <c r="E22" s="337"/>
      <c r="F22" s="337"/>
      <c r="G22" s="337"/>
      <c r="H22" s="119"/>
      <c r="I22" s="119"/>
      <c r="J22" s="122"/>
      <c r="K22" s="116"/>
      <c r="L22" s="116"/>
      <c r="M22" s="117"/>
      <c r="N22" s="116"/>
    </row>
    <row r="23" spans="1:14">
      <c r="A23" s="338"/>
      <c r="B23" s="336"/>
      <c r="C23" s="337"/>
      <c r="D23" s="337"/>
      <c r="E23" s="337"/>
      <c r="F23" s="337"/>
      <c r="G23" s="337"/>
      <c r="H23" s="337"/>
      <c r="I23" s="337"/>
      <c r="J23" s="337"/>
      <c r="K23" s="337"/>
      <c r="L23" s="337"/>
      <c r="M23" s="123"/>
      <c r="N23" s="116"/>
    </row>
    <row r="24" spans="1:14">
      <c r="A24" s="338"/>
      <c r="B24" s="118"/>
      <c r="C24" s="119"/>
      <c r="D24" s="119"/>
      <c r="E24" s="119"/>
      <c r="F24" s="119"/>
      <c r="G24" s="119"/>
      <c r="H24" s="119"/>
      <c r="I24" s="119"/>
      <c r="J24" s="122"/>
      <c r="K24" s="116"/>
      <c r="L24" s="116"/>
      <c r="M24" s="117"/>
      <c r="N24" s="116"/>
    </row>
    <row r="25" spans="1:14" ht="14.1" thickBot="1">
      <c r="A25" s="305"/>
      <c r="B25" s="339"/>
      <c r="C25" s="340"/>
      <c r="D25" s="340"/>
      <c r="E25" s="340"/>
      <c r="F25" s="340"/>
      <c r="G25" s="340"/>
      <c r="H25" s="340"/>
      <c r="I25" s="340"/>
      <c r="J25" s="340"/>
      <c r="K25" s="340"/>
      <c r="L25" s="340"/>
      <c r="M25" s="176"/>
      <c r="N25" s="119"/>
    </row>
    <row r="26" spans="1:14" ht="8.85" customHeight="1" thickBot="1">
      <c r="A26" s="278" t="s">
        <v>57</v>
      </c>
      <c r="B26" s="295"/>
      <c r="C26" s="296"/>
      <c r="D26" s="296"/>
      <c r="E26" s="296"/>
      <c r="F26" s="296"/>
      <c r="G26" s="296"/>
      <c r="H26" s="296"/>
      <c r="I26" s="296"/>
      <c r="J26" s="296"/>
      <c r="K26" s="296"/>
      <c r="L26" s="296"/>
      <c r="M26" s="297"/>
      <c r="N26" s="125"/>
    </row>
    <row r="27" spans="1:14" ht="32.1" customHeight="1" thickBot="1">
      <c r="A27" s="294"/>
      <c r="C27" s="286" t="s">
        <v>42</v>
      </c>
      <c r="D27" s="287"/>
      <c r="E27" s="105" t="e">
        <f ca="1">IF(VLOOKUP($A$2,Table1[[Practice no.]:[1]],31,FALSE)="N/A","",VLOOKUP($A$2,Table1[[Practice no.]:[1]],31,FALSE))</f>
        <v>#VALUE!</v>
      </c>
      <c r="F27" s="286" t="s">
        <v>520</v>
      </c>
      <c r="G27" s="287"/>
      <c r="H27" s="105" t="e">
        <f ca="1">IF(VLOOKUP($A$2,Table1[[Practice no.]:[7]],37,FALSE)="N/A","",VLOOKUP($A$2,Table1[[Practice no.]:[7]],37,FALSE))</f>
        <v>#VALUE!</v>
      </c>
      <c r="M27" s="107"/>
    </row>
    <row r="28" spans="1:14" ht="32.1" customHeight="1" thickBot="1">
      <c r="A28" s="294"/>
      <c r="C28" s="286" t="s">
        <v>44</v>
      </c>
      <c r="D28" s="287"/>
      <c r="E28" s="105" t="e">
        <f ca="1">IF(VLOOKUP($A$2,Table1[[Practice no.]:[2]],32,FALSE)="N/A","",VLOOKUP($A$2,Table1[[Practice no.]:[2]],32,FALSE))</f>
        <v>#VALUE!</v>
      </c>
      <c r="F28" s="286" t="s">
        <v>45</v>
      </c>
      <c r="G28" s="287"/>
      <c r="H28" s="105" t="e">
        <f ca="1">IF(VLOOKUP($A$2,Table1[[Practice no.]:[8]],38,FALSE)="N/A","",VLOOKUP($A$2,Table1[[Practice no.]:[8]],38,FALSE))</f>
        <v>#VALUE!</v>
      </c>
      <c r="M28" s="107"/>
    </row>
    <row r="29" spans="1:14" ht="32.1" customHeight="1" thickBot="1">
      <c r="A29" s="294"/>
      <c r="C29" s="286" t="s">
        <v>46</v>
      </c>
      <c r="D29" s="287"/>
      <c r="E29" s="105" t="e">
        <f ca="1">IF(VLOOKUP($A$2,Table1[[Practice no.]:[3]],33,FALSE)="N/A","",VLOOKUP($A$2,Table1[[Practice no.]:[3]],33,FALSE))</f>
        <v>#VALUE!</v>
      </c>
      <c r="F29" s="286" t="s">
        <v>47</v>
      </c>
      <c r="G29" s="287"/>
      <c r="H29" s="105" t="e">
        <f ca="1">IF(VLOOKUP($A$2,Table1[[Practice no.]:[9]],39,FALSE)="N/A","",VLOOKUP($A$2,Table1[[Practice no.]:[9]],39,FALSE))</f>
        <v>#VALUE!</v>
      </c>
      <c r="M29" s="107"/>
    </row>
    <row r="30" spans="1:14" ht="32.1" customHeight="1" thickBot="1">
      <c r="A30" s="294"/>
      <c r="C30" s="286" t="s">
        <v>48</v>
      </c>
      <c r="D30" s="287"/>
      <c r="E30" s="105" t="e">
        <f ca="1">IF(VLOOKUP($A$2,Table1[[Practice no.]:[4]],34,FALSE)="N/A","",VLOOKUP($A$2,Table1[[Practice no.]:[4]],34,FALSE))</f>
        <v>#VALUE!</v>
      </c>
      <c r="F30" s="286" t="s">
        <v>49</v>
      </c>
      <c r="G30" s="287"/>
      <c r="H30" s="105" t="e">
        <f ca="1">IF(VLOOKUP($A$2,Table1[[Practice no.]:[10]],40,FALSE)="N/A","",VLOOKUP($A$2,Table1[[Practice no.]:[10]],40,FALSE))</f>
        <v>#VALUE!</v>
      </c>
      <c r="M30" s="107"/>
    </row>
    <row r="31" spans="1:14" ht="32.1" customHeight="1" thickBot="1">
      <c r="A31" s="294"/>
      <c r="C31" s="286" t="s">
        <v>50</v>
      </c>
      <c r="D31" s="287"/>
      <c r="E31" s="105" t="e">
        <f ca="1">IF(VLOOKUP($A$2,Table1[[Practice no.]:[5]],35,FALSE)="N/A","",VLOOKUP($A$2,Table1[[Practice no.]:[5]],35,FALSE))</f>
        <v>#VALUE!</v>
      </c>
      <c r="F31" s="286" t="s">
        <v>51</v>
      </c>
      <c r="G31" s="287"/>
      <c r="H31" s="105" t="e">
        <f ca="1">IF(VLOOKUP($A$2,Table1[[Practice no.]:[11]],41,FALSE)="N/A","",VLOOKUP($A$2,Table1[[Practice no.]:[11]],41,FALSE))</f>
        <v>#VALUE!</v>
      </c>
      <c r="M31" s="107"/>
    </row>
    <row r="32" spans="1:14" ht="32.1" customHeight="1" thickBot="1">
      <c r="A32" s="294"/>
      <c r="C32" s="286" t="s">
        <v>52</v>
      </c>
      <c r="D32" s="287"/>
      <c r="E32" s="105" t="e">
        <f ca="1">IF(VLOOKUP($A$2,Table1[[Practice no.]:[6]],36,FALSE)="N/A","",VLOOKUP($A$2,Table1[[Practice no.]:[6]],36,FALSE))</f>
        <v>#VALUE!</v>
      </c>
      <c r="F32" s="286" t="s">
        <v>53</v>
      </c>
      <c r="G32" s="287"/>
      <c r="H32" s="105" t="e">
        <f ca="1">IF(VLOOKUP($A$2,Table1[[Practice no.]:[12]],42,FALSE)="N/A","",VLOOKUP($A$2,Table1[[Practice no.]:[12]],42,FALSE))</f>
        <v>#VALUE!</v>
      </c>
      <c r="M32" s="107"/>
    </row>
    <row r="33" spans="1:14" ht="14.1" thickBot="1">
      <c r="A33" s="279"/>
      <c r="B33" s="288"/>
      <c r="C33" s="289"/>
      <c r="D33" s="289"/>
      <c r="E33" s="289"/>
      <c r="F33" s="289"/>
      <c r="G33" s="289"/>
      <c r="H33" s="289"/>
      <c r="I33" s="289"/>
      <c r="J33" s="289"/>
      <c r="K33" s="289"/>
      <c r="L33" s="289"/>
      <c r="M33" s="290"/>
      <c r="N33" s="125"/>
    </row>
    <row r="34" spans="1:14" ht="252.75" customHeight="1" thickBot="1">
      <c r="A34" s="92" t="s">
        <v>521</v>
      </c>
      <c r="B34" s="291" t="s">
        <v>1038</v>
      </c>
      <c r="C34" s="292"/>
      <c r="D34" s="292"/>
      <c r="E34" s="292"/>
      <c r="F34" s="292"/>
      <c r="G34" s="292"/>
      <c r="H34" s="292"/>
      <c r="I34" s="292"/>
      <c r="J34" s="292"/>
      <c r="K34" s="292"/>
      <c r="L34" s="292"/>
      <c r="M34" s="293"/>
      <c r="N34" s="122"/>
    </row>
    <row r="35" spans="1:14" ht="80.849999999999994" customHeight="1">
      <c r="A35" s="278" t="s">
        <v>523</v>
      </c>
      <c r="B35" s="394" t="s">
        <v>1039</v>
      </c>
      <c r="C35" s="362"/>
      <c r="D35" s="362"/>
      <c r="E35" s="362"/>
      <c r="F35" s="362"/>
      <c r="G35" s="362"/>
      <c r="H35" s="362"/>
      <c r="I35" s="362"/>
      <c r="J35" s="362"/>
      <c r="K35" s="362"/>
      <c r="L35" s="362"/>
      <c r="M35" s="363"/>
      <c r="N35" s="133"/>
    </row>
    <row r="36" spans="1:14" ht="224.85" customHeight="1" thickBot="1">
      <c r="A36" s="279"/>
      <c r="B36" s="364"/>
      <c r="C36" s="365"/>
      <c r="D36" s="365"/>
      <c r="E36" s="365"/>
      <c r="F36" s="365"/>
      <c r="G36" s="365"/>
      <c r="H36" s="365"/>
      <c r="I36" s="365"/>
      <c r="J36" s="365"/>
      <c r="K36" s="365"/>
      <c r="L36" s="365"/>
      <c r="M36" s="366"/>
      <c r="N36" s="133"/>
    </row>
  </sheetData>
  <sheetProtection sheet="1" objects="1" scenarios="1"/>
  <mergeCells count="48">
    <mergeCell ref="B2:M2"/>
    <mergeCell ref="O2:Q2"/>
    <mergeCell ref="S2:U2"/>
    <mergeCell ref="B3:M3"/>
    <mergeCell ref="A4:A14"/>
    <mergeCell ref="B4:M4"/>
    <mergeCell ref="C5:D6"/>
    <mergeCell ref="C7:D8"/>
    <mergeCell ref="F7:G7"/>
    <mergeCell ref="F8:G8"/>
    <mergeCell ref="C9:D10"/>
    <mergeCell ref="G9:H9"/>
    <mergeCell ref="G10:H10"/>
    <mergeCell ref="C11:D12"/>
    <mergeCell ref="F11:G11"/>
    <mergeCell ref="H11:I11"/>
    <mergeCell ref="F12:G12"/>
    <mergeCell ref="H12:I12"/>
    <mergeCell ref="B13:M13"/>
    <mergeCell ref="B14:M14"/>
    <mergeCell ref="A15:A17"/>
    <mergeCell ref="A18:A19"/>
    <mergeCell ref="A20:A25"/>
    <mergeCell ref="B22:G22"/>
    <mergeCell ref="B23:F23"/>
    <mergeCell ref="G23:L23"/>
    <mergeCell ref="C27:D27"/>
    <mergeCell ref="F27:G27"/>
    <mergeCell ref="C28:D28"/>
    <mergeCell ref="F28:G28"/>
    <mergeCell ref="C29:D29"/>
    <mergeCell ref="F29:G29"/>
    <mergeCell ref="B33:M33"/>
    <mergeCell ref="B34:M34"/>
    <mergeCell ref="A35:A36"/>
    <mergeCell ref="B35:M36"/>
    <mergeCell ref="B18:M19"/>
    <mergeCell ref="B21:F21"/>
    <mergeCell ref="C30:D30"/>
    <mergeCell ref="F30:G30"/>
    <mergeCell ref="C31:D31"/>
    <mergeCell ref="F31:G31"/>
    <mergeCell ref="C32:D32"/>
    <mergeCell ref="F32:G32"/>
    <mergeCell ref="B25:G25"/>
    <mergeCell ref="H25:L25"/>
    <mergeCell ref="A26:A33"/>
    <mergeCell ref="B26:M26"/>
  </mergeCells>
  <pageMargins left="0.7" right="0.7" top="0.75" bottom="0.75" header="0.3" footer="0.3"/>
  <headerFooter>
    <oddFooter>&amp;C_x000D_&amp;1#&amp;"Calibri"&amp;8&amp;K000000 INTERNAL. This information is accessible to ADB Management and staff. It may be shared outside ADB with appropriate permission.</oddFooter>
  </headerFooter>
  <drawing r:id="rId1"/>
</worksheet>
</file>

<file path=xl/worksheets/sheet10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B857024-B9DE-4B63-8E84-C598AE79954D}">
  <sheetPr codeName="Sheet101"/>
  <dimension ref="A1:U36"/>
  <sheetViews>
    <sheetView zoomScale="70" zoomScaleNormal="70" workbookViewId="0">
      <pane ySplit="2" topLeftCell="A30" activePane="bottomLeft" state="frozen"/>
      <selection pane="bottomLeft" activeCell="A2" sqref="A2"/>
      <selection activeCell="A2" sqref="A2"/>
    </sheetView>
  </sheetViews>
  <sheetFormatPr defaultColWidth="8.85546875" defaultRowHeight="12.95"/>
  <cols>
    <col min="1" max="1" width="15.28515625" style="106" customWidth="1"/>
    <col min="2" max="13" width="11.85546875" style="106" customWidth="1"/>
    <col min="14" max="14" width="5.140625" style="106" customWidth="1"/>
    <col min="15" max="16" width="8.85546875" style="106"/>
    <col min="17" max="17" width="8.85546875" style="106" customWidth="1"/>
    <col min="18" max="18" width="2.28515625" style="106" customWidth="1"/>
    <col min="19" max="16384" width="8.85546875" style="106"/>
  </cols>
  <sheetData>
    <row r="1" spans="1:21" ht="14.1" thickBot="1"/>
    <row r="2" spans="1:21" ht="32.1" customHeight="1" thickBot="1">
      <c r="A2" s="89" t="e" cm="1">
        <f t="array" aca="1" ref="A2" ca="1">MID(CELL("filename",A2),FIND("]",CELL("filename",A2))+1,255)</f>
        <v>#VALUE!</v>
      </c>
      <c r="B2" s="318" t="e">
        <f ca="1">IF(VLOOKUP(A2,'Raw Data'!C6:D154,2,FALSE)="","",VLOOKUP(A2,'Raw Data'!C6:D154,2,FALSE))</f>
        <v>#VALUE!</v>
      </c>
      <c r="C2" s="319"/>
      <c r="D2" s="319"/>
      <c r="E2" s="319"/>
      <c r="F2" s="319"/>
      <c r="G2" s="319"/>
      <c r="H2" s="319"/>
      <c r="I2" s="319"/>
      <c r="J2" s="319"/>
      <c r="K2" s="319"/>
      <c r="L2" s="319"/>
      <c r="M2" s="320"/>
      <c r="N2" s="136"/>
      <c r="O2" s="386" t="str">
        <f>HYPERLINK("#'National level'!A15","Back to National level sheet")</f>
        <v>Back to National level sheet</v>
      </c>
      <c r="P2" s="321"/>
      <c r="Q2" s="321"/>
      <c r="S2" s="387" t="str">
        <f>HYPERLINK("#'Project level'!A21","Back to Project level sheet")</f>
        <v>Back to Project level sheet</v>
      </c>
      <c r="T2" s="387"/>
      <c r="U2" s="387"/>
    </row>
    <row r="3" spans="1:21" ht="174" customHeight="1" thickBot="1">
      <c r="A3" s="90" t="s">
        <v>500</v>
      </c>
      <c r="B3" s="323" t="s">
        <v>1040</v>
      </c>
      <c r="C3" s="324"/>
      <c r="D3" s="324"/>
      <c r="E3" s="324"/>
      <c r="F3" s="324"/>
      <c r="G3" s="324"/>
      <c r="H3" s="324"/>
      <c r="I3" s="324"/>
      <c r="J3" s="324"/>
      <c r="K3" s="324"/>
      <c r="L3" s="324"/>
      <c r="M3" s="325"/>
      <c r="N3" s="122"/>
    </row>
    <row r="4" spans="1:21" ht="14.1" thickBot="1">
      <c r="A4" s="278" t="s">
        <v>502</v>
      </c>
      <c r="B4" s="295"/>
      <c r="C4" s="296"/>
      <c r="D4" s="296"/>
      <c r="E4" s="296"/>
      <c r="F4" s="296"/>
      <c r="G4" s="296"/>
      <c r="H4" s="296"/>
      <c r="I4" s="296"/>
      <c r="J4" s="296"/>
      <c r="K4" s="296"/>
      <c r="L4" s="296"/>
      <c r="M4" s="297"/>
      <c r="N4" s="125"/>
    </row>
    <row r="5" spans="1:21" ht="26.85" customHeight="1" thickBot="1">
      <c r="A5" s="294"/>
      <c r="C5" s="326" t="s">
        <v>77</v>
      </c>
      <c r="D5" s="327"/>
      <c r="E5" s="93" t="s">
        <v>78</v>
      </c>
      <c r="F5" s="93" t="s">
        <v>79</v>
      </c>
      <c r="G5" s="93" t="s">
        <v>80</v>
      </c>
      <c r="H5" s="93" t="s">
        <v>81</v>
      </c>
      <c r="I5" s="93" t="s">
        <v>82</v>
      </c>
      <c r="M5" s="107"/>
    </row>
    <row r="6" spans="1:21" ht="15" thickBot="1">
      <c r="A6" s="294"/>
      <c r="C6" s="328"/>
      <c r="D6" s="329"/>
      <c r="E6" s="94" t="e">
        <f ca="1">IF(VLOOKUP($A$2,Table1[[Practice no.]:[Mt]],3,FALSE)="N/A","",VLOOKUP($A$2,Table1[[Practice no.]:[Mt]],3,FALSE))</f>
        <v>#VALUE!</v>
      </c>
      <c r="F6" s="94" t="e">
        <f ca="1">IF(VLOOKUP($A$2,Table1[[Practice no.]:[F]],4,FALSE)="N/A","",VLOOKUP($A$2,Table1[[Practice no.]:[F]],4,FALSE))</f>
        <v>#VALUE!</v>
      </c>
      <c r="G6" s="94" t="e">
        <f ca="1">IF(VLOOKUP($A$2,Table1[[Practice no.]:[A]],5,FALSE)="N/A","",VLOOKUP($A$2,Table1[[Practice no.]:[A]],5,FALSE))</f>
        <v>#VALUE!</v>
      </c>
      <c r="H6" s="94" t="e">
        <f ca="1">IF(VLOOKUP($A$2,Table1[[Practice no.]:[T]],6,FALSE)="N/A","",VLOOKUP($A$2,Table1[[Practice no.]:[T]],6,FALSE))</f>
        <v>#VALUE!</v>
      </c>
      <c r="I6" s="94" t="e">
        <f ca="1">IF(VLOOKUP($A$2,Table1[[Practice no.]:[PI]],7,FALSE)="N/A","",VLOOKUP($A$2,Table1[[Practice no.]:[PI]],7,FALSE))</f>
        <v>#VALUE!</v>
      </c>
      <c r="M6" s="107"/>
    </row>
    <row r="7" spans="1:21" ht="26.85" customHeight="1" thickBot="1">
      <c r="A7" s="294"/>
      <c r="C7" s="326" t="s">
        <v>83</v>
      </c>
      <c r="D7" s="327"/>
      <c r="E7" s="95" t="s">
        <v>84</v>
      </c>
      <c r="F7" s="330" t="s">
        <v>85</v>
      </c>
      <c r="G7" s="331"/>
      <c r="H7" s="95" t="s">
        <v>86</v>
      </c>
      <c r="I7" s="95" t="s">
        <v>87</v>
      </c>
      <c r="M7" s="107"/>
    </row>
    <row r="8" spans="1:21" ht="15" thickBot="1">
      <c r="A8" s="294"/>
      <c r="C8" s="328"/>
      <c r="D8" s="329"/>
      <c r="E8" s="94" t="e">
        <f ca="1">IF(VLOOKUP($A$2,Table1[[Practice no.]:[LR]],8,FALSE)="N/A","",VLOOKUP(A$2,Table1[[Practice no.]:[LR]],8,FALSE))</f>
        <v>#VALUE!</v>
      </c>
      <c r="F8" s="311" t="e">
        <f ca="1">IF(VLOOKUP($A$2,Table1[[Practice no.]:[PH]],9,FALSE)="N/A","",VLOOKUP($A$2,Table1[[Practice no.]:[PH]],9,FALSE))</f>
        <v>#VALUE!</v>
      </c>
      <c r="G8" s="312"/>
      <c r="H8" s="94" t="e">
        <f ca="1">IF(VLOOKUP($A$2,Table1[[Practice no.]:[EH]],10,FALSE)="N/A","",VLOOKUP($A$2,Table1[[Practice no.]:[EH]],10,FALSE))</f>
        <v>#VALUE!</v>
      </c>
      <c r="I8" s="94" t="e">
        <f ca="1">IF(VLOOKUP($A$2,Table1[[Practice no.]:[UR]],11,FALSE)="N/A","",VLOOKUP($A$2,Table1[[Practice no.]:[UR]],11,FALSE))</f>
        <v>#VALUE!</v>
      </c>
      <c r="M8" s="107"/>
    </row>
    <row r="9" spans="1:21" ht="26.85" customHeight="1" thickBot="1">
      <c r="A9" s="294"/>
      <c r="C9" s="332" t="s">
        <v>88</v>
      </c>
      <c r="D9" s="333"/>
      <c r="E9" s="95" t="s">
        <v>89</v>
      </c>
      <c r="F9" s="95" t="s">
        <v>90</v>
      </c>
      <c r="G9" s="330" t="s">
        <v>91</v>
      </c>
      <c r="H9" s="331"/>
      <c r="I9" s="95" t="s">
        <v>92</v>
      </c>
      <c r="M9" s="107"/>
    </row>
    <row r="10" spans="1:21" ht="15" thickBot="1">
      <c r="A10" s="294"/>
      <c r="C10" s="334"/>
      <c r="D10" s="335"/>
      <c r="E10" s="94" t="e">
        <f ca="1">IF(VLOOKUP($A$2,Table1[[Practice no.]:[P]],12,FALSE)="N/A","",VLOOKUP($A$2,Table1[[Practice no.]:[P]],12,FALSE))</f>
        <v>#VALUE!</v>
      </c>
      <c r="F10" s="94" t="e">
        <f ca="1">IF(VLOOKUP($A$2,Table1[[Practice no.]:[D]],13,FALSE)="N/A","",VLOOKUP($A$2,Table1[[Practice no.]:[D]],13,FALSE))</f>
        <v>#VALUE!</v>
      </c>
      <c r="G10" s="313" t="e">
        <f ca="1">IF(VLOOKUP($A$2,Table1[[Practice no.]:[C]],14,FALSE)="N/A","",VLOOKUP($A$2,Table1[[Practice no.]:[C]],14,FALSE))</f>
        <v>#VALUE!</v>
      </c>
      <c r="H10" s="314"/>
      <c r="I10" s="96" t="e">
        <f ca="1">IF(VLOOKUP($A$2,Table1[[Practice no.]:[M]],15,FALSE)="N/A","",VLOOKUP($A$2,Table1[[Practice no.]:[M]],15,FALSE))</f>
        <v>#VALUE!</v>
      </c>
      <c r="M10" s="107"/>
    </row>
    <row r="11" spans="1:21" ht="14.1" customHeight="1" thickBot="1">
      <c r="A11" s="294"/>
      <c r="C11" s="332" t="s">
        <v>93</v>
      </c>
      <c r="D11" s="333"/>
      <c r="E11" s="95" t="s">
        <v>94</v>
      </c>
      <c r="F11" s="330" t="s">
        <v>95</v>
      </c>
      <c r="G11" s="331"/>
      <c r="H11" s="330" t="s">
        <v>96</v>
      </c>
      <c r="I11" s="331"/>
      <c r="M11" s="107"/>
    </row>
    <row r="12" spans="1:21" ht="15" thickBot="1">
      <c r="A12" s="294"/>
      <c r="C12" s="334"/>
      <c r="D12" s="335"/>
      <c r="E12" s="94" t="e">
        <f ca="1">IF(VLOOKUP($A$2,Table1[[Practice no.]:[In]],16,FALSE)="N/A","",VLOOKUP($A$2,Table1[[Practice no.]:[In]],16,FALSE))</f>
        <v>#VALUE!</v>
      </c>
      <c r="F12" s="311" t="e">
        <f ca="1">IF(VLOOKUP($A$2,Table1[[Practice no.]:[Pr]],17,FALSE)="N/A","",VLOOKUP($A$2,Table1[[Practice no.]:[Pr]],17,FALSE))</f>
        <v>#VALUE!</v>
      </c>
      <c r="G12" s="312"/>
      <c r="H12" s="313" t="e">
        <f ca="1">IF(VLOOKUP($A$2,Table1[[Practice no.]:[Tr]],18,FALSE)="N/A","",VLOOKUP($A$2,Table1[[Practice no.]:[Tr]],18,FALSE))</f>
        <v>#VALUE!</v>
      </c>
      <c r="I12" s="314"/>
      <c r="M12" s="107"/>
    </row>
    <row r="13" spans="1:21">
      <c r="A13" s="294"/>
      <c r="B13" s="315"/>
      <c r="C13" s="316"/>
      <c r="D13" s="316"/>
      <c r="E13" s="316"/>
      <c r="F13" s="316"/>
      <c r="G13" s="316"/>
      <c r="H13" s="316"/>
      <c r="I13" s="316"/>
      <c r="J13" s="316"/>
      <c r="K13" s="316"/>
      <c r="L13" s="316"/>
      <c r="M13" s="317"/>
      <c r="N13" s="125"/>
    </row>
    <row r="14" spans="1:21" ht="14.1" thickBot="1">
      <c r="A14" s="279"/>
      <c r="B14" s="288"/>
      <c r="C14" s="289"/>
      <c r="D14" s="289"/>
      <c r="E14" s="289"/>
      <c r="F14" s="289"/>
      <c r="G14" s="289"/>
      <c r="H14" s="289"/>
      <c r="I14" s="289"/>
      <c r="J14" s="289"/>
      <c r="K14" s="289"/>
      <c r="L14" s="289"/>
      <c r="M14" s="290"/>
      <c r="N14" s="125"/>
    </row>
    <row r="15" spans="1:21">
      <c r="A15" s="278" t="s">
        <v>503</v>
      </c>
      <c r="B15" s="97">
        <v>1</v>
      </c>
      <c r="C15" s="97">
        <v>2</v>
      </c>
      <c r="D15" s="97">
        <v>3</v>
      </c>
      <c r="E15" s="98">
        <v>4</v>
      </c>
      <c r="F15" s="98">
        <v>5</v>
      </c>
      <c r="G15" s="98">
        <v>6</v>
      </c>
      <c r="H15" s="99">
        <v>7</v>
      </c>
      <c r="I15" s="99">
        <v>8</v>
      </c>
      <c r="J15" s="99">
        <v>9</v>
      </c>
      <c r="K15" s="100">
        <v>10</v>
      </c>
      <c r="L15" s="100">
        <v>11</v>
      </c>
      <c r="M15" s="100">
        <v>12</v>
      </c>
      <c r="N15" s="137"/>
    </row>
    <row r="16" spans="1:21" ht="17.100000000000001" thickBot="1">
      <c r="A16" s="294"/>
      <c r="B16" s="101" t="s">
        <v>504</v>
      </c>
      <c r="C16" s="101" t="s">
        <v>505</v>
      </c>
      <c r="D16" s="101" t="s">
        <v>506</v>
      </c>
      <c r="E16" s="102" t="s">
        <v>507</v>
      </c>
      <c r="F16" s="102" t="s">
        <v>508</v>
      </c>
      <c r="G16" s="102" t="s">
        <v>509</v>
      </c>
      <c r="H16" s="103" t="s">
        <v>510</v>
      </c>
      <c r="I16" s="103" t="s">
        <v>511</v>
      </c>
      <c r="J16" s="103" t="s">
        <v>512</v>
      </c>
      <c r="K16" s="104" t="s">
        <v>513</v>
      </c>
      <c r="L16" s="104" t="s">
        <v>514</v>
      </c>
      <c r="M16" s="104" t="s">
        <v>515</v>
      </c>
      <c r="N16" s="137"/>
    </row>
    <row r="17" spans="1:14" ht="23.1" customHeight="1" thickBot="1">
      <c r="A17" s="279"/>
      <c r="B17" s="112" t="e">
        <f ca="1">IF(VLOOKUP($A$2,Table1[[Practice no.]:[ 1 C02]],19,FALSE)="N/A","",VLOOKUP(VLOOKUP($A$2,Table1[[Practice no.]:[ 1 C02]],19,FALSE),List!$A$2:$B$3,2,FALSE))</f>
        <v>#VALUE!</v>
      </c>
      <c r="C17" s="112" t="e">
        <f ca="1">IF(VLOOKUP($A$2,Table1[[Practice no.]:[2 Res]],20,FALSE)="N/A","",VLOOKUP(VLOOKUP($A$2,Table1[[Practice no.]:[2 Res]],20,FALSE),List!$A$2:$B$3,2,FALSE))</f>
        <v>#VALUE!</v>
      </c>
      <c r="D17" s="112" t="e">
        <f ca="1">IF(VLOOKUP($A$2,Table1[[Practice no.]:[3 W&amp;L]],21,FALSE)="N/A","",VLOOKUP(VLOOKUP($A$2,Table1[[Practice no.]:[3 W&amp;L]],21,FALSE),List!$A$2:$B$3,2,FALSE))</f>
        <v>#VALUE!</v>
      </c>
      <c r="E17" s="112" t="e">
        <f ca="1">IF(VLOOKUP($A$2,Table1[[Practice no.]:[4 
Pol]],22,FALSE)="N/A","",VLOOKUP(VLOOKUP($A$2,Table1[[Practice no.]:[4 
Pol]],22,FALSE),List!$A$2:$B$3,2,FALSE))</f>
        <v>#VALUE!</v>
      </c>
      <c r="F17" s="112" t="e">
        <f ca="1">IF(VLOOKUP($A$2,Table1[[Practice no.]:[5 QoL]],23,FALSE)="N/A","",VLOOKUP(VLOOKUP($A$2,Table1[[Practice no.]:[5 QoL]],23,FALSE),List!$A$2:$B$3,2,FALSE))</f>
        <v>#VALUE!</v>
      </c>
      <c r="G17" s="112" t="e">
        <f ca="1">IF(VLOOKUP($A$2,Table1[[Practice no.]:[6 
Bio]],24,FALSE)="N/A","",VLOOKUP(VLOOKUP($A$2,Table1[[Practice no.]:[6 
Bio]],24,FALSE),List!$A$2:$B$3,2,FALSE))</f>
        <v>#VALUE!</v>
      </c>
      <c r="H17" s="112" t="e">
        <f ca="1">IF(VLOOKUP($A$2,Table1[[Practice no.]:[7 
Dis]],25,FALSE)="N/A","",VLOOKUP(VLOOKUP($A$2,Table1[[Practice no.]:[7 
Dis]],25,FALSE),List!$A$2:$B$3,2,FALSE))</f>
        <v>#VALUE!</v>
      </c>
      <c r="I17" s="112" t="e">
        <f ca="1">IF(VLOOKUP($A$2,Table1[[Practice no.]:[8 
Mat]],26,FALSE)="N/A","",VLOOKUP(VLOOKUP($A$2,Table1[[Practice no.]:[8 
Mat]],26,FALSE),List!$A$2:$B$3,2,FALSE))</f>
        <v>#VALUE!</v>
      </c>
      <c r="J17" s="112" t="e">
        <f ca="1">IF(VLOOKUP($A$2,Table1[[Practice no.]:[9 
Inc]],27,FALSE)="N/A","",VLOOKUP(VLOOKUP($A$2,Table1[[Practice no.]:[9 
Inc]],27,FALSE),List!$A$2:$B$3,2,FALSE))</f>
        <v>#VALUE!</v>
      </c>
      <c r="K17" s="112" t="e">
        <f ca="1">IF(VLOOKUP($A$2,Table1[[Practice no.]:[10 Con]],28,FALSE)="N/A","",VLOOKUP(VLOOKUP($A$2,Table1[[Practice no.]:[10 Con]],28,FALSE),List!$A$2:$B$3,2,FALSE))</f>
        <v>#VALUE!</v>
      </c>
      <c r="L17" s="112" t="e">
        <f ca="1">IF(VLOOKUP($A$2,Table1[[Practice no.]:[11 Saf]],29,FALSE)="N/A","",VLOOKUP(VLOOKUP($A$2,Table1[[Practice no.]:[11 Saf]],29,FALSE),List!$A$2:$B$3,2,FALSE))</f>
        <v>#VALUE!</v>
      </c>
      <c r="M17" s="112" t="e">
        <f ca="1">IF(VLOOKUP($A$2,Table1[[Practice no.]:[12 Aff]],30,FALSE)="N/A","",VLOOKUP(VLOOKUP($A$2,Table1[[Practice no.]:[12 Aff]],30,FALSE),List!$A$2:$B$3,2,FALSE))</f>
        <v>#VALUE!</v>
      </c>
      <c r="N17" s="138"/>
    </row>
    <row r="18" spans="1:14" ht="198.75" customHeight="1">
      <c r="A18" s="278" t="s">
        <v>516</v>
      </c>
      <c r="B18" s="298" t="s">
        <v>1041</v>
      </c>
      <c r="C18" s="299"/>
      <c r="D18" s="299"/>
      <c r="E18" s="299"/>
      <c r="F18" s="299"/>
      <c r="G18" s="299"/>
      <c r="H18" s="299"/>
      <c r="I18" s="299"/>
      <c r="J18" s="299"/>
      <c r="K18" s="299"/>
      <c r="L18" s="299"/>
      <c r="M18" s="300"/>
      <c r="N18" s="133"/>
    </row>
    <row r="19" spans="1:14" ht="110.1" customHeight="1" thickBot="1">
      <c r="A19" s="279"/>
      <c r="B19" s="301"/>
      <c r="C19" s="302"/>
      <c r="D19" s="302"/>
      <c r="E19" s="302"/>
      <c r="F19" s="302"/>
      <c r="G19" s="302"/>
      <c r="H19" s="302"/>
      <c r="I19" s="302"/>
      <c r="J19" s="302"/>
      <c r="K19" s="302"/>
      <c r="L19" s="302"/>
      <c r="M19" s="303"/>
      <c r="N19" s="133"/>
    </row>
    <row r="20" spans="1:14" ht="149.85" customHeight="1">
      <c r="A20" s="304" t="s">
        <v>518</v>
      </c>
      <c r="B20" s="120"/>
      <c r="C20" s="121"/>
      <c r="D20" s="121"/>
      <c r="E20" s="121"/>
      <c r="F20" s="121"/>
      <c r="G20" s="121"/>
      <c r="H20" s="121"/>
      <c r="I20" s="121"/>
      <c r="J20" s="121"/>
      <c r="K20" s="121"/>
      <c r="L20" s="121"/>
      <c r="M20" s="124"/>
      <c r="N20" s="134"/>
    </row>
    <row r="21" spans="1:14">
      <c r="A21" s="338"/>
      <c r="B21" s="390" t="s">
        <v>1042</v>
      </c>
      <c r="C21" s="388"/>
      <c r="D21" s="388"/>
      <c r="E21" s="388"/>
      <c r="F21" s="388"/>
      <c r="G21" s="388"/>
      <c r="H21" s="388"/>
      <c r="I21" s="388"/>
      <c r="J21" s="388"/>
      <c r="K21" s="388"/>
      <c r="L21" s="177"/>
      <c r="M21" s="178"/>
      <c r="N21" s="127"/>
    </row>
    <row r="22" spans="1:14">
      <c r="A22" s="338"/>
      <c r="B22" s="336"/>
      <c r="C22" s="337"/>
      <c r="D22" s="337"/>
      <c r="E22" s="337"/>
      <c r="F22" s="337"/>
      <c r="G22" s="337"/>
      <c r="H22" s="119"/>
      <c r="I22" s="119"/>
      <c r="J22" s="122"/>
      <c r="K22" s="116"/>
      <c r="L22" s="116"/>
      <c r="M22" s="117"/>
      <c r="N22" s="116"/>
    </row>
    <row r="23" spans="1:14">
      <c r="A23" s="338"/>
      <c r="B23" s="336"/>
      <c r="C23" s="337"/>
      <c r="D23" s="337"/>
      <c r="E23" s="337"/>
      <c r="F23" s="337"/>
      <c r="G23" s="337"/>
      <c r="H23" s="337"/>
      <c r="I23" s="337"/>
      <c r="J23" s="337"/>
      <c r="K23" s="337"/>
      <c r="L23" s="337"/>
      <c r="M23" s="123"/>
      <c r="N23" s="116"/>
    </row>
    <row r="24" spans="1:14">
      <c r="A24" s="338"/>
      <c r="B24" s="118"/>
      <c r="C24" s="119"/>
      <c r="D24" s="119"/>
      <c r="E24" s="119"/>
      <c r="F24" s="119"/>
      <c r="G24" s="119"/>
      <c r="H24" s="119"/>
      <c r="I24" s="119"/>
      <c r="J24" s="122"/>
      <c r="K24" s="116"/>
      <c r="L24" s="116"/>
      <c r="M24" s="117"/>
      <c r="N24" s="116"/>
    </row>
    <row r="25" spans="1:14" ht="14.1" thickBot="1">
      <c r="A25" s="305"/>
      <c r="B25" s="339"/>
      <c r="C25" s="340"/>
      <c r="D25" s="340"/>
      <c r="E25" s="340"/>
      <c r="F25" s="340"/>
      <c r="G25" s="340"/>
      <c r="H25" s="340"/>
      <c r="I25" s="340"/>
      <c r="J25" s="340"/>
      <c r="K25" s="340"/>
      <c r="L25" s="340"/>
      <c r="M25" s="176"/>
      <c r="N25" s="119"/>
    </row>
    <row r="26" spans="1:14" ht="8.85" customHeight="1" thickBot="1">
      <c r="A26" s="278" t="s">
        <v>57</v>
      </c>
      <c r="B26" s="295"/>
      <c r="C26" s="296"/>
      <c r="D26" s="296"/>
      <c r="E26" s="296"/>
      <c r="F26" s="296"/>
      <c r="G26" s="296"/>
      <c r="H26" s="296"/>
      <c r="I26" s="296"/>
      <c r="J26" s="296"/>
      <c r="K26" s="296"/>
      <c r="L26" s="296"/>
      <c r="M26" s="297"/>
      <c r="N26" s="125"/>
    </row>
    <row r="27" spans="1:14" ht="32.1" customHeight="1" thickBot="1">
      <c r="A27" s="294"/>
      <c r="C27" s="286" t="s">
        <v>42</v>
      </c>
      <c r="D27" s="287"/>
      <c r="E27" s="105" t="e">
        <f ca="1">IF(VLOOKUP($A$2,Table1[[Practice no.]:[1]],31,FALSE)="N/A","",VLOOKUP($A$2,Table1[[Practice no.]:[1]],31,FALSE))</f>
        <v>#VALUE!</v>
      </c>
      <c r="F27" s="286" t="s">
        <v>520</v>
      </c>
      <c r="G27" s="287"/>
      <c r="H27" s="105" t="e">
        <f ca="1">IF(VLOOKUP($A$2,Table1[[Practice no.]:[7]],37,FALSE)="N/A","",VLOOKUP($A$2,Table1[[Practice no.]:[7]],37,FALSE))</f>
        <v>#VALUE!</v>
      </c>
      <c r="M27" s="107"/>
    </row>
    <row r="28" spans="1:14" ht="32.1" customHeight="1" thickBot="1">
      <c r="A28" s="294"/>
      <c r="C28" s="286" t="s">
        <v>44</v>
      </c>
      <c r="D28" s="287"/>
      <c r="E28" s="105" t="e">
        <f ca="1">IF(VLOOKUP($A$2,Table1[[Practice no.]:[2]],32,FALSE)="N/A","",VLOOKUP($A$2,Table1[[Practice no.]:[2]],32,FALSE))</f>
        <v>#VALUE!</v>
      </c>
      <c r="F28" s="286" t="s">
        <v>45</v>
      </c>
      <c r="G28" s="287"/>
      <c r="H28" s="105" t="e">
        <f ca="1">IF(VLOOKUP($A$2,Table1[[Practice no.]:[8]],38,FALSE)="N/A","",VLOOKUP($A$2,Table1[[Practice no.]:[8]],38,FALSE))</f>
        <v>#VALUE!</v>
      </c>
      <c r="M28" s="107"/>
    </row>
    <row r="29" spans="1:14" ht="32.1" customHeight="1" thickBot="1">
      <c r="A29" s="294"/>
      <c r="C29" s="286" t="s">
        <v>46</v>
      </c>
      <c r="D29" s="287"/>
      <c r="E29" s="105" t="e">
        <f ca="1">IF(VLOOKUP($A$2,Table1[[Practice no.]:[3]],33,FALSE)="N/A","",VLOOKUP($A$2,Table1[[Practice no.]:[3]],33,FALSE))</f>
        <v>#VALUE!</v>
      </c>
      <c r="F29" s="286" t="s">
        <v>47</v>
      </c>
      <c r="G29" s="287"/>
      <c r="H29" s="105" t="e">
        <f ca="1">IF(VLOOKUP($A$2,Table1[[Practice no.]:[9]],39,FALSE)="N/A","",VLOOKUP($A$2,Table1[[Practice no.]:[9]],39,FALSE))</f>
        <v>#VALUE!</v>
      </c>
      <c r="M29" s="107"/>
    </row>
    <row r="30" spans="1:14" ht="32.1" customHeight="1" thickBot="1">
      <c r="A30" s="294"/>
      <c r="C30" s="286" t="s">
        <v>48</v>
      </c>
      <c r="D30" s="287"/>
      <c r="E30" s="105" t="e">
        <f ca="1">IF(VLOOKUP($A$2,Table1[[Practice no.]:[4]],34,FALSE)="N/A","",VLOOKUP($A$2,Table1[[Practice no.]:[4]],34,FALSE))</f>
        <v>#VALUE!</v>
      </c>
      <c r="F30" s="286" t="s">
        <v>49</v>
      </c>
      <c r="G30" s="287"/>
      <c r="H30" s="105" t="e">
        <f ca="1">IF(VLOOKUP($A$2,Table1[[Practice no.]:[10]],40,FALSE)="N/A","",VLOOKUP($A$2,Table1[[Practice no.]:[10]],40,FALSE))</f>
        <v>#VALUE!</v>
      </c>
      <c r="M30" s="107"/>
    </row>
    <row r="31" spans="1:14" ht="32.1" customHeight="1" thickBot="1">
      <c r="A31" s="294"/>
      <c r="C31" s="286" t="s">
        <v>50</v>
      </c>
      <c r="D31" s="287"/>
      <c r="E31" s="105" t="e">
        <f ca="1">IF(VLOOKUP($A$2,Table1[[Practice no.]:[5]],35,FALSE)="N/A","",VLOOKUP($A$2,Table1[[Practice no.]:[5]],35,FALSE))</f>
        <v>#VALUE!</v>
      </c>
      <c r="F31" s="286" t="s">
        <v>51</v>
      </c>
      <c r="G31" s="287"/>
      <c r="H31" s="105" t="e">
        <f ca="1">IF(VLOOKUP($A$2,Table1[[Practice no.]:[11]],41,FALSE)="N/A","",VLOOKUP($A$2,Table1[[Practice no.]:[11]],41,FALSE))</f>
        <v>#VALUE!</v>
      </c>
      <c r="M31" s="107"/>
    </row>
    <row r="32" spans="1:14" ht="32.1" customHeight="1" thickBot="1">
      <c r="A32" s="294"/>
      <c r="C32" s="286" t="s">
        <v>52</v>
      </c>
      <c r="D32" s="287"/>
      <c r="E32" s="105" t="e">
        <f ca="1">IF(VLOOKUP($A$2,Table1[[Practice no.]:[6]],36,FALSE)="N/A","",VLOOKUP($A$2,Table1[[Practice no.]:[6]],36,FALSE))</f>
        <v>#VALUE!</v>
      </c>
      <c r="F32" s="286" t="s">
        <v>53</v>
      </c>
      <c r="G32" s="287"/>
      <c r="H32" s="105" t="e">
        <f ca="1">IF(VLOOKUP($A$2,Table1[[Practice no.]:[12]],42,FALSE)="N/A","",VLOOKUP($A$2,Table1[[Practice no.]:[12]],42,FALSE))</f>
        <v>#VALUE!</v>
      </c>
      <c r="M32" s="107"/>
    </row>
    <row r="33" spans="1:14" ht="14.1" thickBot="1">
      <c r="A33" s="279"/>
      <c r="B33" s="288"/>
      <c r="C33" s="289"/>
      <c r="D33" s="289"/>
      <c r="E33" s="289"/>
      <c r="F33" s="289"/>
      <c r="G33" s="289"/>
      <c r="H33" s="289"/>
      <c r="I33" s="289"/>
      <c r="J33" s="289"/>
      <c r="K33" s="289"/>
      <c r="L33" s="289"/>
      <c r="M33" s="290"/>
      <c r="N33" s="125"/>
    </row>
    <row r="34" spans="1:14" ht="252.75" customHeight="1" thickBot="1">
      <c r="A34" s="92" t="s">
        <v>521</v>
      </c>
      <c r="B34" s="291" t="s">
        <v>1043</v>
      </c>
      <c r="C34" s="292"/>
      <c r="D34" s="292"/>
      <c r="E34" s="292"/>
      <c r="F34" s="292"/>
      <c r="G34" s="292"/>
      <c r="H34" s="292"/>
      <c r="I34" s="292"/>
      <c r="J34" s="292"/>
      <c r="K34" s="292"/>
      <c r="L34" s="292"/>
      <c r="M34" s="293"/>
      <c r="N34" s="122"/>
    </row>
    <row r="35" spans="1:14" ht="80.849999999999994" customHeight="1">
      <c r="A35" s="278" t="s">
        <v>523</v>
      </c>
      <c r="B35" s="394" t="s">
        <v>1044</v>
      </c>
      <c r="C35" s="362"/>
      <c r="D35" s="362"/>
      <c r="E35" s="362"/>
      <c r="F35" s="362"/>
      <c r="G35" s="362"/>
      <c r="H35" s="362"/>
      <c r="I35" s="362"/>
      <c r="J35" s="362"/>
      <c r="K35" s="362"/>
      <c r="L35" s="362"/>
      <c r="M35" s="363"/>
      <c r="N35" s="133"/>
    </row>
    <row r="36" spans="1:14" ht="224.85" customHeight="1" thickBot="1">
      <c r="A36" s="279"/>
      <c r="B36" s="364"/>
      <c r="C36" s="365"/>
      <c r="D36" s="365"/>
      <c r="E36" s="365"/>
      <c r="F36" s="365"/>
      <c r="G36" s="365"/>
      <c r="H36" s="365"/>
      <c r="I36" s="365"/>
      <c r="J36" s="365"/>
      <c r="K36" s="365"/>
      <c r="L36" s="365"/>
      <c r="M36" s="366"/>
      <c r="N36" s="133"/>
    </row>
  </sheetData>
  <sheetProtection sheet="1" objects="1" scenarios="1"/>
  <mergeCells count="48">
    <mergeCell ref="B2:M2"/>
    <mergeCell ref="O2:Q2"/>
    <mergeCell ref="S2:U2"/>
    <mergeCell ref="B3:M3"/>
    <mergeCell ref="A4:A14"/>
    <mergeCell ref="B4:M4"/>
    <mergeCell ref="C5:D6"/>
    <mergeCell ref="C7:D8"/>
    <mergeCell ref="F7:G7"/>
    <mergeCell ref="F8:G8"/>
    <mergeCell ref="A20:A25"/>
    <mergeCell ref="B22:G22"/>
    <mergeCell ref="B23:F23"/>
    <mergeCell ref="G23:L23"/>
    <mergeCell ref="C9:D10"/>
    <mergeCell ref="G9:H9"/>
    <mergeCell ref="G10:H10"/>
    <mergeCell ref="C11:D12"/>
    <mergeCell ref="F11:G11"/>
    <mergeCell ref="H11:I11"/>
    <mergeCell ref="F12:G12"/>
    <mergeCell ref="H12:I12"/>
    <mergeCell ref="B13:M13"/>
    <mergeCell ref="B14:M14"/>
    <mergeCell ref="A15:A17"/>
    <mergeCell ref="A18:A19"/>
    <mergeCell ref="B18:M19"/>
    <mergeCell ref="F27:G27"/>
    <mergeCell ref="C28:D28"/>
    <mergeCell ref="F28:G28"/>
    <mergeCell ref="C29:D29"/>
    <mergeCell ref="F29:G29"/>
    <mergeCell ref="B33:M33"/>
    <mergeCell ref="B34:M34"/>
    <mergeCell ref="A35:A36"/>
    <mergeCell ref="B35:M36"/>
    <mergeCell ref="B21:K21"/>
    <mergeCell ref="C30:D30"/>
    <mergeCell ref="F30:G30"/>
    <mergeCell ref="C31:D31"/>
    <mergeCell ref="F31:G31"/>
    <mergeCell ref="C32:D32"/>
    <mergeCell ref="F32:G32"/>
    <mergeCell ref="B25:G25"/>
    <mergeCell ref="H25:L25"/>
    <mergeCell ref="A26:A33"/>
    <mergeCell ref="B26:M26"/>
    <mergeCell ref="C27:D27"/>
  </mergeCells>
  <pageMargins left="0.7" right="0.7" top="0.75" bottom="0.75" header="0.3" footer="0.3"/>
  <headerFooter>
    <oddFooter>&amp;C_x000D_&amp;1#&amp;"Calibri"&amp;8&amp;K000000 INTERNAL. This information is accessible to ADB Management and staff. It may be shared outside ADB with appropriate permission.</oddFooter>
  </headerFooter>
  <drawing r:id="rId1"/>
</worksheet>
</file>

<file path=xl/worksheets/sheet10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D41D811-8A1C-4B07-83AD-B6A1675FABB2}">
  <sheetPr codeName="Sheet102"/>
  <dimension ref="A1:U36"/>
  <sheetViews>
    <sheetView zoomScale="70" zoomScaleNormal="70" workbookViewId="0">
      <pane ySplit="2" topLeftCell="A28" activePane="bottomLeft" state="frozen"/>
      <selection pane="bottomLeft" activeCell="A2" sqref="A2"/>
      <selection activeCell="A2" sqref="A2"/>
    </sheetView>
  </sheetViews>
  <sheetFormatPr defaultColWidth="8.85546875" defaultRowHeight="12.95"/>
  <cols>
    <col min="1" max="1" width="15.28515625" style="106" customWidth="1"/>
    <col min="2" max="13" width="11.85546875" style="106" customWidth="1"/>
    <col min="14" max="14" width="5.140625" style="106" customWidth="1"/>
    <col min="15" max="16" width="8.85546875" style="106"/>
    <col min="17" max="17" width="8.85546875" style="106" customWidth="1"/>
    <col min="18" max="18" width="2.28515625" style="106" customWidth="1"/>
    <col min="19" max="16384" width="8.85546875" style="106"/>
  </cols>
  <sheetData>
    <row r="1" spans="1:21" ht="14.1" thickBot="1"/>
    <row r="2" spans="1:21" ht="32.1" customHeight="1" thickBot="1">
      <c r="A2" s="89" t="e" cm="1">
        <f t="array" aca="1" ref="A2" ca="1">MID(CELL("filename",A2),FIND("]",CELL("filename",A2))+1,255)</f>
        <v>#VALUE!</v>
      </c>
      <c r="B2" s="318" t="e">
        <f ca="1">IF(VLOOKUP(A2,'Raw Data'!C6:D154,2,FALSE)="","",VLOOKUP(A2,'Raw Data'!C6:D154,2,FALSE))</f>
        <v>#VALUE!</v>
      </c>
      <c r="C2" s="319"/>
      <c r="D2" s="319"/>
      <c r="E2" s="319"/>
      <c r="F2" s="319"/>
      <c r="G2" s="319"/>
      <c r="H2" s="319"/>
      <c r="I2" s="319"/>
      <c r="J2" s="319"/>
      <c r="K2" s="319"/>
      <c r="L2" s="319"/>
      <c r="M2" s="320"/>
      <c r="N2" s="136"/>
      <c r="O2" s="386" t="str">
        <f>HYPERLINK("#'National level'!A15","Back to National level sheet")</f>
        <v>Back to National level sheet</v>
      </c>
      <c r="P2" s="321"/>
      <c r="Q2" s="321"/>
      <c r="S2" s="387" t="str">
        <f>HYPERLINK("#'Project level'!A21","Back to Project level sheet")</f>
        <v>Back to Project level sheet</v>
      </c>
      <c r="T2" s="387"/>
      <c r="U2" s="387"/>
    </row>
    <row r="3" spans="1:21" ht="174" customHeight="1" thickBot="1">
      <c r="A3" s="90" t="s">
        <v>500</v>
      </c>
      <c r="B3" s="323" t="s">
        <v>1045</v>
      </c>
      <c r="C3" s="324"/>
      <c r="D3" s="324"/>
      <c r="E3" s="324"/>
      <c r="F3" s="324"/>
      <c r="G3" s="324"/>
      <c r="H3" s="324"/>
      <c r="I3" s="324"/>
      <c r="J3" s="324"/>
      <c r="K3" s="324"/>
      <c r="L3" s="324"/>
      <c r="M3" s="325"/>
      <c r="N3" s="122"/>
    </row>
    <row r="4" spans="1:21" ht="14.1" thickBot="1">
      <c r="A4" s="278" t="s">
        <v>502</v>
      </c>
      <c r="B4" s="295"/>
      <c r="C4" s="296"/>
      <c r="D4" s="296"/>
      <c r="E4" s="296"/>
      <c r="F4" s="296"/>
      <c r="G4" s="296"/>
      <c r="H4" s="296"/>
      <c r="I4" s="296"/>
      <c r="J4" s="296"/>
      <c r="K4" s="296"/>
      <c r="L4" s="296"/>
      <c r="M4" s="297"/>
      <c r="N4" s="125"/>
    </row>
    <row r="5" spans="1:21" ht="26.85" customHeight="1" thickBot="1">
      <c r="A5" s="294"/>
      <c r="C5" s="326" t="s">
        <v>77</v>
      </c>
      <c r="D5" s="327"/>
      <c r="E5" s="93" t="s">
        <v>78</v>
      </c>
      <c r="F5" s="93" t="s">
        <v>79</v>
      </c>
      <c r="G5" s="93" t="s">
        <v>80</v>
      </c>
      <c r="H5" s="93" t="s">
        <v>81</v>
      </c>
      <c r="I5" s="93" t="s">
        <v>82</v>
      </c>
      <c r="M5" s="107"/>
    </row>
    <row r="6" spans="1:21" ht="15" thickBot="1">
      <c r="A6" s="294"/>
      <c r="C6" s="328"/>
      <c r="D6" s="329"/>
      <c r="E6" s="94" t="e">
        <f ca="1">IF(VLOOKUP($A$2,Table1[[Practice no.]:[Mt]],3,FALSE)="N/A","",VLOOKUP($A$2,Table1[[Practice no.]:[Mt]],3,FALSE))</f>
        <v>#VALUE!</v>
      </c>
      <c r="F6" s="94" t="e">
        <f ca="1">IF(VLOOKUP($A$2,Table1[[Practice no.]:[F]],4,FALSE)="N/A","",VLOOKUP($A$2,Table1[[Practice no.]:[F]],4,FALSE))</f>
        <v>#VALUE!</v>
      </c>
      <c r="G6" s="94" t="e">
        <f ca="1">IF(VLOOKUP($A$2,Table1[[Practice no.]:[A]],5,FALSE)="N/A","",VLOOKUP($A$2,Table1[[Practice no.]:[A]],5,FALSE))</f>
        <v>#VALUE!</v>
      </c>
      <c r="H6" s="94" t="e">
        <f ca="1">IF(VLOOKUP($A$2,Table1[[Practice no.]:[T]],6,FALSE)="N/A","",VLOOKUP($A$2,Table1[[Practice no.]:[T]],6,FALSE))</f>
        <v>#VALUE!</v>
      </c>
      <c r="I6" s="94" t="e">
        <f ca="1">IF(VLOOKUP($A$2,Table1[[Practice no.]:[PI]],7,FALSE)="N/A","",VLOOKUP($A$2,Table1[[Practice no.]:[PI]],7,FALSE))</f>
        <v>#VALUE!</v>
      </c>
      <c r="M6" s="107"/>
    </row>
    <row r="7" spans="1:21" ht="26.85" customHeight="1" thickBot="1">
      <c r="A7" s="294"/>
      <c r="C7" s="326" t="s">
        <v>83</v>
      </c>
      <c r="D7" s="327"/>
      <c r="E7" s="95" t="s">
        <v>84</v>
      </c>
      <c r="F7" s="330" t="s">
        <v>85</v>
      </c>
      <c r="G7" s="331"/>
      <c r="H7" s="95" t="s">
        <v>86</v>
      </c>
      <c r="I7" s="95" t="s">
        <v>87</v>
      </c>
      <c r="M7" s="107"/>
    </row>
    <row r="8" spans="1:21" ht="15" thickBot="1">
      <c r="A8" s="294"/>
      <c r="C8" s="328"/>
      <c r="D8" s="329"/>
      <c r="E8" s="94" t="e">
        <f ca="1">IF(VLOOKUP($A$2,Table1[[Practice no.]:[LR]],8,FALSE)="N/A","",VLOOKUP(A$2,Table1[[Practice no.]:[LR]],8,FALSE))</f>
        <v>#VALUE!</v>
      </c>
      <c r="F8" s="311" t="e">
        <f ca="1">IF(VLOOKUP($A$2,Table1[[Practice no.]:[PH]],9,FALSE)="N/A","",VLOOKUP($A$2,Table1[[Practice no.]:[PH]],9,FALSE))</f>
        <v>#VALUE!</v>
      </c>
      <c r="G8" s="312"/>
      <c r="H8" s="94" t="e">
        <f ca="1">IF(VLOOKUP($A$2,Table1[[Practice no.]:[EH]],10,FALSE)="N/A","",VLOOKUP($A$2,Table1[[Practice no.]:[EH]],10,FALSE))</f>
        <v>#VALUE!</v>
      </c>
      <c r="I8" s="94" t="e">
        <f ca="1">IF(VLOOKUP($A$2,Table1[[Practice no.]:[UR]],11,FALSE)="N/A","",VLOOKUP($A$2,Table1[[Practice no.]:[UR]],11,FALSE))</f>
        <v>#VALUE!</v>
      </c>
      <c r="M8" s="107"/>
    </row>
    <row r="9" spans="1:21" ht="26.85" customHeight="1" thickBot="1">
      <c r="A9" s="294"/>
      <c r="C9" s="332" t="s">
        <v>88</v>
      </c>
      <c r="D9" s="333"/>
      <c r="E9" s="95" t="s">
        <v>89</v>
      </c>
      <c r="F9" s="95" t="s">
        <v>90</v>
      </c>
      <c r="G9" s="330" t="s">
        <v>91</v>
      </c>
      <c r="H9" s="331"/>
      <c r="I9" s="95" t="s">
        <v>92</v>
      </c>
      <c r="M9" s="107"/>
    </row>
    <row r="10" spans="1:21" ht="15" thickBot="1">
      <c r="A10" s="294"/>
      <c r="C10" s="334"/>
      <c r="D10" s="335"/>
      <c r="E10" s="94" t="e">
        <f ca="1">IF(VLOOKUP($A$2,Table1[[Practice no.]:[P]],12,FALSE)="N/A","",VLOOKUP($A$2,Table1[[Practice no.]:[P]],12,FALSE))</f>
        <v>#VALUE!</v>
      </c>
      <c r="F10" s="94" t="e">
        <f ca="1">IF(VLOOKUP($A$2,Table1[[Practice no.]:[D]],13,FALSE)="N/A","",VLOOKUP($A$2,Table1[[Practice no.]:[D]],13,FALSE))</f>
        <v>#VALUE!</v>
      </c>
      <c r="G10" s="313" t="e">
        <f ca="1">IF(VLOOKUP($A$2,Table1[[Practice no.]:[C]],14,FALSE)="N/A","",VLOOKUP($A$2,Table1[[Practice no.]:[C]],14,FALSE))</f>
        <v>#VALUE!</v>
      </c>
      <c r="H10" s="314"/>
      <c r="I10" s="96" t="e">
        <f ca="1">IF(VLOOKUP($A$2,Table1[[Practice no.]:[M]],15,FALSE)="N/A","",VLOOKUP($A$2,Table1[[Practice no.]:[M]],15,FALSE))</f>
        <v>#VALUE!</v>
      </c>
      <c r="M10" s="107"/>
    </row>
    <row r="11" spans="1:21" ht="14.1" customHeight="1" thickBot="1">
      <c r="A11" s="294"/>
      <c r="C11" s="332" t="s">
        <v>93</v>
      </c>
      <c r="D11" s="333"/>
      <c r="E11" s="95" t="s">
        <v>94</v>
      </c>
      <c r="F11" s="330" t="s">
        <v>95</v>
      </c>
      <c r="G11" s="331"/>
      <c r="H11" s="330" t="s">
        <v>96</v>
      </c>
      <c r="I11" s="331"/>
      <c r="M11" s="107"/>
    </row>
    <row r="12" spans="1:21" ht="15" thickBot="1">
      <c r="A12" s="294"/>
      <c r="C12" s="334"/>
      <c r="D12" s="335"/>
      <c r="E12" s="94" t="e">
        <f ca="1">IF(VLOOKUP($A$2,Table1[[Practice no.]:[In]],16,FALSE)="N/A","",VLOOKUP($A$2,Table1[[Practice no.]:[In]],16,FALSE))</f>
        <v>#VALUE!</v>
      </c>
      <c r="F12" s="311" t="e">
        <f ca="1">IF(VLOOKUP($A$2,Table1[[Practice no.]:[Pr]],17,FALSE)="N/A","",VLOOKUP($A$2,Table1[[Practice no.]:[Pr]],17,FALSE))</f>
        <v>#VALUE!</v>
      </c>
      <c r="G12" s="312"/>
      <c r="H12" s="313" t="e">
        <f ca="1">IF(VLOOKUP($A$2,Table1[[Practice no.]:[Tr]],18,FALSE)="N/A","",VLOOKUP($A$2,Table1[[Practice no.]:[Tr]],18,FALSE))</f>
        <v>#VALUE!</v>
      </c>
      <c r="I12" s="314"/>
      <c r="M12" s="107"/>
    </row>
    <row r="13" spans="1:21">
      <c r="A13" s="294"/>
      <c r="B13" s="315"/>
      <c r="C13" s="316"/>
      <c r="D13" s="316"/>
      <c r="E13" s="316"/>
      <c r="F13" s="316"/>
      <c r="G13" s="316"/>
      <c r="H13" s="316"/>
      <c r="I13" s="316"/>
      <c r="J13" s="316"/>
      <c r="K13" s="316"/>
      <c r="L13" s="316"/>
      <c r="M13" s="317"/>
      <c r="N13" s="125"/>
    </row>
    <row r="14" spans="1:21" ht="14.1" thickBot="1">
      <c r="A14" s="279"/>
      <c r="B14" s="288"/>
      <c r="C14" s="289"/>
      <c r="D14" s="289"/>
      <c r="E14" s="289"/>
      <c r="F14" s="289"/>
      <c r="G14" s="289"/>
      <c r="H14" s="289"/>
      <c r="I14" s="289"/>
      <c r="J14" s="289"/>
      <c r="K14" s="289"/>
      <c r="L14" s="289"/>
      <c r="M14" s="290"/>
      <c r="N14" s="125"/>
    </row>
    <row r="15" spans="1:21">
      <c r="A15" s="278" t="s">
        <v>503</v>
      </c>
      <c r="B15" s="97">
        <v>1</v>
      </c>
      <c r="C15" s="97">
        <v>2</v>
      </c>
      <c r="D15" s="97">
        <v>3</v>
      </c>
      <c r="E15" s="98">
        <v>4</v>
      </c>
      <c r="F15" s="98">
        <v>5</v>
      </c>
      <c r="G15" s="98">
        <v>6</v>
      </c>
      <c r="H15" s="99">
        <v>7</v>
      </c>
      <c r="I15" s="99">
        <v>8</v>
      </c>
      <c r="J15" s="99">
        <v>9</v>
      </c>
      <c r="K15" s="100">
        <v>10</v>
      </c>
      <c r="L15" s="100">
        <v>11</v>
      </c>
      <c r="M15" s="100">
        <v>12</v>
      </c>
      <c r="N15" s="137"/>
    </row>
    <row r="16" spans="1:21" ht="17.100000000000001" thickBot="1">
      <c r="A16" s="294"/>
      <c r="B16" s="101" t="s">
        <v>504</v>
      </c>
      <c r="C16" s="101" t="s">
        <v>505</v>
      </c>
      <c r="D16" s="101" t="s">
        <v>506</v>
      </c>
      <c r="E16" s="102" t="s">
        <v>507</v>
      </c>
      <c r="F16" s="102" t="s">
        <v>508</v>
      </c>
      <c r="G16" s="102" t="s">
        <v>509</v>
      </c>
      <c r="H16" s="103" t="s">
        <v>510</v>
      </c>
      <c r="I16" s="103" t="s">
        <v>511</v>
      </c>
      <c r="J16" s="103" t="s">
        <v>512</v>
      </c>
      <c r="K16" s="104" t="s">
        <v>513</v>
      </c>
      <c r="L16" s="104" t="s">
        <v>514</v>
      </c>
      <c r="M16" s="104" t="s">
        <v>515</v>
      </c>
      <c r="N16" s="137"/>
    </row>
    <row r="17" spans="1:14" ht="23.1" customHeight="1" thickBot="1">
      <c r="A17" s="279"/>
      <c r="B17" s="112" t="e">
        <f ca="1">IF(VLOOKUP($A$2,Table1[[Practice no.]:[ 1 C02]],19,FALSE)="N/A","",VLOOKUP(VLOOKUP($A$2,Table1[[Practice no.]:[ 1 C02]],19,FALSE),List!$A$2:$B$3,2,FALSE))</f>
        <v>#VALUE!</v>
      </c>
      <c r="C17" s="112" t="e">
        <f ca="1">IF(VLOOKUP($A$2,Table1[[Practice no.]:[2 Res]],20,FALSE)="N/A","",VLOOKUP(VLOOKUP($A$2,Table1[[Practice no.]:[2 Res]],20,FALSE),List!$A$2:$B$3,2,FALSE))</f>
        <v>#VALUE!</v>
      </c>
      <c r="D17" s="112" t="e">
        <f ca="1">IF(VLOOKUP($A$2,Table1[[Practice no.]:[3 W&amp;L]],21,FALSE)="N/A","",VLOOKUP(VLOOKUP($A$2,Table1[[Practice no.]:[3 W&amp;L]],21,FALSE),List!$A$2:$B$3,2,FALSE))</f>
        <v>#VALUE!</v>
      </c>
      <c r="E17" s="112" t="e">
        <f ca="1">IF(VLOOKUP($A$2,Table1[[Practice no.]:[4 
Pol]],22,FALSE)="N/A","",VLOOKUP(VLOOKUP($A$2,Table1[[Practice no.]:[4 
Pol]],22,FALSE),List!$A$2:$B$3,2,FALSE))</f>
        <v>#VALUE!</v>
      </c>
      <c r="F17" s="112" t="e">
        <f ca="1">IF(VLOOKUP($A$2,Table1[[Practice no.]:[5 QoL]],23,FALSE)="N/A","",VLOOKUP(VLOOKUP($A$2,Table1[[Practice no.]:[5 QoL]],23,FALSE),List!$A$2:$B$3,2,FALSE))</f>
        <v>#VALUE!</v>
      </c>
      <c r="G17" s="112" t="e">
        <f ca="1">IF(VLOOKUP($A$2,Table1[[Practice no.]:[6 
Bio]],24,FALSE)="N/A","",VLOOKUP(VLOOKUP($A$2,Table1[[Practice no.]:[6 
Bio]],24,FALSE),List!$A$2:$B$3,2,FALSE))</f>
        <v>#VALUE!</v>
      </c>
      <c r="H17" s="112" t="e">
        <f ca="1">IF(VLOOKUP($A$2,Table1[[Practice no.]:[7 
Dis]],25,FALSE)="N/A","",VLOOKUP(VLOOKUP($A$2,Table1[[Practice no.]:[7 
Dis]],25,FALSE),List!$A$2:$B$3,2,FALSE))</f>
        <v>#VALUE!</v>
      </c>
      <c r="I17" s="112" t="e">
        <f ca="1">IF(VLOOKUP($A$2,Table1[[Practice no.]:[8 
Mat]],26,FALSE)="N/A","",VLOOKUP(VLOOKUP($A$2,Table1[[Practice no.]:[8 
Mat]],26,FALSE),List!$A$2:$B$3,2,FALSE))</f>
        <v>#VALUE!</v>
      </c>
      <c r="J17" s="112" t="e">
        <f ca="1">IF(VLOOKUP($A$2,Table1[[Practice no.]:[9 
Inc]],27,FALSE)="N/A","",VLOOKUP(VLOOKUP($A$2,Table1[[Practice no.]:[9 
Inc]],27,FALSE),List!$A$2:$B$3,2,FALSE))</f>
        <v>#VALUE!</v>
      </c>
      <c r="K17" s="112" t="e">
        <f ca="1">IF(VLOOKUP($A$2,Table1[[Practice no.]:[10 Con]],28,FALSE)="N/A","",VLOOKUP(VLOOKUP($A$2,Table1[[Practice no.]:[10 Con]],28,FALSE),List!$A$2:$B$3,2,FALSE))</f>
        <v>#VALUE!</v>
      </c>
      <c r="L17" s="112" t="e">
        <f ca="1">IF(VLOOKUP($A$2,Table1[[Practice no.]:[11 Saf]],29,FALSE)="N/A","",VLOOKUP(VLOOKUP($A$2,Table1[[Practice no.]:[11 Saf]],29,FALSE),List!$A$2:$B$3,2,FALSE))</f>
        <v>#VALUE!</v>
      </c>
      <c r="M17" s="112" t="e">
        <f ca="1">IF(VLOOKUP($A$2,Table1[[Practice no.]:[12 Aff]],30,FALSE)="N/A","",VLOOKUP(VLOOKUP($A$2,Table1[[Practice no.]:[12 Aff]],30,FALSE),List!$A$2:$B$3,2,FALSE))</f>
        <v>#VALUE!</v>
      </c>
      <c r="N17" s="138"/>
    </row>
    <row r="18" spans="1:14" ht="198.75" customHeight="1">
      <c r="A18" s="278" t="s">
        <v>516</v>
      </c>
      <c r="B18" s="298" t="s">
        <v>1046</v>
      </c>
      <c r="C18" s="299"/>
      <c r="D18" s="299"/>
      <c r="E18" s="299"/>
      <c r="F18" s="299"/>
      <c r="G18" s="299"/>
      <c r="H18" s="299"/>
      <c r="I18" s="299"/>
      <c r="J18" s="299"/>
      <c r="K18" s="299"/>
      <c r="L18" s="299"/>
      <c r="M18" s="300"/>
      <c r="N18" s="133"/>
    </row>
    <row r="19" spans="1:14" ht="110.1" customHeight="1" thickBot="1">
      <c r="A19" s="279"/>
      <c r="B19" s="301"/>
      <c r="C19" s="302"/>
      <c r="D19" s="302"/>
      <c r="E19" s="302"/>
      <c r="F19" s="302"/>
      <c r="G19" s="302"/>
      <c r="H19" s="302"/>
      <c r="I19" s="302"/>
      <c r="J19" s="302"/>
      <c r="K19" s="302"/>
      <c r="L19" s="302"/>
      <c r="M19" s="303"/>
      <c r="N19" s="133"/>
    </row>
    <row r="20" spans="1:14" ht="147" customHeight="1">
      <c r="A20" s="304" t="s">
        <v>518</v>
      </c>
      <c r="B20" s="120"/>
      <c r="C20" s="121"/>
      <c r="D20" s="121"/>
      <c r="E20" s="121"/>
      <c r="F20" s="121"/>
      <c r="G20" s="121"/>
      <c r="H20" s="121"/>
      <c r="I20" s="121"/>
      <c r="J20" s="121"/>
      <c r="K20" s="121"/>
      <c r="L20" s="121"/>
      <c r="M20" s="124"/>
      <c r="N20" s="134"/>
    </row>
    <row r="21" spans="1:14" ht="30.75" customHeight="1">
      <c r="A21" s="338"/>
      <c r="B21" s="390" t="s">
        <v>1047</v>
      </c>
      <c r="C21" s="388"/>
      <c r="D21" s="388"/>
      <c r="E21" s="388"/>
      <c r="F21" s="388"/>
      <c r="G21" s="177"/>
      <c r="H21" s="388" t="s">
        <v>1048</v>
      </c>
      <c r="I21" s="388"/>
      <c r="J21" s="388"/>
      <c r="K21" s="388"/>
      <c r="L21" s="388"/>
      <c r="M21" s="178"/>
      <c r="N21" s="127"/>
    </row>
    <row r="22" spans="1:14" ht="198" customHeight="1">
      <c r="A22" s="338"/>
      <c r="B22" s="336"/>
      <c r="C22" s="337"/>
      <c r="D22" s="337"/>
      <c r="E22" s="337"/>
      <c r="F22" s="337"/>
      <c r="G22" s="337"/>
      <c r="H22" s="119"/>
      <c r="I22" s="119"/>
      <c r="J22" s="122"/>
      <c r="K22" s="116"/>
      <c r="L22" s="116"/>
      <c r="M22" s="117"/>
      <c r="N22" s="116"/>
    </row>
    <row r="23" spans="1:14" ht="48" customHeight="1">
      <c r="A23" s="338"/>
      <c r="B23" s="336" t="s">
        <v>1049</v>
      </c>
      <c r="C23" s="337"/>
      <c r="D23" s="337"/>
      <c r="E23" s="337"/>
      <c r="F23" s="337"/>
      <c r="G23" s="337"/>
      <c r="H23" s="122"/>
      <c r="I23" s="122"/>
      <c r="J23" s="122"/>
      <c r="K23" s="122"/>
      <c r="L23" s="122"/>
      <c r="M23" s="123"/>
      <c r="N23" s="116"/>
    </row>
    <row r="24" spans="1:14">
      <c r="A24" s="338"/>
      <c r="B24" s="118"/>
      <c r="C24" s="119"/>
      <c r="D24" s="119"/>
      <c r="E24" s="119"/>
      <c r="F24" s="119"/>
      <c r="G24" s="119"/>
      <c r="H24" s="119"/>
      <c r="I24" s="119"/>
      <c r="J24" s="122"/>
      <c r="K24" s="116"/>
      <c r="L24" s="116"/>
      <c r="M24" s="117"/>
      <c r="N24" s="116"/>
    </row>
    <row r="25" spans="1:14" ht="14.1" thickBot="1">
      <c r="A25" s="305"/>
      <c r="B25" s="339"/>
      <c r="C25" s="340"/>
      <c r="D25" s="340"/>
      <c r="E25" s="340"/>
      <c r="F25" s="340"/>
      <c r="G25" s="340"/>
      <c r="H25" s="340"/>
      <c r="I25" s="340"/>
      <c r="J25" s="340"/>
      <c r="K25" s="340"/>
      <c r="L25" s="340"/>
      <c r="M25" s="176"/>
      <c r="N25" s="119"/>
    </row>
    <row r="26" spans="1:14" ht="8.85" customHeight="1" thickBot="1">
      <c r="A26" s="278" t="s">
        <v>57</v>
      </c>
      <c r="B26" s="295"/>
      <c r="C26" s="296"/>
      <c r="D26" s="296"/>
      <c r="E26" s="296"/>
      <c r="F26" s="296"/>
      <c r="G26" s="296"/>
      <c r="H26" s="296"/>
      <c r="I26" s="296"/>
      <c r="J26" s="296"/>
      <c r="K26" s="296"/>
      <c r="L26" s="296"/>
      <c r="M26" s="297"/>
      <c r="N26" s="125"/>
    </row>
    <row r="27" spans="1:14" ht="32.1" customHeight="1" thickBot="1">
      <c r="A27" s="294"/>
      <c r="C27" s="286" t="s">
        <v>42</v>
      </c>
      <c r="D27" s="287"/>
      <c r="E27" s="105" t="e">
        <f ca="1">IF(VLOOKUP($A$2,Table1[[Practice no.]:[1]],31,FALSE)="N/A","",VLOOKUP($A$2,Table1[[Practice no.]:[1]],31,FALSE))</f>
        <v>#VALUE!</v>
      </c>
      <c r="F27" s="286" t="s">
        <v>520</v>
      </c>
      <c r="G27" s="287"/>
      <c r="H27" s="105" t="e">
        <f ca="1">IF(VLOOKUP($A$2,Table1[[Practice no.]:[7]],37,FALSE)="N/A","",VLOOKUP($A$2,Table1[[Practice no.]:[7]],37,FALSE))</f>
        <v>#VALUE!</v>
      </c>
      <c r="M27" s="107"/>
    </row>
    <row r="28" spans="1:14" ht="32.1" customHeight="1" thickBot="1">
      <c r="A28" s="294"/>
      <c r="C28" s="286" t="s">
        <v>44</v>
      </c>
      <c r="D28" s="287"/>
      <c r="E28" s="105" t="e">
        <f ca="1">IF(VLOOKUP($A$2,Table1[[Practice no.]:[2]],32,FALSE)="N/A","",VLOOKUP($A$2,Table1[[Practice no.]:[2]],32,FALSE))</f>
        <v>#VALUE!</v>
      </c>
      <c r="F28" s="286" t="s">
        <v>45</v>
      </c>
      <c r="G28" s="287"/>
      <c r="H28" s="105" t="e">
        <f ca="1">IF(VLOOKUP($A$2,Table1[[Practice no.]:[8]],38,FALSE)="N/A","",VLOOKUP($A$2,Table1[[Practice no.]:[8]],38,FALSE))</f>
        <v>#VALUE!</v>
      </c>
      <c r="M28" s="107"/>
    </row>
    <row r="29" spans="1:14" ht="32.1" customHeight="1" thickBot="1">
      <c r="A29" s="294"/>
      <c r="C29" s="286" t="s">
        <v>46</v>
      </c>
      <c r="D29" s="287"/>
      <c r="E29" s="105" t="e">
        <f ca="1">IF(VLOOKUP($A$2,Table1[[Practice no.]:[3]],33,FALSE)="N/A","",VLOOKUP($A$2,Table1[[Practice no.]:[3]],33,FALSE))</f>
        <v>#VALUE!</v>
      </c>
      <c r="F29" s="286" t="s">
        <v>47</v>
      </c>
      <c r="G29" s="287"/>
      <c r="H29" s="105" t="e">
        <f ca="1">IF(VLOOKUP($A$2,Table1[[Practice no.]:[9]],39,FALSE)="N/A","",VLOOKUP($A$2,Table1[[Practice no.]:[9]],39,FALSE))</f>
        <v>#VALUE!</v>
      </c>
      <c r="M29" s="107"/>
    </row>
    <row r="30" spans="1:14" ht="32.1" customHeight="1" thickBot="1">
      <c r="A30" s="294"/>
      <c r="C30" s="286" t="s">
        <v>48</v>
      </c>
      <c r="D30" s="287"/>
      <c r="E30" s="105" t="e">
        <f ca="1">IF(VLOOKUP($A$2,Table1[[Practice no.]:[4]],34,FALSE)="N/A","",VLOOKUP($A$2,Table1[[Practice no.]:[4]],34,FALSE))</f>
        <v>#VALUE!</v>
      </c>
      <c r="F30" s="286" t="s">
        <v>49</v>
      </c>
      <c r="G30" s="287"/>
      <c r="H30" s="105" t="e">
        <f ca="1">IF(VLOOKUP($A$2,Table1[[Practice no.]:[10]],40,FALSE)="N/A","",VLOOKUP($A$2,Table1[[Practice no.]:[10]],40,FALSE))</f>
        <v>#VALUE!</v>
      </c>
      <c r="M30" s="107"/>
    </row>
    <row r="31" spans="1:14" ht="32.1" customHeight="1" thickBot="1">
      <c r="A31" s="294"/>
      <c r="C31" s="286" t="s">
        <v>50</v>
      </c>
      <c r="D31" s="287"/>
      <c r="E31" s="105" t="e">
        <f ca="1">IF(VLOOKUP($A$2,Table1[[Practice no.]:[5]],35,FALSE)="N/A","",VLOOKUP($A$2,Table1[[Practice no.]:[5]],35,FALSE))</f>
        <v>#VALUE!</v>
      </c>
      <c r="F31" s="286" t="s">
        <v>51</v>
      </c>
      <c r="G31" s="287"/>
      <c r="H31" s="105" t="e">
        <f ca="1">IF(VLOOKUP($A$2,Table1[[Practice no.]:[11]],41,FALSE)="N/A","",VLOOKUP($A$2,Table1[[Practice no.]:[11]],41,FALSE))</f>
        <v>#VALUE!</v>
      </c>
      <c r="M31" s="107"/>
    </row>
    <row r="32" spans="1:14" ht="32.1" customHeight="1" thickBot="1">
      <c r="A32" s="294"/>
      <c r="C32" s="286" t="s">
        <v>52</v>
      </c>
      <c r="D32" s="287"/>
      <c r="E32" s="105" t="e">
        <f ca="1">IF(VLOOKUP($A$2,Table1[[Practice no.]:[6]],36,FALSE)="N/A","",VLOOKUP($A$2,Table1[[Practice no.]:[6]],36,FALSE))</f>
        <v>#VALUE!</v>
      </c>
      <c r="F32" s="286" t="s">
        <v>53</v>
      </c>
      <c r="G32" s="287"/>
      <c r="H32" s="105" t="e">
        <f ca="1">IF(VLOOKUP($A$2,Table1[[Practice no.]:[12]],42,FALSE)="N/A","",VLOOKUP($A$2,Table1[[Practice no.]:[12]],42,FALSE))</f>
        <v>#VALUE!</v>
      </c>
      <c r="M32" s="107"/>
    </row>
    <row r="33" spans="1:14" ht="14.1" thickBot="1">
      <c r="A33" s="279"/>
      <c r="B33" s="288"/>
      <c r="C33" s="289"/>
      <c r="D33" s="289"/>
      <c r="E33" s="289"/>
      <c r="F33" s="289"/>
      <c r="G33" s="289"/>
      <c r="H33" s="289"/>
      <c r="I33" s="289"/>
      <c r="J33" s="289"/>
      <c r="K33" s="289"/>
      <c r="L33" s="289"/>
      <c r="M33" s="290"/>
      <c r="N33" s="125"/>
    </row>
    <row r="34" spans="1:14" ht="252.75" customHeight="1" thickBot="1">
      <c r="A34" s="92" t="s">
        <v>521</v>
      </c>
      <c r="B34" s="291" t="s">
        <v>1050</v>
      </c>
      <c r="C34" s="292"/>
      <c r="D34" s="292"/>
      <c r="E34" s="292"/>
      <c r="F34" s="292"/>
      <c r="G34" s="292"/>
      <c r="H34" s="292"/>
      <c r="I34" s="292"/>
      <c r="J34" s="292"/>
      <c r="K34" s="292"/>
      <c r="L34" s="292"/>
      <c r="M34" s="293"/>
      <c r="N34" s="122"/>
    </row>
    <row r="35" spans="1:14" ht="80.849999999999994" customHeight="1">
      <c r="A35" s="278" t="s">
        <v>523</v>
      </c>
      <c r="B35" s="394" t="s">
        <v>1051</v>
      </c>
      <c r="C35" s="362"/>
      <c r="D35" s="362"/>
      <c r="E35" s="362"/>
      <c r="F35" s="362"/>
      <c r="G35" s="362"/>
      <c r="H35" s="362"/>
      <c r="I35" s="362"/>
      <c r="J35" s="362"/>
      <c r="K35" s="362"/>
      <c r="L35" s="362"/>
      <c r="M35" s="363"/>
      <c r="N35" s="133"/>
    </row>
    <row r="36" spans="1:14" ht="224.85" customHeight="1" thickBot="1">
      <c r="A36" s="279"/>
      <c r="B36" s="364"/>
      <c r="C36" s="365"/>
      <c r="D36" s="365"/>
      <c r="E36" s="365"/>
      <c r="F36" s="365"/>
      <c r="G36" s="365"/>
      <c r="H36" s="365"/>
      <c r="I36" s="365"/>
      <c r="J36" s="365"/>
      <c r="K36" s="365"/>
      <c r="L36" s="365"/>
      <c r="M36" s="366"/>
      <c r="N36" s="133"/>
    </row>
  </sheetData>
  <sheetProtection sheet="1" objects="1" scenarios="1"/>
  <mergeCells count="48">
    <mergeCell ref="B2:M2"/>
    <mergeCell ref="O2:Q2"/>
    <mergeCell ref="S2:U2"/>
    <mergeCell ref="B3:M3"/>
    <mergeCell ref="A4:A14"/>
    <mergeCell ref="B4:M4"/>
    <mergeCell ref="C5:D6"/>
    <mergeCell ref="C7:D8"/>
    <mergeCell ref="F7:G7"/>
    <mergeCell ref="F8:G8"/>
    <mergeCell ref="C9:D10"/>
    <mergeCell ref="G9:H9"/>
    <mergeCell ref="G10:H10"/>
    <mergeCell ref="C11:D12"/>
    <mergeCell ref="F11:G11"/>
    <mergeCell ref="H11:I11"/>
    <mergeCell ref="F12:G12"/>
    <mergeCell ref="H12:I12"/>
    <mergeCell ref="C29:D29"/>
    <mergeCell ref="F29:G29"/>
    <mergeCell ref="B13:M13"/>
    <mergeCell ref="B14:M14"/>
    <mergeCell ref="B26:M26"/>
    <mergeCell ref="C27:D27"/>
    <mergeCell ref="F27:G27"/>
    <mergeCell ref="C28:D28"/>
    <mergeCell ref="F28:G28"/>
    <mergeCell ref="A15:A17"/>
    <mergeCell ref="A18:A19"/>
    <mergeCell ref="B18:M19"/>
    <mergeCell ref="A20:A25"/>
    <mergeCell ref="B22:G22"/>
    <mergeCell ref="B33:M33"/>
    <mergeCell ref="B34:M34"/>
    <mergeCell ref="A35:A36"/>
    <mergeCell ref="B35:M36"/>
    <mergeCell ref="B21:F21"/>
    <mergeCell ref="H21:L21"/>
    <mergeCell ref="B23:G23"/>
    <mergeCell ref="C30:D30"/>
    <mergeCell ref="F30:G30"/>
    <mergeCell ref="C31:D31"/>
    <mergeCell ref="F31:G31"/>
    <mergeCell ref="C32:D32"/>
    <mergeCell ref="F32:G32"/>
    <mergeCell ref="B25:G25"/>
    <mergeCell ref="H25:L25"/>
    <mergeCell ref="A26:A33"/>
  </mergeCells>
  <pageMargins left="0.7" right="0.7" top="0.75" bottom="0.75" header="0.3" footer="0.3"/>
  <headerFooter>
    <oddFooter>&amp;C_x000D_&amp;1#&amp;"Calibri"&amp;8&amp;K000000 INTERNAL. This information is accessible to ADB Management and staff. It may be shared outside ADB with appropriate permission.</oddFooter>
  </headerFooter>
  <drawing r:id="rId1"/>
</worksheet>
</file>

<file path=xl/worksheets/sheet10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4B79957-24E7-467D-B4C8-0C8D7E01791F}">
  <sheetPr codeName="Sheet103"/>
  <dimension ref="A1:U36"/>
  <sheetViews>
    <sheetView zoomScale="70" zoomScaleNormal="70" workbookViewId="0">
      <pane ySplit="2" topLeftCell="A28" activePane="bottomLeft" state="frozen"/>
      <selection pane="bottomLeft" activeCell="A2" sqref="A2"/>
      <selection activeCell="A2" sqref="A2"/>
    </sheetView>
  </sheetViews>
  <sheetFormatPr defaultColWidth="8.85546875" defaultRowHeight="12.95"/>
  <cols>
    <col min="1" max="1" width="15.28515625" style="106" customWidth="1"/>
    <col min="2" max="13" width="11.85546875" style="106" customWidth="1"/>
    <col min="14" max="14" width="5.140625" style="106" customWidth="1"/>
    <col min="15" max="16" width="8.85546875" style="106"/>
    <col min="17" max="17" width="8.85546875" style="106" customWidth="1"/>
    <col min="18" max="18" width="2.28515625" style="106" customWidth="1"/>
    <col min="19" max="16384" width="8.85546875" style="106"/>
  </cols>
  <sheetData>
    <row r="1" spans="1:21" ht="14.1" thickBot="1"/>
    <row r="2" spans="1:21" ht="32.1" customHeight="1" thickBot="1">
      <c r="A2" s="89" t="e" cm="1">
        <f t="array" aca="1" ref="A2" ca="1">MID(CELL("filename",A2),FIND("]",CELL("filename",A2))+1,255)</f>
        <v>#VALUE!</v>
      </c>
      <c r="B2" s="318" t="e">
        <f ca="1">IF(VLOOKUP(A2,'Raw Data'!C6:D154,2,FALSE)="","",VLOOKUP(A2,'Raw Data'!C6:D154,2,FALSE))</f>
        <v>#VALUE!</v>
      </c>
      <c r="C2" s="319"/>
      <c r="D2" s="319"/>
      <c r="E2" s="319"/>
      <c r="F2" s="319"/>
      <c r="G2" s="319"/>
      <c r="H2" s="319"/>
      <c r="I2" s="319"/>
      <c r="J2" s="319"/>
      <c r="K2" s="319"/>
      <c r="L2" s="319"/>
      <c r="M2" s="320"/>
      <c r="N2" s="136"/>
      <c r="O2" s="386" t="str">
        <f>HYPERLINK("#'National level'!A15","Back to National level sheet")</f>
        <v>Back to National level sheet</v>
      </c>
      <c r="P2" s="321"/>
      <c r="Q2" s="321"/>
      <c r="S2" s="387" t="str">
        <f>HYPERLINK("#'Project level'!A21","Back to Project level sheet")</f>
        <v>Back to Project level sheet</v>
      </c>
      <c r="T2" s="387"/>
      <c r="U2" s="387"/>
    </row>
    <row r="3" spans="1:21" ht="174" customHeight="1" thickBot="1">
      <c r="A3" s="90" t="s">
        <v>500</v>
      </c>
      <c r="B3" s="323" t="s">
        <v>1052</v>
      </c>
      <c r="C3" s="324"/>
      <c r="D3" s="324"/>
      <c r="E3" s="324"/>
      <c r="F3" s="324"/>
      <c r="G3" s="324"/>
      <c r="H3" s="324"/>
      <c r="I3" s="324"/>
      <c r="J3" s="324"/>
      <c r="K3" s="324"/>
      <c r="L3" s="324"/>
      <c r="M3" s="325"/>
      <c r="N3" s="122"/>
    </row>
    <row r="4" spans="1:21" ht="14.1" thickBot="1">
      <c r="A4" s="278" t="s">
        <v>502</v>
      </c>
      <c r="B4" s="295"/>
      <c r="C4" s="296"/>
      <c r="D4" s="296"/>
      <c r="E4" s="296"/>
      <c r="F4" s="296"/>
      <c r="G4" s="296"/>
      <c r="H4" s="296"/>
      <c r="I4" s="296"/>
      <c r="J4" s="296"/>
      <c r="K4" s="296"/>
      <c r="L4" s="296"/>
      <c r="M4" s="297"/>
      <c r="N4" s="125"/>
    </row>
    <row r="5" spans="1:21" ht="26.85" customHeight="1" thickBot="1">
      <c r="A5" s="294"/>
      <c r="C5" s="326" t="s">
        <v>77</v>
      </c>
      <c r="D5" s="327"/>
      <c r="E5" s="93" t="s">
        <v>78</v>
      </c>
      <c r="F5" s="93" t="s">
        <v>79</v>
      </c>
      <c r="G5" s="93" t="s">
        <v>80</v>
      </c>
      <c r="H5" s="93" t="s">
        <v>81</v>
      </c>
      <c r="I5" s="93" t="s">
        <v>82</v>
      </c>
      <c r="M5" s="107"/>
    </row>
    <row r="6" spans="1:21" ht="15" thickBot="1">
      <c r="A6" s="294"/>
      <c r="C6" s="328"/>
      <c r="D6" s="329"/>
      <c r="E6" s="94" t="e">
        <f ca="1">IF(VLOOKUP($A$2,Table1[[Practice no.]:[Mt]],3,FALSE)="N/A","",VLOOKUP($A$2,Table1[[Practice no.]:[Mt]],3,FALSE))</f>
        <v>#VALUE!</v>
      </c>
      <c r="F6" s="94" t="e">
        <f ca="1">IF(VLOOKUP($A$2,Table1[[Practice no.]:[F]],4,FALSE)="N/A","",VLOOKUP($A$2,Table1[[Practice no.]:[F]],4,FALSE))</f>
        <v>#VALUE!</v>
      </c>
      <c r="G6" s="94" t="e">
        <f ca="1">IF(VLOOKUP($A$2,Table1[[Practice no.]:[A]],5,FALSE)="N/A","",VLOOKUP($A$2,Table1[[Practice no.]:[A]],5,FALSE))</f>
        <v>#VALUE!</v>
      </c>
      <c r="H6" s="94" t="e">
        <f ca="1">IF(VLOOKUP($A$2,Table1[[Practice no.]:[T]],6,FALSE)="N/A","",VLOOKUP($A$2,Table1[[Practice no.]:[T]],6,FALSE))</f>
        <v>#VALUE!</v>
      </c>
      <c r="I6" s="94" t="e">
        <f ca="1">IF(VLOOKUP($A$2,Table1[[Practice no.]:[PI]],7,FALSE)="N/A","",VLOOKUP($A$2,Table1[[Practice no.]:[PI]],7,FALSE))</f>
        <v>#VALUE!</v>
      </c>
      <c r="M6" s="107"/>
    </row>
    <row r="7" spans="1:21" ht="26.85" customHeight="1" thickBot="1">
      <c r="A7" s="294"/>
      <c r="C7" s="326" t="s">
        <v>83</v>
      </c>
      <c r="D7" s="327"/>
      <c r="E7" s="95" t="s">
        <v>84</v>
      </c>
      <c r="F7" s="330" t="s">
        <v>85</v>
      </c>
      <c r="G7" s="331"/>
      <c r="H7" s="95" t="s">
        <v>86</v>
      </c>
      <c r="I7" s="95" t="s">
        <v>87</v>
      </c>
      <c r="M7" s="107"/>
    </row>
    <row r="8" spans="1:21" ht="15" thickBot="1">
      <c r="A8" s="294"/>
      <c r="C8" s="328"/>
      <c r="D8" s="329"/>
      <c r="E8" s="94" t="e">
        <f ca="1">IF(VLOOKUP($A$2,Table1[[Practice no.]:[LR]],8,FALSE)="N/A","",VLOOKUP(A$2,Table1[[Practice no.]:[LR]],8,FALSE))</f>
        <v>#VALUE!</v>
      </c>
      <c r="F8" s="311" t="e">
        <f ca="1">IF(VLOOKUP($A$2,Table1[[Practice no.]:[PH]],9,FALSE)="N/A","",VLOOKUP($A$2,Table1[[Practice no.]:[PH]],9,FALSE))</f>
        <v>#VALUE!</v>
      </c>
      <c r="G8" s="312"/>
      <c r="H8" s="94" t="e">
        <f ca="1">IF(VLOOKUP($A$2,Table1[[Practice no.]:[EH]],10,FALSE)="N/A","",VLOOKUP($A$2,Table1[[Practice no.]:[EH]],10,FALSE))</f>
        <v>#VALUE!</v>
      </c>
      <c r="I8" s="94" t="e">
        <f ca="1">IF(VLOOKUP($A$2,Table1[[Practice no.]:[UR]],11,FALSE)="N/A","",VLOOKUP($A$2,Table1[[Practice no.]:[UR]],11,FALSE))</f>
        <v>#VALUE!</v>
      </c>
      <c r="M8" s="107"/>
    </row>
    <row r="9" spans="1:21" ht="26.85" customHeight="1" thickBot="1">
      <c r="A9" s="294"/>
      <c r="C9" s="332" t="s">
        <v>88</v>
      </c>
      <c r="D9" s="333"/>
      <c r="E9" s="95" t="s">
        <v>89</v>
      </c>
      <c r="F9" s="95" t="s">
        <v>90</v>
      </c>
      <c r="G9" s="330" t="s">
        <v>91</v>
      </c>
      <c r="H9" s="331"/>
      <c r="I9" s="95" t="s">
        <v>92</v>
      </c>
      <c r="M9" s="107"/>
    </row>
    <row r="10" spans="1:21" ht="15" thickBot="1">
      <c r="A10" s="294"/>
      <c r="C10" s="334"/>
      <c r="D10" s="335"/>
      <c r="E10" s="94" t="e">
        <f ca="1">IF(VLOOKUP($A$2,Table1[[Practice no.]:[P]],12,FALSE)="N/A","",VLOOKUP($A$2,Table1[[Practice no.]:[P]],12,FALSE))</f>
        <v>#VALUE!</v>
      </c>
      <c r="F10" s="94" t="e">
        <f ca="1">IF(VLOOKUP($A$2,Table1[[Practice no.]:[D]],13,FALSE)="N/A","",VLOOKUP($A$2,Table1[[Practice no.]:[D]],13,FALSE))</f>
        <v>#VALUE!</v>
      </c>
      <c r="G10" s="313" t="e">
        <f ca="1">IF(VLOOKUP($A$2,Table1[[Practice no.]:[C]],14,FALSE)="N/A","",VLOOKUP($A$2,Table1[[Practice no.]:[C]],14,FALSE))</f>
        <v>#VALUE!</v>
      </c>
      <c r="H10" s="314"/>
      <c r="I10" s="96" t="e">
        <f ca="1">IF(VLOOKUP($A$2,Table1[[Practice no.]:[M]],15,FALSE)="N/A","",VLOOKUP($A$2,Table1[[Practice no.]:[M]],15,FALSE))</f>
        <v>#VALUE!</v>
      </c>
      <c r="M10" s="107"/>
    </row>
    <row r="11" spans="1:21" ht="14.1" customHeight="1" thickBot="1">
      <c r="A11" s="294"/>
      <c r="C11" s="332" t="s">
        <v>93</v>
      </c>
      <c r="D11" s="333"/>
      <c r="E11" s="95" t="s">
        <v>94</v>
      </c>
      <c r="F11" s="330" t="s">
        <v>95</v>
      </c>
      <c r="G11" s="331"/>
      <c r="H11" s="330" t="s">
        <v>96</v>
      </c>
      <c r="I11" s="331"/>
      <c r="M11" s="107"/>
    </row>
    <row r="12" spans="1:21" ht="15" thickBot="1">
      <c r="A12" s="294"/>
      <c r="C12" s="334"/>
      <c r="D12" s="335"/>
      <c r="E12" s="94" t="e">
        <f ca="1">IF(VLOOKUP($A$2,Table1[[Practice no.]:[In]],16,FALSE)="N/A","",VLOOKUP($A$2,Table1[[Practice no.]:[In]],16,FALSE))</f>
        <v>#VALUE!</v>
      </c>
      <c r="F12" s="311" t="e">
        <f ca="1">IF(VLOOKUP($A$2,Table1[[Practice no.]:[Pr]],17,FALSE)="N/A","",VLOOKUP($A$2,Table1[[Practice no.]:[Pr]],17,FALSE))</f>
        <v>#VALUE!</v>
      </c>
      <c r="G12" s="312"/>
      <c r="H12" s="313" t="e">
        <f ca="1">IF(VLOOKUP($A$2,Table1[[Practice no.]:[Tr]],18,FALSE)="N/A","",VLOOKUP($A$2,Table1[[Practice no.]:[Tr]],18,FALSE))</f>
        <v>#VALUE!</v>
      </c>
      <c r="I12" s="314"/>
      <c r="M12" s="107"/>
    </row>
    <row r="13" spans="1:21">
      <c r="A13" s="294"/>
      <c r="B13" s="315"/>
      <c r="C13" s="316"/>
      <c r="D13" s="316"/>
      <c r="E13" s="316"/>
      <c r="F13" s="316"/>
      <c r="G13" s="316"/>
      <c r="H13" s="316"/>
      <c r="I13" s="316"/>
      <c r="J13" s="316"/>
      <c r="K13" s="316"/>
      <c r="L13" s="316"/>
      <c r="M13" s="317"/>
      <c r="N13" s="125"/>
    </row>
    <row r="14" spans="1:21" ht="14.1" thickBot="1">
      <c r="A14" s="279"/>
      <c r="B14" s="288"/>
      <c r="C14" s="289"/>
      <c r="D14" s="289"/>
      <c r="E14" s="289"/>
      <c r="F14" s="289"/>
      <c r="G14" s="289"/>
      <c r="H14" s="289"/>
      <c r="I14" s="289"/>
      <c r="J14" s="289"/>
      <c r="K14" s="289"/>
      <c r="L14" s="289"/>
      <c r="M14" s="290"/>
      <c r="N14" s="125"/>
    </row>
    <row r="15" spans="1:21">
      <c r="A15" s="278" t="s">
        <v>503</v>
      </c>
      <c r="B15" s="97">
        <v>1</v>
      </c>
      <c r="C15" s="97">
        <v>2</v>
      </c>
      <c r="D15" s="97">
        <v>3</v>
      </c>
      <c r="E15" s="98">
        <v>4</v>
      </c>
      <c r="F15" s="98">
        <v>5</v>
      </c>
      <c r="G15" s="98">
        <v>6</v>
      </c>
      <c r="H15" s="99">
        <v>7</v>
      </c>
      <c r="I15" s="99">
        <v>8</v>
      </c>
      <c r="J15" s="99">
        <v>9</v>
      </c>
      <c r="K15" s="100">
        <v>10</v>
      </c>
      <c r="L15" s="100">
        <v>11</v>
      </c>
      <c r="M15" s="100">
        <v>12</v>
      </c>
      <c r="N15" s="137"/>
    </row>
    <row r="16" spans="1:21" ht="17.100000000000001" thickBot="1">
      <c r="A16" s="294"/>
      <c r="B16" s="101" t="s">
        <v>504</v>
      </c>
      <c r="C16" s="101" t="s">
        <v>505</v>
      </c>
      <c r="D16" s="101" t="s">
        <v>506</v>
      </c>
      <c r="E16" s="102" t="s">
        <v>507</v>
      </c>
      <c r="F16" s="102" t="s">
        <v>508</v>
      </c>
      <c r="G16" s="102" t="s">
        <v>509</v>
      </c>
      <c r="H16" s="103" t="s">
        <v>510</v>
      </c>
      <c r="I16" s="103" t="s">
        <v>511</v>
      </c>
      <c r="J16" s="103" t="s">
        <v>512</v>
      </c>
      <c r="K16" s="104" t="s">
        <v>513</v>
      </c>
      <c r="L16" s="104" t="s">
        <v>514</v>
      </c>
      <c r="M16" s="104" t="s">
        <v>515</v>
      </c>
      <c r="N16" s="137"/>
    </row>
    <row r="17" spans="1:14" ht="23.1" customHeight="1" thickBot="1">
      <c r="A17" s="279"/>
      <c r="B17" s="112" t="e">
        <f ca="1">IF(VLOOKUP($A$2,Table1[[Practice no.]:[ 1 C02]],19,FALSE)="N/A","",VLOOKUP(VLOOKUP($A$2,Table1[[Practice no.]:[ 1 C02]],19,FALSE),List!$A$2:$B$3,2,FALSE))</f>
        <v>#VALUE!</v>
      </c>
      <c r="C17" s="112" t="e">
        <f ca="1">IF(VLOOKUP($A$2,Table1[[Practice no.]:[2 Res]],20,FALSE)="N/A","",VLOOKUP(VLOOKUP($A$2,Table1[[Practice no.]:[2 Res]],20,FALSE),List!$A$2:$B$3,2,FALSE))</f>
        <v>#VALUE!</v>
      </c>
      <c r="D17" s="112" t="e">
        <f ca="1">IF(VLOOKUP($A$2,Table1[[Practice no.]:[3 W&amp;L]],21,FALSE)="N/A","",VLOOKUP(VLOOKUP($A$2,Table1[[Practice no.]:[3 W&amp;L]],21,FALSE),List!$A$2:$B$3,2,FALSE))</f>
        <v>#VALUE!</v>
      </c>
      <c r="E17" s="112" t="e">
        <f ca="1">IF(VLOOKUP($A$2,Table1[[Practice no.]:[4 
Pol]],22,FALSE)="N/A","",VLOOKUP(VLOOKUP($A$2,Table1[[Practice no.]:[4 
Pol]],22,FALSE),List!$A$2:$B$3,2,FALSE))</f>
        <v>#VALUE!</v>
      </c>
      <c r="F17" s="112" t="e">
        <f ca="1">IF(VLOOKUP($A$2,Table1[[Practice no.]:[5 QoL]],23,FALSE)="N/A","",VLOOKUP(VLOOKUP($A$2,Table1[[Practice no.]:[5 QoL]],23,FALSE),List!$A$2:$B$3,2,FALSE))</f>
        <v>#VALUE!</v>
      </c>
      <c r="G17" s="112" t="e">
        <f ca="1">IF(VLOOKUP($A$2,Table1[[Practice no.]:[6 
Bio]],24,FALSE)="N/A","",VLOOKUP(VLOOKUP($A$2,Table1[[Practice no.]:[6 
Bio]],24,FALSE),List!$A$2:$B$3,2,FALSE))</f>
        <v>#VALUE!</v>
      </c>
      <c r="H17" s="112" t="e">
        <f ca="1">IF(VLOOKUP($A$2,Table1[[Practice no.]:[7 
Dis]],25,FALSE)="N/A","",VLOOKUP(VLOOKUP($A$2,Table1[[Practice no.]:[7 
Dis]],25,FALSE),List!$A$2:$B$3,2,FALSE))</f>
        <v>#VALUE!</v>
      </c>
      <c r="I17" s="112" t="e">
        <f ca="1">IF(VLOOKUP($A$2,Table1[[Practice no.]:[8 
Mat]],26,FALSE)="N/A","",VLOOKUP(VLOOKUP($A$2,Table1[[Practice no.]:[8 
Mat]],26,FALSE),List!$A$2:$B$3,2,FALSE))</f>
        <v>#VALUE!</v>
      </c>
      <c r="J17" s="112" t="e">
        <f ca="1">IF(VLOOKUP($A$2,Table1[[Practice no.]:[9 
Inc]],27,FALSE)="N/A","",VLOOKUP(VLOOKUP($A$2,Table1[[Practice no.]:[9 
Inc]],27,FALSE),List!$A$2:$B$3,2,FALSE))</f>
        <v>#VALUE!</v>
      </c>
      <c r="K17" s="112" t="e">
        <f ca="1">IF(VLOOKUP($A$2,Table1[[Practice no.]:[10 Con]],28,FALSE)="N/A","",VLOOKUP(VLOOKUP($A$2,Table1[[Practice no.]:[10 Con]],28,FALSE),List!$A$2:$B$3,2,FALSE))</f>
        <v>#VALUE!</v>
      </c>
      <c r="L17" s="112" t="e">
        <f ca="1">IF(VLOOKUP($A$2,Table1[[Practice no.]:[11 Saf]],29,FALSE)="N/A","",VLOOKUP(VLOOKUP($A$2,Table1[[Practice no.]:[11 Saf]],29,FALSE),List!$A$2:$B$3,2,FALSE))</f>
        <v>#VALUE!</v>
      </c>
      <c r="M17" s="112" t="e">
        <f ca="1">IF(VLOOKUP($A$2,Table1[[Practice no.]:[12 Aff]],30,FALSE)="N/A","",VLOOKUP(VLOOKUP($A$2,Table1[[Practice no.]:[12 Aff]],30,FALSE),List!$A$2:$B$3,2,FALSE))</f>
        <v>#VALUE!</v>
      </c>
      <c r="N17" s="138"/>
    </row>
    <row r="18" spans="1:14" ht="198.75" customHeight="1">
      <c r="A18" s="278" t="s">
        <v>516</v>
      </c>
      <c r="B18" s="298" t="s">
        <v>1053</v>
      </c>
      <c r="C18" s="299"/>
      <c r="D18" s="299"/>
      <c r="E18" s="299"/>
      <c r="F18" s="299"/>
      <c r="G18" s="299"/>
      <c r="H18" s="299"/>
      <c r="I18" s="299"/>
      <c r="J18" s="299"/>
      <c r="K18" s="299"/>
      <c r="L18" s="299"/>
      <c r="M18" s="300"/>
      <c r="N18" s="133"/>
    </row>
    <row r="19" spans="1:14" ht="110.1" customHeight="1" thickBot="1">
      <c r="A19" s="279"/>
      <c r="B19" s="301"/>
      <c r="C19" s="302"/>
      <c r="D19" s="302"/>
      <c r="E19" s="302"/>
      <c r="F19" s="302"/>
      <c r="G19" s="302"/>
      <c r="H19" s="302"/>
      <c r="I19" s="302"/>
      <c r="J19" s="302"/>
      <c r="K19" s="302"/>
      <c r="L19" s="302"/>
      <c r="M19" s="303"/>
      <c r="N19" s="133"/>
    </row>
    <row r="20" spans="1:14" ht="167.1" customHeight="1">
      <c r="A20" s="304" t="s">
        <v>518</v>
      </c>
      <c r="B20" s="120"/>
      <c r="C20" s="121"/>
      <c r="D20" s="121"/>
      <c r="E20" s="121"/>
      <c r="F20" s="121"/>
      <c r="G20" s="121"/>
      <c r="H20" s="121"/>
      <c r="I20" s="121"/>
      <c r="J20" s="121"/>
      <c r="K20" s="121"/>
      <c r="L20" s="121"/>
      <c r="M20" s="124"/>
      <c r="N20" s="134"/>
    </row>
    <row r="21" spans="1:14">
      <c r="A21" s="338"/>
      <c r="B21" s="390" t="s">
        <v>642</v>
      </c>
      <c r="C21" s="388"/>
      <c r="D21" s="388"/>
      <c r="E21" s="388"/>
      <c r="F21" s="388"/>
      <c r="G21" s="177"/>
      <c r="H21" s="388" t="s">
        <v>1054</v>
      </c>
      <c r="I21" s="388"/>
      <c r="J21" s="388"/>
      <c r="K21" s="388"/>
      <c r="L21" s="388"/>
      <c r="M21" s="178"/>
      <c r="N21" s="127"/>
    </row>
    <row r="22" spans="1:14" ht="210" customHeight="1">
      <c r="A22" s="338"/>
      <c r="B22" s="336"/>
      <c r="C22" s="337"/>
      <c r="D22" s="337"/>
      <c r="E22" s="337"/>
      <c r="F22" s="337"/>
      <c r="G22" s="337"/>
      <c r="H22" s="119"/>
      <c r="J22" s="122"/>
      <c r="K22" s="116"/>
      <c r="L22" s="116"/>
      <c r="M22" s="117"/>
      <c r="N22" s="116"/>
    </row>
    <row r="23" spans="1:14">
      <c r="A23" s="338"/>
      <c r="B23" s="336" t="s">
        <v>642</v>
      </c>
      <c r="C23" s="337"/>
      <c r="D23" s="337"/>
      <c r="E23" s="337"/>
      <c r="F23" s="337"/>
      <c r="G23" s="337"/>
      <c r="H23" s="337" t="s">
        <v>1055</v>
      </c>
      <c r="I23" s="337"/>
      <c r="J23" s="337"/>
      <c r="K23" s="337"/>
      <c r="L23" s="337"/>
      <c r="M23" s="123"/>
      <c r="N23" s="116"/>
    </row>
    <row r="24" spans="1:14">
      <c r="A24" s="338"/>
      <c r="B24" s="118"/>
      <c r="C24" s="119"/>
      <c r="D24" s="119"/>
      <c r="E24" s="119"/>
      <c r="F24" s="119"/>
      <c r="G24" s="119"/>
      <c r="H24" s="119"/>
      <c r="I24" s="119"/>
      <c r="J24" s="122"/>
      <c r="K24" s="116"/>
      <c r="L24" s="116"/>
      <c r="M24" s="117"/>
      <c r="N24" s="116"/>
    </row>
    <row r="25" spans="1:14" ht="14.1" thickBot="1">
      <c r="A25" s="305"/>
      <c r="B25" s="339"/>
      <c r="C25" s="340"/>
      <c r="D25" s="340"/>
      <c r="E25" s="340"/>
      <c r="F25" s="340"/>
      <c r="G25" s="340"/>
      <c r="H25" s="340"/>
      <c r="I25" s="340"/>
      <c r="J25" s="340"/>
      <c r="K25" s="340"/>
      <c r="L25" s="340"/>
      <c r="M25" s="176"/>
      <c r="N25" s="119"/>
    </row>
    <row r="26" spans="1:14" ht="8.85" customHeight="1" thickBot="1">
      <c r="A26" s="278" t="s">
        <v>57</v>
      </c>
      <c r="B26" s="295"/>
      <c r="C26" s="296"/>
      <c r="D26" s="296"/>
      <c r="E26" s="296"/>
      <c r="F26" s="296"/>
      <c r="G26" s="296"/>
      <c r="H26" s="296"/>
      <c r="I26" s="296"/>
      <c r="J26" s="296"/>
      <c r="K26" s="296"/>
      <c r="L26" s="296"/>
      <c r="M26" s="297"/>
      <c r="N26" s="125"/>
    </row>
    <row r="27" spans="1:14" ht="32.1" customHeight="1" thickBot="1">
      <c r="A27" s="294"/>
      <c r="C27" s="286" t="s">
        <v>42</v>
      </c>
      <c r="D27" s="287"/>
      <c r="E27" s="105" t="e">
        <f ca="1">IF(VLOOKUP($A$2,Table1[[Practice no.]:[1]],31,FALSE)="N/A","",VLOOKUP($A$2,Table1[[Practice no.]:[1]],31,FALSE))</f>
        <v>#VALUE!</v>
      </c>
      <c r="F27" s="286" t="s">
        <v>520</v>
      </c>
      <c r="G27" s="287"/>
      <c r="H27" s="105" t="e">
        <f ca="1">IF(VLOOKUP($A$2,Table1[[Practice no.]:[7]],37,FALSE)="N/A","",VLOOKUP($A$2,Table1[[Practice no.]:[7]],37,FALSE))</f>
        <v>#VALUE!</v>
      </c>
      <c r="M27" s="107"/>
    </row>
    <row r="28" spans="1:14" ht="32.1" customHeight="1" thickBot="1">
      <c r="A28" s="294"/>
      <c r="C28" s="286" t="s">
        <v>44</v>
      </c>
      <c r="D28" s="287"/>
      <c r="E28" s="105" t="e">
        <f ca="1">IF(VLOOKUP($A$2,Table1[[Practice no.]:[2]],32,FALSE)="N/A","",VLOOKUP($A$2,Table1[[Practice no.]:[2]],32,FALSE))</f>
        <v>#VALUE!</v>
      </c>
      <c r="F28" s="286" t="s">
        <v>45</v>
      </c>
      <c r="G28" s="287"/>
      <c r="H28" s="105" t="e">
        <f ca="1">IF(VLOOKUP($A$2,Table1[[Practice no.]:[8]],38,FALSE)="N/A","",VLOOKUP($A$2,Table1[[Practice no.]:[8]],38,FALSE))</f>
        <v>#VALUE!</v>
      </c>
      <c r="M28" s="107"/>
    </row>
    <row r="29" spans="1:14" ht="32.1" customHeight="1" thickBot="1">
      <c r="A29" s="294"/>
      <c r="C29" s="286" t="s">
        <v>46</v>
      </c>
      <c r="D29" s="287"/>
      <c r="E29" s="105" t="e">
        <f ca="1">IF(VLOOKUP($A$2,Table1[[Practice no.]:[3]],33,FALSE)="N/A","",VLOOKUP($A$2,Table1[[Practice no.]:[3]],33,FALSE))</f>
        <v>#VALUE!</v>
      </c>
      <c r="F29" s="286" t="s">
        <v>47</v>
      </c>
      <c r="G29" s="287"/>
      <c r="H29" s="105" t="e">
        <f ca="1">IF(VLOOKUP($A$2,Table1[[Practice no.]:[9]],39,FALSE)="N/A","",VLOOKUP($A$2,Table1[[Practice no.]:[9]],39,FALSE))</f>
        <v>#VALUE!</v>
      </c>
      <c r="M29" s="107"/>
    </row>
    <row r="30" spans="1:14" ht="32.1" customHeight="1" thickBot="1">
      <c r="A30" s="294"/>
      <c r="C30" s="286" t="s">
        <v>48</v>
      </c>
      <c r="D30" s="287"/>
      <c r="E30" s="105" t="e">
        <f ca="1">IF(VLOOKUP($A$2,Table1[[Practice no.]:[4]],34,FALSE)="N/A","",VLOOKUP($A$2,Table1[[Practice no.]:[4]],34,FALSE))</f>
        <v>#VALUE!</v>
      </c>
      <c r="F30" s="286" t="s">
        <v>49</v>
      </c>
      <c r="G30" s="287"/>
      <c r="H30" s="105" t="e">
        <f ca="1">IF(VLOOKUP($A$2,Table1[[Practice no.]:[10]],40,FALSE)="N/A","",VLOOKUP($A$2,Table1[[Practice no.]:[10]],40,FALSE))</f>
        <v>#VALUE!</v>
      </c>
      <c r="M30" s="107"/>
    </row>
    <row r="31" spans="1:14" ht="32.1" customHeight="1" thickBot="1">
      <c r="A31" s="294"/>
      <c r="C31" s="286" t="s">
        <v>50</v>
      </c>
      <c r="D31" s="287"/>
      <c r="E31" s="105" t="e">
        <f ca="1">IF(VLOOKUP($A$2,Table1[[Practice no.]:[5]],35,FALSE)="N/A","",VLOOKUP($A$2,Table1[[Practice no.]:[5]],35,FALSE))</f>
        <v>#VALUE!</v>
      </c>
      <c r="F31" s="286" t="s">
        <v>51</v>
      </c>
      <c r="G31" s="287"/>
      <c r="H31" s="105" t="e">
        <f ca="1">IF(VLOOKUP($A$2,Table1[[Practice no.]:[11]],41,FALSE)="N/A","",VLOOKUP($A$2,Table1[[Practice no.]:[11]],41,FALSE))</f>
        <v>#VALUE!</v>
      </c>
      <c r="M31" s="107"/>
    </row>
    <row r="32" spans="1:14" ht="32.1" customHeight="1" thickBot="1">
      <c r="A32" s="294"/>
      <c r="C32" s="286" t="s">
        <v>52</v>
      </c>
      <c r="D32" s="287"/>
      <c r="E32" s="105" t="e">
        <f ca="1">IF(VLOOKUP($A$2,Table1[[Practice no.]:[6]],36,FALSE)="N/A","",VLOOKUP($A$2,Table1[[Practice no.]:[6]],36,FALSE))</f>
        <v>#VALUE!</v>
      </c>
      <c r="F32" s="286" t="s">
        <v>53</v>
      </c>
      <c r="G32" s="287"/>
      <c r="H32" s="105" t="e">
        <f ca="1">IF(VLOOKUP($A$2,Table1[[Practice no.]:[12]],42,FALSE)="N/A","",VLOOKUP($A$2,Table1[[Practice no.]:[12]],42,FALSE))</f>
        <v>#VALUE!</v>
      </c>
      <c r="M32" s="107"/>
    </row>
    <row r="33" spans="1:14" ht="14.1" thickBot="1">
      <c r="A33" s="279"/>
      <c r="B33" s="288"/>
      <c r="C33" s="289"/>
      <c r="D33" s="289"/>
      <c r="E33" s="289"/>
      <c r="F33" s="289"/>
      <c r="G33" s="289"/>
      <c r="H33" s="289"/>
      <c r="I33" s="289"/>
      <c r="J33" s="289"/>
      <c r="K33" s="289"/>
      <c r="L33" s="289"/>
      <c r="M33" s="290"/>
      <c r="N33" s="125"/>
    </row>
    <row r="34" spans="1:14" ht="252.75" customHeight="1" thickBot="1">
      <c r="A34" s="92" t="s">
        <v>521</v>
      </c>
      <c r="B34" s="291" t="s">
        <v>1056</v>
      </c>
      <c r="C34" s="292"/>
      <c r="D34" s="292"/>
      <c r="E34" s="292"/>
      <c r="F34" s="292"/>
      <c r="G34" s="292"/>
      <c r="H34" s="292"/>
      <c r="I34" s="292"/>
      <c r="J34" s="292"/>
      <c r="K34" s="292"/>
      <c r="L34" s="292"/>
      <c r="M34" s="293"/>
      <c r="N34" s="122"/>
    </row>
    <row r="35" spans="1:14" ht="80.849999999999994" customHeight="1">
      <c r="A35" s="278" t="s">
        <v>523</v>
      </c>
      <c r="B35" s="394" t="s">
        <v>1057</v>
      </c>
      <c r="C35" s="362"/>
      <c r="D35" s="362"/>
      <c r="E35" s="362"/>
      <c r="F35" s="362"/>
      <c r="G35" s="362"/>
      <c r="H35" s="362"/>
      <c r="I35" s="362"/>
      <c r="J35" s="362"/>
      <c r="K35" s="362"/>
      <c r="L35" s="362"/>
      <c r="M35" s="363"/>
      <c r="N35" s="133"/>
    </row>
    <row r="36" spans="1:14" ht="224.85" customHeight="1" thickBot="1">
      <c r="A36" s="279"/>
      <c r="B36" s="364"/>
      <c r="C36" s="365"/>
      <c r="D36" s="365"/>
      <c r="E36" s="365"/>
      <c r="F36" s="365"/>
      <c r="G36" s="365"/>
      <c r="H36" s="365"/>
      <c r="I36" s="365"/>
      <c r="J36" s="365"/>
      <c r="K36" s="365"/>
      <c r="L36" s="365"/>
      <c r="M36" s="366"/>
      <c r="N36" s="133"/>
    </row>
  </sheetData>
  <sheetProtection sheet="1" objects="1" scenarios="1"/>
  <mergeCells count="49">
    <mergeCell ref="B2:M2"/>
    <mergeCell ref="O2:Q2"/>
    <mergeCell ref="S2:U2"/>
    <mergeCell ref="B3:M3"/>
    <mergeCell ref="A4:A14"/>
    <mergeCell ref="B4:M4"/>
    <mergeCell ref="C5:D6"/>
    <mergeCell ref="C7:D8"/>
    <mergeCell ref="F7:G7"/>
    <mergeCell ref="F8:G8"/>
    <mergeCell ref="C9:D10"/>
    <mergeCell ref="G9:H9"/>
    <mergeCell ref="G10:H10"/>
    <mergeCell ref="C11:D12"/>
    <mergeCell ref="F11:G11"/>
    <mergeCell ref="H11:I11"/>
    <mergeCell ref="F12:G12"/>
    <mergeCell ref="H12:I12"/>
    <mergeCell ref="A20:A25"/>
    <mergeCell ref="B21:F21"/>
    <mergeCell ref="H21:L21"/>
    <mergeCell ref="B22:G22"/>
    <mergeCell ref="B23:G23"/>
    <mergeCell ref="B13:M13"/>
    <mergeCell ref="B14:M14"/>
    <mergeCell ref="A15:A17"/>
    <mergeCell ref="A18:A19"/>
    <mergeCell ref="B18:M19"/>
    <mergeCell ref="F27:G27"/>
    <mergeCell ref="C28:D28"/>
    <mergeCell ref="F28:G28"/>
    <mergeCell ref="C29:D29"/>
    <mergeCell ref="F29:G29"/>
    <mergeCell ref="B33:M33"/>
    <mergeCell ref="B34:M34"/>
    <mergeCell ref="A35:A36"/>
    <mergeCell ref="B35:M36"/>
    <mergeCell ref="H23:L23"/>
    <mergeCell ref="C30:D30"/>
    <mergeCell ref="F30:G30"/>
    <mergeCell ref="C31:D31"/>
    <mergeCell ref="F31:G31"/>
    <mergeCell ref="C32:D32"/>
    <mergeCell ref="F32:G32"/>
    <mergeCell ref="B25:G25"/>
    <mergeCell ref="H25:L25"/>
    <mergeCell ref="A26:A33"/>
    <mergeCell ref="B26:M26"/>
    <mergeCell ref="C27:D27"/>
  </mergeCells>
  <pageMargins left="0.7" right="0.7" top="0.75" bottom="0.75" header="0.3" footer="0.3"/>
  <headerFooter>
    <oddFooter>&amp;C_x000D_&amp;1#&amp;"Calibri"&amp;8&amp;K000000 INTERNAL. This information is accessible to ADB Management and staff. It may be shared outside ADB with appropriate permission.</oddFooter>
  </headerFooter>
  <drawing r:id="rId1"/>
</worksheet>
</file>

<file path=xl/worksheets/sheet10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05EA1FE-C8BA-4815-83F9-5D6067691398}">
  <sheetPr codeName="Sheet104"/>
  <dimension ref="A1:U36"/>
  <sheetViews>
    <sheetView zoomScale="70" zoomScaleNormal="70" workbookViewId="0">
      <pane ySplit="2" topLeftCell="A30" activePane="bottomLeft" state="frozen"/>
      <selection pane="bottomLeft" activeCell="A2" sqref="A2"/>
      <selection activeCell="A2" sqref="A2"/>
    </sheetView>
  </sheetViews>
  <sheetFormatPr defaultColWidth="8.85546875" defaultRowHeight="12.95"/>
  <cols>
    <col min="1" max="1" width="15.28515625" style="106" customWidth="1"/>
    <col min="2" max="13" width="11.85546875" style="106" customWidth="1"/>
    <col min="14" max="14" width="5.140625" style="106" customWidth="1"/>
    <col min="15" max="16" width="8.85546875" style="106"/>
    <col min="17" max="17" width="8.85546875" style="106" customWidth="1"/>
    <col min="18" max="18" width="2.28515625" style="106" customWidth="1"/>
    <col min="19" max="16384" width="8.85546875" style="106"/>
  </cols>
  <sheetData>
    <row r="1" spans="1:21" ht="14.1" thickBot="1"/>
    <row r="2" spans="1:21" ht="32.1" customHeight="1" thickBot="1">
      <c r="A2" s="89" t="e" cm="1">
        <f t="array" aca="1" ref="A2" ca="1">MID(CELL("filename",A2),FIND("]",CELL("filename",A2))+1,255)</f>
        <v>#VALUE!</v>
      </c>
      <c r="B2" s="318" t="e">
        <f ca="1">IF(VLOOKUP(A2,'Raw Data'!C6:D154,2,FALSE)="","",VLOOKUP(A2,'Raw Data'!C6:D154,2,FALSE))</f>
        <v>#VALUE!</v>
      </c>
      <c r="C2" s="319"/>
      <c r="D2" s="319"/>
      <c r="E2" s="319"/>
      <c r="F2" s="319"/>
      <c r="G2" s="319"/>
      <c r="H2" s="319"/>
      <c r="I2" s="319"/>
      <c r="J2" s="319"/>
      <c r="K2" s="319"/>
      <c r="L2" s="319"/>
      <c r="M2" s="320"/>
      <c r="N2" s="136"/>
      <c r="O2" s="386" t="str">
        <f>HYPERLINK("#'National level'!A15","Back to National level sheet")</f>
        <v>Back to National level sheet</v>
      </c>
      <c r="P2" s="321"/>
      <c r="Q2" s="321"/>
      <c r="S2" s="387" t="str">
        <f>HYPERLINK("#'Project level'!A21","Back to Project level sheet")</f>
        <v>Back to Project level sheet</v>
      </c>
      <c r="T2" s="387"/>
      <c r="U2" s="387"/>
    </row>
    <row r="3" spans="1:21" ht="218.85" customHeight="1" thickBot="1">
      <c r="A3" s="90" t="s">
        <v>500</v>
      </c>
      <c r="B3" s="323" t="s">
        <v>1058</v>
      </c>
      <c r="C3" s="324"/>
      <c r="D3" s="324"/>
      <c r="E3" s="324"/>
      <c r="F3" s="324"/>
      <c r="G3" s="324"/>
      <c r="H3" s="324"/>
      <c r="I3" s="324"/>
      <c r="J3" s="324"/>
      <c r="K3" s="324"/>
      <c r="L3" s="324"/>
      <c r="M3" s="325"/>
      <c r="N3" s="122"/>
    </row>
    <row r="4" spans="1:21" ht="14.1" thickBot="1">
      <c r="A4" s="278" t="s">
        <v>502</v>
      </c>
      <c r="B4" s="295"/>
      <c r="C4" s="296"/>
      <c r="D4" s="296"/>
      <c r="E4" s="296"/>
      <c r="F4" s="296"/>
      <c r="G4" s="296"/>
      <c r="H4" s="296"/>
      <c r="I4" s="296"/>
      <c r="J4" s="296"/>
      <c r="K4" s="296"/>
      <c r="L4" s="296"/>
      <c r="M4" s="297"/>
      <c r="N4" s="125"/>
    </row>
    <row r="5" spans="1:21" ht="26.85" customHeight="1" thickBot="1">
      <c r="A5" s="294"/>
      <c r="C5" s="326" t="s">
        <v>77</v>
      </c>
      <c r="D5" s="327"/>
      <c r="E5" s="93" t="s">
        <v>78</v>
      </c>
      <c r="F5" s="93" t="s">
        <v>79</v>
      </c>
      <c r="G5" s="93" t="s">
        <v>80</v>
      </c>
      <c r="H5" s="93" t="s">
        <v>81</v>
      </c>
      <c r="I5" s="93" t="s">
        <v>82</v>
      </c>
      <c r="M5" s="107"/>
    </row>
    <row r="6" spans="1:21" ht="15" thickBot="1">
      <c r="A6" s="294"/>
      <c r="C6" s="328"/>
      <c r="D6" s="329"/>
      <c r="E6" s="94" t="e">
        <f ca="1">IF(VLOOKUP($A$2,Table1[[Practice no.]:[Mt]],3,FALSE)="N/A","",VLOOKUP($A$2,Table1[[Practice no.]:[Mt]],3,FALSE))</f>
        <v>#VALUE!</v>
      </c>
      <c r="F6" s="94" t="e">
        <f ca="1">IF(VLOOKUP($A$2,Table1[[Practice no.]:[F]],4,FALSE)="N/A","",VLOOKUP($A$2,Table1[[Practice no.]:[F]],4,FALSE))</f>
        <v>#VALUE!</v>
      </c>
      <c r="G6" s="94" t="e">
        <f ca="1">IF(VLOOKUP($A$2,Table1[[Practice no.]:[A]],5,FALSE)="N/A","",VLOOKUP($A$2,Table1[[Practice no.]:[A]],5,FALSE))</f>
        <v>#VALUE!</v>
      </c>
      <c r="H6" s="94" t="e">
        <f ca="1">IF(VLOOKUP($A$2,Table1[[Practice no.]:[T]],6,FALSE)="N/A","",VLOOKUP($A$2,Table1[[Practice no.]:[T]],6,FALSE))</f>
        <v>#VALUE!</v>
      </c>
      <c r="I6" s="94" t="e">
        <f ca="1">IF(VLOOKUP($A$2,Table1[[Practice no.]:[PI]],7,FALSE)="N/A","",VLOOKUP($A$2,Table1[[Practice no.]:[PI]],7,FALSE))</f>
        <v>#VALUE!</v>
      </c>
      <c r="M6" s="107"/>
    </row>
    <row r="7" spans="1:21" ht="26.85" customHeight="1" thickBot="1">
      <c r="A7" s="294"/>
      <c r="C7" s="326" t="s">
        <v>83</v>
      </c>
      <c r="D7" s="327"/>
      <c r="E7" s="95" t="s">
        <v>84</v>
      </c>
      <c r="F7" s="330" t="s">
        <v>85</v>
      </c>
      <c r="G7" s="331"/>
      <c r="H7" s="95" t="s">
        <v>86</v>
      </c>
      <c r="I7" s="95" t="s">
        <v>87</v>
      </c>
      <c r="M7" s="107"/>
    </row>
    <row r="8" spans="1:21" ht="15" thickBot="1">
      <c r="A8" s="294"/>
      <c r="C8" s="328"/>
      <c r="D8" s="329"/>
      <c r="E8" s="94" t="e">
        <f ca="1">IF(VLOOKUP($A$2,Table1[[Practice no.]:[LR]],8,FALSE)="N/A","",VLOOKUP(A$2,Table1[[Practice no.]:[LR]],8,FALSE))</f>
        <v>#VALUE!</v>
      </c>
      <c r="F8" s="311" t="e">
        <f ca="1">IF(VLOOKUP($A$2,Table1[[Practice no.]:[PH]],9,FALSE)="N/A","",VLOOKUP($A$2,Table1[[Practice no.]:[PH]],9,FALSE))</f>
        <v>#VALUE!</v>
      </c>
      <c r="G8" s="312"/>
      <c r="H8" s="94" t="e">
        <f ca="1">IF(VLOOKUP($A$2,Table1[[Practice no.]:[EH]],10,FALSE)="N/A","",VLOOKUP($A$2,Table1[[Practice no.]:[EH]],10,FALSE))</f>
        <v>#VALUE!</v>
      </c>
      <c r="I8" s="94" t="e">
        <f ca="1">IF(VLOOKUP($A$2,Table1[[Practice no.]:[UR]],11,FALSE)="N/A","",VLOOKUP($A$2,Table1[[Practice no.]:[UR]],11,FALSE))</f>
        <v>#VALUE!</v>
      </c>
      <c r="M8" s="107"/>
    </row>
    <row r="9" spans="1:21" ht="26.85" customHeight="1" thickBot="1">
      <c r="A9" s="294"/>
      <c r="C9" s="332" t="s">
        <v>88</v>
      </c>
      <c r="D9" s="333"/>
      <c r="E9" s="95" t="s">
        <v>89</v>
      </c>
      <c r="F9" s="95" t="s">
        <v>90</v>
      </c>
      <c r="G9" s="330" t="s">
        <v>91</v>
      </c>
      <c r="H9" s="331"/>
      <c r="I9" s="95" t="s">
        <v>92</v>
      </c>
      <c r="M9" s="107"/>
    </row>
    <row r="10" spans="1:21" ht="15" thickBot="1">
      <c r="A10" s="294"/>
      <c r="C10" s="334"/>
      <c r="D10" s="335"/>
      <c r="E10" s="94" t="e">
        <f ca="1">IF(VLOOKUP($A$2,Table1[[Practice no.]:[P]],12,FALSE)="N/A","",VLOOKUP($A$2,Table1[[Practice no.]:[P]],12,FALSE))</f>
        <v>#VALUE!</v>
      </c>
      <c r="F10" s="94" t="e">
        <f ca="1">IF(VLOOKUP($A$2,Table1[[Practice no.]:[D]],13,FALSE)="N/A","",VLOOKUP($A$2,Table1[[Practice no.]:[D]],13,FALSE))</f>
        <v>#VALUE!</v>
      </c>
      <c r="G10" s="313" t="e">
        <f ca="1">IF(VLOOKUP($A$2,Table1[[Practice no.]:[C]],14,FALSE)="N/A","",VLOOKUP($A$2,Table1[[Practice no.]:[C]],14,FALSE))</f>
        <v>#VALUE!</v>
      </c>
      <c r="H10" s="314"/>
      <c r="I10" s="96" t="e">
        <f ca="1">IF(VLOOKUP($A$2,Table1[[Practice no.]:[M]],15,FALSE)="N/A","",VLOOKUP($A$2,Table1[[Practice no.]:[M]],15,FALSE))</f>
        <v>#VALUE!</v>
      </c>
      <c r="M10" s="107"/>
    </row>
    <row r="11" spans="1:21" ht="14.1" customHeight="1" thickBot="1">
      <c r="A11" s="294"/>
      <c r="C11" s="332" t="s">
        <v>93</v>
      </c>
      <c r="D11" s="333"/>
      <c r="E11" s="95" t="s">
        <v>94</v>
      </c>
      <c r="F11" s="330" t="s">
        <v>95</v>
      </c>
      <c r="G11" s="331"/>
      <c r="H11" s="330" t="s">
        <v>96</v>
      </c>
      <c r="I11" s="331"/>
      <c r="M11" s="107"/>
    </row>
    <row r="12" spans="1:21" ht="15" thickBot="1">
      <c r="A12" s="294"/>
      <c r="C12" s="334"/>
      <c r="D12" s="335"/>
      <c r="E12" s="94" t="e">
        <f ca="1">IF(VLOOKUP($A$2,Table1[[Practice no.]:[In]],16,FALSE)="N/A","",VLOOKUP($A$2,Table1[[Practice no.]:[In]],16,FALSE))</f>
        <v>#VALUE!</v>
      </c>
      <c r="F12" s="311" t="e">
        <f ca="1">IF(VLOOKUP($A$2,Table1[[Practice no.]:[Pr]],17,FALSE)="N/A","",VLOOKUP($A$2,Table1[[Practice no.]:[Pr]],17,FALSE))</f>
        <v>#VALUE!</v>
      </c>
      <c r="G12" s="312"/>
      <c r="H12" s="313" t="e">
        <f ca="1">IF(VLOOKUP($A$2,Table1[[Practice no.]:[Tr]],18,FALSE)="N/A","",VLOOKUP($A$2,Table1[[Practice no.]:[Tr]],18,FALSE))</f>
        <v>#VALUE!</v>
      </c>
      <c r="I12" s="314"/>
      <c r="M12" s="107"/>
    </row>
    <row r="13" spans="1:21">
      <c r="A13" s="294"/>
      <c r="B13" s="315"/>
      <c r="C13" s="316"/>
      <c r="D13" s="316"/>
      <c r="E13" s="316"/>
      <c r="F13" s="316"/>
      <c r="G13" s="316"/>
      <c r="H13" s="316"/>
      <c r="I13" s="316"/>
      <c r="J13" s="316"/>
      <c r="K13" s="316"/>
      <c r="L13" s="316"/>
      <c r="M13" s="317"/>
      <c r="N13" s="125"/>
    </row>
    <row r="14" spans="1:21" ht="14.1" thickBot="1">
      <c r="A14" s="279"/>
      <c r="B14" s="288"/>
      <c r="C14" s="289"/>
      <c r="D14" s="289"/>
      <c r="E14" s="289"/>
      <c r="F14" s="289"/>
      <c r="G14" s="289"/>
      <c r="H14" s="289"/>
      <c r="I14" s="289"/>
      <c r="J14" s="289"/>
      <c r="K14" s="289"/>
      <c r="L14" s="289"/>
      <c r="M14" s="290"/>
      <c r="N14" s="125"/>
    </row>
    <row r="15" spans="1:21">
      <c r="A15" s="278" t="s">
        <v>503</v>
      </c>
      <c r="B15" s="97">
        <v>1</v>
      </c>
      <c r="C15" s="97">
        <v>2</v>
      </c>
      <c r="D15" s="97">
        <v>3</v>
      </c>
      <c r="E15" s="98">
        <v>4</v>
      </c>
      <c r="F15" s="98">
        <v>5</v>
      </c>
      <c r="G15" s="98">
        <v>6</v>
      </c>
      <c r="H15" s="99">
        <v>7</v>
      </c>
      <c r="I15" s="99">
        <v>8</v>
      </c>
      <c r="J15" s="99">
        <v>9</v>
      </c>
      <c r="K15" s="100">
        <v>10</v>
      </c>
      <c r="L15" s="100">
        <v>11</v>
      </c>
      <c r="M15" s="100">
        <v>12</v>
      </c>
      <c r="N15" s="137"/>
    </row>
    <row r="16" spans="1:21" ht="17.100000000000001" thickBot="1">
      <c r="A16" s="294"/>
      <c r="B16" s="101" t="s">
        <v>504</v>
      </c>
      <c r="C16" s="101" t="s">
        <v>505</v>
      </c>
      <c r="D16" s="101" t="s">
        <v>506</v>
      </c>
      <c r="E16" s="102" t="s">
        <v>507</v>
      </c>
      <c r="F16" s="102" t="s">
        <v>508</v>
      </c>
      <c r="G16" s="102" t="s">
        <v>509</v>
      </c>
      <c r="H16" s="103" t="s">
        <v>510</v>
      </c>
      <c r="I16" s="103" t="s">
        <v>511</v>
      </c>
      <c r="J16" s="103" t="s">
        <v>512</v>
      </c>
      <c r="K16" s="104" t="s">
        <v>513</v>
      </c>
      <c r="L16" s="104" t="s">
        <v>514</v>
      </c>
      <c r="M16" s="104" t="s">
        <v>515</v>
      </c>
      <c r="N16" s="137"/>
    </row>
    <row r="17" spans="1:14" ht="23.1" customHeight="1" thickBot="1">
      <c r="A17" s="279"/>
      <c r="B17" s="112" t="e">
        <f ca="1">IF(VLOOKUP($A$2,Table1[[Practice no.]:[ 1 C02]],19,FALSE)="N/A","",VLOOKUP(VLOOKUP($A$2,Table1[[Practice no.]:[ 1 C02]],19,FALSE),List!$A$2:$B$3,2,FALSE))</f>
        <v>#VALUE!</v>
      </c>
      <c r="C17" s="112" t="e">
        <f ca="1">IF(VLOOKUP($A$2,Table1[[Practice no.]:[2 Res]],20,FALSE)="N/A","",VLOOKUP(VLOOKUP($A$2,Table1[[Practice no.]:[2 Res]],20,FALSE),List!$A$2:$B$3,2,FALSE))</f>
        <v>#VALUE!</v>
      </c>
      <c r="D17" s="112" t="e">
        <f ca="1">IF(VLOOKUP($A$2,Table1[[Practice no.]:[3 W&amp;L]],21,FALSE)="N/A","",VLOOKUP(VLOOKUP($A$2,Table1[[Practice no.]:[3 W&amp;L]],21,FALSE),List!$A$2:$B$3,2,FALSE))</f>
        <v>#VALUE!</v>
      </c>
      <c r="E17" s="112" t="e">
        <f ca="1">IF(VLOOKUP($A$2,Table1[[Practice no.]:[4 
Pol]],22,FALSE)="N/A","",VLOOKUP(VLOOKUP($A$2,Table1[[Practice no.]:[4 
Pol]],22,FALSE),List!$A$2:$B$3,2,FALSE))</f>
        <v>#VALUE!</v>
      </c>
      <c r="F17" s="112" t="e">
        <f ca="1">IF(VLOOKUP($A$2,Table1[[Practice no.]:[5 QoL]],23,FALSE)="N/A","",VLOOKUP(VLOOKUP($A$2,Table1[[Practice no.]:[5 QoL]],23,FALSE),List!$A$2:$B$3,2,FALSE))</f>
        <v>#VALUE!</v>
      </c>
      <c r="G17" s="112" t="e">
        <f ca="1">IF(VLOOKUP($A$2,Table1[[Practice no.]:[6 
Bio]],24,FALSE)="N/A","",VLOOKUP(VLOOKUP($A$2,Table1[[Practice no.]:[6 
Bio]],24,FALSE),List!$A$2:$B$3,2,FALSE))</f>
        <v>#VALUE!</v>
      </c>
      <c r="H17" s="112" t="e">
        <f ca="1">IF(VLOOKUP($A$2,Table1[[Practice no.]:[7 
Dis]],25,FALSE)="N/A","",VLOOKUP(VLOOKUP($A$2,Table1[[Practice no.]:[7 
Dis]],25,FALSE),List!$A$2:$B$3,2,FALSE))</f>
        <v>#VALUE!</v>
      </c>
      <c r="I17" s="112" t="e">
        <f ca="1">IF(VLOOKUP($A$2,Table1[[Practice no.]:[8 
Mat]],26,FALSE)="N/A","",VLOOKUP(VLOOKUP($A$2,Table1[[Practice no.]:[8 
Mat]],26,FALSE),List!$A$2:$B$3,2,FALSE))</f>
        <v>#VALUE!</v>
      </c>
      <c r="J17" s="112" t="e">
        <f ca="1">IF(VLOOKUP($A$2,Table1[[Practice no.]:[9 
Inc]],27,FALSE)="N/A","",VLOOKUP(VLOOKUP($A$2,Table1[[Practice no.]:[9 
Inc]],27,FALSE),List!$A$2:$B$3,2,FALSE))</f>
        <v>#VALUE!</v>
      </c>
      <c r="K17" s="112" t="e">
        <f ca="1">IF(VLOOKUP($A$2,Table1[[Practice no.]:[10 Con]],28,FALSE)="N/A","",VLOOKUP(VLOOKUP($A$2,Table1[[Practice no.]:[10 Con]],28,FALSE),List!$A$2:$B$3,2,FALSE))</f>
        <v>#VALUE!</v>
      </c>
      <c r="L17" s="112" t="e">
        <f ca="1">IF(VLOOKUP($A$2,Table1[[Practice no.]:[11 Saf]],29,FALSE)="N/A","",VLOOKUP(VLOOKUP($A$2,Table1[[Practice no.]:[11 Saf]],29,FALSE),List!$A$2:$B$3,2,FALSE))</f>
        <v>#VALUE!</v>
      </c>
      <c r="M17" s="112" t="e">
        <f ca="1">IF(VLOOKUP($A$2,Table1[[Practice no.]:[12 Aff]],30,FALSE)="N/A","",VLOOKUP(VLOOKUP($A$2,Table1[[Practice no.]:[12 Aff]],30,FALSE),List!$A$2:$B$3,2,FALSE))</f>
        <v>#VALUE!</v>
      </c>
      <c r="N17" s="138"/>
    </row>
    <row r="18" spans="1:14" ht="198.75" customHeight="1">
      <c r="A18" s="278" t="s">
        <v>516</v>
      </c>
      <c r="B18" s="298" t="s">
        <v>1059</v>
      </c>
      <c r="C18" s="299"/>
      <c r="D18" s="299"/>
      <c r="E18" s="299"/>
      <c r="F18" s="299"/>
      <c r="G18" s="299"/>
      <c r="H18" s="299"/>
      <c r="I18" s="299"/>
      <c r="J18" s="299"/>
      <c r="K18" s="299"/>
      <c r="L18" s="299"/>
      <c r="M18" s="300"/>
      <c r="N18" s="133"/>
    </row>
    <row r="19" spans="1:14" ht="110.1" customHeight="1" thickBot="1">
      <c r="A19" s="279"/>
      <c r="B19" s="301"/>
      <c r="C19" s="302"/>
      <c r="D19" s="302"/>
      <c r="E19" s="302"/>
      <c r="F19" s="302"/>
      <c r="G19" s="302"/>
      <c r="H19" s="302"/>
      <c r="I19" s="302"/>
      <c r="J19" s="302"/>
      <c r="K19" s="302"/>
      <c r="L19" s="302"/>
      <c r="M19" s="303"/>
      <c r="N19" s="133"/>
    </row>
    <row r="20" spans="1:14" ht="141" customHeight="1">
      <c r="A20" s="304" t="s">
        <v>518</v>
      </c>
      <c r="B20" s="120"/>
      <c r="C20" s="121"/>
      <c r="D20" s="121"/>
      <c r="E20" s="121"/>
      <c r="F20" s="121"/>
      <c r="G20" s="121"/>
      <c r="H20" s="121"/>
      <c r="I20" s="121"/>
      <c r="J20" s="121"/>
      <c r="K20" s="121"/>
      <c r="L20" s="121"/>
      <c r="M20" s="124"/>
      <c r="N20" s="134"/>
    </row>
    <row r="21" spans="1:14" ht="30.75" customHeight="1">
      <c r="A21" s="338"/>
      <c r="B21" s="390" t="s">
        <v>1060</v>
      </c>
      <c r="C21" s="388"/>
      <c r="D21" s="388"/>
      <c r="E21" s="388"/>
      <c r="F21" s="388"/>
      <c r="G21" s="388"/>
      <c r="H21" s="388" t="s">
        <v>1061</v>
      </c>
      <c r="I21" s="388"/>
      <c r="J21" s="388"/>
      <c r="K21" s="388"/>
      <c r="L21" s="388"/>
      <c r="M21" s="178"/>
      <c r="N21" s="127"/>
    </row>
    <row r="22" spans="1:14">
      <c r="A22" s="338"/>
      <c r="B22" s="336"/>
      <c r="C22" s="337"/>
      <c r="D22" s="337"/>
      <c r="E22" s="337"/>
      <c r="F22" s="337"/>
      <c r="G22" s="337"/>
      <c r="H22" s="119"/>
      <c r="J22" s="122"/>
      <c r="K22" s="116"/>
      <c r="L22" s="116"/>
      <c r="M22" s="117"/>
      <c r="N22" s="116"/>
    </row>
    <row r="23" spans="1:14">
      <c r="A23" s="338"/>
      <c r="B23" s="336"/>
      <c r="C23" s="337"/>
      <c r="D23" s="337"/>
      <c r="E23" s="337"/>
      <c r="F23" s="337"/>
      <c r="G23" s="337"/>
      <c r="H23" s="337"/>
      <c r="I23" s="337"/>
      <c r="J23" s="337"/>
      <c r="K23" s="337"/>
      <c r="L23" s="337"/>
      <c r="M23" s="123"/>
      <c r="N23" s="116"/>
    </row>
    <row r="24" spans="1:14">
      <c r="A24" s="338"/>
      <c r="B24" s="118"/>
      <c r="C24" s="119"/>
      <c r="D24" s="119"/>
      <c r="E24" s="119"/>
      <c r="F24" s="119"/>
      <c r="G24" s="119"/>
      <c r="H24" s="119"/>
      <c r="I24" s="119"/>
      <c r="J24" s="122"/>
      <c r="K24" s="116"/>
      <c r="L24" s="116"/>
      <c r="M24" s="117"/>
      <c r="N24" s="116"/>
    </row>
    <row r="25" spans="1:14" ht="14.1" thickBot="1">
      <c r="A25" s="305"/>
      <c r="B25" s="339"/>
      <c r="C25" s="340"/>
      <c r="D25" s="340"/>
      <c r="E25" s="340"/>
      <c r="F25" s="340"/>
      <c r="G25" s="340"/>
      <c r="H25" s="340"/>
      <c r="I25" s="340"/>
      <c r="J25" s="340"/>
      <c r="K25" s="340"/>
      <c r="L25" s="340"/>
      <c r="M25" s="176"/>
      <c r="N25" s="119"/>
    </row>
    <row r="26" spans="1:14" ht="8.85" customHeight="1" thickBot="1">
      <c r="A26" s="278" t="s">
        <v>57</v>
      </c>
      <c r="B26" s="295"/>
      <c r="C26" s="296"/>
      <c r="D26" s="296"/>
      <c r="E26" s="296"/>
      <c r="F26" s="296"/>
      <c r="G26" s="296"/>
      <c r="H26" s="296"/>
      <c r="I26" s="296"/>
      <c r="J26" s="296"/>
      <c r="K26" s="296"/>
      <c r="L26" s="296"/>
      <c r="M26" s="297"/>
      <c r="N26" s="125"/>
    </row>
    <row r="27" spans="1:14" ht="32.1" customHeight="1" thickBot="1">
      <c r="A27" s="294"/>
      <c r="C27" s="286" t="s">
        <v>42</v>
      </c>
      <c r="D27" s="287"/>
      <c r="E27" s="105" t="e">
        <f ca="1">IF(VLOOKUP($A$2,Table1[[Practice no.]:[1]],31,FALSE)="N/A","",VLOOKUP($A$2,Table1[[Practice no.]:[1]],31,FALSE))</f>
        <v>#VALUE!</v>
      </c>
      <c r="F27" s="286" t="s">
        <v>520</v>
      </c>
      <c r="G27" s="287"/>
      <c r="H27" s="105" t="e">
        <f ca="1">IF(VLOOKUP($A$2,Table1[[Practice no.]:[7]],37,FALSE)="N/A","",VLOOKUP($A$2,Table1[[Practice no.]:[7]],37,FALSE))</f>
        <v>#VALUE!</v>
      </c>
      <c r="M27" s="107"/>
    </row>
    <row r="28" spans="1:14" ht="32.1" customHeight="1" thickBot="1">
      <c r="A28" s="294"/>
      <c r="C28" s="286" t="s">
        <v>44</v>
      </c>
      <c r="D28" s="287"/>
      <c r="E28" s="105" t="e">
        <f ca="1">IF(VLOOKUP($A$2,Table1[[Practice no.]:[2]],32,FALSE)="N/A","",VLOOKUP($A$2,Table1[[Practice no.]:[2]],32,FALSE))</f>
        <v>#VALUE!</v>
      </c>
      <c r="F28" s="286" t="s">
        <v>45</v>
      </c>
      <c r="G28" s="287"/>
      <c r="H28" s="105" t="e">
        <f ca="1">IF(VLOOKUP($A$2,Table1[[Practice no.]:[8]],38,FALSE)="N/A","",VLOOKUP($A$2,Table1[[Practice no.]:[8]],38,FALSE))</f>
        <v>#VALUE!</v>
      </c>
      <c r="M28" s="107"/>
    </row>
    <row r="29" spans="1:14" ht="32.1" customHeight="1" thickBot="1">
      <c r="A29" s="294"/>
      <c r="C29" s="286" t="s">
        <v>46</v>
      </c>
      <c r="D29" s="287"/>
      <c r="E29" s="105" t="e">
        <f ca="1">IF(VLOOKUP($A$2,Table1[[Practice no.]:[3]],33,FALSE)="N/A","",VLOOKUP($A$2,Table1[[Practice no.]:[3]],33,FALSE))</f>
        <v>#VALUE!</v>
      </c>
      <c r="F29" s="286" t="s">
        <v>47</v>
      </c>
      <c r="G29" s="287"/>
      <c r="H29" s="105" t="e">
        <f ca="1">IF(VLOOKUP($A$2,Table1[[Practice no.]:[9]],39,FALSE)="N/A","",VLOOKUP($A$2,Table1[[Practice no.]:[9]],39,FALSE))</f>
        <v>#VALUE!</v>
      </c>
      <c r="M29" s="107"/>
    </row>
    <row r="30" spans="1:14" ht="32.1" customHeight="1" thickBot="1">
      <c r="A30" s="294"/>
      <c r="C30" s="286" t="s">
        <v>48</v>
      </c>
      <c r="D30" s="287"/>
      <c r="E30" s="105" t="e">
        <f ca="1">IF(VLOOKUP($A$2,Table1[[Practice no.]:[4]],34,FALSE)="N/A","",VLOOKUP($A$2,Table1[[Practice no.]:[4]],34,FALSE))</f>
        <v>#VALUE!</v>
      </c>
      <c r="F30" s="286" t="s">
        <v>49</v>
      </c>
      <c r="G30" s="287"/>
      <c r="H30" s="105" t="e">
        <f ca="1">IF(VLOOKUP($A$2,Table1[[Practice no.]:[10]],40,FALSE)="N/A","",VLOOKUP($A$2,Table1[[Practice no.]:[10]],40,FALSE))</f>
        <v>#VALUE!</v>
      </c>
      <c r="M30" s="107"/>
    </row>
    <row r="31" spans="1:14" ht="32.1" customHeight="1" thickBot="1">
      <c r="A31" s="294"/>
      <c r="C31" s="286" t="s">
        <v>50</v>
      </c>
      <c r="D31" s="287"/>
      <c r="E31" s="105" t="e">
        <f ca="1">IF(VLOOKUP($A$2,Table1[[Practice no.]:[5]],35,FALSE)="N/A","",VLOOKUP($A$2,Table1[[Practice no.]:[5]],35,FALSE))</f>
        <v>#VALUE!</v>
      </c>
      <c r="F31" s="286" t="s">
        <v>51</v>
      </c>
      <c r="G31" s="287"/>
      <c r="H31" s="105" t="e">
        <f ca="1">IF(VLOOKUP($A$2,Table1[[Practice no.]:[11]],41,FALSE)="N/A","",VLOOKUP($A$2,Table1[[Practice no.]:[11]],41,FALSE))</f>
        <v>#VALUE!</v>
      </c>
      <c r="M31" s="107"/>
    </row>
    <row r="32" spans="1:14" ht="32.1" customHeight="1" thickBot="1">
      <c r="A32" s="294"/>
      <c r="C32" s="286" t="s">
        <v>52</v>
      </c>
      <c r="D32" s="287"/>
      <c r="E32" s="105" t="e">
        <f ca="1">IF(VLOOKUP($A$2,Table1[[Practice no.]:[6]],36,FALSE)="N/A","",VLOOKUP($A$2,Table1[[Practice no.]:[6]],36,FALSE))</f>
        <v>#VALUE!</v>
      </c>
      <c r="F32" s="286" t="s">
        <v>53</v>
      </c>
      <c r="G32" s="287"/>
      <c r="H32" s="105" t="e">
        <f ca="1">IF(VLOOKUP($A$2,Table1[[Practice no.]:[12]],42,FALSE)="N/A","",VLOOKUP($A$2,Table1[[Practice no.]:[12]],42,FALSE))</f>
        <v>#VALUE!</v>
      </c>
      <c r="M32" s="107"/>
    </row>
    <row r="33" spans="1:14" ht="14.1" thickBot="1">
      <c r="A33" s="279"/>
      <c r="B33" s="288"/>
      <c r="C33" s="289"/>
      <c r="D33" s="289"/>
      <c r="E33" s="289"/>
      <c r="F33" s="289"/>
      <c r="G33" s="289"/>
      <c r="H33" s="289"/>
      <c r="I33" s="289"/>
      <c r="J33" s="289"/>
      <c r="K33" s="289"/>
      <c r="L33" s="289"/>
      <c r="M33" s="290"/>
      <c r="N33" s="125"/>
    </row>
    <row r="34" spans="1:14" ht="252.75" customHeight="1" thickBot="1">
      <c r="A34" s="92" t="s">
        <v>521</v>
      </c>
      <c r="B34" s="291" t="s">
        <v>1062</v>
      </c>
      <c r="C34" s="292"/>
      <c r="D34" s="292"/>
      <c r="E34" s="292"/>
      <c r="F34" s="292"/>
      <c r="G34" s="292"/>
      <c r="H34" s="292"/>
      <c r="I34" s="292"/>
      <c r="J34" s="292"/>
      <c r="K34" s="292"/>
      <c r="L34" s="292"/>
      <c r="M34" s="293"/>
      <c r="N34" s="122"/>
    </row>
    <row r="35" spans="1:14" ht="80.849999999999994" customHeight="1">
      <c r="A35" s="278" t="s">
        <v>523</v>
      </c>
      <c r="B35" s="394" t="s">
        <v>1063</v>
      </c>
      <c r="C35" s="362"/>
      <c r="D35" s="362"/>
      <c r="E35" s="362"/>
      <c r="F35" s="362"/>
      <c r="G35" s="362"/>
      <c r="H35" s="362"/>
      <c r="I35" s="362"/>
      <c r="J35" s="362"/>
      <c r="K35" s="362"/>
      <c r="L35" s="362"/>
      <c r="M35" s="363"/>
      <c r="N35" s="133"/>
    </row>
    <row r="36" spans="1:14" ht="224.85" customHeight="1" thickBot="1">
      <c r="A36" s="279"/>
      <c r="B36" s="364"/>
      <c r="C36" s="365"/>
      <c r="D36" s="365"/>
      <c r="E36" s="365"/>
      <c r="F36" s="365"/>
      <c r="G36" s="365"/>
      <c r="H36" s="365"/>
      <c r="I36" s="365"/>
      <c r="J36" s="365"/>
      <c r="K36" s="365"/>
      <c r="L36" s="365"/>
      <c r="M36" s="366"/>
      <c r="N36" s="133"/>
    </row>
  </sheetData>
  <sheetProtection sheet="1" objects="1" scenarios="1"/>
  <mergeCells count="49">
    <mergeCell ref="B2:M2"/>
    <mergeCell ref="O2:Q2"/>
    <mergeCell ref="S2:U2"/>
    <mergeCell ref="B3:M3"/>
    <mergeCell ref="A4:A14"/>
    <mergeCell ref="B4:M4"/>
    <mergeCell ref="C5:D6"/>
    <mergeCell ref="C7:D8"/>
    <mergeCell ref="F7:G7"/>
    <mergeCell ref="F8:G8"/>
    <mergeCell ref="C9:D10"/>
    <mergeCell ref="G9:H9"/>
    <mergeCell ref="G10:H10"/>
    <mergeCell ref="C11:D12"/>
    <mergeCell ref="F11:G11"/>
    <mergeCell ref="H11:I11"/>
    <mergeCell ref="F12:G12"/>
    <mergeCell ref="H12:I12"/>
    <mergeCell ref="C29:D29"/>
    <mergeCell ref="B13:M13"/>
    <mergeCell ref="B14:M14"/>
    <mergeCell ref="B26:M26"/>
    <mergeCell ref="C27:D27"/>
    <mergeCell ref="F27:G27"/>
    <mergeCell ref="C28:D28"/>
    <mergeCell ref="F28:G28"/>
    <mergeCell ref="A15:A17"/>
    <mergeCell ref="A18:A19"/>
    <mergeCell ref="B18:M19"/>
    <mergeCell ref="A20:A25"/>
    <mergeCell ref="H21:L21"/>
    <mergeCell ref="B22:G22"/>
    <mergeCell ref="B23:G23"/>
    <mergeCell ref="B33:M33"/>
    <mergeCell ref="B34:M34"/>
    <mergeCell ref="A35:A36"/>
    <mergeCell ref="B35:M36"/>
    <mergeCell ref="B21:G21"/>
    <mergeCell ref="F29:G29"/>
    <mergeCell ref="C30:D30"/>
    <mergeCell ref="F30:G30"/>
    <mergeCell ref="C31:D31"/>
    <mergeCell ref="F31:G31"/>
    <mergeCell ref="C32:D32"/>
    <mergeCell ref="F32:G32"/>
    <mergeCell ref="H23:L23"/>
    <mergeCell ref="B25:G25"/>
    <mergeCell ref="H25:L25"/>
    <mergeCell ref="A26:A33"/>
  </mergeCells>
  <pageMargins left="0.7" right="0.7" top="0.75" bottom="0.75" header="0.3" footer="0.3"/>
  <headerFooter>
    <oddFooter>&amp;C_x000D_&amp;1#&amp;"Calibri"&amp;8&amp;K000000 INTERNAL. This information is accessible to ADB Management and staff. It may be shared outside ADB with appropriate permission.</oddFooter>
  </headerFooter>
  <drawing r:id="rId1"/>
</worksheet>
</file>

<file path=xl/worksheets/sheet10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687BFCC-F13C-4DA0-AA88-8C8681F3A0D7}">
  <sheetPr codeName="Sheet105"/>
  <dimension ref="A1:U36"/>
  <sheetViews>
    <sheetView zoomScale="70" zoomScaleNormal="70" workbookViewId="0">
      <pane ySplit="2" topLeftCell="A28" activePane="bottomLeft" state="frozen"/>
      <selection pane="bottomLeft" activeCell="A2" sqref="A2"/>
      <selection activeCell="A2" sqref="A2"/>
    </sheetView>
  </sheetViews>
  <sheetFormatPr defaultColWidth="8.85546875" defaultRowHeight="12.95"/>
  <cols>
    <col min="1" max="1" width="15.28515625" style="106" customWidth="1"/>
    <col min="2" max="13" width="11.85546875" style="106" customWidth="1"/>
    <col min="14" max="14" width="5.140625" style="106" customWidth="1"/>
    <col min="15" max="16" width="8.85546875" style="106"/>
    <col min="17" max="17" width="8.85546875" style="106" customWidth="1"/>
    <col min="18" max="18" width="2.28515625" style="106" customWidth="1"/>
    <col min="19" max="16384" width="8.85546875" style="106"/>
  </cols>
  <sheetData>
    <row r="1" spans="1:21" ht="14.1" thickBot="1"/>
    <row r="2" spans="1:21" ht="32.1" customHeight="1" thickBot="1">
      <c r="A2" s="89" t="e" cm="1">
        <f t="array" aca="1" ref="A2" ca="1">MID(CELL("filename",A2),FIND("]",CELL("filename",A2))+1,255)</f>
        <v>#VALUE!</v>
      </c>
      <c r="B2" s="318" t="e">
        <f ca="1">IF(VLOOKUP(A2,'Raw Data'!C6:D154,2,FALSE)="","",VLOOKUP(A2,'Raw Data'!C6:D154,2,FALSE))</f>
        <v>#VALUE!</v>
      </c>
      <c r="C2" s="319"/>
      <c r="D2" s="319"/>
      <c r="E2" s="319"/>
      <c r="F2" s="319"/>
      <c r="G2" s="319"/>
      <c r="H2" s="319"/>
      <c r="I2" s="319"/>
      <c r="J2" s="319"/>
      <c r="K2" s="319"/>
      <c r="L2" s="319"/>
      <c r="M2" s="320"/>
      <c r="N2" s="136"/>
      <c r="O2" s="386" t="str">
        <f>HYPERLINK("#'National level'!A15","Back to National level sheet")</f>
        <v>Back to National level sheet</v>
      </c>
      <c r="P2" s="321"/>
      <c r="Q2" s="321"/>
      <c r="S2" s="387" t="str">
        <f>HYPERLINK("#'Project level'!A21","Back to Project level sheet")</f>
        <v>Back to Project level sheet</v>
      </c>
      <c r="T2" s="387"/>
      <c r="U2" s="387"/>
    </row>
    <row r="3" spans="1:21" ht="218.85" customHeight="1" thickBot="1">
      <c r="A3" s="90" t="s">
        <v>500</v>
      </c>
      <c r="B3" s="323" t="s">
        <v>1064</v>
      </c>
      <c r="C3" s="324"/>
      <c r="D3" s="324"/>
      <c r="E3" s="324"/>
      <c r="F3" s="324"/>
      <c r="G3" s="324"/>
      <c r="H3" s="324"/>
      <c r="I3" s="324"/>
      <c r="J3" s="324"/>
      <c r="K3" s="324"/>
      <c r="L3" s="324"/>
      <c r="M3" s="325"/>
      <c r="N3" s="122"/>
    </row>
    <row r="4" spans="1:21" ht="14.1" thickBot="1">
      <c r="A4" s="278" t="s">
        <v>502</v>
      </c>
      <c r="B4" s="295"/>
      <c r="C4" s="296"/>
      <c r="D4" s="296"/>
      <c r="E4" s="296"/>
      <c r="F4" s="296"/>
      <c r="G4" s="296"/>
      <c r="H4" s="296"/>
      <c r="I4" s="296"/>
      <c r="J4" s="296"/>
      <c r="K4" s="296"/>
      <c r="L4" s="296"/>
      <c r="M4" s="297"/>
      <c r="N4" s="125"/>
    </row>
    <row r="5" spans="1:21" ht="26.85" customHeight="1" thickBot="1">
      <c r="A5" s="294"/>
      <c r="C5" s="326" t="s">
        <v>77</v>
      </c>
      <c r="D5" s="327"/>
      <c r="E5" s="93" t="s">
        <v>78</v>
      </c>
      <c r="F5" s="93" t="s">
        <v>79</v>
      </c>
      <c r="G5" s="93" t="s">
        <v>80</v>
      </c>
      <c r="H5" s="93" t="s">
        <v>81</v>
      </c>
      <c r="I5" s="93" t="s">
        <v>82</v>
      </c>
      <c r="M5" s="107"/>
    </row>
    <row r="6" spans="1:21" ht="15" thickBot="1">
      <c r="A6" s="294"/>
      <c r="C6" s="328"/>
      <c r="D6" s="329"/>
      <c r="E6" s="94" t="e">
        <f ca="1">IF(VLOOKUP($A$2,Table1[[Practice no.]:[Mt]],3,FALSE)="N/A","",VLOOKUP($A$2,Table1[[Practice no.]:[Mt]],3,FALSE))</f>
        <v>#VALUE!</v>
      </c>
      <c r="F6" s="94" t="e">
        <f ca="1">IF(VLOOKUP($A$2,Table1[[Practice no.]:[F]],4,FALSE)="N/A","",VLOOKUP($A$2,Table1[[Practice no.]:[F]],4,FALSE))</f>
        <v>#VALUE!</v>
      </c>
      <c r="G6" s="94" t="e">
        <f ca="1">IF(VLOOKUP($A$2,Table1[[Practice no.]:[A]],5,FALSE)="N/A","",VLOOKUP($A$2,Table1[[Practice no.]:[A]],5,FALSE))</f>
        <v>#VALUE!</v>
      </c>
      <c r="H6" s="94" t="e">
        <f ca="1">IF(VLOOKUP($A$2,Table1[[Practice no.]:[T]],6,FALSE)="N/A","",VLOOKUP($A$2,Table1[[Practice no.]:[T]],6,FALSE))</f>
        <v>#VALUE!</v>
      </c>
      <c r="I6" s="94" t="e">
        <f ca="1">IF(VLOOKUP($A$2,Table1[[Practice no.]:[PI]],7,FALSE)="N/A","",VLOOKUP($A$2,Table1[[Practice no.]:[PI]],7,FALSE))</f>
        <v>#VALUE!</v>
      </c>
      <c r="M6" s="107"/>
    </row>
    <row r="7" spans="1:21" ht="26.85" customHeight="1" thickBot="1">
      <c r="A7" s="294"/>
      <c r="C7" s="326" t="s">
        <v>83</v>
      </c>
      <c r="D7" s="327"/>
      <c r="E7" s="95" t="s">
        <v>84</v>
      </c>
      <c r="F7" s="330" t="s">
        <v>85</v>
      </c>
      <c r="G7" s="331"/>
      <c r="H7" s="95" t="s">
        <v>86</v>
      </c>
      <c r="I7" s="95" t="s">
        <v>87</v>
      </c>
      <c r="M7" s="107"/>
    </row>
    <row r="8" spans="1:21" ht="15" thickBot="1">
      <c r="A8" s="294"/>
      <c r="C8" s="328"/>
      <c r="D8" s="329"/>
      <c r="E8" s="94" t="e">
        <f ca="1">IF(VLOOKUP($A$2,Table1[[Practice no.]:[LR]],8,FALSE)="N/A","",VLOOKUP(A$2,Table1[[Practice no.]:[LR]],8,FALSE))</f>
        <v>#VALUE!</v>
      </c>
      <c r="F8" s="311" t="e">
        <f ca="1">IF(VLOOKUP($A$2,Table1[[Practice no.]:[PH]],9,FALSE)="N/A","",VLOOKUP($A$2,Table1[[Practice no.]:[PH]],9,FALSE))</f>
        <v>#VALUE!</v>
      </c>
      <c r="G8" s="312"/>
      <c r="H8" s="94" t="e">
        <f ca="1">IF(VLOOKUP($A$2,Table1[[Practice no.]:[EH]],10,FALSE)="N/A","",VLOOKUP($A$2,Table1[[Practice no.]:[EH]],10,FALSE))</f>
        <v>#VALUE!</v>
      </c>
      <c r="I8" s="94" t="e">
        <f ca="1">IF(VLOOKUP($A$2,Table1[[Practice no.]:[UR]],11,FALSE)="N/A","",VLOOKUP($A$2,Table1[[Practice no.]:[UR]],11,FALSE))</f>
        <v>#VALUE!</v>
      </c>
      <c r="M8" s="107"/>
    </row>
    <row r="9" spans="1:21" ht="26.85" customHeight="1" thickBot="1">
      <c r="A9" s="294"/>
      <c r="C9" s="332" t="s">
        <v>88</v>
      </c>
      <c r="D9" s="333"/>
      <c r="E9" s="95" t="s">
        <v>89</v>
      </c>
      <c r="F9" s="95" t="s">
        <v>90</v>
      </c>
      <c r="G9" s="330" t="s">
        <v>91</v>
      </c>
      <c r="H9" s="331"/>
      <c r="I9" s="95" t="s">
        <v>92</v>
      </c>
      <c r="M9" s="107"/>
    </row>
    <row r="10" spans="1:21" ht="15" thickBot="1">
      <c r="A10" s="294"/>
      <c r="C10" s="334"/>
      <c r="D10" s="335"/>
      <c r="E10" s="94" t="e">
        <f ca="1">IF(VLOOKUP($A$2,Table1[[Practice no.]:[P]],12,FALSE)="N/A","",VLOOKUP($A$2,Table1[[Practice no.]:[P]],12,FALSE))</f>
        <v>#VALUE!</v>
      </c>
      <c r="F10" s="94" t="e">
        <f ca="1">IF(VLOOKUP($A$2,Table1[[Practice no.]:[D]],13,FALSE)="N/A","",VLOOKUP($A$2,Table1[[Practice no.]:[D]],13,FALSE))</f>
        <v>#VALUE!</v>
      </c>
      <c r="G10" s="313" t="e">
        <f ca="1">IF(VLOOKUP($A$2,Table1[[Practice no.]:[C]],14,FALSE)="N/A","",VLOOKUP($A$2,Table1[[Practice no.]:[C]],14,FALSE))</f>
        <v>#VALUE!</v>
      </c>
      <c r="H10" s="314"/>
      <c r="I10" s="96" t="e">
        <f ca="1">IF(VLOOKUP($A$2,Table1[[Practice no.]:[M]],15,FALSE)="N/A","",VLOOKUP($A$2,Table1[[Practice no.]:[M]],15,FALSE))</f>
        <v>#VALUE!</v>
      </c>
      <c r="M10" s="107"/>
    </row>
    <row r="11" spans="1:21" ht="14.1" customHeight="1" thickBot="1">
      <c r="A11" s="294"/>
      <c r="C11" s="332" t="s">
        <v>93</v>
      </c>
      <c r="D11" s="333"/>
      <c r="E11" s="95" t="s">
        <v>94</v>
      </c>
      <c r="F11" s="330" t="s">
        <v>95</v>
      </c>
      <c r="G11" s="331"/>
      <c r="H11" s="330" t="s">
        <v>96</v>
      </c>
      <c r="I11" s="331"/>
      <c r="M11" s="107"/>
    </row>
    <row r="12" spans="1:21" ht="15" thickBot="1">
      <c r="A12" s="294"/>
      <c r="C12" s="334"/>
      <c r="D12" s="335"/>
      <c r="E12" s="94" t="e">
        <f ca="1">IF(VLOOKUP($A$2,Table1[[Practice no.]:[In]],16,FALSE)="N/A","",VLOOKUP($A$2,Table1[[Practice no.]:[In]],16,FALSE))</f>
        <v>#VALUE!</v>
      </c>
      <c r="F12" s="311" t="e">
        <f ca="1">IF(VLOOKUP($A$2,Table1[[Practice no.]:[Pr]],17,FALSE)="N/A","",VLOOKUP($A$2,Table1[[Practice no.]:[Pr]],17,FALSE))</f>
        <v>#VALUE!</v>
      </c>
      <c r="G12" s="312"/>
      <c r="H12" s="313" t="e">
        <f ca="1">IF(VLOOKUP($A$2,Table1[[Practice no.]:[Tr]],18,FALSE)="N/A","",VLOOKUP($A$2,Table1[[Practice no.]:[Tr]],18,FALSE))</f>
        <v>#VALUE!</v>
      </c>
      <c r="I12" s="314"/>
      <c r="M12" s="107"/>
    </row>
    <row r="13" spans="1:21">
      <c r="A13" s="294"/>
      <c r="B13" s="315"/>
      <c r="C13" s="316"/>
      <c r="D13" s="316"/>
      <c r="E13" s="316"/>
      <c r="F13" s="316"/>
      <c r="G13" s="316"/>
      <c r="H13" s="316"/>
      <c r="I13" s="316"/>
      <c r="J13" s="316"/>
      <c r="K13" s="316"/>
      <c r="L13" s="316"/>
      <c r="M13" s="317"/>
      <c r="N13" s="125"/>
    </row>
    <row r="14" spans="1:21" ht="14.1" thickBot="1">
      <c r="A14" s="279"/>
      <c r="B14" s="288"/>
      <c r="C14" s="289"/>
      <c r="D14" s="289"/>
      <c r="E14" s="289"/>
      <c r="F14" s="289"/>
      <c r="G14" s="289"/>
      <c r="H14" s="289"/>
      <c r="I14" s="289"/>
      <c r="J14" s="289"/>
      <c r="K14" s="289"/>
      <c r="L14" s="289"/>
      <c r="M14" s="290"/>
      <c r="N14" s="125"/>
    </row>
    <row r="15" spans="1:21">
      <c r="A15" s="278" t="s">
        <v>503</v>
      </c>
      <c r="B15" s="97">
        <v>1</v>
      </c>
      <c r="C15" s="97">
        <v>2</v>
      </c>
      <c r="D15" s="97">
        <v>3</v>
      </c>
      <c r="E15" s="98">
        <v>4</v>
      </c>
      <c r="F15" s="98">
        <v>5</v>
      </c>
      <c r="G15" s="98">
        <v>6</v>
      </c>
      <c r="H15" s="99">
        <v>7</v>
      </c>
      <c r="I15" s="99">
        <v>8</v>
      </c>
      <c r="J15" s="99">
        <v>9</v>
      </c>
      <c r="K15" s="100">
        <v>10</v>
      </c>
      <c r="L15" s="100">
        <v>11</v>
      </c>
      <c r="M15" s="100">
        <v>12</v>
      </c>
      <c r="N15" s="137"/>
    </row>
    <row r="16" spans="1:21" ht="17.100000000000001" thickBot="1">
      <c r="A16" s="294"/>
      <c r="B16" s="101" t="s">
        <v>504</v>
      </c>
      <c r="C16" s="101" t="s">
        <v>505</v>
      </c>
      <c r="D16" s="101" t="s">
        <v>506</v>
      </c>
      <c r="E16" s="102" t="s">
        <v>507</v>
      </c>
      <c r="F16" s="102" t="s">
        <v>508</v>
      </c>
      <c r="G16" s="102" t="s">
        <v>509</v>
      </c>
      <c r="H16" s="103" t="s">
        <v>510</v>
      </c>
      <c r="I16" s="103" t="s">
        <v>511</v>
      </c>
      <c r="J16" s="103" t="s">
        <v>512</v>
      </c>
      <c r="K16" s="104" t="s">
        <v>513</v>
      </c>
      <c r="L16" s="104" t="s">
        <v>514</v>
      </c>
      <c r="M16" s="104" t="s">
        <v>515</v>
      </c>
      <c r="N16" s="137"/>
    </row>
    <row r="17" spans="1:14" ht="23.1" customHeight="1" thickBot="1">
      <c r="A17" s="279"/>
      <c r="B17" s="112" t="e">
        <f ca="1">IF(VLOOKUP($A$2,Table1[[Practice no.]:[ 1 C02]],19,FALSE)="N/A","",VLOOKUP(VLOOKUP($A$2,Table1[[Practice no.]:[ 1 C02]],19,FALSE),List!$A$2:$B$3,2,FALSE))</f>
        <v>#VALUE!</v>
      </c>
      <c r="C17" s="112" t="e">
        <f ca="1">IF(VLOOKUP($A$2,Table1[[Practice no.]:[2 Res]],20,FALSE)="N/A","",VLOOKUP(VLOOKUP($A$2,Table1[[Practice no.]:[2 Res]],20,FALSE),List!$A$2:$B$3,2,FALSE))</f>
        <v>#VALUE!</v>
      </c>
      <c r="D17" s="112" t="e">
        <f ca="1">IF(VLOOKUP($A$2,Table1[[Practice no.]:[3 W&amp;L]],21,FALSE)="N/A","",VLOOKUP(VLOOKUP($A$2,Table1[[Practice no.]:[3 W&amp;L]],21,FALSE),List!$A$2:$B$3,2,FALSE))</f>
        <v>#VALUE!</v>
      </c>
      <c r="E17" s="112" t="e">
        <f ca="1">IF(VLOOKUP($A$2,Table1[[Practice no.]:[4 
Pol]],22,FALSE)="N/A","",VLOOKUP(VLOOKUP($A$2,Table1[[Practice no.]:[4 
Pol]],22,FALSE),List!$A$2:$B$3,2,FALSE))</f>
        <v>#VALUE!</v>
      </c>
      <c r="F17" s="112" t="e">
        <f ca="1">IF(VLOOKUP($A$2,Table1[[Practice no.]:[5 QoL]],23,FALSE)="N/A","",VLOOKUP(VLOOKUP($A$2,Table1[[Practice no.]:[5 QoL]],23,FALSE),List!$A$2:$B$3,2,FALSE))</f>
        <v>#VALUE!</v>
      </c>
      <c r="G17" s="112" t="e">
        <f ca="1">IF(VLOOKUP($A$2,Table1[[Practice no.]:[6 
Bio]],24,FALSE)="N/A","",VLOOKUP(VLOOKUP($A$2,Table1[[Practice no.]:[6 
Bio]],24,FALSE),List!$A$2:$B$3,2,FALSE))</f>
        <v>#VALUE!</v>
      </c>
      <c r="H17" s="112" t="e">
        <f ca="1">IF(VLOOKUP($A$2,Table1[[Practice no.]:[7 
Dis]],25,FALSE)="N/A","",VLOOKUP(VLOOKUP($A$2,Table1[[Practice no.]:[7 
Dis]],25,FALSE),List!$A$2:$B$3,2,FALSE))</f>
        <v>#VALUE!</v>
      </c>
      <c r="I17" s="112" t="e">
        <f ca="1">IF(VLOOKUP($A$2,Table1[[Practice no.]:[8 
Mat]],26,FALSE)="N/A","",VLOOKUP(VLOOKUP($A$2,Table1[[Practice no.]:[8 
Mat]],26,FALSE),List!$A$2:$B$3,2,FALSE))</f>
        <v>#VALUE!</v>
      </c>
      <c r="J17" s="112" t="e">
        <f ca="1">IF(VLOOKUP($A$2,Table1[[Practice no.]:[9 
Inc]],27,FALSE)="N/A","",VLOOKUP(VLOOKUP($A$2,Table1[[Practice no.]:[9 
Inc]],27,FALSE),List!$A$2:$B$3,2,FALSE))</f>
        <v>#VALUE!</v>
      </c>
      <c r="K17" s="112" t="e">
        <f ca="1">IF(VLOOKUP($A$2,Table1[[Practice no.]:[10 Con]],28,FALSE)="N/A","",VLOOKUP(VLOOKUP($A$2,Table1[[Practice no.]:[10 Con]],28,FALSE),List!$A$2:$B$3,2,FALSE))</f>
        <v>#VALUE!</v>
      </c>
      <c r="L17" s="112" t="e">
        <f ca="1">IF(VLOOKUP($A$2,Table1[[Practice no.]:[11 Saf]],29,FALSE)="N/A","",VLOOKUP(VLOOKUP($A$2,Table1[[Practice no.]:[11 Saf]],29,FALSE),List!$A$2:$B$3,2,FALSE))</f>
        <v>#VALUE!</v>
      </c>
      <c r="M17" s="112" t="e">
        <f ca="1">IF(VLOOKUP($A$2,Table1[[Practice no.]:[12 Aff]],30,FALSE)="N/A","",VLOOKUP(VLOOKUP($A$2,Table1[[Practice no.]:[12 Aff]],30,FALSE),List!$A$2:$B$3,2,FALSE))</f>
        <v>#VALUE!</v>
      </c>
      <c r="N17" s="138"/>
    </row>
    <row r="18" spans="1:14" ht="198.75" customHeight="1">
      <c r="A18" s="278" t="s">
        <v>516</v>
      </c>
      <c r="B18" s="298" t="s">
        <v>1065</v>
      </c>
      <c r="C18" s="299"/>
      <c r="D18" s="299"/>
      <c r="E18" s="299"/>
      <c r="F18" s="299"/>
      <c r="G18" s="299"/>
      <c r="H18" s="299"/>
      <c r="I18" s="299"/>
      <c r="J18" s="299"/>
      <c r="K18" s="299"/>
      <c r="L18" s="299"/>
      <c r="M18" s="300"/>
      <c r="N18" s="133"/>
    </row>
    <row r="19" spans="1:14" ht="110.1" customHeight="1" thickBot="1">
      <c r="A19" s="279"/>
      <c r="B19" s="301"/>
      <c r="C19" s="302"/>
      <c r="D19" s="302"/>
      <c r="E19" s="302"/>
      <c r="F19" s="302"/>
      <c r="G19" s="302"/>
      <c r="H19" s="302"/>
      <c r="I19" s="302"/>
      <c r="J19" s="302"/>
      <c r="K19" s="302"/>
      <c r="L19" s="302"/>
      <c r="M19" s="303"/>
      <c r="N19" s="133"/>
    </row>
    <row r="20" spans="1:14" ht="214.35" customHeight="1">
      <c r="A20" s="304" t="s">
        <v>518</v>
      </c>
      <c r="B20" s="120"/>
      <c r="C20" s="121"/>
      <c r="D20" s="121"/>
      <c r="E20" s="121"/>
      <c r="F20" s="121"/>
      <c r="G20" s="121"/>
      <c r="H20" s="121"/>
      <c r="I20" s="121"/>
      <c r="J20" s="121"/>
      <c r="K20" s="121"/>
      <c r="L20" s="121"/>
      <c r="M20" s="124"/>
      <c r="N20" s="134"/>
    </row>
    <row r="21" spans="1:14">
      <c r="A21" s="338"/>
      <c r="B21" s="390" t="s">
        <v>642</v>
      </c>
      <c r="C21" s="388"/>
      <c r="D21" s="388"/>
      <c r="E21" s="388"/>
      <c r="F21" s="388"/>
      <c r="G21" s="388"/>
      <c r="H21" s="388"/>
      <c r="I21" s="388"/>
      <c r="J21" s="388"/>
      <c r="K21" s="388"/>
      <c r="L21" s="388"/>
      <c r="M21" s="178"/>
      <c r="N21" s="127"/>
    </row>
    <row r="22" spans="1:14">
      <c r="A22" s="338"/>
      <c r="B22" s="336"/>
      <c r="C22" s="337"/>
      <c r="D22" s="337"/>
      <c r="E22" s="337"/>
      <c r="F22" s="337"/>
      <c r="G22" s="337"/>
      <c r="H22" s="119"/>
      <c r="J22" s="122"/>
      <c r="K22" s="116"/>
      <c r="L22" s="116"/>
      <c r="M22" s="117"/>
      <c r="N22" s="116"/>
    </row>
    <row r="23" spans="1:14">
      <c r="A23" s="338"/>
      <c r="B23" s="336"/>
      <c r="C23" s="337"/>
      <c r="D23" s="337"/>
      <c r="E23" s="337"/>
      <c r="F23" s="337"/>
      <c r="G23" s="337"/>
      <c r="H23" s="337"/>
      <c r="I23" s="337"/>
      <c r="J23" s="337"/>
      <c r="K23" s="337"/>
      <c r="L23" s="337"/>
      <c r="M23" s="123"/>
      <c r="N23" s="116"/>
    </row>
    <row r="24" spans="1:14">
      <c r="A24" s="338"/>
      <c r="B24" s="118"/>
      <c r="C24" s="119"/>
      <c r="D24" s="119"/>
      <c r="E24" s="119"/>
      <c r="F24" s="119"/>
      <c r="G24" s="119"/>
      <c r="H24" s="119"/>
      <c r="I24" s="119"/>
      <c r="J24" s="122"/>
      <c r="K24" s="116"/>
      <c r="L24" s="116"/>
      <c r="M24" s="117"/>
      <c r="N24" s="116"/>
    </row>
    <row r="25" spans="1:14" ht="14.1" thickBot="1">
      <c r="A25" s="305"/>
      <c r="B25" s="339"/>
      <c r="C25" s="340"/>
      <c r="D25" s="340"/>
      <c r="E25" s="340"/>
      <c r="F25" s="340"/>
      <c r="G25" s="340"/>
      <c r="H25" s="340"/>
      <c r="I25" s="340"/>
      <c r="J25" s="340"/>
      <c r="K25" s="340"/>
      <c r="L25" s="340"/>
      <c r="M25" s="176"/>
      <c r="N25" s="119"/>
    </row>
    <row r="26" spans="1:14" ht="8.85" customHeight="1" thickBot="1">
      <c r="A26" s="278" t="s">
        <v>57</v>
      </c>
      <c r="B26" s="295"/>
      <c r="C26" s="296"/>
      <c r="D26" s="296"/>
      <c r="E26" s="296"/>
      <c r="F26" s="296"/>
      <c r="G26" s="296"/>
      <c r="H26" s="296"/>
      <c r="I26" s="296"/>
      <c r="J26" s="296"/>
      <c r="K26" s="296"/>
      <c r="L26" s="296"/>
      <c r="M26" s="297"/>
      <c r="N26" s="125"/>
    </row>
    <row r="27" spans="1:14" ht="32.1" customHeight="1" thickBot="1">
      <c r="A27" s="294"/>
      <c r="C27" s="286" t="s">
        <v>42</v>
      </c>
      <c r="D27" s="287"/>
      <c r="E27" s="105" t="e">
        <f ca="1">IF(VLOOKUP($A$2,Table1[[Practice no.]:[1]],31,FALSE)="N/A","",VLOOKUP($A$2,Table1[[Practice no.]:[1]],31,FALSE))</f>
        <v>#VALUE!</v>
      </c>
      <c r="F27" s="286" t="s">
        <v>520</v>
      </c>
      <c r="G27" s="287"/>
      <c r="H27" s="105" t="e">
        <f ca="1">IF(VLOOKUP($A$2,Table1[[Practice no.]:[7]],37,FALSE)="N/A","",VLOOKUP($A$2,Table1[[Practice no.]:[7]],37,FALSE))</f>
        <v>#VALUE!</v>
      </c>
      <c r="M27" s="107"/>
    </row>
    <row r="28" spans="1:14" ht="32.1" customHeight="1" thickBot="1">
      <c r="A28" s="294"/>
      <c r="C28" s="286" t="s">
        <v>44</v>
      </c>
      <c r="D28" s="287"/>
      <c r="E28" s="105" t="e">
        <f ca="1">IF(VLOOKUP($A$2,Table1[[Practice no.]:[2]],32,FALSE)="N/A","",VLOOKUP($A$2,Table1[[Practice no.]:[2]],32,FALSE))</f>
        <v>#VALUE!</v>
      </c>
      <c r="F28" s="286" t="s">
        <v>45</v>
      </c>
      <c r="G28" s="287"/>
      <c r="H28" s="105" t="e">
        <f ca="1">IF(VLOOKUP($A$2,Table1[[Practice no.]:[8]],38,FALSE)="N/A","",VLOOKUP($A$2,Table1[[Practice no.]:[8]],38,FALSE))</f>
        <v>#VALUE!</v>
      </c>
      <c r="M28" s="107"/>
    </row>
    <row r="29" spans="1:14" ht="32.1" customHeight="1" thickBot="1">
      <c r="A29" s="294"/>
      <c r="C29" s="286" t="s">
        <v>46</v>
      </c>
      <c r="D29" s="287"/>
      <c r="E29" s="105" t="e">
        <f ca="1">IF(VLOOKUP($A$2,Table1[[Practice no.]:[3]],33,FALSE)="N/A","",VLOOKUP($A$2,Table1[[Practice no.]:[3]],33,FALSE))</f>
        <v>#VALUE!</v>
      </c>
      <c r="F29" s="286" t="s">
        <v>47</v>
      </c>
      <c r="G29" s="287"/>
      <c r="H29" s="105" t="e">
        <f ca="1">IF(VLOOKUP($A$2,Table1[[Practice no.]:[9]],39,FALSE)="N/A","",VLOOKUP($A$2,Table1[[Practice no.]:[9]],39,FALSE))</f>
        <v>#VALUE!</v>
      </c>
      <c r="M29" s="107"/>
    </row>
    <row r="30" spans="1:14" ht="32.1" customHeight="1" thickBot="1">
      <c r="A30" s="294"/>
      <c r="C30" s="286" t="s">
        <v>48</v>
      </c>
      <c r="D30" s="287"/>
      <c r="E30" s="105" t="e">
        <f ca="1">IF(VLOOKUP($A$2,Table1[[Practice no.]:[4]],34,FALSE)="N/A","",VLOOKUP($A$2,Table1[[Practice no.]:[4]],34,FALSE))</f>
        <v>#VALUE!</v>
      </c>
      <c r="F30" s="286" t="s">
        <v>49</v>
      </c>
      <c r="G30" s="287"/>
      <c r="H30" s="105" t="e">
        <f ca="1">IF(VLOOKUP($A$2,Table1[[Practice no.]:[10]],40,FALSE)="N/A","",VLOOKUP($A$2,Table1[[Practice no.]:[10]],40,FALSE))</f>
        <v>#VALUE!</v>
      </c>
      <c r="M30" s="107"/>
    </row>
    <row r="31" spans="1:14" ht="32.1" customHeight="1" thickBot="1">
      <c r="A31" s="294"/>
      <c r="C31" s="286" t="s">
        <v>50</v>
      </c>
      <c r="D31" s="287"/>
      <c r="E31" s="105" t="e">
        <f ca="1">IF(VLOOKUP($A$2,Table1[[Practice no.]:[5]],35,FALSE)="N/A","",VLOOKUP($A$2,Table1[[Practice no.]:[5]],35,FALSE))</f>
        <v>#VALUE!</v>
      </c>
      <c r="F31" s="286" t="s">
        <v>51</v>
      </c>
      <c r="G31" s="287"/>
      <c r="H31" s="105" t="e">
        <f ca="1">IF(VLOOKUP($A$2,Table1[[Practice no.]:[11]],41,FALSE)="N/A","",VLOOKUP($A$2,Table1[[Practice no.]:[11]],41,FALSE))</f>
        <v>#VALUE!</v>
      </c>
      <c r="M31" s="107"/>
    </row>
    <row r="32" spans="1:14" ht="32.1" customHeight="1" thickBot="1">
      <c r="A32" s="294"/>
      <c r="C32" s="286" t="s">
        <v>52</v>
      </c>
      <c r="D32" s="287"/>
      <c r="E32" s="105" t="e">
        <f ca="1">IF(VLOOKUP($A$2,Table1[[Practice no.]:[6]],36,FALSE)="N/A","",VLOOKUP($A$2,Table1[[Practice no.]:[6]],36,FALSE))</f>
        <v>#VALUE!</v>
      </c>
      <c r="F32" s="286" t="s">
        <v>53</v>
      </c>
      <c r="G32" s="287"/>
      <c r="H32" s="105" t="e">
        <f ca="1">IF(VLOOKUP($A$2,Table1[[Practice no.]:[12]],42,FALSE)="N/A","",VLOOKUP($A$2,Table1[[Practice no.]:[12]],42,FALSE))</f>
        <v>#VALUE!</v>
      </c>
      <c r="M32" s="107"/>
    </row>
    <row r="33" spans="1:14" ht="14.1" thickBot="1">
      <c r="A33" s="279"/>
      <c r="B33" s="288"/>
      <c r="C33" s="289"/>
      <c r="D33" s="289"/>
      <c r="E33" s="289"/>
      <c r="F33" s="289"/>
      <c r="G33" s="289"/>
      <c r="H33" s="289"/>
      <c r="I33" s="289"/>
      <c r="J33" s="289"/>
      <c r="K33" s="289"/>
      <c r="L33" s="289"/>
      <c r="M33" s="290"/>
      <c r="N33" s="125"/>
    </row>
    <row r="34" spans="1:14" ht="252.75" customHeight="1" thickBot="1">
      <c r="A34" s="92" t="s">
        <v>521</v>
      </c>
      <c r="B34" s="291" t="s">
        <v>1066</v>
      </c>
      <c r="C34" s="292"/>
      <c r="D34" s="292"/>
      <c r="E34" s="292"/>
      <c r="F34" s="292"/>
      <c r="G34" s="292"/>
      <c r="H34" s="292"/>
      <c r="I34" s="292"/>
      <c r="J34" s="292"/>
      <c r="K34" s="292"/>
      <c r="L34" s="292"/>
      <c r="M34" s="293"/>
      <c r="N34" s="122"/>
    </row>
    <row r="35" spans="1:14" ht="80.849999999999994" customHeight="1">
      <c r="A35" s="278" t="s">
        <v>523</v>
      </c>
      <c r="B35" s="394" t="s">
        <v>1067</v>
      </c>
      <c r="C35" s="362"/>
      <c r="D35" s="362"/>
      <c r="E35" s="362"/>
      <c r="F35" s="362"/>
      <c r="G35" s="362"/>
      <c r="H35" s="362"/>
      <c r="I35" s="362"/>
      <c r="J35" s="362"/>
      <c r="K35" s="362"/>
      <c r="L35" s="362"/>
      <c r="M35" s="363"/>
      <c r="N35" s="133"/>
    </row>
    <row r="36" spans="1:14" ht="224.85" customHeight="1" thickBot="1">
      <c r="A36" s="279"/>
      <c r="B36" s="364"/>
      <c r="C36" s="365"/>
      <c r="D36" s="365"/>
      <c r="E36" s="365"/>
      <c r="F36" s="365"/>
      <c r="G36" s="365"/>
      <c r="H36" s="365"/>
      <c r="I36" s="365"/>
      <c r="J36" s="365"/>
      <c r="K36" s="365"/>
      <c r="L36" s="365"/>
      <c r="M36" s="366"/>
      <c r="N36" s="133"/>
    </row>
  </sheetData>
  <sheetProtection sheet="1" objects="1" scenarios="1"/>
  <mergeCells count="49">
    <mergeCell ref="B2:M2"/>
    <mergeCell ref="O2:Q2"/>
    <mergeCell ref="S2:U2"/>
    <mergeCell ref="B3:M3"/>
    <mergeCell ref="A4:A14"/>
    <mergeCell ref="B4:M4"/>
    <mergeCell ref="C5:D6"/>
    <mergeCell ref="C7:D8"/>
    <mergeCell ref="F7:G7"/>
    <mergeCell ref="F8:G8"/>
    <mergeCell ref="C9:D10"/>
    <mergeCell ref="G9:H9"/>
    <mergeCell ref="G10:H10"/>
    <mergeCell ref="C11:D12"/>
    <mergeCell ref="F11:G11"/>
    <mergeCell ref="H11:I11"/>
    <mergeCell ref="F12:G12"/>
    <mergeCell ref="H12:I12"/>
    <mergeCell ref="B13:M13"/>
    <mergeCell ref="B14:M14"/>
    <mergeCell ref="A15:A17"/>
    <mergeCell ref="C29:D29"/>
    <mergeCell ref="B33:M33"/>
    <mergeCell ref="A18:A19"/>
    <mergeCell ref="B18:M19"/>
    <mergeCell ref="H23:L23"/>
    <mergeCell ref="B25:G25"/>
    <mergeCell ref="H25:L25"/>
    <mergeCell ref="A20:A25"/>
    <mergeCell ref="B21:G21"/>
    <mergeCell ref="H21:L21"/>
    <mergeCell ref="B22:G22"/>
    <mergeCell ref="B23:G23"/>
    <mergeCell ref="B34:M34"/>
    <mergeCell ref="A35:A36"/>
    <mergeCell ref="B35:M36"/>
    <mergeCell ref="F29:G29"/>
    <mergeCell ref="C30:D30"/>
    <mergeCell ref="F30:G30"/>
    <mergeCell ref="C31:D31"/>
    <mergeCell ref="F31:G31"/>
    <mergeCell ref="C32:D32"/>
    <mergeCell ref="F32:G32"/>
    <mergeCell ref="A26:A33"/>
    <mergeCell ref="B26:M26"/>
    <mergeCell ref="C27:D27"/>
    <mergeCell ref="F27:G27"/>
    <mergeCell ref="C28:D28"/>
    <mergeCell ref="F28:G28"/>
  </mergeCells>
  <pageMargins left="0.7" right="0.7" top="0.75" bottom="0.75" header="0.3" footer="0.3"/>
  <headerFooter>
    <oddFooter>&amp;C_x000D_&amp;1#&amp;"Calibri"&amp;8&amp;K000000 INTERNAL. This information is accessible to ADB Management and staff. It may be shared outside ADB with appropriate permission.</oddFooter>
  </headerFooter>
  <drawing r:id="rId1"/>
</worksheet>
</file>

<file path=xl/worksheets/sheet10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0CDBF5B-AB50-46C6-9A0B-1D3649C44FD1}">
  <sheetPr codeName="Sheet106"/>
  <dimension ref="A1:U36"/>
  <sheetViews>
    <sheetView zoomScale="70" zoomScaleNormal="70" workbookViewId="0">
      <pane ySplit="2" topLeftCell="A28" activePane="bottomLeft" state="frozen"/>
      <selection pane="bottomLeft" activeCell="A2" sqref="A2"/>
      <selection activeCell="A2" sqref="A2"/>
    </sheetView>
  </sheetViews>
  <sheetFormatPr defaultColWidth="8.85546875" defaultRowHeight="12.95"/>
  <cols>
    <col min="1" max="1" width="15.28515625" style="106" customWidth="1"/>
    <col min="2" max="13" width="11.85546875" style="106" customWidth="1"/>
    <col min="14" max="14" width="5.140625" style="106" customWidth="1"/>
    <col min="15" max="16" width="8.85546875" style="106"/>
    <col min="17" max="17" width="8.85546875" style="106" customWidth="1"/>
    <col min="18" max="18" width="2.28515625" style="106" customWidth="1"/>
    <col min="19" max="16384" width="8.85546875" style="106"/>
  </cols>
  <sheetData>
    <row r="1" spans="1:21" ht="14.1" thickBot="1"/>
    <row r="2" spans="1:21" ht="32.1" customHeight="1" thickBot="1">
      <c r="A2" s="89" t="e" cm="1">
        <f t="array" aca="1" ref="A2" ca="1">MID(CELL("filename",A2),FIND("]",CELL("filename",A2))+1,255)</f>
        <v>#VALUE!</v>
      </c>
      <c r="B2" s="318" t="e">
        <f ca="1">IF(VLOOKUP(A2,'Raw Data'!C6:D154,2,FALSE)="","",VLOOKUP(A2,'Raw Data'!C6:D154,2,FALSE))</f>
        <v>#VALUE!</v>
      </c>
      <c r="C2" s="319"/>
      <c r="D2" s="319"/>
      <c r="E2" s="319"/>
      <c r="F2" s="319"/>
      <c r="G2" s="319"/>
      <c r="H2" s="319"/>
      <c r="I2" s="319"/>
      <c r="J2" s="319"/>
      <c r="K2" s="319"/>
      <c r="L2" s="319"/>
      <c r="M2" s="320"/>
      <c r="N2" s="136"/>
      <c r="O2" s="386" t="str">
        <f>HYPERLINK("#'National level'!A15","Back to National level sheet")</f>
        <v>Back to National level sheet</v>
      </c>
      <c r="P2" s="321"/>
      <c r="Q2" s="321"/>
      <c r="S2" s="387" t="str">
        <f>HYPERLINK("#'Project level'!A21","Back to Project level sheet")</f>
        <v>Back to Project level sheet</v>
      </c>
      <c r="T2" s="387"/>
      <c r="U2" s="387"/>
    </row>
    <row r="3" spans="1:21" ht="218.85" customHeight="1" thickBot="1">
      <c r="A3" s="90" t="s">
        <v>500</v>
      </c>
      <c r="B3" s="323" t="s">
        <v>1068</v>
      </c>
      <c r="C3" s="324"/>
      <c r="D3" s="324"/>
      <c r="E3" s="324"/>
      <c r="F3" s="324"/>
      <c r="G3" s="324"/>
      <c r="H3" s="324"/>
      <c r="I3" s="324"/>
      <c r="J3" s="324"/>
      <c r="K3" s="324"/>
      <c r="L3" s="324"/>
      <c r="M3" s="325"/>
      <c r="N3" s="122"/>
    </row>
    <row r="4" spans="1:21" ht="14.1" thickBot="1">
      <c r="A4" s="278" t="s">
        <v>502</v>
      </c>
      <c r="B4" s="295"/>
      <c r="C4" s="296"/>
      <c r="D4" s="296"/>
      <c r="E4" s="296"/>
      <c r="F4" s="296"/>
      <c r="G4" s="296"/>
      <c r="H4" s="296"/>
      <c r="I4" s="296"/>
      <c r="J4" s="296"/>
      <c r="K4" s="296"/>
      <c r="L4" s="296"/>
      <c r="M4" s="297"/>
      <c r="N4" s="125"/>
    </row>
    <row r="5" spans="1:21" ht="26.85" customHeight="1" thickBot="1">
      <c r="A5" s="294"/>
      <c r="C5" s="326" t="s">
        <v>77</v>
      </c>
      <c r="D5" s="327"/>
      <c r="E5" s="93" t="s">
        <v>78</v>
      </c>
      <c r="F5" s="93" t="s">
        <v>79</v>
      </c>
      <c r="G5" s="93" t="s">
        <v>80</v>
      </c>
      <c r="H5" s="93" t="s">
        <v>81</v>
      </c>
      <c r="I5" s="93" t="s">
        <v>82</v>
      </c>
      <c r="M5" s="107"/>
    </row>
    <row r="6" spans="1:21" ht="15" thickBot="1">
      <c r="A6" s="294"/>
      <c r="C6" s="328"/>
      <c r="D6" s="329"/>
      <c r="E6" s="94" t="e">
        <f ca="1">IF(VLOOKUP($A$2,Table1[[Practice no.]:[Mt]],3,FALSE)="N/A","",VLOOKUP($A$2,Table1[[Practice no.]:[Mt]],3,FALSE))</f>
        <v>#VALUE!</v>
      </c>
      <c r="F6" s="94" t="e">
        <f ca="1">IF(VLOOKUP($A$2,Table1[[Practice no.]:[F]],4,FALSE)="N/A","",VLOOKUP($A$2,Table1[[Practice no.]:[F]],4,FALSE))</f>
        <v>#VALUE!</v>
      </c>
      <c r="G6" s="94" t="e">
        <f ca="1">IF(VLOOKUP($A$2,Table1[[Practice no.]:[A]],5,FALSE)="N/A","",VLOOKUP($A$2,Table1[[Practice no.]:[A]],5,FALSE))</f>
        <v>#VALUE!</v>
      </c>
      <c r="H6" s="94" t="e">
        <f ca="1">IF(VLOOKUP($A$2,Table1[[Practice no.]:[T]],6,FALSE)="N/A","",VLOOKUP($A$2,Table1[[Practice no.]:[T]],6,FALSE))</f>
        <v>#VALUE!</v>
      </c>
      <c r="I6" s="94" t="e">
        <f ca="1">IF(VLOOKUP($A$2,Table1[[Practice no.]:[PI]],7,FALSE)="N/A","",VLOOKUP($A$2,Table1[[Practice no.]:[PI]],7,FALSE))</f>
        <v>#VALUE!</v>
      </c>
      <c r="M6" s="107"/>
    </row>
    <row r="7" spans="1:21" ht="26.85" customHeight="1" thickBot="1">
      <c r="A7" s="294"/>
      <c r="C7" s="326" t="s">
        <v>83</v>
      </c>
      <c r="D7" s="327"/>
      <c r="E7" s="95" t="s">
        <v>84</v>
      </c>
      <c r="F7" s="330" t="s">
        <v>85</v>
      </c>
      <c r="G7" s="331"/>
      <c r="H7" s="95" t="s">
        <v>86</v>
      </c>
      <c r="I7" s="95" t="s">
        <v>87</v>
      </c>
      <c r="M7" s="107"/>
    </row>
    <row r="8" spans="1:21" ht="15" thickBot="1">
      <c r="A8" s="294"/>
      <c r="C8" s="328"/>
      <c r="D8" s="329"/>
      <c r="E8" s="94" t="e">
        <f ca="1">IF(VLOOKUP($A$2,Table1[[Practice no.]:[LR]],8,FALSE)="N/A","",VLOOKUP(A$2,Table1[[Practice no.]:[LR]],8,FALSE))</f>
        <v>#VALUE!</v>
      </c>
      <c r="F8" s="311" t="e">
        <f ca="1">IF(VLOOKUP($A$2,Table1[[Practice no.]:[PH]],9,FALSE)="N/A","",VLOOKUP($A$2,Table1[[Practice no.]:[PH]],9,FALSE))</f>
        <v>#VALUE!</v>
      </c>
      <c r="G8" s="312"/>
      <c r="H8" s="94" t="e">
        <f ca="1">IF(VLOOKUP($A$2,Table1[[Practice no.]:[EH]],10,FALSE)="N/A","",VLOOKUP($A$2,Table1[[Practice no.]:[EH]],10,FALSE))</f>
        <v>#VALUE!</v>
      </c>
      <c r="I8" s="94" t="e">
        <f ca="1">IF(VLOOKUP($A$2,Table1[[Practice no.]:[UR]],11,FALSE)="N/A","",VLOOKUP($A$2,Table1[[Practice no.]:[UR]],11,FALSE))</f>
        <v>#VALUE!</v>
      </c>
      <c r="M8" s="107"/>
    </row>
    <row r="9" spans="1:21" ht="26.85" customHeight="1" thickBot="1">
      <c r="A9" s="294"/>
      <c r="C9" s="332" t="s">
        <v>88</v>
      </c>
      <c r="D9" s="333"/>
      <c r="E9" s="95" t="s">
        <v>89</v>
      </c>
      <c r="F9" s="95" t="s">
        <v>90</v>
      </c>
      <c r="G9" s="330" t="s">
        <v>91</v>
      </c>
      <c r="H9" s="331"/>
      <c r="I9" s="95" t="s">
        <v>92</v>
      </c>
      <c r="M9" s="107"/>
    </row>
    <row r="10" spans="1:21" ht="15" thickBot="1">
      <c r="A10" s="294"/>
      <c r="C10" s="334"/>
      <c r="D10" s="335"/>
      <c r="E10" s="94" t="e">
        <f ca="1">IF(VLOOKUP($A$2,Table1[[Practice no.]:[P]],12,FALSE)="N/A","",VLOOKUP($A$2,Table1[[Practice no.]:[P]],12,FALSE))</f>
        <v>#VALUE!</v>
      </c>
      <c r="F10" s="94" t="e">
        <f ca="1">IF(VLOOKUP($A$2,Table1[[Practice no.]:[D]],13,FALSE)="N/A","",VLOOKUP($A$2,Table1[[Practice no.]:[D]],13,FALSE))</f>
        <v>#VALUE!</v>
      </c>
      <c r="G10" s="313" t="e">
        <f ca="1">IF(VLOOKUP($A$2,Table1[[Practice no.]:[C]],14,FALSE)="N/A","",VLOOKUP($A$2,Table1[[Practice no.]:[C]],14,FALSE))</f>
        <v>#VALUE!</v>
      </c>
      <c r="H10" s="314"/>
      <c r="I10" s="96" t="e">
        <f ca="1">IF(VLOOKUP($A$2,Table1[[Practice no.]:[M]],15,FALSE)="N/A","",VLOOKUP($A$2,Table1[[Practice no.]:[M]],15,FALSE))</f>
        <v>#VALUE!</v>
      </c>
      <c r="M10" s="107"/>
    </row>
    <row r="11" spans="1:21" ht="14.1" customHeight="1" thickBot="1">
      <c r="A11" s="294"/>
      <c r="C11" s="332" t="s">
        <v>93</v>
      </c>
      <c r="D11" s="333"/>
      <c r="E11" s="95" t="s">
        <v>94</v>
      </c>
      <c r="F11" s="330" t="s">
        <v>95</v>
      </c>
      <c r="G11" s="331"/>
      <c r="H11" s="330" t="s">
        <v>96</v>
      </c>
      <c r="I11" s="331"/>
      <c r="M11" s="107"/>
    </row>
    <row r="12" spans="1:21" ht="15" thickBot="1">
      <c r="A12" s="294"/>
      <c r="C12" s="334"/>
      <c r="D12" s="335"/>
      <c r="E12" s="94" t="e">
        <f ca="1">IF(VLOOKUP($A$2,Table1[[Practice no.]:[In]],16,FALSE)="N/A","",VLOOKUP($A$2,Table1[[Practice no.]:[In]],16,FALSE))</f>
        <v>#VALUE!</v>
      </c>
      <c r="F12" s="311" t="e">
        <f ca="1">IF(VLOOKUP($A$2,Table1[[Practice no.]:[Pr]],17,FALSE)="N/A","",VLOOKUP($A$2,Table1[[Practice no.]:[Pr]],17,FALSE))</f>
        <v>#VALUE!</v>
      </c>
      <c r="G12" s="312"/>
      <c r="H12" s="313" t="e">
        <f ca="1">IF(VLOOKUP($A$2,Table1[[Practice no.]:[Tr]],18,FALSE)="N/A","",VLOOKUP($A$2,Table1[[Practice no.]:[Tr]],18,FALSE))</f>
        <v>#VALUE!</v>
      </c>
      <c r="I12" s="314"/>
      <c r="M12" s="107"/>
    </row>
    <row r="13" spans="1:21">
      <c r="A13" s="294"/>
      <c r="B13" s="315"/>
      <c r="C13" s="316"/>
      <c r="D13" s="316"/>
      <c r="E13" s="316"/>
      <c r="F13" s="316"/>
      <c r="G13" s="316"/>
      <c r="H13" s="316"/>
      <c r="I13" s="316"/>
      <c r="J13" s="316"/>
      <c r="K13" s="316"/>
      <c r="L13" s="316"/>
      <c r="M13" s="317"/>
      <c r="N13" s="125"/>
    </row>
    <row r="14" spans="1:21" ht="14.1" thickBot="1">
      <c r="A14" s="279"/>
      <c r="B14" s="288"/>
      <c r="C14" s="289"/>
      <c r="D14" s="289"/>
      <c r="E14" s="289"/>
      <c r="F14" s="289"/>
      <c r="G14" s="289"/>
      <c r="H14" s="289"/>
      <c r="I14" s="289"/>
      <c r="J14" s="289"/>
      <c r="K14" s="289"/>
      <c r="L14" s="289"/>
      <c r="M14" s="290"/>
      <c r="N14" s="125"/>
    </row>
    <row r="15" spans="1:21">
      <c r="A15" s="278" t="s">
        <v>503</v>
      </c>
      <c r="B15" s="97">
        <v>1</v>
      </c>
      <c r="C15" s="97">
        <v>2</v>
      </c>
      <c r="D15" s="97">
        <v>3</v>
      </c>
      <c r="E15" s="98">
        <v>4</v>
      </c>
      <c r="F15" s="98">
        <v>5</v>
      </c>
      <c r="G15" s="98">
        <v>6</v>
      </c>
      <c r="H15" s="99">
        <v>7</v>
      </c>
      <c r="I15" s="99">
        <v>8</v>
      </c>
      <c r="J15" s="99">
        <v>9</v>
      </c>
      <c r="K15" s="100">
        <v>10</v>
      </c>
      <c r="L15" s="100">
        <v>11</v>
      </c>
      <c r="M15" s="100">
        <v>12</v>
      </c>
      <c r="N15" s="137"/>
    </row>
    <row r="16" spans="1:21" ht="17.100000000000001" thickBot="1">
      <c r="A16" s="294"/>
      <c r="B16" s="101" t="s">
        <v>504</v>
      </c>
      <c r="C16" s="101" t="s">
        <v>505</v>
      </c>
      <c r="D16" s="101" t="s">
        <v>506</v>
      </c>
      <c r="E16" s="102" t="s">
        <v>507</v>
      </c>
      <c r="F16" s="102" t="s">
        <v>508</v>
      </c>
      <c r="G16" s="102" t="s">
        <v>509</v>
      </c>
      <c r="H16" s="103" t="s">
        <v>510</v>
      </c>
      <c r="I16" s="103" t="s">
        <v>511</v>
      </c>
      <c r="J16" s="103" t="s">
        <v>512</v>
      </c>
      <c r="K16" s="104" t="s">
        <v>513</v>
      </c>
      <c r="L16" s="104" t="s">
        <v>514</v>
      </c>
      <c r="M16" s="104" t="s">
        <v>515</v>
      </c>
      <c r="N16" s="137"/>
    </row>
    <row r="17" spans="1:14" ht="23.1" customHeight="1" thickBot="1">
      <c r="A17" s="279"/>
      <c r="B17" s="112" t="e">
        <f ca="1">IF(VLOOKUP($A$2,Table1[[Practice no.]:[ 1 C02]],19,FALSE)="N/A","",VLOOKUP(VLOOKUP($A$2,Table1[[Practice no.]:[ 1 C02]],19,FALSE),List!$A$2:$B$3,2,FALSE))</f>
        <v>#VALUE!</v>
      </c>
      <c r="C17" s="112" t="e">
        <f ca="1">IF(VLOOKUP($A$2,Table1[[Practice no.]:[2 Res]],20,FALSE)="N/A","",VLOOKUP(VLOOKUP($A$2,Table1[[Practice no.]:[2 Res]],20,FALSE),List!$A$2:$B$3,2,FALSE))</f>
        <v>#VALUE!</v>
      </c>
      <c r="D17" s="112" t="e">
        <f ca="1">IF(VLOOKUP($A$2,Table1[[Practice no.]:[3 W&amp;L]],21,FALSE)="N/A","",VLOOKUP(VLOOKUP($A$2,Table1[[Practice no.]:[3 W&amp;L]],21,FALSE),List!$A$2:$B$3,2,FALSE))</f>
        <v>#VALUE!</v>
      </c>
      <c r="E17" s="112" t="e">
        <f ca="1">IF(VLOOKUP($A$2,Table1[[Practice no.]:[4 
Pol]],22,FALSE)="N/A","",VLOOKUP(VLOOKUP($A$2,Table1[[Practice no.]:[4 
Pol]],22,FALSE),List!$A$2:$B$3,2,FALSE))</f>
        <v>#VALUE!</v>
      </c>
      <c r="F17" s="112" t="e">
        <f ca="1">IF(VLOOKUP($A$2,Table1[[Practice no.]:[5 QoL]],23,FALSE)="N/A","",VLOOKUP(VLOOKUP($A$2,Table1[[Practice no.]:[5 QoL]],23,FALSE),List!$A$2:$B$3,2,FALSE))</f>
        <v>#VALUE!</v>
      </c>
      <c r="G17" s="112" t="e">
        <f ca="1">IF(VLOOKUP($A$2,Table1[[Practice no.]:[6 
Bio]],24,FALSE)="N/A","",VLOOKUP(VLOOKUP($A$2,Table1[[Practice no.]:[6 
Bio]],24,FALSE),List!$A$2:$B$3,2,FALSE))</f>
        <v>#VALUE!</v>
      </c>
      <c r="H17" s="112" t="e">
        <f ca="1">IF(VLOOKUP($A$2,Table1[[Practice no.]:[7 
Dis]],25,FALSE)="N/A","",VLOOKUP(VLOOKUP($A$2,Table1[[Practice no.]:[7 
Dis]],25,FALSE),List!$A$2:$B$3,2,FALSE))</f>
        <v>#VALUE!</v>
      </c>
      <c r="I17" s="112" t="e">
        <f ca="1">IF(VLOOKUP($A$2,Table1[[Practice no.]:[8 
Mat]],26,FALSE)="N/A","",VLOOKUP(VLOOKUP($A$2,Table1[[Practice no.]:[8 
Mat]],26,FALSE),List!$A$2:$B$3,2,FALSE))</f>
        <v>#VALUE!</v>
      </c>
      <c r="J17" s="112" t="e">
        <f ca="1">IF(VLOOKUP($A$2,Table1[[Practice no.]:[9 
Inc]],27,FALSE)="N/A","",VLOOKUP(VLOOKUP($A$2,Table1[[Practice no.]:[9 
Inc]],27,FALSE),List!$A$2:$B$3,2,FALSE))</f>
        <v>#VALUE!</v>
      </c>
      <c r="K17" s="112" t="e">
        <f ca="1">IF(VLOOKUP($A$2,Table1[[Practice no.]:[10 Con]],28,FALSE)="N/A","",VLOOKUP(VLOOKUP($A$2,Table1[[Practice no.]:[10 Con]],28,FALSE),List!$A$2:$B$3,2,FALSE))</f>
        <v>#VALUE!</v>
      </c>
      <c r="L17" s="112" t="e">
        <f ca="1">IF(VLOOKUP($A$2,Table1[[Practice no.]:[11 Saf]],29,FALSE)="N/A","",VLOOKUP(VLOOKUP($A$2,Table1[[Practice no.]:[11 Saf]],29,FALSE),List!$A$2:$B$3,2,FALSE))</f>
        <v>#VALUE!</v>
      </c>
      <c r="M17" s="112" t="e">
        <f ca="1">IF(VLOOKUP($A$2,Table1[[Practice no.]:[12 Aff]],30,FALSE)="N/A","",VLOOKUP(VLOOKUP($A$2,Table1[[Practice no.]:[12 Aff]],30,FALSE),List!$A$2:$B$3,2,FALSE))</f>
        <v>#VALUE!</v>
      </c>
      <c r="N17" s="138"/>
    </row>
    <row r="18" spans="1:14" ht="198.75" customHeight="1">
      <c r="A18" s="278" t="s">
        <v>516</v>
      </c>
      <c r="B18" s="298" t="s">
        <v>1069</v>
      </c>
      <c r="C18" s="299"/>
      <c r="D18" s="299"/>
      <c r="E18" s="299"/>
      <c r="F18" s="299"/>
      <c r="G18" s="299"/>
      <c r="H18" s="299"/>
      <c r="I18" s="299"/>
      <c r="J18" s="299"/>
      <c r="K18" s="299"/>
      <c r="L18" s="299"/>
      <c r="M18" s="300"/>
      <c r="N18" s="133"/>
    </row>
    <row r="19" spans="1:14" ht="110.1" customHeight="1" thickBot="1">
      <c r="A19" s="279"/>
      <c r="B19" s="301"/>
      <c r="C19" s="302"/>
      <c r="D19" s="302"/>
      <c r="E19" s="302"/>
      <c r="F19" s="302"/>
      <c r="G19" s="302"/>
      <c r="H19" s="302"/>
      <c r="I19" s="302"/>
      <c r="J19" s="302"/>
      <c r="K19" s="302"/>
      <c r="L19" s="302"/>
      <c r="M19" s="303"/>
      <c r="N19" s="133"/>
    </row>
    <row r="20" spans="1:14" ht="214.35" customHeight="1">
      <c r="A20" s="304" t="s">
        <v>518</v>
      </c>
      <c r="B20" s="120"/>
      <c r="C20" s="121"/>
      <c r="D20" s="121"/>
      <c r="E20" s="121"/>
      <c r="F20" s="121"/>
      <c r="G20" s="121"/>
      <c r="H20" s="121"/>
      <c r="I20" s="121"/>
      <c r="J20" s="121"/>
      <c r="K20" s="121"/>
      <c r="L20" s="121"/>
      <c r="M20" s="124"/>
      <c r="N20" s="134"/>
    </row>
    <row r="21" spans="1:14">
      <c r="A21" s="338"/>
      <c r="B21" s="390"/>
      <c r="C21" s="388"/>
      <c r="D21" s="388"/>
      <c r="E21" s="388"/>
      <c r="F21" s="388"/>
      <c r="G21" s="388"/>
      <c r="H21" s="388"/>
      <c r="I21" s="388"/>
      <c r="J21" s="388"/>
      <c r="K21" s="388"/>
      <c r="L21" s="388"/>
      <c r="M21" s="178"/>
      <c r="N21" s="127"/>
    </row>
    <row r="22" spans="1:14">
      <c r="A22" s="338"/>
      <c r="B22" s="336"/>
      <c r="C22" s="337"/>
      <c r="D22" s="337"/>
      <c r="E22" s="337"/>
      <c r="F22" s="337"/>
      <c r="G22" s="337"/>
      <c r="H22" s="119"/>
      <c r="J22" s="122"/>
      <c r="K22" s="116"/>
      <c r="L22" s="116"/>
      <c r="M22" s="117"/>
      <c r="N22" s="116"/>
    </row>
    <row r="23" spans="1:14">
      <c r="A23" s="338"/>
      <c r="B23" s="336"/>
      <c r="C23" s="337"/>
      <c r="D23" s="337"/>
      <c r="E23" s="337"/>
      <c r="F23" s="337"/>
      <c r="G23" s="337"/>
      <c r="H23" s="337"/>
      <c r="I23" s="337"/>
      <c r="J23" s="337"/>
      <c r="K23" s="337"/>
      <c r="L23" s="337"/>
      <c r="M23" s="123"/>
      <c r="N23" s="116"/>
    </row>
    <row r="24" spans="1:14">
      <c r="A24" s="338"/>
      <c r="B24" s="118"/>
      <c r="C24" s="119"/>
      <c r="D24" s="119"/>
      <c r="E24" s="119"/>
      <c r="F24" s="119"/>
      <c r="G24" s="119"/>
      <c r="H24" s="119"/>
      <c r="I24" s="119"/>
      <c r="J24" s="122"/>
      <c r="K24" s="116"/>
      <c r="L24" s="116"/>
      <c r="M24" s="117"/>
      <c r="N24" s="116"/>
    </row>
    <row r="25" spans="1:14" ht="14.1" thickBot="1">
      <c r="A25" s="305"/>
      <c r="B25" s="339"/>
      <c r="C25" s="340"/>
      <c r="D25" s="340"/>
      <c r="E25" s="340"/>
      <c r="F25" s="340"/>
      <c r="G25" s="340"/>
      <c r="H25" s="340"/>
      <c r="I25" s="340"/>
      <c r="J25" s="340"/>
      <c r="K25" s="340"/>
      <c r="L25" s="340"/>
      <c r="M25" s="176"/>
      <c r="N25" s="119"/>
    </row>
    <row r="26" spans="1:14" ht="8.85" customHeight="1" thickBot="1">
      <c r="A26" s="278" t="s">
        <v>57</v>
      </c>
      <c r="B26" s="295"/>
      <c r="C26" s="296"/>
      <c r="D26" s="296"/>
      <c r="E26" s="296"/>
      <c r="F26" s="296"/>
      <c r="G26" s="296"/>
      <c r="H26" s="296"/>
      <c r="I26" s="296"/>
      <c r="J26" s="296"/>
      <c r="K26" s="296"/>
      <c r="L26" s="296"/>
      <c r="M26" s="297"/>
      <c r="N26" s="125"/>
    </row>
    <row r="27" spans="1:14" ht="32.1" customHeight="1" thickBot="1">
      <c r="A27" s="294"/>
      <c r="C27" s="286" t="s">
        <v>42</v>
      </c>
      <c r="D27" s="287"/>
      <c r="E27" s="105" t="e">
        <f ca="1">IF(VLOOKUP($A$2,Table1[[Practice no.]:[1]],31,FALSE)="N/A","",VLOOKUP($A$2,Table1[[Practice no.]:[1]],31,FALSE))</f>
        <v>#VALUE!</v>
      </c>
      <c r="F27" s="286" t="s">
        <v>520</v>
      </c>
      <c r="G27" s="287"/>
      <c r="H27" s="105" t="e">
        <f ca="1">IF(VLOOKUP($A$2,Table1[[Practice no.]:[7]],37,FALSE)="N/A","",VLOOKUP($A$2,Table1[[Practice no.]:[7]],37,FALSE))</f>
        <v>#VALUE!</v>
      </c>
      <c r="M27" s="107"/>
    </row>
    <row r="28" spans="1:14" ht="32.1" customHeight="1" thickBot="1">
      <c r="A28" s="294"/>
      <c r="C28" s="286" t="s">
        <v>44</v>
      </c>
      <c r="D28" s="287"/>
      <c r="E28" s="105" t="e">
        <f ca="1">IF(VLOOKUP($A$2,Table1[[Practice no.]:[2]],32,FALSE)="N/A","",VLOOKUP($A$2,Table1[[Practice no.]:[2]],32,FALSE))</f>
        <v>#VALUE!</v>
      </c>
      <c r="F28" s="286" t="s">
        <v>45</v>
      </c>
      <c r="G28" s="287"/>
      <c r="H28" s="105" t="e">
        <f ca="1">IF(VLOOKUP($A$2,Table1[[Practice no.]:[8]],38,FALSE)="N/A","",VLOOKUP($A$2,Table1[[Practice no.]:[8]],38,FALSE))</f>
        <v>#VALUE!</v>
      </c>
      <c r="M28" s="107"/>
    </row>
    <row r="29" spans="1:14" ht="32.1" customHeight="1" thickBot="1">
      <c r="A29" s="294"/>
      <c r="C29" s="286" t="s">
        <v>46</v>
      </c>
      <c r="D29" s="287"/>
      <c r="E29" s="105" t="e">
        <f ca="1">IF(VLOOKUP($A$2,Table1[[Practice no.]:[3]],33,FALSE)="N/A","",VLOOKUP($A$2,Table1[[Practice no.]:[3]],33,FALSE))</f>
        <v>#VALUE!</v>
      </c>
      <c r="F29" s="286" t="s">
        <v>47</v>
      </c>
      <c r="G29" s="287"/>
      <c r="H29" s="105" t="e">
        <f ca="1">IF(VLOOKUP($A$2,Table1[[Practice no.]:[9]],39,FALSE)="N/A","",VLOOKUP($A$2,Table1[[Practice no.]:[9]],39,FALSE))</f>
        <v>#VALUE!</v>
      </c>
      <c r="M29" s="107"/>
    </row>
    <row r="30" spans="1:14" ht="32.1" customHeight="1" thickBot="1">
      <c r="A30" s="294"/>
      <c r="C30" s="286" t="s">
        <v>48</v>
      </c>
      <c r="D30" s="287"/>
      <c r="E30" s="105" t="e">
        <f ca="1">IF(VLOOKUP($A$2,Table1[[Practice no.]:[4]],34,FALSE)="N/A","",VLOOKUP($A$2,Table1[[Practice no.]:[4]],34,FALSE))</f>
        <v>#VALUE!</v>
      </c>
      <c r="F30" s="286" t="s">
        <v>49</v>
      </c>
      <c r="G30" s="287"/>
      <c r="H30" s="105" t="e">
        <f ca="1">IF(VLOOKUP($A$2,Table1[[Practice no.]:[10]],40,FALSE)="N/A","",VLOOKUP($A$2,Table1[[Practice no.]:[10]],40,FALSE))</f>
        <v>#VALUE!</v>
      </c>
      <c r="M30" s="107"/>
    </row>
    <row r="31" spans="1:14" ht="32.1" customHeight="1" thickBot="1">
      <c r="A31" s="294"/>
      <c r="C31" s="286" t="s">
        <v>50</v>
      </c>
      <c r="D31" s="287"/>
      <c r="E31" s="105" t="e">
        <f ca="1">IF(VLOOKUP($A$2,Table1[[Practice no.]:[5]],35,FALSE)="N/A","",VLOOKUP($A$2,Table1[[Practice no.]:[5]],35,FALSE))</f>
        <v>#VALUE!</v>
      </c>
      <c r="F31" s="286" t="s">
        <v>51</v>
      </c>
      <c r="G31" s="287"/>
      <c r="H31" s="105" t="e">
        <f ca="1">IF(VLOOKUP($A$2,Table1[[Practice no.]:[11]],41,FALSE)="N/A","",VLOOKUP($A$2,Table1[[Practice no.]:[11]],41,FALSE))</f>
        <v>#VALUE!</v>
      </c>
      <c r="M31" s="107"/>
    </row>
    <row r="32" spans="1:14" ht="32.1" customHeight="1" thickBot="1">
      <c r="A32" s="294"/>
      <c r="C32" s="286" t="s">
        <v>52</v>
      </c>
      <c r="D32" s="287"/>
      <c r="E32" s="105" t="e">
        <f ca="1">IF(VLOOKUP($A$2,Table1[[Practice no.]:[6]],36,FALSE)="N/A","",VLOOKUP($A$2,Table1[[Practice no.]:[6]],36,FALSE))</f>
        <v>#VALUE!</v>
      </c>
      <c r="F32" s="286" t="s">
        <v>53</v>
      </c>
      <c r="G32" s="287"/>
      <c r="H32" s="105" t="e">
        <f ca="1">IF(VLOOKUP($A$2,Table1[[Practice no.]:[12]],42,FALSE)="N/A","",VLOOKUP($A$2,Table1[[Practice no.]:[12]],42,FALSE))</f>
        <v>#VALUE!</v>
      </c>
      <c r="M32" s="107"/>
    </row>
    <row r="33" spans="1:14" ht="14.1" thickBot="1">
      <c r="A33" s="279"/>
      <c r="B33" s="288"/>
      <c r="C33" s="289"/>
      <c r="D33" s="289"/>
      <c r="E33" s="289"/>
      <c r="F33" s="289"/>
      <c r="G33" s="289"/>
      <c r="H33" s="289"/>
      <c r="I33" s="289"/>
      <c r="J33" s="289"/>
      <c r="K33" s="289"/>
      <c r="L33" s="289"/>
      <c r="M33" s="290"/>
      <c r="N33" s="125"/>
    </row>
    <row r="34" spans="1:14" ht="252.75" customHeight="1" thickBot="1">
      <c r="A34" s="92" t="s">
        <v>521</v>
      </c>
      <c r="B34" s="291" t="s">
        <v>1070</v>
      </c>
      <c r="C34" s="292"/>
      <c r="D34" s="292"/>
      <c r="E34" s="292"/>
      <c r="F34" s="292"/>
      <c r="G34" s="292"/>
      <c r="H34" s="292"/>
      <c r="I34" s="292"/>
      <c r="J34" s="292"/>
      <c r="K34" s="292"/>
      <c r="L34" s="292"/>
      <c r="M34" s="293"/>
      <c r="N34" s="122"/>
    </row>
    <row r="35" spans="1:14" ht="80.849999999999994" customHeight="1">
      <c r="A35" s="278" t="s">
        <v>523</v>
      </c>
      <c r="B35" s="394"/>
      <c r="C35" s="362"/>
      <c r="D35" s="362"/>
      <c r="E35" s="362"/>
      <c r="F35" s="362"/>
      <c r="G35" s="362"/>
      <c r="H35" s="362"/>
      <c r="I35" s="362"/>
      <c r="J35" s="362"/>
      <c r="K35" s="362"/>
      <c r="L35" s="362"/>
      <c r="M35" s="363"/>
      <c r="N35" s="133"/>
    </row>
    <row r="36" spans="1:14" ht="224.85" customHeight="1" thickBot="1">
      <c r="A36" s="279"/>
      <c r="B36" s="364"/>
      <c r="C36" s="365"/>
      <c r="D36" s="365"/>
      <c r="E36" s="365"/>
      <c r="F36" s="365"/>
      <c r="G36" s="365"/>
      <c r="H36" s="365"/>
      <c r="I36" s="365"/>
      <c r="J36" s="365"/>
      <c r="K36" s="365"/>
      <c r="L36" s="365"/>
      <c r="M36" s="366"/>
      <c r="N36" s="133"/>
    </row>
  </sheetData>
  <sheetProtection sheet="1" objects="1" scenarios="1"/>
  <mergeCells count="49">
    <mergeCell ref="B2:M2"/>
    <mergeCell ref="O2:Q2"/>
    <mergeCell ref="S2:U2"/>
    <mergeCell ref="B3:M3"/>
    <mergeCell ref="A4:A14"/>
    <mergeCell ref="B4:M4"/>
    <mergeCell ref="C5:D6"/>
    <mergeCell ref="C7:D8"/>
    <mergeCell ref="F7:G7"/>
    <mergeCell ref="F8:G8"/>
    <mergeCell ref="C9:D10"/>
    <mergeCell ref="G9:H9"/>
    <mergeCell ref="G10:H10"/>
    <mergeCell ref="C11:D12"/>
    <mergeCell ref="F11:G11"/>
    <mergeCell ref="H11:I11"/>
    <mergeCell ref="F12:G12"/>
    <mergeCell ref="H12:I12"/>
    <mergeCell ref="B13:M13"/>
    <mergeCell ref="B14:M14"/>
    <mergeCell ref="A15:A17"/>
    <mergeCell ref="C29:D29"/>
    <mergeCell ref="B33:M33"/>
    <mergeCell ref="A18:A19"/>
    <mergeCell ref="B18:M19"/>
    <mergeCell ref="H23:L23"/>
    <mergeCell ref="B25:G25"/>
    <mergeCell ref="H25:L25"/>
    <mergeCell ref="A20:A25"/>
    <mergeCell ref="B21:G21"/>
    <mergeCell ref="H21:L21"/>
    <mergeCell ref="B22:G22"/>
    <mergeCell ref="B23:G23"/>
    <mergeCell ref="B34:M34"/>
    <mergeCell ref="A35:A36"/>
    <mergeCell ref="B35:M36"/>
    <mergeCell ref="F29:G29"/>
    <mergeCell ref="C30:D30"/>
    <mergeCell ref="F30:G30"/>
    <mergeCell ref="C31:D31"/>
    <mergeCell ref="F31:G31"/>
    <mergeCell ref="C32:D32"/>
    <mergeCell ref="F32:G32"/>
    <mergeCell ref="A26:A33"/>
    <mergeCell ref="B26:M26"/>
    <mergeCell ref="C27:D27"/>
    <mergeCell ref="F27:G27"/>
    <mergeCell ref="C28:D28"/>
    <mergeCell ref="F28:G28"/>
  </mergeCells>
  <pageMargins left="0.7" right="0.7" top="0.75" bottom="0.75" header="0.3" footer="0.3"/>
  <headerFooter>
    <oddFooter>&amp;C_x000D_&amp;1#&amp;"Calibri"&amp;8&amp;K000000 INTERNAL. This information is accessible to ADB Management and staff. It may be shared outside ADB with appropriate permission.</oddFooter>
  </headerFooter>
</worksheet>
</file>

<file path=xl/worksheets/sheet10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9CCA1D9-0B30-4F43-AAA8-14818EB07512}">
  <sheetPr codeName="Sheet107"/>
  <dimension ref="A1:U36"/>
  <sheetViews>
    <sheetView zoomScale="70" zoomScaleNormal="70" workbookViewId="0">
      <pane ySplit="2" topLeftCell="A34" activePane="bottomLeft" state="frozen"/>
      <selection pane="bottomLeft" activeCell="A2" sqref="A2"/>
      <selection activeCell="A2" sqref="A2"/>
    </sheetView>
  </sheetViews>
  <sheetFormatPr defaultColWidth="8.85546875" defaultRowHeight="12.95"/>
  <cols>
    <col min="1" max="1" width="15.28515625" style="106" customWidth="1"/>
    <col min="2" max="13" width="11.85546875" style="106" customWidth="1"/>
    <col min="14" max="14" width="5.140625" style="106" customWidth="1"/>
    <col min="15" max="16" width="8.85546875" style="106"/>
    <col min="17" max="17" width="8.85546875" style="106" customWidth="1"/>
    <col min="18" max="18" width="2.28515625" style="106" customWidth="1"/>
    <col min="19" max="16384" width="8.85546875" style="106"/>
  </cols>
  <sheetData>
    <row r="1" spans="1:21" ht="14.1" thickBot="1"/>
    <row r="2" spans="1:21" ht="32.1" customHeight="1" thickBot="1">
      <c r="A2" s="89" t="e" cm="1">
        <f t="array" aca="1" ref="A2" ca="1">MID(CELL("filename",A2),FIND("]",CELL("filename",A2))+1,255)</f>
        <v>#VALUE!</v>
      </c>
      <c r="B2" s="318" t="e">
        <f ca="1">IF(VLOOKUP(A2,'Raw Data'!C6:D154,2,FALSE)="","",VLOOKUP(A2,'Raw Data'!C6:D154,2,FALSE))</f>
        <v>#VALUE!</v>
      </c>
      <c r="C2" s="319"/>
      <c r="D2" s="319"/>
      <c r="E2" s="319"/>
      <c r="F2" s="319"/>
      <c r="G2" s="319"/>
      <c r="H2" s="319"/>
      <c r="I2" s="319"/>
      <c r="J2" s="319"/>
      <c r="K2" s="319"/>
      <c r="L2" s="319"/>
      <c r="M2" s="320"/>
      <c r="N2" s="136"/>
      <c r="O2" s="386" t="str">
        <f>HYPERLINK("#'National level'!A15","Back to National level sheet")</f>
        <v>Back to National level sheet</v>
      </c>
      <c r="P2" s="321"/>
      <c r="Q2" s="321"/>
      <c r="S2" s="387" t="str">
        <f>HYPERLINK("#'Project level'!A21","Back to Project level sheet")</f>
        <v>Back to Project level sheet</v>
      </c>
      <c r="T2" s="387"/>
      <c r="U2" s="387"/>
    </row>
    <row r="3" spans="1:21" ht="218.85" customHeight="1" thickBot="1">
      <c r="A3" s="90" t="s">
        <v>500</v>
      </c>
      <c r="B3" s="323" t="s">
        <v>1071</v>
      </c>
      <c r="C3" s="324"/>
      <c r="D3" s="324"/>
      <c r="E3" s="324"/>
      <c r="F3" s="324"/>
      <c r="G3" s="324"/>
      <c r="H3" s="324"/>
      <c r="I3" s="324"/>
      <c r="J3" s="324"/>
      <c r="K3" s="324"/>
      <c r="L3" s="324"/>
      <c r="M3" s="325"/>
      <c r="N3" s="122"/>
    </row>
    <row r="4" spans="1:21" ht="14.1" thickBot="1">
      <c r="A4" s="278" t="s">
        <v>502</v>
      </c>
      <c r="B4" s="295"/>
      <c r="C4" s="296"/>
      <c r="D4" s="296"/>
      <c r="E4" s="296"/>
      <c r="F4" s="296"/>
      <c r="G4" s="296"/>
      <c r="H4" s="296"/>
      <c r="I4" s="296"/>
      <c r="J4" s="296"/>
      <c r="K4" s="296"/>
      <c r="L4" s="296"/>
      <c r="M4" s="297"/>
      <c r="N4" s="125"/>
    </row>
    <row r="5" spans="1:21" ht="26.85" customHeight="1" thickBot="1">
      <c r="A5" s="294"/>
      <c r="C5" s="326" t="s">
        <v>77</v>
      </c>
      <c r="D5" s="327"/>
      <c r="E5" s="93" t="s">
        <v>78</v>
      </c>
      <c r="F5" s="93" t="s">
        <v>79</v>
      </c>
      <c r="G5" s="93" t="s">
        <v>80</v>
      </c>
      <c r="H5" s="93" t="s">
        <v>81</v>
      </c>
      <c r="I5" s="93" t="s">
        <v>82</v>
      </c>
      <c r="M5" s="107"/>
    </row>
    <row r="6" spans="1:21" ht="15" thickBot="1">
      <c r="A6" s="294"/>
      <c r="C6" s="328"/>
      <c r="D6" s="329"/>
      <c r="E6" s="94" t="e">
        <f ca="1">IF(VLOOKUP($A$2,Table1[[Practice no.]:[Mt]],3,FALSE)="N/A","",VLOOKUP($A$2,Table1[[Practice no.]:[Mt]],3,FALSE))</f>
        <v>#VALUE!</v>
      </c>
      <c r="F6" s="94" t="e">
        <f ca="1">IF(VLOOKUP($A$2,Table1[[Practice no.]:[F]],4,FALSE)="N/A","",VLOOKUP($A$2,Table1[[Practice no.]:[F]],4,FALSE))</f>
        <v>#VALUE!</v>
      </c>
      <c r="G6" s="94" t="e">
        <f ca="1">IF(VLOOKUP($A$2,Table1[[Practice no.]:[A]],5,FALSE)="N/A","",VLOOKUP($A$2,Table1[[Practice no.]:[A]],5,FALSE))</f>
        <v>#VALUE!</v>
      </c>
      <c r="H6" s="94" t="e">
        <f ca="1">IF(VLOOKUP($A$2,Table1[[Practice no.]:[T]],6,FALSE)="N/A","",VLOOKUP($A$2,Table1[[Practice no.]:[T]],6,FALSE))</f>
        <v>#VALUE!</v>
      </c>
      <c r="I6" s="94" t="e">
        <f ca="1">IF(VLOOKUP($A$2,Table1[[Practice no.]:[PI]],7,FALSE)="N/A","",VLOOKUP($A$2,Table1[[Practice no.]:[PI]],7,FALSE))</f>
        <v>#VALUE!</v>
      </c>
      <c r="M6" s="107"/>
    </row>
    <row r="7" spans="1:21" ht="26.85" customHeight="1" thickBot="1">
      <c r="A7" s="294"/>
      <c r="C7" s="326" t="s">
        <v>83</v>
      </c>
      <c r="D7" s="327"/>
      <c r="E7" s="95" t="s">
        <v>84</v>
      </c>
      <c r="F7" s="330" t="s">
        <v>85</v>
      </c>
      <c r="G7" s="331"/>
      <c r="H7" s="95" t="s">
        <v>86</v>
      </c>
      <c r="I7" s="95" t="s">
        <v>87</v>
      </c>
      <c r="M7" s="107"/>
    </row>
    <row r="8" spans="1:21" ht="15" thickBot="1">
      <c r="A8" s="294"/>
      <c r="C8" s="328"/>
      <c r="D8" s="329"/>
      <c r="E8" s="94" t="e">
        <f ca="1">IF(VLOOKUP($A$2,Table1[[Practice no.]:[LR]],8,FALSE)="N/A","",VLOOKUP(A$2,Table1[[Practice no.]:[LR]],8,FALSE))</f>
        <v>#VALUE!</v>
      </c>
      <c r="F8" s="311" t="e">
        <f ca="1">IF(VLOOKUP($A$2,Table1[[Practice no.]:[PH]],9,FALSE)="N/A","",VLOOKUP($A$2,Table1[[Practice no.]:[PH]],9,FALSE))</f>
        <v>#VALUE!</v>
      </c>
      <c r="G8" s="312"/>
      <c r="H8" s="94" t="e">
        <f ca="1">IF(VLOOKUP($A$2,Table1[[Practice no.]:[EH]],10,FALSE)="N/A","",VLOOKUP($A$2,Table1[[Practice no.]:[EH]],10,FALSE))</f>
        <v>#VALUE!</v>
      </c>
      <c r="I8" s="94" t="e">
        <f ca="1">IF(VLOOKUP($A$2,Table1[[Practice no.]:[UR]],11,FALSE)="N/A","",VLOOKUP($A$2,Table1[[Practice no.]:[UR]],11,FALSE))</f>
        <v>#VALUE!</v>
      </c>
      <c r="M8" s="107"/>
    </row>
    <row r="9" spans="1:21" ht="26.85" customHeight="1" thickBot="1">
      <c r="A9" s="294"/>
      <c r="C9" s="332" t="s">
        <v>88</v>
      </c>
      <c r="D9" s="333"/>
      <c r="E9" s="95" t="s">
        <v>89</v>
      </c>
      <c r="F9" s="95" t="s">
        <v>90</v>
      </c>
      <c r="G9" s="330" t="s">
        <v>91</v>
      </c>
      <c r="H9" s="331"/>
      <c r="I9" s="95" t="s">
        <v>92</v>
      </c>
      <c r="M9" s="107"/>
    </row>
    <row r="10" spans="1:21" ht="15" thickBot="1">
      <c r="A10" s="294"/>
      <c r="C10" s="334"/>
      <c r="D10" s="335"/>
      <c r="E10" s="94" t="e">
        <f ca="1">IF(VLOOKUP($A$2,Table1[[Practice no.]:[P]],12,FALSE)="N/A","",VLOOKUP($A$2,Table1[[Practice no.]:[P]],12,FALSE))</f>
        <v>#VALUE!</v>
      </c>
      <c r="F10" s="94" t="e">
        <f ca="1">IF(VLOOKUP($A$2,Table1[[Practice no.]:[D]],13,FALSE)="N/A","",VLOOKUP($A$2,Table1[[Practice no.]:[D]],13,FALSE))</f>
        <v>#VALUE!</v>
      </c>
      <c r="G10" s="313" t="e">
        <f ca="1">IF(VLOOKUP($A$2,Table1[[Practice no.]:[C]],14,FALSE)="N/A","",VLOOKUP($A$2,Table1[[Practice no.]:[C]],14,FALSE))</f>
        <v>#VALUE!</v>
      </c>
      <c r="H10" s="314"/>
      <c r="I10" s="96" t="e">
        <f ca="1">IF(VLOOKUP($A$2,Table1[[Practice no.]:[M]],15,FALSE)="N/A","",VLOOKUP($A$2,Table1[[Practice no.]:[M]],15,FALSE))</f>
        <v>#VALUE!</v>
      </c>
      <c r="M10" s="107"/>
    </row>
    <row r="11" spans="1:21" ht="14.1" customHeight="1" thickBot="1">
      <c r="A11" s="294"/>
      <c r="C11" s="332" t="s">
        <v>93</v>
      </c>
      <c r="D11" s="333"/>
      <c r="E11" s="95" t="s">
        <v>94</v>
      </c>
      <c r="F11" s="330" t="s">
        <v>95</v>
      </c>
      <c r="G11" s="331"/>
      <c r="H11" s="330" t="s">
        <v>96</v>
      </c>
      <c r="I11" s="331"/>
      <c r="M11" s="107"/>
    </row>
    <row r="12" spans="1:21" ht="15" thickBot="1">
      <c r="A12" s="294"/>
      <c r="C12" s="334"/>
      <c r="D12" s="335"/>
      <c r="E12" s="94" t="e">
        <f ca="1">IF(VLOOKUP($A$2,Table1[[Practice no.]:[In]],16,FALSE)="N/A","",VLOOKUP($A$2,Table1[[Practice no.]:[In]],16,FALSE))</f>
        <v>#VALUE!</v>
      </c>
      <c r="F12" s="311" t="e">
        <f ca="1">IF(VLOOKUP($A$2,Table1[[Practice no.]:[Pr]],17,FALSE)="N/A","",VLOOKUP($A$2,Table1[[Practice no.]:[Pr]],17,FALSE))</f>
        <v>#VALUE!</v>
      </c>
      <c r="G12" s="312"/>
      <c r="H12" s="313" t="e">
        <f ca="1">IF(VLOOKUP($A$2,Table1[[Practice no.]:[Tr]],18,FALSE)="N/A","",VLOOKUP($A$2,Table1[[Practice no.]:[Tr]],18,FALSE))</f>
        <v>#VALUE!</v>
      </c>
      <c r="I12" s="314"/>
      <c r="M12" s="107"/>
    </row>
    <row r="13" spans="1:21">
      <c r="A13" s="294"/>
      <c r="B13" s="315"/>
      <c r="C13" s="316"/>
      <c r="D13" s="316"/>
      <c r="E13" s="316"/>
      <c r="F13" s="316"/>
      <c r="G13" s="316"/>
      <c r="H13" s="316"/>
      <c r="I13" s="316"/>
      <c r="J13" s="316"/>
      <c r="K13" s="316"/>
      <c r="L13" s="316"/>
      <c r="M13" s="317"/>
      <c r="N13" s="125"/>
    </row>
    <row r="14" spans="1:21" ht="14.1" thickBot="1">
      <c r="A14" s="279"/>
      <c r="B14" s="288"/>
      <c r="C14" s="289"/>
      <c r="D14" s="289"/>
      <c r="E14" s="289"/>
      <c r="F14" s="289"/>
      <c r="G14" s="289"/>
      <c r="H14" s="289"/>
      <c r="I14" s="289"/>
      <c r="J14" s="289"/>
      <c r="K14" s="289"/>
      <c r="L14" s="289"/>
      <c r="M14" s="290"/>
      <c r="N14" s="125"/>
    </row>
    <row r="15" spans="1:21">
      <c r="A15" s="278" t="s">
        <v>503</v>
      </c>
      <c r="B15" s="97">
        <v>1</v>
      </c>
      <c r="C15" s="97">
        <v>2</v>
      </c>
      <c r="D15" s="97">
        <v>3</v>
      </c>
      <c r="E15" s="98">
        <v>4</v>
      </c>
      <c r="F15" s="98">
        <v>5</v>
      </c>
      <c r="G15" s="98">
        <v>6</v>
      </c>
      <c r="H15" s="99">
        <v>7</v>
      </c>
      <c r="I15" s="99">
        <v>8</v>
      </c>
      <c r="J15" s="99">
        <v>9</v>
      </c>
      <c r="K15" s="100">
        <v>10</v>
      </c>
      <c r="L15" s="100">
        <v>11</v>
      </c>
      <c r="M15" s="100">
        <v>12</v>
      </c>
      <c r="N15" s="137"/>
    </row>
    <row r="16" spans="1:21" ht="17.100000000000001" thickBot="1">
      <c r="A16" s="294"/>
      <c r="B16" s="101" t="s">
        <v>504</v>
      </c>
      <c r="C16" s="101" t="s">
        <v>505</v>
      </c>
      <c r="D16" s="101" t="s">
        <v>506</v>
      </c>
      <c r="E16" s="102" t="s">
        <v>507</v>
      </c>
      <c r="F16" s="102" t="s">
        <v>508</v>
      </c>
      <c r="G16" s="102" t="s">
        <v>509</v>
      </c>
      <c r="H16" s="103" t="s">
        <v>510</v>
      </c>
      <c r="I16" s="103" t="s">
        <v>511</v>
      </c>
      <c r="J16" s="103" t="s">
        <v>512</v>
      </c>
      <c r="K16" s="104" t="s">
        <v>513</v>
      </c>
      <c r="L16" s="104" t="s">
        <v>514</v>
      </c>
      <c r="M16" s="104" t="s">
        <v>515</v>
      </c>
      <c r="N16" s="137"/>
    </row>
    <row r="17" spans="1:14" ht="23.1" customHeight="1" thickBot="1">
      <c r="A17" s="279"/>
      <c r="B17" s="112" t="e">
        <f ca="1">IF(VLOOKUP($A$2,Table1[[Practice no.]:[ 1 C02]],19,FALSE)="N/A","",VLOOKUP(VLOOKUP($A$2,Table1[[Practice no.]:[ 1 C02]],19,FALSE),List!$A$2:$B$3,2,FALSE))</f>
        <v>#VALUE!</v>
      </c>
      <c r="C17" s="112" t="e">
        <f ca="1">IF(VLOOKUP($A$2,Table1[[Practice no.]:[2 Res]],20,FALSE)="N/A","",VLOOKUP(VLOOKUP($A$2,Table1[[Practice no.]:[2 Res]],20,FALSE),List!$A$2:$B$3,2,FALSE))</f>
        <v>#VALUE!</v>
      </c>
      <c r="D17" s="112" t="e">
        <f ca="1">IF(VLOOKUP($A$2,Table1[[Practice no.]:[3 W&amp;L]],21,FALSE)="N/A","",VLOOKUP(VLOOKUP($A$2,Table1[[Practice no.]:[3 W&amp;L]],21,FALSE),List!$A$2:$B$3,2,FALSE))</f>
        <v>#VALUE!</v>
      </c>
      <c r="E17" s="112" t="e">
        <f ca="1">IF(VLOOKUP($A$2,Table1[[Practice no.]:[4 
Pol]],22,FALSE)="N/A","",VLOOKUP(VLOOKUP($A$2,Table1[[Practice no.]:[4 
Pol]],22,FALSE),List!$A$2:$B$3,2,FALSE))</f>
        <v>#VALUE!</v>
      </c>
      <c r="F17" s="112" t="e">
        <f ca="1">IF(VLOOKUP($A$2,Table1[[Practice no.]:[5 QoL]],23,FALSE)="N/A","",VLOOKUP(VLOOKUP($A$2,Table1[[Practice no.]:[5 QoL]],23,FALSE),List!$A$2:$B$3,2,FALSE))</f>
        <v>#VALUE!</v>
      </c>
      <c r="G17" s="112" t="e">
        <f ca="1">IF(VLOOKUP($A$2,Table1[[Practice no.]:[6 
Bio]],24,FALSE)="N/A","",VLOOKUP(VLOOKUP($A$2,Table1[[Practice no.]:[6 
Bio]],24,FALSE),List!$A$2:$B$3,2,FALSE))</f>
        <v>#VALUE!</v>
      </c>
      <c r="H17" s="112" t="e">
        <f ca="1">IF(VLOOKUP($A$2,Table1[[Practice no.]:[7 
Dis]],25,FALSE)="N/A","",VLOOKUP(VLOOKUP($A$2,Table1[[Practice no.]:[7 
Dis]],25,FALSE),List!$A$2:$B$3,2,FALSE))</f>
        <v>#VALUE!</v>
      </c>
      <c r="I17" s="112" t="e">
        <f ca="1">IF(VLOOKUP($A$2,Table1[[Practice no.]:[8 
Mat]],26,FALSE)="N/A","",VLOOKUP(VLOOKUP($A$2,Table1[[Practice no.]:[8 
Mat]],26,FALSE),List!$A$2:$B$3,2,FALSE))</f>
        <v>#VALUE!</v>
      </c>
      <c r="J17" s="112" t="e">
        <f ca="1">IF(VLOOKUP($A$2,Table1[[Practice no.]:[9 
Inc]],27,FALSE)="N/A","",VLOOKUP(VLOOKUP($A$2,Table1[[Practice no.]:[9 
Inc]],27,FALSE),List!$A$2:$B$3,2,FALSE))</f>
        <v>#VALUE!</v>
      </c>
      <c r="K17" s="112" t="e">
        <f ca="1">IF(VLOOKUP($A$2,Table1[[Practice no.]:[10 Con]],28,FALSE)="N/A","",VLOOKUP(VLOOKUP($A$2,Table1[[Practice no.]:[10 Con]],28,FALSE),List!$A$2:$B$3,2,FALSE))</f>
        <v>#VALUE!</v>
      </c>
      <c r="L17" s="112" t="e">
        <f ca="1">IF(VLOOKUP($A$2,Table1[[Practice no.]:[11 Saf]],29,FALSE)="N/A","",VLOOKUP(VLOOKUP($A$2,Table1[[Practice no.]:[11 Saf]],29,FALSE),List!$A$2:$B$3,2,FALSE))</f>
        <v>#VALUE!</v>
      </c>
      <c r="M17" s="112" t="e">
        <f ca="1">IF(VLOOKUP($A$2,Table1[[Practice no.]:[12 Aff]],30,FALSE)="N/A","",VLOOKUP(VLOOKUP($A$2,Table1[[Practice no.]:[12 Aff]],30,FALSE),List!$A$2:$B$3,2,FALSE))</f>
        <v>#VALUE!</v>
      </c>
      <c r="N17" s="138"/>
    </row>
    <row r="18" spans="1:14" ht="323.85000000000002" customHeight="1">
      <c r="A18" s="278" t="s">
        <v>516</v>
      </c>
      <c r="B18" s="298" t="s">
        <v>1072</v>
      </c>
      <c r="C18" s="299"/>
      <c r="D18" s="299"/>
      <c r="E18" s="299"/>
      <c r="F18" s="299"/>
      <c r="G18" s="299"/>
      <c r="H18" s="299"/>
      <c r="I18" s="299"/>
      <c r="J18" s="299"/>
      <c r="K18" s="299"/>
      <c r="L18" s="299"/>
      <c r="M18" s="300"/>
      <c r="N18" s="133"/>
    </row>
    <row r="19" spans="1:14" ht="354.75" customHeight="1" thickBot="1">
      <c r="A19" s="279"/>
      <c r="B19" s="301"/>
      <c r="C19" s="302"/>
      <c r="D19" s="302"/>
      <c r="E19" s="302"/>
      <c r="F19" s="302"/>
      <c r="G19" s="302"/>
      <c r="H19" s="302"/>
      <c r="I19" s="302"/>
      <c r="J19" s="302"/>
      <c r="K19" s="302"/>
      <c r="L19" s="302"/>
      <c r="M19" s="303"/>
      <c r="N19" s="133"/>
    </row>
    <row r="20" spans="1:14" ht="222" customHeight="1">
      <c r="A20" s="304" t="s">
        <v>518</v>
      </c>
      <c r="B20" s="120"/>
      <c r="C20" s="121"/>
      <c r="D20" s="121"/>
      <c r="E20" s="121"/>
      <c r="F20" s="121"/>
      <c r="G20" s="121"/>
      <c r="H20" s="121"/>
      <c r="I20" s="121"/>
      <c r="J20" s="121"/>
      <c r="K20" s="121"/>
      <c r="L20" s="121"/>
      <c r="M20" s="124"/>
      <c r="N20" s="134"/>
    </row>
    <row r="21" spans="1:14" ht="137.85" customHeight="1">
      <c r="A21" s="338"/>
      <c r="B21" s="390"/>
      <c r="C21" s="388"/>
      <c r="D21" s="388"/>
      <c r="E21" s="388"/>
      <c r="F21" s="388"/>
      <c r="G21" s="388"/>
      <c r="H21" s="388"/>
      <c r="I21" s="388"/>
      <c r="J21" s="388"/>
      <c r="K21" s="388"/>
      <c r="L21" s="388"/>
      <c r="M21" s="178"/>
      <c r="N21" s="127"/>
    </row>
    <row r="22" spans="1:14">
      <c r="A22" s="338"/>
      <c r="B22" s="336"/>
      <c r="C22" s="337"/>
      <c r="D22" s="337"/>
      <c r="E22" s="337"/>
      <c r="F22" s="337"/>
      <c r="G22" s="337"/>
      <c r="H22" s="119"/>
      <c r="J22" s="122"/>
      <c r="K22" s="116"/>
      <c r="L22" s="116"/>
      <c r="M22" s="117"/>
      <c r="N22" s="116"/>
    </row>
    <row r="23" spans="1:14">
      <c r="A23" s="338"/>
      <c r="B23" s="336"/>
      <c r="C23" s="337"/>
      <c r="D23" s="337"/>
      <c r="E23" s="337"/>
      <c r="F23" s="337"/>
      <c r="G23" s="337"/>
      <c r="H23" s="337"/>
      <c r="I23" s="337"/>
      <c r="J23" s="337"/>
      <c r="K23" s="337"/>
      <c r="L23" s="337"/>
      <c r="M23" s="123"/>
      <c r="N23" s="116"/>
    </row>
    <row r="24" spans="1:14">
      <c r="A24" s="338"/>
      <c r="B24" s="118"/>
      <c r="C24" s="119"/>
      <c r="D24" s="119"/>
      <c r="E24" s="119"/>
      <c r="F24" s="119"/>
      <c r="G24" s="119"/>
      <c r="H24" s="119"/>
      <c r="I24" s="119"/>
      <c r="J24" s="122"/>
      <c r="K24" s="116"/>
      <c r="L24" s="116"/>
      <c r="M24" s="117"/>
      <c r="N24" s="116"/>
    </row>
    <row r="25" spans="1:14" ht="14.1" thickBot="1">
      <c r="A25" s="305"/>
      <c r="B25" s="339"/>
      <c r="C25" s="340"/>
      <c r="D25" s="340"/>
      <c r="E25" s="340"/>
      <c r="F25" s="340"/>
      <c r="G25" s="340"/>
      <c r="H25" s="340"/>
      <c r="I25" s="340"/>
      <c r="J25" s="340"/>
      <c r="K25" s="340"/>
      <c r="L25" s="340"/>
      <c r="M25" s="176"/>
      <c r="N25" s="119"/>
    </row>
    <row r="26" spans="1:14" ht="8.85" customHeight="1" thickBot="1">
      <c r="A26" s="278" t="s">
        <v>57</v>
      </c>
      <c r="B26" s="295"/>
      <c r="C26" s="296"/>
      <c r="D26" s="296"/>
      <c r="E26" s="296"/>
      <c r="F26" s="296"/>
      <c r="G26" s="296"/>
      <c r="H26" s="296"/>
      <c r="I26" s="296"/>
      <c r="J26" s="296"/>
      <c r="K26" s="296"/>
      <c r="L26" s="296"/>
      <c r="M26" s="297"/>
      <c r="N26" s="125"/>
    </row>
    <row r="27" spans="1:14" ht="32.1" customHeight="1" thickBot="1">
      <c r="A27" s="294"/>
      <c r="C27" s="286" t="s">
        <v>42</v>
      </c>
      <c r="D27" s="287"/>
      <c r="E27" s="105" t="e">
        <f ca="1">IF(VLOOKUP($A$2,Table1[[Practice no.]:[1]],31,FALSE)="N/A","",VLOOKUP($A$2,Table1[[Practice no.]:[1]],31,FALSE))</f>
        <v>#VALUE!</v>
      </c>
      <c r="F27" s="286" t="s">
        <v>520</v>
      </c>
      <c r="G27" s="287"/>
      <c r="H27" s="105" t="e">
        <f ca="1">IF(VLOOKUP($A$2,Table1[[Practice no.]:[7]],37,FALSE)="N/A","",VLOOKUP($A$2,Table1[[Practice no.]:[7]],37,FALSE))</f>
        <v>#VALUE!</v>
      </c>
      <c r="M27" s="107"/>
    </row>
    <row r="28" spans="1:14" ht="32.1" customHeight="1" thickBot="1">
      <c r="A28" s="294"/>
      <c r="C28" s="286" t="s">
        <v>44</v>
      </c>
      <c r="D28" s="287"/>
      <c r="E28" s="105" t="e">
        <f ca="1">IF(VLOOKUP($A$2,Table1[[Practice no.]:[2]],32,FALSE)="N/A","",VLOOKUP($A$2,Table1[[Practice no.]:[2]],32,FALSE))</f>
        <v>#VALUE!</v>
      </c>
      <c r="F28" s="286" t="s">
        <v>45</v>
      </c>
      <c r="G28" s="287"/>
      <c r="H28" s="105" t="e">
        <f ca="1">IF(VLOOKUP($A$2,Table1[[Practice no.]:[8]],38,FALSE)="N/A","",VLOOKUP($A$2,Table1[[Practice no.]:[8]],38,FALSE))</f>
        <v>#VALUE!</v>
      </c>
      <c r="M28" s="107"/>
    </row>
    <row r="29" spans="1:14" ht="32.1" customHeight="1" thickBot="1">
      <c r="A29" s="294"/>
      <c r="C29" s="286" t="s">
        <v>46</v>
      </c>
      <c r="D29" s="287"/>
      <c r="E29" s="105" t="e">
        <f ca="1">IF(VLOOKUP($A$2,Table1[[Practice no.]:[3]],33,FALSE)="N/A","",VLOOKUP($A$2,Table1[[Practice no.]:[3]],33,FALSE))</f>
        <v>#VALUE!</v>
      </c>
      <c r="F29" s="286" t="s">
        <v>47</v>
      </c>
      <c r="G29" s="287"/>
      <c r="H29" s="105" t="e">
        <f ca="1">IF(VLOOKUP($A$2,Table1[[Practice no.]:[9]],39,FALSE)="N/A","",VLOOKUP($A$2,Table1[[Practice no.]:[9]],39,FALSE))</f>
        <v>#VALUE!</v>
      </c>
      <c r="M29" s="107"/>
    </row>
    <row r="30" spans="1:14" ht="32.1" customHeight="1" thickBot="1">
      <c r="A30" s="294"/>
      <c r="C30" s="286" t="s">
        <v>48</v>
      </c>
      <c r="D30" s="287"/>
      <c r="E30" s="105" t="e">
        <f ca="1">IF(VLOOKUP($A$2,Table1[[Practice no.]:[4]],34,FALSE)="N/A","",VLOOKUP($A$2,Table1[[Practice no.]:[4]],34,FALSE))</f>
        <v>#VALUE!</v>
      </c>
      <c r="F30" s="286" t="s">
        <v>49</v>
      </c>
      <c r="G30" s="287"/>
      <c r="H30" s="105" t="e">
        <f ca="1">IF(VLOOKUP($A$2,Table1[[Practice no.]:[10]],40,FALSE)="N/A","",VLOOKUP($A$2,Table1[[Practice no.]:[10]],40,FALSE))</f>
        <v>#VALUE!</v>
      </c>
      <c r="M30" s="107"/>
    </row>
    <row r="31" spans="1:14" ht="32.1" customHeight="1" thickBot="1">
      <c r="A31" s="294"/>
      <c r="C31" s="286" t="s">
        <v>50</v>
      </c>
      <c r="D31" s="287"/>
      <c r="E31" s="105" t="e">
        <f ca="1">IF(VLOOKUP($A$2,Table1[[Practice no.]:[5]],35,FALSE)="N/A","",VLOOKUP($A$2,Table1[[Practice no.]:[5]],35,FALSE))</f>
        <v>#VALUE!</v>
      </c>
      <c r="F31" s="286" t="s">
        <v>51</v>
      </c>
      <c r="G31" s="287"/>
      <c r="H31" s="105" t="e">
        <f ca="1">IF(VLOOKUP($A$2,Table1[[Practice no.]:[11]],41,FALSE)="N/A","",VLOOKUP($A$2,Table1[[Practice no.]:[11]],41,FALSE))</f>
        <v>#VALUE!</v>
      </c>
      <c r="M31" s="107"/>
    </row>
    <row r="32" spans="1:14" ht="32.1" customHeight="1" thickBot="1">
      <c r="A32" s="294"/>
      <c r="C32" s="286" t="s">
        <v>52</v>
      </c>
      <c r="D32" s="287"/>
      <c r="E32" s="105" t="e">
        <f ca="1">IF(VLOOKUP($A$2,Table1[[Practice no.]:[6]],36,FALSE)="N/A","",VLOOKUP($A$2,Table1[[Practice no.]:[6]],36,FALSE))</f>
        <v>#VALUE!</v>
      </c>
      <c r="F32" s="286" t="s">
        <v>53</v>
      </c>
      <c r="G32" s="287"/>
      <c r="H32" s="105" t="e">
        <f ca="1">IF(VLOOKUP($A$2,Table1[[Practice no.]:[12]],42,FALSE)="N/A","",VLOOKUP($A$2,Table1[[Practice no.]:[12]],42,FALSE))</f>
        <v>#VALUE!</v>
      </c>
      <c r="M32" s="107"/>
    </row>
    <row r="33" spans="1:14" ht="14.1" thickBot="1">
      <c r="A33" s="279"/>
      <c r="B33" s="288"/>
      <c r="C33" s="289"/>
      <c r="D33" s="289"/>
      <c r="E33" s="289"/>
      <c r="F33" s="289"/>
      <c r="G33" s="289"/>
      <c r="H33" s="289"/>
      <c r="I33" s="289"/>
      <c r="J33" s="289"/>
      <c r="K33" s="289"/>
      <c r="L33" s="289"/>
      <c r="M33" s="290"/>
      <c r="N33" s="125"/>
    </row>
    <row r="34" spans="1:14" ht="252.75" customHeight="1" thickBot="1">
      <c r="A34" s="92" t="s">
        <v>521</v>
      </c>
      <c r="B34" s="291" t="s">
        <v>1073</v>
      </c>
      <c r="C34" s="292"/>
      <c r="D34" s="292"/>
      <c r="E34" s="292"/>
      <c r="F34" s="292"/>
      <c r="G34" s="292"/>
      <c r="H34" s="292"/>
      <c r="I34" s="292"/>
      <c r="J34" s="292"/>
      <c r="K34" s="292"/>
      <c r="L34" s="292"/>
      <c r="M34" s="293"/>
      <c r="N34" s="122"/>
    </row>
    <row r="35" spans="1:14" ht="80.849999999999994" customHeight="1">
      <c r="A35" s="278" t="s">
        <v>523</v>
      </c>
      <c r="B35" s="394" t="s">
        <v>1074</v>
      </c>
      <c r="C35" s="362"/>
      <c r="D35" s="362"/>
      <c r="E35" s="362"/>
      <c r="F35" s="362"/>
      <c r="G35" s="362"/>
      <c r="H35" s="362"/>
      <c r="I35" s="362"/>
      <c r="J35" s="362"/>
      <c r="K35" s="362"/>
      <c r="L35" s="362"/>
      <c r="M35" s="363"/>
      <c r="N35" s="133"/>
    </row>
    <row r="36" spans="1:14" ht="224.85" customHeight="1" thickBot="1">
      <c r="A36" s="279"/>
      <c r="B36" s="364"/>
      <c r="C36" s="365"/>
      <c r="D36" s="365"/>
      <c r="E36" s="365"/>
      <c r="F36" s="365"/>
      <c r="G36" s="365"/>
      <c r="H36" s="365"/>
      <c r="I36" s="365"/>
      <c r="J36" s="365"/>
      <c r="K36" s="365"/>
      <c r="L36" s="365"/>
      <c r="M36" s="366"/>
      <c r="N36" s="133"/>
    </row>
  </sheetData>
  <sheetProtection sheet="1" objects="1" scenarios="1"/>
  <mergeCells count="49">
    <mergeCell ref="B2:M2"/>
    <mergeCell ref="O2:Q2"/>
    <mergeCell ref="S2:U2"/>
    <mergeCell ref="B3:M3"/>
    <mergeCell ref="A4:A14"/>
    <mergeCell ref="B4:M4"/>
    <mergeCell ref="C5:D6"/>
    <mergeCell ref="C7:D8"/>
    <mergeCell ref="F7:G7"/>
    <mergeCell ref="F8:G8"/>
    <mergeCell ref="C9:D10"/>
    <mergeCell ref="G9:H9"/>
    <mergeCell ref="G10:H10"/>
    <mergeCell ref="C11:D12"/>
    <mergeCell ref="F11:G11"/>
    <mergeCell ref="H11:I11"/>
    <mergeCell ref="F12:G12"/>
    <mergeCell ref="H12:I12"/>
    <mergeCell ref="B13:M13"/>
    <mergeCell ref="B14:M14"/>
    <mergeCell ref="A15:A17"/>
    <mergeCell ref="C29:D29"/>
    <mergeCell ref="B33:M33"/>
    <mergeCell ref="A18:A19"/>
    <mergeCell ref="B18:M19"/>
    <mergeCell ref="H23:L23"/>
    <mergeCell ref="B25:G25"/>
    <mergeCell ref="H25:L25"/>
    <mergeCell ref="A20:A25"/>
    <mergeCell ref="B21:G21"/>
    <mergeCell ref="H21:L21"/>
    <mergeCell ref="B22:G22"/>
    <mergeCell ref="B23:G23"/>
    <mergeCell ref="B34:M34"/>
    <mergeCell ref="A35:A36"/>
    <mergeCell ref="B35:M36"/>
    <mergeCell ref="F29:G29"/>
    <mergeCell ref="C30:D30"/>
    <mergeCell ref="F30:G30"/>
    <mergeCell ref="C31:D31"/>
    <mergeCell ref="F31:G31"/>
    <mergeCell ref="C32:D32"/>
    <mergeCell ref="F32:G32"/>
    <mergeCell ref="A26:A33"/>
    <mergeCell ref="B26:M26"/>
    <mergeCell ref="C27:D27"/>
    <mergeCell ref="F27:G27"/>
    <mergeCell ref="C28:D28"/>
    <mergeCell ref="F28:G28"/>
  </mergeCells>
  <pageMargins left="0.7" right="0.7" top="0.75" bottom="0.75" header="0.3" footer="0.3"/>
  <headerFooter>
    <oddFooter>&amp;C_x000D_&amp;1#&amp;"Calibri"&amp;8&amp;K000000 INTERNAL. This information is accessible to ADB Management and staff. It may be shared outside ADB with appropriate permission.</oddFooter>
  </headerFooter>
  <drawing r:id="rId1"/>
</worksheet>
</file>

<file path=xl/worksheets/sheet1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836A84C-9152-464B-8468-076EC80C45C5}">
  <sheetPr codeName="Sheet108"/>
  <dimension ref="A1:U36"/>
  <sheetViews>
    <sheetView zoomScale="70" zoomScaleNormal="70" workbookViewId="0">
      <pane ySplit="2" topLeftCell="A32" activePane="bottomLeft" state="frozen"/>
      <selection pane="bottomLeft" activeCell="A2" sqref="A2"/>
      <selection activeCell="A2" sqref="A2"/>
    </sheetView>
  </sheetViews>
  <sheetFormatPr defaultColWidth="8.85546875" defaultRowHeight="12.95"/>
  <cols>
    <col min="1" max="1" width="15.28515625" style="106" customWidth="1"/>
    <col min="2" max="13" width="11.85546875" style="106" customWidth="1"/>
    <col min="14" max="14" width="5.140625" style="106" customWidth="1"/>
    <col min="15" max="16" width="8.85546875" style="106"/>
    <col min="17" max="17" width="8.85546875" style="106" customWidth="1"/>
    <col min="18" max="18" width="2.28515625" style="106" customWidth="1"/>
    <col min="19" max="16384" width="8.85546875" style="106"/>
  </cols>
  <sheetData>
    <row r="1" spans="1:21" ht="14.1" thickBot="1"/>
    <row r="2" spans="1:21" ht="32.1" customHeight="1" thickBot="1">
      <c r="A2" s="89" t="e" cm="1">
        <f t="array" aca="1" ref="A2" ca="1">MID(CELL("filename",A2),FIND("]",CELL("filename",A2))+1,255)</f>
        <v>#VALUE!</v>
      </c>
      <c r="B2" s="318" t="e">
        <f ca="1">IF(VLOOKUP(A2,'Raw Data'!C6:D154,2,FALSE)="","",VLOOKUP(A2,'Raw Data'!C6:D154,2,FALSE))</f>
        <v>#VALUE!</v>
      </c>
      <c r="C2" s="319"/>
      <c r="D2" s="319"/>
      <c r="E2" s="319"/>
      <c r="F2" s="319"/>
      <c r="G2" s="319"/>
      <c r="H2" s="319"/>
      <c r="I2" s="319"/>
      <c r="J2" s="319"/>
      <c r="K2" s="319"/>
      <c r="L2" s="319"/>
      <c r="M2" s="320"/>
      <c r="N2" s="136"/>
      <c r="O2" s="386" t="str">
        <f>HYPERLINK("#'National level'!A15","Back to National level sheet")</f>
        <v>Back to National level sheet</v>
      </c>
      <c r="P2" s="321"/>
      <c r="Q2" s="321"/>
      <c r="S2" s="387" t="str">
        <f>HYPERLINK("#'Project level'!A21","Back to Project level sheet")</f>
        <v>Back to Project level sheet</v>
      </c>
      <c r="T2" s="387"/>
      <c r="U2" s="387"/>
    </row>
    <row r="3" spans="1:21" ht="218.85" customHeight="1" thickBot="1">
      <c r="A3" s="90" t="s">
        <v>500</v>
      </c>
      <c r="B3" s="323" t="s">
        <v>1075</v>
      </c>
      <c r="C3" s="324"/>
      <c r="D3" s="324"/>
      <c r="E3" s="324"/>
      <c r="F3" s="324"/>
      <c r="G3" s="324"/>
      <c r="H3" s="324"/>
      <c r="I3" s="324"/>
      <c r="J3" s="324"/>
      <c r="K3" s="324"/>
      <c r="L3" s="324"/>
      <c r="M3" s="325"/>
      <c r="N3" s="122"/>
    </row>
    <row r="4" spans="1:21" ht="14.1" thickBot="1">
      <c r="A4" s="278" t="s">
        <v>502</v>
      </c>
      <c r="B4" s="295"/>
      <c r="C4" s="296"/>
      <c r="D4" s="296"/>
      <c r="E4" s="296"/>
      <c r="F4" s="296"/>
      <c r="G4" s="296"/>
      <c r="H4" s="296"/>
      <c r="I4" s="296"/>
      <c r="J4" s="296"/>
      <c r="K4" s="296"/>
      <c r="L4" s="296"/>
      <c r="M4" s="297"/>
      <c r="N4" s="125"/>
    </row>
    <row r="5" spans="1:21" ht="26.85" customHeight="1" thickBot="1">
      <c r="A5" s="294"/>
      <c r="C5" s="326" t="s">
        <v>77</v>
      </c>
      <c r="D5" s="327"/>
      <c r="E5" s="93" t="s">
        <v>78</v>
      </c>
      <c r="F5" s="93" t="s">
        <v>79</v>
      </c>
      <c r="G5" s="93" t="s">
        <v>80</v>
      </c>
      <c r="H5" s="93" t="s">
        <v>81</v>
      </c>
      <c r="I5" s="93" t="s">
        <v>82</v>
      </c>
      <c r="M5" s="107"/>
    </row>
    <row r="6" spans="1:21" ht="15" thickBot="1">
      <c r="A6" s="294"/>
      <c r="C6" s="328"/>
      <c r="D6" s="329"/>
      <c r="E6" s="94" t="e">
        <f ca="1">IF(VLOOKUP($A$2,Table1[[Practice no.]:[Mt]],3,FALSE)="N/A","",VLOOKUP($A$2,Table1[[Practice no.]:[Mt]],3,FALSE))</f>
        <v>#VALUE!</v>
      </c>
      <c r="F6" s="94" t="e">
        <f ca="1">IF(VLOOKUP($A$2,Table1[[Practice no.]:[F]],4,FALSE)="N/A","",VLOOKUP($A$2,Table1[[Practice no.]:[F]],4,FALSE))</f>
        <v>#VALUE!</v>
      </c>
      <c r="G6" s="94" t="e">
        <f ca="1">IF(VLOOKUP($A$2,Table1[[Practice no.]:[A]],5,FALSE)="N/A","",VLOOKUP($A$2,Table1[[Practice no.]:[A]],5,FALSE))</f>
        <v>#VALUE!</v>
      </c>
      <c r="H6" s="94" t="e">
        <f ca="1">IF(VLOOKUP($A$2,Table1[[Practice no.]:[T]],6,FALSE)="N/A","",VLOOKUP($A$2,Table1[[Practice no.]:[T]],6,FALSE))</f>
        <v>#VALUE!</v>
      </c>
      <c r="I6" s="94" t="e">
        <f ca="1">IF(VLOOKUP($A$2,Table1[[Practice no.]:[PI]],7,FALSE)="N/A","",VLOOKUP($A$2,Table1[[Practice no.]:[PI]],7,FALSE))</f>
        <v>#VALUE!</v>
      </c>
      <c r="M6" s="107"/>
    </row>
    <row r="7" spans="1:21" ht="26.85" customHeight="1" thickBot="1">
      <c r="A7" s="294"/>
      <c r="C7" s="326" t="s">
        <v>83</v>
      </c>
      <c r="D7" s="327"/>
      <c r="E7" s="95" t="s">
        <v>84</v>
      </c>
      <c r="F7" s="330" t="s">
        <v>85</v>
      </c>
      <c r="G7" s="331"/>
      <c r="H7" s="95" t="s">
        <v>86</v>
      </c>
      <c r="I7" s="95" t="s">
        <v>87</v>
      </c>
      <c r="M7" s="107"/>
    </row>
    <row r="8" spans="1:21" ht="15" thickBot="1">
      <c r="A8" s="294"/>
      <c r="C8" s="328"/>
      <c r="D8" s="329"/>
      <c r="E8" s="94" t="e">
        <f ca="1">IF(VLOOKUP($A$2,Table1[[Practice no.]:[LR]],8,FALSE)="N/A","",VLOOKUP(A$2,Table1[[Practice no.]:[LR]],8,FALSE))</f>
        <v>#VALUE!</v>
      </c>
      <c r="F8" s="311" t="e">
        <f ca="1">IF(VLOOKUP($A$2,Table1[[Practice no.]:[PH]],9,FALSE)="N/A","",VLOOKUP($A$2,Table1[[Practice no.]:[PH]],9,FALSE))</f>
        <v>#VALUE!</v>
      </c>
      <c r="G8" s="312"/>
      <c r="H8" s="94" t="e">
        <f ca="1">IF(VLOOKUP($A$2,Table1[[Practice no.]:[EH]],10,FALSE)="N/A","",VLOOKUP($A$2,Table1[[Practice no.]:[EH]],10,FALSE))</f>
        <v>#VALUE!</v>
      </c>
      <c r="I8" s="94" t="e">
        <f ca="1">IF(VLOOKUP($A$2,Table1[[Practice no.]:[UR]],11,FALSE)="N/A","",VLOOKUP($A$2,Table1[[Practice no.]:[UR]],11,FALSE))</f>
        <v>#VALUE!</v>
      </c>
      <c r="M8" s="107"/>
    </row>
    <row r="9" spans="1:21" ht="26.85" customHeight="1" thickBot="1">
      <c r="A9" s="294"/>
      <c r="C9" s="332" t="s">
        <v>88</v>
      </c>
      <c r="D9" s="333"/>
      <c r="E9" s="95" t="s">
        <v>89</v>
      </c>
      <c r="F9" s="95" t="s">
        <v>90</v>
      </c>
      <c r="G9" s="330" t="s">
        <v>91</v>
      </c>
      <c r="H9" s="331"/>
      <c r="I9" s="95" t="s">
        <v>92</v>
      </c>
      <c r="M9" s="107"/>
    </row>
    <row r="10" spans="1:21" ht="15" thickBot="1">
      <c r="A10" s="294"/>
      <c r="C10" s="334"/>
      <c r="D10" s="335"/>
      <c r="E10" s="94" t="e">
        <f ca="1">IF(VLOOKUP($A$2,Table1[[Practice no.]:[P]],12,FALSE)="N/A","",VLOOKUP($A$2,Table1[[Practice no.]:[P]],12,FALSE))</f>
        <v>#VALUE!</v>
      </c>
      <c r="F10" s="94" t="e">
        <f ca="1">IF(VLOOKUP($A$2,Table1[[Practice no.]:[D]],13,FALSE)="N/A","",VLOOKUP($A$2,Table1[[Practice no.]:[D]],13,FALSE))</f>
        <v>#VALUE!</v>
      </c>
      <c r="G10" s="313" t="e">
        <f ca="1">IF(VLOOKUP($A$2,Table1[[Practice no.]:[C]],14,FALSE)="N/A","",VLOOKUP($A$2,Table1[[Practice no.]:[C]],14,FALSE))</f>
        <v>#VALUE!</v>
      </c>
      <c r="H10" s="314"/>
      <c r="I10" s="96" t="e">
        <f ca="1">IF(VLOOKUP($A$2,Table1[[Practice no.]:[M]],15,FALSE)="N/A","",VLOOKUP($A$2,Table1[[Practice no.]:[M]],15,FALSE))</f>
        <v>#VALUE!</v>
      </c>
      <c r="M10" s="107"/>
    </row>
    <row r="11" spans="1:21" ht="14.1" customHeight="1" thickBot="1">
      <c r="A11" s="294"/>
      <c r="C11" s="332" t="s">
        <v>93</v>
      </c>
      <c r="D11" s="333"/>
      <c r="E11" s="95" t="s">
        <v>94</v>
      </c>
      <c r="F11" s="330" t="s">
        <v>95</v>
      </c>
      <c r="G11" s="331"/>
      <c r="H11" s="330" t="s">
        <v>96</v>
      </c>
      <c r="I11" s="331"/>
      <c r="M11" s="107"/>
    </row>
    <row r="12" spans="1:21" ht="15" thickBot="1">
      <c r="A12" s="294"/>
      <c r="C12" s="334"/>
      <c r="D12" s="335"/>
      <c r="E12" s="94" t="e">
        <f ca="1">IF(VLOOKUP($A$2,Table1[[Practice no.]:[In]],16,FALSE)="N/A","",VLOOKUP($A$2,Table1[[Practice no.]:[In]],16,FALSE))</f>
        <v>#VALUE!</v>
      </c>
      <c r="F12" s="311" t="e">
        <f ca="1">IF(VLOOKUP($A$2,Table1[[Practice no.]:[Pr]],17,FALSE)="N/A","",VLOOKUP($A$2,Table1[[Practice no.]:[Pr]],17,FALSE))</f>
        <v>#VALUE!</v>
      </c>
      <c r="G12" s="312"/>
      <c r="H12" s="313" t="e">
        <f ca="1">IF(VLOOKUP($A$2,Table1[[Practice no.]:[Tr]],18,FALSE)="N/A","",VLOOKUP($A$2,Table1[[Practice no.]:[Tr]],18,FALSE))</f>
        <v>#VALUE!</v>
      </c>
      <c r="I12" s="314"/>
      <c r="M12" s="107"/>
    </row>
    <row r="13" spans="1:21">
      <c r="A13" s="294"/>
      <c r="B13" s="315"/>
      <c r="C13" s="316"/>
      <c r="D13" s="316"/>
      <c r="E13" s="316"/>
      <c r="F13" s="316"/>
      <c r="G13" s="316"/>
      <c r="H13" s="316"/>
      <c r="I13" s="316"/>
      <c r="J13" s="316"/>
      <c r="K13" s="316"/>
      <c r="L13" s="316"/>
      <c r="M13" s="317"/>
      <c r="N13" s="125"/>
    </row>
    <row r="14" spans="1:21" ht="14.1" thickBot="1">
      <c r="A14" s="279"/>
      <c r="B14" s="288"/>
      <c r="C14" s="289"/>
      <c r="D14" s="289"/>
      <c r="E14" s="289"/>
      <c r="F14" s="289"/>
      <c r="G14" s="289"/>
      <c r="H14" s="289"/>
      <c r="I14" s="289"/>
      <c r="J14" s="289"/>
      <c r="K14" s="289"/>
      <c r="L14" s="289"/>
      <c r="M14" s="290"/>
      <c r="N14" s="125"/>
    </row>
    <row r="15" spans="1:21">
      <c r="A15" s="278" t="s">
        <v>503</v>
      </c>
      <c r="B15" s="97">
        <v>1</v>
      </c>
      <c r="C15" s="97">
        <v>2</v>
      </c>
      <c r="D15" s="97">
        <v>3</v>
      </c>
      <c r="E15" s="98">
        <v>4</v>
      </c>
      <c r="F15" s="98">
        <v>5</v>
      </c>
      <c r="G15" s="98">
        <v>6</v>
      </c>
      <c r="H15" s="99">
        <v>7</v>
      </c>
      <c r="I15" s="99">
        <v>8</v>
      </c>
      <c r="J15" s="99">
        <v>9</v>
      </c>
      <c r="K15" s="100">
        <v>10</v>
      </c>
      <c r="L15" s="100">
        <v>11</v>
      </c>
      <c r="M15" s="100">
        <v>12</v>
      </c>
      <c r="N15" s="137"/>
    </row>
    <row r="16" spans="1:21" ht="17.100000000000001" thickBot="1">
      <c r="A16" s="294"/>
      <c r="B16" s="101" t="s">
        <v>504</v>
      </c>
      <c r="C16" s="101" t="s">
        <v>505</v>
      </c>
      <c r="D16" s="101" t="s">
        <v>506</v>
      </c>
      <c r="E16" s="102" t="s">
        <v>507</v>
      </c>
      <c r="F16" s="102" t="s">
        <v>508</v>
      </c>
      <c r="G16" s="102" t="s">
        <v>509</v>
      </c>
      <c r="H16" s="103" t="s">
        <v>510</v>
      </c>
      <c r="I16" s="103" t="s">
        <v>511</v>
      </c>
      <c r="J16" s="103" t="s">
        <v>512</v>
      </c>
      <c r="K16" s="104" t="s">
        <v>513</v>
      </c>
      <c r="L16" s="104" t="s">
        <v>514</v>
      </c>
      <c r="M16" s="104" t="s">
        <v>515</v>
      </c>
      <c r="N16" s="137"/>
    </row>
    <row r="17" spans="1:14" ht="23.1" customHeight="1" thickBot="1">
      <c r="A17" s="279"/>
      <c r="B17" s="112" t="e">
        <f ca="1">IF(VLOOKUP($A$2,Table1[[Practice no.]:[ 1 C02]],19,FALSE)="N/A","",VLOOKUP(VLOOKUP($A$2,Table1[[Practice no.]:[ 1 C02]],19,FALSE),List!$A$2:$B$3,2,FALSE))</f>
        <v>#VALUE!</v>
      </c>
      <c r="C17" s="112" t="e">
        <f ca="1">IF(VLOOKUP($A$2,Table1[[Practice no.]:[2 Res]],20,FALSE)="N/A","",VLOOKUP(VLOOKUP($A$2,Table1[[Practice no.]:[2 Res]],20,FALSE),List!$A$2:$B$3,2,FALSE))</f>
        <v>#VALUE!</v>
      </c>
      <c r="D17" s="112" t="e">
        <f ca="1">IF(VLOOKUP($A$2,Table1[[Practice no.]:[3 W&amp;L]],21,FALSE)="N/A","",VLOOKUP(VLOOKUP($A$2,Table1[[Practice no.]:[3 W&amp;L]],21,FALSE),List!$A$2:$B$3,2,FALSE))</f>
        <v>#VALUE!</v>
      </c>
      <c r="E17" s="112" t="e">
        <f ca="1">IF(VLOOKUP($A$2,Table1[[Practice no.]:[4 
Pol]],22,FALSE)="N/A","",VLOOKUP(VLOOKUP($A$2,Table1[[Practice no.]:[4 
Pol]],22,FALSE),List!$A$2:$B$3,2,FALSE))</f>
        <v>#VALUE!</v>
      </c>
      <c r="F17" s="112" t="e">
        <f ca="1">IF(VLOOKUP($A$2,Table1[[Practice no.]:[5 QoL]],23,FALSE)="N/A","",VLOOKUP(VLOOKUP($A$2,Table1[[Practice no.]:[5 QoL]],23,FALSE),List!$A$2:$B$3,2,FALSE))</f>
        <v>#VALUE!</v>
      </c>
      <c r="G17" s="112" t="e">
        <f ca="1">IF(VLOOKUP($A$2,Table1[[Practice no.]:[6 
Bio]],24,FALSE)="N/A","",VLOOKUP(VLOOKUP($A$2,Table1[[Practice no.]:[6 
Bio]],24,FALSE),List!$A$2:$B$3,2,FALSE))</f>
        <v>#VALUE!</v>
      </c>
      <c r="H17" s="112" t="e">
        <f ca="1">IF(VLOOKUP($A$2,Table1[[Practice no.]:[7 
Dis]],25,FALSE)="N/A","",VLOOKUP(VLOOKUP($A$2,Table1[[Practice no.]:[7 
Dis]],25,FALSE),List!$A$2:$B$3,2,FALSE))</f>
        <v>#VALUE!</v>
      </c>
      <c r="I17" s="112" t="e">
        <f ca="1">IF(VLOOKUP($A$2,Table1[[Practice no.]:[8 
Mat]],26,FALSE)="N/A","",VLOOKUP(VLOOKUP($A$2,Table1[[Practice no.]:[8 
Mat]],26,FALSE),List!$A$2:$B$3,2,FALSE))</f>
        <v>#VALUE!</v>
      </c>
      <c r="J17" s="112" t="e">
        <f ca="1">IF(VLOOKUP($A$2,Table1[[Practice no.]:[9 
Inc]],27,FALSE)="N/A","",VLOOKUP(VLOOKUP($A$2,Table1[[Practice no.]:[9 
Inc]],27,FALSE),List!$A$2:$B$3,2,FALSE))</f>
        <v>#VALUE!</v>
      </c>
      <c r="K17" s="112" t="e">
        <f ca="1">IF(VLOOKUP($A$2,Table1[[Practice no.]:[10 Con]],28,FALSE)="N/A","",VLOOKUP(VLOOKUP($A$2,Table1[[Practice no.]:[10 Con]],28,FALSE),List!$A$2:$B$3,2,FALSE))</f>
        <v>#VALUE!</v>
      </c>
      <c r="L17" s="112" t="e">
        <f ca="1">IF(VLOOKUP($A$2,Table1[[Practice no.]:[11 Saf]],29,FALSE)="N/A","",VLOOKUP(VLOOKUP($A$2,Table1[[Practice no.]:[11 Saf]],29,FALSE),List!$A$2:$B$3,2,FALSE))</f>
        <v>#VALUE!</v>
      </c>
      <c r="M17" s="112" t="e">
        <f ca="1">IF(VLOOKUP($A$2,Table1[[Practice no.]:[12 Aff]],30,FALSE)="N/A","",VLOOKUP(VLOOKUP($A$2,Table1[[Practice no.]:[12 Aff]],30,FALSE),List!$A$2:$B$3,2,FALSE))</f>
        <v>#VALUE!</v>
      </c>
      <c r="N17" s="138"/>
    </row>
    <row r="18" spans="1:14" ht="224.1" customHeight="1">
      <c r="A18" s="278" t="s">
        <v>516</v>
      </c>
      <c r="B18" s="298" t="s">
        <v>1076</v>
      </c>
      <c r="C18" s="299"/>
      <c r="D18" s="299"/>
      <c r="E18" s="299"/>
      <c r="F18" s="299"/>
      <c r="G18" s="299"/>
      <c r="H18" s="299"/>
      <c r="I18" s="299"/>
      <c r="J18" s="299"/>
      <c r="K18" s="299"/>
      <c r="L18" s="299"/>
      <c r="M18" s="300"/>
      <c r="N18" s="133"/>
    </row>
    <row r="19" spans="1:14" ht="128.85" customHeight="1" thickBot="1">
      <c r="A19" s="279"/>
      <c r="B19" s="301"/>
      <c r="C19" s="302"/>
      <c r="D19" s="302"/>
      <c r="E19" s="302"/>
      <c r="F19" s="302"/>
      <c r="G19" s="302"/>
      <c r="H19" s="302"/>
      <c r="I19" s="302"/>
      <c r="J19" s="302"/>
      <c r="K19" s="302"/>
      <c r="L19" s="302"/>
      <c r="M19" s="303"/>
      <c r="N19" s="133"/>
    </row>
    <row r="20" spans="1:14" ht="184.35" customHeight="1">
      <c r="A20" s="304" t="s">
        <v>518</v>
      </c>
      <c r="B20" s="120"/>
      <c r="C20" s="121"/>
      <c r="D20" s="121"/>
      <c r="E20" s="121"/>
      <c r="F20" s="121"/>
      <c r="G20" s="121"/>
      <c r="H20" s="121"/>
      <c r="I20" s="121"/>
      <c r="J20" s="121"/>
      <c r="K20" s="121"/>
      <c r="L20" s="121"/>
      <c r="M20" s="124"/>
      <c r="N20" s="134"/>
    </row>
    <row r="21" spans="1:14" ht="32.85" customHeight="1">
      <c r="A21" s="338"/>
      <c r="B21" s="390" t="s">
        <v>1077</v>
      </c>
      <c r="C21" s="388"/>
      <c r="D21" s="388"/>
      <c r="E21" s="388"/>
      <c r="F21" s="388"/>
      <c r="G21" s="388"/>
      <c r="H21" s="388"/>
      <c r="I21" s="388"/>
      <c r="J21" s="388"/>
      <c r="K21" s="388"/>
      <c r="L21" s="388"/>
      <c r="M21" s="178"/>
      <c r="N21" s="127"/>
    </row>
    <row r="22" spans="1:14">
      <c r="A22" s="338"/>
      <c r="B22" s="336"/>
      <c r="C22" s="337"/>
      <c r="D22" s="337"/>
      <c r="E22" s="337"/>
      <c r="F22" s="337"/>
      <c r="G22" s="337"/>
      <c r="H22" s="119"/>
      <c r="J22" s="122"/>
      <c r="K22" s="116"/>
      <c r="L22" s="116"/>
      <c r="M22" s="117"/>
      <c r="N22" s="116"/>
    </row>
    <row r="23" spans="1:14">
      <c r="A23" s="338"/>
      <c r="B23" s="336"/>
      <c r="C23" s="337"/>
      <c r="D23" s="337"/>
      <c r="E23" s="337"/>
      <c r="F23" s="337"/>
      <c r="G23" s="337"/>
      <c r="H23" s="337"/>
      <c r="I23" s="337"/>
      <c r="J23" s="337"/>
      <c r="K23" s="337"/>
      <c r="L23" s="337"/>
      <c r="M23" s="123"/>
      <c r="N23" s="116"/>
    </row>
    <row r="24" spans="1:14">
      <c r="A24" s="338"/>
      <c r="B24" s="118"/>
      <c r="C24" s="119"/>
      <c r="D24" s="119"/>
      <c r="E24" s="119"/>
      <c r="F24" s="119"/>
      <c r="G24" s="119"/>
      <c r="H24" s="119"/>
      <c r="I24" s="119"/>
      <c r="J24" s="122"/>
      <c r="K24" s="116"/>
      <c r="L24" s="116"/>
      <c r="M24" s="117"/>
      <c r="N24" s="116"/>
    </row>
    <row r="25" spans="1:14" ht="14.1" thickBot="1">
      <c r="A25" s="305"/>
      <c r="B25" s="339"/>
      <c r="C25" s="340"/>
      <c r="D25" s="340"/>
      <c r="E25" s="340"/>
      <c r="F25" s="340"/>
      <c r="G25" s="340"/>
      <c r="H25" s="340"/>
      <c r="I25" s="340"/>
      <c r="J25" s="340"/>
      <c r="K25" s="340"/>
      <c r="L25" s="340"/>
      <c r="M25" s="176"/>
      <c r="N25" s="119"/>
    </row>
    <row r="26" spans="1:14" ht="8.85" customHeight="1" thickBot="1">
      <c r="A26" s="278" t="s">
        <v>57</v>
      </c>
      <c r="B26" s="295"/>
      <c r="C26" s="296"/>
      <c r="D26" s="296"/>
      <c r="E26" s="296"/>
      <c r="F26" s="296"/>
      <c r="G26" s="296"/>
      <c r="H26" s="296"/>
      <c r="I26" s="296"/>
      <c r="J26" s="296"/>
      <c r="K26" s="296"/>
      <c r="L26" s="296"/>
      <c r="M26" s="297"/>
      <c r="N26" s="125"/>
    </row>
    <row r="27" spans="1:14" ht="32.1" customHeight="1" thickBot="1">
      <c r="A27" s="294"/>
      <c r="C27" s="286" t="s">
        <v>42</v>
      </c>
      <c r="D27" s="287"/>
      <c r="E27" s="105" t="e">
        <f ca="1">IF(VLOOKUP($A$2,Table1[[Practice no.]:[1]],31,FALSE)="N/A","",VLOOKUP($A$2,Table1[[Practice no.]:[1]],31,FALSE))</f>
        <v>#VALUE!</v>
      </c>
      <c r="F27" s="286" t="s">
        <v>520</v>
      </c>
      <c r="G27" s="287"/>
      <c r="H27" s="105" t="e">
        <f ca="1">IF(VLOOKUP($A$2,Table1[[Practice no.]:[7]],37,FALSE)="N/A","",VLOOKUP($A$2,Table1[[Practice no.]:[7]],37,FALSE))</f>
        <v>#VALUE!</v>
      </c>
      <c r="M27" s="107"/>
    </row>
    <row r="28" spans="1:14" ht="32.1" customHeight="1" thickBot="1">
      <c r="A28" s="294"/>
      <c r="C28" s="286" t="s">
        <v>44</v>
      </c>
      <c r="D28" s="287"/>
      <c r="E28" s="105" t="e">
        <f ca="1">IF(VLOOKUP($A$2,Table1[[Practice no.]:[2]],32,FALSE)="N/A","",VLOOKUP($A$2,Table1[[Practice no.]:[2]],32,FALSE))</f>
        <v>#VALUE!</v>
      </c>
      <c r="F28" s="286" t="s">
        <v>45</v>
      </c>
      <c r="G28" s="287"/>
      <c r="H28" s="105" t="e">
        <f ca="1">IF(VLOOKUP($A$2,Table1[[Practice no.]:[8]],38,FALSE)="N/A","",VLOOKUP($A$2,Table1[[Practice no.]:[8]],38,FALSE))</f>
        <v>#VALUE!</v>
      </c>
      <c r="M28" s="107"/>
    </row>
    <row r="29" spans="1:14" ht="32.1" customHeight="1" thickBot="1">
      <c r="A29" s="294"/>
      <c r="C29" s="286" t="s">
        <v>46</v>
      </c>
      <c r="D29" s="287"/>
      <c r="E29" s="105" t="e">
        <f ca="1">IF(VLOOKUP($A$2,Table1[[Practice no.]:[3]],33,FALSE)="N/A","",VLOOKUP($A$2,Table1[[Practice no.]:[3]],33,FALSE))</f>
        <v>#VALUE!</v>
      </c>
      <c r="F29" s="286" t="s">
        <v>47</v>
      </c>
      <c r="G29" s="287"/>
      <c r="H29" s="105" t="e">
        <f ca="1">IF(VLOOKUP($A$2,Table1[[Practice no.]:[9]],39,FALSE)="N/A","",VLOOKUP($A$2,Table1[[Practice no.]:[9]],39,FALSE))</f>
        <v>#VALUE!</v>
      </c>
      <c r="M29" s="107"/>
    </row>
    <row r="30" spans="1:14" ht="32.1" customHeight="1" thickBot="1">
      <c r="A30" s="294"/>
      <c r="C30" s="286" t="s">
        <v>48</v>
      </c>
      <c r="D30" s="287"/>
      <c r="E30" s="105" t="e">
        <f ca="1">IF(VLOOKUP($A$2,Table1[[Practice no.]:[4]],34,FALSE)="N/A","",VLOOKUP($A$2,Table1[[Practice no.]:[4]],34,FALSE))</f>
        <v>#VALUE!</v>
      </c>
      <c r="F30" s="286" t="s">
        <v>49</v>
      </c>
      <c r="G30" s="287"/>
      <c r="H30" s="105" t="e">
        <f ca="1">IF(VLOOKUP($A$2,Table1[[Practice no.]:[10]],40,FALSE)="N/A","",VLOOKUP($A$2,Table1[[Practice no.]:[10]],40,FALSE))</f>
        <v>#VALUE!</v>
      </c>
      <c r="M30" s="107"/>
    </row>
    <row r="31" spans="1:14" ht="32.1" customHeight="1" thickBot="1">
      <c r="A31" s="294"/>
      <c r="C31" s="286" t="s">
        <v>50</v>
      </c>
      <c r="D31" s="287"/>
      <c r="E31" s="105" t="e">
        <f ca="1">IF(VLOOKUP($A$2,Table1[[Practice no.]:[5]],35,FALSE)="N/A","",VLOOKUP($A$2,Table1[[Practice no.]:[5]],35,FALSE))</f>
        <v>#VALUE!</v>
      </c>
      <c r="F31" s="286" t="s">
        <v>51</v>
      </c>
      <c r="G31" s="287"/>
      <c r="H31" s="105" t="e">
        <f ca="1">IF(VLOOKUP($A$2,Table1[[Practice no.]:[11]],41,FALSE)="N/A","",VLOOKUP($A$2,Table1[[Practice no.]:[11]],41,FALSE))</f>
        <v>#VALUE!</v>
      </c>
      <c r="M31" s="107"/>
    </row>
    <row r="32" spans="1:14" ht="32.1" customHeight="1" thickBot="1">
      <c r="A32" s="294"/>
      <c r="C32" s="286" t="s">
        <v>52</v>
      </c>
      <c r="D32" s="287"/>
      <c r="E32" s="105" t="e">
        <f ca="1">IF(VLOOKUP($A$2,Table1[[Practice no.]:[6]],36,FALSE)="N/A","",VLOOKUP($A$2,Table1[[Practice no.]:[6]],36,FALSE))</f>
        <v>#VALUE!</v>
      </c>
      <c r="F32" s="286" t="s">
        <v>53</v>
      </c>
      <c r="G32" s="287"/>
      <c r="H32" s="105" t="e">
        <f ca="1">IF(VLOOKUP($A$2,Table1[[Practice no.]:[12]],42,FALSE)="N/A","",VLOOKUP($A$2,Table1[[Practice no.]:[12]],42,FALSE))</f>
        <v>#VALUE!</v>
      </c>
      <c r="M32" s="107"/>
    </row>
    <row r="33" spans="1:14" ht="14.1" thickBot="1">
      <c r="A33" s="279"/>
      <c r="B33" s="288"/>
      <c r="C33" s="289"/>
      <c r="D33" s="289"/>
      <c r="E33" s="289"/>
      <c r="F33" s="289"/>
      <c r="G33" s="289"/>
      <c r="H33" s="289"/>
      <c r="I33" s="289"/>
      <c r="J33" s="289"/>
      <c r="K33" s="289"/>
      <c r="L33" s="289"/>
      <c r="M33" s="290"/>
      <c r="N33" s="125"/>
    </row>
    <row r="34" spans="1:14" ht="252.75" customHeight="1" thickBot="1">
      <c r="A34" s="92" t="s">
        <v>521</v>
      </c>
      <c r="B34" s="291" t="s">
        <v>1078</v>
      </c>
      <c r="C34" s="292"/>
      <c r="D34" s="292"/>
      <c r="E34" s="292"/>
      <c r="F34" s="292"/>
      <c r="G34" s="292"/>
      <c r="H34" s="292"/>
      <c r="I34" s="292"/>
      <c r="J34" s="292"/>
      <c r="K34" s="292"/>
      <c r="L34" s="292"/>
      <c r="M34" s="293"/>
      <c r="N34" s="122"/>
    </row>
    <row r="35" spans="1:14" ht="80.849999999999994" customHeight="1">
      <c r="A35" s="278" t="s">
        <v>523</v>
      </c>
      <c r="B35" s="394" t="s">
        <v>1079</v>
      </c>
      <c r="C35" s="362"/>
      <c r="D35" s="362"/>
      <c r="E35" s="362"/>
      <c r="F35" s="362"/>
      <c r="G35" s="362"/>
      <c r="H35" s="362"/>
      <c r="I35" s="362"/>
      <c r="J35" s="362"/>
      <c r="K35" s="362"/>
      <c r="L35" s="362"/>
      <c r="M35" s="363"/>
      <c r="N35" s="133"/>
    </row>
    <row r="36" spans="1:14" ht="224.85" customHeight="1" thickBot="1">
      <c r="A36" s="279"/>
      <c r="B36" s="364"/>
      <c r="C36" s="365"/>
      <c r="D36" s="365"/>
      <c r="E36" s="365"/>
      <c r="F36" s="365"/>
      <c r="G36" s="365"/>
      <c r="H36" s="365"/>
      <c r="I36" s="365"/>
      <c r="J36" s="365"/>
      <c r="K36" s="365"/>
      <c r="L36" s="365"/>
      <c r="M36" s="366"/>
      <c r="N36" s="133"/>
    </row>
  </sheetData>
  <sheetProtection sheet="1" objects="1" scenarios="1"/>
  <mergeCells count="49">
    <mergeCell ref="B2:M2"/>
    <mergeCell ref="O2:Q2"/>
    <mergeCell ref="S2:U2"/>
    <mergeCell ref="B3:M3"/>
    <mergeCell ref="A4:A14"/>
    <mergeCell ref="B4:M4"/>
    <mergeCell ref="C5:D6"/>
    <mergeCell ref="C7:D8"/>
    <mergeCell ref="F7:G7"/>
    <mergeCell ref="F8:G8"/>
    <mergeCell ref="C9:D10"/>
    <mergeCell ref="G9:H9"/>
    <mergeCell ref="G10:H10"/>
    <mergeCell ref="C11:D12"/>
    <mergeCell ref="F11:G11"/>
    <mergeCell ref="H11:I11"/>
    <mergeCell ref="F12:G12"/>
    <mergeCell ref="H12:I12"/>
    <mergeCell ref="B13:M13"/>
    <mergeCell ref="B14:M14"/>
    <mergeCell ref="A15:A17"/>
    <mergeCell ref="C29:D29"/>
    <mergeCell ref="B33:M33"/>
    <mergeCell ref="A18:A19"/>
    <mergeCell ref="B18:M19"/>
    <mergeCell ref="H23:L23"/>
    <mergeCell ref="B25:G25"/>
    <mergeCell ref="H25:L25"/>
    <mergeCell ref="A20:A25"/>
    <mergeCell ref="B21:G21"/>
    <mergeCell ref="H21:L21"/>
    <mergeCell ref="B22:G22"/>
    <mergeCell ref="B23:G23"/>
    <mergeCell ref="B34:M34"/>
    <mergeCell ref="A35:A36"/>
    <mergeCell ref="B35:M36"/>
    <mergeCell ref="F29:G29"/>
    <mergeCell ref="C30:D30"/>
    <mergeCell ref="F30:G30"/>
    <mergeCell ref="C31:D31"/>
    <mergeCell ref="F31:G31"/>
    <mergeCell ref="C32:D32"/>
    <mergeCell ref="F32:G32"/>
    <mergeCell ref="A26:A33"/>
    <mergeCell ref="B26:M26"/>
    <mergeCell ref="C27:D27"/>
    <mergeCell ref="F27:G27"/>
    <mergeCell ref="C28:D28"/>
    <mergeCell ref="F28:G28"/>
  </mergeCells>
  <pageMargins left="0.7" right="0.7" top="0.75" bottom="0.75" header="0.3" footer="0.3"/>
  <headerFooter>
    <oddFooter>&amp;C_x000D_&amp;1#&amp;"Calibri"&amp;8&amp;K000000 INTERNAL. This information is accessible to ADB Management and staff. It may be shared outside ADB with appropriate permission.</oddFooter>
  </headerFooter>
  <drawing r:id="rId1"/>
</worksheet>
</file>

<file path=xl/worksheets/sheet1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94B5B4A-588A-4CAA-A61B-A14B9426F321}">
  <sheetPr codeName="Sheet109"/>
  <dimension ref="A1:U36"/>
  <sheetViews>
    <sheetView zoomScale="70" zoomScaleNormal="70" workbookViewId="0">
      <pane ySplit="2" topLeftCell="A13" activePane="bottomLeft" state="frozen"/>
      <selection pane="bottomLeft" activeCell="A2" sqref="A2"/>
      <selection activeCell="A2" sqref="A2"/>
    </sheetView>
  </sheetViews>
  <sheetFormatPr defaultColWidth="8.85546875" defaultRowHeight="12.95"/>
  <cols>
    <col min="1" max="1" width="15.28515625" style="106" customWidth="1"/>
    <col min="2" max="13" width="11.85546875" style="106" customWidth="1"/>
    <col min="14" max="14" width="5.140625" style="106" customWidth="1"/>
    <col min="15" max="16" width="8.85546875" style="106"/>
    <col min="17" max="17" width="8.85546875" style="106" customWidth="1"/>
    <col min="18" max="18" width="2.28515625" style="106" customWidth="1"/>
    <col min="19" max="16384" width="8.85546875" style="106"/>
  </cols>
  <sheetData>
    <row r="1" spans="1:21" ht="14.1" thickBot="1"/>
    <row r="2" spans="1:21" ht="32.1" customHeight="1" thickBot="1">
      <c r="A2" s="89" t="e" cm="1">
        <f t="array" aca="1" ref="A2" ca="1">MID(CELL("filename",A2),FIND("]",CELL("filename",A2))+1,255)</f>
        <v>#VALUE!</v>
      </c>
      <c r="B2" s="318" t="e">
        <f ca="1">IF(VLOOKUP(A2,'Raw Data'!C6:D154,2,FALSE)="","",VLOOKUP(A2,'Raw Data'!C6:D154,2,FALSE))</f>
        <v>#VALUE!</v>
      </c>
      <c r="C2" s="319"/>
      <c r="D2" s="319"/>
      <c r="E2" s="319"/>
      <c r="F2" s="319"/>
      <c r="G2" s="319"/>
      <c r="H2" s="319"/>
      <c r="I2" s="319"/>
      <c r="J2" s="319"/>
      <c r="K2" s="319"/>
      <c r="L2" s="319"/>
      <c r="M2" s="320"/>
      <c r="N2" s="136"/>
      <c r="O2" s="386" t="str">
        <f>HYPERLINK("#'National level'!A15","Back to National level sheet")</f>
        <v>Back to National level sheet</v>
      </c>
      <c r="P2" s="321"/>
      <c r="Q2" s="321"/>
      <c r="S2" s="387" t="str">
        <f>HYPERLINK("#'Project level'!A21","Back to Project level sheet")</f>
        <v>Back to Project level sheet</v>
      </c>
      <c r="T2" s="387"/>
      <c r="U2" s="387"/>
    </row>
    <row r="3" spans="1:21" ht="218.85" customHeight="1" thickBot="1">
      <c r="A3" s="90" t="s">
        <v>500</v>
      </c>
      <c r="B3" s="323" t="s">
        <v>1080</v>
      </c>
      <c r="C3" s="324"/>
      <c r="D3" s="324"/>
      <c r="E3" s="324"/>
      <c r="F3" s="324"/>
      <c r="G3" s="324"/>
      <c r="H3" s="324"/>
      <c r="I3" s="324"/>
      <c r="J3" s="324"/>
      <c r="K3" s="324"/>
      <c r="L3" s="324"/>
      <c r="M3" s="325"/>
      <c r="N3" s="122"/>
    </row>
    <row r="4" spans="1:21" ht="14.1" thickBot="1">
      <c r="A4" s="278" t="s">
        <v>502</v>
      </c>
      <c r="B4" s="295"/>
      <c r="C4" s="296"/>
      <c r="D4" s="296"/>
      <c r="E4" s="296"/>
      <c r="F4" s="296"/>
      <c r="G4" s="296"/>
      <c r="H4" s="296"/>
      <c r="I4" s="296"/>
      <c r="J4" s="296"/>
      <c r="K4" s="296"/>
      <c r="L4" s="296"/>
      <c r="M4" s="297"/>
      <c r="N4" s="125"/>
    </row>
    <row r="5" spans="1:21" ht="26.85" customHeight="1" thickBot="1">
      <c r="A5" s="294"/>
      <c r="C5" s="326" t="s">
        <v>77</v>
      </c>
      <c r="D5" s="327"/>
      <c r="E5" s="93" t="s">
        <v>78</v>
      </c>
      <c r="F5" s="93" t="s">
        <v>79</v>
      </c>
      <c r="G5" s="93" t="s">
        <v>80</v>
      </c>
      <c r="H5" s="93" t="s">
        <v>81</v>
      </c>
      <c r="I5" s="93" t="s">
        <v>82</v>
      </c>
      <c r="M5" s="107"/>
    </row>
    <row r="6" spans="1:21" ht="15" thickBot="1">
      <c r="A6" s="294"/>
      <c r="C6" s="328"/>
      <c r="D6" s="329"/>
      <c r="E6" s="94" t="e">
        <f ca="1">IF(VLOOKUP($A$2,Table1[[Practice no.]:[Mt]],3,FALSE)="N/A","",VLOOKUP($A$2,Table1[[Practice no.]:[Mt]],3,FALSE))</f>
        <v>#VALUE!</v>
      </c>
      <c r="F6" s="94" t="e">
        <f ca="1">IF(VLOOKUP($A$2,Table1[[Practice no.]:[F]],4,FALSE)="N/A","",VLOOKUP($A$2,Table1[[Practice no.]:[F]],4,FALSE))</f>
        <v>#VALUE!</v>
      </c>
      <c r="G6" s="94" t="e">
        <f ca="1">IF(VLOOKUP($A$2,Table1[[Practice no.]:[A]],5,FALSE)="N/A","",VLOOKUP($A$2,Table1[[Practice no.]:[A]],5,FALSE))</f>
        <v>#VALUE!</v>
      </c>
      <c r="H6" s="94" t="e">
        <f ca="1">IF(VLOOKUP($A$2,Table1[[Practice no.]:[T]],6,FALSE)="N/A","",VLOOKUP($A$2,Table1[[Practice no.]:[T]],6,FALSE))</f>
        <v>#VALUE!</v>
      </c>
      <c r="I6" s="94" t="e">
        <f ca="1">IF(VLOOKUP($A$2,Table1[[Practice no.]:[PI]],7,FALSE)="N/A","",VLOOKUP($A$2,Table1[[Practice no.]:[PI]],7,FALSE))</f>
        <v>#VALUE!</v>
      </c>
      <c r="M6" s="107"/>
    </row>
    <row r="7" spans="1:21" ht="26.85" customHeight="1" thickBot="1">
      <c r="A7" s="294"/>
      <c r="C7" s="326" t="s">
        <v>83</v>
      </c>
      <c r="D7" s="327"/>
      <c r="E7" s="95" t="s">
        <v>84</v>
      </c>
      <c r="F7" s="330" t="s">
        <v>85</v>
      </c>
      <c r="G7" s="331"/>
      <c r="H7" s="95" t="s">
        <v>86</v>
      </c>
      <c r="I7" s="95" t="s">
        <v>87</v>
      </c>
      <c r="M7" s="107"/>
    </row>
    <row r="8" spans="1:21" ht="15" thickBot="1">
      <c r="A8" s="294"/>
      <c r="C8" s="328"/>
      <c r="D8" s="329"/>
      <c r="E8" s="94" t="e">
        <f ca="1">IF(VLOOKUP($A$2,Table1[[Practice no.]:[LR]],8,FALSE)="N/A","",VLOOKUP(A$2,Table1[[Practice no.]:[LR]],8,FALSE))</f>
        <v>#VALUE!</v>
      </c>
      <c r="F8" s="311" t="e">
        <f ca="1">IF(VLOOKUP($A$2,Table1[[Practice no.]:[PH]],9,FALSE)="N/A","",VLOOKUP($A$2,Table1[[Practice no.]:[PH]],9,FALSE))</f>
        <v>#VALUE!</v>
      </c>
      <c r="G8" s="312"/>
      <c r="H8" s="94" t="e">
        <f ca="1">IF(VLOOKUP($A$2,Table1[[Practice no.]:[EH]],10,FALSE)="N/A","",VLOOKUP($A$2,Table1[[Practice no.]:[EH]],10,FALSE))</f>
        <v>#VALUE!</v>
      </c>
      <c r="I8" s="94" t="e">
        <f ca="1">IF(VLOOKUP($A$2,Table1[[Practice no.]:[UR]],11,FALSE)="N/A","",VLOOKUP($A$2,Table1[[Practice no.]:[UR]],11,FALSE))</f>
        <v>#VALUE!</v>
      </c>
      <c r="M8" s="107"/>
    </row>
    <row r="9" spans="1:21" ht="26.85" customHeight="1" thickBot="1">
      <c r="A9" s="294"/>
      <c r="C9" s="332" t="s">
        <v>88</v>
      </c>
      <c r="D9" s="333"/>
      <c r="E9" s="95" t="s">
        <v>89</v>
      </c>
      <c r="F9" s="95" t="s">
        <v>90</v>
      </c>
      <c r="G9" s="330" t="s">
        <v>91</v>
      </c>
      <c r="H9" s="331"/>
      <c r="I9" s="95" t="s">
        <v>92</v>
      </c>
      <c r="M9" s="107"/>
    </row>
    <row r="10" spans="1:21" ht="15" thickBot="1">
      <c r="A10" s="294"/>
      <c r="C10" s="334"/>
      <c r="D10" s="335"/>
      <c r="E10" s="94" t="e">
        <f ca="1">IF(VLOOKUP($A$2,Table1[[Practice no.]:[P]],12,FALSE)="N/A","",VLOOKUP($A$2,Table1[[Practice no.]:[P]],12,FALSE))</f>
        <v>#VALUE!</v>
      </c>
      <c r="F10" s="94" t="e">
        <f ca="1">IF(VLOOKUP($A$2,Table1[[Practice no.]:[D]],13,FALSE)="N/A","",VLOOKUP($A$2,Table1[[Practice no.]:[D]],13,FALSE))</f>
        <v>#VALUE!</v>
      </c>
      <c r="G10" s="313" t="e">
        <f ca="1">IF(VLOOKUP($A$2,Table1[[Practice no.]:[C]],14,FALSE)="N/A","",VLOOKUP($A$2,Table1[[Practice no.]:[C]],14,FALSE))</f>
        <v>#VALUE!</v>
      </c>
      <c r="H10" s="314"/>
      <c r="I10" s="96" t="e">
        <f ca="1">IF(VLOOKUP($A$2,Table1[[Practice no.]:[M]],15,FALSE)="N/A","",VLOOKUP($A$2,Table1[[Practice no.]:[M]],15,FALSE))</f>
        <v>#VALUE!</v>
      </c>
      <c r="M10" s="107"/>
    </row>
    <row r="11" spans="1:21" ht="14.1" customHeight="1" thickBot="1">
      <c r="A11" s="294"/>
      <c r="C11" s="332" t="s">
        <v>93</v>
      </c>
      <c r="D11" s="333"/>
      <c r="E11" s="95" t="s">
        <v>94</v>
      </c>
      <c r="F11" s="330" t="s">
        <v>95</v>
      </c>
      <c r="G11" s="331"/>
      <c r="H11" s="330" t="s">
        <v>96</v>
      </c>
      <c r="I11" s="331"/>
      <c r="M11" s="107"/>
    </row>
    <row r="12" spans="1:21" ht="15" thickBot="1">
      <c r="A12" s="294"/>
      <c r="C12" s="334"/>
      <c r="D12" s="335"/>
      <c r="E12" s="94" t="e">
        <f ca="1">IF(VLOOKUP($A$2,Table1[[Practice no.]:[In]],16,FALSE)="N/A","",VLOOKUP($A$2,Table1[[Practice no.]:[In]],16,FALSE))</f>
        <v>#VALUE!</v>
      </c>
      <c r="F12" s="311" t="e">
        <f ca="1">IF(VLOOKUP($A$2,Table1[[Practice no.]:[Pr]],17,FALSE)="N/A","",VLOOKUP($A$2,Table1[[Practice no.]:[Pr]],17,FALSE))</f>
        <v>#VALUE!</v>
      </c>
      <c r="G12" s="312"/>
      <c r="H12" s="313" t="e">
        <f ca="1">IF(VLOOKUP($A$2,Table1[[Practice no.]:[Tr]],18,FALSE)="N/A","",VLOOKUP($A$2,Table1[[Practice no.]:[Tr]],18,FALSE))</f>
        <v>#VALUE!</v>
      </c>
      <c r="I12" s="314"/>
      <c r="M12" s="107"/>
    </row>
    <row r="13" spans="1:21">
      <c r="A13" s="294"/>
      <c r="B13" s="315"/>
      <c r="C13" s="316"/>
      <c r="D13" s="316"/>
      <c r="E13" s="316"/>
      <c r="F13" s="316"/>
      <c r="G13" s="316"/>
      <c r="H13" s="316"/>
      <c r="I13" s="316"/>
      <c r="J13" s="316"/>
      <c r="K13" s="316"/>
      <c r="L13" s="316"/>
      <c r="M13" s="317"/>
      <c r="N13" s="125"/>
    </row>
    <row r="14" spans="1:21" ht="14.1" thickBot="1">
      <c r="A14" s="279"/>
      <c r="B14" s="288"/>
      <c r="C14" s="289"/>
      <c r="D14" s="289"/>
      <c r="E14" s="289"/>
      <c r="F14" s="289"/>
      <c r="G14" s="289"/>
      <c r="H14" s="289"/>
      <c r="I14" s="289"/>
      <c r="J14" s="289"/>
      <c r="K14" s="289"/>
      <c r="L14" s="289"/>
      <c r="M14" s="290"/>
      <c r="N14" s="125"/>
    </row>
    <row r="15" spans="1:21">
      <c r="A15" s="278" t="s">
        <v>503</v>
      </c>
      <c r="B15" s="97">
        <v>1</v>
      </c>
      <c r="C15" s="97">
        <v>2</v>
      </c>
      <c r="D15" s="97">
        <v>3</v>
      </c>
      <c r="E15" s="98">
        <v>4</v>
      </c>
      <c r="F15" s="98">
        <v>5</v>
      </c>
      <c r="G15" s="98">
        <v>6</v>
      </c>
      <c r="H15" s="99">
        <v>7</v>
      </c>
      <c r="I15" s="99">
        <v>8</v>
      </c>
      <c r="J15" s="99">
        <v>9</v>
      </c>
      <c r="K15" s="100">
        <v>10</v>
      </c>
      <c r="L15" s="100">
        <v>11</v>
      </c>
      <c r="M15" s="100">
        <v>12</v>
      </c>
      <c r="N15" s="137"/>
    </row>
    <row r="16" spans="1:21" ht="17.100000000000001" thickBot="1">
      <c r="A16" s="294"/>
      <c r="B16" s="101" t="s">
        <v>504</v>
      </c>
      <c r="C16" s="101" t="s">
        <v>505</v>
      </c>
      <c r="D16" s="101" t="s">
        <v>506</v>
      </c>
      <c r="E16" s="102" t="s">
        <v>507</v>
      </c>
      <c r="F16" s="102" t="s">
        <v>508</v>
      </c>
      <c r="G16" s="102" t="s">
        <v>509</v>
      </c>
      <c r="H16" s="103" t="s">
        <v>510</v>
      </c>
      <c r="I16" s="103" t="s">
        <v>511</v>
      </c>
      <c r="J16" s="103" t="s">
        <v>512</v>
      </c>
      <c r="K16" s="104" t="s">
        <v>513</v>
      </c>
      <c r="L16" s="104" t="s">
        <v>514</v>
      </c>
      <c r="M16" s="104" t="s">
        <v>515</v>
      </c>
      <c r="N16" s="137"/>
    </row>
    <row r="17" spans="1:14" ht="23.1" customHeight="1" thickBot="1">
      <c r="A17" s="279"/>
      <c r="B17" s="112" t="e">
        <f ca="1">IF(VLOOKUP($A$2,Table1[[Practice no.]:[ 1 C02]],19,FALSE)="N/A","",VLOOKUP(VLOOKUP($A$2,Table1[[Practice no.]:[ 1 C02]],19,FALSE),List!$A$2:$B$3,2,FALSE))</f>
        <v>#VALUE!</v>
      </c>
      <c r="C17" s="112" t="e">
        <f ca="1">IF(VLOOKUP($A$2,Table1[[Practice no.]:[2 Res]],20,FALSE)="N/A","",VLOOKUP(VLOOKUP($A$2,Table1[[Practice no.]:[2 Res]],20,FALSE),List!$A$2:$B$3,2,FALSE))</f>
        <v>#VALUE!</v>
      </c>
      <c r="D17" s="112" t="e">
        <f ca="1">IF(VLOOKUP($A$2,Table1[[Practice no.]:[3 W&amp;L]],21,FALSE)="N/A","",VLOOKUP(VLOOKUP($A$2,Table1[[Practice no.]:[3 W&amp;L]],21,FALSE),List!$A$2:$B$3,2,FALSE))</f>
        <v>#VALUE!</v>
      </c>
      <c r="E17" s="112" t="e">
        <f ca="1">IF(VLOOKUP($A$2,Table1[[Practice no.]:[4 
Pol]],22,FALSE)="N/A","",VLOOKUP(VLOOKUP($A$2,Table1[[Practice no.]:[4 
Pol]],22,FALSE),List!$A$2:$B$3,2,FALSE))</f>
        <v>#VALUE!</v>
      </c>
      <c r="F17" s="112" t="e">
        <f ca="1">IF(VLOOKUP($A$2,Table1[[Practice no.]:[5 QoL]],23,FALSE)="N/A","",VLOOKUP(VLOOKUP($A$2,Table1[[Practice no.]:[5 QoL]],23,FALSE),List!$A$2:$B$3,2,FALSE))</f>
        <v>#VALUE!</v>
      </c>
      <c r="G17" s="112" t="e">
        <f ca="1">IF(VLOOKUP($A$2,Table1[[Practice no.]:[6 
Bio]],24,FALSE)="N/A","",VLOOKUP(VLOOKUP($A$2,Table1[[Practice no.]:[6 
Bio]],24,FALSE),List!$A$2:$B$3,2,FALSE))</f>
        <v>#VALUE!</v>
      </c>
      <c r="H17" s="112" t="e">
        <f ca="1">IF(VLOOKUP($A$2,Table1[[Practice no.]:[7 
Dis]],25,FALSE)="N/A","",VLOOKUP(VLOOKUP($A$2,Table1[[Practice no.]:[7 
Dis]],25,FALSE),List!$A$2:$B$3,2,FALSE))</f>
        <v>#VALUE!</v>
      </c>
      <c r="I17" s="112" t="e">
        <f ca="1">IF(VLOOKUP($A$2,Table1[[Practice no.]:[8 
Mat]],26,FALSE)="N/A","",VLOOKUP(VLOOKUP($A$2,Table1[[Practice no.]:[8 
Mat]],26,FALSE),List!$A$2:$B$3,2,FALSE))</f>
        <v>#VALUE!</v>
      </c>
      <c r="J17" s="112" t="e">
        <f ca="1">IF(VLOOKUP($A$2,Table1[[Practice no.]:[9 
Inc]],27,FALSE)="N/A","",VLOOKUP(VLOOKUP($A$2,Table1[[Practice no.]:[9 
Inc]],27,FALSE),List!$A$2:$B$3,2,FALSE))</f>
        <v>#VALUE!</v>
      </c>
      <c r="K17" s="112" t="e">
        <f ca="1">IF(VLOOKUP($A$2,Table1[[Practice no.]:[10 Con]],28,FALSE)="N/A","",VLOOKUP(VLOOKUP($A$2,Table1[[Practice no.]:[10 Con]],28,FALSE),List!$A$2:$B$3,2,FALSE))</f>
        <v>#VALUE!</v>
      </c>
      <c r="L17" s="112" t="e">
        <f ca="1">IF(VLOOKUP($A$2,Table1[[Practice no.]:[11 Saf]],29,FALSE)="N/A","",VLOOKUP(VLOOKUP($A$2,Table1[[Practice no.]:[11 Saf]],29,FALSE),List!$A$2:$B$3,2,FALSE))</f>
        <v>#VALUE!</v>
      </c>
      <c r="M17" s="112" t="e">
        <f ca="1">IF(VLOOKUP($A$2,Table1[[Practice no.]:[12 Aff]],30,FALSE)="N/A","",VLOOKUP(VLOOKUP($A$2,Table1[[Practice no.]:[12 Aff]],30,FALSE),List!$A$2:$B$3,2,FALSE))</f>
        <v>#VALUE!</v>
      </c>
      <c r="N17" s="138"/>
    </row>
    <row r="18" spans="1:14" ht="224.1" customHeight="1">
      <c r="A18" s="278" t="s">
        <v>516</v>
      </c>
      <c r="B18" s="298" t="s">
        <v>1081</v>
      </c>
      <c r="C18" s="299"/>
      <c r="D18" s="299"/>
      <c r="E18" s="299"/>
      <c r="F18" s="299"/>
      <c r="G18" s="299"/>
      <c r="H18" s="299"/>
      <c r="I18" s="299"/>
      <c r="J18" s="299"/>
      <c r="K18" s="299"/>
      <c r="L18" s="299"/>
      <c r="M18" s="300"/>
      <c r="N18" s="133"/>
    </row>
    <row r="19" spans="1:14" ht="128.85" customHeight="1" thickBot="1">
      <c r="A19" s="279"/>
      <c r="B19" s="301"/>
      <c r="C19" s="302"/>
      <c r="D19" s="302"/>
      <c r="E19" s="302"/>
      <c r="F19" s="302"/>
      <c r="G19" s="302"/>
      <c r="H19" s="302"/>
      <c r="I19" s="302"/>
      <c r="J19" s="302"/>
      <c r="K19" s="302"/>
      <c r="L19" s="302"/>
      <c r="M19" s="303"/>
      <c r="N19" s="133"/>
    </row>
    <row r="20" spans="1:14" ht="149.1" customHeight="1">
      <c r="A20" s="304" t="s">
        <v>518</v>
      </c>
      <c r="B20" s="120"/>
      <c r="C20" s="121"/>
      <c r="D20" s="121"/>
      <c r="E20" s="121"/>
      <c r="F20" s="121"/>
      <c r="G20" s="121"/>
      <c r="H20" s="121"/>
      <c r="I20" s="121"/>
      <c r="J20" s="121"/>
      <c r="K20" s="121"/>
      <c r="L20" s="121"/>
      <c r="M20" s="124"/>
      <c r="N20" s="134"/>
    </row>
    <row r="21" spans="1:14">
      <c r="A21" s="338"/>
      <c r="B21" s="390" t="s">
        <v>1082</v>
      </c>
      <c r="C21" s="388"/>
      <c r="D21" s="388"/>
      <c r="E21" s="388"/>
      <c r="F21" s="388"/>
      <c r="G21" s="177"/>
      <c r="H21" s="388"/>
      <c r="I21" s="388"/>
      <c r="J21" s="388"/>
      <c r="K21" s="388"/>
      <c r="L21" s="388"/>
      <c r="M21" s="178"/>
      <c r="N21" s="127"/>
    </row>
    <row r="22" spans="1:14">
      <c r="A22" s="338"/>
      <c r="B22" s="336"/>
      <c r="C22" s="337"/>
      <c r="D22" s="337"/>
      <c r="E22" s="337"/>
      <c r="F22" s="337"/>
      <c r="G22" s="337"/>
      <c r="H22" s="119"/>
      <c r="J22" s="122"/>
      <c r="K22" s="116"/>
      <c r="L22" s="116"/>
      <c r="M22" s="117"/>
      <c r="N22" s="116"/>
    </row>
    <row r="23" spans="1:14">
      <c r="A23" s="338"/>
      <c r="B23" s="336"/>
      <c r="C23" s="337"/>
      <c r="D23" s="337"/>
      <c r="E23" s="337"/>
      <c r="F23" s="337"/>
      <c r="G23" s="337"/>
      <c r="H23" s="337"/>
      <c r="I23" s="337"/>
      <c r="J23" s="337"/>
      <c r="K23" s="337"/>
      <c r="L23" s="337"/>
      <c r="M23" s="123"/>
      <c r="N23" s="116"/>
    </row>
    <row r="24" spans="1:14">
      <c r="A24" s="338"/>
      <c r="B24" s="118"/>
      <c r="C24" s="119"/>
      <c r="D24" s="119"/>
      <c r="E24" s="119"/>
      <c r="F24" s="119"/>
      <c r="G24" s="119"/>
      <c r="H24" s="119"/>
      <c r="I24" s="119"/>
      <c r="J24" s="122"/>
      <c r="K24" s="116"/>
      <c r="L24" s="116"/>
      <c r="M24" s="117"/>
      <c r="N24" s="116"/>
    </row>
    <row r="25" spans="1:14" ht="14.1" thickBot="1">
      <c r="A25" s="305"/>
      <c r="B25" s="339"/>
      <c r="C25" s="340"/>
      <c r="D25" s="340"/>
      <c r="E25" s="340"/>
      <c r="F25" s="340"/>
      <c r="G25" s="340"/>
      <c r="H25" s="340"/>
      <c r="I25" s="340"/>
      <c r="J25" s="340"/>
      <c r="K25" s="340"/>
      <c r="L25" s="340"/>
      <c r="M25" s="176"/>
      <c r="N25" s="119"/>
    </row>
    <row r="26" spans="1:14" ht="8.85" customHeight="1" thickBot="1">
      <c r="A26" s="278" t="s">
        <v>57</v>
      </c>
      <c r="B26" s="295"/>
      <c r="C26" s="296"/>
      <c r="D26" s="296"/>
      <c r="E26" s="296"/>
      <c r="F26" s="296"/>
      <c r="G26" s="296"/>
      <c r="H26" s="296"/>
      <c r="I26" s="296"/>
      <c r="J26" s="296"/>
      <c r="K26" s="296"/>
      <c r="L26" s="296"/>
      <c r="M26" s="297"/>
      <c r="N26" s="125"/>
    </row>
    <row r="27" spans="1:14" ht="32.1" customHeight="1" thickBot="1">
      <c r="A27" s="294"/>
      <c r="C27" s="286" t="s">
        <v>42</v>
      </c>
      <c r="D27" s="287"/>
      <c r="E27" s="105" t="e">
        <f ca="1">IF(VLOOKUP($A$2,Table1[[Practice no.]:[1]],31,FALSE)="N/A","",VLOOKUP($A$2,Table1[[Practice no.]:[1]],31,FALSE))</f>
        <v>#VALUE!</v>
      </c>
      <c r="F27" s="286" t="s">
        <v>520</v>
      </c>
      <c r="G27" s="287"/>
      <c r="H27" s="105" t="e">
        <f ca="1">IF(VLOOKUP($A$2,Table1[[Practice no.]:[7]],37,FALSE)="N/A","",VLOOKUP($A$2,Table1[[Practice no.]:[7]],37,FALSE))</f>
        <v>#VALUE!</v>
      </c>
      <c r="M27" s="107"/>
    </row>
    <row r="28" spans="1:14" ht="32.1" customHeight="1" thickBot="1">
      <c r="A28" s="294"/>
      <c r="C28" s="286" t="s">
        <v>44</v>
      </c>
      <c r="D28" s="287"/>
      <c r="E28" s="105" t="e">
        <f ca="1">IF(VLOOKUP($A$2,Table1[[Practice no.]:[2]],32,FALSE)="N/A","",VLOOKUP($A$2,Table1[[Practice no.]:[2]],32,FALSE))</f>
        <v>#VALUE!</v>
      </c>
      <c r="F28" s="286" t="s">
        <v>45</v>
      </c>
      <c r="G28" s="287"/>
      <c r="H28" s="105" t="e">
        <f ca="1">IF(VLOOKUP($A$2,Table1[[Practice no.]:[8]],38,FALSE)="N/A","",VLOOKUP($A$2,Table1[[Practice no.]:[8]],38,FALSE))</f>
        <v>#VALUE!</v>
      </c>
      <c r="M28" s="107"/>
    </row>
    <row r="29" spans="1:14" ht="32.1" customHeight="1" thickBot="1">
      <c r="A29" s="294"/>
      <c r="C29" s="286" t="s">
        <v>46</v>
      </c>
      <c r="D29" s="287"/>
      <c r="E29" s="105" t="e">
        <f ca="1">IF(VLOOKUP($A$2,Table1[[Practice no.]:[3]],33,FALSE)="N/A","",VLOOKUP($A$2,Table1[[Practice no.]:[3]],33,FALSE))</f>
        <v>#VALUE!</v>
      </c>
      <c r="F29" s="286" t="s">
        <v>47</v>
      </c>
      <c r="G29" s="287"/>
      <c r="H29" s="105" t="e">
        <f ca="1">IF(VLOOKUP($A$2,Table1[[Practice no.]:[9]],39,FALSE)="N/A","",VLOOKUP($A$2,Table1[[Practice no.]:[9]],39,FALSE))</f>
        <v>#VALUE!</v>
      </c>
      <c r="M29" s="107"/>
    </row>
    <row r="30" spans="1:14" ht="32.1" customHeight="1" thickBot="1">
      <c r="A30" s="294"/>
      <c r="C30" s="286" t="s">
        <v>48</v>
      </c>
      <c r="D30" s="287"/>
      <c r="E30" s="105" t="e">
        <f ca="1">IF(VLOOKUP($A$2,Table1[[Practice no.]:[4]],34,FALSE)="N/A","",VLOOKUP($A$2,Table1[[Practice no.]:[4]],34,FALSE))</f>
        <v>#VALUE!</v>
      </c>
      <c r="F30" s="286" t="s">
        <v>49</v>
      </c>
      <c r="G30" s="287"/>
      <c r="H30" s="105" t="e">
        <f ca="1">IF(VLOOKUP($A$2,Table1[[Practice no.]:[10]],40,FALSE)="N/A","",VLOOKUP($A$2,Table1[[Practice no.]:[10]],40,FALSE))</f>
        <v>#VALUE!</v>
      </c>
      <c r="M30" s="107"/>
    </row>
    <row r="31" spans="1:14" ht="32.1" customHeight="1" thickBot="1">
      <c r="A31" s="294"/>
      <c r="C31" s="286" t="s">
        <v>50</v>
      </c>
      <c r="D31" s="287"/>
      <c r="E31" s="105" t="e">
        <f ca="1">IF(VLOOKUP($A$2,Table1[[Practice no.]:[5]],35,FALSE)="N/A","",VLOOKUP($A$2,Table1[[Practice no.]:[5]],35,FALSE))</f>
        <v>#VALUE!</v>
      </c>
      <c r="F31" s="286" t="s">
        <v>51</v>
      </c>
      <c r="G31" s="287"/>
      <c r="H31" s="105" t="e">
        <f ca="1">IF(VLOOKUP($A$2,Table1[[Practice no.]:[11]],41,FALSE)="N/A","",VLOOKUP($A$2,Table1[[Practice no.]:[11]],41,FALSE))</f>
        <v>#VALUE!</v>
      </c>
      <c r="M31" s="107"/>
    </row>
    <row r="32" spans="1:14" ht="32.1" customHeight="1" thickBot="1">
      <c r="A32" s="294"/>
      <c r="C32" s="286" t="s">
        <v>52</v>
      </c>
      <c r="D32" s="287"/>
      <c r="E32" s="105" t="e">
        <f ca="1">IF(VLOOKUP($A$2,Table1[[Practice no.]:[6]],36,FALSE)="N/A","",VLOOKUP($A$2,Table1[[Practice no.]:[6]],36,FALSE))</f>
        <v>#VALUE!</v>
      </c>
      <c r="F32" s="286" t="s">
        <v>53</v>
      </c>
      <c r="G32" s="287"/>
      <c r="H32" s="105" t="e">
        <f ca="1">IF(VLOOKUP($A$2,Table1[[Practice no.]:[12]],42,FALSE)="N/A","",VLOOKUP($A$2,Table1[[Practice no.]:[12]],42,FALSE))</f>
        <v>#VALUE!</v>
      </c>
      <c r="M32" s="107"/>
    </row>
    <row r="33" spans="1:14" ht="14.1" thickBot="1">
      <c r="A33" s="279"/>
      <c r="B33" s="288"/>
      <c r="C33" s="289"/>
      <c r="D33" s="289"/>
      <c r="E33" s="289"/>
      <c r="F33" s="289"/>
      <c r="G33" s="289"/>
      <c r="H33" s="289"/>
      <c r="I33" s="289"/>
      <c r="J33" s="289"/>
      <c r="K33" s="289"/>
      <c r="L33" s="289"/>
      <c r="M33" s="290"/>
      <c r="N33" s="125"/>
    </row>
    <row r="34" spans="1:14" ht="252.75" customHeight="1" thickBot="1">
      <c r="A34" s="92" t="s">
        <v>521</v>
      </c>
      <c r="B34" s="291" t="s">
        <v>1083</v>
      </c>
      <c r="C34" s="292"/>
      <c r="D34" s="292"/>
      <c r="E34" s="292"/>
      <c r="F34" s="292"/>
      <c r="G34" s="292"/>
      <c r="H34" s="292"/>
      <c r="I34" s="292"/>
      <c r="J34" s="292"/>
      <c r="K34" s="292"/>
      <c r="L34" s="292"/>
      <c r="M34" s="293"/>
      <c r="N34" s="122"/>
    </row>
    <row r="35" spans="1:14" ht="80.849999999999994" customHeight="1">
      <c r="A35" s="278" t="s">
        <v>523</v>
      </c>
      <c r="B35" s="394" t="s">
        <v>1084</v>
      </c>
      <c r="C35" s="362"/>
      <c r="D35" s="362"/>
      <c r="E35" s="362"/>
      <c r="F35" s="362"/>
      <c r="G35" s="362"/>
      <c r="H35" s="362"/>
      <c r="I35" s="362"/>
      <c r="J35" s="362"/>
      <c r="K35" s="362"/>
      <c r="L35" s="362"/>
      <c r="M35" s="363"/>
      <c r="N35" s="133"/>
    </row>
    <row r="36" spans="1:14" ht="224.85" customHeight="1" thickBot="1">
      <c r="A36" s="279"/>
      <c r="B36" s="364"/>
      <c r="C36" s="365"/>
      <c r="D36" s="365"/>
      <c r="E36" s="365"/>
      <c r="F36" s="365"/>
      <c r="G36" s="365"/>
      <c r="H36" s="365"/>
      <c r="I36" s="365"/>
      <c r="J36" s="365"/>
      <c r="K36" s="365"/>
      <c r="L36" s="365"/>
      <c r="M36" s="366"/>
      <c r="N36" s="133"/>
    </row>
  </sheetData>
  <sheetProtection sheet="1" objects="1" scenarios="1"/>
  <mergeCells count="49">
    <mergeCell ref="B2:M2"/>
    <mergeCell ref="O2:Q2"/>
    <mergeCell ref="S2:U2"/>
    <mergeCell ref="B3:M3"/>
    <mergeCell ref="A4:A14"/>
    <mergeCell ref="B4:M4"/>
    <mergeCell ref="C5:D6"/>
    <mergeCell ref="C7:D8"/>
    <mergeCell ref="F7:G7"/>
    <mergeCell ref="F8:G8"/>
    <mergeCell ref="C9:D10"/>
    <mergeCell ref="G9:H9"/>
    <mergeCell ref="G10:H10"/>
    <mergeCell ref="C11:D12"/>
    <mergeCell ref="F11:G11"/>
    <mergeCell ref="H11:I11"/>
    <mergeCell ref="F12:G12"/>
    <mergeCell ref="H12:I12"/>
    <mergeCell ref="C29:D29"/>
    <mergeCell ref="B13:M13"/>
    <mergeCell ref="B14:M14"/>
    <mergeCell ref="B26:M26"/>
    <mergeCell ref="C27:D27"/>
    <mergeCell ref="F27:G27"/>
    <mergeCell ref="C28:D28"/>
    <mergeCell ref="F28:G28"/>
    <mergeCell ref="A15:A17"/>
    <mergeCell ref="A18:A19"/>
    <mergeCell ref="B18:M19"/>
    <mergeCell ref="A20:A25"/>
    <mergeCell ref="H21:L21"/>
    <mergeCell ref="B22:G22"/>
    <mergeCell ref="B23:G23"/>
    <mergeCell ref="B33:M33"/>
    <mergeCell ref="B34:M34"/>
    <mergeCell ref="A35:A36"/>
    <mergeCell ref="B35:M36"/>
    <mergeCell ref="B21:F21"/>
    <mergeCell ref="F29:G29"/>
    <mergeCell ref="C30:D30"/>
    <mergeCell ref="F30:G30"/>
    <mergeCell ref="C31:D31"/>
    <mergeCell ref="F31:G31"/>
    <mergeCell ref="C32:D32"/>
    <mergeCell ref="F32:G32"/>
    <mergeCell ref="H23:L23"/>
    <mergeCell ref="B25:G25"/>
    <mergeCell ref="H25:L25"/>
    <mergeCell ref="A26:A33"/>
  </mergeCells>
  <pageMargins left="0.7" right="0.7" top="0.75" bottom="0.75" header="0.3" footer="0.3"/>
  <headerFooter>
    <oddFooter>&amp;C_x000D_&amp;1#&amp;"Calibri"&amp;8&amp;K000000 INTERNAL. This information is accessible to ADB Management and staff. It may be shared outside ADB with appropriate permission.</oddFooter>
  </headerFooter>
  <drawing r:id="rId1"/>
</worksheet>
</file>

<file path=xl/worksheets/sheet1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9046142-B782-47EE-B5E6-AD149312E0F3}">
  <sheetPr codeName="Sheet110"/>
  <dimension ref="A1:U36"/>
  <sheetViews>
    <sheetView zoomScale="70" zoomScaleNormal="70" workbookViewId="0">
      <pane ySplit="2" topLeftCell="A3" activePane="bottomLeft" state="frozen"/>
      <selection pane="bottomLeft" activeCell="A2" sqref="A2"/>
      <selection activeCell="A2" sqref="A2"/>
    </sheetView>
  </sheetViews>
  <sheetFormatPr defaultColWidth="8.85546875" defaultRowHeight="12.95"/>
  <cols>
    <col min="1" max="1" width="15.28515625" style="106" customWidth="1"/>
    <col min="2" max="13" width="11.85546875" style="106" customWidth="1"/>
    <col min="14" max="14" width="5.140625" style="106" customWidth="1"/>
    <col min="15" max="16" width="8.85546875" style="106"/>
    <col min="17" max="17" width="8.85546875" style="106" customWidth="1"/>
    <col min="18" max="18" width="2.28515625" style="106" customWidth="1"/>
    <col min="19" max="16384" width="8.85546875" style="106"/>
  </cols>
  <sheetData>
    <row r="1" spans="1:21" ht="14.1" thickBot="1"/>
    <row r="2" spans="1:21" ht="32.1" customHeight="1" thickBot="1">
      <c r="A2" s="89" t="e" cm="1">
        <f t="array" aca="1" ref="A2" ca="1">MID(CELL("filename",A2),FIND("]",CELL("filename",A2))+1,255)</f>
        <v>#VALUE!</v>
      </c>
      <c r="B2" s="318" t="e">
        <f ca="1">IF(VLOOKUP(A2,'Raw Data'!C6:D154,2,FALSE)="","",VLOOKUP(A2,'Raw Data'!C6:D154,2,FALSE))</f>
        <v>#VALUE!</v>
      </c>
      <c r="C2" s="319"/>
      <c r="D2" s="319"/>
      <c r="E2" s="319"/>
      <c r="F2" s="319"/>
      <c r="G2" s="319"/>
      <c r="H2" s="319"/>
      <c r="I2" s="319"/>
      <c r="J2" s="319"/>
      <c r="K2" s="319"/>
      <c r="L2" s="319"/>
      <c r="M2" s="320"/>
      <c r="N2" s="136"/>
      <c r="O2" s="386" t="str">
        <f>HYPERLINK("#'National level'!A15","Back to National level sheet")</f>
        <v>Back to National level sheet</v>
      </c>
      <c r="P2" s="321"/>
      <c r="Q2" s="321"/>
      <c r="S2" s="387" t="str">
        <f>HYPERLINK("#'Project level'!A21","Back to Project level sheet")</f>
        <v>Back to Project level sheet</v>
      </c>
      <c r="T2" s="387"/>
      <c r="U2" s="387"/>
    </row>
    <row r="3" spans="1:21" ht="218.85" customHeight="1" thickBot="1">
      <c r="A3" s="90" t="s">
        <v>500</v>
      </c>
      <c r="B3" s="323" t="s">
        <v>1085</v>
      </c>
      <c r="C3" s="324"/>
      <c r="D3" s="324"/>
      <c r="E3" s="324"/>
      <c r="F3" s="324"/>
      <c r="G3" s="324"/>
      <c r="H3" s="324"/>
      <c r="I3" s="324"/>
      <c r="J3" s="324"/>
      <c r="K3" s="324"/>
      <c r="L3" s="324"/>
      <c r="M3" s="325"/>
      <c r="N3" s="122"/>
    </row>
    <row r="4" spans="1:21" ht="14.1" thickBot="1">
      <c r="A4" s="278" t="s">
        <v>502</v>
      </c>
      <c r="B4" s="295"/>
      <c r="C4" s="296"/>
      <c r="D4" s="296"/>
      <c r="E4" s="296"/>
      <c r="F4" s="296"/>
      <c r="G4" s="296"/>
      <c r="H4" s="296"/>
      <c r="I4" s="296"/>
      <c r="J4" s="296"/>
      <c r="K4" s="296"/>
      <c r="L4" s="296"/>
      <c r="M4" s="297"/>
      <c r="N4" s="125"/>
    </row>
    <row r="5" spans="1:21" ht="26.85" customHeight="1" thickBot="1">
      <c r="A5" s="294"/>
      <c r="C5" s="326" t="s">
        <v>77</v>
      </c>
      <c r="D5" s="327"/>
      <c r="E5" s="93" t="s">
        <v>78</v>
      </c>
      <c r="F5" s="93" t="s">
        <v>79</v>
      </c>
      <c r="G5" s="93" t="s">
        <v>80</v>
      </c>
      <c r="H5" s="93" t="s">
        <v>81</v>
      </c>
      <c r="I5" s="93" t="s">
        <v>82</v>
      </c>
      <c r="M5" s="107"/>
    </row>
    <row r="6" spans="1:21" ht="15" thickBot="1">
      <c r="A6" s="294"/>
      <c r="C6" s="328"/>
      <c r="D6" s="329"/>
      <c r="E6" s="94" t="e">
        <f ca="1">IF(VLOOKUP($A$2,Table1[[Practice no.]:[Mt]],3,FALSE)="N/A","",VLOOKUP($A$2,Table1[[Practice no.]:[Mt]],3,FALSE))</f>
        <v>#VALUE!</v>
      </c>
      <c r="F6" s="94" t="e">
        <f ca="1">IF(VLOOKUP($A$2,Table1[[Practice no.]:[F]],4,FALSE)="N/A","",VLOOKUP($A$2,Table1[[Practice no.]:[F]],4,FALSE))</f>
        <v>#VALUE!</v>
      </c>
      <c r="G6" s="94" t="e">
        <f ca="1">IF(VLOOKUP($A$2,Table1[[Practice no.]:[A]],5,FALSE)="N/A","",VLOOKUP($A$2,Table1[[Practice no.]:[A]],5,FALSE))</f>
        <v>#VALUE!</v>
      </c>
      <c r="H6" s="94" t="e">
        <f ca="1">IF(VLOOKUP($A$2,Table1[[Practice no.]:[T]],6,FALSE)="N/A","",VLOOKUP($A$2,Table1[[Practice no.]:[T]],6,FALSE))</f>
        <v>#VALUE!</v>
      </c>
      <c r="I6" s="94" t="e">
        <f ca="1">IF(VLOOKUP($A$2,Table1[[Practice no.]:[PI]],7,FALSE)="N/A","",VLOOKUP($A$2,Table1[[Practice no.]:[PI]],7,FALSE))</f>
        <v>#VALUE!</v>
      </c>
      <c r="M6" s="107"/>
    </row>
    <row r="7" spans="1:21" ht="26.85" customHeight="1" thickBot="1">
      <c r="A7" s="294"/>
      <c r="C7" s="326" t="s">
        <v>83</v>
      </c>
      <c r="D7" s="327"/>
      <c r="E7" s="95" t="s">
        <v>84</v>
      </c>
      <c r="F7" s="330" t="s">
        <v>85</v>
      </c>
      <c r="G7" s="331"/>
      <c r="H7" s="95" t="s">
        <v>86</v>
      </c>
      <c r="I7" s="95" t="s">
        <v>87</v>
      </c>
      <c r="M7" s="107"/>
    </row>
    <row r="8" spans="1:21" ht="15" thickBot="1">
      <c r="A8" s="294"/>
      <c r="C8" s="328"/>
      <c r="D8" s="329"/>
      <c r="E8" s="94" t="e">
        <f ca="1">IF(VLOOKUP($A$2,Table1[[Practice no.]:[LR]],8,FALSE)="N/A","",VLOOKUP(A$2,Table1[[Practice no.]:[LR]],8,FALSE))</f>
        <v>#VALUE!</v>
      </c>
      <c r="F8" s="311" t="e">
        <f ca="1">IF(VLOOKUP($A$2,Table1[[Practice no.]:[PH]],9,FALSE)="N/A","",VLOOKUP($A$2,Table1[[Practice no.]:[PH]],9,FALSE))</f>
        <v>#VALUE!</v>
      </c>
      <c r="G8" s="312"/>
      <c r="H8" s="94" t="e">
        <f ca="1">IF(VLOOKUP($A$2,Table1[[Practice no.]:[EH]],10,FALSE)="N/A","",VLOOKUP($A$2,Table1[[Practice no.]:[EH]],10,FALSE))</f>
        <v>#VALUE!</v>
      </c>
      <c r="I8" s="94" t="e">
        <f ca="1">IF(VLOOKUP($A$2,Table1[[Practice no.]:[UR]],11,FALSE)="N/A","",VLOOKUP($A$2,Table1[[Practice no.]:[UR]],11,FALSE))</f>
        <v>#VALUE!</v>
      </c>
      <c r="M8" s="107"/>
    </row>
    <row r="9" spans="1:21" ht="26.85" customHeight="1" thickBot="1">
      <c r="A9" s="294"/>
      <c r="C9" s="332" t="s">
        <v>88</v>
      </c>
      <c r="D9" s="333"/>
      <c r="E9" s="95" t="s">
        <v>89</v>
      </c>
      <c r="F9" s="95" t="s">
        <v>90</v>
      </c>
      <c r="G9" s="330" t="s">
        <v>91</v>
      </c>
      <c r="H9" s="331"/>
      <c r="I9" s="95" t="s">
        <v>92</v>
      </c>
      <c r="M9" s="107"/>
    </row>
    <row r="10" spans="1:21" ht="15" thickBot="1">
      <c r="A10" s="294"/>
      <c r="C10" s="334"/>
      <c r="D10" s="335"/>
      <c r="E10" s="94" t="e">
        <f ca="1">IF(VLOOKUP($A$2,Table1[[Practice no.]:[P]],12,FALSE)="N/A","",VLOOKUP($A$2,Table1[[Practice no.]:[P]],12,FALSE))</f>
        <v>#VALUE!</v>
      </c>
      <c r="F10" s="94" t="e">
        <f ca="1">IF(VLOOKUP($A$2,Table1[[Practice no.]:[D]],13,FALSE)="N/A","",VLOOKUP($A$2,Table1[[Practice no.]:[D]],13,FALSE))</f>
        <v>#VALUE!</v>
      </c>
      <c r="G10" s="313" t="e">
        <f ca="1">IF(VLOOKUP($A$2,Table1[[Practice no.]:[C]],14,FALSE)="N/A","",VLOOKUP($A$2,Table1[[Practice no.]:[C]],14,FALSE))</f>
        <v>#VALUE!</v>
      </c>
      <c r="H10" s="314"/>
      <c r="I10" s="96" t="e">
        <f ca="1">IF(VLOOKUP($A$2,Table1[[Practice no.]:[M]],15,FALSE)="N/A","",VLOOKUP($A$2,Table1[[Practice no.]:[M]],15,FALSE))</f>
        <v>#VALUE!</v>
      </c>
      <c r="M10" s="107"/>
    </row>
    <row r="11" spans="1:21" ht="14.1" customHeight="1" thickBot="1">
      <c r="A11" s="294"/>
      <c r="C11" s="332" t="s">
        <v>93</v>
      </c>
      <c r="D11" s="333"/>
      <c r="E11" s="95" t="s">
        <v>94</v>
      </c>
      <c r="F11" s="330" t="s">
        <v>95</v>
      </c>
      <c r="G11" s="331"/>
      <c r="H11" s="330" t="s">
        <v>96</v>
      </c>
      <c r="I11" s="331"/>
      <c r="M11" s="107"/>
    </row>
    <row r="12" spans="1:21" ht="15" thickBot="1">
      <c r="A12" s="294"/>
      <c r="C12" s="334"/>
      <c r="D12" s="335"/>
      <c r="E12" s="94" t="e">
        <f ca="1">IF(VLOOKUP($A$2,Table1[[Practice no.]:[In]],16,FALSE)="N/A","",VLOOKUP($A$2,Table1[[Practice no.]:[In]],16,FALSE))</f>
        <v>#VALUE!</v>
      </c>
      <c r="F12" s="311" t="e">
        <f ca="1">IF(VLOOKUP($A$2,Table1[[Practice no.]:[Pr]],17,FALSE)="N/A","",VLOOKUP($A$2,Table1[[Practice no.]:[Pr]],17,FALSE))</f>
        <v>#VALUE!</v>
      </c>
      <c r="G12" s="312"/>
      <c r="H12" s="313" t="e">
        <f ca="1">IF(VLOOKUP($A$2,Table1[[Practice no.]:[Tr]],18,FALSE)="N/A","",VLOOKUP($A$2,Table1[[Practice no.]:[Tr]],18,FALSE))</f>
        <v>#VALUE!</v>
      </c>
      <c r="I12" s="314"/>
      <c r="M12" s="107"/>
    </row>
    <row r="13" spans="1:21">
      <c r="A13" s="294"/>
      <c r="B13" s="315"/>
      <c r="C13" s="316"/>
      <c r="D13" s="316"/>
      <c r="E13" s="316"/>
      <c r="F13" s="316"/>
      <c r="G13" s="316"/>
      <c r="H13" s="316"/>
      <c r="I13" s="316"/>
      <c r="J13" s="316"/>
      <c r="K13" s="316"/>
      <c r="L13" s="316"/>
      <c r="M13" s="317"/>
      <c r="N13" s="125"/>
    </row>
    <row r="14" spans="1:21" ht="14.1" thickBot="1">
      <c r="A14" s="279"/>
      <c r="B14" s="288"/>
      <c r="C14" s="289"/>
      <c r="D14" s="289"/>
      <c r="E14" s="289"/>
      <c r="F14" s="289"/>
      <c r="G14" s="289"/>
      <c r="H14" s="289"/>
      <c r="I14" s="289"/>
      <c r="J14" s="289"/>
      <c r="K14" s="289"/>
      <c r="L14" s="289"/>
      <c r="M14" s="290"/>
      <c r="N14" s="125"/>
    </row>
    <row r="15" spans="1:21">
      <c r="A15" s="278" t="s">
        <v>503</v>
      </c>
      <c r="B15" s="97">
        <v>1</v>
      </c>
      <c r="C15" s="97">
        <v>2</v>
      </c>
      <c r="D15" s="97">
        <v>3</v>
      </c>
      <c r="E15" s="98">
        <v>4</v>
      </c>
      <c r="F15" s="98">
        <v>5</v>
      </c>
      <c r="G15" s="98">
        <v>6</v>
      </c>
      <c r="H15" s="99">
        <v>7</v>
      </c>
      <c r="I15" s="99">
        <v>8</v>
      </c>
      <c r="J15" s="99">
        <v>9</v>
      </c>
      <c r="K15" s="100">
        <v>10</v>
      </c>
      <c r="L15" s="100">
        <v>11</v>
      </c>
      <c r="M15" s="100">
        <v>12</v>
      </c>
      <c r="N15" s="137"/>
    </row>
    <row r="16" spans="1:21" ht="17.100000000000001" thickBot="1">
      <c r="A16" s="294"/>
      <c r="B16" s="101" t="s">
        <v>504</v>
      </c>
      <c r="C16" s="101" t="s">
        <v>505</v>
      </c>
      <c r="D16" s="101" t="s">
        <v>506</v>
      </c>
      <c r="E16" s="102" t="s">
        <v>507</v>
      </c>
      <c r="F16" s="102" t="s">
        <v>508</v>
      </c>
      <c r="G16" s="102" t="s">
        <v>509</v>
      </c>
      <c r="H16" s="103" t="s">
        <v>510</v>
      </c>
      <c r="I16" s="103" t="s">
        <v>511</v>
      </c>
      <c r="J16" s="103" t="s">
        <v>512</v>
      </c>
      <c r="K16" s="104" t="s">
        <v>513</v>
      </c>
      <c r="L16" s="104" t="s">
        <v>514</v>
      </c>
      <c r="M16" s="104" t="s">
        <v>515</v>
      </c>
      <c r="N16" s="137"/>
    </row>
    <row r="17" spans="1:14" ht="23.1" customHeight="1" thickBot="1">
      <c r="A17" s="279"/>
      <c r="B17" s="112" t="e">
        <f ca="1">IF(VLOOKUP($A$2,Table1[[Practice no.]:[ 1 C02]],19,FALSE)="N/A","",VLOOKUP(VLOOKUP($A$2,Table1[[Practice no.]:[ 1 C02]],19,FALSE),List!$A$2:$B$3,2,FALSE))</f>
        <v>#VALUE!</v>
      </c>
      <c r="C17" s="112" t="e">
        <f ca="1">IF(VLOOKUP($A$2,Table1[[Practice no.]:[2 Res]],20,FALSE)="N/A","",VLOOKUP(VLOOKUP($A$2,Table1[[Practice no.]:[2 Res]],20,FALSE),List!$A$2:$B$3,2,FALSE))</f>
        <v>#VALUE!</v>
      </c>
      <c r="D17" s="112" t="e">
        <f ca="1">IF(VLOOKUP($A$2,Table1[[Practice no.]:[3 W&amp;L]],21,FALSE)="N/A","",VLOOKUP(VLOOKUP($A$2,Table1[[Practice no.]:[3 W&amp;L]],21,FALSE),List!$A$2:$B$3,2,FALSE))</f>
        <v>#VALUE!</v>
      </c>
      <c r="E17" s="112" t="e">
        <f ca="1">IF(VLOOKUP($A$2,Table1[[Practice no.]:[4 
Pol]],22,FALSE)="N/A","",VLOOKUP(VLOOKUP($A$2,Table1[[Practice no.]:[4 
Pol]],22,FALSE),List!$A$2:$B$3,2,FALSE))</f>
        <v>#VALUE!</v>
      </c>
      <c r="F17" s="112" t="e">
        <f ca="1">IF(VLOOKUP($A$2,Table1[[Practice no.]:[5 QoL]],23,FALSE)="N/A","",VLOOKUP(VLOOKUP($A$2,Table1[[Practice no.]:[5 QoL]],23,FALSE),List!$A$2:$B$3,2,FALSE))</f>
        <v>#VALUE!</v>
      </c>
      <c r="G17" s="112" t="e">
        <f ca="1">IF(VLOOKUP($A$2,Table1[[Practice no.]:[6 
Bio]],24,FALSE)="N/A","",VLOOKUP(VLOOKUP($A$2,Table1[[Practice no.]:[6 
Bio]],24,FALSE),List!$A$2:$B$3,2,FALSE))</f>
        <v>#VALUE!</v>
      </c>
      <c r="H17" s="112" t="e">
        <f ca="1">IF(VLOOKUP($A$2,Table1[[Practice no.]:[7 
Dis]],25,FALSE)="N/A","",VLOOKUP(VLOOKUP($A$2,Table1[[Practice no.]:[7 
Dis]],25,FALSE),List!$A$2:$B$3,2,FALSE))</f>
        <v>#VALUE!</v>
      </c>
      <c r="I17" s="112" t="e">
        <f ca="1">IF(VLOOKUP($A$2,Table1[[Practice no.]:[8 
Mat]],26,FALSE)="N/A","",VLOOKUP(VLOOKUP($A$2,Table1[[Practice no.]:[8 
Mat]],26,FALSE),List!$A$2:$B$3,2,FALSE))</f>
        <v>#VALUE!</v>
      </c>
      <c r="J17" s="112" t="e">
        <f ca="1">IF(VLOOKUP($A$2,Table1[[Practice no.]:[9 
Inc]],27,FALSE)="N/A","",VLOOKUP(VLOOKUP($A$2,Table1[[Practice no.]:[9 
Inc]],27,FALSE),List!$A$2:$B$3,2,FALSE))</f>
        <v>#VALUE!</v>
      </c>
      <c r="K17" s="112" t="e">
        <f ca="1">IF(VLOOKUP($A$2,Table1[[Practice no.]:[10 Con]],28,FALSE)="N/A","",VLOOKUP(VLOOKUP($A$2,Table1[[Practice no.]:[10 Con]],28,FALSE),List!$A$2:$B$3,2,FALSE))</f>
        <v>#VALUE!</v>
      </c>
      <c r="L17" s="112" t="e">
        <f ca="1">IF(VLOOKUP($A$2,Table1[[Practice no.]:[11 Saf]],29,FALSE)="N/A","",VLOOKUP(VLOOKUP($A$2,Table1[[Practice no.]:[11 Saf]],29,FALSE),List!$A$2:$B$3,2,FALSE))</f>
        <v>#VALUE!</v>
      </c>
      <c r="M17" s="112" t="e">
        <f ca="1">IF(VLOOKUP($A$2,Table1[[Practice no.]:[12 Aff]],30,FALSE)="N/A","",VLOOKUP(VLOOKUP($A$2,Table1[[Practice no.]:[12 Aff]],30,FALSE),List!$A$2:$B$3,2,FALSE))</f>
        <v>#VALUE!</v>
      </c>
      <c r="N17" s="138"/>
    </row>
    <row r="18" spans="1:14" ht="224.1" customHeight="1">
      <c r="A18" s="278" t="s">
        <v>516</v>
      </c>
      <c r="B18" s="298" t="s">
        <v>1086</v>
      </c>
      <c r="C18" s="299"/>
      <c r="D18" s="299"/>
      <c r="E18" s="299"/>
      <c r="F18" s="299"/>
      <c r="G18" s="299"/>
      <c r="H18" s="299"/>
      <c r="I18" s="299"/>
      <c r="J18" s="299"/>
      <c r="K18" s="299"/>
      <c r="L18" s="299"/>
      <c r="M18" s="300"/>
      <c r="N18" s="133"/>
    </row>
    <row r="19" spans="1:14" ht="128.85" customHeight="1" thickBot="1">
      <c r="A19" s="279"/>
      <c r="B19" s="301"/>
      <c r="C19" s="302"/>
      <c r="D19" s="302"/>
      <c r="E19" s="302"/>
      <c r="F19" s="302"/>
      <c r="G19" s="302"/>
      <c r="H19" s="302"/>
      <c r="I19" s="302"/>
      <c r="J19" s="302"/>
      <c r="K19" s="302"/>
      <c r="L19" s="302"/>
      <c r="M19" s="303"/>
      <c r="N19" s="133"/>
    </row>
    <row r="20" spans="1:14" ht="81.75" customHeight="1">
      <c r="A20" s="304" t="s">
        <v>518</v>
      </c>
      <c r="B20" s="120"/>
      <c r="C20" s="121"/>
      <c r="D20" s="121"/>
      <c r="E20" s="121"/>
      <c r="F20" s="121"/>
      <c r="G20" s="121"/>
      <c r="H20" s="121"/>
      <c r="I20" s="121"/>
      <c r="J20" s="121"/>
      <c r="K20" s="121"/>
      <c r="L20" s="121"/>
      <c r="M20" s="124"/>
      <c r="N20" s="134"/>
    </row>
    <row r="21" spans="1:14">
      <c r="A21" s="338"/>
      <c r="B21" s="390" t="s">
        <v>1087</v>
      </c>
      <c r="C21" s="388"/>
      <c r="D21" s="388"/>
      <c r="E21" s="388"/>
      <c r="F21" s="388" t="s">
        <v>1088</v>
      </c>
      <c r="G21" s="388"/>
      <c r="H21" s="388" t="s">
        <v>1089</v>
      </c>
      <c r="I21" s="388"/>
      <c r="J21" s="388"/>
      <c r="K21" s="388"/>
      <c r="L21" s="177"/>
      <c r="M21" s="178"/>
      <c r="N21" s="127"/>
    </row>
    <row r="22" spans="1:14">
      <c r="A22" s="338"/>
      <c r="B22" s="336"/>
      <c r="C22" s="337"/>
      <c r="D22" s="337"/>
      <c r="E22" s="337"/>
      <c r="F22" s="337"/>
      <c r="G22" s="337"/>
      <c r="H22" s="119"/>
      <c r="J22" s="122"/>
      <c r="K22" s="116"/>
      <c r="L22" s="116"/>
      <c r="M22" s="117"/>
      <c r="N22" s="116"/>
    </row>
    <row r="23" spans="1:14">
      <c r="A23" s="338"/>
      <c r="B23" s="336"/>
      <c r="C23" s="337"/>
      <c r="D23" s="337"/>
      <c r="E23" s="337"/>
      <c r="F23" s="337"/>
      <c r="G23" s="337"/>
      <c r="H23" s="337"/>
      <c r="I23" s="337"/>
      <c r="J23" s="337"/>
      <c r="K23" s="337"/>
      <c r="L23" s="337"/>
      <c r="M23" s="123"/>
      <c r="N23" s="116"/>
    </row>
    <row r="24" spans="1:14">
      <c r="A24" s="338"/>
      <c r="B24" s="118"/>
      <c r="C24" s="119"/>
      <c r="D24" s="119"/>
      <c r="E24" s="119"/>
      <c r="F24" s="119"/>
      <c r="G24" s="119"/>
      <c r="H24" s="119"/>
      <c r="I24" s="119"/>
      <c r="J24" s="122"/>
      <c r="K24" s="116"/>
      <c r="L24" s="116"/>
      <c r="M24" s="117"/>
      <c r="N24" s="116"/>
    </row>
    <row r="25" spans="1:14" ht="14.1" thickBot="1">
      <c r="A25" s="305"/>
      <c r="B25" s="339"/>
      <c r="C25" s="340"/>
      <c r="D25" s="340"/>
      <c r="E25" s="340"/>
      <c r="F25" s="340"/>
      <c r="G25" s="340"/>
      <c r="H25" s="340"/>
      <c r="I25" s="340"/>
      <c r="J25" s="340"/>
      <c r="K25" s="340"/>
      <c r="L25" s="340"/>
      <c r="M25" s="176"/>
      <c r="N25" s="119"/>
    </row>
    <row r="26" spans="1:14" ht="8.85" customHeight="1" thickBot="1">
      <c r="A26" s="278" t="s">
        <v>57</v>
      </c>
      <c r="B26" s="295"/>
      <c r="C26" s="296"/>
      <c r="D26" s="296"/>
      <c r="E26" s="296"/>
      <c r="F26" s="296"/>
      <c r="G26" s="296"/>
      <c r="H26" s="296"/>
      <c r="I26" s="296"/>
      <c r="J26" s="296"/>
      <c r="K26" s="296"/>
      <c r="L26" s="296"/>
      <c r="M26" s="297"/>
      <c r="N26" s="125"/>
    </row>
    <row r="27" spans="1:14" ht="32.1" customHeight="1" thickBot="1">
      <c r="A27" s="294"/>
      <c r="C27" s="286" t="s">
        <v>42</v>
      </c>
      <c r="D27" s="287"/>
      <c r="E27" s="105" t="e">
        <f ca="1">IF(VLOOKUP($A$2,Table1[[Practice no.]:[1]],31,FALSE)="N/A","",VLOOKUP($A$2,Table1[[Practice no.]:[1]],31,FALSE))</f>
        <v>#VALUE!</v>
      </c>
      <c r="F27" s="286" t="s">
        <v>520</v>
      </c>
      <c r="G27" s="287"/>
      <c r="H27" s="105" t="e">
        <f ca="1">IF(VLOOKUP($A$2,Table1[[Practice no.]:[7]],37,FALSE)="N/A","",VLOOKUP($A$2,Table1[[Practice no.]:[7]],37,FALSE))</f>
        <v>#VALUE!</v>
      </c>
      <c r="M27" s="107"/>
    </row>
    <row r="28" spans="1:14" ht="32.1" customHeight="1" thickBot="1">
      <c r="A28" s="294"/>
      <c r="C28" s="286" t="s">
        <v>44</v>
      </c>
      <c r="D28" s="287"/>
      <c r="E28" s="105" t="e">
        <f ca="1">IF(VLOOKUP($A$2,Table1[[Practice no.]:[2]],32,FALSE)="N/A","",VLOOKUP($A$2,Table1[[Practice no.]:[2]],32,FALSE))</f>
        <v>#VALUE!</v>
      </c>
      <c r="F28" s="286" t="s">
        <v>45</v>
      </c>
      <c r="G28" s="287"/>
      <c r="H28" s="105" t="e">
        <f ca="1">IF(VLOOKUP($A$2,Table1[[Practice no.]:[8]],38,FALSE)="N/A","",VLOOKUP($A$2,Table1[[Practice no.]:[8]],38,FALSE))</f>
        <v>#VALUE!</v>
      </c>
      <c r="M28" s="107"/>
    </row>
    <row r="29" spans="1:14" ht="32.1" customHeight="1" thickBot="1">
      <c r="A29" s="294"/>
      <c r="C29" s="286" t="s">
        <v>46</v>
      </c>
      <c r="D29" s="287"/>
      <c r="E29" s="105" t="e">
        <f ca="1">IF(VLOOKUP($A$2,Table1[[Practice no.]:[3]],33,FALSE)="N/A","",VLOOKUP($A$2,Table1[[Practice no.]:[3]],33,FALSE))</f>
        <v>#VALUE!</v>
      </c>
      <c r="F29" s="286" t="s">
        <v>47</v>
      </c>
      <c r="G29" s="287"/>
      <c r="H29" s="105" t="e">
        <f ca="1">IF(VLOOKUP($A$2,Table1[[Practice no.]:[9]],39,FALSE)="N/A","",VLOOKUP($A$2,Table1[[Practice no.]:[9]],39,FALSE))</f>
        <v>#VALUE!</v>
      </c>
      <c r="M29" s="107"/>
    </row>
    <row r="30" spans="1:14" ht="32.1" customHeight="1" thickBot="1">
      <c r="A30" s="294"/>
      <c r="C30" s="286" t="s">
        <v>48</v>
      </c>
      <c r="D30" s="287"/>
      <c r="E30" s="105" t="e">
        <f ca="1">IF(VLOOKUP($A$2,Table1[[Practice no.]:[4]],34,FALSE)="N/A","",VLOOKUP($A$2,Table1[[Practice no.]:[4]],34,FALSE))</f>
        <v>#VALUE!</v>
      </c>
      <c r="F30" s="286" t="s">
        <v>49</v>
      </c>
      <c r="G30" s="287"/>
      <c r="H30" s="105" t="e">
        <f ca="1">IF(VLOOKUP($A$2,Table1[[Practice no.]:[10]],40,FALSE)="N/A","",VLOOKUP($A$2,Table1[[Practice no.]:[10]],40,FALSE))</f>
        <v>#VALUE!</v>
      </c>
      <c r="M30" s="107"/>
    </row>
    <row r="31" spans="1:14" ht="32.1" customHeight="1" thickBot="1">
      <c r="A31" s="294"/>
      <c r="C31" s="286" t="s">
        <v>50</v>
      </c>
      <c r="D31" s="287"/>
      <c r="E31" s="105" t="e">
        <f ca="1">IF(VLOOKUP($A$2,Table1[[Practice no.]:[5]],35,FALSE)="N/A","",VLOOKUP($A$2,Table1[[Practice no.]:[5]],35,FALSE))</f>
        <v>#VALUE!</v>
      </c>
      <c r="F31" s="286" t="s">
        <v>51</v>
      </c>
      <c r="G31" s="287"/>
      <c r="H31" s="105" t="e">
        <f ca="1">IF(VLOOKUP($A$2,Table1[[Practice no.]:[11]],41,FALSE)="N/A","",VLOOKUP($A$2,Table1[[Practice no.]:[11]],41,FALSE))</f>
        <v>#VALUE!</v>
      </c>
      <c r="M31" s="107"/>
    </row>
    <row r="32" spans="1:14" ht="32.1" customHeight="1" thickBot="1">
      <c r="A32" s="294"/>
      <c r="C32" s="286" t="s">
        <v>52</v>
      </c>
      <c r="D32" s="287"/>
      <c r="E32" s="105" t="e">
        <f ca="1">IF(VLOOKUP($A$2,Table1[[Practice no.]:[6]],36,FALSE)="N/A","",VLOOKUP($A$2,Table1[[Practice no.]:[6]],36,FALSE))</f>
        <v>#VALUE!</v>
      </c>
      <c r="F32" s="286" t="s">
        <v>53</v>
      </c>
      <c r="G32" s="287"/>
      <c r="H32" s="105" t="e">
        <f ca="1">IF(VLOOKUP($A$2,Table1[[Practice no.]:[12]],42,FALSE)="N/A","",VLOOKUP($A$2,Table1[[Practice no.]:[12]],42,FALSE))</f>
        <v>#VALUE!</v>
      </c>
      <c r="M32" s="107"/>
    </row>
    <row r="33" spans="1:14" ht="14.1" thickBot="1">
      <c r="A33" s="279"/>
      <c r="B33" s="288"/>
      <c r="C33" s="289"/>
      <c r="D33" s="289"/>
      <c r="E33" s="289"/>
      <c r="F33" s="289"/>
      <c r="G33" s="289"/>
      <c r="H33" s="289"/>
      <c r="I33" s="289"/>
      <c r="J33" s="289"/>
      <c r="K33" s="289"/>
      <c r="L33" s="289"/>
      <c r="M33" s="290"/>
      <c r="N33" s="125"/>
    </row>
    <row r="34" spans="1:14" ht="252.75" customHeight="1" thickBot="1">
      <c r="A34" s="92" t="s">
        <v>521</v>
      </c>
      <c r="B34" s="291" t="s">
        <v>1090</v>
      </c>
      <c r="C34" s="292"/>
      <c r="D34" s="292"/>
      <c r="E34" s="292"/>
      <c r="F34" s="292"/>
      <c r="G34" s="292"/>
      <c r="H34" s="292"/>
      <c r="I34" s="292"/>
      <c r="J34" s="292"/>
      <c r="K34" s="292"/>
      <c r="L34" s="292"/>
      <c r="M34" s="293"/>
      <c r="N34" s="122"/>
    </row>
    <row r="35" spans="1:14" ht="80.849999999999994" customHeight="1">
      <c r="A35" s="278" t="s">
        <v>523</v>
      </c>
      <c r="B35" s="394" t="s">
        <v>1091</v>
      </c>
      <c r="C35" s="362"/>
      <c r="D35" s="362"/>
      <c r="E35" s="362"/>
      <c r="F35" s="362"/>
      <c r="G35" s="362"/>
      <c r="H35" s="362"/>
      <c r="I35" s="362"/>
      <c r="J35" s="362"/>
      <c r="K35" s="362"/>
      <c r="L35" s="362"/>
      <c r="M35" s="363"/>
      <c r="N35" s="133"/>
    </row>
    <row r="36" spans="1:14" ht="224.85" customHeight="1" thickBot="1">
      <c r="A36" s="279"/>
      <c r="B36" s="364"/>
      <c r="C36" s="365"/>
      <c r="D36" s="365"/>
      <c r="E36" s="365"/>
      <c r="F36" s="365"/>
      <c r="G36" s="365"/>
      <c r="H36" s="365"/>
      <c r="I36" s="365"/>
      <c r="J36" s="365"/>
      <c r="K36" s="365"/>
      <c r="L36" s="365"/>
      <c r="M36" s="366"/>
      <c r="N36" s="133"/>
    </row>
  </sheetData>
  <sheetProtection sheet="1" objects="1" scenarios="1"/>
  <mergeCells count="50">
    <mergeCell ref="B2:M2"/>
    <mergeCell ref="O2:Q2"/>
    <mergeCell ref="S2:U2"/>
    <mergeCell ref="B3:M3"/>
    <mergeCell ref="A4:A14"/>
    <mergeCell ref="B4:M4"/>
    <mergeCell ref="C5:D6"/>
    <mergeCell ref="C7:D8"/>
    <mergeCell ref="F7:G7"/>
    <mergeCell ref="F8:G8"/>
    <mergeCell ref="C9:D10"/>
    <mergeCell ref="G9:H9"/>
    <mergeCell ref="G10:H10"/>
    <mergeCell ref="C11:D12"/>
    <mergeCell ref="F11:G11"/>
    <mergeCell ref="H11:I11"/>
    <mergeCell ref="F12:G12"/>
    <mergeCell ref="H12:I12"/>
    <mergeCell ref="B13:M13"/>
    <mergeCell ref="B14:M14"/>
    <mergeCell ref="A15:A17"/>
    <mergeCell ref="A18:A19"/>
    <mergeCell ref="B18:M19"/>
    <mergeCell ref="H25:L25"/>
    <mergeCell ref="A26:A33"/>
    <mergeCell ref="B26:M26"/>
    <mergeCell ref="C27:D27"/>
    <mergeCell ref="F27:G27"/>
    <mergeCell ref="C28:D28"/>
    <mergeCell ref="F28:G28"/>
    <mergeCell ref="C29:D29"/>
    <mergeCell ref="A20:A25"/>
    <mergeCell ref="B22:G22"/>
    <mergeCell ref="B23:G23"/>
    <mergeCell ref="B33:M33"/>
    <mergeCell ref="B34:M34"/>
    <mergeCell ref="A35:A36"/>
    <mergeCell ref="B35:M36"/>
    <mergeCell ref="B21:E21"/>
    <mergeCell ref="F21:G21"/>
    <mergeCell ref="H21:K21"/>
    <mergeCell ref="F29:G29"/>
    <mergeCell ref="C30:D30"/>
    <mergeCell ref="F30:G30"/>
    <mergeCell ref="C31:D31"/>
    <mergeCell ref="F31:G31"/>
    <mergeCell ref="C32:D32"/>
    <mergeCell ref="F32:G32"/>
    <mergeCell ref="H23:L23"/>
    <mergeCell ref="B25:G25"/>
  </mergeCells>
  <pageMargins left="0.7" right="0.7" top="0.75" bottom="0.75" header="0.3" footer="0.3"/>
  <headerFooter>
    <oddFooter>&amp;C_x000D_&amp;1#&amp;"Calibri"&amp;8&amp;K000000 INTERNAL. This information is accessible to ADB Management and staff. It may be shared outside ADB with appropriate permission.</oddFooter>
  </headerFooter>
  <drawing r:id="rId1"/>
</worksheet>
</file>

<file path=xl/worksheets/sheet1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487DA62-92D1-4CC2-8EE0-B56FB39D5671}">
  <sheetPr codeName="Sheet111"/>
  <dimension ref="A1:U36"/>
  <sheetViews>
    <sheetView zoomScale="70" zoomScaleNormal="70" workbookViewId="0">
      <pane ySplit="2" topLeftCell="A31" activePane="bottomLeft" state="frozen"/>
      <selection pane="bottomLeft" activeCell="A2" sqref="A2"/>
      <selection activeCell="A2" sqref="A2"/>
    </sheetView>
  </sheetViews>
  <sheetFormatPr defaultColWidth="8.85546875" defaultRowHeight="12.95"/>
  <cols>
    <col min="1" max="1" width="15.28515625" style="106" customWidth="1"/>
    <col min="2" max="13" width="11.85546875" style="106" customWidth="1"/>
    <col min="14" max="14" width="5.140625" style="106" customWidth="1"/>
    <col min="15" max="16" width="8.85546875" style="106"/>
    <col min="17" max="17" width="8.85546875" style="106" customWidth="1"/>
    <col min="18" max="18" width="2.28515625" style="106" customWidth="1"/>
    <col min="19" max="16384" width="8.85546875" style="106"/>
  </cols>
  <sheetData>
    <row r="1" spans="1:21" ht="14.1" thickBot="1"/>
    <row r="2" spans="1:21" ht="32.1" customHeight="1" thickBot="1">
      <c r="A2" s="89" t="e" cm="1">
        <f t="array" aca="1" ref="A2" ca="1">MID(CELL("filename",A2),FIND("]",CELL("filename",A2))+1,255)</f>
        <v>#VALUE!</v>
      </c>
      <c r="B2" s="318" t="e">
        <f ca="1">IF(VLOOKUP(A2,'Raw Data'!C6:D154,2,FALSE)="","",VLOOKUP(A2,'Raw Data'!C6:D154,2,FALSE))</f>
        <v>#VALUE!</v>
      </c>
      <c r="C2" s="319"/>
      <c r="D2" s="319"/>
      <c r="E2" s="319"/>
      <c r="F2" s="319"/>
      <c r="G2" s="319"/>
      <c r="H2" s="319"/>
      <c r="I2" s="319"/>
      <c r="J2" s="319"/>
      <c r="K2" s="319"/>
      <c r="L2" s="319"/>
      <c r="M2" s="320"/>
      <c r="N2" s="136"/>
      <c r="O2" s="386" t="str">
        <f>HYPERLINK("#'National level'!A15","Back to National level sheet")</f>
        <v>Back to National level sheet</v>
      </c>
      <c r="P2" s="321"/>
      <c r="Q2" s="321"/>
      <c r="S2" s="387" t="str">
        <f>HYPERLINK("#'Project level'!A21","Back to Project level sheet")</f>
        <v>Back to Project level sheet</v>
      </c>
      <c r="T2" s="387"/>
      <c r="U2" s="387"/>
    </row>
    <row r="3" spans="1:21" ht="218.85" customHeight="1" thickBot="1">
      <c r="A3" s="90" t="s">
        <v>500</v>
      </c>
      <c r="B3" s="323" t="s">
        <v>1092</v>
      </c>
      <c r="C3" s="324"/>
      <c r="D3" s="324"/>
      <c r="E3" s="324"/>
      <c r="F3" s="324"/>
      <c r="G3" s="324"/>
      <c r="H3" s="324"/>
      <c r="I3" s="324"/>
      <c r="J3" s="324"/>
      <c r="K3" s="324"/>
      <c r="L3" s="324"/>
      <c r="M3" s="325"/>
      <c r="N3" s="122"/>
    </row>
    <row r="4" spans="1:21" ht="14.1" thickBot="1">
      <c r="A4" s="278" t="s">
        <v>502</v>
      </c>
      <c r="B4" s="295"/>
      <c r="C4" s="296"/>
      <c r="D4" s="296"/>
      <c r="E4" s="296"/>
      <c r="F4" s="296"/>
      <c r="G4" s="296"/>
      <c r="H4" s="296"/>
      <c r="I4" s="296"/>
      <c r="J4" s="296"/>
      <c r="K4" s="296"/>
      <c r="L4" s="296"/>
      <c r="M4" s="297"/>
      <c r="N4" s="125"/>
    </row>
    <row r="5" spans="1:21" ht="26.85" customHeight="1" thickBot="1">
      <c r="A5" s="294"/>
      <c r="C5" s="326" t="s">
        <v>77</v>
      </c>
      <c r="D5" s="327"/>
      <c r="E5" s="93" t="s">
        <v>78</v>
      </c>
      <c r="F5" s="93" t="s">
        <v>79</v>
      </c>
      <c r="G5" s="93" t="s">
        <v>80</v>
      </c>
      <c r="H5" s="93" t="s">
        <v>81</v>
      </c>
      <c r="I5" s="93" t="s">
        <v>82</v>
      </c>
      <c r="M5" s="107"/>
    </row>
    <row r="6" spans="1:21" ht="15" thickBot="1">
      <c r="A6" s="294"/>
      <c r="C6" s="328"/>
      <c r="D6" s="329"/>
      <c r="E6" s="94" t="e">
        <f ca="1">IF(VLOOKUP($A$2,Table1[[Practice no.]:[Mt]],3,FALSE)="N/A","",VLOOKUP($A$2,Table1[[Practice no.]:[Mt]],3,FALSE))</f>
        <v>#VALUE!</v>
      </c>
      <c r="F6" s="94" t="e">
        <f ca="1">IF(VLOOKUP($A$2,Table1[[Practice no.]:[F]],4,FALSE)="N/A","",VLOOKUP($A$2,Table1[[Practice no.]:[F]],4,FALSE))</f>
        <v>#VALUE!</v>
      </c>
      <c r="G6" s="94" t="e">
        <f ca="1">IF(VLOOKUP($A$2,Table1[[Practice no.]:[A]],5,FALSE)="N/A","",VLOOKUP($A$2,Table1[[Practice no.]:[A]],5,FALSE))</f>
        <v>#VALUE!</v>
      </c>
      <c r="H6" s="94" t="e">
        <f ca="1">IF(VLOOKUP($A$2,Table1[[Practice no.]:[T]],6,FALSE)="N/A","",VLOOKUP($A$2,Table1[[Practice no.]:[T]],6,FALSE))</f>
        <v>#VALUE!</v>
      </c>
      <c r="I6" s="94" t="e">
        <f ca="1">IF(VLOOKUP($A$2,Table1[[Practice no.]:[PI]],7,FALSE)="N/A","",VLOOKUP($A$2,Table1[[Practice no.]:[PI]],7,FALSE))</f>
        <v>#VALUE!</v>
      </c>
      <c r="M6" s="107"/>
    </row>
    <row r="7" spans="1:21" ht="26.85" customHeight="1" thickBot="1">
      <c r="A7" s="294"/>
      <c r="C7" s="326" t="s">
        <v>83</v>
      </c>
      <c r="D7" s="327"/>
      <c r="E7" s="95" t="s">
        <v>84</v>
      </c>
      <c r="F7" s="330" t="s">
        <v>85</v>
      </c>
      <c r="G7" s="331"/>
      <c r="H7" s="95" t="s">
        <v>86</v>
      </c>
      <c r="I7" s="95" t="s">
        <v>87</v>
      </c>
      <c r="M7" s="107"/>
    </row>
    <row r="8" spans="1:21" ht="15" thickBot="1">
      <c r="A8" s="294"/>
      <c r="C8" s="328"/>
      <c r="D8" s="329"/>
      <c r="E8" s="94" t="e">
        <f ca="1">IF(VLOOKUP($A$2,Table1[[Practice no.]:[LR]],8,FALSE)="N/A","",VLOOKUP(A$2,Table1[[Practice no.]:[LR]],8,FALSE))</f>
        <v>#VALUE!</v>
      </c>
      <c r="F8" s="311" t="e">
        <f ca="1">IF(VLOOKUP($A$2,Table1[[Practice no.]:[PH]],9,FALSE)="N/A","",VLOOKUP($A$2,Table1[[Practice no.]:[PH]],9,FALSE))</f>
        <v>#VALUE!</v>
      </c>
      <c r="G8" s="312"/>
      <c r="H8" s="94" t="e">
        <f ca="1">IF(VLOOKUP($A$2,Table1[[Practice no.]:[EH]],10,FALSE)="N/A","",VLOOKUP($A$2,Table1[[Practice no.]:[EH]],10,FALSE))</f>
        <v>#VALUE!</v>
      </c>
      <c r="I8" s="94" t="e">
        <f ca="1">IF(VLOOKUP($A$2,Table1[[Practice no.]:[UR]],11,FALSE)="N/A","",VLOOKUP($A$2,Table1[[Practice no.]:[UR]],11,FALSE))</f>
        <v>#VALUE!</v>
      </c>
      <c r="M8" s="107"/>
    </row>
    <row r="9" spans="1:21" ht="26.85" customHeight="1" thickBot="1">
      <c r="A9" s="294"/>
      <c r="C9" s="332" t="s">
        <v>88</v>
      </c>
      <c r="D9" s="333"/>
      <c r="E9" s="95" t="s">
        <v>89</v>
      </c>
      <c r="F9" s="95" t="s">
        <v>90</v>
      </c>
      <c r="G9" s="330" t="s">
        <v>91</v>
      </c>
      <c r="H9" s="331"/>
      <c r="I9" s="95" t="s">
        <v>92</v>
      </c>
      <c r="M9" s="107"/>
    </row>
    <row r="10" spans="1:21" ht="15" thickBot="1">
      <c r="A10" s="294"/>
      <c r="C10" s="334"/>
      <c r="D10" s="335"/>
      <c r="E10" s="94" t="e">
        <f ca="1">IF(VLOOKUP($A$2,Table1[[Practice no.]:[P]],12,FALSE)="N/A","",VLOOKUP($A$2,Table1[[Practice no.]:[P]],12,FALSE))</f>
        <v>#VALUE!</v>
      </c>
      <c r="F10" s="94" t="e">
        <f ca="1">IF(VLOOKUP($A$2,Table1[[Practice no.]:[D]],13,FALSE)="N/A","",VLOOKUP($A$2,Table1[[Practice no.]:[D]],13,FALSE))</f>
        <v>#VALUE!</v>
      </c>
      <c r="G10" s="313" t="e">
        <f ca="1">IF(VLOOKUP($A$2,Table1[[Practice no.]:[C]],14,FALSE)="N/A","",VLOOKUP($A$2,Table1[[Practice no.]:[C]],14,FALSE))</f>
        <v>#VALUE!</v>
      </c>
      <c r="H10" s="314"/>
      <c r="I10" s="96" t="e">
        <f ca="1">IF(VLOOKUP($A$2,Table1[[Practice no.]:[M]],15,FALSE)="N/A","",VLOOKUP($A$2,Table1[[Practice no.]:[M]],15,FALSE))</f>
        <v>#VALUE!</v>
      </c>
      <c r="M10" s="107"/>
    </row>
    <row r="11" spans="1:21" ht="14.1" customHeight="1" thickBot="1">
      <c r="A11" s="294"/>
      <c r="C11" s="332" t="s">
        <v>93</v>
      </c>
      <c r="D11" s="333"/>
      <c r="E11" s="95" t="s">
        <v>94</v>
      </c>
      <c r="F11" s="330" t="s">
        <v>95</v>
      </c>
      <c r="G11" s="331"/>
      <c r="H11" s="330" t="s">
        <v>96</v>
      </c>
      <c r="I11" s="331"/>
      <c r="M11" s="107"/>
    </row>
    <row r="12" spans="1:21" ht="15" thickBot="1">
      <c r="A12" s="294"/>
      <c r="C12" s="334"/>
      <c r="D12" s="335"/>
      <c r="E12" s="94" t="e">
        <f ca="1">IF(VLOOKUP($A$2,Table1[[Practice no.]:[In]],16,FALSE)="N/A","",VLOOKUP($A$2,Table1[[Practice no.]:[In]],16,FALSE))</f>
        <v>#VALUE!</v>
      </c>
      <c r="F12" s="311" t="e">
        <f ca="1">IF(VLOOKUP($A$2,Table1[[Practice no.]:[Pr]],17,FALSE)="N/A","",VLOOKUP($A$2,Table1[[Practice no.]:[Pr]],17,FALSE))</f>
        <v>#VALUE!</v>
      </c>
      <c r="G12" s="312"/>
      <c r="H12" s="313" t="e">
        <f ca="1">IF(VLOOKUP($A$2,Table1[[Practice no.]:[Tr]],18,FALSE)="N/A","",VLOOKUP($A$2,Table1[[Practice no.]:[Tr]],18,FALSE))</f>
        <v>#VALUE!</v>
      </c>
      <c r="I12" s="314"/>
      <c r="M12" s="107"/>
    </row>
    <row r="13" spans="1:21">
      <c r="A13" s="294"/>
      <c r="B13" s="315"/>
      <c r="C13" s="316"/>
      <c r="D13" s="316"/>
      <c r="E13" s="316"/>
      <c r="F13" s="316"/>
      <c r="G13" s="316"/>
      <c r="H13" s="316"/>
      <c r="I13" s="316"/>
      <c r="J13" s="316"/>
      <c r="K13" s="316"/>
      <c r="L13" s="316"/>
      <c r="M13" s="317"/>
      <c r="N13" s="125"/>
    </row>
    <row r="14" spans="1:21" ht="14.1" thickBot="1">
      <c r="A14" s="279"/>
      <c r="B14" s="288"/>
      <c r="C14" s="289"/>
      <c r="D14" s="289"/>
      <c r="E14" s="289"/>
      <c r="F14" s="289"/>
      <c r="G14" s="289"/>
      <c r="H14" s="289"/>
      <c r="I14" s="289"/>
      <c r="J14" s="289"/>
      <c r="K14" s="289"/>
      <c r="L14" s="289"/>
      <c r="M14" s="290"/>
      <c r="N14" s="125"/>
    </row>
    <row r="15" spans="1:21">
      <c r="A15" s="278" t="s">
        <v>503</v>
      </c>
      <c r="B15" s="97">
        <v>1</v>
      </c>
      <c r="C15" s="97">
        <v>2</v>
      </c>
      <c r="D15" s="97">
        <v>3</v>
      </c>
      <c r="E15" s="98">
        <v>4</v>
      </c>
      <c r="F15" s="98">
        <v>5</v>
      </c>
      <c r="G15" s="98">
        <v>6</v>
      </c>
      <c r="H15" s="99">
        <v>7</v>
      </c>
      <c r="I15" s="99">
        <v>8</v>
      </c>
      <c r="J15" s="99">
        <v>9</v>
      </c>
      <c r="K15" s="100">
        <v>10</v>
      </c>
      <c r="L15" s="100">
        <v>11</v>
      </c>
      <c r="M15" s="100">
        <v>12</v>
      </c>
      <c r="N15" s="137"/>
    </row>
    <row r="16" spans="1:21" ht="17.100000000000001" thickBot="1">
      <c r="A16" s="294"/>
      <c r="B16" s="101" t="s">
        <v>504</v>
      </c>
      <c r="C16" s="101" t="s">
        <v>505</v>
      </c>
      <c r="D16" s="101" t="s">
        <v>506</v>
      </c>
      <c r="E16" s="102" t="s">
        <v>507</v>
      </c>
      <c r="F16" s="102" t="s">
        <v>508</v>
      </c>
      <c r="G16" s="102" t="s">
        <v>509</v>
      </c>
      <c r="H16" s="103" t="s">
        <v>510</v>
      </c>
      <c r="I16" s="103" t="s">
        <v>511</v>
      </c>
      <c r="J16" s="103" t="s">
        <v>512</v>
      </c>
      <c r="K16" s="104" t="s">
        <v>513</v>
      </c>
      <c r="L16" s="104" t="s">
        <v>514</v>
      </c>
      <c r="M16" s="104" t="s">
        <v>515</v>
      </c>
      <c r="N16" s="137"/>
    </row>
    <row r="17" spans="1:14" ht="23.1" customHeight="1" thickBot="1">
      <c r="A17" s="279"/>
      <c r="B17" s="112" t="e">
        <f ca="1">IF(VLOOKUP($A$2,Table1[[Practice no.]:[ 1 C02]],19,FALSE)="N/A","",VLOOKUP(VLOOKUP($A$2,Table1[[Practice no.]:[ 1 C02]],19,FALSE),List!$A$2:$B$3,2,FALSE))</f>
        <v>#VALUE!</v>
      </c>
      <c r="C17" s="112" t="e">
        <f ca="1">IF(VLOOKUP($A$2,Table1[[Practice no.]:[2 Res]],20,FALSE)="N/A","",VLOOKUP(VLOOKUP($A$2,Table1[[Practice no.]:[2 Res]],20,FALSE),List!$A$2:$B$3,2,FALSE))</f>
        <v>#VALUE!</v>
      </c>
      <c r="D17" s="112" t="e">
        <f ca="1">IF(VLOOKUP($A$2,Table1[[Practice no.]:[3 W&amp;L]],21,FALSE)="N/A","",VLOOKUP(VLOOKUP($A$2,Table1[[Practice no.]:[3 W&amp;L]],21,FALSE),List!$A$2:$B$3,2,FALSE))</f>
        <v>#VALUE!</v>
      </c>
      <c r="E17" s="112" t="e">
        <f ca="1">IF(VLOOKUP($A$2,Table1[[Practice no.]:[4 
Pol]],22,FALSE)="N/A","",VLOOKUP(VLOOKUP($A$2,Table1[[Practice no.]:[4 
Pol]],22,FALSE),List!$A$2:$B$3,2,FALSE))</f>
        <v>#VALUE!</v>
      </c>
      <c r="F17" s="112" t="e">
        <f ca="1">IF(VLOOKUP($A$2,Table1[[Practice no.]:[5 QoL]],23,FALSE)="N/A","",VLOOKUP(VLOOKUP($A$2,Table1[[Practice no.]:[5 QoL]],23,FALSE),List!$A$2:$B$3,2,FALSE))</f>
        <v>#VALUE!</v>
      </c>
      <c r="G17" s="112" t="e">
        <f ca="1">IF(VLOOKUP($A$2,Table1[[Practice no.]:[6 
Bio]],24,FALSE)="N/A","",VLOOKUP(VLOOKUP($A$2,Table1[[Practice no.]:[6 
Bio]],24,FALSE),List!$A$2:$B$3,2,FALSE))</f>
        <v>#VALUE!</v>
      </c>
      <c r="H17" s="112" t="e">
        <f ca="1">IF(VLOOKUP($A$2,Table1[[Practice no.]:[7 
Dis]],25,FALSE)="N/A","",VLOOKUP(VLOOKUP($A$2,Table1[[Practice no.]:[7 
Dis]],25,FALSE),List!$A$2:$B$3,2,FALSE))</f>
        <v>#VALUE!</v>
      </c>
      <c r="I17" s="112" t="e">
        <f ca="1">IF(VLOOKUP($A$2,Table1[[Practice no.]:[8 
Mat]],26,FALSE)="N/A","",VLOOKUP(VLOOKUP($A$2,Table1[[Practice no.]:[8 
Mat]],26,FALSE),List!$A$2:$B$3,2,FALSE))</f>
        <v>#VALUE!</v>
      </c>
      <c r="J17" s="112" t="e">
        <f ca="1">IF(VLOOKUP($A$2,Table1[[Practice no.]:[9 
Inc]],27,FALSE)="N/A","",VLOOKUP(VLOOKUP($A$2,Table1[[Practice no.]:[9 
Inc]],27,FALSE),List!$A$2:$B$3,2,FALSE))</f>
        <v>#VALUE!</v>
      </c>
      <c r="K17" s="112" t="e">
        <f ca="1">IF(VLOOKUP($A$2,Table1[[Practice no.]:[10 Con]],28,FALSE)="N/A","",VLOOKUP(VLOOKUP($A$2,Table1[[Practice no.]:[10 Con]],28,FALSE),List!$A$2:$B$3,2,FALSE))</f>
        <v>#VALUE!</v>
      </c>
      <c r="L17" s="112" t="e">
        <f ca="1">IF(VLOOKUP($A$2,Table1[[Practice no.]:[11 Saf]],29,FALSE)="N/A","",VLOOKUP(VLOOKUP($A$2,Table1[[Practice no.]:[11 Saf]],29,FALSE),List!$A$2:$B$3,2,FALSE))</f>
        <v>#VALUE!</v>
      </c>
      <c r="M17" s="112" t="e">
        <f ca="1">IF(VLOOKUP($A$2,Table1[[Practice no.]:[12 Aff]],30,FALSE)="N/A","",VLOOKUP(VLOOKUP($A$2,Table1[[Practice no.]:[12 Aff]],30,FALSE),List!$A$2:$B$3,2,FALSE))</f>
        <v>#VALUE!</v>
      </c>
      <c r="N17" s="138"/>
    </row>
    <row r="18" spans="1:14" ht="224.1" customHeight="1">
      <c r="A18" s="278" t="s">
        <v>516</v>
      </c>
      <c r="B18" s="298" t="s">
        <v>1093</v>
      </c>
      <c r="C18" s="299"/>
      <c r="D18" s="299"/>
      <c r="E18" s="299"/>
      <c r="F18" s="299"/>
      <c r="G18" s="299"/>
      <c r="H18" s="299"/>
      <c r="I18" s="299"/>
      <c r="J18" s="299"/>
      <c r="K18" s="299"/>
      <c r="L18" s="299"/>
      <c r="M18" s="300"/>
      <c r="N18" s="133"/>
    </row>
    <row r="19" spans="1:14" ht="128.85" customHeight="1" thickBot="1">
      <c r="A19" s="279"/>
      <c r="B19" s="301"/>
      <c r="C19" s="302"/>
      <c r="D19" s="302"/>
      <c r="E19" s="302"/>
      <c r="F19" s="302"/>
      <c r="G19" s="302"/>
      <c r="H19" s="302"/>
      <c r="I19" s="302"/>
      <c r="J19" s="302"/>
      <c r="K19" s="302"/>
      <c r="L19" s="302"/>
      <c r="M19" s="303"/>
      <c r="N19" s="133"/>
    </row>
    <row r="20" spans="1:14" ht="153" customHeight="1">
      <c r="A20" s="304" t="s">
        <v>518</v>
      </c>
      <c r="B20" s="120"/>
      <c r="C20" s="121"/>
      <c r="D20" s="121"/>
      <c r="E20" s="121"/>
      <c r="F20" s="121"/>
      <c r="G20" s="121"/>
      <c r="H20" s="121"/>
      <c r="I20" s="121"/>
      <c r="J20" s="121"/>
      <c r="K20" s="121"/>
      <c r="L20" s="121"/>
      <c r="M20" s="124"/>
      <c r="N20" s="134"/>
    </row>
    <row r="21" spans="1:14" ht="13.35" customHeight="1">
      <c r="A21" s="338"/>
      <c r="B21" s="390" t="s">
        <v>1094</v>
      </c>
      <c r="C21" s="388"/>
      <c r="D21" s="388"/>
      <c r="E21" s="388"/>
      <c r="F21" s="388"/>
      <c r="G21" s="177"/>
      <c r="H21" s="388"/>
      <c r="I21" s="388"/>
      <c r="J21" s="388"/>
      <c r="K21" s="388"/>
      <c r="L21" s="177"/>
      <c r="M21" s="178"/>
      <c r="N21" s="127"/>
    </row>
    <row r="22" spans="1:14">
      <c r="A22" s="338"/>
      <c r="B22" s="336"/>
      <c r="C22" s="337"/>
      <c r="D22" s="337"/>
      <c r="E22" s="337"/>
      <c r="F22" s="337"/>
      <c r="G22" s="337"/>
      <c r="H22" s="119"/>
      <c r="J22" s="122"/>
      <c r="K22" s="116"/>
      <c r="L22" s="116"/>
      <c r="M22" s="117"/>
      <c r="N22" s="116"/>
    </row>
    <row r="23" spans="1:14">
      <c r="A23" s="338"/>
      <c r="B23" s="336"/>
      <c r="C23" s="337"/>
      <c r="D23" s="337"/>
      <c r="E23" s="337"/>
      <c r="F23" s="337"/>
      <c r="G23" s="337"/>
      <c r="H23" s="337"/>
      <c r="I23" s="337"/>
      <c r="J23" s="337"/>
      <c r="K23" s="337"/>
      <c r="L23" s="337"/>
      <c r="M23" s="123"/>
      <c r="N23" s="116"/>
    </row>
    <row r="24" spans="1:14">
      <c r="A24" s="338"/>
      <c r="B24" s="118"/>
      <c r="C24" s="119"/>
      <c r="D24" s="119"/>
      <c r="E24" s="119"/>
      <c r="F24" s="119"/>
      <c r="G24" s="119"/>
      <c r="H24" s="119"/>
      <c r="I24" s="119"/>
      <c r="J24" s="122"/>
      <c r="K24" s="116"/>
      <c r="L24" s="116"/>
      <c r="M24" s="117"/>
      <c r="N24" s="116"/>
    </row>
    <row r="25" spans="1:14" ht="14.1" thickBot="1">
      <c r="A25" s="305"/>
      <c r="B25" s="339"/>
      <c r="C25" s="340"/>
      <c r="D25" s="340"/>
      <c r="E25" s="340"/>
      <c r="F25" s="340"/>
      <c r="G25" s="340"/>
      <c r="H25" s="340"/>
      <c r="I25" s="340"/>
      <c r="J25" s="340"/>
      <c r="K25" s="340"/>
      <c r="L25" s="340"/>
      <c r="M25" s="176"/>
      <c r="N25" s="119"/>
    </row>
    <row r="26" spans="1:14" ht="8.85" customHeight="1" thickBot="1">
      <c r="A26" s="278" t="s">
        <v>57</v>
      </c>
      <c r="B26" s="295"/>
      <c r="C26" s="296"/>
      <c r="D26" s="296"/>
      <c r="E26" s="296"/>
      <c r="F26" s="296"/>
      <c r="G26" s="296"/>
      <c r="H26" s="296"/>
      <c r="I26" s="296"/>
      <c r="J26" s="296"/>
      <c r="K26" s="296"/>
      <c r="L26" s="296"/>
      <c r="M26" s="297"/>
      <c r="N26" s="125"/>
    </row>
    <row r="27" spans="1:14" ht="32.1" customHeight="1" thickBot="1">
      <c r="A27" s="294"/>
      <c r="C27" s="286" t="s">
        <v>42</v>
      </c>
      <c r="D27" s="287"/>
      <c r="E27" s="105" t="e">
        <f ca="1">IF(VLOOKUP($A$2,Table1[[Practice no.]:[1]],31,FALSE)="N/A","",VLOOKUP($A$2,Table1[[Practice no.]:[1]],31,FALSE))</f>
        <v>#VALUE!</v>
      </c>
      <c r="F27" s="286" t="s">
        <v>520</v>
      </c>
      <c r="G27" s="287"/>
      <c r="H27" s="105" t="e">
        <f ca="1">IF(VLOOKUP($A$2,Table1[[Practice no.]:[7]],37,FALSE)="N/A","",VLOOKUP($A$2,Table1[[Practice no.]:[7]],37,FALSE))</f>
        <v>#VALUE!</v>
      </c>
      <c r="M27" s="107"/>
    </row>
    <row r="28" spans="1:14" ht="32.1" customHeight="1" thickBot="1">
      <c r="A28" s="294"/>
      <c r="C28" s="286" t="s">
        <v>44</v>
      </c>
      <c r="D28" s="287"/>
      <c r="E28" s="105" t="e">
        <f ca="1">IF(VLOOKUP($A$2,Table1[[Practice no.]:[2]],32,FALSE)="N/A","",VLOOKUP($A$2,Table1[[Practice no.]:[2]],32,FALSE))</f>
        <v>#VALUE!</v>
      </c>
      <c r="F28" s="286" t="s">
        <v>45</v>
      </c>
      <c r="G28" s="287"/>
      <c r="H28" s="105" t="e">
        <f ca="1">IF(VLOOKUP($A$2,Table1[[Practice no.]:[8]],38,FALSE)="N/A","",VLOOKUP($A$2,Table1[[Practice no.]:[8]],38,FALSE))</f>
        <v>#VALUE!</v>
      </c>
      <c r="M28" s="107"/>
    </row>
    <row r="29" spans="1:14" ht="32.1" customHeight="1" thickBot="1">
      <c r="A29" s="294"/>
      <c r="C29" s="286" t="s">
        <v>46</v>
      </c>
      <c r="D29" s="287"/>
      <c r="E29" s="105" t="e">
        <f ca="1">IF(VLOOKUP($A$2,Table1[[Practice no.]:[3]],33,FALSE)="N/A","",VLOOKUP($A$2,Table1[[Practice no.]:[3]],33,FALSE))</f>
        <v>#VALUE!</v>
      </c>
      <c r="F29" s="286" t="s">
        <v>47</v>
      </c>
      <c r="G29" s="287"/>
      <c r="H29" s="105" t="e">
        <f ca="1">IF(VLOOKUP($A$2,Table1[[Practice no.]:[9]],39,FALSE)="N/A","",VLOOKUP($A$2,Table1[[Practice no.]:[9]],39,FALSE))</f>
        <v>#VALUE!</v>
      </c>
      <c r="M29" s="107"/>
    </row>
    <row r="30" spans="1:14" ht="32.1" customHeight="1" thickBot="1">
      <c r="A30" s="294"/>
      <c r="C30" s="286" t="s">
        <v>48</v>
      </c>
      <c r="D30" s="287"/>
      <c r="E30" s="105" t="e">
        <f ca="1">IF(VLOOKUP($A$2,Table1[[Practice no.]:[4]],34,FALSE)="N/A","",VLOOKUP($A$2,Table1[[Practice no.]:[4]],34,FALSE))</f>
        <v>#VALUE!</v>
      </c>
      <c r="F30" s="286" t="s">
        <v>49</v>
      </c>
      <c r="G30" s="287"/>
      <c r="H30" s="105" t="e">
        <f ca="1">IF(VLOOKUP($A$2,Table1[[Practice no.]:[10]],40,FALSE)="N/A","",VLOOKUP($A$2,Table1[[Practice no.]:[10]],40,FALSE))</f>
        <v>#VALUE!</v>
      </c>
      <c r="M30" s="107"/>
    </row>
    <row r="31" spans="1:14" ht="32.1" customHeight="1" thickBot="1">
      <c r="A31" s="294"/>
      <c r="C31" s="286" t="s">
        <v>50</v>
      </c>
      <c r="D31" s="287"/>
      <c r="E31" s="105" t="e">
        <f ca="1">IF(VLOOKUP($A$2,Table1[[Practice no.]:[5]],35,FALSE)="N/A","",VLOOKUP($A$2,Table1[[Practice no.]:[5]],35,FALSE))</f>
        <v>#VALUE!</v>
      </c>
      <c r="F31" s="286" t="s">
        <v>51</v>
      </c>
      <c r="G31" s="287"/>
      <c r="H31" s="105" t="e">
        <f ca="1">IF(VLOOKUP($A$2,Table1[[Practice no.]:[11]],41,FALSE)="N/A","",VLOOKUP($A$2,Table1[[Practice no.]:[11]],41,FALSE))</f>
        <v>#VALUE!</v>
      </c>
      <c r="M31" s="107"/>
    </row>
    <row r="32" spans="1:14" ht="32.1" customHeight="1" thickBot="1">
      <c r="A32" s="294"/>
      <c r="C32" s="286" t="s">
        <v>52</v>
      </c>
      <c r="D32" s="287"/>
      <c r="E32" s="105" t="e">
        <f ca="1">IF(VLOOKUP($A$2,Table1[[Practice no.]:[6]],36,FALSE)="N/A","",VLOOKUP($A$2,Table1[[Practice no.]:[6]],36,FALSE))</f>
        <v>#VALUE!</v>
      </c>
      <c r="F32" s="286" t="s">
        <v>53</v>
      </c>
      <c r="G32" s="287"/>
      <c r="H32" s="105" t="e">
        <f ca="1">IF(VLOOKUP($A$2,Table1[[Practice no.]:[12]],42,FALSE)="N/A","",VLOOKUP($A$2,Table1[[Practice no.]:[12]],42,FALSE))</f>
        <v>#VALUE!</v>
      </c>
      <c r="M32" s="107"/>
    </row>
    <row r="33" spans="1:14" ht="14.1" thickBot="1">
      <c r="A33" s="279"/>
      <c r="B33" s="288"/>
      <c r="C33" s="289"/>
      <c r="D33" s="289"/>
      <c r="E33" s="289"/>
      <c r="F33" s="289"/>
      <c r="G33" s="289"/>
      <c r="H33" s="289"/>
      <c r="I33" s="289"/>
      <c r="J33" s="289"/>
      <c r="K33" s="289"/>
      <c r="L33" s="289"/>
      <c r="M33" s="290"/>
      <c r="N33" s="125"/>
    </row>
    <row r="34" spans="1:14" ht="252.75" customHeight="1" thickBot="1">
      <c r="A34" s="92" t="s">
        <v>521</v>
      </c>
      <c r="B34" s="291" t="s">
        <v>1095</v>
      </c>
      <c r="C34" s="292"/>
      <c r="D34" s="292"/>
      <c r="E34" s="292"/>
      <c r="F34" s="292"/>
      <c r="G34" s="292"/>
      <c r="H34" s="292"/>
      <c r="I34" s="292"/>
      <c r="J34" s="292"/>
      <c r="K34" s="292"/>
      <c r="L34" s="292"/>
      <c r="M34" s="293"/>
      <c r="N34" s="122"/>
    </row>
    <row r="35" spans="1:14" ht="80.849999999999994" customHeight="1">
      <c r="A35" s="278" t="s">
        <v>523</v>
      </c>
      <c r="B35" s="394" t="s">
        <v>1096</v>
      </c>
      <c r="C35" s="362"/>
      <c r="D35" s="362"/>
      <c r="E35" s="362"/>
      <c r="F35" s="362"/>
      <c r="G35" s="362"/>
      <c r="H35" s="362"/>
      <c r="I35" s="362"/>
      <c r="J35" s="362"/>
      <c r="K35" s="362"/>
      <c r="L35" s="362"/>
      <c r="M35" s="363"/>
      <c r="N35" s="133"/>
    </row>
    <row r="36" spans="1:14" ht="224.85" customHeight="1" thickBot="1">
      <c r="A36" s="279"/>
      <c r="B36" s="364"/>
      <c r="C36" s="365"/>
      <c r="D36" s="365"/>
      <c r="E36" s="365"/>
      <c r="F36" s="365"/>
      <c r="G36" s="365"/>
      <c r="H36" s="365"/>
      <c r="I36" s="365"/>
      <c r="J36" s="365"/>
      <c r="K36" s="365"/>
      <c r="L36" s="365"/>
      <c r="M36" s="366"/>
      <c r="N36" s="133"/>
    </row>
  </sheetData>
  <sheetProtection sheet="1" objects="1" scenarios="1"/>
  <mergeCells count="49">
    <mergeCell ref="B2:M2"/>
    <mergeCell ref="O2:Q2"/>
    <mergeCell ref="S2:U2"/>
    <mergeCell ref="B3:M3"/>
    <mergeCell ref="A4:A14"/>
    <mergeCell ref="B4:M4"/>
    <mergeCell ref="C5:D6"/>
    <mergeCell ref="C7:D8"/>
    <mergeCell ref="F7:G7"/>
    <mergeCell ref="F8:G8"/>
    <mergeCell ref="A20:A25"/>
    <mergeCell ref="H21:K21"/>
    <mergeCell ref="B22:G22"/>
    <mergeCell ref="C9:D10"/>
    <mergeCell ref="G9:H9"/>
    <mergeCell ref="G10:H10"/>
    <mergeCell ref="C11:D12"/>
    <mergeCell ref="F11:G11"/>
    <mergeCell ref="H11:I11"/>
    <mergeCell ref="F12:G12"/>
    <mergeCell ref="H12:I12"/>
    <mergeCell ref="B13:M13"/>
    <mergeCell ref="B14:M14"/>
    <mergeCell ref="A15:A17"/>
    <mergeCell ref="A18:A19"/>
    <mergeCell ref="B18:M19"/>
    <mergeCell ref="A35:A36"/>
    <mergeCell ref="B35:M36"/>
    <mergeCell ref="C29:D29"/>
    <mergeCell ref="F29:G29"/>
    <mergeCell ref="C30:D30"/>
    <mergeCell ref="F30:G30"/>
    <mergeCell ref="C31:D31"/>
    <mergeCell ref="F31:G31"/>
    <mergeCell ref="A26:A33"/>
    <mergeCell ref="B26:M26"/>
    <mergeCell ref="C27:D27"/>
    <mergeCell ref="F27:G27"/>
    <mergeCell ref="C28:D28"/>
    <mergeCell ref="F28:G28"/>
    <mergeCell ref="B21:F21"/>
    <mergeCell ref="C32:D32"/>
    <mergeCell ref="F32:G32"/>
    <mergeCell ref="B33:M33"/>
    <mergeCell ref="B34:M34"/>
    <mergeCell ref="B23:G23"/>
    <mergeCell ref="H23:L23"/>
    <mergeCell ref="B25:G25"/>
    <mergeCell ref="H25:L25"/>
  </mergeCells>
  <pageMargins left="0.7" right="0.7" top="0.75" bottom="0.75" header="0.3" footer="0.3"/>
  <headerFooter>
    <oddFooter>&amp;C_x000D_&amp;1#&amp;"Calibri"&amp;8&amp;K000000 INTERNAL. This information is accessible to ADB Management and staff. It may be shared outside ADB with appropriate permission.</oddFooter>
  </headerFooter>
  <drawing r:id="rId1"/>
</worksheet>
</file>

<file path=xl/worksheets/sheet1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1B15477-8404-4DBD-A66D-B4EE79C2E05A}">
  <sheetPr codeName="Sheet112"/>
  <dimension ref="A1:U36"/>
  <sheetViews>
    <sheetView zoomScale="70" zoomScaleNormal="70" workbookViewId="0">
      <pane ySplit="2" topLeftCell="A18" activePane="bottomLeft" state="frozen"/>
      <selection pane="bottomLeft" activeCell="A2" sqref="A2"/>
      <selection activeCell="A2" sqref="A2"/>
    </sheetView>
  </sheetViews>
  <sheetFormatPr defaultColWidth="8.85546875" defaultRowHeight="12.95"/>
  <cols>
    <col min="1" max="1" width="15.28515625" style="106" customWidth="1"/>
    <col min="2" max="13" width="11.85546875" style="106" customWidth="1"/>
    <col min="14" max="14" width="5.140625" style="106" customWidth="1"/>
    <col min="15" max="16" width="8.85546875" style="106"/>
    <col min="17" max="17" width="8.85546875" style="106" customWidth="1"/>
    <col min="18" max="18" width="2.28515625" style="106" customWidth="1"/>
    <col min="19" max="16384" width="8.85546875" style="106"/>
  </cols>
  <sheetData>
    <row r="1" spans="1:21" ht="14.1" thickBot="1"/>
    <row r="2" spans="1:21" ht="32.1" customHeight="1" thickBot="1">
      <c r="A2" s="89" t="e" cm="1">
        <f t="array" aca="1" ref="A2" ca="1">MID(CELL("filename",A2),FIND("]",CELL("filename",A2))+1,255)</f>
        <v>#VALUE!</v>
      </c>
      <c r="B2" s="318" t="e">
        <f ca="1">IF(VLOOKUP(A2,'Raw Data'!C6:D154,2,FALSE)="","",VLOOKUP(A2,'Raw Data'!C6:D154,2,FALSE))</f>
        <v>#VALUE!</v>
      </c>
      <c r="C2" s="319"/>
      <c r="D2" s="319"/>
      <c r="E2" s="319"/>
      <c r="F2" s="319"/>
      <c r="G2" s="319"/>
      <c r="H2" s="319"/>
      <c r="I2" s="319"/>
      <c r="J2" s="319"/>
      <c r="K2" s="319"/>
      <c r="L2" s="319"/>
      <c r="M2" s="320"/>
      <c r="N2" s="136"/>
      <c r="O2" s="386" t="str">
        <f>HYPERLINK("#'National level'!A15","Back to National level sheet")</f>
        <v>Back to National level sheet</v>
      </c>
      <c r="P2" s="321"/>
      <c r="Q2" s="321"/>
      <c r="S2" s="387" t="str">
        <f>HYPERLINK("#'Project level'!A21","Back to Project level sheet")</f>
        <v>Back to Project level sheet</v>
      </c>
      <c r="T2" s="387"/>
      <c r="U2" s="387"/>
    </row>
    <row r="3" spans="1:21" ht="218.85" customHeight="1" thickBot="1">
      <c r="A3" s="90" t="s">
        <v>500</v>
      </c>
      <c r="B3" s="323" t="s">
        <v>1097</v>
      </c>
      <c r="C3" s="324"/>
      <c r="D3" s="324"/>
      <c r="E3" s="324"/>
      <c r="F3" s="324"/>
      <c r="G3" s="324"/>
      <c r="H3" s="324"/>
      <c r="I3" s="324"/>
      <c r="J3" s="324"/>
      <c r="K3" s="324"/>
      <c r="L3" s="324"/>
      <c r="M3" s="325"/>
      <c r="N3" s="122"/>
    </row>
    <row r="4" spans="1:21" ht="14.1" thickBot="1">
      <c r="A4" s="278" t="s">
        <v>502</v>
      </c>
      <c r="B4" s="295"/>
      <c r="C4" s="296"/>
      <c r="D4" s="296"/>
      <c r="E4" s="296"/>
      <c r="F4" s="296"/>
      <c r="G4" s="296"/>
      <c r="H4" s="296"/>
      <c r="I4" s="296"/>
      <c r="J4" s="296"/>
      <c r="K4" s="296"/>
      <c r="L4" s="296"/>
      <c r="M4" s="297"/>
      <c r="N4" s="125"/>
    </row>
    <row r="5" spans="1:21" ht="26.85" customHeight="1" thickBot="1">
      <c r="A5" s="294"/>
      <c r="C5" s="326" t="s">
        <v>77</v>
      </c>
      <c r="D5" s="327"/>
      <c r="E5" s="93" t="s">
        <v>78</v>
      </c>
      <c r="F5" s="93" t="s">
        <v>79</v>
      </c>
      <c r="G5" s="93" t="s">
        <v>80</v>
      </c>
      <c r="H5" s="93" t="s">
        <v>81</v>
      </c>
      <c r="I5" s="93" t="s">
        <v>82</v>
      </c>
      <c r="M5" s="107"/>
    </row>
    <row r="6" spans="1:21" ht="15" thickBot="1">
      <c r="A6" s="294"/>
      <c r="C6" s="328"/>
      <c r="D6" s="329"/>
      <c r="E6" s="94" t="e">
        <f ca="1">IF(VLOOKUP($A$2,Table1[[Practice no.]:[Mt]],3,FALSE)="N/A","",VLOOKUP($A$2,Table1[[Practice no.]:[Mt]],3,FALSE))</f>
        <v>#VALUE!</v>
      </c>
      <c r="F6" s="94" t="e">
        <f ca="1">IF(VLOOKUP($A$2,Table1[[Practice no.]:[F]],4,FALSE)="N/A","",VLOOKUP($A$2,Table1[[Practice no.]:[F]],4,FALSE))</f>
        <v>#VALUE!</v>
      </c>
      <c r="G6" s="94" t="e">
        <f ca="1">IF(VLOOKUP($A$2,Table1[[Practice no.]:[A]],5,FALSE)="N/A","",VLOOKUP($A$2,Table1[[Practice no.]:[A]],5,FALSE))</f>
        <v>#VALUE!</v>
      </c>
      <c r="H6" s="94" t="e">
        <f ca="1">IF(VLOOKUP($A$2,Table1[[Practice no.]:[T]],6,FALSE)="N/A","",VLOOKUP($A$2,Table1[[Practice no.]:[T]],6,FALSE))</f>
        <v>#VALUE!</v>
      </c>
      <c r="I6" s="94" t="e">
        <f ca="1">IF(VLOOKUP($A$2,Table1[[Practice no.]:[PI]],7,FALSE)="N/A","",VLOOKUP($A$2,Table1[[Practice no.]:[PI]],7,FALSE))</f>
        <v>#VALUE!</v>
      </c>
      <c r="M6" s="107"/>
    </row>
    <row r="7" spans="1:21" ht="26.85" customHeight="1" thickBot="1">
      <c r="A7" s="294"/>
      <c r="C7" s="326" t="s">
        <v>83</v>
      </c>
      <c r="D7" s="327"/>
      <c r="E7" s="95" t="s">
        <v>84</v>
      </c>
      <c r="F7" s="330" t="s">
        <v>85</v>
      </c>
      <c r="G7" s="331"/>
      <c r="H7" s="95" t="s">
        <v>86</v>
      </c>
      <c r="I7" s="95" t="s">
        <v>87</v>
      </c>
      <c r="M7" s="107"/>
    </row>
    <row r="8" spans="1:21" ht="15" thickBot="1">
      <c r="A8" s="294"/>
      <c r="C8" s="328"/>
      <c r="D8" s="329"/>
      <c r="E8" s="94" t="e">
        <f ca="1">IF(VLOOKUP($A$2,Table1[[Practice no.]:[LR]],8,FALSE)="N/A","",VLOOKUP(A$2,Table1[[Practice no.]:[LR]],8,FALSE))</f>
        <v>#VALUE!</v>
      </c>
      <c r="F8" s="311" t="e">
        <f ca="1">IF(VLOOKUP($A$2,Table1[[Practice no.]:[PH]],9,FALSE)="N/A","",VLOOKUP($A$2,Table1[[Practice no.]:[PH]],9,FALSE))</f>
        <v>#VALUE!</v>
      </c>
      <c r="G8" s="312"/>
      <c r="H8" s="94" t="e">
        <f ca="1">IF(VLOOKUP($A$2,Table1[[Practice no.]:[EH]],10,FALSE)="N/A","",VLOOKUP($A$2,Table1[[Practice no.]:[EH]],10,FALSE))</f>
        <v>#VALUE!</v>
      </c>
      <c r="I8" s="94" t="e">
        <f ca="1">IF(VLOOKUP($A$2,Table1[[Practice no.]:[UR]],11,FALSE)="N/A","",VLOOKUP($A$2,Table1[[Practice no.]:[UR]],11,FALSE))</f>
        <v>#VALUE!</v>
      </c>
      <c r="M8" s="107"/>
    </row>
    <row r="9" spans="1:21" ht="26.85" customHeight="1" thickBot="1">
      <c r="A9" s="294"/>
      <c r="C9" s="332" t="s">
        <v>88</v>
      </c>
      <c r="D9" s="333"/>
      <c r="E9" s="95" t="s">
        <v>89</v>
      </c>
      <c r="F9" s="95" t="s">
        <v>90</v>
      </c>
      <c r="G9" s="330" t="s">
        <v>91</v>
      </c>
      <c r="H9" s="331"/>
      <c r="I9" s="95" t="s">
        <v>92</v>
      </c>
      <c r="M9" s="107"/>
    </row>
    <row r="10" spans="1:21" ht="15" thickBot="1">
      <c r="A10" s="294"/>
      <c r="C10" s="334"/>
      <c r="D10" s="335"/>
      <c r="E10" s="94" t="e">
        <f ca="1">IF(VLOOKUP($A$2,Table1[[Practice no.]:[P]],12,FALSE)="N/A","",VLOOKUP($A$2,Table1[[Practice no.]:[P]],12,FALSE))</f>
        <v>#VALUE!</v>
      </c>
      <c r="F10" s="94" t="e">
        <f ca="1">IF(VLOOKUP($A$2,Table1[[Practice no.]:[D]],13,FALSE)="N/A","",VLOOKUP($A$2,Table1[[Practice no.]:[D]],13,FALSE))</f>
        <v>#VALUE!</v>
      </c>
      <c r="G10" s="313" t="e">
        <f ca="1">IF(VLOOKUP($A$2,Table1[[Practice no.]:[C]],14,FALSE)="N/A","",VLOOKUP($A$2,Table1[[Practice no.]:[C]],14,FALSE))</f>
        <v>#VALUE!</v>
      </c>
      <c r="H10" s="314"/>
      <c r="I10" s="96" t="e">
        <f ca="1">IF(VLOOKUP($A$2,Table1[[Practice no.]:[M]],15,FALSE)="N/A","",VLOOKUP($A$2,Table1[[Practice no.]:[M]],15,FALSE))</f>
        <v>#VALUE!</v>
      </c>
      <c r="M10" s="107"/>
    </row>
    <row r="11" spans="1:21" ht="14.1" customHeight="1" thickBot="1">
      <c r="A11" s="294"/>
      <c r="C11" s="332" t="s">
        <v>93</v>
      </c>
      <c r="D11" s="333"/>
      <c r="E11" s="95" t="s">
        <v>94</v>
      </c>
      <c r="F11" s="330" t="s">
        <v>95</v>
      </c>
      <c r="G11" s="331"/>
      <c r="H11" s="330" t="s">
        <v>96</v>
      </c>
      <c r="I11" s="331"/>
      <c r="M11" s="107"/>
    </row>
    <row r="12" spans="1:21" ht="15" thickBot="1">
      <c r="A12" s="294"/>
      <c r="C12" s="334"/>
      <c r="D12" s="335"/>
      <c r="E12" s="94" t="e">
        <f ca="1">IF(VLOOKUP($A$2,Table1[[Practice no.]:[In]],16,FALSE)="N/A","",VLOOKUP($A$2,Table1[[Practice no.]:[In]],16,FALSE))</f>
        <v>#VALUE!</v>
      </c>
      <c r="F12" s="311" t="e">
        <f ca="1">IF(VLOOKUP($A$2,Table1[[Practice no.]:[Pr]],17,FALSE)="N/A","",VLOOKUP($A$2,Table1[[Practice no.]:[Pr]],17,FALSE))</f>
        <v>#VALUE!</v>
      </c>
      <c r="G12" s="312"/>
      <c r="H12" s="313" t="e">
        <f ca="1">IF(VLOOKUP($A$2,Table1[[Practice no.]:[Tr]],18,FALSE)="N/A","",VLOOKUP($A$2,Table1[[Practice no.]:[Tr]],18,FALSE))</f>
        <v>#VALUE!</v>
      </c>
      <c r="I12" s="314"/>
      <c r="M12" s="107"/>
    </row>
    <row r="13" spans="1:21">
      <c r="A13" s="294"/>
      <c r="B13" s="315"/>
      <c r="C13" s="316"/>
      <c r="D13" s="316"/>
      <c r="E13" s="316"/>
      <c r="F13" s="316"/>
      <c r="G13" s="316"/>
      <c r="H13" s="316"/>
      <c r="I13" s="316"/>
      <c r="J13" s="316"/>
      <c r="K13" s="316"/>
      <c r="L13" s="316"/>
      <c r="M13" s="317"/>
      <c r="N13" s="125"/>
    </row>
    <row r="14" spans="1:21" ht="14.1" thickBot="1">
      <c r="A14" s="279"/>
      <c r="B14" s="288"/>
      <c r="C14" s="289"/>
      <c r="D14" s="289"/>
      <c r="E14" s="289"/>
      <c r="F14" s="289"/>
      <c r="G14" s="289"/>
      <c r="H14" s="289"/>
      <c r="I14" s="289"/>
      <c r="J14" s="289"/>
      <c r="K14" s="289"/>
      <c r="L14" s="289"/>
      <c r="M14" s="290"/>
      <c r="N14" s="125"/>
    </row>
    <row r="15" spans="1:21">
      <c r="A15" s="278" t="s">
        <v>503</v>
      </c>
      <c r="B15" s="97">
        <v>1</v>
      </c>
      <c r="C15" s="97">
        <v>2</v>
      </c>
      <c r="D15" s="97">
        <v>3</v>
      </c>
      <c r="E15" s="98">
        <v>4</v>
      </c>
      <c r="F15" s="98">
        <v>5</v>
      </c>
      <c r="G15" s="98">
        <v>6</v>
      </c>
      <c r="H15" s="99">
        <v>7</v>
      </c>
      <c r="I15" s="99">
        <v>8</v>
      </c>
      <c r="J15" s="99">
        <v>9</v>
      </c>
      <c r="K15" s="100">
        <v>10</v>
      </c>
      <c r="L15" s="100">
        <v>11</v>
      </c>
      <c r="M15" s="100">
        <v>12</v>
      </c>
      <c r="N15" s="137"/>
    </row>
    <row r="16" spans="1:21" ht="17.100000000000001" thickBot="1">
      <c r="A16" s="294"/>
      <c r="B16" s="101" t="s">
        <v>504</v>
      </c>
      <c r="C16" s="101" t="s">
        <v>505</v>
      </c>
      <c r="D16" s="101" t="s">
        <v>506</v>
      </c>
      <c r="E16" s="102" t="s">
        <v>507</v>
      </c>
      <c r="F16" s="102" t="s">
        <v>508</v>
      </c>
      <c r="G16" s="102" t="s">
        <v>509</v>
      </c>
      <c r="H16" s="103" t="s">
        <v>510</v>
      </c>
      <c r="I16" s="103" t="s">
        <v>511</v>
      </c>
      <c r="J16" s="103" t="s">
        <v>512</v>
      </c>
      <c r="K16" s="104" t="s">
        <v>513</v>
      </c>
      <c r="L16" s="104" t="s">
        <v>514</v>
      </c>
      <c r="M16" s="104" t="s">
        <v>515</v>
      </c>
      <c r="N16" s="137"/>
    </row>
    <row r="17" spans="1:14" ht="23.1" customHeight="1" thickBot="1">
      <c r="A17" s="279"/>
      <c r="B17" s="112" t="e">
        <f ca="1">IF(VLOOKUP($A$2,Table1[[Practice no.]:[ 1 C02]],19,FALSE)="N/A","",VLOOKUP(VLOOKUP($A$2,Table1[[Practice no.]:[ 1 C02]],19,FALSE),List!$A$2:$B$3,2,FALSE))</f>
        <v>#VALUE!</v>
      </c>
      <c r="C17" s="112" t="e">
        <f ca="1">IF(VLOOKUP($A$2,Table1[[Practice no.]:[2 Res]],20,FALSE)="N/A","",VLOOKUP(VLOOKUP($A$2,Table1[[Practice no.]:[2 Res]],20,FALSE),List!$A$2:$B$3,2,FALSE))</f>
        <v>#VALUE!</v>
      </c>
      <c r="D17" s="112" t="e">
        <f ca="1">IF(VLOOKUP($A$2,Table1[[Practice no.]:[3 W&amp;L]],21,FALSE)="N/A","",VLOOKUP(VLOOKUP($A$2,Table1[[Practice no.]:[3 W&amp;L]],21,FALSE),List!$A$2:$B$3,2,FALSE))</f>
        <v>#VALUE!</v>
      </c>
      <c r="E17" s="112" t="e">
        <f ca="1">IF(VLOOKUP($A$2,Table1[[Practice no.]:[4 
Pol]],22,FALSE)="N/A","",VLOOKUP(VLOOKUP($A$2,Table1[[Practice no.]:[4 
Pol]],22,FALSE),List!$A$2:$B$3,2,FALSE))</f>
        <v>#VALUE!</v>
      </c>
      <c r="F17" s="112" t="e">
        <f ca="1">IF(VLOOKUP($A$2,Table1[[Practice no.]:[5 QoL]],23,FALSE)="N/A","",VLOOKUP(VLOOKUP($A$2,Table1[[Practice no.]:[5 QoL]],23,FALSE),List!$A$2:$B$3,2,FALSE))</f>
        <v>#VALUE!</v>
      </c>
      <c r="G17" s="112" t="e">
        <f ca="1">IF(VLOOKUP($A$2,Table1[[Practice no.]:[6 
Bio]],24,FALSE)="N/A","",VLOOKUP(VLOOKUP($A$2,Table1[[Practice no.]:[6 
Bio]],24,FALSE),List!$A$2:$B$3,2,FALSE))</f>
        <v>#VALUE!</v>
      </c>
      <c r="H17" s="112" t="e">
        <f ca="1">IF(VLOOKUP($A$2,Table1[[Practice no.]:[7 
Dis]],25,FALSE)="N/A","",VLOOKUP(VLOOKUP($A$2,Table1[[Practice no.]:[7 
Dis]],25,FALSE),List!$A$2:$B$3,2,FALSE))</f>
        <v>#VALUE!</v>
      </c>
      <c r="I17" s="112" t="e">
        <f ca="1">IF(VLOOKUP($A$2,Table1[[Practice no.]:[8 
Mat]],26,FALSE)="N/A","",VLOOKUP(VLOOKUP($A$2,Table1[[Practice no.]:[8 
Mat]],26,FALSE),List!$A$2:$B$3,2,FALSE))</f>
        <v>#VALUE!</v>
      </c>
      <c r="J17" s="112" t="e">
        <f ca="1">IF(VLOOKUP($A$2,Table1[[Practice no.]:[9 
Inc]],27,FALSE)="N/A","",VLOOKUP(VLOOKUP($A$2,Table1[[Practice no.]:[9 
Inc]],27,FALSE),List!$A$2:$B$3,2,FALSE))</f>
        <v>#VALUE!</v>
      </c>
      <c r="K17" s="112" t="e">
        <f ca="1">IF(VLOOKUP($A$2,Table1[[Practice no.]:[10 Con]],28,FALSE)="N/A","",VLOOKUP(VLOOKUP($A$2,Table1[[Practice no.]:[10 Con]],28,FALSE),List!$A$2:$B$3,2,FALSE))</f>
        <v>#VALUE!</v>
      </c>
      <c r="L17" s="112" t="e">
        <f ca="1">IF(VLOOKUP($A$2,Table1[[Practice no.]:[11 Saf]],29,FALSE)="N/A","",VLOOKUP(VLOOKUP($A$2,Table1[[Practice no.]:[11 Saf]],29,FALSE),List!$A$2:$B$3,2,FALSE))</f>
        <v>#VALUE!</v>
      </c>
      <c r="M17" s="112" t="e">
        <f ca="1">IF(VLOOKUP($A$2,Table1[[Practice no.]:[12 Aff]],30,FALSE)="N/A","",VLOOKUP(VLOOKUP($A$2,Table1[[Practice no.]:[12 Aff]],30,FALSE),List!$A$2:$B$3,2,FALSE))</f>
        <v>#VALUE!</v>
      </c>
      <c r="N17" s="138"/>
    </row>
    <row r="18" spans="1:14" ht="224.1" customHeight="1">
      <c r="A18" s="278" t="s">
        <v>516</v>
      </c>
      <c r="B18" s="298" t="s">
        <v>1098</v>
      </c>
      <c r="C18" s="299"/>
      <c r="D18" s="299"/>
      <c r="E18" s="299"/>
      <c r="F18" s="299"/>
      <c r="G18" s="299"/>
      <c r="H18" s="299"/>
      <c r="I18" s="299"/>
      <c r="J18" s="299"/>
      <c r="K18" s="299"/>
      <c r="L18" s="299"/>
      <c r="M18" s="300"/>
      <c r="N18" s="133"/>
    </row>
    <row r="19" spans="1:14" ht="128.85" customHeight="1" thickBot="1">
      <c r="A19" s="279"/>
      <c r="B19" s="301"/>
      <c r="C19" s="302"/>
      <c r="D19" s="302"/>
      <c r="E19" s="302"/>
      <c r="F19" s="302"/>
      <c r="G19" s="302"/>
      <c r="H19" s="302"/>
      <c r="I19" s="302"/>
      <c r="J19" s="302"/>
      <c r="K19" s="302"/>
      <c r="L19" s="302"/>
      <c r="M19" s="303"/>
      <c r="N19" s="133"/>
    </row>
    <row r="20" spans="1:14" ht="138" customHeight="1">
      <c r="A20" s="304" t="s">
        <v>518</v>
      </c>
      <c r="B20" s="120"/>
      <c r="C20" s="121"/>
      <c r="D20" s="121"/>
      <c r="E20" s="121"/>
      <c r="F20" s="121"/>
      <c r="G20" s="121"/>
      <c r="H20" s="121"/>
      <c r="I20" s="121"/>
      <c r="J20" s="121"/>
      <c r="K20" s="121"/>
      <c r="L20" s="121"/>
      <c r="M20" s="124"/>
      <c r="N20" s="134"/>
    </row>
    <row r="21" spans="1:14" ht="13.35" customHeight="1">
      <c r="A21" s="338"/>
      <c r="B21" s="390" t="s">
        <v>1099</v>
      </c>
      <c r="C21" s="388"/>
      <c r="D21" s="388"/>
      <c r="E21" s="388"/>
      <c r="F21" s="388"/>
      <c r="G21" s="388" t="s">
        <v>1100</v>
      </c>
      <c r="H21" s="388"/>
      <c r="I21" s="388"/>
      <c r="J21" s="388"/>
      <c r="K21" s="388"/>
      <c r="L21" s="388"/>
      <c r="M21" s="178"/>
      <c r="N21" s="127"/>
    </row>
    <row r="22" spans="1:14" ht="161.85" customHeight="1">
      <c r="A22" s="338"/>
      <c r="B22" s="336"/>
      <c r="C22" s="337"/>
      <c r="D22" s="337"/>
      <c r="E22" s="337"/>
      <c r="F22" s="337"/>
      <c r="G22" s="337"/>
      <c r="H22" s="119"/>
      <c r="J22" s="122"/>
      <c r="K22" s="116"/>
      <c r="L22" s="116"/>
      <c r="M22" s="117"/>
      <c r="N22" s="116"/>
    </row>
    <row r="23" spans="1:14">
      <c r="A23" s="338"/>
      <c r="B23" s="336" t="s">
        <v>1101</v>
      </c>
      <c r="C23" s="337"/>
      <c r="D23" s="337"/>
      <c r="E23" s="337"/>
      <c r="F23" s="337"/>
      <c r="G23" s="122"/>
      <c r="H23" s="337"/>
      <c r="I23" s="337"/>
      <c r="J23" s="337"/>
      <c r="K23" s="337"/>
      <c r="L23" s="337"/>
      <c r="M23" s="123"/>
      <c r="N23" s="116"/>
    </row>
    <row r="24" spans="1:14">
      <c r="A24" s="338"/>
      <c r="B24" s="118"/>
      <c r="C24" s="119"/>
      <c r="D24" s="119"/>
      <c r="E24" s="119"/>
      <c r="F24" s="119"/>
      <c r="G24" s="119"/>
      <c r="H24" s="119"/>
      <c r="I24" s="119"/>
      <c r="J24" s="122"/>
      <c r="K24" s="116"/>
      <c r="L24" s="116"/>
      <c r="M24" s="117"/>
      <c r="N24" s="116"/>
    </row>
    <row r="25" spans="1:14" ht="14.1" thickBot="1">
      <c r="A25" s="305"/>
      <c r="B25" s="339"/>
      <c r="C25" s="340"/>
      <c r="D25" s="340"/>
      <c r="E25" s="340"/>
      <c r="F25" s="340"/>
      <c r="G25" s="340"/>
      <c r="H25" s="340"/>
      <c r="I25" s="340"/>
      <c r="J25" s="340"/>
      <c r="K25" s="340"/>
      <c r="L25" s="340"/>
      <c r="M25" s="176"/>
      <c r="N25" s="119"/>
    </row>
    <row r="26" spans="1:14" ht="8.85" customHeight="1" thickBot="1">
      <c r="A26" s="278" t="s">
        <v>57</v>
      </c>
      <c r="B26" s="295"/>
      <c r="C26" s="296"/>
      <c r="D26" s="296"/>
      <c r="E26" s="296"/>
      <c r="F26" s="296"/>
      <c r="G26" s="296"/>
      <c r="H26" s="296"/>
      <c r="I26" s="296"/>
      <c r="J26" s="296"/>
      <c r="K26" s="296"/>
      <c r="L26" s="296"/>
      <c r="M26" s="297"/>
      <c r="N26" s="125"/>
    </row>
    <row r="27" spans="1:14" ht="32.1" customHeight="1" thickBot="1">
      <c r="A27" s="294"/>
      <c r="C27" s="286" t="s">
        <v>42</v>
      </c>
      <c r="D27" s="287"/>
      <c r="E27" s="105" t="e">
        <f ca="1">IF(VLOOKUP($A$2,Table1[[Practice no.]:[1]],31,FALSE)="N/A","",VLOOKUP($A$2,Table1[[Practice no.]:[1]],31,FALSE))</f>
        <v>#VALUE!</v>
      </c>
      <c r="F27" s="286" t="s">
        <v>520</v>
      </c>
      <c r="G27" s="287"/>
      <c r="H27" s="105" t="e">
        <f ca="1">IF(VLOOKUP($A$2,Table1[[Practice no.]:[7]],37,FALSE)="N/A","",VLOOKUP($A$2,Table1[[Practice no.]:[7]],37,FALSE))</f>
        <v>#VALUE!</v>
      </c>
      <c r="M27" s="107"/>
    </row>
    <row r="28" spans="1:14" ht="32.1" customHeight="1" thickBot="1">
      <c r="A28" s="294"/>
      <c r="C28" s="286" t="s">
        <v>44</v>
      </c>
      <c r="D28" s="287"/>
      <c r="E28" s="105" t="e">
        <f ca="1">IF(VLOOKUP($A$2,Table1[[Practice no.]:[2]],32,FALSE)="N/A","",VLOOKUP($A$2,Table1[[Practice no.]:[2]],32,FALSE))</f>
        <v>#VALUE!</v>
      </c>
      <c r="F28" s="286" t="s">
        <v>45</v>
      </c>
      <c r="G28" s="287"/>
      <c r="H28" s="105" t="e">
        <f ca="1">IF(VLOOKUP($A$2,Table1[[Practice no.]:[8]],38,FALSE)="N/A","",VLOOKUP($A$2,Table1[[Practice no.]:[8]],38,FALSE))</f>
        <v>#VALUE!</v>
      </c>
      <c r="M28" s="107"/>
    </row>
    <row r="29" spans="1:14" ht="32.1" customHeight="1" thickBot="1">
      <c r="A29" s="294"/>
      <c r="C29" s="286" t="s">
        <v>46</v>
      </c>
      <c r="D29" s="287"/>
      <c r="E29" s="105" t="e">
        <f ca="1">IF(VLOOKUP($A$2,Table1[[Practice no.]:[3]],33,FALSE)="N/A","",VLOOKUP($A$2,Table1[[Practice no.]:[3]],33,FALSE))</f>
        <v>#VALUE!</v>
      </c>
      <c r="F29" s="286" t="s">
        <v>47</v>
      </c>
      <c r="G29" s="287"/>
      <c r="H29" s="105" t="e">
        <f ca="1">IF(VLOOKUP($A$2,Table1[[Practice no.]:[9]],39,FALSE)="N/A","",VLOOKUP($A$2,Table1[[Practice no.]:[9]],39,FALSE))</f>
        <v>#VALUE!</v>
      </c>
      <c r="M29" s="107"/>
    </row>
    <row r="30" spans="1:14" ht="32.1" customHeight="1" thickBot="1">
      <c r="A30" s="294"/>
      <c r="C30" s="286" t="s">
        <v>48</v>
      </c>
      <c r="D30" s="287"/>
      <c r="E30" s="105" t="e">
        <f ca="1">IF(VLOOKUP($A$2,Table1[[Practice no.]:[4]],34,FALSE)="N/A","",VLOOKUP($A$2,Table1[[Practice no.]:[4]],34,FALSE))</f>
        <v>#VALUE!</v>
      </c>
      <c r="F30" s="286" t="s">
        <v>49</v>
      </c>
      <c r="G30" s="287"/>
      <c r="H30" s="105" t="e">
        <f ca="1">IF(VLOOKUP($A$2,Table1[[Practice no.]:[10]],40,FALSE)="N/A","",VLOOKUP($A$2,Table1[[Practice no.]:[10]],40,FALSE))</f>
        <v>#VALUE!</v>
      </c>
      <c r="M30" s="107"/>
    </row>
    <row r="31" spans="1:14" ht="32.1" customHeight="1" thickBot="1">
      <c r="A31" s="294"/>
      <c r="C31" s="286" t="s">
        <v>50</v>
      </c>
      <c r="D31" s="287"/>
      <c r="E31" s="105" t="e">
        <f ca="1">IF(VLOOKUP($A$2,Table1[[Practice no.]:[5]],35,FALSE)="N/A","",VLOOKUP($A$2,Table1[[Practice no.]:[5]],35,FALSE))</f>
        <v>#VALUE!</v>
      </c>
      <c r="F31" s="286" t="s">
        <v>51</v>
      </c>
      <c r="G31" s="287"/>
      <c r="H31" s="105" t="e">
        <f ca="1">IF(VLOOKUP($A$2,Table1[[Practice no.]:[11]],41,FALSE)="N/A","",VLOOKUP($A$2,Table1[[Practice no.]:[11]],41,FALSE))</f>
        <v>#VALUE!</v>
      </c>
      <c r="M31" s="107"/>
    </row>
    <row r="32" spans="1:14" ht="32.1" customHeight="1" thickBot="1">
      <c r="A32" s="294"/>
      <c r="C32" s="286" t="s">
        <v>52</v>
      </c>
      <c r="D32" s="287"/>
      <c r="E32" s="105" t="e">
        <f ca="1">IF(VLOOKUP($A$2,Table1[[Practice no.]:[6]],36,FALSE)="N/A","",VLOOKUP($A$2,Table1[[Practice no.]:[6]],36,FALSE))</f>
        <v>#VALUE!</v>
      </c>
      <c r="F32" s="286" t="s">
        <v>53</v>
      </c>
      <c r="G32" s="287"/>
      <c r="H32" s="105" t="e">
        <f ca="1">IF(VLOOKUP($A$2,Table1[[Practice no.]:[12]],42,FALSE)="N/A","",VLOOKUP($A$2,Table1[[Practice no.]:[12]],42,FALSE))</f>
        <v>#VALUE!</v>
      </c>
      <c r="M32" s="107"/>
    </row>
    <row r="33" spans="1:14" ht="14.1" thickBot="1">
      <c r="A33" s="279"/>
      <c r="B33" s="288"/>
      <c r="C33" s="289"/>
      <c r="D33" s="289"/>
      <c r="E33" s="289"/>
      <c r="F33" s="289"/>
      <c r="G33" s="289"/>
      <c r="H33" s="289"/>
      <c r="I33" s="289"/>
      <c r="J33" s="289"/>
      <c r="K33" s="289"/>
      <c r="L33" s="289"/>
      <c r="M33" s="290"/>
      <c r="N33" s="125"/>
    </row>
    <row r="34" spans="1:14" ht="252.75" customHeight="1" thickBot="1">
      <c r="A34" s="92" t="s">
        <v>521</v>
      </c>
      <c r="B34" s="291" t="s">
        <v>1102</v>
      </c>
      <c r="C34" s="292"/>
      <c r="D34" s="292"/>
      <c r="E34" s="292"/>
      <c r="F34" s="292"/>
      <c r="G34" s="292"/>
      <c r="H34" s="292"/>
      <c r="I34" s="292"/>
      <c r="J34" s="292"/>
      <c r="K34" s="292"/>
      <c r="L34" s="292"/>
      <c r="M34" s="293"/>
      <c r="N34" s="122"/>
    </row>
    <row r="35" spans="1:14" ht="80.849999999999994" customHeight="1">
      <c r="A35" s="278" t="s">
        <v>523</v>
      </c>
      <c r="B35" s="394" t="s">
        <v>1103</v>
      </c>
      <c r="C35" s="362"/>
      <c r="D35" s="362"/>
      <c r="E35" s="362"/>
      <c r="F35" s="362"/>
      <c r="G35" s="362"/>
      <c r="H35" s="362"/>
      <c r="I35" s="362"/>
      <c r="J35" s="362"/>
      <c r="K35" s="362"/>
      <c r="L35" s="362"/>
      <c r="M35" s="363"/>
      <c r="N35" s="133"/>
    </row>
    <row r="36" spans="1:14" ht="224.85" customHeight="1" thickBot="1">
      <c r="A36" s="279"/>
      <c r="B36" s="364"/>
      <c r="C36" s="365"/>
      <c r="D36" s="365"/>
      <c r="E36" s="365"/>
      <c r="F36" s="365"/>
      <c r="G36" s="365"/>
      <c r="H36" s="365"/>
      <c r="I36" s="365"/>
      <c r="J36" s="365"/>
      <c r="K36" s="365"/>
      <c r="L36" s="365"/>
      <c r="M36" s="366"/>
      <c r="N36" s="133"/>
    </row>
  </sheetData>
  <sheetProtection sheet="1" objects="1" scenarios="1"/>
  <mergeCells count="49">
    <mergeCell ref="B2:M2"/>
    <mergeCell ref="O2:Q2"/>
    <mergeCell ref="S2:U2"/>
    <mergeCell ref="B3:M3"/>
    <mergeCell ref="A4:A14"/>
    <mergeCell ref="B4:M4"/>
    <mergeCell ref="C5:D6"/>
    <mergeCell ref="C7:D8"/>
    <mergeCell ref="F7:G7"/>
    <mergeCell ref="F8:G8"/>
    <mergeCell ref="C9:D10"/>
    <mergeCell ref="G9:H9"/>
    <mergeCell ref="G10:H10"/>
    <mergeCell ref="C11:D12"/>
    <mergeCell ref="F11:G11"/>
    <mergeCell ref="H11:I11"/>
    <mergeCell ref="F12:G12"/>
    <mergeCell ref="H12:I12"/>
    <mergeCell ref="B13:M13"/>
    <mergeCell ref="B14:M14"/>
    <mergeCell ref="A15:A17"/>
    <mergeCell ref="C29:D29"/>
    <mergeCell ref="B33:M33"/>
    <mergeCell ref="A18:A19"/>
    <mergeCell ref="B18:M19"/>
    <mergeCell ref="H23:L23"/>
    <mergeCell ref="B25:G25"/>
    <mergeCell ref="H25:L25"/>
    <mergeCell ref="A20:A25"/>
    <mergeCell ref="B21:F21"/>
    <mergeCell ref="B22:G22"/>
    <mergeCell ref="G21:L21"/>
    <mergeCell ref="B23:F23"/>
    <mergeCell ref="B34:M34"/>
    <mergeCell ref="A35:A36"/>
    <mergeCell ref="B35:M36"/>
    <mergeCell ref="F29:G29"/>
    <mergeCell ref="C30:D30"/>
    <mergeCell ref="F30:G30"/>
    <mergeCell ref="C31:D31"/>
    <mergeCell ref="F31:G31"/>
    <mergeCell ref="C32:D32"/>
    <mergeCell ref="F32:G32"/>
    <mergeCell ref="A26:A33"/>
    <mergeCell ref="B26:M26"/>
    <mergeCell ref="C27:D27"/>
    <mergeCell ref="F27:G27"/>
    <mergeCell ref="C28:D28"/>
    <mergeCell ref="F28:G28"/>
  </mergeCells>
  <pageMargins left="0.7" right="0.7" top="0.75" bottom="0.75" header="0.3" footer="0.3"/>
  <headerFooter>
    <oddFooter>&amp;C_x000D_&amp;1#&amp;"Calibri"&amp;8&amp;K000000 INTERNAL. This information is accessible to ADB Management and staff. It may be shared outside ADB with appropriate permission.</oddFooter>
  </headerFooter>
  <drawing r:id="rId1"/>
</worksheet>
</file>

<file path=xl/worksheets/sheet1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ECC25DB-4DEB-438A-AFA6-9293DF4954F1}">
  <sheetPr codeName="Sheet113"/>
  <dimension ref="A1:U36"/>
  <sheetViews>
    <sheetView zoomScale="70" zoomScaleNormal="70" workbookViewId="0">
      <pane ySplit="2" topLeftCell="A3" activePane="bottomLeft" state="frozen"/>
      <selection pane="bottomLeft" activeCell="A2" sqref="A2"/>
      <selection activeCell="A2" sqref="A2"/>
    </sheetView>
  </sheetViews>
  <sheetFormatPr defaultColWidth="8.85546875" defaultRowHeight="12.95"/>
  <cols>
    <col min="1" max="1" width="15.28515625" style="106" customWidth="1"/>
    <col min="2" max="13" width="11.85546875" style="106" customWidth="1"/>
    <col min="14" max="14" width="5.140625" style="106" customWidth="1"/>
    <col min="15" max="16" width="8.85546875" style="106"/>
    <col min="17" max="17" width="8.85546875" style="106" customWidth="1"/>
    <col min="18" max="18" width="2.28515625" style="106" customWidth="1"/>
    <col min="19" max="16384" width="8.85546875" style="106"/>
  </cols>
  <sheetData>
    <row r="1" spans="1:21" ht="14.1" thickBot="1"/>
    <row r="2" spans="1:21" ht="32.1" customHeight="1" thickBot="1">
      <c r="A2" s="89" t="e" cm="1">
        <f t="array" aca="1" ref="A2" ca="1">MID(CELL("filename",A2),FIND("]",CELL("filename",A2))+1,255)</f>
        <v>#VALUE!</v>
      </c>
      <c r="B2" s="318" t="e">
        <f ca="1">IF(VLOOKUP(A2,'Raw Data'!C6:D154,2,FALSE)="","",VLOOKUP(A2,'Raw Data'!C6:D154,2,FALSE))</f>
        <v>#VALUE!</v>
      </c>
      <c r="C2" s="319"/>
      <c r="D2" s="319"/>
      <c r="E2" s="319"/>
      <c r="F2" s="319"/>
      <c r="G2" s="319"/>
      <c r="H2" s="319"/>
      <c r="I2" s="319"/>
      <c r="J2" s="319"/>
      <c r="K2" s="319"/>
      <c r="L2" s="319"/>
      <c r="M2" s="320"/>
      <c r="N2" s="136"/>
      <c r="O2" s="386" t="str">
        <f>HYPERLINK("#'National level'!A15","Back to National level sheet")</f>
        <v>Back to National level sheet</v>
      </c>
      <c r="P2" s="321"/>
      <c r="Q2" s="321"/>
      <c r="S2" s="387" t="str">
        <f>HYPERLINK("#'Project level'!A21","Back to Project level sheet")</f>
        <v>Back to Project level sheet</v>
      </c>
      <c r="T2" s="387"/>
      <c r="U2" s="387"/>
    </row>
    <row r="3" spans="1:21" ht="218.85" customHeight="1" thickBot="1">
      <c r="A3" s="90" t="s">
        <v>500</v>
      </c>
      <c r="B3" s="323" t="s">
        <v>1104</v>
      </c>
      <c r="C3" s="324"/>
      <c r="D3" s="324"/>
      <c r="E3" s="324"/>
      <c r="F3" s="324"/>
      <c r="G3" s="324"/>
      <c r="H3" s="324"/>
      <c r="I3" s="324"/>
      <c r="J3" s="324"/>
      <c r="K3" s="324"/>
      <c r="L3" s="324"/>
      <c r="M3" s="325"/>
      <c r="N3" s="122"/>
    </row>
    <row r="4" spans="1:21" ht="14.1" thickBot="1">
      <c r="A4" s="278" t="s">
        <v>502</v>
      </c>
      <c r="B4" s="295"/>
      <c r="C4" s="296"/>
      <c r="D4" s="296"/>
      <c r="E4" s="296"/>
      <c r="F4" s="296"/>
      <c r="G4" s="296"/>
      <c r="H4" s="296"/>
      <c r="I4" s="296"/>
      <c r="J4" s="296"/>
      <c r="K4" s="296"/>
      <c r="L4" s="296"/>
      <c r="M4" s="297"/>
      <c r="N4" s="125"/>
    </row>
    <row r="5" spans="1:21" ht="26.85" customHeight="1" thickBot="1">
      <c r="A5" s="294"/>
      <c r="C5" s="326" t="s">
        <v>77</v>
      </c>
      <c r="D5" s="327"/>
      <c r="E5" s="93" t="s">
        <v>78</v>
      </c>
      <c r="F5" s="93" t="s">
        <v>79</v>
      </c>
      <c r="G5" s="93" t="s">
        <v>80</v>
      </c>
      <c r="H5" s="93" t="s">
        <v>81</v>
      </c>
      <c r="I5" s="93" t="s">
        <v>82</v>
      </c>
      <c r="M5" s="107"/>
    </row>
    <row r="6" spans="1:21" ht="15" thickBot="1">
      <c r="A6" s="294"/>
      <c r="C6" s="328"/>
      <c r="D6" s="329"/>
      <c r="E6" s="94" t="e">
        <f ca="1">IF(VLOOKUP($A$2,Table1[[Practice no.]:[Mt]],3,FALSE)="N/A","",VLOOKUP($A$2,Table1[[Practice no.]:[Mt]],3,FALSE))</f>
        <v>#VALUE!</v>
      </c>
      <c r="F6" s="94" t="e">
        <f ca="1">IF(VLOOKUP($A$2,Table1[[Practice no.]:[F]],4,FALSE)="N/A","",VLOOKUP($A$2,Table1[[Practice no.]:[F]],4,FALSE))</f>
        <v>#VALUE!</v>
      </c>
      <c r="G6" s="94" t="e">
        <f ca="1">IF(VLOOKUP($A$2,Table1[[Practice no.]:[A]],5,FALSE)="N/A","",VLOOKUP($A$2,Table1[[Practice no.]:[A]],5,FALSE))</f>
        <v>#VALUE!</v>
      </c>
      <c r="H6" s="94" t="e">
        <f ca="1">IF(VLOOKUP($A$2,Table1[[Practice no.]:[T]],6,FALSE)="N/A","",VLOOKUP($A$2,Table1[[Practice no.]:[T]],6,FALSE))</f>
        <v>#VALUE!</v>
      </c>
      <c r="I6" s="94" t="e">
        <f ca="1">IF(VLOOKUP($A$2,Table1[[Practice no.]:[PI]],7,FALSE)="N/A","",VLOOKUP($A$2,Table1[[Practice no.]:[PI]],7,FALSE))</f>
        <v>#VALUE!</v>
      </c>
      <c r="M6" s="107"/>
    </row>
    <row r="7" spans="1:21" ht="26.85" customHeight="1" thickBot="1">
      <c r="A7" s="294"/>
      <c r="C7" s="326" t="s">
        <v>83</v>
      </c>
      <c r="D7" s="327"/>
      <c r="E7" s="95" t="s">
        <v>84</v>
      </c>
      <c r="F7" s="330" t="s">
        <v>85</v>
      </c>
      <c r="G7" s="331"/>
      <c r="H7" s="95" t="s">
        <v>86</v>
      </c>
      <c r="I7" s="95" t="s">
        <v>87</v>
      </c>
      <c r="M7" s="107"/>
    </row>
    <row r="8" spans="1:21" ht="15" thickBot="1">
      <c r="A8" s="294"/>
      <c r="C8" s="328"/>
      <c r="D8" s="329"/>
      <c r="E8" s="94" t="e">
        <f ca="1">IF(VLOOKUP($A$2,Table1[[Practice no.]:[LR]],8,FALSE)="N/A","",VLOOKUP(A$2,Table1[[Practice no.]:[LR]],8,FALSE))</f>
        <v>#VALUE!</v>
      </c>
      <c r="F8" s="311" t="e">
        <f ca="1">IF(VLOOKUP($A$2,Table1[[Practice no.]:[PH]],9,FALSE)="N/A","",VLOOKUP($A$2,Table1[[Practice no.]:[PH]],9,FALSE))</f>
        <v>#VALUE!</v>
      </c>
      <c r="G8" s="312"/>
      <c r="H8" s="94" t="e">
        <f ca="1">IF(VLOOKUP($A$2,Table1[[Practice no.]:[EH]],10,FALSE)="N/A","",VLOOKUP($A$2,Table1[[Practice no.]:[EH]],10,FALSE))</f>
        <v>#VALUE!</v>
      </c>
      <c r="I8" s="94" t="e">
        <f ca="1">IF(VLOOKUP($A$2,Table1[[Practice no.]:[UR]],11,FALSE)="N/A","",VLOOKUP($A$2,Table1[[Practice no.]:[UR]],11,FALSE))</f>
        <v>#VALUE!</v>
      </c>
      <c r="M8" s="107"/>
    </row>
    <row r="9" spans="1:21" ht="26.85" customHeight="1" thickBot="1">
      <c r="A9" s="294"/>
      <c r="C9" s="332" t="s">
        <v>88</v>
      </c>
      <c r="D9" s="333"/>
      <c r="E9" s="95" t="s">
        <v>89</v>
      </c>
      <c r="F9" s="95" t="s">
        <v>90</v>
      </c>
      <c r="G9" s="330" t="s">
        <v>91</v>
      </c>
      <c r="H9" s="331"/>
      <c r="I9" s="95" t="s">
        <v>92</v>
      </c>
      <c r="M9" s="107"/>
    </row>
    <row r="10" spans="1:21" ht="15" thickBot="1">
      <c r="A10" s="294"/>
      <c r="C10" s="334"/>
      <c r="D10" s="335"/>
      <c r="E10" s="94" t="e">
        <f ca="1">IF(VLOOKUP($A$2,Table1[[Practice no.]:[P]],12,FALSE)="N/A","",VLOOKUP($A$2,Table1[[Practice no.]:[P]],12,FALSE))</f>
        <v>#VALUE!</v>
      </c>
      <c r="F10" s="94" t="e">
        <f ca="1">IF(VLOOKUP($A$2,Table1[[Practice no.]:[D]],13,FALSE)="N/A","",VLOOKUP($A$2,Table1[[Practice no.]:[D]],13,FALSE))</f>
        <v>#VALUE!</v>
      </c>
      <c r="G10" s="313" t="e">
        <f ca="1">IF(VLOOKUP($A$2,Table1[[Practice no.]:[C]],14,FALSE)="N/A","",VLOOKUP($A$2,Table1[[Practice no.]:[C]],14,FALSE))</f>
        <v>#VALUE!</v>
      </c>
      <c r="H10" s="314"/>
      <c r="I10" s="96" t="e">
        <f ca="1">IF(VLOOKUP($A$2,Table1[[Practice no.]:[M]],15,FALSE)="N/A","",VLOOKUP($A$2,Table1[[Practice no.]:[M]],15,FALSE))</f>
        <v>#VALUE!</v>
      </c>
      <c r="M10" s="107"/>
    </row>
    <row r="11" spans="1:21" ht="14.1" customHeight="1" thickBot="1">
      <c r="A11" s="294"/>
      <c r="C11" s="332" t="s">
        <v>93</v>
      </c>
      <c r="D11" s="333"/>
      <c r="E11" s="95" t="s">
        <v>94</v>
      </c>
      <c r="F11" s="330" t="s">
        <v>95</v>
      </c>
      <c r="G11" s="331"/>
      <c r="H11" s="330" t="s">
        <v>96</v>
      </c>
      <c r="I11" s="331"/>
      <c r="M11" s="107"/>
    </row>
    <row r="12" spans="1:21" ht="15" thickBot="1">
      <c r="A12" s="294"/>
      <c r="C12" s="334"/>
      <c r="D12" s="335"/>
      <c r="E12" s="94" t="e">
        <f ca="1">IF(VLOOKUP($A$2,Table1[[Practice no.]:[In]],16,FALSE)="N/A","",VLOOKUP($A$2,Table1[[Practice no.]:[In]],16,FALSE))</f>
        <v>#VALUE!</v>
      </c>
      <c r="F12" s="311" t="e">
        <f ca="1">IF(VLOOKUP($A$2,Table1[[Practice no.]:[Pr]],17,FALSE)="N/A","",VLOOKUP($A$2,Table1[[Practice no.]:[Pr]],17,FALSE))</f>
        <v>#VALUE!</v>
      </c>
      <c r="G12" s="312"/>
      <c r="H12" s="313" t="e">
        <f ca="1">IF(VLOOKUP($A$2,Table1[[Practice no.]:[Tr]],18,FALSE)="N/A","",VLOOKUP($A$2,Table1[[Practice no.]:[Tr]],18,FALSE))</f>
        <v>#VALUE!</v>
      </c>
      <c r="I12" s="314"/>
      <c r="M12" s="107"/>
    </row>
    <row r="13" spans="1:21">
      <c r="A13" s="294"/>
      <c r="B13" s="315"/>
      <c r="C13" s="316"/>
      <c r="D13" s="316"/>
      <c r="E13" s="316"/>
      <c r="F13" s="316"/>
      <c r="G13" s="316"/>
      <c r="H13" s="316"/>
      <c r="I13" s="316"/>
      <c r="J13" s="316"/>
      <c r="K13" s="316"/>
      <c r="L13" s="316"/>
      <c r="M13" s="317"/>
      <c r="N13" s="125"/>
    </row>
    <row r="14" spans="1:21" ht="14.1" thickBot="1">
      <c r="A14" s="279"/>
      <c r="B14" s="288"/>
      <c r="C14" s="289"/>
      <c r="D14" s="289"/>
      <c r="E14" s="289"/>
      <c r="F14" s="289"/>
      <c r="G14" s="289"/>
      <c r="H14" s="289"/>
      <c r="I14" s="289"/>
      <c r="J14" s="289"/>
      <c r="K14" s="289"/>
      <c r="L14" s="289"/>
      <c r="M14" s="290"/>
      <c r="N14" s="125"/>
    </row>
    <row r="15" spans="1:21">
      <c r="A15" s="278" t="s">
        <v>503</v>
      </c>
      <c r="B15" s="97">
        <v>1</v>
      </c>
      <c r="C15" s="97">
        <v>2</v>
      </c>
      <c r="D15" s="97">
        <v>3</v>
      </c>
      <c r="E15" s="98">
        <v>4</v>
      </c>
      <c r="F15" s="98">
        <v>5</v>
      </c>
      <c r="G15" s="98">
        <v>6</v>
      </c>
      <c r="H15" s="99">
        <v>7</v>
      </c>
      <c r="I15" s="99">
        <v>8</v>
      </c>
      <c r="J15" s="99">
        <v>9</v>
      </c>
      <c r="K15" s="100">
        <v>10</v>
      </c>
      <c r="L15" s="100">
        <v>11</v>
      </c>
      <c r="M15" s="100">
        <v>12</v>
      </c>
      <c r="N15" s="137"/>
    </row>
    <row r="16" spans="1:21" ht="17.100000000000001" thickBot="1">
      <c r="A16" s="294"/>
      <c r="B16" s="101" t="s">
        <v>504</v>
      </c>
      <c r="C16" s="101" t="s">
        <v>505</v>
      </c>
      <c r="D16" s="101" t="s">
        <v>506</v>
      </c>
      <c r="E16" s="102" t="s">
        <v>507</v>
      </c>
      <c r="F16" s="102" t="s">
        <v>508</v>
      </c>
      <c r="G16" s="102" t="s">
        <v>509</v>
      </c>
      <c r="H16" s="103" t="s">
        <v>510</v>
      </c>
      <c r="I16" s="103" t="s">
        <v>511</v>
      </c>
      <c r="J16" s="103" t="s">
        <v>512</v>
      </c>
      <c r="K16" s="104" t="s">
        <v>513</v>
      </c>
      <c r="L16" s="104" t="s">
        <v>514</v>
      </c>
      <c r="M16" s="104" t="s">
        <v>515</v>
      </c>
      <c r="N16" s="137"/>
    </row>
    <row r="17" spans="1:14" ht="23.1" customHeight="1" thickBot="1">
      <c r="A17" s="279"/>
      <c r="B17" s="112" t="e">
        <f ca="1">IF(VLOOKUP($A$2,Table1[[Practice no.]:[ 1 C02]],19,FALSE)="N/A","",VLOOKUP(VLOOKUP($A$2,Table1[[Practice no.]:[ 1 C02]],19,FALSE),List!$A$2:$B$3,2,FALSE))</f>
        <v>#VALUE!</v>
      </c>
      <c r="C17" s="112" t="e">
        <f ca="1">IF(VLOOKUP($A$2,Table1[[Practice no.]:[2 Res]],20,FALSE)="N/A","",VLOOKUP(VLOOKUP($A$2,Table1[[Practice no.]:[2 Res]],20,FALSE),List!$A$2:$B$3,2,FALSE))</f>
        <v>#VALUE!</v>
      </c>
      <c r="D17" s="112" t="e">
        <f ca="1">IF(VLOOKUP($A$2,Table1[[Practice no.]:[3 W&amp;L]],21,FALSE)="N/A","",VLOOKUP(VLOOKUP($A$2,Table1[[Practice no.]:[3 W&amp;L]],21,FALSE),List!$A$2:$B$3,2,FALSE))</f>
        <v>#VALUE!</v>
      </c>
      <c r="E17" s="112" t="e">
        <f ca="1">IF(VLOOKUP($A$2,Table1[[Practice no.]:[4 
Pol]],22,FALSE)="N/A","",VLOOKUP(VLOOKUP($A$2,Table1[[Practice no.]:[4 
Pol]],22,FALSE),List!$A$2:$B$3,2,FALSE))</f>
        <v>#VALUE!</v>
      </c>
      <c r="F17" s="112" t="e">
        <f ca="1">IF(VLOOKUP($A$2,Table1[[Practice no.]:[5 QoL]],23,FALSE)="N/A","",VLOOKUP(VLOOKUP($A$2,Table1[[Practice no.]:[5 QoL]],23,FALSE),List!$A$2:$B$3,2,FALSE))</f>
        <v>#VALUE!</v>
      </c>
      <c r="G17" s="112" t="e">
        <f ca="1">IF(VLOOKUP($A$2,Table1[[Practice no.]:[6 
Bio]],24,FALSE)="N/A","",VLOOKUP(VLOOKUP($A$2,Table1[[Practice no.]:[6 
Bio]],24,FALSE),List!$A$2:$B$3,2,FALSE))</f>
        <v>#VALUE!</v>
      </c>
      <c r="H17" s="112" t="e">
        <f ca="1">IF(VLOOKUP($A$2,Table1[[Practice no.]:[7 
Dis]],25,FALSE)="N/A","",VLOOKUP(VLOOKUP($A$2,Table1[[Practice no.]:[7 
Dis]],25,FALSE),List!$A$2:$B$3,2,FALSE))</f>
        <v>#VALUE!</v>
      </c>
      <c r="I17" s="112" t="e">
        <f ca="1">IF(VLOOKUP($A$2,Table1[[Practice no.]:[8 
Mat]],26,FALSE)="N/A","",VLOOKUP(VLOOKUP($A$2,Table1[[Practice no.]:[8 
Mat]],26,FALSE),List!$A$2:$B$3,2,FALSE))</f>
        <v>#VALUE!</v>
      </c>
      <c r="J17" s="112" t="e">
        <f ca="1">IF(VLOOKUP($A$2,Table1[[Practice no.]:[9 
Inc]],27,FALSE)="N/A","",VLOOKUP(VLOOKUP($A$2,Table1[[Practice no.]:[9 
Inc]],27,FALSE),List!$A$2:$B$3,2,FALSE))</f>
        <v>#VALUE!</v>
      </c>
      <c r="K17" s="112" t="e">
        <f ca="1">IF(VLOOKUP($A$2,Table1[[Practice no.]:[10 Con]],28,FALSE)="N/A","",VLOOKUP(VLOOKUP($A$2,Table1[[Practice no.]:[10 Con]],28,FALSE),List!$A$2:$B$3,2,FALSE))</f>
        <v>#VALUE!</v>
      </c>
      <c r="L17" s="112" t="e">
        <f ca="1">IF(VLOOKUP($A$2,Table1[[Practice no.]:[11 Saf]],29,FALSE)="N/A","",VLOOKUP(VLOOKUP($A$2,Table1[[Practice no.]:[11 Saf]],29,FALSE),List!$A$2:$B$3,2,FALSE))</f>
        <v>#VALUE!</v>
      </c>
      <c r="M17" s="112" t="e">
        <f ca="1">IF(VLOOKUP($A$2,Table1[[Practice no.]:[12 Aff]],30,FALSE)="N/A","",VLOOKUP(VLOOKUP($A$2,Table1[[Practice no.]:[12 Aff]],30,FALSE),List!$A$2:$B$3,2,FALSE))</f>
        <v>#VALUE!</v>
      </c>
      <c r="N17" s="138"/>
    </row>
    <row r="18" spans="1:14" ht="248.1" customHeight="1">
      <c r="A18" s="278" t="s">
        <v>516</v>
      </c>
      <c r="B18" s="298" t="s">
        <v>1105</v>
      </c>
      <c r="C18" s="299"/>
      <c r="D18" s="299"/>
      <c r="E18" s="299"/>
      <c r="F18" s="299"/>
      <c r="G18" s="299"/>
      <c r="H18" s="299"/>
      <c r="I18" s="299"/>
      <c r="J18" s="299"/>
      <c r="K18" s="299"/>
      <c r="L18" s="299"/>
      <c r="M18" s="300"/>
      <c r="N18" s="133"/>
    </row>
    <row r="19" spans="1:14" ht="206.1" customHeight="1" thickBot="1">
      <c r="A19" s="279"/>
      <c r="B19" s="301"/>
      <c r="C19" s="302"/>
      <c r="D19" s="302"/>
      <c r="E19" s="302"/>
      <c r="F19" s="302"/>
      <c r="G19" s="302"/>
      <c r="H19" s="302"/>
      <c r="I19" s="302"/>
      <c r="J19" s="302"/>
      <c r="K19" s="302"/>
      <c r="L19" s="302"/>
      <c r="M19" s="303"/>
      <c r="N19" s="133"/>
    </row>
    <row r="20" spans="1:14" ht="138" customHeight="1">
      <c r="A20" s="304" t="s">
        <v>518</v>
      </c>
      <c r="B20" s="120"/>
      <c r="C20" s="121"/>
      <c r="D20" s="121"/>
      <c r="E20" s="121"/>
      <c r="F20" s="121"/>
      <c r="G20" s="121"/>
      <c r="H20" s="121"/>
      <c r="I20" s="121"/>
      <c r="J20" s="121"/>
      <c r="K20" s="121"/>
      <c r="L20" s="121"/>
      <c r="M20" s="124"/>
      <c r="N20" s="134"/>
    </row>
    <row r="21" spans="1:14" ht="13.35" customHeight="1">
      <c r="A21" s="338"/>
      <c r="B21" s="390"/>
      <c r="C21" s="388"/>
      <c r="D21" s="388"/>
      <c r="E21" s="388"/>
      <c r="F21" s="388"/>
      <c r="G21" s="177"/>
      <c r="H21" s="388"/>
      <c r="I21" s="388"/>
      <c r="J21" s="388"/>
      <c r="K21" s="388"/>
      <c r="L21" s="177"/>
      <c r="M21" s="178"/>
      <c r="N21" s="127"/>
    </row>
    <row r="22" spans="1:14">
      <c r="A22" s="338"/>
      <c r="B22" s="336"/>
      <c r="C22" s="337"/>
      <c r="D22" s="337"/>
      <c r="E22" s="337"/>
      <c r="F22" s="337"/>
      <c r="G22" s="337"/>
      <c r="H22" s="119"/>
      <c r="J22" s="122"/>
      <c r="K22" s="116"/>
      <c r="L22" s="116"/>
      <c r="M22" s="117"/>
      <c r="N22" s="116"/>
    </row>
    <row r="23" spans="1:14">
      <c r="A23" s="338"/>
      <c r="B23" s="336"/>
      <c r="C23" s="337"/>
      <c r="D23" s="337"/>
      <c r="E23" s="337"/>
      <c r="F23" s="337"/>
      <c r="G23" s="337"/>
      <c r="H23" s="337"/>
      <c r="I23" s="337"/>
      <c r="J23" s="337"/>
      <c r="K23" s="337"/>
      <c r="L23" s="337"/>
      <c r="M23" s="123"/>
      <c r="N23" s="116"/>
    </row>
    <row r="24" spans="1:14">
      <c r="A24" s="338"/>
      <c r="B24" s="118"/>
      <c r="C24" s="119"/>
      <c r="D24" s="119"/>
      <c r="E24" s="119"/>
      <c r="F24" s="119"/>
      <c r="G24" s="119"/>
      <c r="H24" s="119"/>
      <c r="I24" s="119"/>
      <c r="J24" s="122"/>
      <c r="K24" s="116"/>
      <c r="L24" s="116"/>
      <c r="M24" s="117"/>
      <c r="N24" s="116"/>
    </row>
    <row r="25" spans="1:14" ht="14.1" thickBot="1">
      <c r="A25" s="305"/>
      <c r="B25" s="339"/>
      <c r="C25" s="340"/>
      <c r="D25" s="340"/>
      <c r="E25" s="340"/>
      <c r="F25" s="340"/>
      <c r="G25" s="340"/>
      <c r="H25" s="340"/>
      <c r="I25" s="340"/>
      <c r="J25" s="340"/>
      <c r="K25" s="340"/>
      <c r="L25" s="340"/>
      <c r="M25" s="176"/>
      <c r="N25" s="119"/>
    </row>
    <row r="26" spans="1:14" ht="8.85" customHeight="1" thickBot="1">
      <c r="A26" s="278" t="s">
        <v>57</v>
      </c>
      <c r="B26" s="295"/>
      <c r="C26" s="296"/>
      <c r="D26" s="296"/>
      <c r="E26" s="296"/>
      <c r="F26" s="296"/>
      <c r="G26" s="296"/>
      <c r="H26" s="296"/>
      <c r="I26" s="296"/>
      <c r="J26" s="296"/>
      <c r="K26" s="296"/>
      <c r="L26" s="296"/>
      <c r="M26" s="297"/>
      <c r="N26" s="125"/>
    </row>
    <row r="27" spans="1:14" ht="32.1" customHeight="1" thickBot="1">
      <c r="A27" s="294"/>
      <c r="C27" s="286" t="s">
        <v>42</v>
      </c>
      <c r="D27" s="287"/>
      <c r="E27" s="105" t="e">
        <f ca="1">IF(VLOOKUP($A$2,Table1[[Practice no.]:[1]],31,FALSE)="N/A","",VLOOKUP($A$2,Table1[[Practice no.]:[1]],31,FALSE))</f>
        <v>#VALUE!</v>
      </c>
      <c r="F27" s="286" t="s">
        <v>520</v>
      </c>
      <c r="G27" s="287"/>
      <c r="H27" s="105" t="e">
        <f ca="1">IF(VLOOKUP($A$2,Table1[[Practice no.]:[7]],37,FALSE)="N/A","",VLOOKUP($A$2,Table1[[Practice no.]:[7]],37,FALSE))</f>
        <v>#VALUE!</v>
      </c>
      <c r="M27" s="107"/>
    </row>
    <row r="28" spans="1:14" ht="32.1" customHeight="1" thickBot="1">
      <c r="A28" s="294"/>
      <c r="C28" s="286" t="s">
        <v>44</v>
      </c>
      <c r="D28" s="287"/>
      <c r="E28" s="105" t="e">
        <f ca="1">IF(VLOOKUP($A$2,Table1[[Practice no.]:[2]],32,FALSE)="N/A","",VLOOKUP($A$2,Table1[[Practice no.]:[2]],32,FALSE))</f>
        <v>#VALUE!</v>
      </c>
      <c r="F28" s="286" t="s">
        <v>45</v>
      </c>
      <c r="G28" s="287"/>
      <c r="H28" s="105" t="e">
        <f ca="1">IF(VLOOKUP($A$2,Table1[[Practice no.]:[8]],38,FALSE)="N/A","",VLOOKUP($A$2,Table1[[Practice no.]:[8]],38,FALSE))</f>
        <v>#VALUE!</v>
      </c>
      <c r="M28" s="107"/>
    </row>
    <row r="29" spans="1:14" ht="32.1" customHeight="1" thickBot="1">
      <c r="A29" s="294"/>
      <c r="C29" s="286" t="s">
        <v>46</v>
      </c>
      <c r="D29" s="287"/>
      <c r="E29" s="105" t="e">
        <f ca="1">IF(VLOOKUP($A$2,Table1[[Practice no.]:[3]],33,FALSE)="N/A","",VLOOKUP($A$2,Table1[[Practice no.]:[3]],33,FALSE))</f>
        <v>#VALUE!</v>
      </c>
      <c r="F29" s="286" t="s">
        <v>47</v>
      </c>
      <c r="G29" s="287"/>
      <c r="H29" s="105" t="e">
        <f ca="1">IF(VLOOKUP($A$2,Table1[[Practice no.]:[9]],39,FALSE)="N/A","",VLOOKUP($A$2,Table1[[Practice no.]:[9]],39,FALSE))</f>
        <v>#VALUE!</v>
      </c>
      <c r="M29" s="107"/>
    </row>
    <row r="30" spans="1:14" ht="32.1" customHeight="1" thickBot="1">
      <c r="A30" s="294"/>
      <c r="C30" s="286" t="s">
        <v>48</v>
      </c>
      <c r="D30" s="287"/>
      <c r="E30" s="105" t="e">
        <f ca="1">IF(VLOOKUP($A$2,Table1[[Practice no.]:[4]],34,FALSE)="N/A","",VLOOKUP($A$2,Table1[[Practice no.]:[4]],34,FALSE))</f>
        <v>#VALUE!</v>
      </c>
      <c r="F30" s="286" t="s">
        <v>49</v>
      </c>
      <c r="G30" s="287"/>
      <c r="H30" s="105" t="e">
        <f ca="1">IF(VLOOKUP($A$2,Table1[[Practice no.]:[10]],40,FALSE)="N/A","",VLOOKUP($A$2,Table1[[Practice no.]:[10]],40,FALSE))</f>
        <v>#VALUE!</v>
      </c>
      <c r="M30" s="107"/>
    </row>
    <row r="31" spans="1:14" ht="32.1" customHeight="1" thickBot="1">
      <c r="A31" s="294"/>
      <c r="C31" s="286" t="s">
        <v>50</v>
      </c>
      <c r="D31" s="287"/>
      <c r="E31" s="105" t="e">
        <f ca="1">IF(VLOOKUP($A$2,Table1[[Practice no.]:[5]],35,FALSE)="N/A","",VLOOKUP($A$2,Table1[[Practice no.]:[5]],35,FALSE))</f>
        <v>#VALUE!</v>
      </c>
      <c r="F31" s="286" t="s">
        <v>51</v>
      </c>
      <c r="G31" s="287"/>
      <c r="H31" s="105" t="e">
        <f ca="1">IF(VLOOKUP($A$2,Table1[[Practice no.]:[11]],41,FALSE)="N/A","",VLOOKUP($A$2,Table1[[Practice no.]:[11]],41,FALSE))</f>
        <v>#VALUE!</v>
      </c>
      <c r="M31" s="107"/>
    </row>
    <row r="32" spans="1:14" ht="32.1" customHeight="1" thickBot="1">
      <c r="A32" s="294"/>
      <c r="C32" s="286" t="s">
        <v>52</v>
      </c>
      <c r="D32" s="287"/>
      <c r="E32" s="105" t="e">
        <f ca="1">IF(VLOOKUP($A$2,Table1[[Practice no.]:[6]],36,FALSE)="N/A","",VLOOKUP($A$2,Table1[[Practice no.]:[6]],36,FALSE))</f>
        <v>#VALUE!</v>
      </c>
      <c r="F32" s="286" t="s">
        <v>53</v>
      </c>
      <c r="G32" s="287"/>
      <c r="H32" s="105" t="e">
        <f ca="1">IF(VLOOKUP($A$2,Table1[[Practice no.]:[12]],42,FALSE)="N/A","",VLOOKUP($A$2,Table1[[Practice no.]:[12]],42,FALSE))</f>
        <v>#VALUE!</v>
      </c>
      <c r="M32" s="107"/>
    </row>
    <row r="33" spans="1:14" ht="14.1" thickBot="1">
      <c r="A33" s="279"/>
      <c r="B33" s="288"/>
      <c r="C33" s="289"/>
      <c r="D33" s="289"/>
      <c r="E33" s="289"/>
      <c r="F33" s="289"/>
      <c r="G33" s="289"/>
      <c r="H33" s="289"/>
      <c r="I33" s="289"/>
      <c r="J33" s="289"/>
      <c r="K33" s="289"/>
      <c r="L33" s="289"/>
      <c r="M33" s="290"/>
      <c r="N33" s="125"/>
    </row>
    <row r="34" spans="1:14" ht="252.75" customHeight="1" thickBot="1">
      <c r="A34" s="92" t="s">
        <v>521</v>
      </c>
      <c r="B34" s="291"/>
      <c r="C34" s="292"/>
      <c r="D34" s="292"/>
      <c r="E34" s="292"/>
      <c r="F34" s="292"/>
      <c r="G34" s="292"/>
      <c r="H34" s="292"/>
      <c r="I34" s="292"/>
      <c r="J34" s="292"/>
      <c r="K34" s="292"/>
      <c r="L34" s="292"/>
      <c r="M34" s="293"/>
      <c r="N34" s="122"/>
    </row>
    <row r="35" spans="1:14" ht="80.849999999999994" customHeight="1">
      <c r="A35" s="278" t="s">
        <v>523</v>
      </c>
      <c r="B35" s="394" t="s">
        <v>1106</v>
      </c>
      <c r="C35" s="362"/>
      <c r="D35" s="362"/>
      <c r="E35" s="362"/>
      <c r="F35" s="362"/>
      <c r="G35" s="362"/>
      <c r="H35" s="362"/>
      <c r="I35" s="362"/>
      <c r="J35" s="362"/>
      <c r="K35" s="362"/>
      <c r="L35" s="362"/>
      <c r="M35" s="363"/>
      <c r="N35" s="133"/>
    </row>
    <row r="36" spans="1:14" ht="224.85" customHeight="1" thickBot="1">
      <c r="A36" s="279"/>
      <c r="B36" s="364"/>
      <c r="C36" s="365"/>
      <c r="D36" s="365"/>
      <c r="E36" s="365"/>
      <c r="F36" s="365"/>
      <c r="G36" s="365"/>
      <c r="H36" s="365"/>
      <c r="I36" s="365"/>
      <c r="J36" s="365"/>
      <c r="K36" s="365"/>
      <c r="L36" s="365"/>
      <c r="M36" s="366"/>
      <c r="N36" s="133"/>
    </row>
  </sheetData>
  <sheetProtection sheet="1" objects="1" scenarios="1"/>
  <mergeCells count="49">
    <mergeCell ref="B2:M2"/>
    <mergeCell ref="O2:Q2"/>
    <mergeCell ref="S2:U2"/>
    <mergeCell ref="B3:M3"/>
    <mergeCell ref="A4:A14"/>
    <mergeCell ref="B4:M4"/>
    <mergeCell ref="C5:D6"/>
    <mergeCell ref="C7:D8"/>
    <mergeCell ref="F7:G7"/>
    <mergeCell ref="F8:G8"/>
    <mergeCell ref="C9:D10"/>
    <mergeCell ref="G9:H9"/>
    <mergeCell ref="G10:H10"/>
    <mergeCell ref="C11:D12"/>
    <mergeCell ref="F11:G11"/>
    <mergeCell ref="H11:I11"/>
    <mergeCell ref="F12:G12"/>
    <mergeCell ref="H12:I12"/>
    <mergeCell ref="B13:M13"/>
    <mergeCell ref="B14:M14"/>
    <mergeCell ref="A15:A17"/>
    <mergeCell ref="C29:D29"/>
    <mergeCell ref="B33:M33"/>
    <mergeCell ref="A18:A19"/>
    <mergeCell ref="B18:M19"/>
    <mergeCell ref="H23:L23"/>
    <mergeCell ref="B25:G25"/>
    <mergeCell ref="H25:L25"/>
    <mergeCell ref="A20:A25"/>
    <mergeCell ref="B21:F21"/>
    <mergeCell ref="H21:K21"/>
    <mergeCell ref="B22:G22"/>
    <mergeCell ref="B23:G23"/>
    <mergeCell ref="B34:M34"/>
    <mergeCell ref="A35:A36"/>
    <mergeCell ref="B35:M36"/>
    <mergeCell ref="F29:G29"/>
    <mergeCell ref="C30:D30"/>
    <mergeCell ref="F30:G30"/>
    <mergeCell ref="C31:D31"/>
    <mergeCell ref="F31:G31"/>
    <mergeCell ref="C32:D32"/>
    <mergeCell ref="F32:G32"/>
    <mergeCell ref="A26:A33"/>
    <mergeCell ref="B26:M26"/>
    <mergeCell ref="C27:D27"/>
    <mergeCell ref="F27:G27"/>
    <mergeCell ref="C28:D28"/>
    <mergeCell ref="F28:G28"/>
  </mergeCells>
  <pageMargins left="0.7" right="0.7" top="0.75" bottom="0.75" header="0.3" footer="0.3"/>
  <headerFooter>
    <oddFooter>&amp;C_x000D_&amp;1#&amp;"Calibri"&amp;8&amp;K000000 INTERNAL. This information is accessible to ADB Management and staff. It may be shared outside ADB with appropriate permission.</oddFooter>
  </headerFooter>
</worksheet>
</file>

<file path=xl/worksheets/sheet1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FF53A30-5E90-49B9-A72C-51994F74D88B}">
  <sheetPr codeName="Sheet114"/>
  <dimension ref="A1:U36"/>
  <sheetViews>
    <sheetView zoomScale="70" zoomScaleNormal="70" workbookViewId="0">
      <pane ySplit="2" topLeftCell="A26" activePane="bottomLeft" state="frozen"/>
      <selection pane="bottomLeft" activeCell="A2" sqref="A2"/>
      <selection activeCell="A2" sqref="A2"/>
    </sheetView>
  </sheetViews>
  <sheetFormatPr defaultColWidth="8.85546875" defaultRowHeight="12.95"/>
  <cols>
    <col min="1" max="1" width="15.28515625" style="106" customWidth="1"/>
    <col min="2" max="13" width="11.85546875" style="106" customWidth="1"/>
    <col min="14" max="14" width="5.140625" style="106" customWidth="1"/>
    <col min="15" max="16" width="8.85546875" style="106"/>
    <col min="17" max="17" width="8.85546875" style="106" customWidth="1"/>
    <col min="18" max="18" width="2.28515625" style="106" customWidth="1"/>
    <col min="19" max="16384" width="8.85546875" style="106"/>
  </cols>
  <sheetData>
    <row r="1" spans="1:21" ht="14.1" thickBot="1"/>
    <row r="2" spans="1:21" ht="32.1" customHeight="1" thickBot="1">
      <c r="A2" s="89" t="e" cm="1">
        <f t="array" aca="1" ref="A2" ca="1">MID(CELL("filename",A2),FIND("]",CELL("filename",A2))+1,255)</f>
        <v>#VALUE!</v>
      </c>
      <c r="B2" s="318" t="e">
        <f ca="1">IF(VLOOKUP(A2,'Raw Data'!C6:D154,2,FALSE)="","",VLOOKUP(A2,'Raw Data'!C6:D154,2,FALSE))</f>
        <v>#VALUE!</v>
      </c>
      <c r="C2" s="319"/>
      <c r="D2" s="319"/>
      <c r="E2" s="319"/>
      <c r="F2" s="319"/>
      <c r="G2" s="319"/>
      <c r="H2" s="319"/>
      <c r="I2" s="319"/>
      <c r="J2" s="319"/>
      <c r="K2" s="319"/>
      <c r="L2" s="319"/>
      <c r="M2" s="320"/>
      <c r="N2" s="136"/>
      <c r="O2" s="386" t="str">
        <f>HYPERLINK("#'National level'!A15","Back to National level sheet")</f>
        <v>Back to National level sheet</v>
      </c>
      <c r="P2" s="321"/>
      <c r="Q2" s="321"/>
      <c r="S2" s="387" t="str">
        <f>HYPERLINK("#'Project level'!A21","Back to Project level sheet")</f>
        <v>Back to Project level sheet</v>
      </c>
      <c r="T2" s="387"/>
      <c r="U2" s="387"/>
    </row>
    <row r="3" spans="1:21" ht="218.85" customHeight="1" thickBot="1">
      <c r="A3" s="90" t="s">
        <v>500</v>
      </c>
      <c r="B3" s="323" t="s">
        <v>1107</v>
      </c>
      <c r="C3" s="324"/>
      <c r="D3" s="324"/>
      <c r="E3" s="324"/>
      <c r="F3" s="324"/>
      <c r="G3" s="324"/>
      <c r="H3" s="324"/>
      <c r="I3" s="324"/>
      <c r="J3" s="324"/>
      <c r="K3" s="324"/>
      <c r="L3" s="324"/>
      <c r="M3" s="325"/>
      <c r="N3" s="122"/>
    </row>
    <row r="4" spans="1:21" ht="14.1" thickBot="1">
      <c r="A4" s="278" t="s">
        <v>502</v>
      </c>
      <c r="B4" s="295"/>
      <c r="C4" s="296"/>
      <c r="D4" s="296"/>
      <c r="E4" s="296"/>
      <c r="F4" s="296"/>
      <c r="G4" s="296"/>
      <c r="H4" s="296"/>
      <c r="I4" s="296"/>
      <c r="J4" s="296"/>
      <c r="K4" s="296"/>
      <c r="L4" s="296"/>
      <c r="M4" s="297"/>
      <c r="N4" s="125"/>
    </row>
    <row r="5" spans="1:21" ht="26.85" customHeight="1" thickBot="1">
      <c r="A5" s="294"/>
      <c r="C5" s="326" t="s">
        <v>77</v>
      </c>
      <c r="D5" s="327"/>
      <c r="E5" s="93" t="s">
        <v>78</v>
      </c>
      <c r="F5" s="93" t="s">
        <v>79</v>
      </c>
      <c r="G5" s="93" t="s">
        <v>80</v>
      </c>
      <c r="H5" s="93" t="s">
        <v>81</v>
      </c>
      <c r="I5" s="93" t="s">
        <v>82</v>
      </c>
      <c r="M5" s="107"/>
    </row>
    <row r="6" spans="1:21" ht="15" thickBot="1">
      <c r="A6" s="294"/>
      <c r="C6" s="328"/>
      <c r="D6" s="329"/>
      <c r="E6" s="94" t="e">
        <f ca="1">IF(VLOOKUP($A$2,Table1[[Practice no.]:[Mt]],3,FALSE)="N/A","",VLOOKUP($A$2,Table1[[Practice no.]:[Mt]],3,FALSE))</f>
        <v>#VALUE!</v>
      </c>
      <c r="F6" s="94" t="e">
        <f ca="1">IF(VLOOKUP($A$2,Table1[[Practice no.]:[F]],4,FALSE)="N/A","",VLOOKUP($A$2,Table1[[Practice no.]:[F]],4,FALSE))</f>
        <v>#VALUE!</v>
      </c>
      <c r="G6" s="94" t="e">
        <f ca="1">IF(VLOOKUP($A$2,Table1[[Practice no.]:[A]],5,FALSE)="N/A","",VLOOKUP($A$2,Table1[[Practice no.]:[A]],5,FALSE))</f>
        <v>#VALUE!</v>
      </c>
      <c r="H6" s="94" t="e">
        <f ca="1">IF(VLOOKUP($A$2,Table1[[Practice no.]:[T]],6,FALSE)="N/A","",VLOOKUP($A$2,Table1[[Practice no.]:[T]],6,FALSE))</f>
        <v>#VALUE!</v>
      </c>
      <c r="I6" s="94" t="e">
        <f ca="1">IF(VLOOKUP($A$2,Table1[[Practice no.]:[PI]],7,FALSE)="N/A","",VLOOKUP($A$2,Table1[[Practice no.]:[PI]],7,FALSE))</f>
        <v>#VALUE!</v>
      </c>
      <c r="M6" s="107"/>
    </row>
    <row r="7" spans="1:21" ht="26.85" customHeight="1" thickBot="1">
      <c r="A7" s="294"/>
      <c r="C7" s="326" t="s">
        <v>83</v>
      </c>
      <c r="D7" s="327"/>
      <c r="E7" s="95" t="s">
        <v>84</v>
      </c>
      <c r="F7" s="330" t="s">
        <v>85</v>
      </c>
      <c r="G7" s="331"/>
      <c r="H7" s="95" t="s">
        <v>86</v>
      </c>
      <c r="I7" s="95" t="s">
        <v>87</v>
      </c>
      <c r="M7" s="107"/>
    </row>
    <row r="8" spans="1:21" ht="15" thickBot="1">
      <c r="A8" s="294"/>
      <c r="C8" s="328"/>
      <c r="D8" s="329"/>
      <c r="E8" s="94" t="e">
        <f ca="1">IF(VLOOKUP($A$2,Table1[[Practice no.]:[LR]],8,FALSE)="N/A","",VLOOKUP(A$2,Table1[[Practice no.]:[LR]],8,FALSE))</f>
        <v>#VALUE!</v>
      </c>
      <c r="F8" s="311" t="e">
        <f ca="1">IF(VLOOKUP($A$2,Table1[[Practice no.]:[PH]],9,FALSE)="N/A","",VLOOKUP($A$2,Table1[[Practice no.]:[PH]],9,FALSE))</f>
        <v>#VALUE!</v>
      </c>
      <c r="G8" s="312"/>
      <c r="H8" s="94" t="e">
        <f ca="1">IF(VLOOKUP($A$2,Table1[[Practice no.]:[EH]],10,FALSE)="N/A","",VLOOKUP($A$2,Table1[[Practice no.]:[EH]],10,FALSE))</f>
        <v>#VALUE!</v>
      </c>
      <c r="I8" s="94" t="e">
        <f ca="1">IF(VLOOKUP($A$2,Table1[[Practice no.]:[UR]],11,FALSE)="N/A","",VLOOKUP($A$2,Table1[[Practice no.]:[UR]],11,FALSE))</f>
        <v>#VALUE!</v>
      </c>
      <c r="M8" s="107"/>
    </row>
    <row r="9" spans="1:21" ht="26.85" customHeight="1" thickBot="1">
      <c r="A9" s="294"/>
      <c r="C9" s="332" t="s">
        <v>88</v>
      </c>
      <c r="D9" s="333"/>
      <c r="E9" s="95" t="s">
        <v>89</v>
      </c>
      <c r="F9" s="95" t="s">
        <v>90</v>
      </c>
      <c r="G9" s="330" t="s">
        <v>91</v>
      </c>
      <c r="H9" s="331"/>
      <c r="I9" s="95" t="s">
        <v>92</v>
      </c>
      <c r="M9" s="107"/>
    </row>
    <row r="10" spans="1:21" ht="15" thickBot="1">
      <c r="A10" s="294"/>
      <c r="C10" s="334"/>
      <c r="D10" s="335"/>
      <c r="E10" s="94" t="e">
        <f ca="1">IF(VLOOKUP($A$2,Table1[[Practice no.]:[P]],12,FALSE)="N/A","",VLOOKUP($A$2,Table1[[Practice no.]:[P]],12,FALSE))</f>
        <v>#VALUE!</v>
      </c>
      <c r="F10" s="94" t="e">
        <f ca="1">IF(VLOOKUP($A$2,Table1[[Practice no.]:[D]],13,FALSE)="N/A","",VLOOKUP($A$2,Table1[[Practice no.]:[D]],13,FALSE))</f>
        <v>#VALUE!</v>
      </c>
      <c r="G10" s="313" t="e">
        <f ca="1">IF(VLOOKUP($A$2,Table1[[Practice no.]:[C]],14,FALSE)="N/A","",VLOOKUP($A$2,Table1[[Practice no.]:[C]],14,FALSE))</f>
        <v>#VALUE!</v>
      </c>
      <c r="H10" s="314"/>
      <c r="I10" s="96" t="e">
        <f ca="1">IF(VLOOKUP($A$2,Table1[[Practice no.]:[M]],15,FALSE)="N/A","",VLOOKUP($A$2,Table1[[Practice no.]:[M]],15,FALSE))</f>
        <v>#VALUE!</v>
      </c>
      <c r="M10" s="107"/>
    </row>
    <row r="11" spans="1:21" ht="14.1" customHeight="1" thickBot="1">
      <c r="A11" s="294"/>
      <c r="C11" s="332" t="s">
        <v>93</v>
      </c>
      <c r="D11" s="333"/>
      <c r="E11" s="95" t="s">
        <v>94</v>
      </c>
      <c r="F11" s="330" t="s">
        <v>95</v>
      </c>
      <c r="G11" s="331"/>
      <c r="H11" s="330" t="s">
        <v>96</v>
      </c>
      <c r="I11" s="331"/>
      <c r="M11" s="107"/>
    </row>
    <row r="12" spans="1:21" ht="15" thickBot="1">
      <c r="A12" s="294"/>
      <c r="C12" s="334"/>
      <c r="D12" s="335"/>
      <c r="E12" s="94" t="e">
        <f ca="1">IF(VLOOKUP($A$2,Table1[[Practice no.]:[In]],16,FALSE)="N/A","",VLOOKUP($A$2,Table1[[Practice no.]:[In]],16,FALSE))</f>
        <v>#VALUE!</v>
      </c>
      <c r="F12" s="311" t="e">
        <f ca="1">IF(VLOOKUP($A$2,Table1[[Practice no.]:[Pr]],17,FALSE)="N/A","",VLOOKUP($A$2,Table1[[Practice no.]:[Pr]],17,FALSE))</f>
        <v>#VALUE!</v>
      </c>
      <c r="G12" s="312"/>
      <c r="H12" s="313" t="e">
        <f ca="1">IF(VLOOKUP($A$2,Table1[[Practice no.]:[Tr]],18,FALSE)="N/A","",VLOOKUP($A$2,Table1[[Practice no.]:[Tr]],18,FALSE))</f>
        <v>#VALUE!</v>
      </c>
      <c r="I12" s="314"/>
      <c r="M12" s="107"/>
    </row>
    <row r="13" spans="1:21">
      <c r="A13" s="294"/>
      <c r="B13" s="315"/>
      <c r="C13" s="316"/>
      <c r="D13" s="316"/>
      <c r="E13" s="316"/>
      <c r="F13" s="316"/>
      <c r="G13" s="316"/>
      <c r="H13" s="316"/>
      <c r="I13" s="316"/>
      <c r="J13" s="316"/>
      <c r="K13" s="316"/>
      <c r="L13" s="316"/>
      <c r="M13" s="317"/>
      <c r="N13" s="125"/>
    </row>
    <row r="14" spans="1:21" ht="14.1" thickBot="1">
      <c r="A14" s="279"/>
      <c r="B14" s="288"/>
      <c r="C14" s="289"/>
      <c r="D14" s="289"/>
      <c r="E14" s="289"/>
      <c r="F14" s="289"/>
      <c r="G14" s="289"/>
      <c r="H14" s="289"/>
      <c r="I14" s="289"/>
      <c r="J14" s="289"/>
      <c r="K14" s="289"/>
      <c r="L14" s="289"/>
      <c r="M14" s="290"/>
      <c r="N14" s="125"/>
    </row>
    <row r="15" spans="1:21">
      <c r="A15" s="278" t="s">
        <v>503</v>
      </c>
      <c r="B15" s="97">
        <v>1</v>
      </c>
      <c r="C15" s="97">
        <v>2</v>
      </c>
      <c r="D15" s="97">
        <v>3</v>
      </c>
      <c r="E15" s="98">
        <v>4</v>
      </c>
      <c r="F15" s="98">
        <v>5</v>
      </c>
      <c r="G15" s="98">
        <v>6</v>
      </c>
      <c r="H15" s="99">
        <v>7</v>
      </c>
      <c r="I15" s="99">
        <v>8</v>
      </c>
      <c r="J15" s="99">
        <v>9</v>
      </c>
      <c r="K15" s="100">
        <v>10</v>
      </c>
      <c r="L15" s="100">
        <v>11</v>
      </c>
      <c r="M15" s="100">
        <v>12</v>
      </c>
      <c r="N15" s="137"/>
    </row>
    <row r="16" spans="1:21" ht="17.100000000000001" thickBot="1">
      <c r="A16" s="294"/>
      <c r="B16" s="101" t="s">
        <v>504</v>
      </c>
      <c r="C16" s="101" t="s">
        <v>505</v>
      </c>
      <c r="D16" s="101" t="s">
        <v>506</v>
      </c>
      <c r="E16" s="102" t="s">
        <v>507</v>
      </c>
      <c r="F16" s="102" t="s">
        <v>508</v>
      </c>
      <c r="G16" s="102" t="s">
        <v>509</v>
      </c>
      <c r="H16" s="103" t="s">
        <v>510</v>
      </c>
      <c r="I16" s="103" t="s">
        <v>511</v>
      </c>
      <c r="J16" s="103" t="s">
        <v>512</v>
      </c>
      <c r="K16" s="104" t="s">
        <v>513</v>
      </c>
      <c r="L16" s="104" t="s">
        <v>514</v>
      </c>
      <c r="M16" s="104" t="s">
        <v>515</v>
      </c>
      <c r="N16" s="137"/>
    </row>
    <row r="17" spans="1:14" ht="23.1" customHeight="1" thickBot="1">
      <c r="A17" s="279"/>
      <c r="B17" s="112" t="e">
        <f ca="1">IF(VLOOKUP($A$2,Table1[[Practice no.]:[ 1 C02]],19,FALSE)="N/A","",VLOOKUP(VLOOKUP($A$2,Table1[[Practice no.]:[ 1 C02]],19,FALSE),List!$A$2:$B$3,2,FALSE))</f>
        <v>#VALUE!</v>
      </c>
      <c r="C17" s="112" t="e">
        <f ca="1">IF(VLOOKUP($A$2,Table1[[Practice no.]:[2 Res]],20,FALSE)="N/A","",VLOOKUP(VLOOKUP($A$2,Table1[[Practice no.]:[2 Res]],20,FALSE),List!$A$2:$B$3,2,FALSE))</f>
        <v>#VALUE!</v>
      </c>
      <c r="D17" s="112" t="e">
        <f ca="1">IF(VLOOKUP($A$2,Table1[[Practice no.]:[3 W&amp;L]],21,FALSE)="N/A","",VLOOKUP(VLOOKUP($A$2,Table1[[Practice no.]:[3 W&amp;L]],21,FALSE),List!$A$2:$B$3,2,FALSE))</f>
        <v>#VALUE!</v>
      </c>
      <c r="E17" s="112" t="e">
        <f ca="1">IF(VLOOKUP($A$2,Table1[[Practice no.]:[4 
Pol]],22,FALSE)="N/A","",VLOOKUP(VLOOKUP($A$2,Table1[[Practice no.]:[4 
Pol]],22,FALSE),List!$A$2:$B$3,2,FALSE))</f>
        <v>#VALUE!</v>
      </c>
      <c r="F17" s="112" t="e">
        <f ca="1">IF(VLOOKUP($A$2,Table1[[Practice no.]:[5 QoL]],23,FALSE)="N/A","",VLOOKUP(VLOOKUP($A$2,Table1[[Practice no.]:[5 QoL]],23,FALSE),List!$A$2:$B$3,2,FALSE))</f>
        <v>#VALUE!</v>
      </c>
      <c r="G17" s="112" t="e">
        <f ca="1">IF(VLOOKUP($A$2,Table1[[Practice no.]:[6 
Bio]],24,FALSE)="N/A","",VLOOKUP(VLOOKUP($A$2,Table1[[Practice no.]:[6 
Bio]],24,FALSE),List!$A$2:$B$3,2,FALSE))</f>
        <v>#VALUE!</v>
      </c>
      <c r="H17" s="112" t="e">
        <f ca="1">IF(VLOOKUP($A$2,Table1[[Practice no.]:[7 
Dis]],25,FALSE)="N/A","",VLOOKUP(VLOOKUP($A$2,Table1[[Practice no.]:[7 
Dis]],25,FALSE),List!$A$2:$B$3,2,FALSE))</f>
        <v>#VALUE!</v>
      </c>
      <c r="I17" s="112" t="e">
        <f ca="1">IF(VLOOKUP($A$2,Table1[[Practice no.]:[8 
Mat]],26,FALSE)="N/A","",VLOOKUP(VLOOKUP($A$2,Table1[[Practice no.]:[8 
Mat]],26,FALSE),List!$A$2:$B$3,2,FALSE))</f>
        <v>#VALUE!</v>
      </c>
      <c r="J17" s="112" t="e">
        <f ca="1">IF(VLOOKUP($A$2,Table1[[Practice no.]:[9 
Inc]],27,FALSE)="N/A","",VLOOKUP(VLOOKUP($A$2,Table1[[Practice no.]:[9 
Inc]],27,FALSE),List!$A$2:$B$3,2,FALSE))</f>
        <v>#VALUE!</v>
      </c>
      <c r="K17" s="112" t="e">
        <f ca="1">IF(VLOOKUP($A$2,Table1[[Practice no.]:[10 Con]],28,FALSE)="N/A","",VLOOKUP(VLOOKUP($A$2,Table1[[Practice no.]:[10 Con]],28,FALSE),List!$A$2:$B$3,2,FALSE))</f>
        <v>#VALUE!</v>
      </c>
      <c r="L17" s="112" t="e">
        <f ca="1">IF(VLOOKUP($A$2,Table1[[Practice no.]:[11 Saf]],29,FALSE)="N/A","",VLOOKUP(VLOOKUP($A$2,Table1[[Practice no.]:[11 Saf]],29,FALSE),List!$A$2:$B$3,2,FALSE))</f>
        <v>#VALUE!</v>
      </c>
      <c r="M17" s="112" t="e">
        <f ca="1">IF(VLOOKUP($A$2,Table1[[Practice no.]:[12 Aff]],30,FALSE)="N/A","",VLOOKUP(VLOOKUP($A$2,Table1[[Practice no.]:[12 Aff]],30,FALSE),List!$A$2:$B$3,2,FALSE))</f>
        <v>#VALUE!</v>
      </c>
      <c r="N17" s="138"/>
    </row>
    <row r="18" spans="1:14" ht="248.1" customHeight="1">
      <c r="A18" s="278" t="s">
        <v>516</v>
      </c>
      <c r="B18" s="298" t="s">
        <v>1108</v>
      </c>
      <c r="C18" s="299"/>
      <c r="D18" s="299"/>
      <c r="E18" s="299"/>
      <c r="F18" s="299"/>
      <c r="G18" s="299"/>
      <c r="H18" s="299"/>
      <c r="I18" s="299"/>
      <c r="J18" s="299"/>
      <c r="K18" s="299"/>
      <c r="L18" s="299"/>
      <c r="M18" s="300"/>
      <c r="N18" s="133"/>
    </row>
    <row r="19" spans="1:14" ht="206.1" customHeight="1" thickBot="1">
      <c r="A19" s="279"/>
      <c r="B19" s="301"/>
      <c r="C19" s="302"/>
      <c r="D19" s="302"/>
      <c r="E19" s="302"/>
      <c r="F19" s="302"/>
      <c r="G19" s="302"/>
      <c r="H19" s="302"/>
      <c r="I19" s="302"/>
      <c r="J19" s="302"/>
      <c r="K19" s="302"/>
      <c r="L19" s="302"/>
      <c r="M19" s="303"/>
      <c r="N19" s="133"/>
    </row>
    <row r="20" spans="1:14" ht="284.85000000000002" customHeight="1">
      <c r="A20" s="304" t="s">
        <v>518</v>
      </c>
      <c r="B20" s="120"/>
      <c r="C20" s="121"/>
      <c r="D20" s="121"/>
      <c r="E20" s="121"/>
      <c r="F20" s="121"/>
      <c r="G20" s="121"/>
      <c r="H20" s="121"/>
      <c r="I20" s="121"/>
      <c r="J20" s="121"/>
      <c r="K20" s="121"/>
      <c r="L20" s="121"/>
      <c r="M20" s="124"/>
      <c r="N20" s="134"/>
    </row>
    <row r="21" spans="1:14">
      <c r="A21" s="338"/>
      <c r="B21" s="390" t="s">
        <v>1109</v>
      </c>
      <c r="C21" s="388"/>
      <c r="D21" s="388"/>
      <c r="E21" s="388"/>
      <c r="F21" s="388"/>
      <c r="G21" s="388"/>
      <c r="H21" s="388"/>
      <c r="I21" s="388"/>
      <c r="J21" s="388"/>
      <c r="K21" s="388"/>
      <c r="L21" s="177"/>
      <c r="M21" s="178"/>
      <c r="N21" s="127"/>
    </row>
    <row r="22" spans="1:14">
      <c r="A22" s="338"/>
      <c r="B22" s="336"/>
      <c r="C22" s="337"/>
      <c r="D22" s="337"/>
      <c r="E22" s="337"/>
      <c r="F22" s="337"/>
      <c r="G22" s="337"/>
      <c r="H22" s="119"/>
      <c r="J22" s="122"/>
      <c r="K22" s="116"/>
      <c r="L22" s="116"/>
      <c r="M22" s="117"/>
      <c r="N22" s="116"/>
    </row>
    <row r="23" spans="1:14">
      <c r="A23" s="338"/>
      <c r="B23" s="336"/>
      <c r="C23" s="337"/>
      <c r="D23" s="337"/>
      <c r="E23" s="337"/>
      <c r="F23" s="337"/>
      <c r="G23" s="337"/>
      <c r="H23" s="337"/>
      <c r="I23" s="337"/>
      <c r="J23" s="337"/>
      <c r="K23" s="337"/>
      <c r="L23" s="337"/>
      <c r="M23" s="123"/>
      <c r="N23" s="116"/>
    </row>
    <row r="24" spans="1:14">
      <c r="A24" s="338"/>
      <c r="B24" s="118"/>
      <c r="C24" s="119"/>
      <c r="D24" s="119"/>
      <c r="E24" s="119"/>
      <c r="F24" s="119"/>
      <c r="G24" s="119"/>
      <c r="H24" s="119"/>
      <c r="I24" s="119"/>
      <c r="J24" s="122"/>
      <c r="K24" s="116"/>
      <c r="L24" s="116"/>
      <c r="M24" s="117"/>
      <c r="N24" s="116"/>
    </row>
    <row r="25" spans="1:14" ht="14.1" thickBot="1">
      <c r="A25" s="305"/>
      <c r="B25" s="339"/>
      <c r="C25" s="340"/>
      <c r="D25" s="340"/>
      <c r="E25" s="340"/>
      <c r="F25" s="340"/>
      <c r="G25" s="340"/>
      <c r="H25" s="340"/>
      <c r="I25" s="340"/>
      <c r="J25" s="340"/>
      <c r="K25" s="340"/>
      <c r="L25" s="340"/>
      <c r="M25" s="176"/>
      <c r="N25" s="119"/>
    </row>
    <row r="26" spans="1:14" ht="8.85" customHeight="1" thickBot="1">
      <c r="A26" s="278" t="s">
        <v>57</v>
      </c>
      <c r="B26" s="295"/>
      <c r="C26" s="296"/>
      <c r="D26" s="296"/>
      <c r="E26" s="296"/>
      <c r="F26" s="296"/>
      <c r="G26" s="296"/>
      <c r="H26" s="296"/>
      <c r="I26" s="296"/>
      <c r="J26" s="296"/>
      <c r="K26" s="296"/>
      <c r="L26" s="296"/>
      <c r="M26" s="297"/>
      <c r="N26" s="125"/>
    </row>
    <row r="27" spans="1:14" ht="32.1" customHeight="1" thickBot="1">
      <c r="A27" s="294"/>
      <c r="C27" s="286" t="s">
        <v>42</v>
      </c>
      <c r="D27" s="287"/>
      <c r="E27" s="105" t="e">
        <f ca="1">IF(VLOOKUP($A$2,Table1[[Practice no.]:[1]],31,FALSE)="N/A","",VLOOKUP($A$2,Table1[[Practice no.]:[1]],31,FALSE))</f>
        <v>#VALUE!</v>
      </c>
      <c r="F27" s="286" t="s">
        <v>520</v>
      </c>
      <c r="G27" s="287"/>
      <c r="H27" s="105" t="e">
        <f ca="1">IF(VLOOKUP($A$2,Table1[[Practice no.]:[7]],37,FALSE)="N/A","",VLOOKUP($A$2,Table1[[Practice no.]:[7]],37,FALSE))</f>
        <v>#VALUE!</v>
      </c>
      <c r="M27" s="107"/>
    </row>
    <row r="28" spans="1:14" ht="32.1" customHeight="1" thickBot="1">
      <c r="A28" s="294"/>
      <c r="C28" s="286" t="s">
        <v>44</v>
      </c>
      <c r="D28" s="287"/>
      <c r="E28" s="105" t="e">
        <f ca="1">IF(VLOOKUP($A$2,Table1[[Practice no.]:[2]],32,FALSE)="N/A","",VLOOKUP($A$2,Table1[[Practice no.]:[2]],32,FALSE))</f>
        <v>#VALUE!</v>
      </c>
      <c r="F28" s="286" t="s">
        <v>45</v>
      </c>
      <c r="G28" s="287"/>
      <c r="H28" s="105" t="e">
        <f ca="1">IF(VLOOKUP($A$2,Table1[[Practice no.]:[8]],38,FALSE)="N/A","",VLOOKUP($A$2,Table1[[Practice no.]:[8]],38,FALSE))</f>
        <v>#VALUE!</v>
      </c>
      <c r="M28" s="107"/>
    </row>
    <row r="29" spans="1:14" ht="32.1" customHeight="1" thickBot="1">
      <c r="A29" s="294"/>
      <c r="C29" s="286" t="s">
        <v>46</v>
      </c>
      <c r="D29" s="287"/>
      <c r="E29" s="105" t="e">
        <f ca="1">IF(VLOOKUP($A$2,Table1[[Practice no.]:[3]],33,FALSE)="N/A","",VLOOKUP($A$2,Table1[[Practice no.]:[3]],33,FALSE))</f>
        <v>#VALUE!</v>
      </c>
      <c r="F29" s="286" t="s">
        <v>47</v>
      </c>
      <c r="G29" s="287"/>
      <c r="H29" s="105" t="e">
        <f ca="1">IF(VLOOKUP($A$2,Table1[[Practice no.]:[9]],39,FALSE)="N/A","",VLOOKUP($A$2,Table1[[Practice no.]:[9]],39,FALSE))</f>
        <v>#VALUE!</v>
      </c>
      <c r="M29" s="107"/>
    </row>
    <row r="30" spans="1:14" ht="32.1" customHeight="1" thickBot="1">
      <c r="A30" s="294"/>
      <c r="C30" s="286" t="s">
        <v>48</v>
      </c>
      <c r="D30" s="287"/>
      <c r="E30" s="105" t="e">
        <f ca="1">IF(VLOOKUP($A$2,Table1[[Practice no.]:[4]],34,FALSE)="N/A","",VLOOKUP($A$2,Table1[[Practice no.]:[4]],34,FALSE))</f>
        <v>#VALUE!</v>
      </c>
      <c r="F30" s="286" t="s">
        <v>49</v>
      </c>
      <c r="G30" s="287"/>
      <c r="H30" s="105" t="e">
        <f ca="1">IF(VLOOKUP($A$2,Table1[[Practice no.]:[10]],40,FALSE)="N/A","",VLOOKUP($A$2,Table1[[Practice no.]:[10]],40,FALSE))</f>
        <v>#VALUE!</v>
      </c>
      <c r="M30" s="107"/>
    </row>
    <row r="31" spans="1:14" ht="32.1" customHeight="1" thickBot="1">
      <c r="A31" s="294"/>
      <c r="C31" s="286" t="s">
        <v>50</v>
      </c>
      <c r="D31" s="287"/>
      <c r="E31" s="105" t="e">
        <f ca="1">IF(VLOOKUP($A$2,Table1[[Practice no.]:[5]],35,FALSE)="N/A","",VLOOKUP($A$2,Table1[[Practice no.]:[5]],35,FALSE))</f>
        <v>#VALUE!</v>
      </c>
      <c r="F31" s="286" t="s">
        <v>51</v>
      </c>
      <c r="G31" s="287"/>
      <c r="H31" s="105" t="e">
        <f ca="1">IF(VLOOKUP($A$2,Table1[[Practice no.]:[11]],41,FALSE)="N/A","",VLOOKUP($A$2,Table1[[Practice no.]:[11]],41,FALSE))</f>
        <v>#VALUE!</v>
      </c>
      <c r="M31" s="107"/>
    </row>
    <row r="32" spans="1:14" ht="32.1" customHeight="1" thickBot="1">
      <c r="A32" s="294"/>
      <c r="C32" s="286" t="s">
        <v>52</v>
      </c>
      <c r="D32" s="287"/>
      <c r="E32" s="105" t="e">
        <f ca="1">IF(VLOOKUP($A$2,Table1[[Practice no.]:[6]],36,FALSE)="N/A","",VLOOKUP($A$2,Table1[[Practice no.]:[6]],36,FALSE))</f>
        <v>#VALUE!</v>
      </c>
      <c r="F32" s="286" t="s">
        <v>53</v>
      </c>
      <c r="G32" s="287"/>
      <c r="H32" s="105" t="e">
        <f ca="1">IF(VLOOKUP($A$2,Table1[[Practice no.]:[12]],42,FALSE)="N/A","",VLOOKUP($A$2,Table1[[Practice no.]:[12]],42,FALSE))</f>
        <v>#VALUE!</v>
      </c>
      <c r="M32" s="107"/>
    </row>
    <row r="33" spans="1:14" ht="14.1" thickBot="1">
      <c r="A33" s="279"/>
      <c r="B33" s="288"/>
      <c r="C33" s="289"/>
      <c r="D33" s="289"/>
      <c r="E33" s="289"/>
      <c r="F33" s="289"/>
      <c r="G33" s="289"/>
      <c r="H33" s="289"/>
      <c r="I33" s="289"/>
      <c r="J33" s="289"/>
      <c r="K33" s="289"/>
      <c r="L33" s="289"/>
      <c r="M33" s="290"/>
      <c r="N33" s="125"/>
    </row>
    <row r="34" spans="1:14" ht="252.75" customHeight="1" thickBot="1">
      <c r="A34" s="92" t="s">
        <v>521</v>
      </c>
      <c r="B34" s="291" t="s">
        <v>1110</v>
      </c>
      <c r="C34" s="292"/>
      <c r="D34" s="292"/>
      <c r="E34" s="292"/>
      <c r="F34" s="292"/>
      <c r="G34" s="292"/>
      <c r="H34" s="292"/>
      <c r="I34" s="292"/>
      <c r="J34" s="292"/>
      <c r="K34" s="292"/>
      <c r="L34" s="292"/>
      <c r="M34" s="293"/>
      <c r="N34" s="122"/>
    </row>
    <row r="35" spans="1:14" ht="80.849999999999994" customHeight="1">
      <c r="A35" s="278" t="s">
        <v>523</v>
      </c>
      <c r="B35" s="394" t="s">
        <v>1111</v>
      </c>
      <c r="C35" s="362"/>
      <c r="D35" s="362"/>
      <c r="E35" s="362"/>
      <c r="F35" s="362"/>
      <c r="G35" s="362"/>
      <c r="H35" s="362"/>
      <c r="I35" s="362"/>
      <c r="J35" s="362"/>
      <c r="K35" s="362"/>
      <c r="L35" s="362"/>
      <c r="M35" s="363"/>
      <c r="N35" s="133"/>
    </row>
    <row r="36" spans="1:14" ht="224.85" customHeight="1" thickBot="1">
      <c r="A36" s="279"/>
      <c r="B36" s="364"/>
      <c r="C36" s="365"/>
      <c r="D36" s="365"/>
      <c r="E36" s="365"/>
      <c r="F36" s="365"/>
      <c r="G36" s="365"/>
      <c r="H36" s="365"/>
      <c r="I36" s="365"/>
      <c r="J36" s="365"/>
      <c r="K36" s="365"/>
      <c r="L36" s="365"/>
      <c r="M36" s="366"/>
      <c r="N36" s="133"/>
    </row>
  </sheetData>
  <sheetProtection sheet="1" objects="1" scenarios="1"/>
  <mergeCells count="48">
    <mergeCell ref="B2:M2"/>
    <mergeCell ref="O2:Q2"/>
    <mergeCell ref="S2:U2"/>
    <mergeCell ref="B3:M3"/>
    <mergeCell ref="A4:A14"/>
    <mergeCell ref="B4:M4"/>
    <mergeCell ref="C5:D6"/>
    <mergeCell ref="C7:D8"/>
    <mergeCell ref="F7:G7"/>
    <mergeCell ref="F8:G8"/>
    <mergeCell ref="C9:D10"/>
    <mergeCell ref="G9:H9"/>
    <mergeCell ref="G10:H10"/>
    <mergeCell ref="C11:D12"/>
    <mergeCell ref="F11:G11"/>
    <mergeCell ref="H11:I11"/>
    <mergeCell ref="F12:G12"/>
    <mergeCell ref="H12:I12"/>
    <mergeCell ref="C29:D29"/>
    <mergeCell ref="B13:M13"/>
    <mergeCell ref="B14:M14"/>
    <mergeCell ref="B26:M26"/>
    <mergeCell ref="C27:D27"/>
    <mergeCell ref="F27:G27"/>
    <mergeCell ref="C28:D28"/>
    <mergeCell ref="F28:G28"/>
    <mergeCell ref="A15:A17"/>
    <mergeCell ref="A18:A19"/>
    <mergeCell ref="B18:M19"/>
    <mergeCell ref="A20:A25"/>
    <mergeCell ref="B22:G22"/>
    <mergeCell ref="B23:G23"/>
    <mergeCell ref="B33:M33"/>
    <mergeCell ref="B34:M34"/>
    <mergeCell ref="A35:A36"/>
    <mergeCell ref="B35:M36"/>
    <mergeCell ref="B21:K21"/>
    <mergeCell ref="F29:G29"/>
    <mergeCell ref="C30:D30"/>
    <mergeCell ref="F30:G30"/>
    <mergeCell ref="C31:D31"/>
    <mergeCell ref="F31:G31"/>
    <mergeCell ref="C32:D32"/>
    <mergeCell ref="F32:G32"/>
    <mergeCell ref="H23:L23"/>
    <mergeCell ref="B25:G25"/>
    <mergeCell ref="H25:L25"/>
    <mergeCell ref="A26:A33"/>
  </mergeCells>
  <pageMargins left="0.7" right="0.7" top="0.75" bottom="0.75" header="0.3" footer="0.3"/>
  <headerFooter>
    <oddFooter>&amp;C_x000D_&amp;1#&amp;"Calibri"&amp;8&amp;K000000 INTERNAL. This information is accessible to ADB Management and staff. It may be shared outside ADB with appropriate permission.</oddFooter>
  </headerFooter>
  <drawing r:id="rId1"/>
</worksheet>
</file>

<file path=xl/worksheets/sheet1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C2D2684-E33B-4201-A7BA-9294400AFD3A}">
  <sheetPr codeName="Sheet115"/>
  <dimension ref="A1:U36"/>
  <sheetViews>
    <sheetView zoomScale="70" zoomScaleNormal="70" workbookViewId="0">
      <pane ySplit="2" topLeftCell="A34" activePane="bottomLeft" state="frozen"/>
      <selection pane="bottomLeft" activeCell="A2" sqref="A2"/>
      <selection activeCell="A2" sqref="A2"/>
    </sheetView>
  </sheetViews>
  <sheetFormatPr defaultColWidth="8.85546875" defaultRowHeight="12.95"/>
  <cols>
    <col min="1" max="1" width="15.28515625" style="106" customWidth="1"/>
    <col min="2" max="13" width="11.85546875" style="106" customWidth="1"/>
    <col min="14" max="14" width="5.140625" style="106" customWidth="1"/>
    <col min="15" max="16" width="8.85546875" style="106"/>
    <col min="17" max="17" width="8.85546875" style="106" customWidth="1"/>
    <col min="18" max="18" width="2.28515625" style="106" customWidth="1"/>
    <col min="19" max="16384" width="8.85546875" style="106"/>
  </cols>
  <sheetData>
    <row r="1" spans="1:21" ht="14.1" thickBot="1"/>
    <row r="2" spans="1:21" ht="32.1" customHeight="1" thickBot="1">
      <c r="A2" s="89" t="e" cm="1">
        <f t="array" aca="1" ref="A2" ca="1">MID(CELL("filename",A2),FIND("]",CELL("filename",A2))+1,255)</f>
        <v>#VALUE!</v>
      </c>
      <c r="B2" s="318" t="e">
        <f ca="1">IF(VLOOKUP(A2,'Raw Data'!C6:D154,2,FALSE)="","",VLOOKUP(A2,'Raw Data'!C6:D154,2,FALSE))</f>
        <v>#VALUE!</v>
      </c>
      <c r="C2" s="319"/>
      <c r="D2" s="319"/>
      <c r="E2" s="319"/>
      <c r="F2" s="319"/>
      <c r="G2" s="319"/>
      <c r="H2" s="319"/>
      <c r="I2" s="319"/>
      <c r="J2" s="319"/>
      <c r="K2" s="319"/>
      <c r="L2" s="319"/>
      <c r="M2" s="320"/>
      <c r="N2" s="136"/>
      <c r="O2" s="386" t="str">
        <f>HYPERLINK("#'National level'!A15","Back to National level sheet")</f>
        <v>Back to National level sheet</v>
      </c>
      <c r="P2" s="321"/>
      <c r="Q2" s="321"/>
      <c r="S2" s="387" t="str">
        <f>HYPERLINK("#'Project level'!A21","Back to Project level sheet")</f>
        <v>Back to Project level sheet</v>
      </c>
      <c r="T2" s="387"/>
      <c r="U2" s="387"/>
    </row>
    <row r="3" spans="1:21" ht="218.85" customHeight="1" thickBot="1">
      <c r="A3" s="90" t="s">
        <v>500</v>
      </c>
      <c r="B3" s="323" t="s">
        <v>1112</v>
      </c>
      <c r="C3" s="324"/>
      <c r="D3" s="324"/>
      <c r="E3" s="324"/>
      <c r="F3" s="324"/>
      <c r="G3" s="324"/>
      <c r="H3" s="324"/>
      <c r="I3" s="324"/>
      <c r="J3" s="324"/>
      <c r="K3" s="324"/>
      <c r="L3" s="324"/>
      <c r="M3" s="325"/>
      <c r="N3" s="122"/>
    </row>
    <row r="4" spans="1:21" ht="14.1" thickBot="1">
      <c r="A4" s="278" t="s">
        <v>502</v>
      </c>
      <c r="B4" s="295"/>
      <c r="C4" s="296"/>
      <c r="D4" s="296"/>
      <c r="E4" s="296"/>
      <c r="F4" s="296"/>
      <c r="G4" s="296"/>
      <c r="H4" s="296"/>
      <c r="I4" s="296"/>
      <c r="J4" s="296"/>
      <c r="K4" s="296"/>
      <c r="L4" s="296"/>
      <c r="M4" s="297"/>
      <c r="N4" s="125"/>
    </row>
    <row r="5" spans="1:21" ht="26.85" customHeight="1" thickBot="1">
      <c r="A5" s="294"/>
      <c r="C5" s="326" t="s">
        <v>77</v>
      </c>
      <c r="D5" s="327"/>
      <c r="E5" s="93" t="s">
        <v>78</v>
      </c>
      <c r="F5" s="93" t="s">
        <v>79</v>
      </c>
      <c r="G5" s="93" t="s">
        <v>80</v>
      </c>
      <c r="H5" s="93" t="s">
        <v>81</v>
      </c>
      <c r="I5" s="93" t="s">
        <v>82</v>
      </c>
      <c r="M5" s="107"/>
    </row>
    <row r="6" spans="1:21" ht="15" thickBot="1">
      <c r="A6" s="294"/>
      <c r="C6" s="328"/>
      <c r="D6" s="329"/>
      <c r="E6" s="94" t="e">
        <f ca="1">IF(VLOOKUP($A$2,Table1[[Practice no.]:[Mt]],3,FALSE)="N/A","",VLOOKUP($A$2,Table1[[Practice no.]:[Mt]],3,FALSE))</f>
        <v>#VALUE!</v>
      </c>
      <c r="F6" s="94" t="e">
        <f ca="1">IF(VLOOKUP($A$2,Table1[[Practice no.]:[F]],4,FALSE)="N/A","",VLOOKUP($A$2,Table1[[Practice no.]:[F]],4,FALSE))</f>
        <v>#VALUE!</v>
      </c>
      <c r="G6" s="94" t="e">
        <f ca="1">IF(VLOOKUP($A$2,Table1[[Practice no.]:[A]],5,FALSE)="N/A","",VLOOKUP($A$2,Table1[[Practice no.]:[A]],5,FALSE))</f>
        <v>#VALUE!</v>
      </c>
      <c r="H6" s="94" t="e">
        <f ca="1">IF(VLOOKUP($A$2,Table1[[Practice no.]:[T]],6,FALSE)="N/A","",VLOOKUP($A$2,Table1[[Practice no.]:[T]],6,FALSE))</f>
        <v>#VALUE!</v>
      </c>
      <c r="I6" s="94" t="e">
        <f ca="1">IF(VLOOKUP($A$2,Table1[[Practice no.]:[PI]],7,FALSE)="N/A","",VLOOKUP($A$2,Table1[[Practice no.]:[PI]],7,FALSE))</f>
        <v>#VALUE!</v>
      </c>
      <c r="M6" s="107"/>
    </row>
    <row r="7" spans="1:21" ht="26.85" customHeight="1" thickBot="1">
      <c r="A7" s="294"/>
      <c r="C7" s="326" t="s">
        <v>83</v>
      </c>
      <c r="D7" s="327"/>
      <c r="E7" s="95" t="s">
        <v>84</v>
      </c>
      <c r="F7" s="330" t="s">
        <v>85</v>
      </c>
      <c r="G7" s="331"/>
      <c r="H7" s="95" t="s">
        <v>86</v>
      </c>
      <c r="I7" s="95" t="s">
        <v>87</v>
      </c>
      <c r="M7" s="107"/>
    </row>
    <row r="8" spans="1:21" ht="15" thickBot="1">
      <c r="A8" s="294"/>
      <c r="C8" s="328"/>
      <c r="D8" s="329"/>
      <c r="E8" s="94" t="e">
        <f ca="1">IF(VLOOKUP($A$2,Table1[[Practice no.]:[LR]],8,FALSE)="N/A","",VLOOKUP(A$2,Table1[[Practice no.]:[LR]],8,FALSE))</f>
        <v>#VALUE!</v>
      </c>
      <c r="F8" s="311" t="e">
        <f ca="1">IF(VLOOKUP($A$2,Table1[[Practice no.]:[PH]],9,FALSE)="N/A","",VLOOKUP($A$2,Table1[[Practice no.]:[PH]],9,FALSE))</f>
        <v>#VALUE!</v>
      </c>
      <c r="G8" s="312"/>
      <c r="H8" s="94" t="e">
        <f ca="1">IF(VLOOKUP($A$2,Table1[[Practice no.]:[EH]],10,FALSE)="N/A","",VLOOKUP($A$2,Table1[[Practice no.]:[EH]],10,FALSE))</f>
        <v>#VALUE!</v>
      </c>
      <c r="I8" s="94" t="e">
        <f ca="1">IF(VLOOKUP($A$2,Table1[[Practice no.]:[UR]],11,FALSE)="N/A","",VLOOKUP($A$2,Table1[[Practice no.]:[UR]],11,FALSE))</f>
        <v>#VALUE!</v>
      </c>
      <c r="M8" s="107"/>
    </row>
    <row r="9" spans="1:21" ht="26.85" customHeight="1" thickBot="1">
      <c r="A9" s="294"/>
      <c r="C9" s="332" t="s">
        <v>88</v>
      </c>
      <c r="D9" s="333"/>
      <c r="E9" s="95" t="s">
        <v>89</v>
      </c>
      <c r="F9" s="95" t="s">
        <v>90</v>
      </c>
      <c r="G9" s="330" t="s">
        <v>91</v>
      </c>
      <c r="H9" s="331"/>
      <c r="I9" s="95" t="s">
        <v>92</v>
      </c>
      <c r="M9" s="107"/>
    </row>
    <row r="10" spans="1:21" ht="15" thickBot="1">
      <c r="A10" s="294"/>
      <c r="C10" s="334"/>
      <c r="D10" s="335"/>
      <c r="E10" s="94" t="e">
        <f ca="1">IF(VLOOKUP($A$2,Table1[[Practice no.]:[P]],12,FALSE)="N/A","",VLOOKUP($A$2,Table1[[Practice no.]:[P]],12,FALSE))</f>
        <v>#VALUE!</v>
      </c>
      <c r="F10" s="94" t="e">
        <f ca="1">IF(VLOOKUP($A$2,Table1[[Practice no.]:[D]],13,FALSE)="N/A","",VLOOKUP($A$2,Table1[[Practice no.]:[D]],13,FALSE))</f>
        <v>#VALUE!</v>
      </c>
      <c r="G10" s="313" t="e">
        <f ca="1">IF(VLOOKUP($A$2,Table1[[Practice no.]:[C]],14,FALSE)="N/A","",VLOOKUP($A$2,Table1[[Practice no.]:[C]],14,FALSE))</f>
        <v>#VALUE!</v>
      </c>
      <c r="H10" s="314"/>
      <c r="I10" s="96" t="e">
        <f ca="1">IF(VLOOKUP($A$2,Table1[[Practice no.]:[M]],15,FALSE)="N/A","",VLOOKUP($A$2,Table1[[Practice no.]:[M]],15,FALSE))</f>
        <v>#VALUE!</v>
      </c>
      <c r="M10" s="107"/>
    </row>
    <row r="11" spans="1:21" ht="14.1" customHeight="1" thickBot="1">
      <c r="A11" s="294"/>
      <c r="C11" s="332" t="s">
        <v>93</v>
      </c>
      <c r="D11" s="333"/>
      <c r="E11" s="95" t="s">
        <v>94</v>
      </c>
      <c r="F11" s="330" t="s">
        <v>95</v>
      </c>
      <c r="G11" s="331"/>
      <c r="H11" s="330" t="s">
        <v>96</v>
      </c>
      <c r="I11" s="331"/>
      <c r="M11" s="107"/>
    </row>
    <row r="12" spans="1:21" ht="15" thickBot="1">
      <c r="A12" s="294"/>
      <c r="C12" s="334"/>
      <c r="D12" s="335"/>
      <c r="E12" s="94" t="e">
        <f ca="1">IF(VLOOKUP($A$2,Table1[[Practice no.]:[In]],16,FALSE)="N/A","",VLOOKUP($A$2,Table1[[Practice no.]:[In]],16,FALSE))</f>
        <v>#VALUE!</v>
      </c>
      <c r="F12" s="311" t="e">
        <f ca="1">IF(VLOOKUP($A$2,Table1[[Practice no.]:[Pr]],17,FALSE)="N/A","",VLOOKUP($A$2,Table1[[Practice no.]:[Pr]],17,FALSE))</f>
        <v>#VALUE!</v>
      </c>
      <c r="G12" s="312"/>
      <c r="H12" s="313" t="e">
        <f ca="1">IF(VLOOKUP($A$2,Table1[[Practice no.]:[Tr]],18,FALSE)="N/A","",VLOOKUP($A$2,Table1[[Practice no.]:[Tr]],18,FALSE))</f>
        <v>#VALUE!</v>
      </c>
      <c r="I12" s="314"/>
      <c r="M12" s="107"/>
    </row>
    <row r="13" spans="1:21">
      <c r="A13" s="294"/>
      <c r="B13" s="315"/>
      <c r="C13" s="316"/>
      <c r="D13" s="316"/>
      <c r="E13" s="316"/>
      <c r="F13" s="316"/>
      <c r="G13" s="316"/>
      <c r="H13" s="316"/>
      <c r="I13" s="316"/>
      <c r="J13" s="316"/>
      <c r="K13" s="316"/>
      <c r="L13" s="316"/>
      <c r="M13" s="317"/>
      <c r="N13" s="125"/>
    </row>
    <row r="14" spans="1:21" ht="14.1" thickBot="1">
      <c r="A14" s="279"/>
      <c r="B14" s="288"/>
      <c r="C14" s="289"/>
      <c r="D14" s="289"/>
      <c r="E14" s="289"/>
      <c r="F14" s="289"/>
      <c r="G14" s="289"/>
      <c r="H14" s="289"/>
      <c r="I14" s="289"/>
      <c r="J14" s="289"/>
      <c r="K14" s="289"/>
      <c r="L14" s="289"/>
      <c r="M14" s="290"/>
      <c r="N14" s="125"/>
    </row>
    <row r="15" spans="1:21">
      <c r="A15" s="278" t="s">
        <v>503</v>
      </c>
      <c r="B15" s="97">
        <v>1</v>
      </c>
      <c r="C15" s="97">
        <v>2</v>
      </c>
      <c r="D15" s="97">
        <v>3</v>
      </c>
      <c r="E15" s="98">
        <v>4</v>
      </c>
      <c r="F15" s="98">
        <v>5</v>
      </c>
      <c r="G15" s="98">
        <v>6</v>
      </c>
      <c r="H15" s="99">
        <v>7</v>
      </c>
      <c r="I15" s="99">
        <v>8</v>
      </c>
      <c r="J15" s="99">
        <v>9</v>
      </c>
      <c r="K15" s="100">
        <v>10</v>
      </c>
      <c r="L15" s="100">
        <v>11</v>
      </c>
      <c r="M15" s="100">
        <v>12</v>
      </c>
      <c r="N15" s="137"/>
    </row>
    <row r="16" spans="1:21" ht="17.100000000000001" thickBot="1">
      <c r="A16" s="294"/>
      <c r="B16" s="101" t="s">
        <v>504</v>
      </c>
      <c r="C16" s="101" t="s">
        <v>505</v>
      </c>
      <c r="D16" s="101" t="s">
        <v>506</v>
      </c>
      <c r="E16" s="102" t="s">
        <v>507</v>
      </c>
      <c r="F16" s="102" t="s">
        <v>508</v>
      </c>
      <c r="G16" s="102" t="s">
        <v>509</v>
      </c>
      <c r="H16" s="103" t="s">
        <v>510</v>
      </c>
      <c r="I16" s="103" t="s">
        <v>511</v>
      </c>
      <c r="J16" s="103" t="s">
        <v>512</v>
      </c>
      <c r="K16" s="104" t="s">
        <v>513</v>
      </c>
      <c r="L16" s="104" t="s">
        <v>514</v>
      </c>
      <c r="M16" s="104" t="s">
        <v>515</v>
      </c>
      <c r="N16" s="137"/>
    </row>
    <row r="17" spans="1:14" ht="23.1" customHeight="1" thickBot="1">
      <c r="A17" s="279"/>
      <c r="B17" s="112" t="e">
        <f ca="1">IF(VLOOKUP($A$2,Table1[[Practice no.]:[ 1 C02]],19,FALSE)="N/A","",VLOOKUP(VLOOKUP($A$2,Table1[[Practice no.]:[ 1 C02]],19,FALSE),List!$A$2:$B$3,2,FALSE))</f>
        <v>#VALUE!</v>
      </c>
      <c r="C17" s="112" t="e">
        <f ca="1">IF(VLOOKUP($A$2,Table1[[Practice no.]:[2 Res]],20,FALSE)="N/A","",VLOOKUP(VLOOKUP($A$2,Table1[[Practice no.]:[2 Res]],20,FALSE),List!$A$2:$B$3,2,FALSE))</f>
        <v>#VALUE!</v>
      </c>
      <c r="D17" s="112" t="e">
        <f ca="1">IF(VLOOKUP($A$2,Table1[[Practice no.]:[3 W&amp;L]],21,FALSE)="N/A","",VLOOKUP(VLOOKUP($A$2,Table1[[Practice no.]:[3 W&amp;L]],21,FALSE),List!$A$2:$B$3,2,FALSE))</f>
        <v>#VALUE!</v>
      </c>
      <c r="E17" s="112" t="e">
        <f ca="1">IF(VLOOKUP($A$2,Table1[[Practice no.]:[4 
Pol]],22,FALSE)="N/A","",VLOOKUP(VLOOKUP($A$2,Table1[[Practice no.]:[4 
Pol]],22,FALSE),List!$A$2:$B$3,2,FALSE))</f>
        <v>#VALUE!</v>
      </c>
      <c r="F17" s="112" t="e">
        <f ca="1">IF(VLOOKUP($A$2,Table1[[Practice no.]:[5 QoL]],23,FALSE)="N/A","",VLOOKUP(VLOOKUP($A$2,Table1[[Practice no.]:[5 QoL]],23,FALSE),List!$A$2:$B$3,2,FALSE))</f>
        <v>#VALUE!</v>
      </c>
      <c r="G17" s="112" t="e">
        <f ca="1">IF(VLOOKUP($A$2,Table1[[Practice no.]:[6 
Bio]],24,FALSE)="N/A","",VLOOKUP(VLOOKUP($A$2,Table1[[Practice no.]:[6 
Bio]],24,FALSE),List!$A$2:$B$3,2,FALSE))</f>
        <v>#VALUE!</v>
      </c>
      <c r="H17" s="112" t="e">
        <f ca="1">IF(VLOOKUP($A$2,Table1[[Practice no.]:[7 
Dis]],25,FALSE)="N/A","",VLOOKUP(VLOOKUP($A$2,Table1[[Practice no.]:[7 
Dis]],25,FALSE),List!$A$2:$B$3,2,FALSE))</f>
        <v>#VALUE!</v>
      </c>
      <c r="I17" s="112" t="e">
        <f ca="1">IF(VLOOKUP($A$2,Table1[[Practice no.]:[8 
Mat]],26,FALSE)="N/A","",VLOOKUP(VLOOKUP($A$2,Table1[[Practice no.]:[8 
Mat]],26,FALSE),List!$A$2:$B$3,2,FALSE))</f>
        <v>#VALUE!</v>
      </c>
      <c r="J17" s="112" t="e">
        <f ca="1">IF(VLOOKUP($A$2,Table1[[Practice no.]:[9 
Inc]],27,FALSE)="N/A","",VLOOKUP(VLOOKUP($A$2,Table1[[Practice no.]:[9 
Inc]],27,FALSE),List!$A$2:$B$3,2,FALSE))</f>
        <v>#VALUE!</v>
      </c>
      <c r="K17" s="112" t="e">
        <f ca="1">IF(VLOOKUP($A$2,Table1[[Practice no.]:[10 Con]],28,FALSE)="N/A","",VLOOKUP(VLOOKUP($A$2,Table1[[Practice no.]:[10 Con]],28,FALSE),List!$A$2:$B$3,2,FALSE))</f>
        <v>#VALUE!</v>
      </c>
      <c r="L17" s="112" t="e">
        <f ca="1">IF(VLOOKUP($A$2,Table1[[Practice no.]:[11 Saf]],29,FALSE)="N/A","",VLOOKUP(VLOOKUP($A$2,Table1[[Practice no.]:[11 Saf]],29,FALSE),List!$A$2:$B$3,2,FALSE))</f>
        <v>#VALUE!</v>
      </c>
      <c r="M17" s="112" t="e">
        <f ca="1">IF(VLOOKUP($A$2,Table1[[Practice no.]:[12 Aff]],30,FALSE)="N/A","",VLOOKUP(VLOOKUP($A$2,Table1[[Practice no.]:[12 Aff]],30,FALSE),List!$A$2:$B$3,2,FALSE))</f>
        <v>#VALUE!</v>
      </c>
      <c r="N17" s="138"/>
    </row>
    <row r="18" spans="1:14" ht="248.1" customHeight="1">
      <c r="A18" s="278" t="s">
        <v>516</v>
      </c>
      <c r="B18" s="298" t="s">
        <v>1113</v>
      </c>
      <c r="C18" s="299"/>
      <c r="D18" s="299"/>
      <c r="E18" s="299"/>
      <c r="F18" s="299"/>
      <c r="G18" s="299"/>
      <c r="H18" s="299"/>
      <c r="I18" s="299"/>
      <c r="J18" s="299"/>
      <c r="K18" s="299"/>
      <c r="L18" s="299"/>
      <c r="M18" s="300"/>
      <c r="N18" s="133"/>
    </row>
    <row r="19" spans="1:14" ht="206.1" customHeight="1" thickBot="1">
      <c r="A19" s="279"/>
      <c r="B19" s="301"/>
      <c r="C19" s="302"/>
      <c r="D19" s="302"/>
      <c r="E19" s="302"/>
      <c r="F19" s="302"/>
      <c r="G19" s="302"/>
      <c r="H19" s="302"/>
      <c r="I19" s="302"/>
      <c r="J19" s="302"/>
      <c r="K19" s="302"/>
      <c r="L19" s="302"/>
      <c r="M19" s="303"/>
      <c r="N19" s="133"/>
    </row>
    <row r="20" spans="1:14" ht="140.1" customHeight="1">
      <c r="A20" s="304" t="s">
        <v>518</v>
      </c>
      <c r="B20" s="120"/>
      <c r="C20" s="121"/>
      <c r="D20" s="121"/>
      <c r="E20" s="121"/>
      <c r="F20" s="121"/>
      <c r="G20" s="121"/>
      <c r="H20" s="121"/>
      <c r="I20" s="121"/>
      <c r="J20" s="121"/>
      <c r="K20" s="121"/>
      <c r="L20" s="121"/>
      <c r="M20" s="124"/>
      <c r="N20" s="134"/>
    </row>
    <row r="21" spans="1:14">
      <c r="A21" s="338"/>
      <c r="B21" s="390" t="s">
        <v>1114</v>
      </c>
      <c r="C21" s="388"/>
      <c r="D21" s="388"/>
      <c r="E21" s="177"/>
      <c r="F21" s="177"/>
      <c r="G21" s="177"/>
      <c r="H21" s="177"/>
      <c r="I21" s="177"/>
      <c r="J21" s="177"/>
      <c r="K21" s="177"/>
      <c r="L21" s="177"/>
      <c r="M21" s="178"/>
      <c r="N21" s="127"/>
    </row>
    <row r="22" spans="1:14">
      <c r="A22" s="338"/>
      <c r="B22" s="336"/>
      <c r="C22" s="337"/>
      <c r="D22" s="337"/>
      <c r="E22" s="337"/>
      <c r="F22" s="337"/>
      <c r="G22" s="337"/>
      <c r="H22" s="119"/>
      <c r="J22" s="122"/>
      <c r="K22" s="116"/>
      <c r="L22" s="116"/>
      <c r="M22" s="117"/>
      <c r="N22" s="116"/>
    </row>
    <row r="23" spans="1:14">
      <c r="A23" s="338"/>
      <c r="B23" s="336"/>
      <c r="C23" s="337"/>
      <c r="D23" s="337"/>
      <c r="E23" s="337"/>
      <c r="F23" s="337"/>
      <c r="G23" s="337"/>
      <c r="H23" s="337"/>
      <c r="I23" s="337"/>
      <c r="J23" s="337"/>
      <c r="K23" s="337"/>
      <c r="L23" s="337"/>
      <c r="M23" s="123"/>
      <c r="N23" s="116"/>
    </row>
    <row r="24" spans="1:14">
      <c r="A24" s="338"/>
      <c r="B24" s="118"/>
      <c r="C24" s="119"/>
      <c r="D24" s="119"/>
      <c r="E24" s="119"/>
      <c r="F24" s="119"/>
      <c r="G24" s="119"/>
      <c r="H24" s="119"/>
      <c r="I24" s="119"/>
      <c r="J24" s="122"/>
      <c r="K24" s="116"/>
      <c r="L24" s="116"/>
      <c r="M24" s="117"/>
      <c r="N24" s="116"/>
    </row>
    <row r="25" spans="1:14" ht="14.1" thickBot="1">
      <c r="A25" s="305"/>
      <c r="B25" s="339"/>
      <c r="C25" s="340"/>
      <c r="D25" s="340"/>
      <c r="E25" s="340"/>
      <c r="F25" s="340"/>
      <c r="G25" s="340"/>
      <c r="H25" s="340"/>
      <c r="I25" s="340"/>
      <c r="J25" s="340"/>
      <c r="K25" s="340"/>
      <c r="L25" s="340"/>
      <c r="M25" s="176"/>
      <c r="N25" s="119"/>
    </row>
    <row r="26" spans="1:14" ht="8.85" customHeight="1" thickBot="1">
      <c r="A26" s="278" t="s">
        <v>57</v>
      </c>
      <c r="B26" s="295"/>
      <c r="C26" s="296"/>
      <c r="D26" s="296"/>
      <c r="E26" s="296"/>
      <c r="F26" s="296"/>
      <c r="G26" s="296"/>
      <c r="H26" s="296"/>
      <c r="I26" s="296"/>
      <c r="J26" s="296"/>
      <c r="K26" s="296"/>
      <c r="L26" s="296"/>
      <c r="M26" s="297"/>
      <c r="N26" s="125"/>
    </row>
    <row r="27" spans="1:14" ht="32.1" customHeight="1" thickBot="1">
      <c r="A27" s="294"/>
      <c r="C27" s="286" t="s">
        <v>42</v>
      </c>
      <c r="D27" s="287"/>
      <c r="E27" s="105" t="e">
        <f ca="1">IF(VLOOKUP($A$2,Table1[[Practice no.]:[1]],31,FALSE)="N/A","",VLOOKUP($A$2,Table1[[Practice no.]:[1]],31,FALSE))</f>
        <v>#VALUE!</v>
      </c>
      <c r="F27" s="286" t="s">
        <v>520</v>
      </c>
      <c r="G27" s="287"/>
      <c r="H27" s="105" t="e">
        <f ca="1">IF(VLOOKUP($A$2,Table1[[Practice no.]:[7]],37,FALSE)="N/A","",VLOOKUP($A$2,Table1[[Practice no.]:[7]],37,FALSE))</f>
        <v>#VALUE!</v>
      </c>
      <c r="M27" s="107"/>
    </row>
    <row r="28" spans="1:14" ht="32.1" customHeight="1" thickBot="1">
      <c r="A28" s="294"/>
      <c r="C28" s="286" t="s">
        <v>44</v>
      </c>
      <c r="D28" s="287"/>
      <c r="E28" s="105" t="e">
        <f ca="1">IF(VLOOKUP($A$2,Table1[[Practice no.]:[2]],32,FALSE)="N/A","",VLOOKUP($A$2,Table1[[Practice no.]:[2]],32,FALSE))</f>
        <v>#VALUE!</v>
      </c>
      <c r="F28" s="286" t="s">
        <v>45</v>
      </c>
      <c r="G28" s="287"/>
      <c r="H28" s="105" t="e">
        <f ca="1">IF(VLOOKUP($A$2,Table1[[Practice no.]:[8]],38,FALSE)="N/A","",VLOOKUP($A$2,Table1[[Practice no.]:[8]],38,FALSE))</f>
        <v>#VALUE!</v>
      </c>
      <c r="M28" s="107"/>
    </row>
    <row r="29" spans="1:14" ht="32.1" customHeight="1" thickBot="1">
      <c r="A29" s="294"/>
      <c r="C29" s="286" t="s">
        <v>46</v>
      </c>
      <c r="D29" s="287"/>
      <c r="E29" s="105" t="e">
        <f ca="1">IF(VLOOKUP($A$2,Table1[[Practice no.]:[3]],33,FALSE)="N/A","",VLOOKUP($A$2,Table1[[Practice no.]:[3]],33,FALSE))</f>
        <v>#VALUE!</v>
      </c>
      <c r="F29" s="286" t="s">
        <v>47</v>
      </c>
      <c r="G29" s="287"/>
      <c r="H29" s="105" t="e">
        <f ca="1">IF(VLOOKUP($A$2,Table1[[Practice no.]:[9]],39,FALSE)="N/A","",VLOOKUP($A$2,Table1[[Practice no.]:[9]],39,FALSE))</f>
        <v>#VALUE!</v>
      </c>
      <c r="M29" s="107"/>
    </row>
    <row r="30" spans="1:14" ht="32.1" customHeight="1" thickBot="1">
      <c r="A30" s="294"/>
      <c r="C30" s="286" t="s">
        <v>48</v>
      </c>
      <c r="D30" s="287"/>
      <c r="E30" s="105" t="e">
        <f ca="1">IF(VLOOKUP($A$2,Table1[[Practice no.]:[4]],34,FALSE)="N/A","",VLOOKUP($A$2,Table1[[Practice no.]:[4]],34,FALSE))</f>
        <v>#VALUE!</v>
      </c>
      <c r="F30" s="286" t="s">
        <v>49</v>
      </c>
      <c r="G30" s="287"/>
      <c r="H30" s="105" t="e">
        <f ca="1">IF(VLOOKUP($A$2,Table1[[Practice no.]:[10]],40,FALSE)="N/A","",VLOOKUP($A$2,Table1[[Practice no.]:[10]],40,FALSE))</f>
        <v>#VALUE!</v>
      </c>
      <c r="M30" s="107"/>
    </row>
    <row r="31" spans="1:14" ht="32.1" customHeight="1" thickBot="1">
      <c r="A31" s="294"/>
      <c r="C31" s="286" t="s">
        <v>50</v>
      </c>
      <c r="D31" s="287"/>
      <c r="E31" s="105" t="e">
        <f ca="1">IF(VLOOKUP($A$2,Table1[[Practice no.]:[5]],35,FALSE)="N/A","",VLOOKUP($A$2,Table1[[Practice no.]:[5]],35,FALSE))</f>
        <v>#VALUE!</v>
      </c>
      <c r="F31" s="286" t="s">
        <v>51</v>
      </c>
      <c r="G31" s="287"/>
      <c r="H31" s="105" t="e">
        <f ca="1">IF(VLOOKUP($A$2,Table1[[Practice no.]:[11]],41,FALSE)="N/A","",VLOOKUP($A$2,Table1[[Practice no.]:[11]],41,FALSE))</f>
        <v>#VALUE!</v>
      </c>
      <c r="M31" s="107"/>
    </row>
    <row r="32" spans="1:14" ht="32.1" customHeight="1" thickBot="1">
      <c r="A32" s="294"/>
      <c r="C32" s="286" t="s">
        <v>52</v>
      </c>
      <c r="D32" s="287"/>
      <c r="E32" s="105" t="e">
        <f ca="1">IF(VLOOKUP($A$2,Table1[[Practice no.]:[6]],36,FALSE)="N/A","",VLOOKUP($A$2,Table1[[Practice no.]:[6]],36,FALSE))</f>
        <v>#VALUE!</v>
      </c>
      <c r="F32" s="286" t="s">
        <v>53</v>
      </c>
      <c r="G32" s="287"/>
      <c r="H32" s="105" t="e">
        <f ca="1">IF(VLOOKUP($A$2,Table1[[Practice no.]:[12]],42,FALSE)="N/A","",VLOOKUP($A$2,Table1[[Practice no.]:[12]],42,FALSE))</f>
        <v>#VALUE!</v>
      </c>
      <c r="M32" s="107"/>
    </row>
    <row r="33" spans="1:14" ht="14.1" thickBot="1">
      <c r="A33" s="279"/>
      <c r="B33" s="288"/>
      <c r="C33" s="289"/>
      <c r="D33" s="289"/>
      <c r="E33" s="289"/>
      <c r="F33" s="289"/>
      <c r="G33" s="289"/>
      <c r="H33" s="289"/>
      <c r="I33" s="289"/>
      <c r="J33" s="289"/>
      <c r="K33" s="289"/>
      <c r="L33" s="289"/>
      <c r="M33" s="290"/>
      <c r="N33" s="125"/>
    </row>
    <row r="34" spans="1:14" ht="252.75" customHeight="1" thickBot="1">
      <c r="A34" s="92" t="s">
        <v>521</v>
      </c>
      <c r="B34" s="291" t="s">
        <v>1115</v>
      </c>
      <c r="C34" s="292"/>
      <c r="D34" s="292"/>
      <c r="E34" s="292"/>
      <c r="F34" s="292"/>
      <c r="G34" s="292"/>
      <c r="H34" s="292"/>
      <c r="I34" s="292"/>
      <c r="J34" s="292"/>
      <c r="K34" s="292"/>
      <c r="L34" s="292"/>
      <c r="M34" s="293"/>
      <c r="N34" s="122"/>
    </row>
    <row r="35" spans="1:14" ht="80.849999999999994" customHeight="1">
      <c r="A35" s="278" t="s">
        <v>523</v>
      </c>
      <c r="B35" s="394" t="s">
        <v>1116</v>
      </c>
      <c r="C35" s="362"/>
      <c r="D35" s="362"/>
      <c r="E35" s="362"/>
      <c r="F35" s="362"/>
      <c r="G35" s="362"/>
      <c r="H35" s="362"/>
      <c r="I35" s="362"/>
      <c r="J35" s="362"/>
      <c r="K35" s="362"/>
      <c r="L35" s="362"/>
      <c r="M35" s="363"/>
      <c r="N35" s="133"/>
    </row>
    <row r="36" spans="1:14" ht="224.85" customHeight="1" thickBot="1">
      <c r="A36" s="279"/>
      <c r="B36" s="364"/>
      <c r="C36" s="365"/>
      <c r="D36" s="365"/>
      <c r="E36" s="365"/>
      <c r="F36" s="365"/>
      <c r="G36" s="365"/>
      <c r="H36" s="365"/>
      <c r="I36" s="365"/>
      <c r="J36" s="365"/>
      <c r="K36" s="365"/>
      <c r="L36" s="365"/>
      <c r="M36" s="366"/>
      <c r="N36" s="133"/>
    </row>
  </sheetData>
  <sheetProtection sheet="1" objects="1" scenarios="1"/>
  <mergeCells count="48">
    <mergeCell ref="B2:M2"/>
    <mergeCell ref="O2:Q2"/>
    <mergeCell ref="S2:U2"/>
    <mergeCell ref="B3:M3"/>
    <mergeCell ref="A4:A14"/>
    <mergeCell ref="B4:M4"/>
    <mergeCell ref="C5:D6"/>
    <mergeCell ref="C7:D8"/>
    <mergeCell ref="F7:G7"/>
    <mergeCell ref="F8:G8"/>
    <mergeCell ref="A20:A25"/>
    <mergeCell ref="B22:G22"/>
    <mergeCell ref="B23:G23"/>
    <mergeCell ref="H23:L23"/>
    <mergeCell ref="C9:D10"/>
    <mergeCell ref="G9:H9"/>
    <mergeCell ref="G10:H10"/>
    <mergeCell ref="C11:D12"/>
    <mergeCell ref="F11:G11"/>
    <mergeCell ref="H11:I11"/>
    <mergeCell ref="F12:G12"/>
    <mergeCell ref="H12:I12"/>
    <mergeCell ref="B13:M13"/>
    <mergeCell ref="B14:M14"/>
    <mergeCell ref="A15:A17"/>
    <mergeCell ref="A18:A19"/>
    <mergeCell ref="B18:M19"/>
    <mergeCell ref="F27:G27"/>
    <mergeCell ref="C28:D28"/>
    <mergeCell ref="F28:G28"/>
    <mergeCell ref="C29:D29"/>
    <mergeCell ref="F29:G29"/>
    <mergeCell ref="B33:M33"/>
    <mergeCell ref="B34:M34"/>
    <mergeCell ref="A35:A36"/>
    <mergeCell ref="B35:M36"/>
    <mergeCell ref="B21:D21"/>
    <mergeCell ref="C30:D30"/>
    <mergeCell ref="F30:G30"/>
    <mergeCell ref="C31:D31"/>
    <mergeCell ref="F31:G31"/>
    <mergeCell ref="C32:D32"/>
    <mergeCell ref="F32:G32"/>
    <mergeCell ref="B25:G25"/>
    <mergeCell ref="H25:L25"/>
    <mergeCell ref="A26:A33"/>
    <mergeCell ref="B26:M26"/>
    <mergeCell ref="C27:D27"/>
  </mergeCells>
  <pageMargins left="0.7" right="0.7" top="0.75" bottom="0.75" header="0.3" footer="0.3"/>
  <headerFooter>
    <oddFooter>&amp;C_x000D_&amp;1#&amp;"Calibri"&amp;8&amp;K000000 INTERNAL. This information is accessible to ADB Management and staff. It may be shared outside ADB with appropriate permission.</oddFooter>
  </headerFooter>
  <drawing r:id="rId1"/>
</worksheet>
</file>

<file path=xl/worksheets/sheet1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0F60680-B633-48EF-9166-055B2595E83E}">
  <sheetPr codeName="Sheet116"/>
  <dimension ref="A1:U36"/>
  <sheetViews>
    <sheetView zoomScale="70" zoomScaleNormal="70" workbookViewId="0">
      <pane ySplit="2" topLeftCell="A3" activePane="bottomLeft" state="frozen"/>
      <selection pane="bottomLeft" activeCell="A2" sqref="A2"/>
      <selection activeCell="A2" sqref="A2"/>
    </sheetView>
  </sheetViews>
  <sheetFormatPr defaultColWidth="8.85546875" defaultRowHeight="12.95"/>
  <cols>
    <col min="1" max="1" width="15.28515625" style="106" customWidth="1"/>
    <col min="2" max="13" width="11.85546875" style="106" customWidth="1"/>
    <col min="14" max="14" width="5.140625" style="106" customWidth="1"/>
    <col min="15" max="16" width="8.85546875" style="106"/>
    <col min="17" max="17" width="8.85546875" style="106" customWidth="1"/>
    <col min="18" max="18" width="2.28515625" style="106" customWidth="1"/>
    <col min="19" max="16384" width="8.85546875" style="106"/>
  </cols>
  <sheetData>
    <row r="1" spans="1:21" ht="14.1" thickBot="1"/>
    <row r="2" spans="1:21" ht="32.1" customHeight="1" thickBot="1">
      <c r="A2" s="89" t="e" cm="1">
        <f t="array" aca="1" ref="A2" ca="1">MID(CELL("filename",A2),FIND("]",CELL("filename",A2))+1,255)</f>
        <v>#VALUE!</v>
      </c>
      <c r="B2" s="318" t="e">
        <f ca="1">IF(VLOOKUP(A2,'Raw Data'!C6:D154,2,FALSE)="","",VLOOKUP(A2,'Raw Data'!C6:D154,2,FALSE))</f>
        <v>#VALUE!</v>
      </c>
      <c r="C2" s="319"/>
      <c r="D2" s="319"/>
      <c r="E2" s="319"/>
      <c r="F2" s="319"/>
      <c r="G2" s="319"/>
      <c r="H2" s="319"/>
      <c r="I2" s="319"/>
      <c r="J2" s="319"/>
      <c r="K2" s="319"/>
      <c r="L2" s="319"/>
      <c r="M2" s="320"/>
      <c r="N2" s="136"/>
      <c r="O2" s="386" t="str">
        <f>HYPERLINK("#'National level'!A15","Back to National level sheet")</f>
        <v>Back to National level sheet</v>
      </c>
      <c r="P2" s="321"/>
      <c r="Q2" s="321"/>
      <c r="S2" s="387" t="str">
        <f>HYPERLINK("#'Project level'!A21","Back to Project level sheet")</f>
        <v>Back to Project level sheet</v>
      </c>
      <c r="T2" s="387"/>
      <c r="U2" s="387"/>
    </row>
    <row r="3" spans="1:21" ht="218.85" customHeight="1" thickBot="1">
      <c r="A3" s="90" t="s">
        <v>500</v>
      </c>
      <c r="B3" s="323" t="s">
        <v>1117</v>
      </c>
      <c r="C3" s="324"/>
      <c r="D3" s="324"/>
      <c r="E3" s="324"/>
      <c r="F3" s="324"/>
      <c r="G3" s="324"/>
      <c r="H3" s="324"/>
      <c r="I3" s="324"/>
      <c r="J3" s="324"/>
      <c r="K3" s="324"/>
      <c r="L3" s="324"/>
      <c r="M3" s="325"/>
      <c r="N3" s="122"/>
    </row>
    <row r="4" spans="1:21" ht="14.1" thickBot="1">
      <c r="A4" s="278" t="s">
        <v>502</v>
      </c>
      <c r="B4" s="295"/>
      <c r="C4" s="296"/>
      <c r="D4" s="296"/>
      <c r="E4" s="296"/>
      <c r="F4" s="296"/>
      <c r="G4" s="296"/>
      <c r="H4" s="296"/>
      <c r="I4" s="296"/>
      <c r="J4" s="296"/>
      <c r="K4" s="296"/>
      <c r="L4" s="296"/>
      <c r="M4" s="297"/>
      <c r="N4" s="125"/>
    </row>
    <row r="5" spans="1:21" ht="26.85" customHeight="1" thickBot="1">
      <c r="A5" s="294"/>
      <c r="C5" s="326" t="s">
        <v>77</v>
      </c>
      <c r="D5" s="327"/>
      <c r="E5" s="93" t="s">
        <v>78</v>
      </c>
      <c r="F5" s="93" t="s">
        <v>79</v>
      </c>
      <c r="G5" s="93" t="s">
        <v>80</v>
      </c>
      <c r="H5" s="93" t="s">
        <v>81</v>
      </c>
      <c r="I5" s="93" t="s">
        <v>82</v>
      </c>
      <c r="M5" s="107"/>
    </row>
    <row r="6" spans="1:21" ht="15" thickBot="1">
      <c r="A6" s="294"/>
      <c r="C6" s="328"/>
      <c r="D6" s="329"/>
      <c r="E6" s="94" t="e">
        <f ca="1">IF(VLOOKUP($A$2,Table1[[Practice no.]:[Mt]],3,FALSE)="N/A","",VLOOKUP($A$2,Table1[[Practice no.]:[Mt]],3,FALSE))</f>
        <v>#VALUE!</v>
      </c>
      <c r="F6" s="94" t="e">
        <f ca="1">IF(VLOOKUP($A$2,Table1[[Practice no.]:[F]],4,FALSE)="N/A","",VLOOKUP($A$2,Table1[[Practice no.]:[F]],4,FALSE))</f>
        <v>#VALUE!</v>
      </c>
      <c r="G6" s="94" t="e">
        <f ca="1">IF(VLOOKUP($A$2,Table1[[Practice no.]:[A]],5,FALSE)="N/A","",VLOOKUP($A$2,Table1[[Practice no.]:[A]],5,FALSE))</f>
        <v>#VALUE!</v>
      </c>
      <c r="H6" s="94" t="e">
        <f ca="1">IF(VLOOKUP($A$2,Table1[[Practice no.]:[T]],6,FALSE)="N/A","",VLOOKUP($A$2,Table1[[Practice no.]:[T]],6,FALSE))</f>
        <v>#VALUE!</v>
      </c>
      <c r="I6" s="94" t="e">
        <f ca="1">IF(VLOOKUP($A$2,Table1[[Practice no.]:[PI]],7,FALSE)="N/A","",VLOOKUP($A$2,Table1[[Practice no.]:[PI]],7,FALSE))</f>
        <v>#VALUE!</v>
      </c>
      <c r="M6" s="107"/>
    </row>
    <row r="7" spans="1:21" ht="26.85" customHeight="1" thickBot="1">
      <c r="A7" s="294"/>
      <c r="C7" s="326" t="s">
        <v>83</v>
      </c>
      <c r="D7" s="327"/>
      <c r="E7" s="95" t="s">
        <v>84</v>
      </c>
      <c r="F7" s="330" t="s">
        <v>85</v>
      </c>
      <c r="G7" s="331"/>
      <c r="H7" s="95" t="s">
        <v>86</v>
      </c>
      <c r="I7" s="95" t="s">
        <v>87</v>
      </c>
      <c r="M7" s="107"/>
    </row>
    <row r="8" spans="1:21" ht="15" thickBot="1">
      <c r="A8" s="294"/>
      <c r="C8" s="328"/>
      <c r="D8" s="329"/>
      <c r="E8" s="94" t="e">
        <f ca="1">IF(VLOOKUP($A$2,Table1[[Practice no.]:[LR]],8,FALSE)="N/A","",VLOOKUP(A$2,Table1[[Practice no.]:[LR]],8,FALSE))</f>
        <v>#VALUE!</v>
      </c>
      <c r="F8" s="311" t="e">
        <f ca="1">IF(VLOOKUP($A$2,Table1[[Practice no.]:[PH]],9,FALSE)="N/A","",VLOOKUP($A$2,Table1[[Practice no.]:[PH]],9,FALSE))</f>
        <v>#VALUE!</v>
      </c>
      <c r="G8" s="312"/>
      <c r="H8" s="94" t="e">
        <f ca="1">IF(VLOOKUP($A$2,Table1[[Practice no.]:[EH]],10,FALSE)="N/A","",VLOOKUP($A$2,Table1[[Practice no.]:[EH]],10,FALSE))</f>
        <v>#VALUE!</v>
      </c>
      <c r="I8" s="94" t="e">
        <f ca="1">IF(VLOOKUP($A$2,Table1[[Practice no.]:[UR]],11,FALSE)="N/A","",VLOOKUP($A$2,Table1[[Practice no.]:[UR]],11,FALSE))</f>
        <v>#VALUE!</v>
      </c>
      <c r="M8" s="107"/>
    </row>
    <row r="9" spans="1:21" ht="26.85" customHeight="1" thickBot="1">
      <c r="A9" s="294"/>
      <c r="C9" s="332" t="s">
        <v>88</v>
      </c>
      <c r="D9" s="333"/>
      <c r="E9" s="95" t="s">
        <v>89</v>
      </c>
      <c r="F9" s="95" t="s">
        <v>90</v>
      </c>
      <c r="G9" s="330" t="s">
        <v>91</v>
      </c>
      <c r="H9" s="331"/>
      <c r="I9" s="95" t="s">
        <v>92</v>
      </c>
      <c r="M9" s="107"/>
    </row>
    <row r="10" spans="1:21" ht="15" thickBot="1">
      <c r="A10" s="294"/>
      <c r="C10" s="334"/>
      <c r="D10" s="335"/>
      <c r="E10" s="94" t="e">
        <f ca="1">IF(VLOOKUP($A$2,Table1[[Practice no.]:[P]],12,FALSE)="N/A","",VLOOKUP($A$2,Table1[[Practice no.]:[P]],12,FALSE))</f>
        <v>#VALUE!</v>
      </c>
      <c r="F10" s="94" t="e">
        <f ca="1">IF(VLOOKUP($A$2,Table1[[Practice no.]:[D]],13,FALSE)="N/A","",VLOOKUP($A$2,Table1[[Practice no.]:[D]],13,FALSE))</f>
        <v>#VALUE!</v>
      </c>
      <c r="G10" s="313" t="e">
        <f ca="1">IF(VLOOKUP($A$2,Table1[[Practice no.]:[C]],14,FALSE)="N/A","",VLOOKUP($A$2,Table1[[Practice no.]:[C]],14,FALSE))</f>
        <v>#VALUE!</v>
      </c>
      <c r="H10" s="314"/>
      <c r="I10" s="96" t="e">
        <f ca="1">IF(VLOOKUP($A$2,Table1[[Practice no.]:[M]],15,FALSE)="N/A","",VLOOKUP($A$2,Table1[[Practice no.]:[M]],15,FALSE))</f>
        <v>#VALUE!</v>
      </c>
      <c r="M10" s="107"/>
    </row>
    <row r="11" spans="1:21" ht="14.1" customHeight="1" thickBot="1">
      <c r="A11" s="294"/>
      <c r="C11" s="332" t="s">
        <v>93</v>
      </c>
      <c r="D11" s="333"/>
      <c r="E11" s="95" t="s">
        <v>94</v>
      </c>
      <c r="F11" s="330" t="s">
        <v>95</v>
      </c>
      <c r="G11" s="331"/>
      <c r="H11" s="330" t="s">
        <v>96</v>
      </c>
      <c r="I11" s="331"/>
      <c r="M11" s="107"/>
    </row>
    <row r="12" spans="1:21" ht="15" thickBot="1">
      <c r="A12" s="294"/>
      <c r="C12" s="334"/>
      <c r="D12" s="335"/>
      <c r="E12" s="94" t="e">
        <f ca="1">IF(VLOOKUP($A$2,Table1[[Practice no.]:[In]],16,FALSE)="N/A","",VLOOKUP($A$2,Table1[[Practice no.]:[In]],16,FALSE))</f>
        <v>#VALUE!</v>
      </c>
      <c r="F12" s="311" t="e">
        <f ca="1">IF(VLOOKUP($A$2,Table1[[Practice no.]:[Pr]],17,FALSE)="N/A","",VLOOKUP($A$2,Table1[[Practice no.]:[Pr]],17,FALSE))</f>
        <v>#VALUE!</v>
      </c>
      <c r="G12" s="312"/>
      <c r="H12" s="313" t="e">
        <f ca="1">IF(VLOOKUP($A$2,Table1[[Practice no.]:[Tr]],18,FALSE)="N/A","",VLOOKUP($A$2,Table1[[Practice no.]:[Tr]],18,FALSE))</f>
        <v>#VALUE!</v>
      </c>
      <c r="I12" s="314"/>
      <c r="M12" s="107"/>
    </row>
    <row r="13" spans="1:21">
      <c r="A13" s="294"/>
      <c r="B13" s="315"/>
      <c r="C13" s="316"/>
      <c r="D13" s="316"/>
      <c r="E13" s="316"/>
      <c r="F13" s="316"/>
      <c r="G13" s="316"/>
      <c r="H13" s="316"/>
      <c r="I13" s="316"/>
      <c r="J13" s="316"/>
      <c r="K13" s="316"/>
      <c r="L13" s="316"/>
      <c r="M13" s="317"/>
      <c r="N13" s="125"/>
    </row>
    <row r="14" spans="1:21" ht="14.1" thickBot="1">
      <c r="A14" s="279"/>
      <c r="B14" s="288"/>
      <c r="C14" s="289"/>
      <c r="D14" s="289"/>
      <c r="E14" s="289"/>
      <c r="F14" s="289"/>
      <c r="G14" s="289"/>
      <c r="H14" s="289"/>
      <c r="I14" s="289"/>
      <c r="J14" s="289"/>
      <c r="K14" s="289"/>
      <c r="L14" s="289"/>
      <c r="M14" s="290"/>
      <c r="N14" s="125"/>
    </row>
    <row r="15" spans="1:21">
      <c r="A15" s="278" t="s">
        <v>503</v>
      </c>
      <c r="B15" s="97">
        <v>1</v>
      </c>
      <c r="C15" s="97">
        <v>2</v>
      </c>
      <c r="D15" s="97">
        <v>3</v>
      </c>
      <c r="E15" s="98">
        <v>4</v>
      </c>
      <c r="F15" s="98">
        <v>5</v>
      </c>
      <c r="G15" s="98">
        <v>6</v>
      </c>
      <c r="H15" s="99">
        <v>7</v>
      </c>
      <c r="I15" s="99">
        <v>8</v>
      </c>
      <c r="J15" s="99">
        <v>9</v>
      </c>
      <c r="K15" s="100">
        <v>10</v>
      </c>
      <c r="L15" s="100">
        <v>11</v>
      </c>
      <c r="M15" s="100">
        <v>12</v>
      </c>
      <c r="N15" s="137"/>
    </row>
    <row r="16" spans="1:21" ht="17.100000000000001" thickBot="1">
      <c r="A16" s="294"/>
      <c r="B16" s="101" t="s">
        <v>504</v>
      </c>
      <c r="C16" s="101" t="s">
        <v>505</v>
      </c>
      <c r="D16" s="101" t="s">
        <v>506</v>
      </c>
      <c r="E16" s="102" t="s">
        <v>507</v>
      </c>
      <c r="F16" s="102" t="s">
        <v>508</v>
      </c>
      <c r="G16" s="102" t="s">
        <v>509</v>
      </c>
      <c r="H16" s="103" t="s">
        <v>510</v>
      </c>
      <c r="I16" s="103" t="s">
        <v>511</v>
      </c>
      <c r="J16" s="103" t="s">
        <v>512</v>
      </c>
      <c r="K16" s="104" t="s">
        <v>513</v>
      </c>
      <c r="L16" s="104" t="s">
        <v>514</v>
      </c>
      <c r="M16" s="104" t="s">
        <v>515</v>
      </c>
      <c r="N16" s="137"/>
    </row>
    <row r="17" spans="1:14" ht="23.1" customHeight="1" thickBot="1">
      <c r="A17" s="279"/>
      <c r="B17" s="112" t="e">
        <f ca="1">IF(VLOOKUP($A$2,Table1[[Practice no.]:[ 1 C02]],19,FALSE)="N/A","",VLOOKUP(VLOOKUP($A$2,Table1[[Practice no.]:[ 1 C02]],19,FALSE),List!$A$2:$B$3,2,FALSE))</f>
        <v>#VALUE!</v>
      </c>
      <c r="C17" s="112" t="e">
        <f ca="1">IF(VLOOKUP($A$2,Table1[[Practice no.]:[2 Res]],20,FALSE)="N/A","",VLOOKUP(VLOOKUP($A$2,Table1[[Practice no.]:[2 Res]],20,FALSE),List!$A$2:$B$3,2,FALSE))</f>
        <v>#VALUE!</v>
      </c>
      <c r="D17" s="112" t="e">
        <f ca="1">IF(VLOOKUP($A$2,Table1[[Practice no.]:[3 W&amp;L]],21,FALSE)="N/A","",VLOOKUP(VLOOKUP($A$2,Table1[[Practice no.]:[3 W&amp;L]],21,FALSE),List!$A$2:$B$3,2,FALSE))</f>
        <v>#VALUE!</v>
      </c>
      <c r="E17" s="112" t="e">
        <f ca="1">IF(VLOOKUP($A$2,Table1[[Practice no.]:[4 
Pol]],22,FALSE)="N/A","",VLOOKUP(VLOOKUP($A$2,Table1[[Practice no.]:[4 
Pol]],22,FALSE),List!$A$2:$B$3,2,FALSE))</f>
        <v>#VALUE!</v>
      </c>
      <c r="F17" s="112" t="e">
        <f ca="1">IF(VLOOKUP($A$2,Table1[[Practice no.]:[5 QoL]],23,FALSE)="N/A","",VLOOKUP(VLOOKUP($A$2,Table1[[Practice no.]:[5 QoL]],23,FALSE),List!$A$2:$B$3,2,FALSE))</f>
        <v>#VALUE!</v>
      </c>
      <c r="G17" s="112" t="e">
        <f ca="1">IF(VLOOKUP($A$2,Table1[[Practice no.]:[6 
Bio]],24,FALSE)="N/A","",VLOOKUP(VLOOKUP($A$2,Table1[[Practice no.]:[6 
Bio]],24,FALSE),List!$A$2:$B$3,2,FALSE))</f>
        <v>#VALUE!</v>
      </c>
      <c r="H17" s="112" t="e">
        <f ca="1">IF(VLOOKUP($A$2,Table1[[Practice no.]:[7 
Dis]],25,FALSE)="N/A","",VLOOKUP(VLOOKUP($A$2,Table1[[Practice no.]:[7 
Dis]],25,FALSE),List!$A$2:$B$3,2,FALSE))</f>
        <v>#VALUE!</v>
      </c>
      <c r="I17" s="112" t="e">
        <f ca="1">IF(VLOOKUP($A$2,Table1[[Practice no.]:[8 
Mat]],26,FALSE)="N/A","",VLOOKUP(VLOOKUP($A$2,Table1[[Practice no.]:[8 
Mat]],26,FALSE),List!$A$2:$B$3,2,FALSE))</f>
        <v>#VALUE!</v>
      </c>
      <c r="J17" s="112" t="e">
        <f ca="1">IF(VLOOKUP($A$2,Table1[[Practice no.]:[9 
Inc]],27,FALSE)="N/A","",VLOOKUP(VLOOKUP($A$2,Table1[[Practice no.]:[9 
Inc]],27,FALSE),List!$A$2:$B$3,2,FALSE))</f>
        <v>#VALUE!</v>
      </c>
      <c r="K17" s="112" t="e">
        <f ca="1">IF(VLOOKUP($A$2,Table1[[Practice no.]:[10 Con]],28,FALSE)="N/A","",VLOOKUP(VLOOKUP($A$2,Table1[[Practice no.]:[10 Con]],28,FALSE),List!$A$2:$B$3,2,FALSE))</f>
        <v>#VALUE!</v>
      </c>
      <c r="L17" s="112" t="e">
        <f ca="1">IF(VLOOKUP($A$2,Table1[[Practice no.]:[11 Saf]],29,FALSE)="N/A","",VLOOKUP(VLOOKUP($A$2,Table1[[Practice no.]:[11 Saf]],29,FALSE),List!$A$2:$B$3,2,FALSE))</f>
        <v>#VALUE!</v>
      </c>
      <c r="M17" s="112" t="e">
        <f ca="1">IF(VLOOKUP($A$2,Table1[[Practice no.]:[12 Aff]],30,FALSE)="N/A","",VLOOKUP(VLOOKUP($A$2,Table1[[Practice no.]:[12 Aff]],30,FALSE),List!$A$2:$B$3,2,FALSE))</f>
        <v>#VALUE!</v>
      </c>
      <c r="N17" s="138"/>
    </row>
    <row r="18" spans="1:14" ht="248.1" customHeight="1">
      <c r="A18" s="278" t="s">
        <v>516</v>
      </c>
      <c r="B18" s="298" t="s">
        <v>1118</v>
      </c>
      <c r="C18" s="299"/>
      <c r="D18" s="299"/>
      <c r="E18" s="299"/>
      <c r="F18" s="299"/>
      <c r="G18" s="299"/>
      <c r="H18" s="299"/>
      <c r="I18" s="299"/>
      <c r="J18" s="299"/>
      <c r="K18" s="299"/>
      <c r="L18" s="299"/>
      <c r="M18" s="300"/>
      <c r="N18" s="133"/>
    </row>
    <row r="19" spans="1:14" ht="206.1" customHeight="1" thickBot="1">
      <c r="A19" s="279"/>
      <c r="B19" s="301"/>
      <c r="C19" s="302"/>
      <c r="D19" s="302"/>
      <c r="E19" s="302"/>
      <c r="F19" s="302"/>
      <c r="G19" s="302"/>
      <c r="H19" s="302"/>
      <c r="I19" s="302"/>
      <c r="J19" s="302"/>
      <c r="K19" s="302"/>
      <c r="L19" s="302"/>
      <c r="M19" s="303"/>
      <c r="N19" s="133"/>
    </row>
    <row r="20" spans="1:14" ht="173.1" customHeight="1">
      <c r="A20" s="304" t="s">
        <v>518</v>
      </c>
      <c r="B20" s="120"/>
      <c r="C20" s="121"/>
      <c r="D20" s="121"/>
      <c r="E20" s="121"/>
      <c r="F20" s="121"/>
      <c r="G20" s="121"/>
      <c r="H20" s="121"/>
      <c r="I20" s="121"/>
      <c r="J20" s="121"/>
      <c r="K20" s="121"/>
      <c r="L20" s="121"/>
      <c r="M20" s="124"/>
      <c r="N20" s="134"/>
    </row>
    <row r="21" spans="1:14">
      <c r="A21" s="338"/>
      <c r="B21" s="390" t="s">
        <v>1119</v>
      </c>
      <c r="C21" s="388"/>
      <c r="D21" s="388"/>
      <c r="E21" s="388"/>
      <c r="F21" s="388"/>
      <c r="G21" s="177"/>
      <c r="H21" s="177"/>
      <c r="I21" s="177"/>
      <c r="J21" s="177"/>
      <c r="K21" s="177"/>
      <c r="L21" s="177"/>
      <c r="M21" s="178"/>
      <c r="N21" s="127"/>
    </row>
    <row r="22" spans="1:14">
      <c r="A22" s="338"/>
      <c r="B22" s="336"/>
      <c r="C22" s="337"/>
      <c r="D22" s="337"/>
      <c r="E22" s="337"/>
      <c r="F22" s="337"/>
      <c r="G22" s="337"/>
      <c r="H22" s="119"/>
      <c r="J22" s="122"/>
      <c r="K22" s="116"/>
      <c r="L22" s="116"/>
      <c r="M22" s="117"/>
      <c r="N22" s="116"/>
    </row>
    <row r="23" spans="1:14">
      <c r="A23" s="338"/>
      <c r="B23" s="336"/>
      <c r="C23" s="337"/>
      <c r="D23" s="337"/>
      <c r="E23" s="337"/>
      <c r="F23" s="337"/>
      <c r="G23" s="337"/>
      <c r="H23" s="337"/>
      <c r="I23" s="337"/>
      <c r="J23" s="337"/>
      <c r="K23" s="337"/>
      <c r="L23" s="337"/>
      <c r="M23" s="123"/>
      <c r="N23" s="116"/>
    </row>
    <row r="24" spans="1:14">
      <c r="A24" s="338"/>
      <c r="B24" s="118"/>
      <c r="C24" s="119"/>
      <c r="D24" s="119"/>
      <c r="E24" s="119"/>
      <c r="F24" s="119"/>
      <c r="G24" s="119"/>
      <c r="H24" s="119"/>
      <c r="I24" s="119"/>
      <c r="J24" s="122"/>
      <c r="K24" s="116"/>
      <c r="L24" s="116"/>
      <c r="M24" s="117"/>
      <c r="N24" s="116"/>
    </row>
    <row r="25" spans="1:14" ht="14.1" thickBot="1">
      <c r="A25" s="305"/>
      <c r="B25" s="339"/>
      <c r="C25" s="340"/>
      <c r="D25" s="340"/>
      <c r="E25" s="340"/>
      <c r="F25" s="340"/>
      <c r="G25" s="340"/>
      <c r="H25" s="340"/>
      <c r="I25" s="340"/>
      <c r="J25" s="340"/>
      <c r="K25" s="340"/>
      <c r="L25" s="340"/>
      <c r="M25" s="176"/>
      <c r="N25" s="119"/>
    </row>
    <row r="26" spans="1:14" ht="8.85" customHeight="1" thickBot="1">
      <c r="A26" s="278" t="s">
        <v>57</v>
      </c>
      <c r="B26" s="295"/>
      <c r="C26" s="296"/>
      <c r="D26" s="296"/>
      <c r="E26" s="296"/>
      <c r="F26" s="296"/>
      <c r="G26" s="296"/>
      <c r="H26" s="296"/>
      <c r="I26" s="296"/>
      <c r="J26" s="296"/>
      <c r="K26" s="296"/>
      <c r="L26" s="296"/>
      <c r="M26" s="297"/>
      <c r="N26" s="125"/>
    </row>
    <row r="27" spans="1:14" ht="32.1" customHeight="1" thickBot="1">
      <c r="A27" s="294"/>
      <c r="C27" s="286" t="s">
        <v>42</v>
      </c>
      <c r="D27" s="287"/>
      <c r="E27" s="105" t="e">
        <f ca="1">IF(VLOOKUP($A$2,Table1[[Practice no.]:[1]],31,FALSE)="N/A","",VLOOKUP($A$2,Table1[[Practice no.]:[1]],31,FALSE))</f>
        <v>#VALUE!</v>
      </c>
      <c r="F27" s="286" t="s">
        <v>520</v>
      </c>
      <c r="G27" s="287"/>
      <c r="H27" s="105" t="e">
        <f ca="1">IF(VLOOKUP($A$2,Table1[[Practice no.]:[7]],37,FALSE)="N/A","",VLOOKUP($A$2,Table1[[Practice no.]:[7]],37,FALSE))</f>
        <v>#VALUE!</v>
      </c>
      <c r="M27" s="107"/>
    </row>
    <row r="28" spans="1:14" ht="32.1" customHeight="1" thickBot="1">
      <c r="A28" s="294"/>
      <c r="C28" s="286" t="s">
        <v>44</v>
      </c>
      <c r="D28" s="287"/>
      <c r="E28" s="105" t="e">
        <f ca="1">IF(VLOOKUP($A$2,Table1[[Practice no.]:[2]],32,FALSE)="N/A","",VLOOKUP($A$2,Table1[[Practice no.]:[2]],32,FALSE))</f>
        <v>#VALUE!</v>
      </c>
      <c r="F28" s="286" t="s">
        <v>45</v>
      </c>
      <c r="G28" s="287"/>
      <c r="H28" s="105" t="e">
        <f ca="1">IF(VLOOKUP($A$2,Table1[[Practice no.]:[8]],38,FALSE)="N/A","",VLOOKUP($A$2,Table1[[Practice no.]:[8]],38,FALSE))</f>
        <v>#VALUE!</v>
      </c>
      <c r="M28" s="107"/>
    </row>
    <row r="29" spans="1:14" ht="32.1" customHeight="1" thickBot="1">
      <c r="A29" s="294"/>
      <c r="C29" s="286" t="s">
        <v>46</v>
      </c>
      <c r="D29" s="287"/>
      <c r="E29" s="105" t="e">
        <f ca="1">IF(VLOOKUP($A$2,Table1[[Practice no.]:[3]],33,FALSE)="N/A","",VLOOKUP($A$2,Table1[[Practice no.]:[3]],33,FALSE))</f>
        <v>#VALUE!</v>
      </c>
      <c r="F29" s="286" t="s">
        <v>47</v>
      </c>
      <c r="G29" s="287"/>
      <c r="H29" s="105" t="e">
        <f ca="1">IF(VLOOKUP($A$2,Table1[[Practice no.]:[9]],39,FALSE)="N/A","",VLOOKUP($A$2,Table1[[Practice no.]:[9]],39,FALSE))</f>
        <v>#VALUE!</v>
      </c>
      <c r="M29" s="107"/>
    </row>
    <row r="30" spans="1:14" ht="32.1" customHeight="1" thickBot="1">
      <c r="A30" s="294"/>
      <c r="C30" s="286" t="s">
        <v>48</v>
      </c>
      <c r="D30" s="287"/>
      <c r="E30" s="105" t="e">
        <f ca="1">IF(VLOOKUP($A$2,Table1[[Practice no.]:[4]],34,FALSE)="N/A","",VLOOKUP($A$2,Table1[[Practice no.]:[4]],34,FALSE))</f>
        <v>#VALUE!</v>
      </c>
      <c r="F30" s="286" t="s">
        <v>49</v>
      </c>
      <c r="G30" s="287"/>
      <c r="H30" s="105" t="e">
        <f ca="1">IF(VLOOKUP($A$2,Table1[[Practice no.]:[10]],40,FALSE)="N/A","",VLOOKUP($A$2,Table1[[Practice no.]:[10]],40,FALSE))</f>
        <v>#VALUE!</v>
      </c>
      <c r="M30" s="107"/>
    </row>
    <row r="31" spans="1:14" ht="32.1" customHeight="1" thickBot="1">
      <c r="A31" s="294"/>
      <c r="C31" s="286" t="s">
        <v>50</v>
      </c>
      <c r="D31" s="287"/>
      <c r="E31" s="105" t="e">
        <f ca="1">IF(VLOOKUP($A$2,Table1[[Practice no.]:[5]],35,FALSE)="N/A","",VLOOKUP($A$2,Table1[[Practice no.]:[5]],35,FALSE))</f>
        <v>#VALUE!</v>
      </c>
      <c r="F31" s="286" t="s">
        <v>51</v>
      </c>
      <c r="G31" s="287"/>
      <c r="H31" s="105" t="e">
        <f ca="1">IF(VLOOKUP($A$2,Table1[[Practice no.]:[11]],41,FALSE)="N/A","",VLOOKUP($A$2,Table1[[Practice no.]:[11]],41,FALSE))</f>
        <v>#VALUE!</v>
      </c>
      <c r="M31" s="107"/>
    </row>
    <row r="32" spans="1:14" ht="32.1" customHeight="1" thickBot="1">
      <c r="A32" s="294"/>
      <c r="C32" s="286" t="s">
        <v>52</v>
      </c>
      <c r="D32" s="287"/>
      <c r="E32" s="105" t="e">
        <f ca="1">IF(VLOOKUP($A$2,Table1[[Practice no.]:[6]],36,FALSE)="N/A","",VLOOKUP($A$2,Table1[[Practice no.]:[6]],36,FALSE))</f>
        <v>#VALUE!</v>
      </c>
      <c r="F32" s="286" t="s">
        <v>53</v>
      </c>
      <c r="G32" s="287"/>
      <c r="H32" s="105" t="e">
        <f ca="1">IF(VLOOKUP($A$2,Table1[[Practice no.]:[12]],42,FALSE)="N/A","",VLOOKUP($A$2,Table1[[Practice no.]:[12]],42,FALSE))</f>
        <v>#VALUE!</v>
      </c>
      <c r="M32" s="107"/>
    </row>
    <row r="33" spans="1:14" ht="14.1" thickBot="1">
      <c r="A33" s="279"/>
      <c r="B33" s="288"/>
      <c r="C33" s="289"/>
      <c r="D33" s="289"/>
      <c r="E33" s="289"/>
      <c r="F33" s="289"/>
      <c r="G33" s="289"/>
      <c r="H33" s="289"/>
      <c r="I33" s="289"/>
      <c r="J33" s="289"/>
      <c r="K33" s="289"/>
      <c r="L33" s="289"/>
      <c r="M33" s="290"/>
      <c r="N33" s="125"/>
    </row>
    <row r="34" spans="1:14" ht="252.75" customHeight="1" thickBot="1">
      <c r="A34" s="92" t="s">
        <v>521</v>
      </c>
      <c r="B34" s="291" t="s">
        <v>1120</v>
      </c>
      <c r="C34" s="292"/>
      <c r="D34" s="292"/>
      <c r="E34" s="292"/>
      <c r="F34" s="292"/>
      <c r="G34" s="292"/>
      <c r="H34" s="292"/>
      <c r="I34" s="292"/>
      <c r="J34" s="292"/>
      <c r="K34" s="292"/>
      <c r="L34" s="292"/>
      <c r="M34" s="293"/>
      <c r="N34" s="122"/>
    </row>
    <row r="35" spans="1:14" ht="80.849999999999994" customHeight="1">
      <c r="A35" s="278" t="s">
        <v>523</v>
      </c>
      <c r="B35" s="394" t="s">
        <v>1121</v>
      </c>
      <c r="C35" s="362"/>
      <c r="D35" s="362"/>
      <c r="E35" s="362"/>
      <c r="F35" s="362"/>
      <c r="G35" s="362"/>
      <c r="H35" s="362"/>
      <c r="I35" s="362"/>
      <c r="J35" s="362"/>
      <c r="K35" s="362"/>
      <c r="L35" s="362"/>
      <c r="M35" s="363"/>
      <c r="N35" s="133"/>
    </row>
    <row r="36" spans="1:14" ht="224.85" customHeight="1" thickBot="1">
      <c r="A36" s="279"/>
      <c r="B36" s="364"/>
      <c r="C36" s="365"/>
      <c r="D36" s="365"/>
      <c r="E36" s="365"/>
      <c r="F36" s="365"/>
      <c r="G36" s="365"/>
      <c r="H36" s="365"/>
      <c r="I36" s="365"/>
      <c r="J36" s="365"/>
      <c r="K36" s="365"/>
      <c r="L36" s="365"/>
      <c r="M36" s="366"/>
      <c r="N36" s="133"/>
    </row>
  </sheetData>
  <sheetProtection sheet="1" objects="1" scenarios="1"/>
  <mergeCells count="48">
    <mergeCell ref="B2:M2"/>
    <mergeCell ref="O2:Q2"/>
    <mergeCell ref="S2:U2"/>
    <mergeCell ref="B3:M3"/>
    <mergeCell ref="A4:A14"/>
    <mergeCell ref="B4:M4"/>
    <mergeCell ref="C5:D6"/>
    <mergeCell ref="C7:D8"/>
    <mergeCell ref="F7:G7"/>
    <mergeCell ref="F8:G8"/>
    <mergeCell ref="A20:A25"/>
    <mergeCell ref="B22:G22"/>
    <mergeCell ref="B23:G23"/>
    <mergeCell ref="H23:L23"/>
    <mergeCell ref="C9:D10"/>
    <mergeCell ref="G9:H9"/>
    <mergeCell ref="G10:H10"/>
    <mergeCell ref="C11:D12"/>
    <mergeCell ref="F11:G11"/>
    <mergeCell ref="H11:I11"/>
    <mergeCell ref="F12:G12"/>
    <mergeCell ref="H12:I12"/>
    <mergeCell ref="B13:M13"/>
    <mergeCell ref="B14:M14"/>
    <mergeCell ref="A15:A17"/>
    <mergeCell ref="A18:A19"/>
    <mergeCell ref="B18:M19"/>
    <mergeCell ref="F27:G27"/>
    <mergeCell ref="C28:D28"/>
    <mergeCell ref="F28:G28"/>
    <mergeCell ref="C29:D29"/>
    <mergeCell ref="F29:G29"/>
    <mergeCell ref="B33:M33"/>
    <mergeCell ref="B34:M34"/>
    <mergeCell ref="A35:A36"/>
    <mergeCell ref="B35:M36"/>
    <mergeCell ref="B21:F21"/>
    <mergeCell ref="C30:D30"/>
    <mergeCell ref="F30:G30"/>
    <mergeCell ref="C31:D31"/>
    <mergeCell ref="F31:G31"/>
    <mergeCell ref="C32:D32"/>
    <mergeCell ref="F32:G32"/>
    <mergeCell ref="B25:G25"/>
    <mergeCell ref="H25:L25"/>
    <mergeCell ref="A26:A33"/>
    <mergeCell ref="B26:M26"/>
    <mergeCell ref="C27:D27"/>
  </mergeCells>
  <pageMargins left="0.7" right="0.7" top="0.75" bottom="0.75" header="0.3" footer="0.3"/>
  <headerFooter>
    <oddFooter>&amp;C_x000D_&amp;1#&amp;"Calibri"&amp;8&amp;K000000 INTERNAL. This information is accessible to ADB Management and staff. It may be shared outside ADB with appropriate permission.</oddFooter>
  </headerFooter>
  <drawing r:id="rId1"/>
</worksheet>
</file>

<file path=xl/worksheets/sheet1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62C9F4E-DD62-43E6-A8E2-CCB2B4BC007E}">
  <sheetPr codeName="Sheet117"/>
  <dimension ref="A1:U36"/>
  <sheetViews>
    <sheetView topLeftCell="F1" zoomScale="80" zoomScaleNormal="80" workbookViewId="0">
      <pane ySplit="2" topLeftCell="A3" activePane="bottomLeft" state="frozen"/>
      <selection pane="bottomLeft" activeCell="A2" sqref="A2"/>
      <selection activeCell="A2" sqref="A2"/>
    </sheetView>
  </sheetViews>
  <sheetFormatPr defaultColWidth="8.85546875" defaultRowHeight="12.95"/>
  <cols>
    <col min="1" max="1" width="15.28515625" style="106" customWidth="1"/>
    <col min="2" max="13" width="11.85546875" style="106" customWidth="1"/>
    <col min="14" max="14" width="5.140625" style="106" customWidth="1"/>
    <col min="15" max="16" width="8.85546875" style="106"/>
    <col min="17" max="17" width="8.85546875" style="106" customWidth="1"/>
    <col min="18" max="18" width="2.28515625" style="106" customWidth="1"/>
    <col min="19" max="16384" width="8.85546875" style="106"/>
  </cols>
  <sheetData>
    <row r="1" spans="1:21" ht="14.1" thickBot="1"/>
    <row r="2" spans="1:21" ht="32.1" customHeight="1" thickBot="1">
      <c r="A2" s="89" t="e" cm="1">
        <f t="array" aca="1" ref="A2" ca="1">MID(CELL("filename",A2),FIND("]",CELL("filename",A2))+1,255)</f>
        <v>#VALUE!</v>
      </c>
      <c r="B2" s="318" t="e">
        <f ca="1">IF(VLOOKUP(A2,'Raw Data'!C6:D154,2,FALSE)="","",VLOOKUP(A2,'Raw Data'!C6:D154,2,FALSE))</f>
        <v>#VALUE!</v>
      </c>
      <c r="C2" s="319"/>
      <c r="D2" s="319"/>
      <c r="E2" s="319"/>
      <c r="F2" s="319"/>
      <c r="G2" s="319"/>
      <c r="H2" s="319"/>
      <c r="I2" s="319"/>
      <c r="J2" s="319"/>
      <c r="K2" s="319"/>
      <c r="L2" s="319"/>
      <c r="M2" s="320"/>
      <c r="N2" s="136"/>
      <c r="O2" s="386" t="str">
        <f>HYPERLINK("#'National level'!A15","Back to National level sheet")</f>
        <v>Back to National level sheet</v>
      </c>
      <c r="P2" s="321"/>
      <c r="Q2" s="321"/>
      <c r="S2" s="387" t="str">
        <f>HYPERLINK("#'Project level'!A21","Back to Project level sheet")</f>
        <v>Back to Project level sheet</v>
      </c>
      <c r="T2" s="387"/>
      <c r="U2" s="387"/>
    </row>
    <row r="3" spans="1:21" ht="218.85" customHeight="1" thickBot="1">
      <c r="A3" s="90" t="s">
        <v>500</v>
      </c>
      <c r="B3" s="323" t="s">
        <v>1122</v>
      </c>
      <c r="C3" s="324"/>
      <c r="D3" s="324"/>
      <c r="E3" s="324"/>
      <c r="F3" s="324"/>
      <c r="G3" s="324"/>
      <c r="H3" s="324"/>
      <c r="I3" s="324"/>
      <c r="J3" s="324"/>
      <c r="K3" s="324"/>
      <c r="L3" s="324"/>
      <c r="M3" s="325"/>
      <c r="N3" s="122"/>
    </row>
    <row r="4" spans="1:21" ht="14.1" thickBot="1">
      <c r="A4" s="278" t="s">
        <v>502</v>
      </c>
      <c r="B4" s="295"/>
      <c r="C4" s="296"/>
      <c r="D4" s="296"/>
      <c r="E4" s="296"/>
      <c r="F4" s="296"/>
      <c r="G4" s="296"/>
      <c r="H4" s="296"/>
      <c r="I4" s="296"/>
      <c r="J4" s="296"/>
      <c r="K4" s="296"/>
      <c r="L4" s="296"/>
      <c r="M4" s="297"/>
      <c r="N4" s="125"/>
    </row>
    <row r="5" spans="1:21" ht="26.85" customHeight="1" thickBot="1">
      <c r="A5" s="294"/>
      <c r="C5" s="326" t="s">
        <v>77</v>
      </c>
      <c r="D5" s="327"/>
      <c r="E5" s="93" t="s">
        <v>78</v>
      </c>
      <c r="F5" s="93" t="s">
        <v>79</v>
      </c>
      <c r="G5" s="93" t="s">
        <v>80</v>
      </c>
      <c r="H5" s="93" t="s">
        <v>81</v>
      </c>
      <c r="I5" s="93" t="s">
        <v>82</v>
      </c>
      <c r="M5" s="107"/>
    </row>
    <row r="6" spans="1:21" ht="15" thickBot="1">
      <c r="A6" s="294"/>
      <c r="C6" s="328"/>
      <c r="D6" s="329"/>
      <c r="E6" s="94" t="e">
        <f ca="1">IF(VLOOKUP($A$2,Table1[[Practice no.]:[Mt]],3,FALSE)="N/A","",VLOOKUP($A$2,Table1[[Practice no.]:[Mt]],3,FALSE))</f>
        <v>#VALUE!</v>
      </c>
      <c r="F6" s="94" t="e">
        <f ca="1">IF(VLOOKUP($A$2,Table1[[Practice no.]:[F]],4,FALSE)="N/A","",VLOOKUP($A$2,Table1[[Practice no.]:[F]],4,FALSE))</f>
        <v>#VALUE!</v>
      </c>
      <c r="G6" s="94" t="e">
        <f ca="1">IF(VLOOKUP($A$2,Table1[[Practice no.]:[A]],5,FALSE)="N/A","",VLOOKUP($A$2,Table1[[Practice no.]:[A]],5,FALSE))</f>
        <v>#VALUE!</v>
      </c>
      <c r="H6" s="94" t="e">
        <f ca="1">IF(VLOOKUP($A$2,Table1[[Practice no.]:[T]],6,FALSE)="N/A","",VLOOKUP($A$2,Table1[[Practice no.]:[T]],6,FALSE))</f>
        <v>#VALUE!</v>
      </c>
      <c r="I6" s="94" t="e">
        <f ca="1">IF(VLOOKUP($A$2,Table1[[Practice no.]:[PI]],7,FALSE)="N/A","",VLOOKUP($A$2,Table1[[Practice no.]:[PI]],7,FALSE))</f>
        <v>#VALUE!</v>
      </c>
      <c r="M6" s="107"/>
    </row>
    <row r="7" spans="1:21" ht="26.85" customHeight="1" thickBot="1">
      <c r="A7" s="294"/>
      <c r="C7" s="326" t="s">
        <v>83</v>
      </c>
      <c r="D7" s="327"/>
      <c r="E7" s="95" t="s">
        <v>84</v>
      </c>
      <c r="F7" s="330" t="s">
        <v>85</v>
      </c>
      <c r="G7" s="331"/>
      <c r="H7" s="95" t="s">
        <v>86</v>
      </c>
      <c r="I7" s="95" t="s">
        <v>87</v>
      </c>
      <c r="M7" s="107"/>
    </row>
    <row r="8" spans="1:21" ht="15" thickBot="1">
      <c r="A8" s="294"/>
      <c r="C8" s="328"/>
      <c r="D8" s="329"/>
      <c r="E8" s="94" t="e">
        <f ca="1">IF(VLOOKUP($A$2,Table1[[Practice no.]:[LR]],8,FALSE)="N/A","",VLOOKUP(A$2,Table1[[Practice no.]:[LR]],8,FALSE))</f>
        <v>#VALUE!</v>
      </c>
      <c r="F8" s="311" t="e">
        <f ca="1">IF(VLOOKUP($A$2,Table1[[Practice no.]:[PH]],9,FALSE)="N/A","",VLOOKUP($A$2,Table1[[Practice no.]:[PH]],9,FALSE))</f>
        <v>#VALUE!</v>
      </c>
      <c r="G8" s="312"/>
      <c r="H8" s="94" t="e">
        <f ca="1">IF(VLOOKUP($A$2,Table1[[Practice no.]:[EH]],10,FALSE)="N/A","",VLOOKUP($A$2,Table1[[Practice no.]:[EH]],10,FALSE))</f>
        <v>#VALUE!</v>
      </c>
      <c r="I8" s="94" t="e">
        <f ca="1">IF(VLOOKUP($A$2,Table1[[Practice no.]:[UR]],11,FALSE)="N/A","",VLOOKUP($A$2,Table1[[Practice no.]:[UR]],11,FALSE))</f>
        <v>#VALUE!</v>
      </c>
      <c r="M8" s="107"/>
    </row>
    <row r="9" spans="1:21" ht="26.85" customHeight="1" thickBot="1">
      <c r="A9" s="294"/>
      <c r="C9" s="332" t="s">
        <v>88</v>
      </c>
      <c r="D9" s="333"/>
      <c r="E9" s="95" t="s">
        <v>89</v>
      </c>
      <c r="F9" s="95" t="s">
        <v>90</v>
      </c>
      <c r="G9" s="330" t="s">
        <v>91</v>
      </c>
      <c r="H9" s="331"/>
      <c r="I9" s="95" t="s">
        <v>92</v>
      </c>
      <c r="M9" s="107"/>
    </row>
    <row r="10" spans="1:21" ht="15" thickBot="1">
      <c r="A10" s="294"/>
      <c r="C10" s="334"/>
      <c r="D10" s="335"/>
      <c r="E10" s="94" t="e">
        <f ca="1">IF(VLOOKUP($A$2,Table1[[Practice no.]:[P]],12,FALSE)="N/A","",VLOOKUP($A$2,Table1[[Practice no.]:[P]],12,FALSE))</f>
        <v>#VALUE!</v>
      </c>
      <c r="F10" s="94" t="e">
        <f ca="1">IF(VLOOKUP($A$2,Table1[[Practice no.]:[D]],13,FALSE)="N/A","",VLOOKUP($A$2,Table1[[Practice no.]:[D]],13,FALSE))</f>
        <v>#VALUE!</v>
      </c>
      <c r="G10" s="313" t="e">
        <f ca="1">IF(VLOOKUP($A$2,Table1[[Practice no.]:[C]],14,FALSE)="N/A","",VLOOKUP($A$2,Table1[[Practice no.]:[C]],14,FALSE))</f>
        <v>#VALUE!</v>
      </c>
      <c r="H10" s="314"/>
      <c r="I10" s="96" t="e">
        <f ca="1">IF(VLOOKUP($A$2,Table1[[Practice no.]:[M]],15,FALSE)="N/A","",VLOOKUP($A$2,Table1[[Practice no.]:[M]],15,FALSE))</f>
        <v>#VALUE!</v>
      </c>
      <c r="M10" s="107"/>
    </row>
    <row r="11" spans="1:21" ht="14.1" customHeight="1" thickBot="1">
      <c r="A11" s="294"/>
      <c r="C11" s="332" t="s">
        <v>93</v>
      </c>
      <c r="D11" s="333"/>
      <c r="E11" s="95" t="s">
        <v>94</v>
      </c>
      <c r="F11" s="330" t="s">
        <v>95</v>
      </c>
      <c r="G11" s="331"/>
      <c r="H11" s="330" t="s">
        <v>96</v>
      </c>
      <c r="I11" s="331"/>
      <c r="M11" s="107"/>
    </row>
    <row r="12" spans="1:21" ht="15" thickBot="1">
      <c r="A12" s="294"/>
      <c r="C12" s="334"/>
      <c r="D12" s="335"/>
      <c r="E12" s="94" t="e">
        <f ca="1">IF(VLOOKUP($A$2,Table1[[Practice no.]:[In]],16,FALSE)="N/A","",VLOOKUP($A$2,Table1[[Practice no.]:[In]],16,FALSE))</f>
        <v>#VALUE!</v>
      </c>
      <c r="F12" s="311" t="e">
        <f ca="1">IF(VLOOKUP($A$2,Table1[[Practice no.]:[Pr]],17,FALSE)="N/A","",VLOOKUP($A$2,Table1[[Practice no.]:[Pr]],17,FALSE))</f>
        <v>#VALUE!</v>
      </c>
      <c r="G12" s="312"/>
      <c r="H12" s="313" t="e">
        <f ca="1">IF(VLOOKUP($A$2,Table1[[Practice no.]:[Tr]],18,FALSE)="N/A","",VLOOKUP($A$2,Table1[[Practice no.]:[Tr]],18,FALSE))</f>
        <v>#VALUE!</v>
      </c>
      <c r="I12" s="314"/>
      <c r="M12" s="107"/>
    </row>
    <row r="13" spans="1:21">
      <c r="A13" s="294"/>
      <c r="B13" s="315"/>
      <c r="C13" s="316"/>
      <c r="D13" s="316"/>
      <c r="E13" s="316"/>
      <c r="F13" s="316"/>
      <c r="G13" s="316"/>
      <c r="H13" s="316"/>
      <c r="I13" s="316"/>
      <c r="J13" s="316"/>
      <c r="K13" s="316"/>
      <c r="L13" s="316"/>
      <c r="M13" s="317"/>
      <c r="N13" s="125"/>
    </row>
    <row r="14" spans="1:21" ht="14.1" thickBot="1">
      <c r="A14" s="279"/>
      <c r="B14" s="288"/>
      <c r="C14" s="289"/>
      <c r="D14" s="289"/>
      <c r="E14" s="289"/>
      <c r="F14" s="289"/>
      <c r="G14" s="289"/>
      <c r="H14" s="289"/>
      <c r="I14" s="289"/>
      <c r="J14" s="289"/>
      <c r="K14" s="289"/>
      <c r="L14" s="289"/>
      <c r="M14" s="290"/>
      <c r="N14" s="125"/>
    </row>
    <row r="15" spans="1:21">
      <c r="A15" s="278" t="s">
        <v>503</v>
      </c>
      <c r="B15" s="97">
        <v>1</v>
      </c>
      <c r="C15" s="97">
        <v>2</v>
      </c>
      <c r="D15" s="97">
        <v>3</v>
      </c>
      <c r="E15" s="98">
        <v>4</v>
      </c>
      <c r="F15" s="98">
        <v>5</v>
      </c>
      <c r="G15" s="98">
        <v>6</v>
      </c>
      <c r="H15" s="99">
        <v>7</v>
      </c>
      <c r="I15" s="99">
        <v>8</v>
      </c>
      <c r="J15" s="99">
        <v>9</v>
      </c>
      <c r="K15" s="100">
        <v>10</v>
      </c>
      <c r="L15" s="100">
        <v>11</v>
      </c>
      <c r="M15" s="100">
        <v>12</v>
      </c>
      <c r="N15" s="137"/>
    </row>
    <row r="16" spans="1:21" ht="17.100000000000001" thickBot="1">
      <c r="A16" s="294"/>
      <c r="B16" s="101" t="s">
        <v>504</v>
      </c>
      <c r="C16" s="101" t="s">
        <v>505</v>
      </c>
      <c r="D16" s="101" t="s">
        <v>506</v>
      </c>
      <c r="E16" s="102" t="s">
        <v>507</v>
      </c>
      <c r="F16" s="102" t="s">
        <v>508</v>
      </c>
      <c r="G16" s="102" t="s">
        <v>509</v>
      </c>
      <c r="H16" s="103" t="s">
        <v>510</v>
      </c>
      <c r="I16" s="103" t="s">
        <v>511</v>
      </c>
      <c r="J16" s="103" t="s">
        <v>512</v>
      </c>
      <c r="K16" s="104" t="s">
        <v>513</v>
      </c>
      <c r="L16" s="104" t="s">
        <v>514</v>
      </c>
      <c r="M16" s="104" t="s">
        <v>515</v>
      </c>
      <c r="N16" s="137"/>
    </row>
    <row r="17" spans="1:14" ht="23.1" customHeight="1" thickBot="1">
      <c r="A17" s="279"/>
      <c r="B17" s="112" t="e">
        <f ca="1">IF(VLOOKUP($A$2,Table1[[Practice no.]:[ 1 C02]],19,FALSE)="N/A","",VLOOKUP(VLOOKUP($A$2,Table1[[Practice no.]:[ 1 C02]],19,FALSE),List!$A$2:$B$3,2,FALSE))</f>
        <v>#VALUE!</v>
      </c>
      <c r="C17" s="112" t="e">
        <f ca="1">IF(VLOOKUP($A$2,Table1[[Practice no.]:[2 Res]],20,FALSE)="N/A","",VLOOKUP(VLOOKUP($A$2,Table1[[Practice no.]:[2 Res]],20,FALSE),List!$A$2:$B$3,2,FALSE))</f>
        <v>#VALUE!</v>
      </c>
      <c r="D17" s="112" t="e">
        <f ca="1">IF(VLOOKUP($A$2,Table1[[Practice no.]:[3 W&amp;L]],21,FALSE)="N/A","",VLOOKUP(VLOOKUP($A$2,Table1[[Practice no.]:[3 W&amp;L]],21,FALSE),List!$A$2:$B$3,2,FALSE))</f>
        <v>#VALUE!</v>
      </c>
      <c r="E17" s="112" t="e">
        <f ca="1">IF(VLOOKUP($A$2,Table1[[Practice no.]:[4 
Pol]],22,FALSE)="N/A","",VLOOKUP(VLOOKUP($A$2,Table1[[Practice no.]:[4 
Pol]],22,FALSE),List!$A$2:$B$3,2,FALSE))</f>
        <v>#VALUE!</v>
      </c>
      <c r="F17" s="112" t="e">
        <f ca="1">IF(VLOOKUP($A$2,Table1[[Practice no.]:[5 QoL]],23,FALSE)="N/A","",VLOOKUP(VLOOKUP($A$2,Table1[[Practice no.]:[5 QoL]],23,FALSE),List!$A$2:$B$3,2,FALSE))</f>
        <v>#VALUE!</v>
      </c>
      <c r="G17" s="112" t="e">
        <f ca="1">IF(VLOOKUP($A$2,Table1[[Practice no.]:[6 
Bio]],24,FALSE)="N/A","",VLOOKUP(VLOOKUP($A$2,Table1[[Practice no.]:[6 
Bio]],24,FALSE),List!$A$2:$B$3,2,FALSE))</f>
        <v>#VALUE!</v>
      </c>
      <c r="H17" s="112" t="e">
        <f ca="1">IF(VLOOKUP($A$2,Table1[[Practice no.]:[7 
Dis]],25,FALSE)="N/A","",VLOOKUP(VLOOKUP($A$2,Table1[[Practice no.]:[7 
Dis]],25,FALSE),List!$A$2:$B$3,2,FALSE))</f>
        <v>#VALUE!</v>
      </c>
      <c r="I17" s="112" t="e">
        <f ca="1">IF(VLOOKUP($A$2,Table1[[Practice no.]:[8 
Mat]],26,FALSE)="N/A","",VLOOKUP(VLOOKUP($A$2,Table1[[Practice no.]:[8 
Mat]],26,FALSE),List!$A$2:$B$3,2,FALSE))</f>
        <v>#VALUE!</v>
      </c>
      <c r="J17" s="112" t="e">
        <f ca="1">IF(VLOOKUP($A$2,Table1[[Practice no.]:[9 
Inc]],27,FALSE)="N/A","",VLOOKUP(VLOOKUP($A$2,Table1[[Practice no.]:[9 
Inc]],27,FALSE),List!$A$2:$B$3,2,FALSE))</f>
        <v>#VALUE!</v>
      </c>
      <c r="K17" s="112" t="e">
        <f ca="1">IF(VLOOKUP($A$2,Table1[[Practice no.]:[10 Con]],28,FALSE)="N/A","",VLOOKUP(VLOOKUP($A$2,Table1[[Practice no.]:[10 Con]],28,FALSE),List!$A$2:$B$3,2,FALSE))</f>
        <v>#VALUE!</v>
      </c>
      <c r="L17" s="112" t="e">
        <f ca="1">IF(VLOOKUP($A$2,Table1[[Practice no.]:[11 Saf]],29,FALSE)="N/A","",VLOOKUP(VLOOKUP($A$2,Table1[[Practice no.]:[11 Saf]],29,FALSE),List!$A$2:$B$3,2,FALSE))</f>
        <v>#VALUE!</v>
      </c>
      <c r="M17" s="112" t="e">
        <f ca="1">IF(VLOOKUP($A$2,Table1[[Practice no.]:[12 Aff]],30,FALSE)="N/A","",VLOOKUP(VLOOKUP($A$2,Table1[[Practice no.]:[12 Aff]],30,FALSE),List!$A$2:$B$3,2,FALSE))</f>
        <v>#VALUE!</v>
      </c>
      <c r="N17" s="138"/>
    </row>
    <row r="18" spans="1:14" ht="408.75" customHeight="1">
      <c r="A18" s="278" t="s">
        <v>516</v>
      </c>
      <c r="B18" s="298" t="s">
        <v>1123</v>
      </c>
      <c r="C18" s="299"/>
      <c r="D18" s="299"/>
      <c r="E18" s="299"/>
      <c r="F18" s="299"/>
      <c r="G18" s="299"/>
      <c r="H18" s="299"/>
      <c r="I18" s="299"/>
      <c r="J18" s="299"/>
      <c r="K18" s="299"/>
      <c r="L18" s="299"/>
      <c r="M18" s="300"/>
      <c r="N18" s="133"/>
    </row>
    <row r="19" spans="1:14" ht="409.35" customHeight="1" thickBot="1">
      <c r="A19" s="279"/>
      <c r="B19" s="301"/>
      <c r="C19" s="302"/>
      <c r="D19" s="302"/>
      <c r="E19" s="302"/>
      <c r="F19" s="302"/>
      <c r="G19" s="302"/>
      <c r="H19" s="302"/>
      <c r="I19" s="302"/>
      <c r="J19" s="302"/>
      <c r="K19" s="302"/>
      <c r="L19" s="302"/>
      <c r="M19" s="303"/>
      <c r="N19" s="133"/>
    </row>
    <row r="20" spans="1:14" ht="321.75" customHeight="1">
      <c r="A20" s="304" t="s">
        <v>518</v>
      </c>
      <c r="B20" s="120"/>
      <c r="C20" s="121"/>
      <c r="D20" s="121"/>
      <c r="E20" s="121"/>
      <c r="F20" s="121"/>
      <c r="G20" s="121"/>
      <c r="H20" s="121"/>
      <c r="I20" s="121"/>
      <c r="J20" s="121"/>
      <c r="K20" s="121"/>
      <c r="L20" s="121"/>
      <c r="M20" s="124"/>
      <c r="N20" s="134"/>
    </row>
    <row r="21" spans="1:14" ht="32.1" customHeight="1">
      <c r="A21" s="338"/>
      <c r="B21" s="390" t="s">
        <v>1124</v>
      </c>
      <c r="C21" s="388"/>
      <c r="D21" s="388"/>
      <c r="E21" s="388"/>
      <c r="F21" s="388"/>
      <c r="G21" s="177"/>
      <c r="H21" s="388" t="s">
        <v>1125</v>
      </c>
      <c r="I21" s="388"/>
      <c r="J21" s="388"/>
      <c r="K21" s="388"/>
      <c r="L21" s="388"/>
      <c r="M21" s="178"/>
      <c r="N21" s="127"/>
    </row>
    <row r="22" spans="1:14" ht="249" customHeight="1">
      <c r="A22" s="338"/>
      <c r="B22" s="336"/>
      <c r="C22" s="337"/>
      <c r="D22" s="337"/>
      <c r="E22" s="337"/>
      <c r="F22" s="337"/>
      <c r="G22" s="337"/>
      <c r="H22" s="119"/>
      <c r="J22" s="122"/>
      <c r="K22" s="116"/>
      <c r="L22" s="116"/>
      <c r="M22" s="117"/>
      <c r="N22" s="116"/>
    </row>
    <row r="23" spans="1:14" ht="33.75" customHeight="1">
      <c r="A23" s="338"/>
      <c r="B23" s="336" t="s">
        <v>1126</v>
      </c>
      <c r="C23" s="337"/>
      <c r="D23" s="337"/>
      <c r="E23" s="337"/>
      <c r="F23" s="337"/>
      <c r="G23" s="337"/>
      <c r="H23" s="337"/>
      <c r="I23" s="337"/>
      <c r="J23" s="337"/>
      <c r="K23" s="337"/>
      <c r="L23" s="337"/>
      <c r="M23" s="123"/>
      <c r="N23" s="116"/>
    </row>
    <row r="24" spans="1:14">
      <c r="A24" s="338"/>
      <c r="B24" s="118"/>
      <c r="C24" s="119"/>
      <c r="D24" s="119"/>
      <c r="E24" s="119"/>
      <c r="F24" s="119"/>
      <c r="G24" s="119"/>
      <c r="H24" s="119"/>
      <c r="I24" s="119"/>
      <c r="J24" s="122"/>
      <c r="K24" s="116"/>
      <c r="L24" s="116"/>
      <c r="M24" s="117"/>
      <c r="N24" s="116"/>
    </row>
    <row r="25" spans="1:14" ht="14.1" thickBot="1">
      <c r="A25" s="305"/>
      <c r="B25" s="339"/>
      <c r="C25" s="340"/>
      <c r="D25" s="340"/>
      <c r="E25" s="340"/>
      <c r="F25" s="340"/>
      <c r="G25" s="340"/>
      <c r="H25" s="340"/>
      <c r="I25" s="340"/>
      <c r="J25" s="340"/>
      <c r="K25" s="340"/>
      <c r="L25" s="340"/>
      <c r="M25" s="176"/>
      <c r="N25" s="119"/>
    </row>
    <row r="26" spans="1:14" ht="8.85" customHeight="1" thickBot="1">
      <c r="A26" s="278" t="s">
        <v>57</v>
      </c>
      <c r="B26" s="295"/>
      <c r="C26" s="296"/>
      <c r="D26" s="296"/>
      <c r="E26" s="296"/>
      <c r="F26" s="296"/>
      <c r="G26" s="296"/>
      <c r="H26" s="296"/>
      <c r="I26" s="296"/>
      <c r="J26" s="296"/>
      <c r="K26" s="296"/>
      <c r="L26" s="296"/>
      <c r="M26" s="297"/>
      <c r="N26" s="125"/>
    </row>
    <row r="27" spans="1:14" ht="32.1" customHeight="1" thickBot="1">
      <c r="A27" s="294"/>
      <c r="C27" s="286" t="s">
        <v>42</v>
      </c>
      <c r="D27" s="287"/>
      <c r="E27" s="105" t="e">
        <f ca="1">IF(VLOOKUP($A$2,Table1[[Practice no.]:[1]],31,FALSE)="N/A","",VLOOKUP($A$2,Table1[[Practice no.]:[1]],31,FALSE))</f>
        <v>#VALUE!</v>
      </c>
      <c r="F27" s="286" t="s">
        <v>520</v>
      </c>
      <c r="G27" s="287"/>
      <c r="H27" s="105" t="e">
        <f ca="1">IF(VLOOKUP($A$2,Table1[[Practice no.]:[7]],37,FALSE)="N/A","",VLOOKUP($A$2,Table1[[Practice no.]:[7]],37,FALSE))</f>
        <v>#VALUE!</v>
      </c>
      <c r="M27" s="107"/>
    </row>
    <row r="28" spans="1:14" ht="32.1" customHeight="1" thickBot="1">
      <c r="A28" s="294"/>
      <c r="C28" s="286" t="s">
        <v>44</v>
      </c>
      <c r="D28" s="287"/>
      <c r="E28" s="105" t="e">
        <f ca="1">IF(VLOOKUP($A$2,Table1[[Practice no.]:[2]],32,FALSE)="N/A","",VLOOKUP($A$2,Table1[[Practice no.]:[2]],32,FALSE))</f>
        <v>#VALUE!</v>
      </c>
      <c r="F28" s="286" t="s">
        <v>45</v>
      </c>
      <c r="G28" s="287"/>
      <c r="H28" s="105" t="e">
        <f ca="1">IF(VLOOKUP($A$2,Table1[[Practice no.]:[8]],38,FALSE)="N/A","",VLOOKUP($A$2,Table1[[Practice no.]:[8]],38,FALSE))</f>
        <v>#VALUE!</v>
      </c>
      <c r="M28" s="107"/>
    </row>
    <row r="29" spans="1:14" ht="32.1" customHeight="1" thickBot="1">
      <c r="A29" s="294"/>
      <c r="C29" s="286" t="s">
        <v>46</v>
      </c>
      <c r="D29" s="287"/>
      <c r="E29" s="105" t="e">
        <f ca="1">IF(VLOOKUP($A$2,Table1[[Practice no.]:[3]],33,FALSE)="N/A","",VLOOKUP($A$2,Table1[[Practice no.]:[3]],33,FALSE))</f>
        <v>#VALUE!</v>
      </c>
      <c r="F29" s="286" t="s">
        <v>47</v>
      </c>
      <c r="G29" s="287"/>
      <c r="H29" s="105" t="e">
        <f ca="1">IF(VLOOKUP($A$2,Table1[[Practice no.]:[9]],39,FALSE)="N/A","",VLOOKUP($A$2,Table1[[Practice no.]:[9]],39,FALSE))</f>
        <v>#VALUE!</v>
      </c>
      <c r="M29" s="107"/>
    </row>
    <row r="30" spans="1:14" ht="32.1" customHeight="1" thickBot="1">
      <c r="A30" s="294"/>
      <c r="C30" s="286" t="s">
        <v>48</v>
      </c>
      <c r="D30" s="287"/>
      <c r="E30" s="105" t="e">
        <f ca="1">IF(VLOOKUP($A$2,Table1[[Practice no.]:[4]],34,FALSE)="N/A","",VLOOKUP($A$2,Table1[[Practice no.]:[4]],34,FALSE))</f>
        <v>#VALUE!</v>
      </c>
      <c r="F30" s="286" t="s">
        <v>49</v>
      </c>
      <c r="G30" s="287"/>
      <c r="H30" s="105" t="e">
        <f ca="1">IF(VLOOKUP($A$2,Table1[[Practice no.]:[10]],40,FALSE)="N/A","",VLOOKUP($A$2,Table1[[Practice no.]:[10]],40,FALSE))</f>
        <v>#VALUE!</v>
      </c>
      <c r="M30" s="107"/>
    </row>
    <row r="31" spans="1:14" ht="32.1" customHeight="1" thickBot="1">
      <c r="A31" s="294"/>
      <c r="C31" s="286" t="s">
        <v>50</v>
      </c>
      <c r="D31" s="287"/>
      <c r="E31" s="105" t="e">
        <f ca="1">IF(VLOOKUP($A$2,Table1[[Practice no.]:[5]],35,FALSE)="N/A","",VLOOKUP($A$2,Table1[[Practice no.]:[5]],35,FALSE))</f>
        <v>#VALUE!</v>
      </c>
      <c r="F31" s="286" t="s">
        <v>51</v>
      </c>
      <c r="G31" s="287"/>
      <c r="H31" s="105" t="e">
        <f ca="1">IF(VLOOKUP($A$2,Table1[[Practice no.]:[11]],41,FALSE)="N/A","",VLOOKUP($A$2,Table1[[Practice no.]:[11]],41,FALSE))</f>
        <v>#VALUE!</v>
      </c>
      <c r="M31" s="107"/>
    </row>
    <row r="32" spans="1:14" ht="32.1" customHeight="1" thickBot="1">
      <c r="A32" s="294"/>
      <c r="C32" s="286" t="s">
        <v>52</v>
      </c>
      <c r="D32" s="287"/>
      <c r="E32" s="105" t="e">
        <f ca="1">IF(VLOOKUP($A$2,Table1[[Practice no.]:[6]],36,FALSE)="N/A","",VLOOKUP($A$2,Table1[[Practice no.]:[6]],36,FALSE))</f>
        <v>#VALUE!</v>
      </c>
      <c r="F32" s="286" t="s">
        <v>53</v>
      </c>
      <c r="G32" s="287"/>
      <c r="H32" s="105" t="e">
        <f ca="1">IF(VLOOKUP($A$2,Table1[[Practice no.]:[12]],42,FALSE)="N/A","",VLOOKUP($A$2,Table1[[Practice no.]:[12]],42,FALSE))</f>
        <v>#VALUE!</v>
      </c>
      <c r="M32" s="107"/>
    </row>
    <row r="33" spans="1:14" ht="14.1" thickBot="1">
      <c r="A33" s="279"/>
      <c r="B33" s="288"/>
      <c r="C33" s="289"/>
      <c r="D33" s="289"/>
      <c r="E33" s="289"/>
      <c r="F33" s="289"/>
      <c r="G33" s="289"/>
      <c r="H33" s="289"/>
      <c r="I33" s="289"/>
      <c r="J33" s="289"/>
      <c r="K33" s="289"/>
      <c r="L33" s="289"/>
      <c r="M33" s="290"/>
      <c r="N33" s="125"/>
    </row>
    <row r="34" spans="1:14" ht="299.85000000000002" customHeight="1" thickBot="1">
      <c r="A34" s="92" t="s">
        <v>521</v>
      </c>
      <c r="B34" s="291" t="s">
        <v>1127</v>
      </c>
      <c r="C34" s="292"/>
      <c r="D34" s="292"/>
      <c r="E34" s="292"/>
      <c r="F34" s="292"/>
      <c r="G34" s="292"/>
      <c r="H34" s="292"/>
      <c r="I34" s="292"/>
      <c r="J34" s="292"/>
      <c r="K34" s="292"/>
      <c r="L34" s="292"/>
      <c r="M34" s="293"/>
      <c r="N34" s="122"/>
    </row>
    <row r="35" spans="1:14" ht="80.849999999999994" customHeight="1">
      <c r="A35" s="278" t="s">
        <v>523</v>
      </c>
      <c r="B35" s="394" t="s">
        <v>1128</v>
      </c>
      <c r="C35" s="362"/>
      <c r="D35" s="362"/>
      <c r="E35" s="362"/>
      <c r="F35" s="362"/>
      <c r="G35" s="362"/>
      <c r="H35" s="362"/>
      <c r="I35" s="362"/>
      <c r="J35" s="362"/>
      <c r="K35" s="362"/>
      <c r="L35" s="362"/>
      <c r="M35" s="363"/>
      <c r="N35" s="133"/>
    </row>
    <row r="36" spans="1:14" ht="224.85" customHeight="1" thickBot="1">
      <c r="A36" s="279"/>
      <c r="B36" s="364"/>
      <c r="C36" s="365"/>
      <c r="D36" s="365"/>
      <c r="E36" s="365"/>
      <c r="F36" s="365"/>
      <c r="G36" s="365"/>
      <c r="H36" s="365"/>
      <c r="I36" s="365"/>
      <c r="J36" s="365"/>
      <c r="K36" s="365"/>
      <c r="L36" s="365"/>
      <c r="M36" s="366"/>
      <c r="N36" s="133"/>
    </row>
  </sheetData>
  <sheetProtection sheet="1" objects="1" scenarios="1"/>
  <mergeCells count="49">
    <mergeCell ref="B2:M2"/>
    <mergeCell ref="O2:Q2"/>
    <mergeCell ref="S2:U2"/>
    <mergeCell ref="B3:M3"/>
    <mergeCell ref="A4:A14"/>
    <mergeCell ref="B4:M4"/>
    <mergeCell ref="C5:D6"/>
    <mergeCell ref="C7:D8"/>
    <mergeCell ref="F7:G7"/>
    <mergeCell ref="F8:G8"/>
    <mergeCell ref="C9:D10"/>
    <mergeCell ref="G9:H9"/>
    <mergeCell ref="G10:H10"/>
    <mergeCell ref="C11:D12"/>
    <mergeCell ref="F11:G11"/>
    <mergeCell ref="H11:I11"/>
    <mergeCell ref="F12:G12"/>
    <mergeCell ref="H12:I12"/>
    <mergeCell ref="A20:A25"/>
    <mergeCell ref="B21:F21"/>
    <mergeCell ref="B22:G22"/>
    <mergeCell ref="B23:G23"/>
    <mergeCell ref="H23:L23"/>
    <mergeCell ref="B13:M13"/>
    <mergeCell ref="B14:M14"/>
    <mergeCell ref="A15:A17"/>
    <mergeCell ref="A18:A19"/>
    <mergeCell ref="B18:M19"/>
    <mergeCell ref="F27:G27"/>
    <mergeCell ref="C28:D28"/>
    <mergeCell ref="F28:G28"/>
    <mergeCell ref="C29:D29"/>
    <mergeCell ref="F29:G29"/>
    <mergeCell ref="B33:M33"/>
    <mergeCell ref="B34:M34"/>
    <mergeCell ref="A35:A36"/>
    <mergeCell ref="B35:M36"/>
    <mergeCell ref="H21:L21"/>
    <mergeCell ref="C30:D30"/>
    <mergeCell ref="F30:G30"/>
    <mergeCell ref="C31:D31"/>
    <mergeCell ref="F31:G31"/>
    <mergeCell ref="C32:D32"/>
    <mergeCell ref="F32:G32"/>
    <mergeCell ref="B25:G25"/>
    <mergeCell ref="H25:L25"/>
    <mergeCell ref="A26:A33"/>
    <mergeCell ref="B26:M26"/>
    <mergeCell ref="C27:D27"/>
  </mergeCells>
  <pageMargins left="0.7" right="0.7" top="0.75" bottom="0.75" header="0.3" footer="0.3"/>
  <headerFooter>
    <oddFooter>&amp;C_x000D_&amp;1#&amp;"Calibri"&amp;8&amp;K000000 INTERNAL. This information is accessible to ADB Management and staff. It may be shared outside ADB with appropriate permission.</oddFooter>
  </headerFooter>
  <drawing r:id="rId1"/>
</worksheet>
</file>

<file path=xl/worksheets/sheet1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F81CD2B-CE5A-477C-84A3-EFB39E2BBE37}">
  <sheetPr codeName="Sheet118"/>
  <dimension ref="A1:U36"/>
  <sheetViews>
    <sheetView zoomScale="70" zoomScaleNormal="70" workbookViewId="0">
      <pane ySplit="2" topLeftCell="A27" activePane="bottomLeft" state="frozen"/>
      <selection pane="bottomLeft" activeCell="A2" sqref="A2"/>
      <selection activeCell="A2" sqref="A2"/>
    </sheetView>
  </sheetViews>
  <sheetFormatPr defaultColWidth="8.85546875" defaultRowHeight="12.95"/>
  <cols>
    <col min="1" max="1" width="15.28515625" style="106" customWidth="1"/>
    <col min="2" max="13" width="11.85546875" style="106" customWidth="1"/>
    <col min="14" max="14" width="5.140625" style="106" customWidth="1"/>
    <col min="15" max="16" width="8.85546875" style="106"/>
    <col min="17" max="17" width="8.85546875" style="106" customWidth="1"/>
    <col min="18" max="18" width="2.28515625" style="106" customWidth="1"/>
    <col min="19" max="16384" width="8.85546875" style="106"/>
  </cols>
  <sheetData>
    <row r="1" spans="1:21" ht="14.1" thickBot="1"/>
    <row r="2" spans="1:21" ht="32.1" customHeight="1" thickBot="1">
      <c r="A2" s="89" t="e" cm="1">
        <f t="array" aca="1" ref="A2" ca="1">MID(CELL("filename",A2),FIND("]",CELL("filename",A2))+1,255)</f>
        <v>#VALUE!</v>
      </c>
      <c r="B2" s="318" t="e">
        <f ca="1">IF(VLOOKUP(A2,'Raw Data'!C6:D154,2,FALSE)="","",VLOOKUP(A2,'Raw Data'!C6:D154,2,FALSE))</f>
        <v>#VALUE!</v>
      </c>
      <c r="C2" s="319"/>
      <c r="D2" s="319"/>
      <c r="E2" s="319"/>
      <c r="F2" s="319"/>
      <c r="G2" s="319"/>
      <c r="H2" s="319"/>
      <c r="I2" s="319"/>
      <c r="J2" s="319"/>
      <c r="K2" s="319"/>
      <c r="L2" s="319"/>
      <c r="M2" s="320"/>
      <c r="N2" s="136"/>
      <c r="O2" s="386" t="str">
        <f>HYPERLINK("#'National level'!A15","Back to National level sheet")</f>
        <v>Back to National level sheet</v>
      </c>
      <c r="P2" s="321"/>
      <c r="Q2" s="321"/>
      <c r="S2" s="387" t="str">
        <f>HYPERLINK("#'Project level'!A21","Back to Project level sheet")</f>
        <v>Back to Project level sheet</v>
      </c>
      <c r="T2" s="387"/>
      <c r="U2" s="387"/>
    </row>
    <row r="3" spans="1:21" ht="218.85" customHeight="1" thickBot="1">
      <c r="A3" s="90" t="s">
        <v>500</v>
      </c>
      <c r="B3" s="323" t="s">
        <v>1129</v>
      </c>
      <c r="C3" s="324"/>
      <c r="D3" s="324"/>
      <c r="E3" s="324"/>
      <c r="F3" s="324"/>
      <c r="G3" s="324"/>
      <c r="H3" s="324"/>
      <c r="I3" s="324"/>
      <c r="J3" s="324"/>
      <c r="K3" s="324"/>
      <c r="L3" s="324"/>
      <c r="M3" s="325"/>
      <c r="N3" s="122"/>
    </row>
    <row r="4" spans="1:21" ht="14.1" thickBot="1">
      <c r="A4" s="278" t="s">
        <v>502</v>
      </c>
      <c r="B4" s="295"/>
      <c r="C4" s="296"/>
      <c r="D4" s="296"/>
      <c r="E4" s="296"/>
      <c r="F4" s="296"/>
      <c r="G4" s="296"/>
      <c r="H4" s="296"/>
      <c r="I4" s="296"/>
      <c r="J4" s="296"/>
      <c r="K4" s="296"/>
      <c r="L4" s="296"/>
      <c r="M4" s="297"/>
      <c r="N4" s="125"/>
    </row>
    <row r="5" spans="1:21" ht="26.85" customHeight="1" thickBot="1">
      <c r="A5" s="294"/>
      <c r="C5" s="326" t="s">
        <v>77</v>
      </c>
      <c r="D5" s="327"/>
      <c r="E5" s="93" t="s">
        <v>78</v>
      </c>
      <c r="F5" s="93" t="s">
        <v>79</v>
      </c>
      <c r="G5" s="93" t="s">
        <v>80</v>
      </c>
      <c r="H5" s="93" t="s">
        <v>81</v>
      </c>
      <c r="I5" s="93" t="s">
        <v>82</v>
      </c>
      <c r="M5" s="107"/>
    </row>
    <row r="6" spans="1:21" ht="15" thickBot="1">
      <c r="A6" s="294"/>
      <c r="C6" s="328"/>
      <c r="D6" s="329"/>
      <c r="E6" s="94" t="e">
        <f ca="1">IF(VLOOKUP($A$2,Table1[[Practice no.]:[Mt]],3,FALSE)="N/A","",VLOOKUP($A$2,Table1[[Practice no.]:[Mt]],3,FALSE))</f>
        <v>#VALUE!</v>
      </c>
      <c r="F6" s="94" t="e">
        <f ca="1">IF(VLOOKUP($A$2,Table1[[Practice no.]:[F]],4,FALSE)="N/A","",VLOOKUP($A$2,Table1[[Practice no.]:[F]],4,FALSE))</f>
        <v>#VALUE!</v>
      </c>
      <c r="G6" s="94" t="e">
        <f ca="1">IF(VLOOKUP($A$2,Table1[[Practice no.]:[A]],5,FALSE)="N/A","",VLOOKUP($A$2,Table1[[Practice no.]:[A]],5,FALSE))</f>
        <v>#VALUE!</v>
      </c>
      <c r="H6" s="94" t="e">
        <f ca="1">IF(VLOOKUP($A$2,Table1[[Practice no.]:[T]],6,FALSE)="N/A","",VLOOKUP($A$2,Table1[[Practice no.]:[T]],6,FALSE))</f>
        <v>#VALUE!</v>
      </c>
      <c r="I6" s="94" t="e">
        <f ca="1">IF(VLOOKUP($A$2,Table1[[Practice no.]:[PI]],7,FALSE)="N/A","",VLOOKUP($A$2,Table1[[Practice no.]:[PI]],7,FALSE))</f>
        <v>#VALUE!</v>
      </c>
      <c r="M6" s="107"/>
    </row>
    <row r="7" spans="1:21" ht="26.85" customHeight="1" thickBot="1">
      <c r="A7" s="294"/>
      <c r="C7" s="326" t="s">
        <v>83</v>
      </c>
      <c r="D7" s="327"/>
      <c r="E7" s="95" t="s">
        <v>84</v>
      </c>
      <c r="F7" s="330" t="s">
        <v>85</v>
      </c>
      <c r="G7" s="331"/>
      <c r="H7" s="95" t="s">
        <v>86</v>
      </c>
      <c r="I7" s="95" t="s">
        <v>87</v>
      </c>
      <c r="M7" s="107"/>
    </row>
    <row r="8" spans="1:21" ht="15" thickBot="1">
      <c r="A8" s="294"/>
      <c r="C8" s="328"/>
      <c r="D8" s="329"/>
      <c r="E8" s="94" t="e">
        <f ca="1">IF(VLOOKUP($A$2,Table1[[Practice no.]:[LR]],8,FALSE)="N/A","",VLOOKUP(A$2,Table1[[Practice no.]:[LR]],8,FALSE))</f>
        <v>#VALUE!</v>
      </c>
      <c r="F8" s="311" t="e">
        <f ca="1">IF(VLOOKUP($A$2,Table1[[Practice no.]:[PH]],9,FALSE)="N/A","",VLOOKUP($A$2,Table1[[Practice no.]:[PH]],9,FALSE))</f>
        <v>#VALUE!</v>
      </c>
      <c r="G8" s="312"/>
      <c r="H8" s="94" t="e">
        <f ca="1">IF(VLOOKUP($A$2,Table1[[Practice no.]:[EH]],10,FALSE)="N/A","",VLOOKUP($A$2,Table1[[Practice no.]:[EH]],10,FALSE))</f>
        <v>#VALUE!</v>
      </c>
      <c r="I8" s="94" t="e">
        <f ca="1">IF(VLOOKUP($A$2,Table1[[Practice no.]:[UR]],11,FALSE)="N/A","",VLOOKUP($A$2,Table1[[Practice no.]:[UR]],11,FALSE))</f>
        <v>#VALUE!</v>
      </c>
      <c r="M8" s="107"/>
    </row>
    <row r="9" spans="1:21" ht="26.85" customHeight="1" thickBot="1">
      <c r="A9" s="294"/>
      <c r="C9" s="332" t="s">
        <v>88</v>
      </c>
      <c r="D9" s="333"/>
      <c r="E9" s="95" t="s">
        <v>89</v>
      </c>
      <c r="F9" s="95" t="s">
        <v>90</v>
      </c>
      <c r="G9" s="330" t="s">
        <v>91</v>
      </c>
      <c r="H9" s="331"/>
      <c r="I9" s="95" t="s">
        <v>92</v>
      </c>
      <c r="M9" s="107"/>
    </row>
    <row r="10" spans="1:21" ht="15" thickBot="1">
      <c r="A10" s="294"/>
      <c r="C10" s="334"/>
      <c r="D10" s="335"/>
      <c r="E10" s="94" t="e">
        <f ca="1">IF(VLOOKUP($A$2,Table1[[Practice no.]:[P]],12,FALSE)="N/A","",VLOOKUP($A$2,Table1[[Practice no.]:[P]],12,FALSE))</f>
        <v>#VALUE!</v>
      </c>
      <c r="F10" s="94" t="e">
        <f ca="1">IF(VLOOKUP($A$2,Table1[[Practice no.]:[D]],13,FALSE)="N/A","",VLOOKUP($A$2,Table1[[Practice no.]:[D]],13,FALSE))</f>
        <v>#VALUE!</v>
      </c>
      <c r="G10" s="313" t="e">
        <f ca="1">IF(VLOOKUP($A$2,Table1[[Practice no.]:[C]],14,FALSE)="N/A","",VLOOKUP($A$2,Table1[[Practice no.]:[C]],14,FALSE))</f>
        <v>#VALUE!</v>
      </c>
      <c r="H10" s="314"/>
      <c r="I10" s="96" t="e">
        <f ca="1">IF(VLOOKUP($A$2,Table1[[Practice no.]:[M]],15,FALSE)="N/A","",VLOOKUP($A$2,Table1[[Practice no.]:[M]],15,FALSE))</f>
        <v>#VALUE!</v>
      </c>
      <c r="M10" s="107"/>
    </row>
    <row r="11" spans="1:21" ht="14.1" customHeight="1" thickBot="1">
      <c r="A11" s="294"/>
      <c r="C11" s="332" t="s">
        <v>93</v>
      </c>
      <c r="D11" s="333"/>
      <c r="E11" s="95" t="s">
        <v>94</v>
      </c>
      <c r="F11" s="330" t="s">
        <v>95</v>
      </c>
      <c r="G11" s="331"/>
      <c r="H11" s="330" t="s">
        <v>96</v>
      </c>
      <c r="I11" s="331"/>
      <c r="M11" s="107"/>
    </row>
    <row r="12" spans="1:21" ht="15" thickBot="1">
      <c r="A12" s="294"/>
      <c r="C12" s="334"/>
      <c r="D12" s="335"/>
      <c r="E12" s="94" t="e">
        <f ca="1">IF(VLOOKUP($A$2,Table1[[Practice no.]:[In]],16,FALSE)="N/A","",VLOOKUP($A$2,Table1[[Practice no.]:[In]],16,FALSE))</f>
        <v>#VALUE!</v>
      </c>
      <c r="F12" s="311" t="e">
        <f ca="1">IF(VLOOKUP($A$2,Table1[[Practice no.]:[Pr]],17,FALSE)="N/A","",VLOOKUP($A$2,Table1[[Practice no.]:[Pr]],17,FALSE))</f>
        <v>#VALUE!</v>
      </c>
      <c r="G12" s="312"/>
      <c r="H12" s="313" t="e">
        <f ca="1">IF(VLOOKUP($A$2,Table1[[Practice no.]:[Tr]],18,FALSE)="N/A","",VLOOKUP($A$2,Table1[[Practice no.]:[Tr]],18,FALSE))</f>
        <v>#VALUE!</v>
      </c>
      <c r="I12" s="314"/>
      <c r="M12" s="107"/>
    </row>
    <row r="13" spans="1:21">
      <c r="A13" s="294"/>
      <c r="B13" s="315"/>
      <c r="C13" s="316"/>
      <c r="D13" s="316"/>
      <c r="E13" s="316"/>
      <c r="F13" s="316"/>
      <c r="G13" s="316"/>
      <c r="H13" s="316"/>
      <c r="I13" s="316"/>
      <c r="J13" s="316"/>
      <c r="K13" s="316"/>
      <c r="L13" s="316"/>
      <c r="M13" s="317"/>
      <c r="N13" s="125"/>
    </row>
    <row r="14" spans="1:21" ht="14.1" thickBot="1">
      <c r="A14" s="279"/>
      <c r="B14" s="288"/>
      <c r="C14" s="289"/>
      <c r="D14" s="289"/>
      <c r="E14" s="289"/>
      <c r="F14" s="289"/>
      <c r="G14" s="289"/>
      <c r="H14" s="289"/>
      <c r="I14" s="289"/>
      <c r="J14" s="289"/>
      <c r="K14" s="289"/>
      <c r="L14" s="289"/>
      <c r="M14" s="290"/>
      <c r="N14" s="125"/>
    </row>
    <row r="15" spans="1:21">
      <c r="A15" s="278" t="s">
        <v>503</v>
      </c>
      <c r="B15" s="97">
        <v>1</v>
      </c>
      <c r="C15" s="97">
        <v>2</v>
      </c>
      <c r="D15" s="97">
        <v>3</v>
      </c>
      <c r="E15" s="98">
        <v>4</v>
      </c>
      <c r="F15" s="98">
        <v>5</v>
      </c>
      <c r="G15" s="98">
        <v>6</v>
      </c>
      <c r="H15" s="99">
        <v>7</v>
      </c>
      <c r="I15" s="99">
        <v>8</v>
      </c>
      <c r="J15" s="99">
        <v>9</v>
      </c>
      <c r="K15" s="100">
        <v>10</v>
      </c>
      <c r="L15" s="100">
        <v>11</v>
      </c>
      <c r="M15" s="100">
        <v>12</v>
      </c>
      <c r="N15" s="137"/>
    </row>
    <row r="16" spans="1:21" ht="17.100000000000001" thickBot="1">
      <c r="A16" s="294"/>
      <c r="B16" s="101" t="s">
        <v>504</v>
      </c>
      <c r="C16" s="101" t="s">
        <v>505</v>
      </c>
      <c r="D16" s="101" t="s">
        <v>506</v>
      </c>
      <c r="E16" s="102" t="s">
        <v>507</v>
      </c>
      <c r="F16" s="102" t="s">
        <v>508</v>
      </c>
      <c r="G16" s="102" t="s">
        <v>509</v>
      </c>
      <c r="H16" s="103" t="s">
        <v>510</v>
      </c>
      <c r="I16" s="103" t="s">
        <v>511</v>
      </c>
      <c r="J16" s="103" t="s">
        <v>512</v>
      </c>
      <c r="K16" s="104" t="s">
        <v>513</v>
      </c>
      <c r="L16" s="104" t="s">
        <v>514</v>
      </c>
      <c r="M16" s="104" t="s">
        <v>515</v>
      </c>
      <c r="N16" s="137"/>
    </row>
    <row r="17" spans="1:14" ht="23.1" customHeight="1" thickBot="1">
      <c r="A17" s="279"/>
      <c r="B17" s="112" t="e">
        <f ca="1">IF(VLOOKUP($A$2,Table1[[Practice no.]:[ 1 C02]],19,FALSE)="N/A","",VLOOKUP(VLOOKUP($A$2,Table1[[Practice no.]:[ 1 C02]],19,FALSE),List!$A$2:$B$3,2,FALSE))</f>
        <v>#VALUE!</v>
      </c>
      <c r="C17" s="112" t="e">
        <f ca="1">IF(VLOOKUP($A$2,Table1[[Practice no.]:[2 Res]],20,FALSE)="N/A","",VLOOKUP(VLOOKUP($A$2,Table1[[Practice no.]:[2 Res]],20,FALSE),List!$A$2:$B$3,2,FALSE))</f>
        <v>#VALUE!</v>
      </c>
      <c r="D17" s="112" t="e">
        <f ca="1">IF(VLOOKUP($A$2,Table1[[Practice no.]:[3 W&amp;L]],21,FALSE)="N/A","",VLOOKUP(VLOOKUP($A$2,Table1[[Practice no.]:[3 W&amp;L]],21,FALSE),List!$A$2:$B$3,2,FALSE))</f>
        <v>#VALUE!</v>
      </c>
      <c r="E17" s="112" t="e">
        <f ca="1">IF(VLOOKUP($A$2,Table1[[Practice no.]:[4 
Pol]],22,FALSE)="N/A","",VLOOKUP(VLOOKUP($A$2,Table1[[Practice no.]:[4 
Pol]],22,FALSE),List!$A$2:$B$3,2,FALSE))</f>
        <v>#VALUE!</v>
      </c>
      <c r="F17" s="112" t="e">
        <f ca="1">IF(VLOOKUP($A$2,Table1[[Practice no.]:[5 QoL]],23,FALSE)="N/A","",VLOOKUP(VLOOKUP($A$2,Table1[[Practice no.]:[5 QoL]],23,FALSE),List!$A$2:$B$3,2,FALSE))</f>
        <v>#VALUE!</v>
      </c>
      <c r="G17" s="112" t="e">
        <f ca="1">IF(VLOOKUP($A$2,Table1[[Practice no.]:[6 
Bio]],24,FALSE)="N/A","",VLOOKUP(VLOOKUP($A$2,Table1[[Practice no.]:[6 
Bio]],24,FALSE),List!$A$2:$B$3,2,FALSE))</f>
        <v>#VALUE!</v>
      </c>
      <c r="H17" s="112" t="e">
        <f ca="1">IF(VLOOKUP($A$2,Table1[[Practice no.]:[7 
Dis]],25,FALSE)="N/A","",VLOOKUP(VLOOKUP($A$2,Table1[[Practice no.]:[7 
Dis]],25,FALSE),List!$A$2:$B$3,2,FALSE))</f>
        <v>#VALUE!</v>
      </c>
      <c r="I17" s="112" t="e">
        <f ca="1">IF(VLOOKUP($A$2,Table1[[Practice no.]:[8 
Mat]],26,FALSE)="N/A","",VLOOKUP(VLOOKUP($A$2,Table1[[Practice no.]:[8 
Mat]],26,FALSE),List!$A$2:$B$3,2,FALSE))</f>
        <v>#VALUE!</v>
      </c>
      <c r="J17" s="112" t="e">
        <f ca="1">IF(VLOOKUP($A$2,Table1[[Practice no.]:[9 
Inc]],27,FALSE)="N/A","",VLOOKUP(VLOOKUP($A$2,Table1[[Practice no.]:[9 
Inc]],27,FALSE),List!$A$2:$B$3,2,FALSE))</f>
        <v>#VALUE!</v>
      </c>
      <c r="K17" s="112" t="e">
        <f ca="1">IF(VLOOKUP($A$2,Table1[[Practice no.]:[10 Con]],28,FALSE)="N/A","",VLOOKUP(VLOOKUP($A$2,Table1[[Practice no.]:[10 Con]],28,FALSE),List!$A$2:$B$3,2,FALSE))</f>
        <v>#VALUE!</v>
      </c>
      <c r="L17" s="112" t="e">
        <f ca="1">IF(VLOOKUP($A$2,Table1[[Practice no.]:[11 Saf]],29,FALSE)="N/A","",VLOOKUP(VLOOKUP($A$2,Table1[[Practice no.]:[11 Saf]],29,FALSE),List!$A$2:$B$3,2,FALSE))</f>
        <v>#VALUE!</v>
      </c>
      <c r="M17" s="112" t="e">
        <f ca="1">IF(VLOOKUP($A$2,Table1[[Practice no.]:[12 Aff]],30,FALSE)="N/A","",VLOOKUP(VLOOKUP($A$2,Table1[[Practice no.]:[12 Aff]],30,FALSE),List!$A$2:$B$3,2,FALSE))</f>
        <v>#VALUE!</v>
      </c>
      <c r="N17" s="138"/>
    </row>
    <row r="18" spans="1:14" ht="248.1" customHeight="1">
      <c r="A18" s="278" t="s">
        <v>516</v>
      </c>
      <c r="B18" s="298" t="s">
        <v>1130</v>
      </c>
      <c r="C18" s="299"/>
      <c r="D18" s="299"/>
      <c r="E18" s="299"/>
      <c r="F18" s="299"/>
      <c r="G18" s="299"/>
      <c r="H18" s="299"/>
      <c r="I18" s="299"/>
      <c r="J18" s="299"/>
      <c r="K18" s="299"/>
      <c r="L18" s="299"/>
      <c r="M18" s="300"/>
      <c r="N18" s="133"/>
    </row>
    <row r="19" spans="1:14" ht="218.85" customHeight="1" thickBot="1">
      <c r="A19" s="279"/>
      <c r="B19" s="301"/>
      <c r="C19" s="302"/>
      <c r="D19" s="302"/>
      <c r="E19" s="302"/>
      <c r="F19" s="302"/>
      <c r="G19" s="302"/>
      <c r="H19" s="302"/>
      <c r="I19" s="302"/>
      <c r="J19" s="302"/>
      <c r="K19" s="302"/>
      <c r="L19" s="302"/>
      <c r="M19" s="303"/>
      <c r="N19" s="133"/>
    </row>
    <row r="20" spans="1:14" ht="131.1" customHeight="1">
      <c r="A20" s="304" t="s">
        <v>518</v>
      </c>
      <c r="B20" s="120"/>
      <c r="C20" s="121"/>
      <c r="D20" s="121"/>
      <c r="E20" s="121"/>
      <c r="F20" s="121"/>
      <c r="G20" s="121"/>
      <c r="H20" s="121"/>
      <c r="I20" s="121"/>
      <c r="J20" s="121"/>
      <c r="K20" s="121"/>
      <c r="L20" s="121"/>
      <c r="M20" s="124"/>
      <c r="N20" s="134"/>
    </row>
    <row r="21" spans="1:14" ht="32.1" customHeight="1">
      <c r="A21" s="338"/>
      <c r="B21" s="390" t="s">
        <v>1131</v>
      </c>
      <c r="C21" s="388"/>
      <c r="D21" s="388"/>
      <c r="E21" s="388"/>
      <c r="F21" s="388"/>
      <c r="G21" s="177"/>
      <c r="H21" s="388" t="s">
        <v>1132</v>
      </c>
      <c r="I21" s="388"/>
      <c r="J21" s="388"/>
      <c r="K21" s="388"/>
      <c r="L21" s="388"/>
      <c r="M21" s="178"/>
      <c r="N21" s="127"/>
    </row>
    <row r="22" spans="1:14" ht="128.1" customHeight="1">
      <c r="A22" s="338"/>
      <c r="B22" s="336"/>
      <c r="C22" s="337"/>
      <c r="D22" s="337"/>
      <c r="E22" s="337"/>
      <c r="F22" s="337"/>
      <c r="G22" s="337"/>
      <c r="H22" s="119"/>
      <c r="J22" s="122"/>
      <c r="K22" s="116"/>
      <c r="L22" s="116"/>
      <c r="M22" s="117"/>
      <c r="N22" s="116"/>
    </row>
    <row r="23" spans="1:14" ht="13.35" customHeight="1">
      <c r="A23" s="338"/>
      <c r="B23" s="336" t="s">
        <v>1133</v>
      </c>
      <c r="C23" s="337"/>
      <c r="D23" s="337"/>
      <c r="E23" s="337"/>
      <c r="F23" s="337"/>
      <c r="G23" s="122"/>
      <c r="H23" s="337" t="s">
        <v>1134</v>
      </c>
      <c r="I23" s="337"/>
      <c r="J23" s="337"/>
      <c r="K23" s="337"/>
      <c r="L23" s="337"/>
      <c r="M23" s="123"/>
      <c r="N23" s="116"/>
    </row>
    <row r="24" spans="1:14">
      <c r="A24" s="338"/>
      <c r="B24" s="118"/>
      <c r="C24" s="119"/>
      <c r="D24" s="119"/>
      <c r="E24" s="119"/>
      <c r="F24" s="119"/>
      <c r="G24" s="119"/>
      <c r="H24" s="119"/>
      <c r="I24" s="119"/>
      <c r="J24" s="122"/>
      <c r="K24" s="116"/>
      <c r="L24" s="116"/>
      <c r="M24" s="117"/>
      <c r="N24" s="116"/>
    </row>
    <row r="25" spans="1:14" ht="14.1" thickBot="1">
      <c r="A25" s="305"/>
      <c r="B25" s="339"/>
      <c r="C25" s="340"/>
      <c r="D25" s="340"/>
      <c r="E25" s="340"/>
      <c r="F25" s="340"/>
      <c r="G25" s="340"/>
      <c r="H25" s="340"/>
      <c r="I25" s="340"/>
      <c r="J25" s="340"/>
      <c r="K25" s="340"/>
      <c r="L25" s="340"/>
      <c r="M25" s="176"/>
      <c r="N25" s="119"/>
    </row>
    <row r="26" spans="1:14" ht="8.85" customHeight="1" thickBot="1">
      <c r="A26" s="278" t="s">
        <v>57</v>
      </c>
      <c r="B26" s="295"/>
      <c r="C26" s="296"/>
      <c r="D26" s="296"/>
      <c r="E26" s="296"/>
      <c r="F26" s="296"/>
      <c r="G26" s="296"/>
      <c r="H26" s="296"/>
      <c r="I26" s="296"/>
      <c r="J26" s="296"/>
      <c r="K26" s="296"/>
      <c r="L26" s="296"/>
      <c r="M26" s="297"/>
      <c r="N26" s="125"/>
    </row>
    <row r="27" spans="1:14" ht="32.1" customHeight="1" thickBot="1">
      <c r="A27" s="294"/>
      <c r="C27" s="286" t="s">
        <v>42</v>
      </c>
      <c r="D27" s="287"/>
      <c r="E27" s="105" t="e">
        <f ca="1">IF(VLOOKUP($A$2,Table1[[Practice no.]:[1]],31,FALSE)="N/A","",VLOOKUP($A$2,Table1[[Practice no.]:[1]],31,FALSE))</f>
        <v>#VALUE!</v>
      </c>
      <c r="F27" s="286" t="s">
        <v>520</v>
      </c>
      <c r="G27" s="287"/>
      <c r="H27" s="105" t="e">
        <f ca="1">IF(VLOOKUP($A$2,Table1[[Practice no.]:[7]],37,FALSE)="N/A","",VLOOKUP($A$2,Table1[[Practice no.]:[7]],37,FALSE))</f>
        <v>#VALUE!</v>
      </c>
      <c r="M27" s="107"/>
    </row>
    <row r="28" spans="1:14" ht="32.1" customHeight="1" thickBot="1">
      <c r="A28" s="294"/>
      <c r="C28" s="286" t="s">
        <v>44</v>
      </c>
      <c r="D28" s="287"/>
      <c r="E28" s="105" t="e">
        <f ca="1">IF(VLOOKUP($A$2,Table1[[Practice no.]:[2]],32,FALSE)="N/A","",VLOOKUP($A$2,Table1[[Practice no.]:[2]],32,FALSE))</f>
        <v>#VALUE!</v>
      </c>
      <c r="F28" s="286" t="s">
        <v>45</v>
      </c>
      <c r="G28" s="287"/>
      <c r="H28" s="105" t="e">
        <f ca="1">IF(VLOOKUP($A$2,Table1[[Practice no.]:[8]],38,FALSE)="N/A","",VLOOKUP($A$2,Table1[[Practice no.]:[8]],38,FALSE))</f>
        <v>#VALUE!</v>
      </c>
      <c r="M28" s="107"/>
    </row>
    <row r="29" spans="1:14" ht="32.1" customHeight="1" thickBot="1">
      <c r="A29" s="294"/>
      <c r="C29" s="286" t="s">
        <v>46</v>
      </c>
      <c r="D29" s="287"/>
      <c r="E29" s="105" t="e">
        <f ca="1">IF(VLOOKUP($A$2,Table1[[Practice no.]:[3]],33,FALSE)="N/A","",VLOOKUP($A$2,Table1[[Practice no.]:[3]],33,FALSE))</f>
        <v>#VALUE!</v>
      </c>
      <c r="F29" s="286" t="s">
        <v>47</v>
      </c>
      <c r="G29" s="287"/>
      <c r="H29" s="105" t="e">
        <f ca="1">IF(VLOOKUP($A$2,Table1[[Practice no.]:[9]],39,FALSE)="N/A","",VLOOKUP($A$2,Table1[[Practice no.]:[9]],39,FALSE))</f>
        <v>#VALUE!</v>
      </c>
      <c r="M29" s="107"/>
    </row>
    <row r="30" spans="1:14" ht="32.1" customHeight="1" thickBot="1">
      <c r="A30" s="294"/>
      <c r="C30" s="286" t="s">
        <v>48</v>
      </c>
      <c r="D30" s="287"/>
      <c r="E30" s="105" t="e">
        <f ca="1">IF(VLOOKUP($A$2,Table1[[Practice no.]:[4]],34,FALSE)="N/A","",VLOOKUP($A$2,Table1[[Practice no.]:[4]],34,FALSE))</f>
        <v>#VALUE!</v>
      </c>
      <c r="F30" s="286" t="s">
        <v>49</v>
      </c>
      <c r="G30" s="287"/>
      <c r="H30" s="105" t="e">
        <f ca="1">IF(VLOOKUP($A$2,Table1[[Practice no.]:[10]],40,FALSE)="N/A","",VLOOKUP($A$2,Table1[[Practice no.]:[10]],40,FALSE))</f>
        <v>#VALUE!</v>
      </c>
      <c r="M30" s="107"/>
    </row>
    <row r="31" spans="1:14" ht="32.1" customHeight="1" thickBot="1">
      <c r="A31" s="294"/>
      <c r="C31" s="286" t="s">
        <v>50</v>
      </c>
      <c r="D31" s="287"/>
      <c r="E31" s="105" t="e">
        <f ca="1">IF(VLOOKUP($A$2,Table1[[Practice no.]:[5]],35,FALSE)="N/A","",VLOOKUP($A$2,Table1[[Practice no.]:[5]],35,FALSE))</f>
        <v>#VALUE!</v>
      </c>
      <c r="F31" s="286" t="s">
        <v>51</v>
      </c>
      <c r="G31" s="287"/>
      <c r="H31" s="105" t="e">
        <f ca="1">IF(VLOOKUP($A$2,Table1[[Practice no.]:[11]],41,FALSE)="N/A","",VLOOKUP($A$2,Table1[[Practice no.]:[11]],41,FALSE))</f>
        <v>#VALUE!</v>
      </c>
      <c r="M31" s="107"/>
    </row>
    <row r="32" spans="1:14" ht="32.1" customHeight="1" thickBot="1">
      <c r="A32" s="294"/>
      <c r="C32" s="286" t="s">
        <v>52</v>
      </c>
      <c r="D32" s="287"/>
      <c r="E32" s="105" t="e">
        <f ca="1">IF(VLOOKUP($A$2,Table1[[Practice no.]:[6]],36,FALSE)="N/A","",VLOOKUP($A$2,Table1[[Practice no.]:[6]],36,FALSE))</f>
        <v>#VALUE!</v>
      </c>
      <c r="F32" s="286" t="s">
        <v>53</v>
      </c>
      <c r="G32" s="287"/>
      <c r="H32" s="105" t="e">
        <f ca="1">IF(VLOOKUP($A$2,Table1[[Practice no.]:[12]],42,FALSE)="N/A","",VLOOKUP($A$2,Table1[[Practice no.]:[12]],42,FALSE))</f>
        <v>#VALUE!</v>
      </c>
      <c r="M32" s="107"/>
    </row>
    <row r="33" spans="1:14" ht="14.1" thickBot="1">
      <c r="A33" s="279"/>
      <c r="B33" s="288"/>
      <c r="C33" s="289"/>
      <c r="D33" s="289"/>
      <c r="E33" s="289"/>
      <c r="F33" s="289"/>
      <c r="G33" s="289"/>
      <c r="H33" s="289"/>
      <c r="I33" s="289"/>
      <c r="J33" s="289"/>
      <c r="K33" s="289"/>
      <c r="L33" s="289"/>
      <c r="M33" s="290"/>
      <c r="N33" s="125"/>
    </row>
    <row r="34" spans="1:14" ht="252.75" customHeight="1" thickBot="1">
      <c r="A34" s="92" t="s">
        <v>521</v>
      </c>
      <c r="B34" s="291" t="s">
        <v>1135</v>
      </c>
      <c r="C34" s="292"/>
      <c r="D34" s="292"/>
      <c r="E34" s="292"/>
      <c r="F34" s="292"/>
      <c r="G34" s="292"/>
      <c r="H34" s="292"/>
      <c r="I34" s="292"/>
      <c r="J34" s="292"/>
      <c r="K34" s="292"/>
      <c r="L34" s="292"/>
      <c r="M34" s="293"/>
      <c r="N34" s="122"/>
    </row>
    <row r="35" spans="1:14" ht="80.849999999999994" customHeight="1">
      <c r="A35" s="278" t="s">
        <v>523</v>
      </c>
      <c r="B35" s="394" t="s">
        <v>1136</v>
      </c>
      <c r="C35" s="362"/>
      <c r="D35" s="362"/>
      <c r="E35" s="362"/>
      <c r="F35" s="362"/>
      <c r="G35" s="362"/>
      <c r="H35" s="362"/>
      <c r="I35" s="362"/>
      <c r="J35" s="362"/>
      <c r="K35" s="362"/>
      <c r="L35" s="362"/>
      <c r="M35" s="363"/>
      <c r="N35" s="133"/>
    </row>
    <row r="36" spans="1:14" ht="224.85" customHeight="1" thickBot="1">
      <c r="A36" s="279"/>
      <c r="B36" s="364"/>
      <c r="C36" s="365"/>
      <c r="D36" s="365"/>
      <c r="E36" s="365"/>
      <c r="F36" s="365"/>
      <c r="G36" s="365"/>
      <c r="H36" s="365"/>
      <c r="I36" s="365"/>
      <c r="J36" s="365"/>
      <c r="K36" s="365"/>
      <c r="L36" s="365"/>
      <c r="M36" s="366"/>
      <c r="N36" s="133"/>
    </row>
  </sheetData>
  <sheetProtection sheet="1" objects="1" scenarios="1"/>
  <mergeCells count="49">
    <mergeCell ref="B2:M2"/>
    <mergeCell ref="O2:Q2"/>
    <mergeCell ref="S2:U2"/>
    <mergeCell ref="B3:M3"/>
    <mergeCell ref="A4:A14"/>
    <mergeCell ref="B4:M4"/>
    <mergeCell ref="C5:D6"/>
    <mergeCell ref="C7:D8"/>
    <mergeCell ref="F7:G7"/>
    <mergeCell ref="F8:G8"/>
    <mergeCell ref="C9:D10"/>
    <mergeCell ref="G9:H9"/>
    <mergeCell ref="G10:H10"/>
    <mergeCell ref="C11:D12"/>
    <mergeCell ref="F11:G11"/>
    <mergeCell ref="H11:I11"/>
    <mergeCell ref="F12:G12"/>
    <mergeCell ref="H12:I12"/>
    <mergeCell ref="C29:D29"/>
    <mergeCell ref="B13:M13"/>
    <mergeCell ref="B14:M14"/>
    <mergeCell ref="B26:M26"/>
    <mergeCell ref="C27:D27"/>
    <mergeCell ref="F27:G27"/>
    <mergeCell ref="C28:D28"/>
    <mergeCell ref="F28:G28"/>
    <mergeCell ref="A15:A17"/>
    <mergeCell ref="A18:A19"/>
    <mergeCell ref="B18:M19"/>
    <mergeCell ref="A20:A25"/>
    <mergeCell ref="B21:F21"/>
    <mergeCell ref="H21:L21"/>
    <mergeCell ref="B22:G22"/>
    <mergeCell ref="B33:M33"/>
    <mergeCell ref="B34:M34"/>
    <mergeCell ref="A35:A36"/>
    <mergeCell ref="B35:M36"/>
    <mergeCell ref="B23:F23"/>
    <mergeCell ref="F29:G29"/>
    <mergeCell ref="C30:D30"/>
    <mergeCell ref="F30:G30"/>
    <mergeCell ref="C31:D31"/>
    <mergeCell ref="F31:G31"/>
    <mergeCell ref="C32:D32"/>
    <mergeCell ref="F32:G32"/>
    <mergeCell ref="H23:L23"/>
    <mergeCell ref="B25:G25"/>
    <mergeCell ref="H25:L25"/>
    <mergeCell ref="A26:A33"/>
  </mergeCells>
  <pageMargins left="0.7" right="0.7" top="0.75" bottom="0.75" header="0.3" footer="0.3"/>
  <headerFooter>
    <oddFooter>&amp;C_x000D_&amp;1#&amp;"Calibri"&amp;8&amp;K000000 INTERNAL. This information is accessible to ADB Management and staff. It may be shared outside ADB with appropriate permission.</oddFooter>
  </headerFooter>
  <drawing r:id="rId1"/>
</worksheet>
</file>

<file path=xl/worksheets/sheet1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8703B2F-3135-455C-A86D-85E64FA465E8}">
  <sheetPr codeName="Sheet119"/>
  <dimension ref="A1:U36"/>
  <sheetViews>
    <sheetView topLeftCell="C1" zoomScaleNormal="100" workbookViewId="0">
      <pane ySplit="2" topLeftCell="A3" activePane="bottomLeft" state="frozen"/>
      <selection pane="bottomLeft" activeCell="A2" sqref="A2"/>
      <selection activeCell="A2" sqref="A2"/>
    </sheetView>
  </sheetViews>
  <sheetFormatPr defaultColWidth="8.85546875" defaultRowHeight="12.95"/>
  <cols>
    <col min="1" max="1" width="15.28515625" style="106" customWidth="1"/>
    <col min="2" max="13" width="11.85546875" style="106" customWidth="1"/>
    <col min="14" max="14" width="5.140625" style="106" customWidth="1"/>
    <col min="15" max="16" width="8.85546875" style="106"/>
    <col min="17" max="17" width="8.85546875" style="106" customWidth="1"/>
    <col min="18" max="18" width="2.28515625" style="106" customWidth="1"/>
    <col min="19" max="16384" width="8.85546875" style="106"/>
  </cols>
  <sheetData>
    <row r="1" spans="1:21" ht="14.1" thickBot="1"/>
    <row r="2" spans="1:21" ht="32.1" customHeight="1" thickBot="1">
      <c r="A2" s="89" t="e" cm="1">
        <f t="array" aca="1" ref="A2" ca="1">MID(CELL("filename",A2),FIND("]",CELL("filename",A2))+1,255)</f>
        <v>#VALUE!</v>
      </c>
      <c r="B2" s="318" t="e">
        <f ca="1">IF(VLOOKUP(A2,'Raw Data'!C6:D154,2,FALSE)="","",VLOOKUP(A2,'Raw Data'!C6:D154,2,FALSE))</f>
        <v>#VALUE!</v>
      </c>
      <c r="C2" s="319"/>
      <c r="D2" s="319"/>
      <c r="E2" s="319"/>
      <c r="F2" s="319"/>
      <c r="G2" s="319"/>
      <c r="H2" s="319"/>
      <c r="I2" s="319"/>
      <c r="J2" s="319"/>
      <c r="K2" s="319"/>
      <c r="L2" s="319"/>
      <c r="M2" s="320"/>
      <c r="N2" s="136"/>
      <c r="O2" s="386" t="str">
        <f>HYPERLINK("#'National level'!A15","Back to National level sheet")</f>
        <v>Back to National level sheet</v>
      </c>
      <c r="P2" s="321"/>
      <c r="Q2" s="321"/>
      <c r="S2" s="387" t="str">
        <f>HYPERLINK("#'Project level'!A21","Back to Project level sheet")</f>
        <v>Back to Project level sheet</v>
      </c>
      <c r="T2" s="387"/>
      <c r="U2" s="387"/>
    </row>
    <row r="3" spans="1:21" ht="218.85" customHeight="1" thickBot="1">
      <c r="A3" s="90" t="s">
        <v>500</v>
      </c>
      <c r="B3" s="323" t="s">
        <v>1137</v>
      </c>
      <c r="C3" s="324"/>
      <c r="D3" s="324"/>
      <c r="E3" s="324"/>
      <c r="F3" s="324"/>
      <c r="G3" s="324"/>
      <c r="H3" s="324"/>
      <c r="I3" s="324"/>
      <c r="J3" s="324"/>
      <c r="K3" s="324"/>
      <c r="L3" s="324"/>
      <c r="M3" s="325"/>
      <c r="N3" s="122"/>
    </row>
    <row r="4" spans="1:21" ht="14.1" thickBot="1">
      <c r="A4" s="278" t="s">
        <v>502</v>
      </c>
      <c r="B4" s="295"/>
      <c r="C4" s="296"/>
      <c r="D4" s="296"/>
      <c r="E4" s="296"/>
      <c r="F4" s="296"/>
      <c r="G4" s="296"/>
      <c r="H4" s="296"/>
      <c r="I4" s="296"/>
      <c r="J4" s="296"/>
      <c r="K4" s="296"/>
      <c r="L4" s="296"/>
      <c r="M4" s="297"/>
      <c r="N4" s="125"/>
    </row>
    <row r="5" spans="1:21" ht="26.85" customHeight="1" thickBot="1">
      <c r="A5" s="294"/>
      <c r="C5" s="326" t="s">
        <v>77</v>
      </c>
      <c r="D5" s="327"/>
      <c r="E5" s="93" t="s">
        <v>78</v>
      </c>
      <c r="F5" s="93" t="s">
        <v>79</v>
      </c>
      <c r="G5" s="93" t="s">
        <v>80</v>
      </c>
      <c r="H5" s="93" t="s">
        <v>81</v>
      </c>
      <c r="I5" s="93" t="s">
        <v>82</v>
      </c>
      <c r="M5" s="107"/>
    </row>
    <row r="6" spans="1:21" ht="15" thickBot="1">
      <c r="A6" s="294"/>
      <c r="C6" s="328"/>
      <c r="D6" s="329"/>
      <c r="E6" s="94" t="e">
        <f ca="1">IF(VLOOKUP($A$2,Table1[[Practice no.]:[Mt]],3,FALSE)="N/A","",VLOOKUP($A$2,Table1[[Practice no.]:[Mt]],3,FALSE))</f>
        <v>#VALUE!</v>
      </c>
      <c r="F6" s="94" t="e">
        <f ca="1">IF(VLOOKUP($A$2,Table1[[Practice no.]:[F]],4,FALSE)="N/A","",VLOOKUP($A$2,Table1[[Practice no.]:[F]],4,FALSE))</f>
        <v>#VALUE!</v>
      </c>
      <c r="G6" s="94" t="e">
        <f ca="1">IF(VLOOKUP($A$2,Table1[[Practice no.]:[A]],5,FALSE)="N/A","",VLOOKUP($A$2,Table1[[Practice no.]:[A]],5,FALSE))</f>
        <v>#VALUE!</v>
      </c>
      <c r="H6" s="94" t="e">
        <f ca="1">IF(VLOOKUP($A$2,Table1[[Practice no.]:[T]],6,FALSE)="N/A","",VLOOKUP($A$2,Table1[[Practice no.]:[T]],6,FALSE))</f>
        <v>#VALUE!</v>
      </c>
      <c r="I6" s="94" t="e">
        <f ca="1">IF(VLOOKUP($A$2,Table1[[Practice no.]:[PI]],7,FALSE)="N/A","",VLOOKUP($A$2,Table1[[Practice no.]:[PI]],7,FALSE))</f>
        <v>#VALUE!</v>
      </c>
      <c r="M6" s="107"/>
    </row>
    <row r="7" spans="1:21" ht="26.85" customHeight="1" thickBot="1">
      <c r="A7" s="294"/>
      <c r="C7" s="326" t="s">
        <v>83</v>
      </c>
      <c r="D7" s="327"/>
      <c r="E7" s="95" t="s">
        <v>84</v>
      </c>
      <c r="F7" s="330" t="s">
        <v>85</v>
      </c>
      <c r="G7" s="331"/>
      <c r="H7" s="95" t="s">
        <v>86</v>
      </c>
      <c r="I7" s="95" t="s">
        <v>87</v>
      </c>
      <c r="M7" s="107"/>
    </row>
    <row r="8" spans="1:21" ht="15" thickBot="1">
      <c r="A8" s="294"/>
      <c r="C8" s="328"/>
      <c r="D8" s="329"/>
      <c r="E8" s="94" t="e">
        <f ca="1">IF(VLOOKUP($A$2,Table1[[Practice no.]:[LR]],8,FALSE)="N/A","",VLOOKUP(A$2,Table1[[Practice no.]:[LR]],8,FALSE))</f>
        <v>#VALUE!</v>
      </c>
      <c r="F8" s="311" t="e">
        <f ca="1">IF(VLOOKUP($A$2,Table1[[Practice no.]:[PH]],9,FALSE)="N/A","",VLOOKUP($A$2,Table1[[Practice no.]:[PH]],9,FALSE))</f>
        <v>#VALUE!</v>
      </c>
      <c r="G8" s="312"/>
      <c r="H8" s="94" t="e">
        <f ca="1">IF(VLOOKUP($A$2,Table1[[Practice no.]:[EH]],10,FALSE)="N/A","",VLOOKUP($A$2,Table1[[Practice no.]:[EH]],10,FALSE))</f>
        <v>#VALUE!</v>
      </c>
      <c r="I8" s="94" t="e">
        <f ca="1">IF(VLOOKUP($A$2,Table1[[Practice no.]:[UR]],11,FALSE)="N/A","",VLOOKUP($A$2,Table1[[Practice no.]:[UR]],11,FALSE))</f>
        <v>#VALUE!</v>
      </c>
      <c r="M8" s="107"/>
    </row>
    <row r="9" spans="1:21" ht="26.85" customHeight="1" thickBot="1">
      <c r="A9" s="294"/>
      <c r="C9" s="332" t="s">
        <v>88</v>
      </c>
      <c r="D9" s="333"/>
      <c r="E9" s="95" t="s">
        <v>89</v>
      </c>
      <c r="F9" s="95" t="s">
        <v>90</v>
      </c>
      <c r="G9" s="330" t="s">
        <v>91</v>
      </c>
      <c r="H9" s="331"/>
      <c r="I9" s="95" t="s">
        <v>92</v>
      </c>
      <c r="M9" s="107"/>
    </row>
    <row r="10" spans="1:21" ht="15" thickBot="1">
      <c r="A10" s="294"/>
      <c r="C10" s="334"/>
      <c r="D10" s="335"/>
      <c r="E10" s="94" t="e">
        <f ca="1">IF(VLOOKUP($A$2,Table1[[Practice no.]:[P]],12,FALSE)="N/A","",VLOOKUP($A$2,Table1[[Practice no.]:[P]],12,FALSE))</f>
        <v>#VALUE!</v>
      </c>
      <c r="F10" s="94" t="e">
        <f ca="1">IF(VLOOKUP($A$2,Table1[[Practice no.]:[D]],13,FALSE)="N/A","",VLOOKUP($A$2,Table1[[Practice no.]:[D]],13,FALSE))</f>
        <v>#VALUE!</v>
      </c>
      <c r="G10" s="313" t="e">
        <f ca="1">IF(VLOOKUP($A$2,Table1[[Practice no.]:[C]],14,FALSE)="N/A","",VLOOKUP($A$2,Table1[[Practice no.]:[C]],14,FALSE))</f>
        <v>#VALUE!</v>
      </c>
      <c r="H10" s="314"/>
      <c r="I10" s="96" t="e">
        <f ca="1">IF(VLOOKUP($A$2,Table1[[Practice no.]:[M]],15,FALSE)="N/A","",VLOOKUP($A$2,Table1[[Practice no.]:[M]],15,FALSE))</f>
        <v>#VALUE!</v>
      </c>
      <c r="M10" s="107"/>
    </row>
    <row r="11" spans="1:21" ht="14.1" customHeight="1" thickBot="1">
      <c r="A11" s="294"/>
      <c r="C11" s="332" t="s">
        <v>93</v>
      </c>
      <c r="D11" s="333"/>
      <c r="E11" s="95" t="s">
        <v>94</v>
      </c>
      <c r="F11" s="330" t="s">
        <v>95</v>
      </c>
      <c r="G11" s="331"/>
      <c r="H11" s="330" t="s">
        <v>96</v>
      </c>
      <c r="I11" s="331"/>
      <c r="M11" s="107"/>
    </row>
    <row r="12" spans="1:21" ht="15" thickBot="1">
      <c r="A12" s="294"/>
      <c r="C12" s="334"/>
      <c r="D12" s="335"/>
      <c r="E12" s="94" t="e">
        <f ca="1">IF(VLOOKUP($A$2,Table1[[Practice no.]:[In]],16,FALSE)="N/A","",VLOOKUP($A$2,Table1[[Practice no.]:[In]],16,FALSE))</f>
        <v>#VALUE!</v>
      </c>
      <c r="F12" s="311" t="e">
        <f ca="1">IF(VLOOKUP($A$2,Table1[[Practice no.]:[Pr]],17,FALSE)="N/A","",VLOOKUP($A$2,Table1[[Practice no.]:[Pr]],17,FALSE))</f>
        <v>#VALUE!</v>
      </c>
      <c r="G12" s="312"/>
      <c r="H12" s="313" t="e">
        <f ca="1">IF(VLOOKUP($A$2,Table1[[Practice no.]:[Tr]],18,FALSE)="N/A","",VLOOKUP($A$2,Table1[[Practice no.]:[Tr]],18,FALSE))</f>
        <v>#VALUE!</v>
      </c>
      <c r="I12" s="314"/>
      <c r="M12" s="107"/>
    </row>
    <row r="13" spans="1:21">
      <c r="A13" s="294"/>
      <c r="B13" s="315"/>
      <c r="C13" s="316"/>
      <c r="D13" s="316"/>
      <c r="E13" s="316"/>
      <c r="F13" s="316"/>
      <c r="G13" s="316"/>
      <c r="H13" s="316"/>
      <c r="I13" s="316"/>
      <c r="J13" s="316"/>
      <c r="K13" s="316"/>
      <c r="L13" s="316"/>
      <c r="M13" s="317"/>
      <c r="N13" s="125"/>
    </row>
    <row r="14" spans="1:21" ht="14.1" thickBot="1">
      <c r="A14" s="279"/>
      <c r="B14" s="288"/>
      <c r="C14" s="289"/>
      <c r="D14" s="289"/>
      <c r="E14" s="289"/>
      <c r="F14" s="289"/>
      <c r="G14" s="289"/>
      <c r="H14" s="289"/>
      <c r="I14" s="289"/>
      <c r="J14" s="289"/>
      <c r="K14" s="289"/>
      <c r="L14" s="289"/>
      <c r="M14" s="290"/>
      <c r="N14" s="125"/>
    </row>
    <row r="15" spans="1:21">
      <c r="A15" s="278" t="s">
        <v>503</v>
      </c>
      <c r="B15" s="97">
        <v>1</v>
      </c>
      <c r="C15" s="97">
        <v>2</v>
      </c>
      <c r="D15" s="97">
        <v>3</v>
      </c>
      <c r="E15" s="98">
        <v>4</v>
      </c>
      <c r="F15" s="98">
        <v>5</v>
      </c>
      <c r="G15" s="98">
        <v>6</v>
      </c>
      <c r="H15" s="99">
        <v>7</v>
      </c>
      <c r="I15" s="99">
        <v>8</v>
      </c>
      <c r="J15" s="99">
        <v>9</v>
      </c>
      <c r="K15" s="100">
        <v>10</v>
      </c>
      <c r="L15" s="100">
        <v>11</v>
      </c>
      <c r="M15" s="100">
        <v>12</v>
      </c>
      <c r="N15" s="137"/>
    </row>
    <row r="16" spans="1:21" ht="17.100000000000001" thickBot="1">
      <c r="A16" s="294"/>
      <c r="B16" s="101" t="s">
        <v>504</v>
      </c>
      <c r="C16" s="101" t="s">
        <v>505</v>
      </c>
      <c r="D16" s="101" t="s">
        <v>506</v>
      </c>
      <c r="E16" s="102" t="s">
        <v>507</v>
      </c>
      <c r="F16" s="102" t="s">
        <v>508</v>
      </c>
      <c r="G16" s="102" t="s">
        <v>509</v>
      </c>
      <c r="H16" s="103" t="s">
        <v>510</v>
      </c>
      <c r="I16" s="103" t="s">
        <v>511</v>
      </c>
      <c r="J16" s="103" t="s">
        <v>512</v>
      </c>
      <c r="K16" s="104" t="s">
        <v>513</v>
      </c>
      <c r="L16" s="104" t="s">
        <v>514</v>
      </c>
      <c r="M16" s="104" t="s">
        <v>515</v>
      </c>
      <c r="N16" s="137"/>
    </row>
    <row r="17" spans="1:14" ht="23.1" customHeight="1" thickBot="1">
      <c r="A17" s="279"/>
      <c r="B17" s="112" t="e">
        <f ca="1">IF(VLOOKUP($A$2,Table1[[Practice no.]:[ 1 C02]],19,FALSE)="N/A","",VLOOKUP(VLOOKUP($A$2,Table1[[Practice no.]:[ 1 C02]],19,FALSE),List!$A$2:$B$3,2,FALSE))</f>
        <v>#VALUE!</v>
      </c>
      <c r="C17" s="112" t="e">
        <f ca="1">IF(VLOOKUP($A$2,Table1[[Practice no.]:[2 Res]],20,FALSE)="N/A","",VLOOKUP(VLOOKUP($A$2,Table1[[Practice no.]:[2 Res]],20,FALSE),List!$A$2:$B$3,2,FALSE))</f>
        <v>#VALUE!</v>
      </c>
      <c r="D17" s="112" t="e">
        <f ca="1">IF(VLOOKUP($A$2,Table1[[Practice no.]:[3 W&amp;L]],21,FALSE)="N/A","",VLOOKUP(VLOOKUP($A$2,Table1[[Practice no.]:[3 W&amp;L]],21,FALSE),List!$A$2:$B$3,2,FALSE))</f>
        <v>#VALUE!</v>
      </c>
      <c r="E17" s="112" t="e">
        <f ca="1">IF(VLOOKUP($A$2,Table1[[Practice no.]:[4 
Pol]],22,FALSE)="N/A","",VLOOKUP(VLOOKUP($A$2,Table1[[Practice no.]:[4 
Pol]],22,FALSE),List!$A$2:$B$3,2,FALSE))</f>
        <v>#VALUE!</v>
      </c>
      <c r="F17" s="112" t="e">
        <f ca="1">IF(VLOOKUP($A$2,Table1[[Practice no.]:[5 QoL]],23,FALSE)="N/A","",VLOOKUP(VLOOKUP($A$2,Table1[[Practice no.]:[5 QoL]],23,FALSE),List!$A$2:$B$3,2,FALSE))</f>
        <v>#VALUE!</v>
      </c>
      <c r="G17" s="112" t="e">
        <f ca="1">IF(VLOOKUP($A$2,Table1[[Practice no.]:[6 
Bio]],24,FALSE)="N/A","",VLOOKUP(VLOOKUP($A$2,Table1[[Practice no.]:[6 
Bio]],24,FALSE),List!$A$2:$B$3,2,FALSE))</f>
        <v>#VALUE!</v>
      </c>
      <c r="H17" s="112" t="e">
        <f ca="1">IF(VLOOKUP($A$2,Table1[[Practice no.]:[7 
Dis]],25,FALSE)="N/A","",VLOOKUP(VLOOKUP($A$2,Table1[[Practice no.]:[7 
Dis]],25,FALSE),List!$A$2:$B$3,2,FALSE))</f>
        <v>#VALUE!</v>
      </c>
      <c r="I17" s="112" t="e">
        <f ca="1">IF(VLOOKUP($A$2,Table1[[Practice no.]:[8 
Mat]],26,FALSE)="N/A","",VLOOKUP(VLOOKUP($A$2,Table1[[Practice no.]:[8 
Mat]],26,FALSE),List!$A$2:$B$3,2,FALSE))</f>
        <v>#VALUE!</v>
      </c>
      <c r="J17" s="112" t="e">
        <f ca="1">IF(VLOOKUP($A$2,Table1[[Practice no.]:[9 
Inc]],27,FALSE)="N/A","",VLOOKUP(VLOOKUP($A$2,Table1[[Practice no.]:[9 
Inc]],27,FALSE),List!$A$2:$B$3,2,FALSE))</f>
        <v>#VALUE!</v>
      </c>
      <c r="K17" s="112" t="e">
        <f ca="1">IF(VLOOKUP($A$2,Table1[[Practice no.]:[10 Con]],28,FALSE)="N/A","",VLOOKUP(VLOOKUP($A$2,Table1[[Practice no.]:[10 Con]],28,FALSE),List!$A$2:$B$3,2,FALSE))</f>
        <v>#VALUE!</v>
      </c>
      <c r="L17" s="112" t="e">
        <f ca="1">IF(VLOOKUP($A$2,Table1[[Practice no.]:[11 Saf]],29,FALSE)="N/A","",VLOOKUP(VLOOKUP($A$2,Table1[[Practice no.]:[11 Saf]],29,FALSE),List!$A$2:$B$3,2,FALSE))</f>
        <v>#VALUE!</v>
      </c>
      <c r="M17" s="112" t="e">
        <f ca="1">IF(VLOOKUP($A$2,Table1[[Practice no.]:[12 Aff]],30,FALSE)="N/A","",VLOOKUP(VLOOKUP($A$2,Table1[[Practice no.]:[12 Aff]],30,FALSE),List!$A$2:$B$3,2,FALSE))</f>
        <v>#VALUE!</v>
      </c>
      <c r="N17" s="138"/>
    </row>
    <row r="18" spans="1:14" ht="248.1" customHeight="1">
      <c r="A18" s="278" t="s">
        <v>516</v>
      </c>
      <c r="B18" s="298" t="s">
        <v>1138</v>
      </c>
      <c r="C18" s="299"/>
      <c r="D18" s="299"/>
      <c r="E18" s="299"/>
      <c r="F18" s="299"/>
      <c r="G18" s="299"/>
      <c r="H18" s="299"/>
      <c r="I18" s="299"/>
      <c r="J18" s="299"/>
      <c r="K18" s="299"/>
      <c r="L18" s="299"/>
      <c r="M18" s="300"/>
      <c r="N18" s="133"/>
    </row>
    <row r="19" spans="1:14" ht="218.85" customHeight="1" thickBot="1">
      <c r="A19" s="279"/>
      <c r="B19" s="301"/>
      <c r="C19" s="302"/>
      <c r="D19" s="302"/>
      <c r="E19" s="302"/>
      <c r="F19" s="302"/>
      <c r="G19" s="302"/>
      <c r="H19" s="302"/>
      <c r="I19" s="302"/>
      <c r="J19" s="302"/>
      <c r="K19" s="302"/>
      <c r="L19" s="302"/>
      <c r="M19" s="303"/>
      <c r="N19" s="133"/>
    </row>
    <row r="20" spans="1:14" ht="131.1" customHeight="1">
      <c r="A20" s="304" t="s">
        <v>518</v>
      </c>
      <c r="B20" s="120"/>
      <c r="C20" s="121"/>
      <c r="D20" s="121"/>
      <c r="E20" s="121"/>
      <c r="F20" s="121"/>
      <c r="G20" s="121"/>
      <c r="H20" s="121"/>
      <c r="I20" s="121"/>
      <c r="J20" s="121"/>
      <c r="K20" s="121"/>
      <c r="L20" s="121"/>
      <c r="M20" s="124"/>
      <c r="N20" s="134"/>
    </row>
    <row r="21" spans="1:14" ht="32.1" customHeight="1">
      <c r="A21" s="338"/>
      <c r="B21" s="390"/>
      <c r="C21" s="388"/>
      <c r="D21" s="388"/>
      <c r="E21" s="388"/>
      <c r="F21" s="388"/>
      <c r="G21" s="177"/>
      <c r="H21" s="388"/>
      <c r="I21" s="388"/>
      <c r="J21" s="388"/>
      <c r="K21" s="388"/>
      <c r="L21" s="388"/>
      <c r="M21" s="178"/>
      <c r="N21" s="127"/>
    </row>
    <row r="22" spans="1:14">
      <c r="A22" s="338"/>
      <c r="B22" s="336"/>
      <c r="C22" s="337"/>
      <c r="D22" s="337"/>
      <c r="E22" s="337"/>
      <c r="F22" s="337"/>
      <c r="G22" s="337"/>
      <c r="H22" s="119"/>
      <c r="J22" s="122"/>
      <c r="K22" s="116"/>
      <c r="L22" s="116"/>
      <c r="M22" s="117"/>
      <c r="N22" s="116"/>
    </row>
    <row r="23" spans="1:14" ht="13.35" customHeight="1">
      <c r="A23" s="338"/>
      <c r="B23" s="336"/>
      <c r="C23" s="337"/>
      <c r="D23" s="337"/>
      <c r="E23" s="337"/>
      <c r="F23" s="337"/>
      <c r="G23" s="122"/>
      <c r="H23" s="337"/>
      <c r="I23" s="337"/>
      <c r="J23" s="337"/>
      <c r="K23" s="337"/>
      <c r="L23" s="337"/>
      <c r="M23" s="123"/>
      <c r="N23" s="116"/>
    </row>
    <row r="24" spans="1:14">
      <c r="A24" s="338"/>
      <c r="B24" s="118"/>
      <c r="C24" s="119"/>
      <c r="D24" s="119"/>
      <c r="E24" s="119"/>
      <c r="F24" s="119"/>
      <c r="G24" s="119"/>
      <c r="H24" s="119"/>
      <c r="I24" s="119"/>
      <c r="J24" s="122"/>
      <c r="K24" s="116"/>
      <c r="L24" s="116"/>
      <c r="M24" s="117"/>
      <c r="N24" s="116"/>
    </row>
    <row r="25" spans="1:14" ht="14.1" thickBot="1">
      <c r="A25" s="305"/>
      <c r="B25" s="339"/>
      <c r="C25" s="340"/>
      <c r="D25" s="340"/>
      <c r="E25" s="340"/>
      <c r="F25" s="340"/>
      <c r="G25" s="340"/>
      <c r="H25" s="340"/>
      <c r="I25" s="340"/>
      <c r="J25" s="340"/>
      <c r="K25" s="340"/>
      <c r="L25" s="340"/>
      <c r="M25" s="176"/>
      <c r="N25" s="119"/>
    </row>
    <row r="26" spans="1:14" ht="8.85" customHeight="1" thickBot="1">
      <c r="A26" s="278" t="s">
        <v>57</v>
      </c>
      <c r="B26" s="295"/>
      <c r="C26" s="296"/>
      <c r="D26" s="296"/>
      <c r="E26" s="296"/>
      <c r="F26" s="296"/>
      <c r="G26" s="296"/>
      <c r="H26" s="296"/>
      <c r="I26" s="296"/>
      <c r="J26" s="296"/>
      <c r="K26" s="296"/>
      <c r="L26" s="296"/>
      <c r="M26" s="297"/>
      <c r="N26" s="125"/>
    </row>
    <row r="27" spans="1:14" ht="32.1" customHeight="1" thickBot="1">
      <c r="A27" s="294"/>
      <c r="C27" s="286" t="s">
        <v>42</v>
      </c>
      <c r="D27" s="287"/>
      <c r="E27" s="105" t="e">
        <f ca="1">IF(VLOOKUP($A$2,Table1[[Practice no.]:[1]],31,FALSE)="N/A","",VLOOKUP($A$2,Table1[[Practice no.]:[1]],31,FALSE))</f>
        <v>#VALUE!</v>
      </c>
      <c r="F27" s="286" t="s">
        <v>520</v>
      </c>
      <c r="G27" s="287"/>
      <c r="H27" s="105" t="e">
        <f ca="1">IF(VLOOKUP($A$2,Table1[[Practice no.]:[7]],37,FALSE)="N/A","",VLOOKUP($A$2,Table1[[Practice no.]:[7]],37,FALSE))</f>
        <v>#VALUE!</v>
      </c>
      <c r="M27" s="107"/>
    </row>
    <row r="28" spans="1:14" ht="32.1" customHeight="1" thickBot="1">
      <c r="A28" s="294"/>
      <c r="C28" s="286" t="s">
        <v>44</v>
      </c>
      <c r="D28" s="287"/>
      <c r="E28" s="105" t="e">
        <f ca="1">IF(VLOOKUP($A$2,Table1[[Practice no.]:[2]],32,FALSE)="N/A","",VLOOKUP($A$2,Table1[[Practice no.]:[2]],32,FALSE))</f>
        <v>#VALUE!</v>
      </c>
      <c r="F28" s="286" t="s">
        <v>45</v>
      </c>
      <c r="G28" s="287"/>
      <c r="H28" s="105" t="e">
        <f ca="1">IF(VLOOKUP($A$2,Table1[[Practice no.]:[8]],38,FALSE)="N/A","",VLOOKUP($A$2,Table1[[Practice no.]:[8]],38,FALSE))</f>
        <v>#VALUE!</v>
      </c>
      <c r="M28" s="107"/>
    </row>
    <row r="29" spans="1:14" ht="32.1" customHeight="1" thickBot="1">
      <c r="A29" s="294"/>
      <c r="C29" s="286" t="s">
        <v>46</v>
      </c>
      <c r="D29" s="287"/>
      <c r="E29" s="105" t="e">
        <f ca="1">IF(VLOOKUP($A$2,Table1[[Practice no.]:[3]],33,FALSE)="N/A","",VLOOKUP($A$2,Table1[[Practice no.]:[3]],33,FALSE))</f>
        <v>#VALUE!</v>
      </c>
      <c r="F29" s="286" t="s">
        <v>47</v>
      </c>
      <c r="G29" s="287"/>
      <c r="H29" s="105" t="e">
        <f ca="1">IF(VLOOKUP($A$2,Table1[[Practice no.]:[9]],39,FALSE)="N/A","",VLOOKUP($A$2,Table1[[Practice no.]:[9]],39,FALSE))</f>
        <v>#VALUE!</v>
      </c>
      <c r="M29" s="107"/>
    </row>
    <row r="30" spans="1:14" ht="32.1" customHeight="1" thickBot="1">
      <c r="A30" s="294"/>
      <c r="C30" s="286" t="s">
        <v>48</v>
      </c>
      <c r="D30" s="287"/>
      <c r="E30" s="105" t="e">
        <f ca="1">IF(VLOOKUP($A$2,Table1[[Practice no.]:[4]],34,FALSE)="N/A","",VLOOKUP($A$2,Table1[[Practice no.]:[4]],34,FALSE))</f>
        <v>#VALUE!</v>
      </c>
      <c r="F30" s="286" t="s">
        <v>49</v>
      </c>
      <c r="G30" s="287"/>
      <c r="H30" s="105" t="e">
        <f ca="1">IF(VLOOKUP($A$2,Table1[[Practice no.]:[10]],40,FALSE)="N/A","",VLOOKUP($A$2,Table1[[Practice no.]:[10]],40,FALSE))</f>
        <v>#VALUE!</v>
      </c>
      <c r="M30" s="107"/>
    </row>
    <row r="31" spans="1:14" ht="32.1" customHeight="1" thickBot="1">
      <c r="A31" s="294"/>
      <c r="C31" s="286" t="s">
        <v>50</v>
      </c>
      <c r="D31" s="287"/>
      <c r="E31" s="105" t="e">
        <f ca="1">IF(VLOOKUP($A$2,Table1[[Practice no.]:[5]],35,FALSE)="N/A","",VLOOKUP($A$2,Table1[[Practice no.]:[5]],35,FALSE))</f>
        <v>#VALUE!</v>
      </c>
      <c r="F31" s="286" t="s">
        <v>51</v>
      </c>
      <c r="G31" s="287"/>
      <c r="H31" s="105" t="e">
        <f ca="1">IF(VLOOKUP($A$2,Table1[[Practice no.]:[11]],41,FALSE)="N/A","",VLOOKUP($A$2,Table1[[Practice no.]:[11]],41,FALSE))</f>
        <v>#VALUE!</v>
      </c>
      <c r="M31" s="107"/>
    </row>
    <row r="32" spans="1:14" ht="32.1" customHeight="1" thickBot="1">
      <c r="A32" s="294"/>
      <c r="C32" s="286" t="s">
        <v>52</v>
      </c>
      <c r="D32" s="287"/>
      <c r="E32" s="105" t="e">
        <f ca="1">IF(VLOOKUP($A$2,Table1[[Practice no.]:[6]],36,FALSE)="N/A","",VLOOKUP($A$2,Table1[[Practice no.]:[6]],36,FALSE))</f>
        <v>#VALUE!</v>
      </c>
      <c r="F32" s="286" t="s">
        <v>53</v>
      </c>
      <c r="G32" s="287"/>
      <c r="H32" s="105" t="e">
        <f ca="1">IF(VLOOKUP($A$2,Table1[[Practice no.]:[12]],42,FALSE)="N/A","",VLOOKUP($A$2,Table1[[Practice no.]:[12]],42,FALSE))</f>
        <v>#VALUE!</v>
      </c>
      <c r="M32" s="107"/>
    </row>
    <row r="33" spans="1:14" ht="14.1" thickBot="1">
      <c r="A33" s="279"/>
      <c r="B33" s="288"/>
      <c r="C33" s="289"/>
      <c r="D33" s="289"/>
      <c r="E33" s="289"/>
      <c r="F33" s="289"/>
      <c r="G33" s="289"/>
      <c r="H33" s="289"/>
      <c r="I33" s="289"/>
      <c r="J33" s="289"/>
      <c r="K33" s="289"/>
      <c r="L33" s="289"/>
      <c r="M33" s="290"/>
      <c r="N33" s="125"/>
    </row>
    <row r="34" spans="1:14" ht="252.75" customHeight="1" thickBot="1">
      <c r="A34" s="92" t="s">
        <v>521</v>
      </c>
      <c r="B34" s="291" t="s">
        <v>1139</v>
      </c>
      <c r="C34" s="292"/>
      <c r="D34" s="292"/>
      <c r="E34" s="292"/>
      <c r="F34" s="292"/>
      <c r="G34" s="292"/>
      <c r="H34" s="292"/>
      <c r="I34" s="292"/>
      <c r="J34" s="292"/>
      <c r="K34" s="292"/>
      <c r="L34" s="292"/>
      <c r="M34" s="293"/>
      <c r="N34" s="122"/>
    </row>
    <row r="35" spans="1:14" ht="80.849999999999994" customHeight="1">
      <c r="A35" s="278" t="s">
        <v>523</v>
      </c>
      <c r="B35" s="394" t="s">
        <v>1140</v>
      </c>
      <c r="C35" s="362"/>
      <c r="D35" s="362"/>
      <c r="E35" s="362"/>
      <c r="F35" s="362"/>
      <c r="G35" s="362"/>
      <c r="H35" s="362"/>
      <c r="I35" s="362"/>
      <c r="J35" s="362"/>
      <c r="K35" s="362"/>
      <c r="L35" s="362"/>
      <c r="M35" s="363"/>
      <c r="N35" s="133"/>
    </row>
    <row r="36" spans="1:14" ht="224.85" customHeight="1" thickBot="1">
      <c r="A36" s="279"/>
      <c r="B36" s="364"/>
      <c r="C36" s="365"/>
      <c r="D36" s="365"/>
      <c r="E36" s="365"/>
      <c r="F36" s="365"/>
      <c r="G36" s="365"/>
      <c r="H36" s="365"/>
      <c r="I36" s="365"/>
      <c r="J36" s="365"/>
      <c r="K36" s="365"/>
      <c r="L36" s="365"/>
      <c r="M36" s="366"/>
      <c r="N36" s="133"/>
    </row>
  </sheetData>
  <sheetProtection sheet="1" objects="1" scenarios="1"/>
  <mergeCells count="49">
    <mergeCell ref="B2:M2"/>
    <mergeCell ref="O2:Q2"/>
    <mergeCell ref="S2:U2"/>
    <mergeCell ref="B3:M3"/>
    <mergeCell ref="A4:A14"/>
    <mergeCell ref="B4:M4"/>
    <mergeCell ref="C5:D6"/>
    <mergeCell ref="C7:D8"/>
    <mergeCell ref="F7:G7"/>
    <mergeCell ref="F8:G8"/>
    <mergeCell ref="C9:D10"/>
    <mergeCell ref="G9:H9"/>
    <mergeCell ref="G10:H10"/>
    <mergeCell ref="C11:D12"/>
    <mergeCell ref="F11:G11"/>
    <mergeCell ref="H11:I11"/>
    <mergeCell ref="F12:G12"/>
    <mergeCell ref="H12:I12"/>
    <mergeCell ref="B13:M13"/>
    <mergeCell ref="B14:M14"/>
    <mergeCell ref="A15:A17"/>
    <mergeCell ref="C29:D29"/>
    <mergeCell ref="B33:M33"/>
    <mergeCell ref="A18:A19"/>
    <mergeCell ref="B18:M19"/>
    <mergeCell ref="H23:L23"/>
    <mergeCell ref="B25:G25"/>
    <mergeCell ref="H25:L25"/>
    <mergeCell ref="A20:A25"/>
    <mergeCell ref="B21:F21"/>
    <mergeCell ref="H21:L21"/>
    <mergeCell ref="B22:G22"/>
    <mergeCell ref="B23:F23"/>
    <mergeCell ref="B34:M34"/>
    <mergeCell ref="A35:A36"/>
    <mergeCell ref="B35:M36"/>
    <mergeCell ref="F29:G29"/>
    <mergeCell ref="C30:D30"/>
    <mergeCell ref="F30:G30"/>
    <mergeCell ref="C31:D31"/>
    <mergeCell ref="F31:G31"/>
    <mergeCell ref="C32:D32"/>
    <mergeCell ref="F32:G32"/>
    <mergeCell ref="A26:A33"/>
    <mergeCell ref="B26:M26"/>
    <mergeCell ref="C27:D27"/>
    <mergeCell ref="F27:G27"/>
    <mergeCell ref="C28:D28"/>
    <mergeCell ref="F28:G28"/>
  </mergeCells>
  <pageMargins left="0.7" right="0.7" top="0.75" bottom="0.75" header="0.3" footer="0.3"/>
  <headerFooter>
    <oddFooter>&amp;C_x000D_&amp;1#&amp;"Calibri"&amp;8&amp;K000000 INTERNAL. This information is accessible to ADB Management and staff. It may be shared outside ADB with appropriate permission.</oddFooter>
  </headerFooter>
  <drawing r:id="rId1"/>
</worksheet>
</file>

<file path=xl/worksheets/sheet1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80E4B6A-B1B6-4E13-8EC5-EE3DE71DFD10}">
  <sheetPr codeName="Sheet120"/>
  <dimension ref="A1:U36"/>
  <sheetViews>
    <sheetView zoomScale="70" zoomScaleNormal="70" workbookViewId="0">
      <pane ySplit="2" topLeftCell="A34" activePane="bottomLeft" state="frozen"/>
      <selection pane="bottomLeft" activeCell="A2" sqref="A2"/>
      <selection activeCell="A2" sqref="A2"/>
    </sheetView>
  </sheetViews>
  <sheetFormatPr defaultColWidth="8.85546875" defaultRowHeight="12.95"/>
  <cols>
    <col min="1" max="1" width="15.28515625" style="106" customWidth="1"/>
    <col min="2" max="13" width="11.85546875" style="106" customWidth="1"/>
    <col min="14" max="14" width="5.140625" style="106" customWidth="1"/>
    <col min="15" max="16" width="8.85546875" style="106"/>
    <col min="17" max="17" width="8.85546875" style="106" customWidth="1"/>
    <col min="18" max="18" width="2.28515625" style="106" customWidth="1"/>
    <col min="19" max="16384" width="8.85546875" style="106"/>
  </cols>
  <sheetData>
    <row r="1" spans="1:21" ht="14.1" thickBot="1"/>
    <row r="2" spans="1:21" ht="32.1" customHeight="1" thickBot="1">
      <c r="A2" s="89" t="e" cm="1">
        <f t="array" aca="1" ref="A2" ca="1">MID(CELL("filename",A2),FIND("]",CELL("filename",A2))+1,255)</f>
        <v>#VALUE!</v>
      </c>
      <c r="B2" s="318" t="e">
        <f ca="1">IF(VLOOKUP(A2,'Raw Data'!C6:D154,2,FALSE)="","",VLOOKUP(A2,'Raw Data'!C6:D154,2,FALSE))</f>
        <v>#VALUE!</v>
      </c>
      <c r="C2" s="319"/>
      <c r="D2" s="319"/>
      <c r="E2" s="319"/>
      <c r="F2" s="319"/>
      <c r="G2" s="319"/>
      <c r="H2" s="319"/>
      <c r="I2" s="319"/>
      <c r="J2" s="319"/>
      <c r="K2" s="319"/>
      <c r="L2" s="319"/>
      <c r="M2" s="320"/>
      <c r="N2" s="136"/>
      <c r="O2" s="386" t="str">
        <f>HYPERLINK("#'National level'!A15","Back to National level sheet")</f>
        <v>Back to National level sheet</v>
      </c>
      <c r="P2" s="321"/>
      <c r="Q2" s="321"/>
      <c r="S2" s="387" t="str">
        <f>HYPERLINK("#'Project level'!A21","Back to Project level sheet")</f>
        <v>Back to Project level sheet</v>
      </c>
      <c r="T2" s="387"/>
      <c r="U2" s="387"/>
    </row>
    <row r="3" spans="1:21" ht="218.85" customHeight="1" thickBot="1">
      <c r="A3" s="90" t="s">
        <v>500</v>
      </c>
      <c r="B3" s="323" t="s">
        <v>1141</v>
      </c>
      <c r="C3" s="324"/>
      <c r="D3" s="324"/>
      <c r="E3" s="324"/>
      <c r="F3" s="324"/>
      <c r="G3" s="324"/>
      <c r="H3" s="324"/>
      <c r="I3" s="324"/>
      <c r="J3" s="324"/>
      <c r="K3" s="324"/>
      <c r="L3" s="324"/>
      <c r="M3" s="325"/>
      <c r="N3" s="122"/>
    </row>
    <row r="4" spans="1:21" ht="14.1" thickBot="1">
      <c r="A4" s="278" t="s">
        <v>502</v>
      </c>
      <c r="B4" s="295"/>
      <c r="C4" s="296"/>
      <c r="D4" s="296"/>
      <c r="E4" s="296"/>
      <c r="F4" s="296"/>
      <c r="G4" s="296"/>
      <c r="H4" s="296"/>
      <c r="I4" s="296"/>
      <c r="J4" s="296"/>
      <c r="K4" s="296"/>
      <c r="L4" s="296"/>
      <c r="M4" s="297"/>
      <c r="N4" s="125"/>
    </row>
    <row r="5" spans="1:21" ht="26.85" customHeight="1" thickBot="1">
      <c r="A5" s="294"/>
      <c r="C5" s="326" t="s">
        <v>77</v>
      </c>
      <c r="D5" s="327"/>
      <c r="E5" s="93" t="s">
        <v>78</v>
      </c>
      <c r="F5" s="93" t="s">
        <v>79</v>
      </c>
      <c r="G5" s="93" t="s">
        <v>80</v>
      </c>
      <c r="H5" s="93" t="s">
        <v>81</v>
      </c>
      <c r="I5" s="93" t="s">
        <v>82</v>
      </c>
      <c r="M5" s="107"/>
    </row>
    <row r="6" spans="1:21" ht="15" thickBot="1">
      <c r="A6" s="294"/>
      <c r="C6" s="328"/>
      <c r="D6" s="329"/>
      <c r="E6" s="94" t="e">
        <f ca="1">IF(VLOOKUP($A$2,Table1[[Practice no.]:[Mt]],3,FALSE)="N/A","",VLOOKUP($A$2,Table1[[Practice no.]:[Mt]],3,FALSE))</f>
        <v>#VALUE!</v>
      </c>
      <c r="F6" s="94" t="e">
        <f ca="1">IF(VLOOKUP($A$2,Table1[[Practice no.]:[F]],4,FALSE)="N/A","",VLOOKUP($A$2,Table1[[Practice no.]:[F]],4,FALSE))</f>
        <v>#VALUE!</v>
      </c>
      <c r="G6" s="94" t="e">
        <f ca="1">IF(VLOOKUP($A$2,Table1[[Practice no.]:[A]],5,FALSE)="N/A","",VLOOKUP($A$2,Table1[[Practice no.]:[A]],5,FALSE))</f>
        <v>#VALUE!</v>
      </c>
      <c r="H6" s="94" t="e">
        <f ca="1">IF(VLOOKUP($A$2,Table1[[Practice no.]:[T]],6,FALSE)="N/A","",VLOOKUP($A$2,Table1[[Practice no.]:[T]],6,FALSE))</f>
        <v>#VALUE!</v>
      </c>
      <c r="I6" s="94" t="e">
        <f ca="1">IF(VLOOKUP($A$2,Table1[[Practice no.]:[PI]],7,FALSE)="N/A","",VLOOKUP($A$2,Table1[[Practice no.]:[PI]],7,FALSE))</f>
        <v>#VALUE!</v>
      </c>
      <c r="M6" s="107"/>
    </row>
    <row r="7" spans="1:21" ht="26.85" customHeight="1" thickBot="1">
      <c r="A7" s="294"/>
      <c r="C7" s="326" t="s">
        <v>83</v>
      </c>
      <c r="D7" s="327"/>
      <c r="E7" s="95" t="s">
        <v>84</v>
      </c>
      <c r="F7" s="330" t="s">
        <v>85</v>
      </c>
      <c r="G7" s="331"/>
      <c r="H7" s="95" t="s">
        <v>86</v>
      </c>
      <c r="I7" s="95" t="s">
        <v>87</v>
      </c>
      <c r="M7" s="107"/>
    </row>
    <row r="8" spans="1:21" ht="15" thickBot="1">
      <c r="A8" s="294"/>
      <c r="C8" s="328"/>
      <c r="D8" s="329"/>
      <c r="E8" s="94" t="e">
        <f ca="1">IF(VLOOKUP($A$2,Table1[[Practice no.]:[LR]],8,FALSE)="N/A","",VLOOKUP(A$2,Table1[[Practice no.]:[LR]],8,FALSE))</f>
        <v>#VALUE!</v>
      </c>
      <c r="F8" s="311" t="e">
        <f ca="1">IF(VLOOKUP($A$2,Table1[[Practice no.]:[PH]],9,FALSE)="N/A","",VLOOKUP($A$2,Table1[[Practice no.]:[PH]],9,FALSE))</f>
        <v>#VALUE!</v>
      </c>
      <c r="G8" s="312"/>
      <c r="H8" s="94" t="e">
        <f ca="1">IF(VLOOKUP($A$2,Table1[[Practice no.]:[EH]],10,FALSE)="N/A","",VLOOKUP($A$2,Table1[[Practice no.]:[EH]],10,FALSE))</f>
        <v>#VALUE!</v>
      </c>
      <c r="I8" s="94" t="e">
        <f ca="1">IF(VLOOKUP($A$2,Table1[[Practice no.]:[UR]],11,FALSE)="N/A","",VLOOKUP($A$2,Table1[[Practice no.]:[UR]],11,FALSE))</f>
        <v>#VALUE!</v>
      </c>
      <c r="M8" s="107"/>
    </row>
    <row r="9" spans="1:21" ht="26.85" customHeight="1" thickBot="1">
      <c r="A9" s="294"/>
      <c r="C9" s="332" t="s">
        <v>88</v>
      </c>
      <c r="D9" s="333"/>
      <c r="E9" s="95" t="s">
        <v>89</v>
      </c>
      <c r="F9" s="95" t="s">
        <v>90</v>
      </c>
      <c r="G9" s="330" t="s">
        <v>91</v>
      </c>
      <c r="H9" s="331"/>
      <c r="I9" s="95" t="s">
        <v>92</v>
      </c>
      <c r="M9" s="107"/>
    </row>
    <row r="10" spans="1:21" ht="15" thickBot="1">
      <c r="A10" s="294"/>
      <c r="C10" s="334"/>
      <c r="D10" s="335"/>
      <c r="E10" s="94" t="e">
        <f ca="1">IF(VLOOKUP($A$2,Table1[[Practice no.]:[P]],12,FALSE)="N/A","",VLOOKUP($A$2,Table1[[Practice no.]:[P]],12,FALSE))</f>
        <v>#VALUE!</v>
      </c>
      <c r="F10" s="94" t="e">
        <f ca="1">IF(VLOOKUP($A$2,Table1[[Practice no.]:[D]],13,FALSE)="N/A","",VLOOKUP($A$2,Table1[[Practice no.]:[D]],13,FALSE))</f>
        <v>#VALUE!</v>
      </c>
      <c r="G10" s="313" t="e">
        <f ca="1">IF(VLOOKUP($A$2,Table1[[Practice no.]:[C]],14,FALSE)="N/A","",VLOOKUP($A$2,Table1[[Practice no.]:[C]],14,FALSE))</f>
        <v>#VALUE!</v>
      </c>
      <c r="H10" s="314"/>
      <c r="I10" s="96" t="e">
        <f ca="1">IF(VLOOKUP($A$2,Table1[[Practice no.]:[M]],15,FALSE)="N/A","",VLOOKUP($A$2,Table1[[Practice no.]:[M]],15,FALSE))</f>
        <v>#VALUE!</v>
      </c>
      <c r="M10" s="107"/>
    </row>
    <row r="11" spans="1:21" ht="14.1" customHeight="1" thickBot="1">
      <c r="A11" s="294"/>
      <c r="C11" s="332" t="s">
        <v>93</v>
      </c>
      <c r="D11" s="333"/>
      <c r="E11" s="95" t="s">
        <v>94</v>
      </c>
      <c r="F11" s="330" t="s">
        <v>95</v>
      </c>
      <c r="G11" s="331"/>
      <c r="H11" s="330" t="s">
        <v>96</v>
      </c>
      <c r="I11" s="331"/>
      <c r="M11" s="107"/>
    </row>
    <row r="12" spans="1:21" ht="15" thickBot="1">
      <c r="A12" s="294"/>
      <c r="C12" s="334"/>
      <c r="D12" s="335"/>
      <c r="E12" s="94" t="e">
        <f ca="1">IF(VLOOKUP($A$2,Table1[[Practice no.]:[In]],16,FALSE)="N/A","",VLOOKUP($A$2,Table1[[Practice no.]:[In]],16,FALSE))</f>
        <v>#VALUE!</v>
      </c>
      <c r="F12" s="311" t="e">
        <f ca="1">IF(VLOOKUP($A$2,Table1[[Practice no.]:[Pr]],17,FALSE)="N/A","",VLOOKUP($A$2,Table1[[Practice no.]:[Pr]],17,FALSE))</f>
        <v>#VALUE!</v>
      </c>
      <c r="G12" s="312"/>
      <c r="H12" s="313" t="e">
        <f ca="1">IF(VLOOKUP($A$2,Table1[[Practice no.]:[Tr]],18,FALSE)="N/A","",VLOOKUP($A$2,Table1[[Practice no.]:[Tr]],18,FALSE))</f>
        <v>#VALUE!</v>
      </c>
      <c r="I12" s="314"/>
      <c r="M12" s="107"/>
    </row>
    <row r="13" spans="1:21">
      <c r="A13" s="294"/>
      <c r="B13" s="315"/>
      <c r="C13" s="316"/>
      <c r="D13" s="316"/>
      <c r="E13" s="316"/>
      <c r="F13" s="316"/>
      <c r="G13" s="316"/>
      <c r="H13" s="316"/>
      <c r="I13" s="316"/>
      <c r="J13" s="316"/>
      <c r="K13" s="316"/>
      <c r="L13" s="316"/>
      <c r="M13" s="317"/>
      <c r="N13" s="125"/>
    </row>
    <row r="14" spans="1:21" ht="14.1" thickBot="1">
      <c r="A14" s="279"/>
      <c r="B14" s="288"/>
      <c r="C14" s="289"/>
      <c r="D14" s="289"/>
      <c r="E14" s="289"/>
      <c r="F14" s="289"/>
      <c r="G14" s="289"/>
      <c r="H14" s="289"/>
      <c r="I14" s="289"/>
      <c r="J14" s="289"/>
      <c r="K14" s="289"/>
      <c r="L14" s="289"/>
      <c r="M14" s="290"/>
      <c r="N14" s="125"/>
    </row>
    <row r="15" spans="1:21">
      <c r="A15" s="278" t="s">
        <v>503</v>
      </c>
      <c r="B15" s="97">
        <v>1</v>
      </c>
      <c r="C15" s="97">
        <v>2</v>
      </c>
      <c r="D15" s="97">
        <v>3</v>
      </c>
      <c r="E15" s="98">
        <v>4</v>
      </c>
      <c r="F15" s="98">
        <v>5</v>
      </c>
      <c r="G15" s="98">
        <v>6</v>
      </c>
      <c r="H15" s="99">
        <v>7</v>
      </c>
      <c r="I15" s="99">
        <v>8</v>
      </c>
      <c r="J15" s="99">
        <v>9</v>
      </c>
      <c r="K15" s="100">
        <v>10</v>
      </c>
      <c r="L15" s="100">
        <v>11</v>
      </c>
      <c r="M15" s="100">
        <v>12</v>
      </c>
      <c r="N15" s="137"/>
    </row>
    <row r="16" spans="1:21" ht="17.100000000000001" thickBot="1">
      <c r="A16" s="294"/>
      <c r="B16" s="101" t="s">
        <v>504</v>
      </c>
      <c r="C16" s="101" t="s">
        <v>505</v>
      </c>
      <c r="D16" s="101" t="s">
        <v>506</v>
      </c>
      <c r="E16" s="102" t="s">
        <v>507</v>
      </c>
      <c r="F16" s="102" t="s">
        <v>508</v>
      </c>
      <c r="G16" s="102" t="s">
        <v>509</v>
      </c>
      <c r="H16" s="103" t="s">
        <v>510</v>
      </c>
      <c r="I16" s="103" t="s">
        <v>511</v>
      </c>
      <c r="J16" s="103" t="s">
        <v>512</v>
      </c>
      <c r="K16" s="104" t="s">
        <v>513</v>
      </c>
      <c r="L16" s="104" t="s">
        <v>514</v>
      </c>
      <c r="M16" s="104" t="s">
        <v>515</v>
      </c>
      <c r="N16" s="137"/>
    </row>
    <row r="17" spans="1:14" ht="23.1" customHeight="1" thickBot="1">
      <c r="A17" s="279"/>
      <c r="B17" s="112" t="e">
        <f ca="1">IF(VLOOKUP($A$2,Table1[[Practice no.]:[ 1 C02]],19,FALSE)="N/A","",VLOOKUP(VLOOKUP($A$2,Table1[[Practice no.]:[ 1 C02]],19,FALSE),List!$A$2:$B$3,2,FALSE))</f>
        <v>#VALUE!</v>
      </c>
      <c r="C17" s="112" t="e">
        <f ca="1">IF(VLOOKUP($A$2,Table1[[Practice no.]:[2 Res]],20,FALSE)="N/A","",VLOOKUP(VLOOKUP($A$2,Table1[[Practice no.]:[2 Res]],20,FALSE),List!$A$2:$B$3,2,FALSE))</f>
        <v>#VALUE!</v>
      </c>
      <c r="D17" s="112" t="e">
        <f ca="1">IF(VLOOKUP($A$2,Table1[[Practice no.]:[3 W&amp;L]],21,FALSE)="N/A","",VLOOKUP(VLOOKUP($A$2,Table1[[Practice no.]:[3 W&amp;L]],21,FALSE),List!$A$2:$B$3,2,FALSE))</f>
        <v>#VALUE!</v>
      </c>
      <c r="E17" s="112" t="e">
        <f ca="1">IF(VLOOKUP($A$2,Table1[[Practice no.]:[4 
Pol]],22,FALSE)="N/A","",VLOOKUP(VLOOKUP($A$2,Table1[[Practice no.]:[4 
Pol]],22,FALSE),List!$A$2:$B$3,2,FALSE))</f>
        <v>#VALUE!</v>
      </c>
      <c r="F17" s="112" t="e">
        <f ca="1">IF(VLOOKUP($A$2,Table1[[Practice no.]:[5 QoL]],23,FALSE)="N/A","",VLOOKUP(VLOOKUP($A$2,Table1[[Practice no.]:[5 QoL]],23,FALSE),List!$A$2:$B$3,2,FALSE))</f>
        <v>#VALUE!</v>
      </c>
      <c r="G17" s="112" t="e">
        <f ca="1">IF(VLOOKUP($A$2,Table1[[Practice no.]:[6 
Bio]],24,FALSE)="N/A","",VLOOKUP(VLOOKUP($A$2,Table1[[Practice no.]:[6 
Bio]],24,FALSE),List!$A$2:$B$3,2,FALSE))</f>
        <v>#VALUE!</v>
      </c>
      <c r="H17" s="112" t="e">
        <f ca="1">IF(VLOOKUP($A$2,Table1[[Practice no.]:[7 
Dis]],25,FALSE)="N/A","",VLOOKUP(VLOOKUP($A$2,Table1[[Practice no.]:[7 
Dis]],25,FALSE),List!$A$2:$B$3,2,FALSE))</f>
        <v>#VALUE!</v>
      </c>
      <c r="I17" s="112" t="e">
        <f ca="1">IF(VLOOKUP($A$2,Table1[[Practice no.]:[8 
Mat]],26,FALSE)="N/A","",VLOOKUP(VLOOKUP($A$2,Table1[[Practice no.]:[8 
Mat]],26,FALSE),List!$A$2:$B$3,2,FALSE))</f>
        <v>#VALUE!</v>
      </c>
      <c r="J17" s="112" t="e">
        <f ca="1">IF(VLOOKUP($A$2,Table1[[Practice no.]:[9 
Inc]],27,FALSE)="N/A","",VLOOKUP(VLOOKUP($A$2,Table1[[Practice no.]:[9 
Inc]],27,FALSE),List!$A$2:$B$3,2,FALSE))</f>
        <v>#VALUE!</v>
      </c>
      <c r="K17" s="112" t="e">
        <f ca="1">IF(VLOOKUP($A$2,Table1[[Practice no.]:[10 Con]],28,FALSE)="N/A","",VLOOKUP(VLOOKUP($A$2,Table1[[Practice no.]:[10 Con]],28,FALSE),List!$A$2:$B$3,2,FALSE))</f>
        <v>#VALUE!</v>
      </c>
      <c r="L17" s="112" t="e">
        <f ca="1">IF(VLOOKUP($A$2,Table1[[Practice no.]:[11 Saf]],29,FALSE)="N/A","",VLOOKUP(VLOOKUP($A$2,Table1[[Practice no.]:[11 Saf]],29,FALSE),List!$A$2:$B$3,2,FALSE))</f>
        <v>#VALUE!</v>
      </c>
      <c r="M17" s="112" t="e">
        <f ca="1">IF(VLOOKUP($A$2,Table1[[Practice no.]:[12 Aff]],30,FALSE)="N/A","",VLOOKUP(VLOOKUP($A$2,Table1[[Practice no.]:[12 Aff]],30,FALSE),List!$A$2:$B$3,2,FALSE))</f>
        <v>#VALUE!</v>
      </c>
      <c r="N17" s="138"/>
    </row>
    <row r="18" spans="1:14" ht="248.1" customHeight="1">
      <c r="A18" s="278" t="s">
        <v>516</v>
      </c>
      <c r="B18" s="298" t="s">
        <v>1142</v>
      </c>
      <c r="C18" s="299"/>
      <c r="D18" s="299"/>
      <c r="E18" s="299"/>
      <c r="F18" s="299"/>
      <c r="G18" s="299"/>
      <c r="H18" s="299"/>
      <c r="I18" s="299"/>
      <c r="J18" s="299"/>
      <c r="K18" s="299"/>
      <c r="L18" s="299"/>
      <c r="M18" s="300"/>
      <c r="N18" s="133"/>
    </row>
    <row r="19" spans="1:14" ht="218.85" customHeight="1" thickBot="1">
      <c r="A19" s="279"/>
      <c r="B19" s="301"/>
      <c r="C19" s="302"/>
      <c r="D19" s="302"/>
      <c r="E19" s="302"/>
      <c r="F19" s="302"/>
      <c r="G19" s="302"/>
      <c r="H19" s="302"/>
      <c r="I19" s="302"/>
      <c r="J19" s="302"/>
      <c r="K19" s="302"/>
      <c r="L19" s="302"/>
      <c r="M19" s="303"/>
      <c r="N19" s="133"/>
    </row>
    <row r="20" spans="1:14" ht="131.1" customHeight="1">
      <c r="A20" s="304" t="s">
        <v>518</v>
      </c>
      <c r="B20" s="120"/>
      <c r="C20" s="121"/>
      <c r="D20" s="121"/>
      <c r="E20" s="121"/>
      <c r="F20" s="121"/>
      <c r="G20" s="121"/>
      <c r="H20" s="121"/>
      <c r="I20" s="121"/>
      <c r="J20" s="121"/>
      <c r="K20" s="121"/>
      <c r="L20" s="121"/>
      <c r="M20" s="124"/>
      <c r="N20" s="134"/>
    </row>
    <row r="21" spans="1:14" ht="32.1" customHeight="1">
      <c r="A21" s="338"/>
      <c r="B21" s="390"/>
      <c r="C21" s="388"/>
      <c r="D21" s="388"/>
      <c r="E21" s="388"/>
      <c r="F21" s="388"/>
      <c r="G21" s="177"/>
      <c r="H21" s="388"/>
      <c r="I21" s="388"/>
      <c r="J21" s="388"/>
      <c r="K21" s="388"/>
      <c r="L21" s="388"/>
      <c r="M21" s="178"/>
      <c r="N21" s="127"/>
    </row>
    <row r="22" spans="1:14">
      <c r="A22" s="338"/>
      <c r="B22" s="336"/>
      <c r="C22" s="337"/>
      <c r="D22" s="337"/>
      <c r="E22" s="337"/>
      <c r="F22" s="337"/>
      <c r="G22" s="337"/>
      <c r="H22" s="119"/>
      <c r="J22" s="122"/>
      <c r="K22" s="116"/>
      <c r="L22" s="116"/>
      <c r="M22" s="117"/>
      <c r="N22" s="116"/>
    </row>
    <row r="23" spans="1:14" ht="13.35" customHeight="1">
      <c r="A23" s="338"/>
      <c r="B23" s="336"/>
      <c r="C23" s="337"/>
      <c r="D23" s="337"/>
      <c r="E23" s="337"/>
      <c r="F23" s="337"/>
      <c r="G23" s="122"/>
      <c r="H23" s="337"/>
      <c r="I23" s="337"/>
      <c r="J23" s="337"/>
      <c r="K23" s="337"/>
      <c r="L23" s="337"/>
      <c r="M23" s="123"/>
      <c r="N23" s="116"/>
    </row>
    <row r="24" spans="1:14">
      <c r="A24" s="338"/>
      <c r="B24" s="118"/>
      <c r="C24" s="119"/>
      <c r="D24" s="119"/>
      <c r="E24" s="119"/>
      <c r="F24" s="119"/>
      <c r="G24" s="119"/>
      <c r="H24" s="119"/>
      <c r="I24" s="119"/>
      <c r="J24" s="122"/>
      <c r="K24" s="116"/>
      <c r="L24" s="116"/>
      <c r="M24" s="117"/>
      <c r="N24" s="116"/>
    </row>
    <row r="25" spans="1:14" ht="14.1" thickBot="1">
      <c r="A25" s="305"/>
      <c r="B25" s="339"/>
      <c r="C25" s="340"/>
      <c r="D25" s="340"/>
      <c r="E25" s="340"/>
      <c r="F25" s="340"/>
      <c r="G25" s="340"/>
      <c r="H25" s="340"/>
      <c r="I25" s="340"/>
      <c r="J25" s="340"/>
      <c r="K25" s="340"/>
      <c r="L25" s="340"/>
      <c r="M25" s="176"/>
      <c r="N25" s="119"/>
    </row>
    <row r="26" spans="1:14" ht="8.85" customHeight="1" thickBot="1">
      <c r="A26" s="278" t="s">
        <v>57</v>
      </c>
      <c r="B26" s="295"/>
      <c r="C26" s="296"/>
      <c r="D26" s="296"/>
      <c r="E26" s="296"/>
      <c r="F26" s="296"/>
      <c r="G26" s="296"/>
      <c r="H26" s="296"/>
      <c r="I26" s="296"/>
      <c r="J26" s="296"/>
      <c r="K26" s="296"/>
      <c r="L26" s="296"/>
      <c r="M26" s="297"/>
      <c r="N26" s="125"/>
    </row>
    <row r="27" spans="1:14" ht="32.1" customHeight="1" thickBot="1">
      <c r="A27" s="294"/>
      <c r="C27" s="286" t="s">
        <v>42</v>
      </c>
      <c r="D27" s="287"/>
      <c r="E27" s="105" t="e">
        <f ca="1">IF(VLOOKUP($A$2,Table1[[Practice no.]:[1]],31,FALSE)="N/A","",VLOOKUP($A$2,Table1[[Practice no.]:[1]],31,FALSE))</f>
        <v>#VALUE!</v>
      </c>
      <c r="F27" s="286" t="s">
        <v>520</v>
      </c>
      <c r="G27" s="287"/>
      <c r="H27" s="105" t="e">
        <f ca="1">IF(VLOOKUP($A$2,Table1[[Practice no.]:[7]],37,FALSE)="N/A","",VLOOKUP($A$2,Table1[[Practice no.]:[7]],37,FALSE))</f>
        <v>#VALUE!</v>
      </c>
      <c r="M27" s="107"/>
    </row>
    <row r="28" spans="1:14" ht="32.1" customHeight="1" thickBot="1">
      <c r="A28" s="294"/>
      <c r="C28" s="286" t="s">
        <v>44</v>
      </c>
      <c r="D28" s="287"/>
      <c r="E28" s="105" t="e">
        <f ca="1">IF(VLOOKUP($A$2,Table1[[Practice no.]:[2]],32,FALSE)="N/A","",VLOOKUP($A$2,Table1[[Practice no.]:[2]],32,FALSE))</f>
        <v>#VALUE!</v>
      </c>
      <c r="F28" s="286" t="s">
        <v>45</v>
      </c>
      <c r="G28" s="287"/>
      <c r="H28" s="105" t="e">
        <f ca="1">IF(VLOOKUP($A$2,Table1[[Practice no.]:[8]],38,FALSE)="N/A","",VLOOKUP($A$2,Table1[[Practice no.]:[8]],38,FALSE))</f>
        <v>#VALUE!</v>
      </c>
      <c r="M28" s="107"/>
    </row>
    <row r="29" spans="1:14" ht="32.1" customHeight="1" thickBot="1">
      <c r="A29" s="294"/>
      <c r="C29" s="286" t="s">
        <v>46</v>
      </c>
      <c r="D29" s="287"/>
      <c r="E29" s="105" t="e">
        <f ca="1">IF(VLOOKUP($A$2,Table1[[Practice no.]:[3]],33,FALSE)="N/A","",VLOOKUP($A$2,Table1[[Practice no.]:[3]],33,FALSE))</f>
        <v>#VALUE!</v>
      </c>
      <c r="F29" s="286" t="s">
        <v>47</v>
      </c>
      <c r="G29" s="287"/>
      <c r="H29" s="105" t="e">
        <f ca="1">IF(VLOOKUP($A$2,Table1[[Practice no.]:[9]],39,FALSE)="N/A","",VLOOKUP($A$2,Table1[[Practice no.]:[9]],39,FALSE))</f>
        <v>#VALUE!</v>
      </c>
      <c r="M29" s="107"/>
    </row>
    <row r="30" spans="1:14" ht="32.1" customHeight="1" thickBot="1">
      <c r="A30" s="294"/>
      <c r="C30" s="286" t="s">
        <v>48</v>
      </c>
      <c r="D30" s="287"/>
      <c r="E30" s="105" t="e">
        <f ca="1">IF(VLOOKUP($A$2,Table1[[Practice no.]:[4]],34,FALSE)="N/A","",VLOOKUP($A$2,Table1[[Practice no.]:[4]],34,FALSE))</f>
        <v>#VALUE!</v>
      </c>
      <c r="F30" s="286" t="s">
        <v>49</v>
      </c>
      <c r="G30" s="287"/>
      <c r="H30" s="105" t="e">
        <f ca="1">IF(VLOOKUP($A$2,Table1[[Practice no.]:[10]],40,FALSE)="N/A","",VLOOKUP($A$2,Table1[[Practice no.]:[10]],40,FALSE))</f>
        <v>#VALUE!</v>
      </c>
      <c r="M30" s="107"/>
    </row>
    <row r="31" spans="1:14" ht="32.1" customHeight="1" thickBot="1">
      <c r="A31" s="294"/>
      <c r="C31" s="286" t="s">
        <v>50</v>
      </c>
      <c r="D31" s="287"/>
      <c r="E31" s="105" t="e">
        <f ca="1">IF(VLOOKUP($A$2,Table1[[Practice no.]:[5]],35,FALSE)="N/A","",VLOOKUP($A$2,Table1[[Practice no.]:[5]],35,FALSE))</f>
        <v>#VALUE!</v>
      </c>
      <c r="F31" s="286" t="s">
        <v>51</v>
      </c>
      <c r="G31" s="287"/>
      <c r="H31" s="105" t="e">
        <f ca="1">IF(VLOOKUP($A$2,Table1[[Practice no.]:[11]],41,FALSE)="N/A","",VLOOKUP($A$2,Table1[[Practice no.]:[11]],41,FALSE))</f>
        <v>#VALUE!</v>
      </c>
      <c r="M31" s="107"/>
    </row>
    <row r="32" spans="1:14" ht="32.1" customHeight="1" thickBot="1">
      <c r="A32" s="294"/>
      <c r="C32" s="286" t="s">
        <v>52</v>
      </c>
      <c r="D32" s="287"/>
      <c r="E32" s="105" t="e">
        <f ca="1">IF(VLOOKUP($A$2,Table1[[Practice no.]:[6]],36,FALSE)="N/A","",VLOOKUP($A$2,Table1[[Practice no.]:[6]],36,FALSE))</f>
        <v>#VALUE!</v>
      </c>
      <c r="F32" s="286" t="s">
        <v>53</v>
      </c>
      <c r="G32" s="287"/>
      <c r="H32" s="105" t="e">
        <f ca="1">IF(VLOOKUP($A$2,Table1[[Practice no.]:[12]],42,FALSE)="N/A","",VLOOKUP($A$2,Table1[[Practice no.]:[12]],42,FALSE))</f>
        <v>#VALUE!</v>
      </c>
      <c r="M32" s="107"/>
    </row>
    <row r="33" spans="1:14" ht="14.1" thickBot="1">
      <c r="A33" s="279"/>
      <c r="B33" s="288"/>
      <c r="C33" s="289"/>
      <c r="D33" s="289"/>
      <c r="E33" s="289"/>
      <c r="F33" s="289"/>
      <c r="G33" s="289"/>
      <c r="H33" s="289"/>
      <c r="I33" s="289"/>
      <c r="J33" s="289"/>
      <c r="K33" s="289"/>
      <c r="L33" s="289"/>
      <c r="M33" s="290"/>
      <c r="N33" s="125"/>
    </row>
    <row r="34" spans="1:14" ht="252.75" customHeight="1" thickBot="1">
      <c r="A34" s="92" t="s">
        <v>521</v>
      </c>
      <c r="B34" s="291" t="s">
        <v>1143</v>
      </c>
      <c r="C34" s="292"/>
      <c r="D34" s="292"/>
      <c r="E34" s="292"/>
      <c r="F34" s="292"/>
      <c r="G34" s="292"/>
      <c r="H34" s="292"/>
      <c r="I34" s="292"/>
      <c r="J34" s="292"/>
      <c r="K34" s="292"/>
      <c r="L34" s="292"/>
      <c r="M34" s="293"/>
      <c r="N34" s="122"/>
    </row>
    <row r="35" spans="1:14" ht="80.849999999999994" customHeight="1">
      <c r="A35" s="278" t="s">
        <v>523</v>
      </c>
      <c r="B35" s="394" t="s">
        <v>1144</v>
      </c>
      <c r="C35" s="362"/>
      <c r="D35" s="362"/>
      <c r="E35" s="362"/>
      <c r="F35" s="362"/>
      <c r="G35" s="362"/>
      <c r="H35" s="362"/>
      <c r="I35" s="362"/>
      <c r="J35" s="362"/>
      <c r="K35" s="362"/>
      <c r="L35" s="362"/>
      <c r="M35" s="363"/>
      <c r="N35" s="133"/>
    </row>
    <row r="36" spans="1:14" ht="224.85" customHeight="1" thickBot="1">
      <c r="A36" s="279"/>
      <c r="B36" s="364"/>
      <c r="C36" s="365"/>
      <c r="D36" s="365"/>
      <c r="E36" s="365"/>
      <c r="F36" s="365"/>
      <c r="G36" s="365"/>
      <c r="H36" s="365"/>
      <c r="I36" s="365"/>
      <c r="J36" s="365"/>
      <c r="K36" s="365"/>
      <c r="L36" s="365"/>
      <c r="M36" s="366"/>
      <c r="N36" s="133"/>
    </row>
  </sheetData>
  <sheetProtection sheet="1" objects="1" scenarios="1"/>
  <mergeCells count="49">
    <mergeCell ref="B2:M2"/>
    <mergeCell ref="O2:Q2"/>
    <mergeCell ref="S2:U2"/>
    <mergeCell ref="B3:M3"/>
    <mergeCell ref="A4:A14"/>
    <mergeCell ref="B4:M4"/>
    <mergeCell ref="C5:D6"/>
    <mergeCell ref="C7:D8"/>
    <mergeCell ref="F7:G7"/>
    <mergeCell ref="F8:G8"/>
    <mergeCell ref="C9:D10"/>
    <mergeCell ref="G9:H9"/>
    <mergeCell ref="G10:H10"/>
    <mergeCell ref="C11:D12"/>
    <mergeCell ref="F11:G11"/>
    <mergeCell ref="H11:I11"/>
    <mergeCell ref="F12:G12"/>
    <mergeCell ref="H12:I12"/>
    <mergeCell ref="B13:M13"/>
    <mergeCell ref="B14:M14"/>
    <mergeCell ref="A15:A17"/>
    <mergeCell ref="C29:D29"/>
    <mergeCell ref="B33:M33"/>
    <mergeCell ref="A18:A19"/>
    <mergeCell ref="B18:M19"/>
    <mergeCell ref="H23:L23"/>
    <mergeCell ref="B25:G25"/>
    <mergeCell ref="H25:L25"/>
    <mergeCell ref="A20:A25"/>
    <mergeCell ref="B21:F21"/>
    <mergeCell ref="H21:L21"/>
    <mergeCell ref="B22:G22"/>
    <mergeCell ref="B23:F23"/>
    <mergeCell ref="B34:M34"/>
    <mergeCell ref="A35:A36"/>
    <mergeCell ref="B35:M36"/>
    <mergeCell ref="F29:G29"/>
    <mergeCell ref="C30:D30"/>
    <mergeCell ref="F30:G30"/>
    <mergeCell ref="C31:D31"/>
    <mergeCell ref="F31:G31"/>
    <mergeCell ref="C32:D32"/>
    <mergeCell ref="F32:G32"/>
    <mergeCell ref="A26:A33"/>
    <mergeCell ref="B26:M26"/>
    <mergeCell ref="C27:D27"/>
    <mergeCell ref="F27:G27"/>
    <mergeCell ref="C28:D28"/>
    <mergeCell ref="F28:G28"/>
  </mergeCells>
  <pageMargins left="0.7" right="0.7" top="0.75" bottom="0.75" header="0.3" footer="0.3"/>
  <headerFooter>
    <oddFooter>&amp;C_x000D_&amp;1#&amp;"Calibri"&amp;8&amp;K000000 INTERNAL. This information is accessible to ADB Management and staff. It may be shared outside ADB with appropriate permission.</oddFooter>
  </headerFooter>
  <drawing r:id="rId1"/>
</worksheet>
</file>

<file path=xl/worksheets/sheet1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1DF0137-6458-4506-9C07-A09B2C27FD43}">
  <sheetPr codeName="Sheet121"/>
  <dimension ref="A1:U36"/>
  <sheetViews>
    <sheetView zoomScale="70" zoomScaleNormal="70" workbookViewId="0">
      <pane ySplit="2" topLeftCell="A27" activePane="bottomLeft" state="frozen"/>
      <selection pane="bottomLeft" activeCell="A2" sqref="A2"/>
      <selection activeCell="A2" sqref="A2"/>
    </sheetView>
  </sheetViews>
  <sheetFormatPr defaultColWidth="8.85546875" defaultRowHeight="12.95"/>
  <cols>
    <col min="1" max="1" width="15.28515625" style="106" customWidth="1"/>
    <col min="2" max="13" width="11.85546875" style="106" customWidth="1"/>
    <col min="14" max="14" width="5.140625" style="106" customWidth="1"/>
    <col min="15" max="16" width="8.85546875" style="106"/>
    <col min="17" max="17" width="8.85546875" style="106" customWidth="1"/>
    <col min="18" max="18" width="2.28515625" style="106" customWidth="1"/>
    <col min="19" max="16384" width="8.85546875" style="106"/>
  </cols>
  <sheetData>
    <row r="1" spans="1:21" ht="14.1" thickBot="1"/>
    <row r="2" spans="1:21" ht="32.1" customHeight="1" thickBot="1">
      <c r="A2" s="89" t="e" cm="1">
        <f t="array" aca="1" ref="A2" ca="1">MID(CELL("filename",A2),FIND("]",CELL("filename",A2))+1,255)</f>
        <v>#VALUE!</v>
      </c>
      <c r="B2" s="318" t="e">
        <f ca="1">IF(VLOOKUP(A2,'Raw Data'!C6:D154,2,FALSE)="","",VLOOKUP(A2,'Raw Data'!C6:D154,2,FALSE))</f>
        <v>#VALUE!</v>
      </c>
      <c r="C2" s="319"/>
      <c r="D2" s="319"/>
      <c r="E2" s="319"/>
      <c r="F2" s="319"/>
      <c r="G2" s="319"/>
      <c r="H2" s="319"/>
      <c r="I2" s="319"/>
      <c r="J2" s="319"/>
      <c r="K2" s="319"/>
      <c r="L2" s="319"/>
      <c r="M2" s="320"/>
      <c r="N2" s="136"/>
      <c r="O2" s="386" t="str">
        <f>HYPERLINK("#'National level'!A15","Back to National level sheet")</f>
        <v>Back to National level sheet</v>
      </c>
      <c r="P2" s="321"/>
      <c r="Q2" s="321"/>
      <c r="S2" s="387" t="str">
        <f>HYPERLINK("#'Project level'!A21","Back to Project level sheet")</f>
        <v>Back to Project level sheet</v>
      </c>
      <c r="T2" s="387"/>
      <c r="U2" s="387"/>
    </row>
    <row r="3" spans="1:21" ht="218.85" customHeight="1" thickBot="1">
      <c r="A3" s="90" t="s">
        <v>500</v>
      </c>
      <c r="B3" s="323" t="s">
        <v>1145</v>
      </c>
      <c r="C3" s="324"/>
      <c r="D3" s="324"/>
      <c r="E3" s="324"/>
      <c r="F3" s="324"/>
      <c r="G3" s="324"/>
      <c r="H3" s="324"/>
      <c r="I3" s="324"/>
      <c r="J3" s="324"/>
      <c r="K3" s="324"/>
      <c r="L3" s="324"/>
      <c r="M3" s="325"/>
      <c r="N3" s="122"/>
    </row>
    <row r="4" spans="1:21" ht="14.1" thickBot="1">
      <c r="A4" s="278" t="s">
        <v>502</v>
      </c>
      <c r="B4" s="295"/>
      <c r="C4" s="296"/>
      <c r="D4" s="296"/>
      <c r="E4" s="296"/>
      <c r="F4" s="296"/>
      <c r="G4" s="296"/>
      <c r="H4" s="296"/>
      <c r="I4" s="296"/>
      <c r="J4" s="296"/>
      <c r="K4" s="296"/>
      <c r="L4" s="296"/>
      <c r="M4" s="297"/>
      <c r="N4" s="125"/>
    </row>
    <row r="5" spans="1:21" ht="26.85" customHeight="1" thickBot="1">
      <c r="A5" s="294"/>
      <c r="C5" s="326" t="s">
        <v>77</v>
      </c>
      <c r="D5" s="327"/>
      <c r="E5" s="93" t="s">
        <v>78</v>
      </c>
      <c r="F5" s="93" t="s">
        <v>79</v>
      </c>
      <c r="G5" s="93" t="s">
        <v>80</v>
      </c>
      <c r="H5" s="93" t="s">
        <v>81</v>
      </c>
      <c r="I5" s="93" t="s">
        <v>82</v>
      </c>
      <c r="M5" s="107"/>
    </row>
    <row r="6" spans="1:21" ht="15" thickBot="1">
      <c r="A6" s="294"/>
      <c r="C6" s="328"/>
      <c r="D6" s="329"/>
      <c r="E6" s="94" t="e">
        <f ca="1">IF(VLOOKUP($A$2,Table1[[Practice no.]:[Mt]],3,FALSE)="N/A","",VLOOKUP($A$2,Table1[[Practice no.]:[Mt]],3,FALSE))</f>
        <v>#VALUE!</v>
      </c>
      <c r="F6" s="94" t="e">
        <f ca="1">IF(VLOOKUP($A$2,Table1[[Practice no.]:[F]],4,FALSE)="N/A","",VLOOKUP($A$2,Table1[[Practice no.]:[F]],4,FALSE))</f>
        <v>#VALUE!</v>
      </c>
      <c r="G6" s="94" t="e">
        <f ca="1">IF(VLOOKUP($A$2,Table1[[Practice no.]:[A]],5,FALSE)="N/A","",VLOOKUP($A$2,Table1[[Practice no.]:[A]],5,FALSE))</f>
        <v>#VALUE!</v>
      </c>
      <c r="H6" s="94" t="e">
        <f ca="1">IF(VLOOKUP($A$2,Table1[[Practice no.]:[T]],6,FALSE)="N/A","",VLOOKUP($A$2,Table1[[Practice no.]:[T]],6,FALSE))</f>
        <v>#VALUE!</v>
      </c>
      <c r="I6" s="94" t="e">
        <f ca="1">IF(VLOOKUP($A$2,Table1[[Practice no.]:[PI]],7,FALSE)="N/A","",VLOOKUP($A$2,Table1[[Practice no.]:[PI]],7,FALSE))</f>
        <v>#VALUE!</v>
      </c>
      <c r="M6" s="107"/>
    </row>
    <row r="7" spans="1:21" ht="26.85" customHeight="1" thickBot="1">
      <c r="A7" s="294"/>
      <c r="C7" s="326" t="s">
        <v>83</v>
      </c>
      <c r="D7" s="327"/>
      <c r="E7" s="95" t="s">
        <v>84</v>
      </c>
      <c r="F7" s="330" t="s">
        <v>85</v>
      </c>
      <c r="G7" s="331"/>
      <c r="H7" s="95" t="s">
        <v>86</v>
      </c>
      <c r="I7" s="95" t="s">
        <v>87</v>
      </c>
      <c r="M7" s="107"/>
    </row>
    <row r="8" spans="1:21" ht="15" thickBot="1">
      <c r="A8" s="294"/>
      <c r="C8" s="328"/>
      <c r="D8" s="329"/>
      <c r="E8" s="94" t="e">
        <f ca="1">IF(VLOOKUP($A$2,Table1[[Practice no.]:[LR]],8,FALSE)="N/A","",VLOOKUP(A$2,Table1[[Practice no.]:[LR]],8,FALSE))</f>
        <v>#VALUE!</v>
      </c>
      <c r="F8" s="311" t="e">
        <f ca="1">IF(VLOOKUP($A$2,Table1[[Practice no.]:[PH]],9,FALSE)="N/A","",VLOOKUP($A$2,Table1[[Practice no.]:[PH]],9,FALSE))</f>
        <v>#VALUE!</v>
      </c>
      <c r="G8" s="312"/>
      <c r="H8" s="94" t="e">
        <f ca="1">IF(VLOOKUP($A$2,Table1[[Practice no.]:[EH]],10,FALSE)="N/A","",VLOOKUP($A$2,Table1[[Practice no.]:[EH]],10,FALSE))</f>
        <v>#VALUE!</v>
      </c>
      <c r="I8" s="94" t="e">
        <f ca="1">IF(VLOOKUP($A$2,Table1[[Practice no.]:[UR]],11,FALSE)="N/A","",VLOOKUP($A$2,Table1[[Practice no.]:[UR]],11,FALSE))</f>
        <v>#VALUE!</v>
      </c>
      <c r="M8" s="107"/>
    </row>
    <row r="9" spans="1:21" ht="26.85" customHeight="1" thickBot="1">
      <c r="A9" s="294"/>
      <c r="C9" s="332" t="s">
        <v>88</v>
      </c>
      <c r="D9" s="333"/>
      <c r="E9" s="95" t="s">
        <v>89</v>
      </c>
      <c r="F9" s="95" t="s">
        <v>90</v>
      </c>
      <c r="G9" s="330" t="s">
        <v>91</v>
      </c>
      <c r="H9" s="331"/>
      <c r="I9" s="95" t="s">
        <v>92</v>
      </c>
      <c r="M9" s="107"/>
    </row>
    <row r="10" spans="1:21" ht="15" thickBot="1">
      <c r="A10" s="294"/>
      <c r="C10" s="334"/>
      <c r="D10" s="335"/>
      <c r="E10" s="94" t="e">
        <f ca="1">IF(VLOOKUP($A$2,Table1[[Practice no.]:[P]],12,FALSE)="N/A","",VLOOKUP($A$2,Table1[[Practice no.]:[P]],12,FALSE))</f>
        <v>#VALUE!</v>
      </c>
      <c r="F10" s="94" t="e">
        <f ca="1">IF(VLOOKUP($A$2,Table1[[Practice no.]:[D]],13,FALSE)="N/A","",VLOOKUP($A$2,Table1[[Practice no.]:[D]],13,FALSE))</f>
        <v>#VALUE!</v>
      </c>
      <c r="G10" s="313" t="e">
        <f ca="1">IF(VLOOKUP($A$2,Table1[[Practice no.]:[C]],14,FALSE)="N/A","",VLOOKUP($A$2,Table1[[Practice no.]:[C]],14,FALSE))</f>
        <v>#VALUE!</v>
      </c>
      <c r="H10" s="314"/>
      <c r="I10" s="96" t="e">
        <f ca="1">IF(VLOOKUP($A$2,Table1[[Practice no.]:[M]],15,FALSE)="N/A","",VLOOKUP($A$2,Table1[[Practice no.]:[M]],15,FALSE))</f>
        <v>#VALUE!</v>
      </c>
      <c r="M10" s="107"/>
    </row>
    <row r="11" spans="1:21" ht="14.1" customHeight="1" thickBot="1">
      <c r="A11" s="294"/>
      <c r="C11" s="332" t="s">
        <v>93</v>
      </c>
      <c r="D11" s="333"/>
      <c r="E11" s="95" t="s">
        <v>94</v>
      </c>
      <c r="F11" s="330" t="s">
        <v>95</v>
      </c>
      <c r="G11" s="331"/>
      <c r="H11" s="330" t="s">
        <v>96</v>
      </c>
      <c r="I11" s="331"/>
      <c r="M11" s="107"/>
    </row>
    <row r="12" spans="1:21" ht="15" thickBot="1">
      <c r="A12" s="294"/>
      <c r="C12" s="334"/>
      <c r="D12" s="335"/>
      <c r="E12" s="94" t="e">
        <f ca="1">IF(VLOOKUP($A$2,Table1[[Practice no.]:[In]],16,FALSE)="N/A","",VLOOKUP($A$2,Table1[[Practice no.]:[In]],16,FALSE))</f>
        <v>#VALUE!</v>
      </c>
      <c r="F12" s="311" t="e">
        <f ca="1">IF(VLOOKUP($A$2,Table1[[Practice no.]:[Pr]],17,FALSE)="N/A","",VLOOKUP($A$2,Table1[[Practice no.]:[Pr]],17,FALSE))</f>
        <v>#VALUE!</v>
      </c>
      <c r="G12" s="312"/>
      <c r="H12" s="313" t="e">
        <f ca="1">IF(VLOOKUP($A$2,Table1[[Practice no.]:[Tr]],18,FALSE)="N/A","",VLOOKUP($A$2,Table1[[Practice no.]:[Tr]],18,FALSE))</f>
        <v>#VALUE!</v>
      </c>
      <c r="I12" s="314"/>
      <c r="M12" s="107"/>
    </row>
    <row r="13" spans="1:21">
      <c r="A13" s="294"/>
      <c r="B13" s="315"/>
      <c r="C13" s="316"/>
      <c r="D13" s="316"/>
      <c r="E13" s="316"/>
      <c r="F13" s="316"/>
      <c r="G13" s="316"/>
      <c r="H13" s="316"/>
      <c r="I13" s="316"/>
      <c r="J13" s="316"/>
      <c r="K13" s="316"/>
      <c r="L13" s="316"/>
      <c r="M13" s="317"/>
      <c r="N13" s="125"/>
    </row>
    <row r="14" spans="1:21" ht="14.1" thickBot="1">
      <c r="A14" s="279"/>
      <c r="B14" s="288"/>
      <c r="C14" s="289"/>
      <c r="D14" s="289"/>
      <c r="E14" s="289"/>
      <c r="F14" s="289"/>
      <c r="G14" s="289"/>
      <c r="H14" s="289"/>
      <c r="I14" s="289"/>
      <c r="J14" s="289"/>
      <c r="K14" s="289"/>
      <c r="L14" s="289"/>
      <c r="M14" s="290"/>
      <c r="N14" s="125"/>
    </row>
    <row r="15" spans="1:21">
      <c r="A15" s="278" t="s">
        <v>503</v>
      </c>
      <c r="B15" s="97">
        <v>1</v>
      </c>
      <c r="C15" s="97">
        <v>2</v>
      </c>
      <c r="D15" s="97">
        <v>3</v>
      </c>
      <c r="E15" s="98">
        <v>4</v>
      </c>
      <c r="F15" s="98">
        <v>5</v>
      </c>
      <c r="G15" s="98">
        <v>6</v>
      </c>
      <c r="H15" s="99">
        <v>7</v>
      </c>
      <c r="I15" s="99">
        <v>8</v>
      </c>
      <c r="J15" s="99">
        <v>9</v>
      </c>
      <c r="K15" s="100">
        <v>10</v>
      </c>
      <c r="L15" s="100">
        <v>11</v>
      </c>
      <c r="M15" s="100">
        <v>12</v>
      </c>
      <c r="N15" s="137"/>
    </row>
    <row r="16" spans="1:21" ht="17.100000000000001" thickBot="1">
      <c r="A16" s="294"/>
      <c r="B16" s="101" t="s">
        <v>504</v>
      </c>
      <c r="C16" s="101" t="s">
        <v>505</v>
      </c>
      <c r="D16" s="101" t="s">
        <v>506</v>
      </c>
      <c r="E16" s="102" t="s">
        <v>507</v>
      </c>
      <c r="F16" s="102" t="s">
        <v>508</v>
      </c>
      <c r="G16" s="102" t="s">
        <v>509</v>
      </c>
      <c r="H16" s="103" t="s">
        <v>510</v>
      </c>
      <c r="I16" s="103" t="s">
        <v>511</v>
      </c>
      <c r="J16" s="103" t="s">
        <v>512</v>
      </c>
      <c r="K16" s="104" t="s">
        <v>513</v>
      </c>
      <c r="L16" s="104" t="s">
        <v>514</v>
      </c>
      <c r="M16" s="104" t="s">
        <v>515</v>
      </c>
      <c r="N16" s="137"/>
    </row>
    <row r="17" spans="1:14" ht="23.1" customHeight="1" thickBot="1">
      <c r="A17" s="279"/>
      <c r="B17" s="112" t="e">
        <f ca="1">IF(VLOOKUP($A$2,Table1[[Practice no.]:[ 1 C02]],19,FALSE)="N/A","",VLOOKUP(VLOOKUP($A$2,Table1[[Practice no.]:[ 1 C02]],19,FALSE),List!$A$2:$B$3,2,FALSE))</f>
        <v>#VALUE!</v>
      </c>
      <c r="C17" s="112" t="e">
        <f ca="1">IF(VLOOKUP($A$2,Table1[[Practice no.]:[2 Res]],20,FALSE)="N/A","",VLOOKUP(VLOOKUP($A$2,Table1[[Practice no.]:[2 Res]],20,FALSE),List!$A$2:$B$3,2,FALSE))</f>
        <v>#VALUE!</v>
      </c>
      <c r="D17" s="112" t="e">
        <f ca="1">IF(VLOOKUP($A$2,Table1[[Practice no.]:[3 W&amp;L]],21,FALSE)="N/A","",VLOOKUP(VLOOKUP($A$2,Table1[[Practice no.]:[3 W&amp;L]],21,FALSE),List!$A$2:$B$3,2,FALSE))</f>
        <v>#VALUE!</v>
      </c>
      <c r="E17" s="112" t="e">
        <f ca="1">IF(VLOOKUP($A$2,Table1[[Practice no.]:[4 
Pol]],22,FALSE)="N/A","",VLOOKUP(VLOOKUP($A$2,Table1[[Practice no.]:[4 
Pol]],22,FALSE),List!$A$2:$B$3,2,FALSE))</f>
        <v>#VALUE!</v>
      </c>
      <c r="F17" s="112" t="e">
        <f ca="1">IF(VLOOKUP($A$2,Table1[[Practice no.]:[5 QoL]],23,FALSE)="N/A","",VLOOKUP(VLOOKUP($A$2,Table1[[Practice no.]:[5 QoL]],23,FALSE),List!$A$2:$B$3,2,FALSE))</f>
        <v>#VALUE!</v>
      </c>
      <c r="G17" s="112" t="e">
        <f ca="1">IF(VLOOKUP($A$2,Table1[[Practice no.]:[6 
Bio]],24,FALSE)="N/A","",VLOOKUP(VLOOKUP($A$2,Table1[[Practice no.]:[6 
Bio]],24,FALSE),List!$A$2:$B$3,2,FALSE))</f>
        <v>#VALUE!</v>
      </c>
      <c r="H17" s="112" t="e">
        <f ca="1">IF(VLOOKUP($A$2,Table1[[Practice no.]:[7 
Dis]],25,FALSE)="N/A","",VLOOKUP(VLOOKUP($A$2,Table1[[Practice no.]:[7 
Dis]],25,FALSE),List!$A$2:$B$3,2,FALSE))</f>
        <v>#VALUE!</v>
      </c>
      <c r="I17" s="112" t="e">
        <f ca="1">IF(VLOOKUP($A$2,Table1[[Practice no.]:[8 
Mat]],26,FALSE)="N/A","",VLOOKUP(VLOOKUP($A$2,Table1[[Practice no.]:[8 
Mat]],26,FALSE),List!$A$2:$B$3,2,FALSE))</f>
        <v>#VALUE!</v>
      </c>
      <c r="J17" s="112" t="e">
        <f ca="1">IF(VLOOKUP($A$2,Table1[[Practice no.]:[9 
Inc]],27,FALSE)="N/A","",VLOOKUP(VLOOKUP($A$2,Table1[[Practice no.]:[9 
Inc]],27,FALSE),List!$A$2:$B$3,2,FALSE))</f>
        <v>#VALUE!</v>
      </c>
      <c r="K17" s="112" t="e">
        <f ca="1">IF(VLOOKUP($A$2,Table1[[Practice no.]:[10 Con]],28,FALSE)="N/A","",VLOOKUP(VLOOKUP($A$2,Table1[[Practice no.]:[10 Con]],28,FALSE),List!$A$2:$B$3,2,FALSE))</f>
        <v>#VALUE!</v>
      </c>
      <c r="L17" s="112" t="e">
        <f ca="1">IF(VLOOKUP($A$2,Table1[[Practice no.]:[11 Saf]],29,FALSE)="N/A","",VLOOKUP(VLOOKUP($A$2,Table1[[Practice no.]:[11 Saf]],29,FALSE),List!$A$2:$B$3,2,FALSE))</f>
        <v>#VALUE!</v>
      </c>
      <c r="M17" s="112" t="e">
        <f ca="1">IF(VLOOKUP($A$2,Table1[[Practice no.]:[12 Aff]],30,FALSE)="N/A","",VLOOKUP(VLOOKUP($A$2,Table1[[Practice no.]:[12 Aff]],30,FALSE),List!$A$2:$B$3,2,FALSE))</f>
        <v>#VALUE!</v>
      </c>
      <c r="N17" s="138"/>
    </row>
    <row r="18" spans="1:14" ht="248.1" customHeight="1">
      <c r="A18" s="278" t="s">
        <v>516</v>
      </c>
      <c r="B18" s="298" t="s">
        <v>1146</v>
      </c>
      <c r="C18" s="299"/>
      <c r="D18" s="299"/>
      <c r="E18" s="299"/>
      <c r="F18" s="299"/>
      <c r="G18" s="299"/>
      <c r="H18" s="299"/>
      <c r="I18" s="299"/>
      <c r="J18" s="299"/>
      <c r="K18" s="299"/>
      <c r="L18" s="299"/>
      <c r="M18" s="300"/>
      <c r="N18" s="133"/>
    </row>
    <row r="19" spans="1:14" ht="218.85" customHeight="1" thickBot="1">
      <c r="A19" s="279"/>
      <c r="B19" s="301"/>
      <c r="C19" s="302"/>
      <c r="D19" s="302"/>
      <c r="E19" s="302"/>
      <c r="F19" s="302"/>
      <c r="G19" s="302"/>
      <c r="H19" s="302"/>
      <c r="I19" s="302"/>
      <c r="J19" s="302"/>
      <c r="K19" s="302"/>
      <c r="L19" s="302"/>
      <c r="M19" s="303"/>
      <c r="N19" s="133"/>
    </row>
    <row r="20" spans="1:14" ht="131.1" customHeight="1">
      <c r="A20" s="304" t="s">
        <v>518</v>
      </c>
      <c r="B20" s="120"/>
      <c r="C20" s="121"/>
      <c r="D20" s="121"/>
      <c r="E20" s="121"/>
      <c r="F20" s="121"/>
      <c r="G20" s="121"/>
      <c r="H20" s="121"/>
      <c r="I20" s="121"/>
      <c r="J20" s="121"/>
      <c r="K20" s="121"/>
      <c r="L20" s="121"/>
      <c r="M20" s="124"/>
      <c r="N20" s="134"/>
    </row>
    <row r="21" spans="1:14">
      <c r="A21" s="338"/>
      <c r="B21" s="390" t="s">
        <v>1147</v>
      </c>
      <c r="C21" s="388"/>
      <c r="D21" s="388"/>
      <c r="E21" s="388"/>
      <c r="F21" s="388"/>
      <c r="G21" s="177"/>
      <c r="H21" s="388"/>
      <c r="I21" s="388"/>
      <c r="J21" s="388"/>
      <c r="K21" s="388"/>
      <c r="L21" s="388"/>
      <c r="M21" s="178"/>
      <c r="N21" s="127"/>
    </row>
    <row r="22" spans="1:14">
      <c r="A22" s="338"/>
      <c r="B22" s="336"/>
      <c r="C22" s="337"/>
      <c r="D22" s="337"/>
      <c r="E22" s="337"/>
      <c r="F22" s="337"/>
      <c r="G22" s="337"/>
      <c r="H22" s="119"/>
      <c r="J22" s="122"/>
      <c r="K22" s="116"/>
      <c r="L22" s="116"/>
      <c r="M22" s="117"/>
      <c r="N22" s="116"/>
    </row>
    <row r="23" spans="1:14" ht="13.35" customHeight="1">
      <c r="A23" s="338"/>
      <c r="B23" s="336"/>
      <c r="C23" s="337"/>
      <c r="D23" s="337"/>
      <c r="E23" s="337"/>
      <c r="F23" s="337"/>
      <c r="G23" s="122"/>
      <c r="H23" s="337"/>
      <c r="I23" s="337"/>
      <c r="J23" s="337"/>
      <c r="K23" s="337"/>
      <c r="L23" s="337"/>
      <c r="M23" s="123"/>
      <c r="N23" s="116"/>
    </row>
    <row r="24" spans="1:14">
      <c r="A24" s="338"/>
      <c r="B24" s="118"/>
      <c r="C24" s="119"/>
      <c r="D24" s="119"/>
      <c r="E24" s="119"/>
      <c r="F24" s="119"/>
      <c r="G24" s="119"/>
      <c r="H24" s="119"/>
      <c r="I24" s="119"/>
      <c r="J24" s="122"/>
      <c r="K24" s="116"/>
      <c r="L24" s="116"/>
      <c r="M24" s="117"/>
      <c r="N24" s="116"/>
    </row>
    <row r="25" spans="1:14" ht="14.1" thickBot="1">
      <c r="A25" s="305"/>
      <c r="B25" s="339"/>
      <c r="C25" s="340"/>
      <c r="D25" s="340"/>
      <c r="E25" s="340"/>
      <c r="F25" s="340"/>
      <c r="G25" s="340"/>
      <c r="H25" s="340"/>
      <c r="I25" s="340"/>
      <c r="J25" s="340"/>
      <c r="K25" s="340"/>
      <c r="L25" s="340"/>
      <c r="M25" s="176"/>
      <c r="N25" s="119"/>
    </row>
    <row r="26" spans="1:14" ht="8.85" customHeight="1" thickBot="1">
      <c r="A26" s="278" t="s">
        <v>57</v>
      </c>
      <c r="B26" s="295"/>
      <c r="C26" s="296"/>
      <c r="D26" s="296"/>
      <c r="E26" s="296"/>
      <c r="F26" s="296"/>
      <c r="G26" s="296"/>
      <c r="H26" s="296"/>
      <c r="I26" s="296"/>
      <c r="J26" s="296"/>
      <c r="K26" s="296"/>
      <c r="L26" s="296"/>
      <c r="M26" s="297"/>
      <c r="N26" s="125"/>
    </row>
    <row r="27" spans="1:14" ht="32.1" customHeight="1" thickBot="1">
      <c r="A27" s="294"/>
      <c r="C27" s="286" t="s">
        <v>42</v>
      </c>
      <c r="D27" s="287"/>
      <c r="E27" s="105" t="e">
        <f ca="1">IF(VLOOKUP($A$2,Table1[[Practice no.]:[1]],31,FALSE)="N/A","",VLOOKUP($A$2,Table1[[Practice no.]:[1]],31,FALSE))</f>
        <v>#VALUE!</v>
      </c>
      <c r="F27" s="286" t="s">
        <v>520</v>
      </c>
      <c r="G27" s="287"/>
      <c r="H27" s="105" t="e">
        <f ca="1">IF(VLOOKUP($A$2,Table1[[Practice no.]:[7]],37,FALSE)="N/A","",VLOOKUP($A$2,Table1[[Practice no.]:[7]],37,FALSE))</f>
        <v>#VALUE!</v>
      </c>
      <c r="M27" s="107"/>
    </row>
    <row r="28" spans="1:14" ht="32.1" customHeight="1" thickBot="1">
      <c r="A28" s="294"/>
      <c r="C28" s="286" t="s">
        <v>44</v>
      </c>
      <c r="D28" s="287"/>
      <c r="E28" s="105" t="e">
        <f ca="1">IF(VLOOKUP($A$2,Table1[[Practice no.]:[2]],32,FALSE)="N/A","",VLOOKUP($A$2,Table1[[Practice no.]:[2]],32,FALSE))</f>
        <v>#VALUE!</v>
      </c>
      <c r="F28" s="286" t="s">
        <v>45</v>
      </c>
      <c r="G28" s="287"/>
      <c r="H28" s="105" t="e">
        <f ca="1">IF(VLOOKUP($A$2,Table1[[Practice no.]:[8]],38,FALSE)="N/A","",VLOOKUP($A$2,Table1[[Practice no.]:[8]],38,FALSE))</f>
        <v>#VALUE!</v>
      </c>
      <c r="M28" s="107"/>
    </row>
    <row r="29" spans="1:14" ht="32.1" customHeight="1" thickBot="1">
      <c r="A29" s="294"/>
      <c r="C29" s="286" t="s">
        <v>46</v>
      </c>
      <c r="D29" s="287"/>
      <c r="E29" s="105" t="e">
        <f ca="1">IF(VLOOKUP($A$2,Table1[[Practice no.]:[3]],33,FALSE)="N/A","",VLOOKUP($A$2,Table1[[Practice no.]:[3]],33,FALSE))</f>
        <v>#VALUE!</v>
      </c>
      <c r="F29" s="286" t="s">
        <v>47</v>
      </c>
      <c r="G29" s="287"/>
      <c r="H29" s="105" t="e">
        <f ca="1">IF(VLOOKUP($A$2,Table1[[Practice no.]:[9]],39,FALSE)="N/A","",VLOOKUP($A$2,Table1[[Practice no.]:[9]],39,FALSE))</f>
        <v>#VALUE!</v>
      </c>
      <c r="M29" s="107"/>
    </row>
    <row r="30" spans="1:14" ht="32.1" customHeight="1" thickBot="1">
      <c r="A30" s="294"/>
      <c r="C30" s="286" t="s">
        <v>48</v>
      </c>
      <c r="D30" s="287"/>
      <c r="E30" s="105" t="e">
        <f ca="1">IF(VLOOKUP($A$2,Table1[[Practice no.]:[4]],34,FALSE)="N/A","",VLOOKUP($A$2,Table1[[Practice no.]:[4]],34,FALSE))</f>
        <v>#VALUE!</v>
      </c>
      <c r="F30" s="286" t="s">
        <v>49</v>
      </c>
      <c r="G30" s="287"/>
      <c r="H30" s="105" t="e">
        <f ca="1">IF(VLOOKUP($A$2,Table1[[Practice no.]:[10]],40,FALSE)="N/A","",VLOOKUP($A$2,Table1[[Practice no.]:[10]],40,FALSE))</f>
        <v>#VALUE!</v>
      </c>
      <c r="M30" s="107"/>
    </row>
    <row r="31" spans="1:14" ht="32.1" customHeight="1" thickBot="1">
      <c r="A31" s="294"/>
      <c r="C31" s="286" t="s">
        <v>50</v>
      </c>
      <c r="D31" s="287"/>
      <c r="E31" s="105" t="e">
        <f ca="1">IF(VLOOKUP($A$2,Table1[[Practice no.]:[5]],35,FALSE)="N/A","",VLOOKUP($A$2,Table1[[Practice no.]:[5]],35,FALSE))</f>
        <v>#VALUE!</v>
      </c>
      <c r="F31" s="286" t="s">
        <v>51</v>
      </c>
      <c r="G31" s="287"/>
      <c r="H31" s="105" t="e">
        <f ca="1">IF(VLOOKUP($A$2,Table1[[Practice no.]:[11]],41,FALSE)="N/A","",VLOOKUP($A$2,Table1[[Practice no.]:[11]],41,FALSE))</f>
        <v>#VALUE!</v>
      </c>
      <c r="M31" s="107"/>
    </row>
    <row r="32" spans="1:14" ht="32.1" customHeight="1" thickBot="1">
      <c r="A32" s="294"/>
      <c r="C32" s="286" t="s">
        <v>52</v>
      </c>
      <c r="D32" s="287"/>
      <c r="E32" s="105" t="e">
        <f ca="1">IF(VLOOKUP($A$2,Table1[[Practice no.]:[6]],36,FALSE)="N/A","",VLOOKUP($A$2,Table1[[Practice no.]:[6]],36,FALSE))</f>
        <v>#VALUE!</v>
      </c>
      <c r="F32" s="286" t="s">
        <v>53</v>
      </c>
      <c r="G32" s="287"/>
      <c r="H32" s="105" t="e">
        <f ca="1">IF(VLOOKUP($A$2,Table1[[Practice no.]:[12]],42,FALSE)="N/A","",VLOOKUP($A$2,Table1[[Practice no.]:[12]],42,FALSE))</f>
        <v>#VALUE!</v>
      </c>
      <c r="M32" s="107"/>
    </row>
    <row r="33" spans="1:14" ht="14.1" thickBot="1">
      <c r="A33" s="279"/>
      <c r="B33" s="288"/>
      <c r="C33" s="289"/>
      <c r="D33" s="289"/>
      <c r="E33" s="289"/>
      <c r="F33" s="289"/>
      <c r="G33" s="289"/>
      <c r="H33" s="289"/>
      <c r="I33" s="289"/>
      <c r="J33" s="289"/>
      <c r="K33" s="289"/>
      <c r="L33" s="289"/>
      <c r="M33" s="290"/>
      <c r="N33" s="125"/>
    </row>
    <row r="34" spans="1:14" ht="252.75" customHeight="1" thickBot="1">
      <c r="A34" s="92" t="s">
        <v>521</v>
      </c>
      <c r="B34" s="291" t="s">
        <v>1148</v>
      </c>
      <c r="C34" s="292"/>
      <c r="D34" s="292"/>
      <c r="E34" s="292"/>
      <c r="F34" s="292"/>
      <c r="G34" s="292"/>
      <c r="H34" s="292"/>
      <c r="I34" s="292"/>
      <c r="J34" s="292"/>
      <c r="K34" s="292"/>
      <c r="L34" s="292"/>
      <c r="M34" s="293"/>
      <c r="N34" s="122"/>
    </row>
    <row r="35" spans="1:14" ht="80.849999999999994" customHeight="1">
      <c r="A35" s="278" t="s">
        <v>523</v>
      </c>
      <c r="B35" s="394" t="s">
        <v>1149</v>
      </c>
      <c r="C35" s="362"/>
      <c r="D35" s="362"/>
      <c r="E35" s="362"/>
      <c r="F35" s="362"/>
      <c r="G35" s="362"/>
      <c r="H35" s="362"/>
      <c r="I35" s="362"/>
      <c r="J35" s="362"/>
      <c r="K35" s="362"/>
      <c r="L35" s="362"/>
      <c r="M35" s="363"/>
      <c r="N35" s="133"/>
    </row>
    <row r="36" spans="1:14" ht="224.85" customHeight="1" thickBot="1">
      <c r="A36" s="279"/>
      <c r="B36" s="364"/>
      <c r="C36" s="365"/>
      <c r="D36" s="365"/>
      <c r="E36" s="365"/>
      <c r="F36" s="365"/>
      <c r="G36" s="365"/>
      <c r="H36" s="365"/>
      <c r="I36" s="365"/>
      <c r="J36" s="365"/>
      <c r="K36" s="365"/>
      <c r="L36" s="365"/>
      <c r="M36" s="366"/>
      <c r="N36" s="133"/>
    </row>
  </sheetData>
  <sheetProtection sheet="1" objects="1" scenarios="1"/>
  <mergeCells count="49">
    <mergeCell ref="B2:M2"/>
    <mergeCell ref="O2:Q2"/>
    <mergeCell ref="S2:U2"/>
    <mergeCell ref="B3:M3"/>
    <mergeCell ref="A4:A14"/>
    <mergeCell ref="B4:M4"/>
    <mergeCell ref="C5:D6"/>
    <mergeCell ref="C7:D8"/>
    <mergeCell ref="F7:G7"/>
    <mergeCell ref="F8:G8"/>
    <mergeCell ref="C9:D10"/>
    <mergeCell ref="G9:H9"/>
    <mergeCell ref="G10:H10"/>
    <mergeCell ref="C11:D12"/>
    <mergeCell ref="F11:G11"/>
    <mergeCell ref="H11:I11"/>
    <mergeCell ref="F12:G12"/>
    <mergeCell ref="H12:I12"/>
    <mergeCell ref="B13:M13"/>
    <mergeCell ref="B14:M14"/>
    <mergeCell ref="A15:A17"/>
    <mergeCell ref="C29:D29"/>
    <mergeCell ref="B33:M33"/>
    <mergeCell ref="A18:A19"/>
    <mergeCell ref="B18:M19"/>
    <mergeCell ref="H23:L23"/>
    <mergeCell ref="B25:G25"/>
    <mergeCell ref="H25:L25"/>
    <mergeCell ref="A20:A25"/>
    <mergeCell ref="B21:F21"/>
    <mergeCell ref="H21:L21"/>
    <mergeCell ref="B22:G22"/>
    <mergeCell ref="B23:F23"/>
    <mergeCell ref="B34:M34"/>
    <mergeCell ref="A35:A36"/>
    <mergeCell ref="B35:M36"/>
    <mergeCell ref="F29:G29"/>
    <mergeCell ref="C30:D30"/>
    <mergeCell ref="F30:G30"/>
    <mergeCell ref="C31:D31"/>
    <mergeCell ref="F31:G31"/>
    <mergeCell ref="C32:D32"/>
    <mergeCell ref="F32:G32"/>
    <mergeCell ref="A26:A33"/>
    <mergeCell ref="B26:M26"/>
    <mergeCell ref="C27:D27"/>
    <mergeCell ref="F27:G27"/>
    <mergeCell ref="C28:D28"/>
    <mergeCell ref="F28:G28"/>
  </mergeCells>
  <pageMargins left="0.7" right="0.7" top="0.75" bottom="0.75" header="0.3" footer="0.3"/>
  <headerFooter>
    <oddFooter>&amp;C_x000D_&amp;1#&amp;"Calibri"&amp;8&amp;K000000 INTERNAL. This information is accessible to ADB Management and staff. It may be shared outside ADB with appropriate permission.</oddFooter>
  </headerFooter>
  <drawing r:id="rId1"/>
</worksheet>
</file>

<file path=xl/worksheets/sheet1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E65BCBF-44E9-4E3C-B55D-C5C7B4D4E4CD}">
  <sheetPr codeName="Sheet122"/>
  <dimension ref="A1:U36"/>
  <sheetViews>
    <sheetView zoomScale="70" zoomScaleNormal="70" workbookViewId="0">
      <pane ySplit="2" topLeftCell="A18" activePane="bottomLeft" state="frozen"/>
      <selection pane="bottomLeft" activeCell="A2" sqref="A2"/>
      <selection activeCell="A2" sqref="A2"/>
    </sheetView>
  </sheetViews>
  <sheetFormatPr defaultColWidth="8.85546875" defaultRowHeight="12.95"/>
  <cols>
    <col min="1" max="1" width="15.28515625" style="106" customWidth="1"/>
    <col min="2" max="13" width="11.85546875" style="106" customWidth="1"/>
    <col min="14" max="14" width="5.140625" style="106" customWidth="1"/>
    <col min="15" max="16" width="8.85546875" style="106"/>
    <col min="17" max="17" width="8.85546875" style="106" customWidth="1"/>
    <col min="18" max="18" width="2.28515625" style="106" customWidth="1"/>
    <col min="19" max="16384" width="8.85546875" style="106"/>
  </cols>
  <sheetData>
    <row r="1" spans="1:21" ht="14.1" thickBot="1"/>
    <row r="2" spans="1:21" ht="32.1" customHeight="1" thickBot="1">
      <c r="A2" s="89" t="e" cm="1">
        <f t="array" aca="1" ref="A2" ca="1">MID(CELL("filename",A2),FIND("]",CELL("filename",A2))+1,255)</f>
        <v>#VALUE!</v>
      </c>
      <c r="B2" s="318" t="e">
        <f ca="1">IF(VLOOKUP(A2,'Raw Data'!C6:D154,2,FALSE)="","",VLOOKUP(A2,'Raw Data'!C6:D154,2,FALSE))</f>
        <v>#VALUE!</v>
      </c>
      <c r="C2" s="319"/>
      <c r="D2" s="319"/>
      <c r="E2" s="319"/>
      <c r="F2" s="319"/>
      <c r="G2" s="319"/>
      <c r="H2" s="319"/>
      <c r="I2" s="319"/>
      <c r="J2" s="319"/>
      <c r="K2" s="319"/>
      <c r="L2" s="319"/>
      <c r="M2" s="320"/>
      <c r="N2" s="136"/>
      <c r="O2" s="386" t="str">
        <f>HYPERLINK("#'National level'!A15","Back to National level sheet")</f>
        <v>Back to National level sheet</v>
      </c>
      <c r="P2" s="321"/>
      <c r="Q2" s="321"/>
      <c r="S2" s="387" t="str">
        <f>HYPERLINK("#'Project level'!A21","Back to Project level sheet")</f>
        <v>Back to Project level sheet</v>
      </c>
      <c r="T2" s="387"/>
      <c r="U2" s="387"/>
    </row>
    <row r="3" spans="1:21" ht="218.85" customHeight="1" thickBot="1">
      <c r="A3" s="90" t="s">
        <v>500</v>
      </c>
      <c r="B3" s="323" t="s">
        <v>1150</v>
      </c>
      <c r="C3" s="324"/>
      <c r="D3" s="324"/>
      <c r="E3" s="324"/>
      <c r="F3" s="324"/>
      <c r="G3" s="324"/>
      <c r="H3" s="324"/>
      <c r="I3" s="324"/>
      <c r="J3" s="324"/>
      <c r="K3" s="324"/>
      <c r="L3" s="324"/>
      <c r="M3" s="325"/>
      <c r="N3" s="122"/>
    </row>
    <row r="4" spans="1:21" ht="14.1" thickBot="1">
      <c r="A4" s="278" t="s">
        <v>502</v>
      </c>
      <c r="B4" s="295"/>
      <c r="C4" s="296"/>
      <c r="D4" s="296"/>
      <c r="E4" s="296"/>
      <c r="F4" s="296"/>
      <c r="G4" s="296"/>
      <c r="H4" s="296"/>
      <c r="I4" s="296"/>
      <c r="J4" s="296"/>
      <c r="K4" s="296"/>
      <c r="L4" s="296"/>
      <c r="M4" s="297"/>
      <c r="N4" s="125"/>
    </row>
    <row r="5" spans="1:21" ht="26.85" customHeight="1" thickBot="1">
      <c r="A5" s="294"/>
      <c r="C5" s="326" t="s">
        <v>77</v>
      </c>
      <c r="D5" s="327"/>
      <c r="E5" s="93" t="s">
        <v>78</v>
      </c>
      <c r="F5" s="93" t="s">
        <v>79</v>
      </c>
      <c r="G5" s="93" t="s">
        <v>80</v>
      </c>
      <c r="H5" s="93" t="s">
        <v>81</v>
      </c>
      <c r="I5" s="93" t="s">
        <v>82</v>
      </c>
      <c r="M5" s="107"/>
    </row>
    <row r="6" spans="1:21" ht="15" thickBot="1">
      <c r="A6" s="294"/>
      <c r="C6" s="328"/>
      <c r="D6" s="329"/>
      <c r="E6" s="94" t="e">
        <f ca="1">IF(VLOOKUP($A$2,Table1[[Practice no.]:[Mt]],3,FALSE)="N/A","",VLOOKUP($A$2,Table1[[Practice no.]:[Mt]],3,FALSE))</f>
        <v>#VALUE!</v>
      </c>
      <c r="F6" s="94" t="e">
        <f ca="1">IF(VLOOKUP($A$2,Table1[[Practice no.]:[F]],4,FALSE)="N/A","",VLOOKUP($A$2,Table1[[Practice no.]:[F]],4,FALSE))</f>
        <v>#VALUE!</v>
      </c>
      <c r="G6" s="94" t="e">
        <f ca="1">IF(VLOOKUP($A$2,Table1[[Practice no.]:[A]],5,FALSE)="N/A","",VLOOKUP($A$2,Table1[[Practice no.]:[A]],5,FALSE))</f>
        <v>#VALUE!</v>
      </c>
      <c r="H6" s="94" t="e">
        <f ca="1">IF(VLOOKUP($A$2,Table1[[Practice no.]:[T]],6,FALSE)="N/A","",VLOOKUP($A$2,Table1[[Practice no.]:[T]],6,FALSE))</f>
        <v>#VALUE!</v>
      </c>
      <c r="I6" s="94" t="e">
        <f ca="1">IF(VLOOKUP($A$2,Table1[[Practice no.]:[PI]],7,FALSE)="N/A","",VLOOKUP($A$2,Table1[[Practice no.]:[PI]],7,FALSE))</f>
        <v>#VALUE!</v>
      </c>
      <c r="M6" s="107"/>
    </row>
    <row r="7" spans="1:21" ht="26.85" customHeight="1" thickBot="1">
      <c r="A7" s="294"/>
      <c r="C7" s="326" t="s">
        <v>83</v>
      </c>
      <c r="D7" s="327"/>
      <c r="E7" s="95" t="s">
        <v>84</v>
      </c>
      <c r="F7" s="330" t="s">
        <v>85</v>
      </c>
      <c r="G7" s="331"/>
      <c r="H7" s="95" t="s">
        <v>86</v>
      </c>
      <c r="I7" s="95" t="s">
        <v>87</v>
      </c>
      <c r="M7" s="107"/>
    </row>
    <row r="8" spans="1:21" ht="15" thickBot="1">
      <c r="A8" s="294"/>
      <c r="C8" s="328"/>
      <c r="D8" s="329"/>
      <c r="E8" s="94" t="e">
        <f ca="1">IF(VLOOKUP($A$2,Table1[[Practice no.]:[LR]],8,FALSE)="N/A","",VLOOKUP(A$2,Table1[[Practice no.]:[LR]],8,FALSE))</f>
        <v>#VALUE!</v>
      </c>
      <c r="F8" s="311" t="e">
        <f ca="1">IF(VLOOKUP($A$2,Table1[[Practice no.]:[PH]],9,FALSE)="N/A","",VLOOKUP($A$2,Table1[[Practice no.]:[PH]],9,FALSE))</f>
        <v>#VALUE!</v>
      </c>
      <c r="G8" s="312"/>
      <c r="H8" s="94" t="e">
        <f ca="1">IF(VLOOKUP($A$2,Table1[[Practice no.]:[EH]],10,FALSE)="N/A","",VLOOKUP($A$2,Table1[[Practice no.]:[EH]],10,FALSE))</f>
        <v>#VALUE!</v>
      </c>
      <c r="I8" s="94" t="e">
        <f ca="1">IF(VLOOKUP($A$2,Table1[[Practice no.]:[UR]],11,FALSE)="N/A","",VLOOKUP($A$2,Table1[[Practice no.]:[UR]],11,FALSE))</f>
        <v>#VALUE!</v>
      </c>
      <c r="M8" s="107"/>
    </row>
    <row r="9" spans="1:21" ht="26.85" customHeight="1" thickBot="1">
      <c r="A9" s="294"/>
      <c r="C9" s="332" t="s">
        <v>88</v>
      </c>
      <c r="D9" s="333"/>
      <c r="E9" s="95" t="s">
        <v>89</v>
      </c>
      <c r="F9" s="95" t="s">
        <v>90</v>
      </c>
      <c r="G9" s="330" t="s">
        <v>91</v>
      </c>
      <c r="H9" s="331"/>
      <c r="I9" s="95" t="s">
        <v>92</v>
      </c>
      <c r="M9" s="107"/>
    </row>
    <row r="10" spans="1:21" ht="15" thickBot="1">
      <c r="A10" s="294"/>
      <c r="C10" s="334"/>
      <c r="D10" s="335"/>
      <c r="E10" s="94" t="e">
        <f ca="1">IF(VLOOKUP($A$2,Table1[[Practice no.]:[P]],12,FALSE)="N/A","",VLOOKUP($A$2,Table1[[Practice no.]:[P]],12,FALSE))</f>
        <v>#VALUE!</v>
      </c>
      <c r="F10" s="94" t="e">
        <f ca="1">IF(VLOOKUP($A$2,Table1[[Practice no.]:[D]],13,FALSE)="N/A","",VLOOKUP($A$2,Table1[[Practice no.]:[D]],13,FALSE))</f>
        <v>#VALUE!</v>
      </c>
      <c r="G10" s="313" t="e">
        <f ca="1">IF(VLOOKUP($A$2,Table1[[Practice no.]:[C]],14,FALSE)="N/A","",VLOOKUP($A$2,Table1[[Practice no.]:[C]],14,FALSE))</f>
        <v>#VALUE!</v>
      </c>
      <c r="H10" s="314"/>
      <c r="I10" s="96" t="e">
        <f ca="1">IF(VLOOKUP($A$2,Table1[[Practice no.]:[M]],15,FALSE)="N/A","",VLOOKUP($A$2,Table1[[Practice no.]:[M]],15,FALSE))</f>
        <v>#VALUE!</v>
      </c>
      <c r="M10" s="107"/>
    </row>
    <row r="11" spans="1:21" ht="14.1" customHeight="1" thickBot="1">
      <c r="A11" s="294"/>
      <c r="C11" s="332" t="s">
        <v>93</v>
      </c>
      <c r="D11" s="333"/>
      <c r="E11" s="95" t="s">
        <v>94</v>
      </c>
      <c r="F11" s="330" t="s">
        <v>95</v>
      </c>
      <c r="G11" s="331"/>
      <c r="H11" s="330" t="s">
        <v>96</v>
      </c>
      <c r="I11" s="331"/>
      <c r="M11" s="107"/>
    </row>
    <row r="12" spans="1:21" ht="15" thickBot="1">
      <c r="A12" s="294"/>
      <c r="C12" s="334"/>
      <c r="D12" s="335"/>
      <c r="E12" s="94" t="e">
        <f ca="1">IF(VLOOKUP($A$2,Table1[[Practice no.]:[In]],16,FALSE)="N/A","",VLOOKUP($A$2,Table1[[Practice no.]:[In]],16,FALSE))</f>
        <v>#VALUE!</v>
      </c>
      <c r="F12" s="311" t="e">
        <f ca="1">IF(VLOOKUP($A$2,Table1[[Practice no.]:[Pr]],17,FALSE)="N/A","",VLOOKUP($A$2,Table1[[Practice no.]:[Pr]],17,FALSE))</f>
        <v>#VALUE!</v>
      </c>
      <c r="G12" s="312"/>
      <c r="H12" s="313" t="e">
        <f ca="1">IF(VLOOKUP($A$2,Table1[[Practice no.]:[Tr]],18,FALSE)="N/A","",VLOOKUP($A$2,Table1[[Practice no.]:[Tr]],18,FALSE))</f>
        <v>#VALUE!</v>
      </c>
      <c r="I12" s="314"/>
      <c r="M12" s="107"/>
    </row>
    <row r="13" spans="1:21">
      <c r="A13" s="294"/>
      <c r="B13" s="315"/>
      <c r="C13" s="316"/>
      <c r="D13" s="316"/>
      <c r="E13" s="316"/>
      <c r="F13" s="316"/>
      <c r="G13" s="316"/>
      <c r="H13" s="316"/>
      <c r="I13" s="316"/>
      <c r="J13" s="316"/>
      <c r="K13" s="316"/>
      <c r="L13" s="316"/>
      <c r="M13" s="317"/>
      <c r="N13" s="125"/>
    </row>
    <row r="14" spans="1:21" ht="14.1" thickBot="1">
      <c r="A14" s="279"/>
      <c r="B14" s="288"/>
      <c r="C14" s="289"/>
      <c r="D14" s="289"/>
      <c r="E14" s="289"/>
      <c r="F14" s="289"/>
      <c r="G14" s="289"/>
      <c r="H14" s="289"/>
      <c r="I14" s="289"/>
      <c r="J14" s="289"/>
      <c r="K14" s="289"/>
      <c r="L14" s="289"/>
      <c r="M14" s="290"/>
      <c r="N14" s="125"/>
    </row>
    <row r="15" spans="1:21">
      <c r="A15" s="278" t="s">
        <v>503</v>
      </c>
      <c r="B15" s="97">
        <v>1</v>
      </c>
      <c r="C15" s="97">
        <v>2</v>
      </c>
      <c r="D15" s="97">
        <v>3</v>
      </c>
      <c r="E15" s="98">
        <v>4</v>
      </c>
      <c r="F15" s="98">
        <v>5</v>
      </c>
      <c r="G15" s="98">
        <v>6</v>
      </c>
      <c r="H15" s="99">
        <v>7</v>
      </c>
      <c r="I15" s="99">
        <v>8</v>
      </c>
      <c r="J15" s="99">
        <v>9</v>
      </c>
      <c r="K15" s="100">
        <v>10</v>
      </c>
      <c r="L15" s="100">
        <v>11</v>
      </c>
      <c r="M15" s="100">
        <v>12</v>
      </c>
      <c r="N15" s="137"/>
    </row>
    <row r="16" spans="1:21" ht="17.100000000000001" thickBot="1">
      <c r="A16" s="294"/>
      <c r="B16" s="101" t="s">
        <v>504</v>
      </c>
      <c r="C16" s="101" t="s">
        <v>505</v>
      </c>
      <c r="D16" s="101" t="s">
        <v>506</v>
      </c>
      <c r="E16" s="102" t="s">
        <v>507</v>
      </c>
      <c r="F16" s="102" t="s">
        <v>508</v>
      </c>
      <c r="G16" s="102" t="s">
        <v>509</v>
      </c>
      <c r="H16" s="103" t="s">
        <v>510</v>
      </c>
      <c r="I16" s="103" t="s">
        <v>511</v>
      </c>
      <c r="J16" s="103" t="s">
        <v>512</v>
      </c>
      <c r="K16" s="104" t="s">
        <v>513</v>
      </c>
      <c r="L16" s="104" t="s">
        <v>514</v>
      </c>
      <c r="M16" s="104" t="s">
        <v>515</v>
      </c>
      <c r="N16" s="137"/>
    </row>
    <row r="17" spans="1:14" ht="23.1" customHeight="1" thickBot="1">
      <c r="A17" s="279"/>
      <c r="B17" s="112" t="e">
        <f ca="1">IF(VLOOKUP($A$2,Table1[[Practice no.]:[ 1 C02]],19,FALSE)="N/A","",VLOOKUP(VLOOKUP($A$2,Table1[[Practice no.]:[ 1 C02]],19,FALSE),List!$A$2:$B$3,2,FALSE))</f>
        <v>#VALUE!</v>
      </c>
      <c r="C17" s="112" t="e">
        <f ca="1">IF(VLOOKUP($A$2,Table1[[Practice no.]:[2 Res]],20,FALSE)="N/A","",VLOOKUP(VLOOKUP($A$2,Table1[[Practice no.]:[2 Res]],20,FALSE),List!$A$2:$B$3,2,FALSE))</f>
        <v>#VALUE!</v>
      </c>
      <c r="D17" s="112" t="e">
        <f ca="1">IF(VLOOKUP($A$2,Table1[[Practice no.]:[3 W&amp;L]],21,FALSE)="N/A","",VLOOKUP(VLOOKUP($A$2,Table1[[Practice no.]:[3 W&amp;L]],21,FALSE),List!$A$2:$B$3,2,FALSE))</f>
        <v>#VALUE!</v>
      </c>
      <c r="E17" s="112" t="e">
        <f ca="1">IF(VLOOKUP($A$2,Table1[[Practice no.]:[4 
Pol]],22,FALSE)="N/A","",VLOOKUP(VLOOKUP($A$2,Table1[[Practice no.]:[4 
Pol]],22,FALSE),List!$A$2:$B$3,2,FALSE))</f>
        <v>#VALUE!</v>
      </c>
      <c r="F17" s="112" t="e">
        <f ca="1">IF(VLOOKUP($A$2,Table1[[Practice no.]:[5 QoL]],23,FALSE)="N/A","",VLOOKUP(VLOOKUP($A$2,Table1[[Practice no.]:[5 QoL]],23,FALSE),List!$A$2:$B$3,2,FALSE))</f>
        <v>#VALUE!</v>
      </c>
      <c r="G17" s="112" t="e">
        <f ca="1">IF(VLOOKUP($A$2,Table1[[Practice no.]:[6 
Bio]],24,FALSE)="N/A","",VLOOKUP(VLOOKUP($A$2,Table1[[Practice no.]:[6 
Bio]],24,FALSE),List!$A$2:$B$3,2,FALSE))</f>
        <v>#VALUE!</v>
      </c>
      <c r="H17" s="112" t="e">
        <f ca="1">IF(VLOOKUP($A$2,Table1[[Practice no.]:[7 
Dis]],25,FALSE)="N/A","",VLOOKUP(VLOOKUP($A$2,Table1[[Practice no.]:[7 
Dis]],25,FALSE),List!$A$2:$B$3,2,FALSE))</f>
        <v>#VALUE!</v>
      </c>
      <c r="I17" s="112" t="e">
        <f ca="1">IF(VLOOKUP($A$2,Table1[[Practice no.]:[8 
Mat]],26,FALSE)="N/A","",VLOOKUP(VLOOKUP($A$2,Table1[[Practice no.]:[8 
Mat]],26,FALSE),List!$A$2:$B$3,2,FALSE))</f>
        <v>#VALUE!</v>
      </c>
      <c r="J17" s="112" t="e">
        <f ca="1">IF(VLOOKUP($A$2,Table1[[Practice no.]:[9 
Inc]],27,FALSE)="N/A","",VLOOKUP(VLOOKUP($A$2,Table1[[Practice no.]:[9 
Inc]],27,FALSE),List!$A$2:$B$3,2,FALSE))</f>
        <v>#VALUE!</v>
      </c>
      <c r="K17" s="112" t="e">
        <f ca="1">IF(VLOOKUP($A$2,Table1[[Practice no.]:[10 Con]],28,FALSE)="N/A","",VLOOKUP(VLOOKUP($A$2,Table1[[Practice no.]:[10 Con]],28,FALSE),List!$A$2:$B$3,2,FALSE))</f>
        <v>#VALUE!</v>
      </c>
      <c r="L17" s="112" t="e">
        <f ca="1">IF(VLOOKUP($A$2,Table1[[Practice no.]:[11 Saf]],29,FALSE)="N/A","",VLOOKUP(VLOOKUP($A$2,Table1[[Practice no.]:[11 Saf]],29,FALSE),List!$A$2:$B$3,2,FALSE))</f>
        <v>#VALUE!</v>
      </c>
      <c r="M17" s="112" t="e">
        <f ca="1">IF(VLOOKUP($A$2,Table1[[Practice no.]:[12 Aff]],30,FALSE)="N/A","",VLOOKUP(VLOOKUP($A$2,Table1[[Practice no.]:[12 Aff]],30,FALSE),List!$A$2:$B$3,2,FALSE))</f>
        <v>#VALUE!</v>
      </c>
      <c r="N17" s="138"/>
    </row>
    <row r="18" spans="1:14" ht="248.1" customHeight="1">
      <c r="A18" s="278" t="s">
        <v>516</v>
      </c>
      <c r="B18" s="298" t="s">
        <v>1151</v>
      </c>
      <c r="C18" s="299"/>
      <c r="D18" s="299"/>
      <c r="E18" s="299"/>
      <c r="F18" s="299"/>
      <c r="G18" s="299"/>
      <c r="H18" s="299"/>
      <c r="I18" s="299"/>
      <c r="J18" s="299"/>
      <c r="K18" s="299"/>
      <c r="L18" s="299"/>
      <c r="M18" s="300"/>
      <c r="N18" s="133"/>
    </row>
    <row r="19" spans="1:14" ht="218.85" customHeight="1" thickBot="1">
      <c r="A19" s="279"/>
      <c r="B19" s="301"/>
      <c r="C19" s="302"/>
      <c r="D19" s="302"/>
      <c r="E19" s="302"/>
      <c r="F19" s="302"/>
      <c r="G19" s="302"/>
      <c r="H19" s="302"/>
      <c r="I19" s="302"/>
      <c r="J19" s="302"/>
      <c r="K19" s="302"/>
      <c r="L19" s="302"/>
      <c r="M19" s="303"/>
      <c r="N19" s="133"/>
    </row>
    <row r="20" spans="1:14" ht="201.75" customHeight="1">
      <c r="A20" s="304" t="s">
        <v>518</v>
      </c>
      <c r="B20" s="120"/>
      <c r="C20" s="121"/>
      <c r="D20" s="121"/>
      <c r="E20" s="121"/>
      <c r="F20" s="121"/>
      <c r="G20" s="121"/>
      <c r="H20" s="121"/>
      <c r="I20" s="121"/>
      <c r="J20" s="121"/>
      <c r="K20" s="121"/>
      <c r="L20" s="121"/>
      <c r="M20" s="124"/>
      <c r="N20" s="134"/>
    </row>
    <row r="21" spans="1:14">
      <c r="A21" s="338"/>
      <c r="B21" s="390" t="s">
        <v>1152</v>
      </c>
      <c r="C21" s="388"/>
      <c r="D21" s="388"/>
      <c r="E21" s="388"/>
      <c r="F21" s="388"/>
      <c r="G21" s="177"/>
      <c r="H21" s="388"/>
      <c r="I21" s="388"/>
      <c r="J21" s="388"/>
      <c r="K21" s="388"/>
      <c r="L21" s="388"/>
      <c r="M21" s="178"/>
      <c r="N21" s="127"/>
    </row>
    <row r="22" spans="1:14">
      <c r="A22" s="338"/>
      <c r="B22" s="336"/>
      <c r="C22" s="337"/>
      <c r="D22" s="337"/>
      <c r="E22" s="337"/>
      <c r="F22" s="337"/>
      <c r="G22" s="337"/>
      <c r="H22" s="119"/>
      <c r="J22" s="122"/>
      <c r="K22" s="116"/>
      <c r="L22" s="116"/>
      <c r="M22" s="117"/>
      <c r="N22" s="116"/>
    </row>
    <row r="23" spans="1:14" ht="13.35" customHeight="1">
      <c r="A23" s="338"/>
      <c r="B23" s="336"/>
      <c r="C23" s="337"/>
      <c r="D23" s="337"/>
      <c r="E23" s="337"/>
      <c r="F23" s="337"/>
      <c r="G23" s="122"/>
      <c r="H23" s="337"/>
      <c r="I23" s="337"/>
      <c r="J23" s="337"/>
      <c r="K23" s="337"/>
      <c r="L23" s="337"/>
      <c r="M23" s="123"/>
      <c r="N23" s="116"/>
    </row>
    <row r="24" spans="1:14">
      <c r="A24" s="338"/>
      <c r="B24" s="118"/>
      <c r="C24" s="119"/>
      <c r="D24" s="119"/>
      <c r="E24" s="119"/>
      <c r="F24" s="119"/>
      <c r="G24" s="119"/>
      <c r="H24" s="119"/>
      <c r="I24" s="119"/>
      <c r="J24" s="122"/>
      <c r="K24" s="116"/>
      <c r="L24" s="116"/>
      <c r="M24" s="117"/>
      <c r="N24" s="116"/>
    </row>
    <row r="25" spans="1:14" ht="14.1" thickBot="1">
      <c r="A25" s="305"/>
      <c r="B25" s="339"/>
      <c r="C25" s="340"/>
      <c r="D25" s="340"/>
      <c r="E25" s="340"/>
      <c r="F25" s="340"/>
      <c r="G25" s="340"/>
      <c r="H25" s="340"/>
      <c r="I25" s="340"/>
      <c r="J25" s="340"/>
      <c r="K25" s="340"/>
      <c r="L25" s="340"/>
      <c r="M25" s="176"/>
      <c r="N25" s="119"/>
    </row>
    <row r="26" spans="1:14" ht="8.85" customHeight="1" thickBot="1">
      <c r="A26" s="278" t="s">
        <v>57</v>
      </c>
      <c r="B26" s="295"/>
      <c r="C26" s="296"/>
      <c r="D26" s="296"/>
      <c r="E26" s="296"/>
      <c r="F26" s="296"/>
      <c r="G26" s="296"/>
      <c r="H26" s="296"/>
      <c r="I26" s="296"/>
      <c r="J26" s="296"/>
      <c r="K26" s="296"/>
      <c r="L26" s="296"/>
      <c r="M26" s="297"/>
      <c r="N26" s="125"/>
    </row>
    <row r="27" spans="1:14" ht="32.1" customHeight="1" thickBot="1">
      <c r="A27" s="294"/>
      <c r="C27" s="286" t="s">
        <v>42</v>
      </c>
      <c r="D27" s="287"/>
      <c r="E27" s="105" t="e">
        <f ca="1">IF(VLOOKUP($A$2,Table1[[Practice no.]:[1]],31,FALSE)="N/A","",VLOOKUP($A$2,Table1[[Practice no.]:[1]],31,FALSE))</f>
        <v>#VALUE!</v>
      </c>
      <c r="F27" s="286" t="s">
        <v>520</v>
      </c>
      <c r="G27" s="287"/>
      <c r="H27" s="105" t="e">
        <f ca="1">IF(VLOOKUP($A$2,Table1[[Practice no.]:[7]],37,FALSE)="N/A","",VLOOKUP($A$2,Table1[[Practice no.]:[7]],37,FALSE))</f>
        <v>#VALUE!</v>
      </c>
      <c r="M27" s="107"/>
    </row>
    <row r="28" spans="1:14" ht="32.1" customHeight="1" thickBot="1">
      <c r="A28" s="294"/>
      <c r="C28" s="286" t="s">
        <v>44</v>
      </c>
      <c r="D28" s="287"/>
      <c r="E28" s="105" t="e">
        <f ca="1">IF(VLOOKUP($A$2,Table1[[Practice no.]:[2]],32,FALSE)="N/A","",VLOOKUP($A$2,Table1[[Practice no.]:[2]],32,FALSE))</f>
        <v>#VALUE!</v>
      </c>
      <c r="F28" s="286" t="s">
        <v>45</v>
      </c>
      <c r="G28" s="287"/>
      <c r="H28" s="105" t="e">
        <f ca="1">IF(VLOOKUP($A$2,Table1[[Practice no.]:[8]],38,FALSE)="N/A","",VLOOKUP($A$2,Table1[[Practice no.]:[8]],38,FALSE))</f>
        <v>#VALUE!</v>
      </c>
      <c r="M28" s="107"/>
    </row>
    <row r="29" spans="1:14" ht="32.1" customHeight="1" thickBot="1">
      <c r="A29" s="294"/>
      <c r="C29" s="286" t="s">
        <v>46</v>
      </c>
      <c r="D29" s="287"/>
      <c r="E29" s="105" t="e">
        <f ca="1">IF(VLOOKUP($A$2,Table1[[Practice no.]:[3]],33,FALSE)="N/A","",VLOOKUP($A$2,Table1[[Practice no.]:[3]],33,FALSE))</f>
        <v>#VALUE!</v>
      </c>
      <c r="F29" s="286" t="s">
        <v>47</v>
      </c>
      <c r="G29" s="287"/>
      <c r="H29" s="105" t="e">
        <f ca="1">IF(VLOOKUP($A$2,Table1[[Practice no.]:[9]],39,FALSE)="N/A","",VLOOKUP($A$2,Table1[[Practice no.]:[9]],39,FALSE))</f>
        <v>#VALUE!</v>
      </c>
      <c r="M29" s="107"/>
    </row>
    <row r="30" spans="1:14" ht="32.1" customHeight="1" thickBot="1">
      <c r="A30" s="294"/>
      <c r="C30" s="286" t="s">
        <v>48</v>
      </c>
      <c r="D30" s="287"/>
      <c r="E30" s="105" t="e">
        <f ca="1">IF(VLOOKUP($A$2,Table1[[Practice no.]:[4]],34,FALSE)="N/A","",VLOOKUP($A$2,Table1[[Practice no.]:[4]],34,FALSE))</f>
        <v>#VALUE!</v>
      </c>
      <c r="F30" s="286" t="s">
        <v>49</v>
      </c>
      <c r="G30" s="287"/>
      <c r="H30" s="105" t="e">
        <f ca="1">IF(VLOOKUP($A$2,Table1[[Practice no.]:[10]],40,FALSE)="N/A","",VLOOKUP($A$2,Table1[[Practice no.]:[10]],40,FALSE))</f>
        <v>#VALUE!</v>
      </c>
      <c r="M30" s="107"/>
    </row>
    <row r="31" spans="1:14" ht="32.1" customHeight="1" thickBot="1">
      <c r="A31" s="294"/>
      <c r="C31" s="286" t="s">
        <v>50</v>
      </c>
      <c r="D31" s="287"/>
      <c r="E31" s="105" t="e">
        <f ca="1">IF(VLOOKUP($A$2,Table1[[Practice no.]:[5]],35,FALSE)="N/A","",VLOOKUP($A$2,Table1[[Practice no.]:[5]],35,FALSE))</f>
        <v>#VALUE!</v>
      </c>
      <c r="F31" s="286" t="s">
        <v>51</v>
      </c>
      <c r="G31" s="287"/>
      <c r="H31" s="105" t="e">
        <f ca="1">IF(VLOOKUP($A$2,Table1[[Practice no.]:[11]],41,FALSE)="N/A","",VLOOKUP($A$2,Table1[[Practice no.]:[11]],41,FALSE))</f>
        <v>#VALUE!</v>
      </c>
      <c r="M31" s="107"/>
    </row>
    <row r="32" spans="1:14" ht="32.1" customHeight="1" thickBot="1">
      <c r="A32" s="294"/>
      <c r="C32" s="286" t="s">
        <v>52</v>
      </c>
      <c r="D32" s="287"/>
      <c r="E32" s="105" t="e">
        <f ca="1">IF(VLOOKUP($A$2,Table1[[Practice no.]:[6]],36,FALSE)="N/A","",VLOOKUP($A$2,Table1[[Practice no.]:[6]],36,FALSE))</f>
        <v>#VALUE!</v>
      </c>
      <c r="F32" s="286" t="s">
        <v>53</v>
      </c>
      <c r="G32" s="287"/>
      <c r="H32" s="105" t="e">
        <f ca="1">IF(VLOOKUP($A$2,Table1[[Practice no.]:[12]],42,FALSE)="N/A","",VLOOKUP($A$2,Table1[[Practice no.]:[12]],42,FALSE))</f>
        <v>#VALUE!</v>
      </c>
      <c r="M32" s="107"/>
    </row>
    <row r="33" spans="1:14" ht="14.1" thickBot="1">
      <c r="A33" s="279"/>
      <c r="B33" s="288"/>
      <c r="C33" s="289"/>
      <c r="D33" s="289"/>
      <c r="E33" s="289"/>
      <c r="F33" s="289"/>
      <c r="G33" s="289"/>
      <c r="H33" s="289"/>
      <c r="I33" s="289"/>
      <c r="J33" s="289"/>
      <c r="K33" s="289"/>
      <c r="L33" s="289"/>
      <c r="M33" s="290"/>
      <c r="N33" s="125"/>
    </row>
    <row r="34" spans="1:14" ht="252.75" customHeight="1" thickBot="1">
      <c r="A34" s="92" t="s">
        <v>521</v>
      </c>
      <c r="B34" s="291" t="s">
        <v>1153</v>
      </c>
      <c r="C34" s="292"/>
      <c r="D34" s="292"/>
      <c r="E34" s="292"/>
      <c r="F34" s="292"/>
      <c r="G34" s="292"/>
      <c r="H34" s="292"/>
      <c r="I34" s="292"/>
      <c r="J34" s="292"/>
      <c r="K34" s="292"/>
      <c r="L34" s="292"/>
      <c r="M34" s="293"/>
      <c r="N34" s="122"/>
    </row>
    <row r="35" spans="1:14" ht="80.849999999999994" customHeight="1">
      <c r="A35" s="278" t="s">
        <v>523</v>
      </c>
      <c r="B35" s="394" t="s">
        <v>1154</v>
      </c>
      <c r="C35" s="362"/>
      <c r="D35" s="362"/>
      <c r="E35" s="362"/>
      <c r="F35" s="362"/>
      <c r="G35" s="362"/>
      <c r="H35" s="362"/>
      <c r="I35" s="362"/>
      <c r="J35" s="362"/>
      <c r="K35" s="362"/>
      <c r="L35" s="362"/>
      <c r="M35" s="363"/>
      <c r="N35" s="133"/>
    </row>
    <row r="36" spans="1:14" ht="224.85" customHeight="1" thickBot="1">
      <c r="A36" s="279"/>
      <c r="B36" s="364"/>
      <c r="C36" s="365"/>
      <c r="D36" s="365"/>
      <c r="E36" s="365"/>
      <c r="F36" s="365"/>
      <c r="G36" s="365"/>
      <c r="H36" s="365"/>
      <c r="I36" s="365"/>
      <c r="J36" s="365"/>
      <c r="K36" s="365"/>
      <c r="L36" s="365"/>
      <c r="M36" s="366"/>
      <c r="N36" s="133"/>
    </row>
  </sheetData>
  <sheetProtection sheet="1" objects="1" scenarios="1"/>
  <mergeCells count="49">
    <mergeCell ref="B2:M2"/>
    <mergeCell ref="O2:Q2"/>
    <mergeCell ref="S2:U2"/>
    <mergeCell ref="B3:M3"/>
    <mergeCell ref="A4:A14"/>
    <mergeCell ref="B4:M4"/>
    <mergeCell ref="C5:D6"/>
    <mergeCell ref="C7:D8"/>
    <mergeCell ref="F7:G7"/>
    <mergeCell ref="F8:G8"/>
    <mergeCell ref="C9:D10"/>
    <mergeCell ref="G9:H9"/>
    <mergeCell ref="G10:H10"/>
    <mergeCell ref="C11:D12"/>
    <mergeCell ref="F11:G11"/>
    <mergeCell ref="H11:I11"/>
    <mergeCell ref="F12:G12"/>
    <mergeCell ref="H12:I12"/>
    <mergeCell ref="B13:M13"/>
    <mergeCell ref="B14:M14"/>
    <mergeCell ref="A15:A17"/>
    <mergeCell ref="C29:D29"/>
    <mergeCell ref="B33:M33"/>
    <mergeCell ref="A18:A19"/>
    <mergeCell ref="B18:M19"/>
    <mergeCell ref="H23:L23"/>
    <mergeCell ref="B25:G25"/>
    <mergeCell ref="H25:L25"/>
    <mergeCell ref="A20:A25"/>
    <mergeCell ref="B21:F21"/>
    <mergeCell ref="H21:L21"/>
    <mergeCell ref="B22:G22"/>
    <mergeCell ref="B23:F23"/>
    <mergeCell ref="B34:M34"/>
    <mergeCell ref="A35:A36"/>
    <mergeCell ref="B35:M36"/>
    <mergeCell ref="F29:G29"/>
    <mergeCell ref="C30:D30"/>
    <mergeCell ref="F30:G30"/>
    <mergeCell ref="C31:D31"/>
    <mergeCell ref="F31:G31"/>
    <mergeCell ref="C32:D32"/>
    <mergeCell ref="F32:G32"/>
    <mergeCell ref="A26:A33"/>
    <mergeCell ref="B26:M26"/>
    <mergeCell ref="C27:D27"/>
    <mergeCell ref="F27:G27"/>
    <mergeCell ref="C28:D28"/>
    <mergeCell ref="F28:G28"/>
  </mergeCells>
  <pageMargins left="0.7" right="0.7" top="0.75" bottom="0.75" header="0.3" footer="0.3"/>
  <headerFooter>
    <oddFooter>&amp;C_x000D_&amp;1#&amp;"Calibri"&amp;8&amp;K000000 INTERNAL. This information is accessible to ADB Management and staff. It may be shared outside ADB with appropriate permission.</oddFooter>
  </headerFooter>
  <drawing r:id="rId1"/>
</worksheet>
</file>

<file path=xl/worksheets/sheet1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D311B69-560A-4D64-A3CA-84F2057C4AD7}">
  <sheetPr codeName="Sheet123"/>
  <dimension ref="A1:U36"/>
  <sheetViews>
    <sheetView zoomScale="70" zoomScaleNormal="70" workbookViewId="0">
      <pane ySplit="2" topLeftCell="A19" activePane="bottomLeft" state="frozen"/>
      <selection pane="bottomLeft" activeCell="A2" sqref="A2"/>
      <selection activeCell="A2" sqref="A2"/>
    </sheetView>
  </sheetViews>
  <sheetFormatPr defaultColWidth="8.85546875" defaultRowHeight="12.95"/>
  <cols>
    <col min="1" max="1" width="15.28515625" style="106" customWidth="1"/>
    <col min="2" max="13" width="11.85546875" style="106" customWidth="1"/>
    <col min="14" max="14" width="5.140625" style="106" customWidth="1"/>
    <col min="15" max="16" width="8.85546875" style="106"/>
    <col min="17" max="17" width="8.85546875" style="106" customWidth="1"/>
    <col min="18" max="18" width="2.28515625" style="106" customWidth="1"/>
    <col min="19" max="16384" width="8.85546875" style="106"/>
  </cols>
  <sheetData>
    <row r="1" spans="1:21" ht="14.1" thickBot="1"/>
    <row r="2" spans="1:21" ht="32.1" customHeight="1" thickBot="1">
      <c r="A2" s="89" t="e" cm="1">
        <f t="array" aca="1" ref="A2" ca="1">MID(CELL("filename",A2),FIND("]",CELL("filename",A2))+1,255)</f>
        <v>#VALUE!</v>
      </c>
      <c r="B2" s="318" t="e">
        <f ca="1">IF(VLOOKUP(A2,'Raw Data'!C6:D154,2,FALSE)="","",VLOOKUP(A2,'Raw Data'!C6:D154,2,FALSE))</f>
        <v>#VALUE!</v>
      </c>
      <c r="C2" s="319"/>
      <c r="D2" s="319"/>
      <c r="E2" s="319"/>
      <c r="F2" s="319"/>
      <c r="G2" s="319"/>
      <c r="H2" s="319"/>
      <c r="I2" s="319"/>
      <c r="J2" s="319"/>
      <c r="K2" s="319"/>
      <c r="L2" s="319"/>
      <c r="M2" s="320"/>
      <c r="N2" s="136"/>
      <c r="O2" s="386" t="str">
        <f>HYPERLINK("#'National level'!A15","Back to National level sheet")</f>
        <v>Back to National level sheet</v>
      </c>
      <c r="P2" s="321"/>
      <c r="Q2" s="321"/>
      <c r="S2" s="387" t="str">
        <f>HYPERLINK("#'Project level'!A21","Back to Project level sheet")</f>
        <v>Back to Project level sheet</v>
      </c>
      <c r="T2" s="387"/>
      <c r="U2" s="387"/>
    </row>
    <row r="3" spans="1:21" ht="218.85" customHeight="1" thickBot="1">
      <c r="A3" s="90" t="s">
        <v>500</v>
      </c>
      <c r="B3" s="323" t="s">
        <v>1155</v>
      </c>
      <c r="C3" s="324"/>
      <c r="D3" s="324"/>
      <c r="E3" s="324"/>
      <c r="F3" s="324"/>
      <c r="G3" s="324"/>
      <c r="H3" s="324"/>
      <c r="I3" s="324"/>
      <c r="J3" s="324"/>
      <c r="K3" s="324"/>
      <c r="L3" s="324"/>
      <c r="M3" s="325"/>
      <c r="N3" s="122"/>
    </row>
    <row r="4" spans="1:21" ht="14.1" thickBot="1">
      <c r="A4" s="278" t="s">
        <v>502</v>
      </c>
      <c r="B4" s="295"/>
      <c r="C4" s="296"/>
      <c r="D4" s="296"/>
      <c r="E4" s="296"/>
      <c r="F4" s="296"/>
      <c r="G4" s="296"/>
      <c r="H4" s="296"/>
      <c r="I4" s="296"/>
      <c r="J4" s="296"/>
      <c r="K4" s="296"/>
      <c r="L4" s="296"/>
      <c r="M4" s="297"/>
      <c r="N4" s="125"/>
    </row>
    <row r="5" spans="1:21" ht="26.85" customHeight="1" thickBot="1">
      <c r="A5" s="294"/>
      <c r="C5" s="326" t="s">
        <v>77</v>
      </c>
      <c r="D5" s="327"/>
      <c r="E5" s="93" t="s">
        <v>78</v>
      </c>
      <c r="F5" s="93" t="s">
        <v>79</v>
      </c>
      <c r="G5" s="93" t="s">
        <v>80</v>
      </c>
      <c r="H5" s="93" t="s">
        <v>81</v>
      </c>
      <c r="I5" s="93" t="s">
        <v>82</v>
      </c>
      <c r="M5" s="107"/>
    </row>
    <row r="6" spans="1:21" ht="15" thickBot="1">
      <c r="A6" s="294"/>
      <c r="C6" s="328"/>
      <c r="D6" s="329"/>
      <c r="E6" s="94" t="e">
        <f ca="1">IF(VLOOKUP($A$2,Table1[[Practice no.]:[Mt]],3,FALSE)="N/A","",VLOOKUP($A$2,Table1[[Practice no.]:[Mt]],3,FALSE))</f>
        <v>#VALUE!</v>
      </c>
      <c r="F6" s="94" t="e">
        <f ca="1">IF(VLOOKUP($A$2,Table1[[Practice no.]:[F]],4,FALSE)="N/A","",VLOOKUP($A$2,Table1[[Practice no.]:[F]],4,FALSE))</f>
        <v>#VALUE!</v>
      </c>
      <c r="G6" s="94" t="e">
        <f ca="1">IF(VLOOKUP($A$2,Table1[[Practice no.]:[A]],5,FALSE)="N/A","",VLOOKUP($A$2,Table1[[Practice no.]:[A]],5,FALSE))</f>
        <v>#VALUE!</v>
      </c>
      <c r="H6" s="94" t="e">
        <f ca="1">IF(VLOOKUP($A$2,Table1[[Practice no.]:[T]],6,FALSE)="N/A","",VLOOKUP($A$2,Table1[[Practice no.]:[T]],6,FALSE))</f>
        <v>#VALUE!</v>
      </c>
      <c r="I6" s="94" t="e">
        <f ca="1">IF(VLOOKUP($A$2,Table1[[Practice no.]:[PI]],7,FALSE)="N/A","",VLOOKUP($A$2,Table1[[Practice no.]:[PI]],7,FALSE))</f>
        <v>#VALUE!</v>
      </c>
      <c r="M6" s="107"/>
    </row>
    <row r="7" spans="1:21" ht="26.85" customHeight="1" thickBot="1">
      <c r="A7" s="294"/>
      <c r="C7" s="326" t="s">
        <v>83</v>
      </c>
      <c r="D7" s="327"/>
      <c r="E7" s="95" t="s">
        <v>84</v>
      </c>
      <c r="F7" s="330" t="s">
        <v>85</v>
      </c>
      <c r="G7" s="331"/>
      <c r="H7" s="95" t="s">
        <v>86</v>
      </c>
      <c r="I7" s="95" t="s">
        <v>87</v>
      </c>
      <c r="M7" s="107"/>
    </row>
    <row r="8" spans="1:21" ht="15" thickBot="1">
      <c r="A8" s="294"/>
      <c r="C8" s="328"/>
      <c r="D8" s="329"/>
      <c r="E8" s="94" t="e">
        <f ca="1">IF(VLOOKUP($A$2,Table1[[Practice no.]:[LR]],8,FALSE)="N/A","",VLOOKUP(A$2,Table1[[Practice no.]:[LR]],8,FALSE))</f>
        <v>#VALUE!</v>
      </c>
      <c r="F8" s="311" t="e">
        <f ca="1">IF(VLOOKUP($A$2,Table1[[Practice no.]:[PH]],9,FALSE)="N/A","",VLOOKUP($A$2,Table1[[Practice no.]:[PH]],9,FALSE))</f>
        <v>#VALUE!</v>
      </c>
      <c r="G8" s="312"/>
      <c r="H8" s="94" t="e">
        <f ca="1">IF(VLOOKUP($A$2,Table1[[Practice no.]:[EH]],10,FALSE)="N/A","",VLOOKUP($A$2,Table1[[Practice no.]:[EH]],10,FALSE))</f>
        <v>#VALUE!</v>
      </c>
      <c r="I8" s="94" t="e">
        <f ca="1">IF(VLOOKUP($A$2,Table1[[Practice no.]:[UR]],11,FALSE)="N/A","",VLOOKUP($A$2,Table1[[Practice no.]:[UR]],11,FALSE))</f>
        <v>#VALUE!</v>
      </c>
      <c r="M8" s="107"/>
    </row>
    <row r="9" spans="1:21" ht="26.85" customHeight="1" thickBot="1">
      <c r="A9" s="294"/>
      <c r="C9" s="332" t="s">
        <v>88</v>
      </c>
      <c r="D9" s="333"/>
      <c r="E9" s="95" t="s">
        <v>89</v>
      </c>
      <c r="F9" s="95" t="s">
        <v>90</v>
      </c>
      <c r="G9" s="330" t="s">
        <v>91</v>
      </c>
      <c r="H9" s="331"/>
      <c r="I9" s="95" t="s">
        <v>92</v>
      </c>
      <c r="M9" s="107"/>
    </row>
    <row r="10" spans="1:21" ht="15" thickBot="1">
      <c r="A10" s="294"/>
      <c r="C10" s="334"/>
      <c r="D10" s="335"/>
      <c r="E10" s="94" t="e">
        <f ca="1">IF(VLOOKUP($A$2,Table1[[Practice no.]:[P]],12,FALSE)="N/A","",VLOOKUP($A$2,Table1[[Practice no.]:[P]],12,FALSE))</f>
        <v>#VALUE!</v>
      </c>
      <c r="F10" s="94" t="e">
        <f ca="1">IF(VLOOKUP($A$2,Table1[[Practice no.]:[D]],13,FALSE)="N/A","",VLOOKUP($A$2,Table1[[Practice no.]:[D]],13,FALSE))</f>
        <v>#VALUE!</v>
      </c>
      <c r="G10" s="313" t="e">
        <f ca="1">IF(VLOOKUP($A$2,Table1[[Practice no.]:[C]],14,FALSE)="N/A","",VLOOKUP($A$2,Table1[[Practice no.]:[C]],14,FALSE))</f>
        <v>#VALUE!</v>
      </c>
      <c r="H10" s="314"/>
      <c r="I10" s="96" t="e">
        <f ca="1">IF(VLOOKUP($A$2,Table1[[Practice no.]:[M]],15,FALSE)="N/A","",VLOOKUP($A$2,Table1[[Practice no.]:[M]],15,FALSE))</f>
        <v>#VALUE!</v>
      </c>
      <c r="M10" s="107"/>
    </row>
    <row r="11" spans="1:21" ht="14.1" customHeight="1" thickBot="1">
      <c r="A11" s="294"/>
      <c r="C11" s="332" t="s">
        <v>93</v>
      </c>
      <c r="D11" s="333"/>
      <c r="E11" s="95" t="s">
        <v>94</v>
      </c>
      <c r="F11" s="330" t="s">
        <v>95</v>
      </c>
      <c r="G11" s="331"/>
      <c r="H11" s="330" t="s">
        <v>96</v>
      </c>
      <c r="I11" s="331"/>
      <c r="M11" s="107"/>
    </row>
    <row r="12" spans="1:21" ht="15" thickBot="1">
      <c r="A12" s="294"/>
      <c r="C12" s="334"/>
      <c r="D12" s="335"/>
      <c r="E12" s="94" t="e">
        <f ca="1">IF(VLOOKUP($A$2,Table1[[Practice no.]:[In]],16,FALSE)="N/A","",VLOOKUP($A$2,Table1[[Practice no.]:[In]],16,FALSE))</f>
        <v>#VALUE!</v>
      </c>
      <c r="F12" s="311" t="e">
        <f ca="1">IF(VLOOKUP($A$2,Table1[[Practice no.]:[Pr]],17,FALSE)="N/A","",VLOOKUP($A$2,Table1[[Practice no.]:[Pr]],17,FALSE))</f>
        <v>#VALUE!</v>
      </c>
      <c r="G12" s="312"/>
      <c r="H12" s="313" t="e">
        <f ca="1">IF(VLOOKUP($A$2,Table1[[Practice no.]:[Tr]],18,FALSE)="N/A","",VLOOKUP($A$2,Table1[[Practice no.]:[Tr]],18,FALSE))</f>
        <v>#VALUE!</v>
      </c>
      <c r="I12" s="314"/>
      <c r="M12" s="107"/>
    </row>
    <row r="13" spans="1:21">
      <c r="A13" s="294"/>
      <c r="B13" s="315"/>
      <c r="C13" s="316"/>
      <c r="D13" s="316"/>
      <c r="E13" s="316"/>
      <c r="F13" s="316"/>
      <c r="G13" s="316"/>
      <c r="H13" s="316"/>
      <c r="I13" s="316"/>
      <c r="J13" s="316"/>
      <c r="K13" s="316"/>
      <c r="L13" s="316"/>
      <c r="M13" s="317"/>
      <c r="N13" s="125"/>
    </row>
    <row r="14" spans="1:21" ht="14.1" thickBot="1">
      <c r="A14" s="279"/>
      <c r="B14" s="288"/>
      <c r="C14" s="289"/>
      <c r="D14" s="289"/>
      <c r="E14" s="289"/>
      <c r="F14" s="289"/>
      <c r="G14" s="289"/>
      <c r="H14" s="289"/>
      <c r="I14" s="289"/>
      <c r="J14" s="289"/>
      <c r="K14" s="289"/>
      <c r="L14" s="289"/>
      <c r="M14" s="290"/>
      <c r="N14" s="125"/>
    </row>
    <row r="15" spans="1:21">
      <c r="A15" s="278" t="s">
        <v>503</v>
      </c>
      <c r="B15" s="97">
        <v>1</v>
      </c>
      <c r="C15" s="97">
        <v>2</v>
      </c>
      <c r="D15" s="97">
        <v>3</v>
      </c>
      <c r="E15" s="98">
        <v>4</v>
      </c>
      <c r="F15" s="98">
        <v>5</v>
      </c>
      <c r="G15" s="98">
        <v>6</v>
      </c>
      <c r="H15" s="99">
        <v>7</v>
      </c>
      <c r="I15" s="99">
        <v>8</v>
      </c>
      <c r="J15" s="99">
        <v>9</v>
      </c>
      <c r="K15" s="100">
        <v>10</v>
      </c>
      <c r="L15" s="100">
        <v>11</v>
      </c>
      <c r="M15" s="100">
        <v>12</v>
      </c>
      <c r="N15" s="137"/>
    </row>
    <row r="16" spans="1:21" ht="17.100000000000001" thickBot="1">
      <c r="A16" s="294"/>
      <c r="B16" s="101" t="s">
        <v>504</v>
      </c>
      <c r="C16" s="101" t="s">
        <v>505</v>
      </c>
      <c r="D16" s="101" t="s">
        <v>506</v>
      </c>
      <c r="E16" s="102" t="s">
        <v>507</v>
      </c>
      <c r="F16" s="102" t="s">
        <v>508</v>
      </c>
      <c r="G16" s="102" t="s">
        <v>509</v>
      </c>
      <c r="H16" s="103" t="s">
        <v>510</v>
      </c>
      <c r="I16" s="103" t="s">
        <v>511</v>
      </c>
      <c r="J16" s="103" t="s">
        <v>512</v>
      </c>
      <c r="K16" s="104" t="s">
        <v>513</v>
      </c>
      <c r="L16" s="104" t="s">
        <v>514</v>
      </c>
      <c r="M16" s="104" t="s">
        <v>515</v>
      </c>
      <c r="N16" s="137"/>
    </row>
    <row r="17" spans="1:14" ht="23.1" customHeight="1" thickBot="1">
      <c r="A17" s="279"/>
      <c r="B17" s="112" t="e">
        <f ca="1">IF(VLOOKUP($A$2,Table1[[Practice no.]:[ 1 C02]],19,FALSE)="N/A","",VLOOKUP(VLOOKUP($A$2,Table1[[Practice no.]:[ 1 C02]],19,FALSE),List!$A$2:$B$3,2,FALSE))</f>
        <v>#VALUE!</v>
      </c>
      <c r="C17" s="112" t="e">
        <f ca="1">IF(VLOOKUP($A$2,Table1[[Practice no.]:[2 Res]],20,FALSE)="N/A","",VLOOKUP(VLOOKUP($A$2,Table1[[Practice no.]:[2 Res]],20,FALSE),List!$A$2:$B$3,2,FALSE))</f>
        <v>#VALUE!</v>
      </c>
      <c r="D17" s="112" t="e">
        <f ca="1">IF(VLOOKUP($A$2,Table1[[Practice no.]:[3 W&amp;L]],21,FALSE)="N/A","",VLOOKUP(VLOOKUP($A$2,Table1[[Practice no.]:[3 W&amp;L]],21,FALSE),List!$A$2:$B$3,2,FALSE))</f>
        <v>#VALUE!</v>
      </c>
      <c r="E17" s="112" t="e">
        <f ca="1">IF(VLOOKUP($A$2,Table1[[Practice no.]:[4 
Pol]],22,FALSE)="N/A","",VLOOKUP(VLOOKUP($A$2,Table1[[Practice no.]:[4 
Pol]],22,FALSE),List!$A$2:$B$3,2,FALSE))</f>
        <v>#VALUE!</v>
      </c>
      <c r="F17" s="112" t="e">
        <f ca="1">IF(VLOOKUP($A$2,Table1[[Practice no.]:[5 QoL]],23,FALSE)="N/A","",VLOOKUP(VLOOKUP($A$2,Table1[[Practice no.]:[5 QoL]],23,FALSE),List!$A$2:$B$3,2,FALSE))</f>
        <v>#VALUE!</v>
      </c>
      <c r="G17" s="112" t="e">
        <f ca="1">IF(VLOOKUP($A$2,Table1[[Practice no.]:[6 
Bio]],24,FALSE)="N/A","",VLOOKUP(VLOOKUP($A$2,Table1[[Practice no.]:[6 
Bio]],24,FALSE),List!$A$2:$B$3,2,FALSE))</f>
        <v>#VALUE!</v>
      </c>
      <c r="H17" s="112" t="e">
        <f ca="1">IF(VLOOKUP($A$2,Table1[[Practice no.]:[7 
Dis]],25,FALSE)="N/A","",VLOOKUP(VLOOKUP($A$2,Table1[[Practice no.]:[7 
Dis]],25,FALSE),List!$A$2:$B$3,2,FALSE))</f>
        <v>#VALUE!</v>
      </c>
      <c r="I17" s="112" t="e">
        <f ca="1">IF(VLOOKUP($A$2,Table1[[Practice no.]:[8 
Mat]],26,FALSE)="N/A","",VLOOKUP(VLOOKUP($A$2,Table1[[Practice no.]:[8 
Mat]],26,FALSE),List!$A$2:$B$3,2,FALSE))</f>
        <v>#VALUE!</v>
      </c>
      <c r="J17" s="112" t="e">
        <f ca="1">IF(VLOOKUP($A$2,Table1[[Practice no.]:[9 
Inc]],27,FALSE)="N/A","",VLOOKUP(VLOOKUP($A$2,Table1[[Practice no.]:[9 
Inc]],27,FALSE),List!$A$2:$B$3,2,FALSE))</f>
        <v>#VALUE!</v>
      </c>
      <c r="K17" s="112" t="e">
        <f ca="1">IF(VLOOKUP($A$2,Table1[[Practice no.]:[10 Con]],28,FALSE)="N/A","",VLOOKUP(VLOOKUP($A$2,Table1[[Practice no.]:[10 Con]],28,FALSE),List!$A$2:$B$3,2,FALSE))</f>
        <v>#VALUE!</v>
      </c>
      <c r="L17" s="112" t="e">
        <f ca="1">IF(VLOOKUP($A$2,Table1[[Practice no.]:[11 Saf]],29,FALSE)="N/A","",VLOOKUP(VLOOKUP($A$2,Table1[[Practice no.]:[11 Saf]],29,FALSE),List!$A$2:$B$3,2,FALSE))</f>
        <v>#VALUE!</v>
      </c>
      <c r="M17" s="112" t="e">
        <f ca="1">IF(VLOOKUP($A$2,Table1[[Practice no.]:[12 Aff]],30,FALSE)="N/A","",VLOOKUP(VLOOKUP($A$2,Table1[[Practice no.]:[12 Aff]],30,FALSE),List!$A$2:$B$3,2,FALSE))</f>
        <v>#VALUE!</v>
      </c>
      <c r="N17" s="138"/>
    </row>
    <row r="18" spans="1:14" ht="248.1" customHeight="1">
      <c r="A18" s="278" t="s">
        <v>516</v>
      </c>
      <c r="B18" s="298" t="s">
        <v>1156</v>
      </c>
      <c r="C18" s="299"/>
      <c r="D18" s="299"/>
      <c r="E18" s="299"/>
      <c r="F18" s="299"/>
      <c r="G18" s="299"/>
      <c r="H18" s="299"/>
      <c r="I18" s="299"/>
      <c r="J18" s="299"/>
      <c r="K18" s="299"/>
      <c r="L18" s="299"/>
      <c r="M18" s="300"/>
      <c r="N18" s="133"/>
    </row>
    <row r="19" spans="1:14" ht="218.85" customHeight="1" thickBot="1">
      <c r="A19" s="279"/>
      <c r="B19" s="301"/>
      <c r="C19" s="302"/>
      <c r="D19" s="302"/>
      <c r="E19" s="302"/>
      <c r="F19" s="302"/>
      <c r="G19" s="302"/>
      <c r="H19" s="302"/>
      <c r="I19" s="302"/>
      <c r="J19" s="302"/>
      <c r="K19" s="302"/>
      <c r="L19" s="302"/>
      <c r="M19" s="303"/>
      <c r="N19" s="133"/>
    </row>
    <row r="20" spans="1:14" ht="195" customHeight="1">
      <c r="A20" s="304" t="s">
        <v>518</v>
      </c>
      <c r="B20" s="120"/>
      <c r="C20" s="121"/>
      <c r="D20" s="121"/>
      <c r="E20" s="121"/>
      <c r="F20" s="121"/>
      <c r="G20" s="121"/>
      <c r="H20" s="121"/>
      <c r="I20" s="121"/>
      <c r="J20" s="121"/>
      <c r="K20" s="121"/>
      <c r="L20" s="121"/>
      <c r="M20" s="124"/>
      <c r="N20" s="134"/>
    </row>
    <row r="21" spans="1:14" ht="27.75" customHeight="1">
      <c r="A21" s="338"/>
      <c r="B21" s="390" t="s">
        <v>1157</v>
      </c>
      <c r="C21" s="388"/>
      <c r="D21" s="388"/>
      <c r="E21" s="388"/>
      <c r="F21" s="388"/>
      <c r="G21" s="177"/>
      <c r="H21" s="388" t="s">
        <v>1158</v>
      </c>
      <c r="I21" s="388"/>
      <c r="J21" s="388"/>
      <c r="K21" s="388"/>
      <c r="L21" s="388"/>
      <c r="M21" s="178"/>
      <c r="N21" s="127"/>
    </row>
    <row r="22" spans="1:14">
      <c r="A22" s="338"/>
      <c r="B22" s="336"/>
      <c r="C22" s="337"/>
      <c r="D22" s="337"/>
      <c r="E22" s="337"/>
      <c r="F22" s="337"/>
      <c r="G22" s="337"/>
      <c r="H22" s="119"/>
      <c r="J22" s="122"/>
      <c r="K22" s="116"/>
      <c r="L22" s="116"/>
      <c r="M22" s="117"/>
      <c r="N22" s="116"/>
    </row>
    <row r="23" spans="1:14" ht="13.35" customHeight="1">
      <c r="A23" s="338"/>
      <c r="B23" s="336"/>
      <c r="C23" s="337"/>
      <c r="D23" s="337"/>
      <c r="E23" s="337"/>
      <c r="F23" s="337"/>
      <c r="G23" s="122"/>
      <c r="H23" s="337"/>
      <c r="I23" s="337"/>
      <c r="J23" s="337"/>
      <c r="K23" s="337"/>
      <c r="L23" s="337"/>
      <c r="M23" s="123"/>
      <c r="N23" s="116"/>
    </row>
    <row r="24" spans="1:14">
      <c r="A24" s="338"/>
      <c r="B24" s="118"/>
      <c r="C24" s="119"/>
      <c r="D24" s="119"/>
      <c r="E24" s="119"/>
      <c r="F24" s="119"/>
      <c r="G24" s="119"/>
      <c r="H24" s="119"/>
      <c r="I24" s="119"/>
      <c r="J24" s="122"/>
      <c r="K24" s="116"/>
      <c r="L24" s="116"/>
      <c r="M24" s="117"/>
      <c r="N24" s="116"/>
    </row>
    <row r="25" spans="1:14" ht="14.1" thickBot="1">
      <c r="A25" s="305"/>
      <c r="B25" s="339"/>
      <c r="C25" s="340"/>
      <c r="D25" s="340"/>
      <c r="E25" s="340"/>
      <c r="F25" s="340"/>
      <c r="G25" s="340"/>
      <c r="H25" s="340"/>
      <c r="I25" s="340"/>
      <c r="J25" s="340"/>
      <c r="K25" s="340"/>
      <c r="L25" s="340"/>
      <c r="M25" s="176"/>
      <c r="N25" s="119"/>
    </row>
    <row r="26" spans="1:14" ht="8.85" customHeight="1" thickBot="1">
      <c r="A26" s="278" t="s">
        <v>57</v>
      </c>
      <c r="B26" s="295"/>
      <c r="C26" s="296"/>
      <c r="D26" s="296"/>
      <c r="E26" s="296"/>
      <c r="F26" s="296"/>
      <c r="G26" s="296"/>
      <c r="H26" s="296"/>
      <c r="I26" s="296"/>
      <c r="J26" s="296"/>
      <c r="K26" s="296"/>
      <c r="L26" s="296"/>
      <c r="M26" s="297"/>
      <c r="N26" s="125"/>
    </row>
    <row r="27" spans="1:14" ht="32.1" customHeight="1" thickBot="1">
      <c r="A27" s="294"/>
      <c r="C27" s="286" t="s">
        <v>42</v>
      </c>
      <c r="D27" s="287"/>
      <c r="E27" s="105" t="e">
        <f ca="1">IF(VLOOKUP($A$2,Table1[[Practice no.]:[1]],31,FALSE)="N/A","",VLOOKUP($A$2,Table1[[Practice no.]:[1]],31,FALSE))</f>
        <v>#VALUE!</v>
      </c>
      <c r="F27" s="286" t="s">
        <v>520</v>
      </c>
      <c r="G27" s="287"/>
      <c r="H27" s="105" t="e">
        <f ca="1">IF(VLOOKUP($A$2,Table1[[Practice no.]:[7]],37,FALSE)="N/A","",VLOOKUP($A$2,Table1[[Practice no.]:[7]],37,FALSE))</f>
        <v>#VALUE!</v>
      </c>
      <c r="M27" s="107"/>
    </row>
    <row r="28" spans="1:14" ht="32.1" customHeight="1" thickBot="1">
      <c r="A28" s="294"/>
      <c r="C28" s="286" t="s">
        <v>44</v>
      </c>
      <c r="D28" s="287"/>
      <c r="E28" s="105" t="e">
        <f ca="1">IF(VLOOKUP($A$2,Table1[[Practice no.]:[2]],32,FALSE)="N/A","",VLOOKUP($A$2,Table1[[Practice no.]:[2]],32,FALSE))</f>
        <v>#VALUE!</v>
      </c>
      <c r="F28" s="286" t="s">
        <v>45</v>
      </c>
      <c r="G28" s="287"/>
      <c r="H28" s="105" t="e">
        <f ca="1">IF(VLOOKUP($A$2,Table1[[Practice no.]:[8]],38,FALSE)="N/A","",VLOOKUP($A$2,Table1[[Practice no.]:[8]],38,FALSE))</f>
        <v>#VALUE!</v>
      </c>
      <c r="M28" s="107"/>
    </row>
    <row r="29" spans="1:14" ht="32.1" customHeight="1" thickBot="1">
      <c r="A29" s="294"/>
      <c r="C29" s="286" t="s">
        <v>46</v>
      </c>
      <c r="D29" s="287"/>
      <c r="E29" s="105" t="e">
        <f ca="1">IF(VLOOKUP($A$2,Table1[[Practice no.]:[3]],33,FALSE)="N/A","",VLOOKUP($A$2,Table1[[Practice no.]:[3]],33,FALSE))</f>
        <v>#VALUE!</v>
      </c>
      <c r="F29" s="286" t="s">
        <v>47</v>
      </c>
      <c r="G29" s="287"/>
      <c r="H29" s="105" t="e">
        <f ca="1">IF(VLOOKUP($A$2,Table1[[Practice no.]:[9]],39,FALSE)="N/A","",VLOOKUP($A$2,Table1[[Practice no.]:[9]],39,FALSE))</f>
        <v>#VALUE!</v>
      </c>
      <c r="M29" s="107"/>
    </row>
    <row r="30" spans="1:14" ht="32.1" customHeight="1" thickBot="1">
      <c r="A30" s="294"/>
      <c r="C30" s="286" t="s">
        <v>48</v>
      </c>
      <c r="D30" s="287"/>
      <c r="E30" s="105" t="e">
        <f ca="1">IF(VLOOKUP($A$2,Table1[[Practice no.]:[4]],34,FALSE)="N/A","",VLOOKUP($A$2,Table1[[Practice no.]:[4]],34,FALSE))</f>
        <v>#VALUE!</v>
      </c>
      <c r="F30" s="286" t="s">
        <v>49</v>
      </c>
      <c r="G30" s="287"/>
      <c r="H30" s="105" t="e">
        <f ca="1">IF(VLOOKUP($A$2,Table1[[Practice no.]:[10]],40,FALSE)="N/A","",VLOOKUP($A$2,Table1[[Practice no.]:[10]],40,FALSE))</f>
        <v>#VALUE!</v>
      </c>
      <c r="M30" s="107"/>
    </row>
    <row r="31" spans="1:14" ht="32.1" customHeight="1" thickBot="1">
      <c r="A31" s="294"/>
      <c r="C31" s="286" t="s">
        <v>50</v>
      </c>
      <c r="D31" s="287"/>
      <c r="E31" s="105" t="e">
        <f ca="1">IF(VLOOKUP($A$2,Table1[[Practice no.]:[5]],35,FALSE)="N/A","",VLOOKUP($A$2,Table1[[Practice no.]:[5]],35,FALSE))</f>
        <v>#VALUE!</v>
      </c>
      <c r="F31" s="286" t="s">
        <v>51</v>
      </c>
      <c r="G31" s="287"/>
      <c r="H31" s="105" t="e">
        <f ca="1">IF(VLOOKUP($A$2,Table1[[Practice no.]:[11]],41,FALSE)="N/A","",VLOOKUP($A$2,Table1[[Practice no.]:[11]],41,FALSE))</f>
        <v>#VALUE!</v>
      </c>
      <c r="M31" s="107"/>
    </row>
    <row r="32" spans="1:14" ht="32.1" customHeight="1" thickBot="1">
      <c r="A32" s="294"/>
      <c r="C32" s="286" t="s">
        <v>52</v>
      </c>
      <c r="D32" s="287"/>
      <c r="E32" s="105" t="e">
        <f ca="1">IF(VLOOKUP($A$2,Table1[[Practice no.]:[6]],36,FALSE)="N/A","",VLOOKUP($A$2,Table1[[Practice no.]:[6]],36,FALSE))</f>
        <v>#VALUE!</v>
      </c>
      <c r="F32" s="286" t="s">
        <v>53</v>
      </c>
      <c r="G32" s="287"/>
      <c r="H32" s="105" t="e">
        <f ca="1">IF(VLOOKUP($A$2,Table1[[Practice no.]:[12]],42,FALSE)="N/A","",VLOOKUP($A$2,Table1[[Practice no.]:[12]],42,FALSE))</f>
        <v>#VALUE!</v>
      </c>
      <c r="M32" s="107"/>
    </row>
    <row r="33" spans="1:14" ht="14.1" thickBot="1">
      <c r="A33" s="279"/>
      <c r="B33" s="288"/>
      <c r="C33" s="289"/>
      <c r="D33" s="289"/>
      <c r="E33" s="289"/>
      <c r="F33" s="289"/>
      <c r="G33" s="289"/>
      <c r="H33" s="289"/>
      <c r="I33" s="289"/>
      <c r="J33" s="289"/>
      <c r="K33" s="289"/>
      <c r="L33" s="289"/>
      <c r="M33" s="290"/>
      <c r="N33" s="125"/>
    </row>
    <row r="34" spans="1:14" ht="252.75" customHeight="1" thickBot="1">
      <c r="A34" s="92" t="s">
        <v>521</v>
      </c>
      <c r="B34" s="291" t="s">
        <v>1159</v>
      </c>
      <c r="C34" s="292"/>
      <c r="D34" s="292"/>
      <c r="E34" s="292"/>
      <c r="F34" s="292"/>
      <c r="G34" s="292"/>
      <c r="H34" s="292"/>
      <c r="I34" s="292"/>
      <c r="J34" s="292"/>
      <c r="K34" s="292"/>
      <c r="L34" s="292"/>
      <c r="M34" s="293"/>
      <c r="N34" s="122"/>
    </row>
    <row r="35" spans="1:14" ht="80.849999999999994" customHeight="1">
      <c r="A35" s="278" t="s">
        <v>523</v>
      </c>
      <c r="B35" s="394" t="s">
        <v>1160</v>
      </c>
      <c r="C35" s="362"/>
      <c r="D35" s="362"/>
      <c r="E35" s="362"/>
      <c r="F35" s="362"/>
      <c r="G35" s="362"/>
      <c r="H35" s="362"/>
      <c r="I35" s="362"/>
      <c r="J35" s="362"/>
      <c r="K35" s="362"/>
      <c r="L35" s="362"/>
      <c r="M35" s="363"/>
      <c r="N35" s="133"/>
    </row>
    <row r="36" spans="1:14" ht="224.85" customHeight="1" thickBot="1">
      <c r="A36" s="279"/>
      <c r="B36" s="364"/>
      <c r="C36" s="365"/>
      <c r="D36" s="365"/>
      <c r="E36" s="365"/>
      <c r="F36" s="365"/>
      <c r="G36" s="365"/>
      <c r="H36" s="365"/>
      <c r="I36" s="365"/>
      <c r="J36" s="365"/>
      <c r="K36" s="365"/>
      <c r="L36" s="365"/>
      <c r="M36" s="366"/>
      <c r="N36" s="133"/>
    </row>
  </sheetData>
  <sheetProtection sheet="1" objects="1" scenarios="1"/>
  <mergeCells count="49">
    <mergeCell ref="B2:M2"/>
    <mergeCell ref="O2:Q2"/>
    <mergeCell ref="S2:U2"/>
    <mergeCell ref="B3:M3"/>
    <mergeCell ref="A4:A14"/>
    <mergeCell ref="B4:M4"/>
    <mergeCell ref="C5:D6"/>
    <mergeCell ref="C7:D8"/>
    <mergeCell ref="F7:G7"/>
    <mergeCell ref="F8:G8"/>
    <mergeCell ref="C9:D10"/>
    <mergeCell ref="G9:H9"/>
    <mergeCell ref="G10:H10"/>
    <mergeCell ref="C11:D12"/>
    <mergeCell ref="F11:G11"/>
    <mergeCell ref="H11:I11"/>
    <mergeCell ref="F12:G12"/>
    <mergeCell ref="H12:I12"/>
    <mergeCell ref="B13:M13"/>
    <mergeCell ref="B14:M14"/>
    <mergeCell ref="A15:A17"/>
    <mergeCell ref="C29:D29"/>
    <mergeCell ref="B33:M33"/>
    <mergeCell ref="A18:A19"/>
    <mergeCell ref="B18:M19"/>
    <mergeCell ref="H23:L23"/>
    <mergeCell ref="B25:G25"/>
    <mergeCell ref="H25:L25"/>
    <mergeCell ref="A20:A25"/>
    <mergeCell ref="B21:F21"/>
    <mergeCell ref="H21:L21"/>
    <mergeCell ref="B22:G22"/>
    <mergeCell ref="B23:F23"/>
    <mergeCell ref="B34:M34"/>
    <mergeCell ref="A35:A36"/>
    <mergeCell ref="B35:M36"/>
    <mergeCell ref="F29:G29"/>
    <mergeCell ref="C30:D30"/>
    <mergeCell ref="F30:G30"/>
    <mergeCell ref="C31:D31"/>
    <mergeCell ref="F31:G31"/>
    <mergeCell ref="C32:D32"/>
    <mergeCell ref="F32:G32"/>
    <mergeCell ref="A26:A33"/>
    <mergeCell ref="B26:M26"/>
    <mergeCell ref="C27:D27"/>
    <mergeCell ref="F27:G27"/>
    <mergeCell ref="C28:D28"/>
    <mergeCell ref="F28:G28"/>
  </mergeCells>
  <pageMargins left="0.7" right="0.7" top="0.75" bottom="0.75" header="0.3" footer="0.3"/>
  <headerFooter>
    <oddFooter>&amp;C_x000D_&amp;1#&amp;"Calibri"&amp;8&amp;K000000 INTERNAL. This information is accessible to ADB Management and staff. It may be shared outside ADB with appropriate permission.</oddFooter>
  </headerFooter>
  <drawing r:id="rId1"/>
</worksheet>
</file>

<file path=xl/worksheets/sheet1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591C635-58D9-4470-80FB-C1DA5B3E0E3A}">
  <sheetPr codeName="Sheet124"/>
  <dimension ref="A1:U36"/>
  <sheetViews>
    <sheetView zoomScale="70" zoomScaleNormal="70" workbookViewId="0">
      <pane ySplit="2" topLeftCell="A18" activePane="bottomLeft" state="frozen"/>
      <selection pane="bottomLeft" activeCell="A2" sqref="A2"/>
      <selection activeCell="A2" sqref="A2"/>
    </sheetView>
  </sheetViews>
  <sheetFormatPr defaultColWidth="8.85546875" defaultRowHeight="12.95"/>
  <cols>
    <col min="1" max="1" width="15.28515625" style="106" customWidth="1"/>
    <col min="2" max="13" width="11.85546875" style="106" customWidth="1"/>
    <col min="14" max="14" width="5.140625" style="106" customWidth="1"/>
    <col min="15" max="16" width="8.85546875" style="106"/>
    <col min="17" max="17" width="8.85546875" style="106" customWidth="1"/>
    <col min="18" max="18" width="2.28515625" style="106" customWidth="1"/>
    <col min="19" max="16384" width="8.85546875" style="106"/>
  </cols>
  <sheetData>
    <row r="1" spans="1:21" ht="14.1" thickBot="1"/>
    <row r="2" spans="1:21" ht="32.1" customHeight="1" thickBot="1">
      <c r="A2" s="89" t="e" cm="1">
        <f t="array" aca="1" ref="A2" ca="1">MID(CELL("filename",A2),FIND("]",CELL("filename",A2))+1,255)</f>
        <v>#VALUE!</v>
      </c>
      <c r="B2" s="318" t="e">
        <f ca="1">IF(VLOOKUP(A2,'Raw Data'!C6:D154,2,FALSE)="","",VLOOKUP(A2,'Raw Data'!C6:D154,2,FALSE))</f>
        <v>#VALUE!</v>
      </c>
      <c r="C2" s="319"/>
      <c r="D2" s="319"/>
      <c r="E2" s="319"/>
      <c r="F2" s="319"/>
      <c r="G2" s="319"/>
      <c r="H2" s="319"/>
      <c r="I2" s="319"/>
      <c r="J2" s="319"/>
      <c r="K2" s="319"/>
      <c r="L2" s="319"/>
      <c r="M2" s="320"/>
      <c r="N2" s="136"/>
      <c r="O2" s="386" t="str">
        <f>HYPERLINK("#'National level'!A15","Back to National level sheet")</f>
        <v>Back to National level sheet</v>
      </c>
      <c r="P2" s="321"/>
      <c r="Q2" s="321"/>
      <c r="S2" s="387" t="str">
        <f>HYPERLINK("#'Project level'!A21","Back to Project level sheet")</f>
        <v>Back to Project level sheet</v>
      </c>
      <c r="T2" s="387"/>
      <c r="U2" s="387"/>
    </row>
    <row r="3" spans="1:21" ht="218.85" customHeight="1" thickBot="1">
      <c r="A3" s="90" t="s">
        <v>500</v>
      </c>
      <c r="B3" s="323" t="s">
        <v>1161</v>
      </c>
      <c r="C3" s="324"/>
      <c r="D3" s="324"/>
      <c r="E3" s="324"/>
      <c r="F3" s="324"/>
      <c r="G3" s="324"/>
      <c r="H3" s="324"/>
      <c r="I3" s="324"/>
      <c r="J3" s="324"/>
      <c r="K3" s="324"/>
      <c r="L3" s="324"/>
      <c r="M3" s="325"/>
      <c r="N3" s="122"/>
    </row>
    <row r="4" spans="1:21" ht="14.1" thickBot="1">
      <c r="A4" s="278" t="s">
        <v>502</v>
      </c>
      <c r="B4" s="295"/>
      <c r="C4" s="296"/>
      <c r="D4" s="296"/>
      <c r="E4" s="296"/>
      <c r="F4" s="296"/>
      <c r="G4" s="296"/>
      <c r="H4" s="296"/>
      <c r="I4" s="296"/>
      <c r="J4" s="296"/>
      <c r="K4" s="296"/>
      <c r="L4" s="296"/>
      <c r="M4" s="297"/>
      <c r="N4" s="125"/>
    </row>
    <row r="5" spans="1:21" ht="26.85" customHeight="1" thickBot="1">
      <c r="A5" s="294"/>
      <c r="C5" s="326" t="s">
        <v>77</v>
      </c>
      <c r="D5" s="327"/>
      <c r="E5" s="93" t="s">
        <v>78</v>
      </c>
      <c r="F5" s="93" t="s">
        <v>79</v>
      </c>
      <c r="G5" s="93" t="s">
        <v>80</v>
      </c>
      <c r="H5" s="93" t="s">
        <v>81</v>
      </c>
      <c r="I5" s="93" t="s">
        <v>82</v>
      </c>
      <c r="M5" s="107"/>
    </row>
    <row r="6" spans="1:21" ht="15" thickBot="1">
      <c r="A6" s="294"/>
      <c r="C6" s="328"/>
      <c r="D6" s="329"/>
      <c r="E6" s="94" t="e">
        <f ca="1">IF(VLOOKUP($A$2,Table1[[Practice no.]:[Mt]],3,FALSE)="N/A","",VLOOKUP($A$2,Table1[[Practice no.]:[Mt]],3,FALSE))</f>
        <v>#VALUE!</v>
      </c>
      <c r="F6" s="94" t="e">
        <f ca="1">IF(VLOOKUP($A$2,Table1[[Practice no.]:[F]],4,FALSE)="N/A","",VLOOKUP($A$2,Table1[[Practice no.]:[F]],4,FALSE))</f>
        <v>#VALUE!</v>
      </c>
      <c r="G6" s="94" t="e">
        <f ca="1">IF(VLOOKUP($A$2,Table1[[Practice no.]:[A]],5,FALSE)="N/A","",VLOOKUP($A$2,Table1[[Practice no.]:[A]],5,FALSE))</f>
        <v>#VALUE!</v>
      </c>
      <c r="H6" s="94" t="e">
        <f ca="1">IF(VLOOKUP($A$2,Table1[[Practice no.]:[T]],6,FALSE)="N/A","",VLOOKUP($A$2,Table1[[Practice no.]:[T]],6,FALSE))</f>
        <v>#VALUE!</v>
      </c>
      <c r="I6" s="94" t="e">
        <f ca="1">IF(VLOOKUP($A$2,Table1[[Practice no.]:[PI]],7,FALSE)="N/A","",VLOOKUP($A$2,Table1[[Practice no.]:[PI]],7,FALSE))</f>
        <v>#VALUE!</v>
      </c>
      <c r="M6" s="107"/>
    </row>
    <row r="7" spans="1:21" ht="26.85" customHeight="1" thickBot="1">
      <c r="A7" s="294"/>
      <c r="C7" s="326" t="s">
        <v>83</v>
      </c>
      <c r="D7" s="327"/>
      <c r="E7" s="95" t="s">
        <v>84</v>
      </c>
      <c r="F7" s="330" t="s">
        <v>85</v>
      </c>
      <c r="G7" s="331"/>
      <c r="H7" s="95" t="s">
        <v>86</v>
      </c>
      <c r="I7" s="95" t="s">
        <v>87</v>
      </c>
      <c r="M7" s="107"/>
    </row>
    <row r="8" spans="1:21" ht="15" thickBot="1">
      <c r="A8" s="294"/>
      <c r="C8" s="328"/>
      <c r="D8" s="329"/>
      <c r="E8" s="94" t="e">
        <f ca="1">IF(VLOOKUP($A$2,Table1[[Practice no.]:[LR]],8,FALSE)="N/A","",VLOOKUP(A$2,Table1[[Practice no.]:[LR]],8,FALSE))</f>
        <v>#VALUE!</v>
      </c>
      <c r="F8" s="311" t="e">
        <f ca="1">IF(VLOOKUP($A$2,Table1[[Practice no.]:[PH]],9,FALSE)="N/A","",VLOOKUP($A$2,Table1[[Practice no.]:[PH]],9,FALSE))</f>
        <v>#VALUE!</v>
      </c>
      <c r="G8" s="312"/>
      <c r="H8" s="94" t="e">
        <f ca="1">IF(VLOOKUP($A$2,Table1[[Practice no.]:[EH]],10,FALSE)="N/A","",VLOOKUP($A$2,Table1[[Practice no.]:[EH]],10,FALSE))</f>
        <v>#VALUE!</v>
      </c>
      <c r="I8" s="94" t="e">
        <f ca="1">IF(VLOOKUP($A$2,Table1[[Practice no.]:[UR]],11,FALSE)="N/A","",VLOOKUP($A$2,Table1[[Practice no.]:[UR]],11,FALSE))</f>
        <v>#VALUE!</v>
      </c>
      <c r="M8" s="107"/>
    </row>
    <row r="9" spans="1:21" ht="26.85" customHeight="1" thickBot="1">
      <c r="A9" s="294"/>
      <c r="C9" s="332" t="s">
        <v>88</v>
      </c>
      <c r="D9" s="333"/>
      <c r="E9" s="95" t="s">
        <v>89</v>
      </c>
      <c r="F9" s="95" t="s">
        <v>90</v>
      </c>
      <c r="G9" s="330" t="s">
        <v>91</v>
      </c>
      <c r="H9" s="331"/>
      <c r="I9" s="95" t="s">
        <v>92</v>
      </c>
      <c r="M9" s="107"/>
    </row>
    <row r="10" spans="1:21" ht="15" thickBot="1">
      <c r="A10" s="294"/>
      <c r="C10" s="334"/>
      <c r="D10" s="335"/>
      <c r="E10" s="94" t="e">
        <f ca="1">IF(VLOOKUP($A$2,Table1[[Practice no.]:[P]],12,FALSE)="N/A","",VLOOKUP($A$2,Table1[[Practice no.]:[P]],12,FALSE))</f>
        <v>#VALUE!</v>
      </c>
      <c r="F10" s="94" t="e">
        <f ca="1">IF(VLOOKUP($A$2,Table1[[Practice no.]:[D]],13,FALSE)="N/A","",VLOOKUP($A$2,Table1[[Practice no.]:[D]],13,FALSE))</f>
        <v>#VALUE!</v>
      </c>
      <c r="G10" s="313" t="e">
        <f ca="1">IF(VLOOKUP($A$2,Table1[[Practice no.]:[C]],14,FALSE)="N/A","",VLOOKUP($A$2,Table1[[Practice no.]:[C]],14,FALSE))</f>
        <v>#VALUE!</v>
      </c>
      <c r="H10" s="314"/>
      <c r="I10" s="96" t="e">
        <f ca="1">IF(VLOOKUP($A$2,Table1[[Practice no.]:[M]],15,FALSE)="N/A","",VLOOKUP($A$2,Table1[[Practice no.]:[M]],15,FALSE))</f>
        <v>#VALUE!</v>
      </c>
      <c r="M10" s="107"/>
    </row>
    <row r="11" spans="1:21" ht="14.1" customHeight="1" thickBot="1">
      <c r="A11" s="294"/>
      <c r="C11" s="332" t="s">
        <v>93</v>
      </c>
      <c r="D11" s="333"/>
      <c r="E11" s="95" t="s">
        <v>94</v>
      </c>
      <c r="F11" s="330" t="s">
        <v>95</v>
      </c>
      <c r="G11" s="331"/>
      <c r="H11" s="330" t="s">
        <v>96</v>
      </c>
      <c r="I11" s="331"/>
      <c r="M11" s="107"/>
    </row>
    <row r="12" spans="1:21" ht="15" thickBot="1">
      <c r="A12" s="294"/>
      <c r="C12" s="334"/>
      <c r="D12" s="335"/>
      <c r="E12" s="94" t="e">
        <f ca="1">IF(VLOOKUP($A$2,Table1[[Practice no.]:[In]],16,FALSE)="N/A","",VLOOKUP($A$2,Table1[[Practice no.]:[In]],16,FALSE))</f>
        <v>#VALUE!</v>
      </c>
      <c r="F12" s="311" t="e">
        <f ca="1">IF(VLOOKUP($A$2,Table1[[Practice no.]:[Pr]],17,FALSE)="N/A","",VLOOKUP($A$2,Table1[[Practice no.]:[Pr]],17,FALSE))</f>
        <v>#VALUE!</v>
      </c>
      <c r="G12" s="312"/>
      <c r="H12" s="313" t="e">
        <f ca="1">IF(VLOOKUP($A$2,Table1[[Practice no.]:[Tr]],18,FALSE)="N/A","",VLOOKUP($A$2,Table1[[Practice no.]:[Tr]],18,FALSE))</f>
        <v>#VALUE!</v>
      </c>
      <c r="I12" s="314"/>
      <c r="M12" s="107"/>
    </row>
    <row r="13" spans="1:21">
      <c r="A13" s="294"/>
      <c r="B13" s="315"/>
      <c r="C13" s="316"/>
      <c r="D13" s="316"/>
      <c r="E13" s="316"/>
      <c r="F13" s="316"/>
      <c r="G13" s="316"/>
      <c r="H13" s="316"/>
      <c r="I13" s="316"/>
      <c r="J13" s="316"/>
      <c r="K13" s="316"/>
      <c r="L13" s="316"/>
      <c r="M13" s="317"/>
      <c r="N13" s="125"/>
    </row>
    <row r="14" spans="1:21" ht="14.1" thickBot="1">
      <c r="A14" s="279"/>
      <c r="B14" s="288"/>
      <c r="C14" s="289"/>
      <c r="D14" s="289"/>
      <c r="E14" s="289"/>
      <c r="F14" s="289"/>
      <c r="G14" s="289"/>
      <c r="H14" s="289"/>
      <c r="I14" s="289"/>
      <c r="J14" s="289"/>
      <c r="K14" s="289"/>
      <c r="L14" s="289"/>
      <c r="M14" s="290"/>
      <c r="N14" s="125"/>
    </row>
    <row r="15" spans="1:21">
      <c r="A15" s="278" t="s">
        <v>503</v>
      </c>
      <c r="B15" s="97">
        <v>1</v>
      </c>
      <c r="C15" s="97">
        <v>2</v>
      </c>
      <c r="D15" s="97">
        <v>3</v>
      </c>
      <c r="E15" s="98">
        <v>4</v>
      </c>
      <c r="F15" s="98">
        <v>5</v>
      </c>
      <c r="G15" s="98">
        <v>6</v>
      </c>
      <c r="H15" s="99">
        <v>7</v>
      </c>
      <c r="I15" s="99">
        <v>8</v>
      </c>
      <c r="J15" s="99">
        <v>9</v>
      </c>
      <c r="K15" s="100">
        <v>10</v>
      </c>
      <c r="L15" s="100">
        <v>11</v>
      </c>
      <c r="M15" s="100">
        <v>12</v>
      </c>
      <c r="N15" s="137"/>
    </row>
    <row r="16" spans="1:21" ht="17.100000000000001" thickBot="1">
      <c r="A16" s="294"/>
      <c r="B16" s="101" t="s">
        <v>504</v>
      </c>
      <c r="C16" s="101" t="s">
        <v>505</v>
      </c>
      <c r="D16" s="101" t="s">
        <v>506</v>
      </c>
      <c r="E16" s="102" t="s">
        <v>507</v>
      </c>
      <c r="F16" s="102" t="s">
        <v>508</v>
      </c>
      <c r="G16" s="102" t="s">
        <v>509</v>
      </c>
      <c r="H16" s="103" t="s">
        <v>510</v>
      </c>
      <c r="I16" s="103" t="s">
        <v>511</v>
      </c>
      <c r="J16" s="103" t="s">
        <v>512</v>
      </c>
      <c r="K16" s="104" t="s">
        <v>513</v>
      </c>
      <c r="L16" s="104" t="s">
        <v>514</v>
      </c>
      <c r="M16" s="104" t="s">
        <v>515</v>
      </c>
      <c r="N16" s="137"/>
    </row>
    <row r="17" spans="1:14" ht="23.1" customHeight="1" thickBot="1">
      <c r="A17" s="279"/>
      <c r="B17" s="112" t="e">
        <f ca="1">IF(VLOOKUP($A$2,Table1[[Practice no.]:[ 1 C02]],19,FALSE)="N/A","",VLOOKUP(VLOOKUP($A$2,Table1[[Practice no.]:[ 1 C02]],19,FALSE),List!$A$2:$B$3,2,FALSE))</f>
        <v>#VALUE!</v>
      </c>
      <c r="C17" s="112" t="e">
        <f ca="1">IF(VLOOKUP($A$2,Table1[[Practice no.]:[2 Res]],20,FALSE)="N/A","",VLOOKUP(VLOOKUP($A$2,Table1[[Practice no.]:[2 Res]],20,FALSE),List!$A$2:$B$3,2,FALSE))</f>
        <v>#VALUE!</v>
      </c>
      <c r="D17" s="112" t="e">
        <f ca="1">IF(VLOOKUP($A$2,Table1[[Practice no.]:[3 W&amp;L]],21,FALSE)="N/A","",VLOOKUP(VLOOKUP($A$2,Table1[[Practice no.]:[3 W&amp;L]],21,FALSE),List!$A$2:$B$3,2,FALSE))</f>
        <v>#VALUE!</v>
      </c>
      <c r="E17" s="112" t="e">
        <f ca="1">IF(VLOOKUP($A$2,Table1[[Practice no.]:[4 
Pol]],22,FALSE)="N/A","",VLOOKUP(VLOOKUP($A$2,Table1[[Practice no.]:[4 
Pol]],22,FALSE),List!$A$2:$B$3,2,FALSE))</f>
        <v>#VALUE!</v>
      </c>
      <c r="F17" s="112" t="e">
        <f ca="1">IF(VLOOKUP($A$2,Table1[[Practice no.]:[5 QoL]],23,FALSE)="N/A","",VLOOKUP(VLOOKUP($A$2,Table1[[Practice no.]:[5 QoL]],23,FALSE),List!$A$2:$B$3,2,FALSE))</f>
        <v>#VALUE!</v>
      </c>
      <c r="G17" s="112" t="e">
        <f ca="1">IF(VLOOKUP($A$2,Table1[[Practice no.]:[6 
Bio]],24,FALSE)="N/A","",VLOOKUP(VLOOKUP($A$2,Table1[[Practice no.]:[6 
Bio]],24,FALSE),List!$A$2:$B$3,2,FALSE))</f>
        <v>#VALUE!</v>
      </c>
      <c r="H17" s="112" t="e">
        <f ca="1">IF(VLOOKUP($A$2,Table1[[Practice no.]:[7 
Dis]],25,FALSE)="N/A","",VLOOKUP(VLOOKUP($A$2,Table1[[Practice no.]:[7 
Dis]],25,FALSE),List!$A$2:$B$3,2,FALSE))</f>
        <v>#VALUE!</v>
      </c>
      <c r="I17" s="112" t="e">
        <f ca="1">IF(VLOOKUP($A$2,Table1[[Practice no.]:[8 
Mat]],26,FALSE)="N/A","",VLOOKUP(VLOOKUP($A$2,Table1[[Practice no.]:[8 
Mat]],26,FALSE),List!$A$2:$B$3,2,FALSE))</f>
        <v>#VALUE!</v>
      </c>
      <c r="J17" s="112" t="e">
        <f ca="1">IF(VLOOKUP($A$2,Table1[[Practice no.]:[9 
Inc]],27,FALSE)="N/A","",VLOOKUP(VLOOKUP($A$2,Table1[[Practice no.]:[9 
Inc]],27,FALSE),List!$A$2:$B$3,2,FALSE))</f>
        <v>#VALUE!</v>
      </c>
      <c r="K17" s="112" t="e">
        <f ca="1">IF(VLOOKUP($A$2,Table1[[Practice no.]:[10 Con]],28,FALSE)="N/A","",VLOOKUP(VLOOKUP($A$2,Table1[[Practice no.]:[10 Con]],28,FALSE),List!$A$2:$B$3,2,FALSE))</f>
        <v>#VALUE!</v>
      </c>
      <c r="L17" s="112" t="e">
        <f ca="1">IF(VLOOKUP($A$2,Table1[[Practice no.]:[11 Saf]],29,FALSE)="N/A","",VLOOKUP(VLOOKUP($A$2,Table1[[Practice no.]:[11 Saf]],29,FALSE),List!$A$2:$B$3,2,FALSE))</f>
        <v>#VALUE!</v>
      </c>
      <c r="M17" s="112" t="e">
        <f ca="1">IF(VLOOKUP($A$2,Table1[[Practice no.]:[12 Aff]],30,FALSE)="N/A","",VLOOKUP(VLOOKUP($A$2,Table1[[Practice no.]:[12 Aff]],30,FALSE),List!$A$2:$B$3,2,FALSE))</f>
        <v>#VALUE!</v>
      </c>
      <c r="N17" s="138"/>
    </row>
    <row r="18" spans="1:14" ht="248.1" customHeight="1">
      <c r="A18" s="278" t="s">
        <v>516</v>
      </c>
      <c r="B18" s="298" t="s">
        <v>1162</v>
      </c>
      <c r="C18" s="299"/>
      <c r="D18" s="299"/>
      <c r="E18" s="299"/>
      <c r="F18" s="299"/>
      <c r="G18" s="299"/>
      <c r="H18" s="299"/>
      <c r="I18" s="299"/>
      <c r="J18" s="299"/>
      <c r="K18" s="299"/>
      <c r="L18" s="299"/>
      <c r="M18" s="300"/>
      <c r="N18" s="133"/>
    </row>
    <row r="19" spans="1:14" ht="218.85" customHeight="1" thickBot="1">
      <c r="A19" s="279"/>
      <c r="B19" s="301"/>
      <c r="C19" s="302"/>
      <c r="D19" s="302"/>
      <c r="E19" s="302"/>
      <c r="F19" s="302"/>
      <c r="G19" s="302"/>
      <c r="H19" s="302"/>
      <c r="I19" s="302"/>
      <c r="J19" s="302"/>
      <c r="K19" s="302"/>
      <c r="L19" s="302"/>
      <c r="M19" s="303"/>
      <c r="N19" s="133"/>
    </row>
    <row r="20" spans="1:14" ht="195" customHeight="1">
      <c r="A20" s="304" t="s">
        <v>518</v>
      </c>
      <c r="B20" s="120"/>
      <c r="C20" s="121"/>
      <c r="D20" s="121"/>
      <c r="E20" s="121"/>
      <c r="F20" s="121"/>
      <c r="G20" s="121"/>
      <c r="H20" s="121"/>
      <c r="I20" s="121"/>
      <c r="J20" s="121"/>
      <c r="K20" s="121"/>
      <c r="L20" s="121"/>
      <c r="M20" s="124"/>
      <c r="N20" s="134"/>
    </row>
    <row r="21" spans="1:14">
      <c r="A21" s="338"/>
      <c r="B21" s="390"/>
      <c r="C21" s="388"/>
      <c r="D21" s="388"/>
      <c r="E21" s="388"/>
      <c r="F21" s="388"/>
      <c r="G21" s="177"/>
      <c r="H21" s="388"/>
      <c r="I21" s="388"/>
      <c r="J21" s="388"/>
      <c r="K21" s="388"/>
      <c r="L21" s="388"/>
      <c r="M21" s="178"/>
      <c r="N21" s="127"/>
    </row>
    <row r="22" spans="1:14">
      <c r="A22" s="338"/>
      <c r="B22" s="336"/>
      <c r="C22" s="337"/>
      <c r="D22" s="337"/>
      <c r="E22" s="337"/>
      <c r="F22" s="337"/>
      <c r="G22" s="337"/>
      <c r="H22" s="119"/>
      <c r="J22" s="122"/>
      <c r="K22" s="116"/>
      <c r="L22" s="116"/>
      <c r="M22" s="117"/>
      <c r="N22" s="116"/>
    </row>
    <row r="23" spans="1:14" ht="13.35" customHeight="1">
      <c r="A23" s="338"/>
      <c r="B23" s="336"/>
      <c r="C23" s="337"/>
      <c r="D23" s="337"/>
      <c r="E23" s="337"/>
      <c r="F23" s="337"/>
      <c r="G23" s="122"/>
      <c r="H23" s="337"/>
      <c r="I23" s="337"/>
      <c r="J23" s="337"/>
      <c r="K23" s="337"/>
      <c r="L23" s="337"/>
      <c r="M23" s="123"/>
      <c r="N23" s="116"/>
    </row>
    <row r="24" spans="1:14">
      <c r="A24" s="338"/>
      <c r="B24" s="118"/>
      <c r="C24" s="119"/>
      <c r="D24" s="119"/>
      <c r="E24" s="119"/>
      <c r="F24" s="119"/>
      <c r="G24" s="119"/>
      <c r="H24" s="119"/>
      <c r="I24" s="119"/>
      <c r="J24" s="122"/>
      <c r="K24" s="116"/>
      <c r="L24" s="116"/>
      <c r="M24" s="117"/>
      <c r="N24" s="116"/>
    </row>
    <row r="25" spans="1:14" ht="14.1" thickBot="1">
      <c r="A25" s="305"/>
      <c r="B25" s="339"/>
      <c r="C25" s="340"/>
      <c r="D25" s="340"/>
      <c r="E25" s="340"/>
      <c r="F25" s="340"/>
      <c r="G25" s="340"/>
      <c r="H25" s="340"/>
      <c r="I25" s="340"/>
      <c r="J25" s="340"/>
      <c r="K25" s="340"/>
      <c r="L25" s="340"/>
      <c r="M25" s="176"/>
      <c r="N25" s="119"/>
    </row>
    <row r="26" spans="1:14" ht="8.85" customHeight="1" thickBot="1">
      <c r="A26" s="278" t="s">
        <v>57</v>
      </c>
      <c r="B26" s="295"/>
      <c r="C26" s="296"/>
      <c r="D26" s="296"/>
      <c r="E26" s="296"/>
      <c r="F26" s="296"/>
      <c r="G26" s="296"/>
      <c r="H26" s="296"/>
      <c r="I26" s="296"/>
      <c r="J26" s="296"/>
      <c r="K26" s="296"/>
      <c r="L26" s="296"/>
      <c r="M26" s="297"/>
      <c r="N26" s="125"/>
    </row>
    <row r="27" spans="1:14" ht="32.1" customHeight="1" thickBot="1">
      <c r="A27" s="294"/>
      <c r="C27" s="286" t="s">
        <v>42</v>
      </c>
      <c r="D27" s="287"/>
      <c r="E27" s="105" t="e">
        <f ca="1">IF(VLOOKUP($A$2,Table1[[Practice no.]:[1]],31,FALSE)="N/A","",VLOOKUP($A$2,Table1[[Practice no.]:[1]],31,FALSE))</f>
        <v>#VALUE!</v>
      </c>
      <c r="F27" s="286" t="s">
        <v>520</v>
      </c>
      <c r="G27" s="287"/>
      <c r="H27" s="105" t="e">
        <f ca="1">IF(VLOOKUP($A$2,Table1[[Practice no.]:[7]],37,FALSE)="N/A","",VLOOKUP($A$2,Table1[[Practice no.]:[7]],37,FALSE))</f>
        <v>#VALUE!</v>
      </c>
      <c r="M27" s="107"/>
    </row>
    <row r="28" spans="1:14" ht="32.1" customHeight="1" thickBot="1">
      <c r="A28" s="294"/>
      <c r="C28" s="286" t="s">
        <v>44</v>
      </c>
      <c r="D28" s="287"/>
      <c r="E28" s="105" t="e">
        <f ca="1">IF(VLOOKUP($A$2,Table1[[Practice no.]:[2]],32,FALSE)="N/A","",VLOOKUP($A$2,Table1[[Practice no.]:[2]],32,FALSE))</f>
        <v>#VALUE!</v>
      </c>
      <c r="F28" s="286" t="s">
        <v>45</v>
      </c>
      <c r="G28" s="287"/>
      <c r="H28" s="105" t="e">
        <f ca="1">IF(VLOOKUP($A$2,Table1[[Practice no.]:[8]],38,FALSE)="N/A","",VLOOKUP($A$2,Table1[[Practice no.]:[8]],38,FALSE))</f>
        <v>#VALUE!</v>
      </c>
      <c r="M28" s="107"/>
    </row>
    <row r="29" spans="1:14" ht="32.1" customHeight="1" thickBot="1">
      <c r="A29" s="294"/>
      <c r="C29" s="286" t="s">
        <v>46</v>
      </c>
      <c r="D29" s="287"/>
      <c r="E29" s="105" t="e">
        <f ca="1">IF(VLOOKUP($A$2,Table1[[Practice no.]:[3]],33,FALSE)="N/A","",VLOOKUP($A$2,Table1[[Practice no.]:[3]],33,FALSE))</f>
        <v>#VALUE!</v>
      </c>
      <c r="F29" s="286" t="s">
        <v>47</v>
      </c>
      <c r="G29" s="287"/>
      <c r="H29" s="105" t="e">
        <f ca="1">IF(VLOOKUP($A$2,Table1[[Practice no.]:[9]],39,FALSE)="N/A","",VLOOKUP($A$2,Table1[[Practice no.]:[9]],39,FALSE))</f>
        <v>#VALUE!</v>
      </c>
      <c r="M29" s="107"/>
    </row>
    <row r="30" spans="1:14" ht="32.1" customHeight="1" thickBot="1">
      <c r="A30" s="294"/>
      <c r="C30" s="286" t="s">
        <v>48</v>
      </c>
      <c r="D30" s="287"/>
      <c r="E30" s="105" t="e">
        <f ca="1">IF(VLOOKUP($A$2,Table1[[Practice no.]:[4]],34,FALSE)="N/A","",VLOOKUP($A$2,Table1[[Practice no.]:[4]],34,FALSE))</f>
        <v>#VALUE!</v>
      </c>
      <c r="F30" s="286" t="s">
        <v>49</v>
      </c>
      <c r="G30" s="287"/>
      <c r="H30" s="105" t="e">
        <f ca="1">IF(VLOOKUP($A$2,Table1[[Practice no.]:[10]],40,FALSE)="N/A","",VLOOKUP($A$2,Table1[[Practice no.]:[10]],40,FALSE))</f>
        <v>#VALUE!</v>
      </c>
      <c r="M30" s="107"/>
    </row>
    <row r="31" spans="1:14" ht="32.1" customHeight="1" thickBot="1">
      <c r="A31" s="294"/>
      <c r="C31" s="286" t="s">
        <v>50</v>
      </c>
      <c r="D31" s="287"/>
      <c r="E31" s="105" t="e">
        <f ca="1">IF(VLOOKUP($A$2,Table1[[Practice no.]:[5]],35,FALSE)="N/A","",VLOOKUP($A$2,Table1[[Practice no.]:[5]],35,FALSE))</f>
        <v>#VALUE!</v>
      </c>
      <c r="F31" s="286" t="s">
        <v>51</v>
      </c>
      <c r="G31" s="287"/>
      <c r="H31" s="105" t="e">
        <f ca="1">IF(VLOOKUP($A$2,Table1[[Practice no.]:[11]],41,FALSE)="N/A","",VLOOKUP($A$2,Table1[[Practice no.]:[11]],41,FALSE))</f>
        <v>#VALUE!</v>
      </c>
      <c r="M31" s="107"/>
    </row>
    <row r="32" spans="1:14" ht="32.1" customHeight="1" thickBot="1">
      <c r="A32" s="294"/>
      <c r="C32" s="286" t="s">
        <v>52</v>
      </c>
      <c r="D32" s="287"/>
      <c r="E32" s="105" t="e">
        <f ca="1">IF(VLOOKUP($A$2,Table1[[Practice no.]:[6]],36,FALSE)="N/A","",VLOOKUP($A$2,Table1[[Practice no.]:[6]],36,FALSE))</f>
        <v>#VALUE!</v>
      </c>
      <c r="F32" s="286" t="s">
        <v>53</v>
      </c>
      <c r="G32" s="287"/>
      <c r="H32" s="105" t="e">
        <f ca="1">IF(VLOOKUP($A$2,Table1[[Practice no.]:[12]],42,FALSE)="N/A","",VLOOKUP($A$2,Table1[[Practice no.]:[12]],42,FALSE))</f>
        <v>#VALUE!</v>
      </c>
      <c r="M32" s="107"/>
    </row>
    <row r="33" spans="1:14" ht="14.1" thickBot="1">
      <c r="A33" s="279"/>
      <c r="B33" s="288"/>
      <c r="C33" s="289"/>
      <c r="D33" s="289"/>
      <c r="E33" s="289"/>
      <c r="F33" s="289"/>
      <c r="G33" s="289"/>
      <c r="H33" s="289"/>
      <c r="I33" s="289"/>
      <c r="J33" s="289"/>
      <c r="K33" s="289"/>
      <c r="L33" s="289"/>
      <c r="M33" s="290"/>
      <c r="N33" s="125"/>
    </row>
    <row r="34" spans="1:14" ht="252.75" customHeight="1" thickBot="1">
      <c r="A34" s="92" t="s">
        <v>521</v>
      </c>
      <c r="B34" s="291" t="s">
        <v>1163</v>
      </c>
      <c r="C34" s="292"/>
      <c r="D34" s="292"/>
      <c r="E34" s="292"/>
      <c r="F34" s="292"/>
      <c r="G34" s="292"/>
      <c r="H34" s="292"/>
      <c r="I34" s="292"/>
      <c r="J34" s="292"/>
      <c r="K34" s="292"/>
      <c r="L34" s="292"/>
      <c r="M34" s="293"/>
      <c r="N34" s="122"/>
    </row>
    <row r="35" spans="1:14" ht="80.849999999999994" customHeight="1">
      <c r="A35" s="278" t="s">
        <v>523</v>
      </c>
      <c r="B35" s="394" t="s">
        <v>1164</v>
      </c>
      <c r="C35" s="362"/>
      <c r="D35" s="362"/>
      <c r="E35" s="362"/>
      <c r="F35" s="362"/>
      <c r="G35" s="362"/>
      <c r="H35" s="362"/>
      <c r="I35" s="362"/>
      <c r="J35" s="362"/>
      <c r="K35" s="362"/>
      <c r="L35" s="362"/>
      <c r="M35" s="363"/>
      <c r="N35" s="133"/>
    </row>
    <row r="36" spans="1:14" ht="224.85" customHeight="1" thickBot="1">
      <c r="A36" s="279"/>
      <c r="B36" s="364"/>
      <c r="C36" s="365"/>
      <c r="D36" s="365"/>
      <c r="E36" s="365"/>
      <c r="F36" s="365"/>
      <c r="G36" s="365"/>
      <c r="H36" s="365"/>
      <c r="I36" s="365"/>
      <c r="J36" s="365"/>
      <c r="K36" s="365"/>
      <c r="L36" s="365"/>
      <c r="M36" s="366"/>
      <c r="N36" s="133"/>
    </row>
  </sheetData>
  <sheetProtection sheet="1" objects="1" scenarios="1"/>
  <mergeCells count="49">
    <mergeCell ref="B2:M2"/>
    <mergeCell ref="O2:Q2"/>
    <mergeCell ref="S2:U2"/>
    <mergeCell ref="B3:M3"/>
    <mergeCell ref="A4:A14"/>
    <mergeCell ref="B4:M4"/>
    <mergeCell ref="C5:D6"/>
    <mergeCell ref="C7:D8"/>
    <mergeCell ref="F7:G7"/>
    <mergeCell ref="F8:G8"/>
    <mergeCell ref="C9:D10"/>
    <mergeCell ref="G9:H9"/>
    <mergeCell ref="G10:H10"/>
    <mergeCell ref="C11:D12"/>
    <mergeCell ref="F11:G11"/>
    <mergeCell ref="H11:I11"/>
    <mergeCell ref="F12:G12"/>
    <mergeCell ref="H12:I12"/>
    <mergeCell ref="B13:M13"/>
    <mergeCell ref="B14:M14"/>
    <mergeCell ref="A15:A17"/>
    <mergeCell ref="C29:D29"/>
    <mergeCell ref="B33:M33"/>
    <mergeCell ref="A18:A19"/>
    <mergeCell ref="B18:M19"/>
    <mergeCell ref="H23:L23"/>
    <mergeCell ref="B25:G25"/>
    <mergeCell ref="H25:L25"/>
    <mergeCell ref="A20:A25"/>
    <mergeCell ref="B21:F21"/>
    <mergeCell ref="H21:L21"/>
    <mergeCell ref="B22:G22"/>
    <mergeCell ref="B23:F23"/>
    <mergeCell ref="B34:M34"/>
    <mergeCell ref="A35:A36"/>
    <mergeCell ref="B35:M36"/>
    <mergeCell ref="F29:G29"/>
    <mergeCell ref="C30:D30"/>
    <mergeCell ref="F30:G30"/>
    <mergeCell ref="C31:D31"/>
    <mergeCell ref="F31:G31"/>
    <mergeCell ref="C32:D32"/>
    <mergeCell ref="F32:G32"/>
    <mergeCell ref="A26:A33"/>
    <mergeCell ref="B26:M26"/>
    <mergeCell ref="C27:D27"/>
    <mergeCell ref="F27:G27"/>
    <mergeCell ref="C28:D28"/>
    <mergeCell ref="F28:G28"/>
  </mergeCells>
  <pageMargins left="0.7" right="0.7" top="0.75" bottom="0.75" header="0.3" footer="0.3"/>
  <headerFooter>
    <oddFooter>&amp;C_x000D_&amp;1#&amp;"Calibri"&amp;8&amp;K000000 INTERNAL. This information is accessible to ADB Management and staff. It may be shared outside ADB with appropriate permission.</oddFooter>
  </headerFooter>
  <drawing r:id="rId1"/>
</worksheet>
</file>

<file path=xl/worksheets/sheet1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5F9B837-D53B-44C7-9B6B-11D00F6FC3CC}">
  <sheetPr codeName="Sheet151"/>
  <dimension ref="A1:U39"/>
  <sheetViews>
    <sheetView topLeftCell="K1" zoomScale="163" zoomScaleNormal="70" workbookViewId="0">
      <pane ySplit="2" topLeftCell="A3" activePane="bottomLeft" state="frozen"/>
      <selection pane="bottomLeft" activeCell="S2" sqref="S2:U2"/>
      <selection activeCell="A2" sqref="A2"/>
    </sheetView>
  </sheetViews>
  <sheetFormatPr defaultColWidth="8.85546875" defaultRowHeight="12.95"/>
  <cols>
    <col min="1" max="1" width="15.28515625" style="106" customWidth="1"/>
    <col min="2" max="13" width="11.85546875" style="106" customWidth="1"/>
    <col min="14" max="14" width="5.140625" style="106" customWidth="1"/>
    <col min="15" max="16" width="8.85546875" style="106"/>
    <col min="17" max="17" width="8.85546875" style="106" customWidth="1"/>
    <col min="18" max="18" width="2.28515625" style="106" customWidth="1"/>
    <col min="19" max="16384" width="8.85546875" style="106"/>
  </cols>
  <sheetData>
    <row r="1" spans="1:21" ht="14.1" thickBot="1"/>
    <row r="2" spans="1:21" ht="32.1" customHeight="1" thickBot="1">
      <c r="A2" s="89" t="e" cm="1">
        <f t="array" aca="1" ref="A2" ca="1">MID(CELL("filename",A2),FIND("]",CELL("filename",A2))+1,255)</f>
        <v>#VALUE!</v>
      </c>
      <c r="B2" s="318" t="e">
        <f ca="1">IF(VLOOKUP(A2,'Raw Data'!C6:D154,2,FALSE)="","",VLOOKUP(A2,'Raw Data'!C6:D154,2,FALSE))</f>
        <v>#VALUE!</v>
      </c>
      <c r="C2" s="319"/>
      <c r="D2" s="319"/>
      <c r="E2" s="319"/>
      <c r="F2" s="319"/>
      <c r="G2" s="319"/>
      <c r="H2" s="319"/>
      <c r="I2" s="319"/>
      <c r="J2" s="319"/>
      <c r="K2" s="319"/>
      <c r="L2" s="319"/>
      <c r="M2" s="320"/>
      <c r="N2" s="136"/>
      <c r="O2" s="386" t="str">
        <f>HYPERLINK("#'National level'!A15","Back to National level sheet")</f>
        <v>Back to National level sheet</v>
      </c>
      <c r="P2" s="321"/>
      <c r="Q2" s="321"/>
      <c r="S2" s="387" t="str">
        <f>HYPERLINK("#'Project level'!A21","Back to Project level sheet")</f>
        <v>Back to Project level sheet</v>
      </c>
      <c r="T2" s="387"/>
      <c r="U2" s="387"/>
    </row>
    <row r="3" spans="1:21" ht="386.85" customHeight="1" thickBot="1">
      <c r="A3" s="90" t="s">
        <v>500</v>
      </c>
      <c r="B3" s="323" t="s">
        <v>1165</v>
      </c>
      <c r="C3" s="324"/>
      <c r="D3" s="324"/>
      <c r="E3" s="324"/>
      <c r="F3" s="324"/>
      <c r="G3" s="324"/>
      <c r="H3" s="324"/>
      <c r="I3" s="324"/>
      <c r="J3" s="324"/>
      <c r="K3" s="324"/>
      <c r="L3" s="324"/>
      <c r="M3" s="325"/>
      <c r="N3" s="122"/>
    </row>
    <row r="4" spans="1:21" ht="14.1" thickBot="1">
      <c r="A4" s="278" t="s">
        <v>502</v>
      </c>
      <c r="B4" s="295"/>
      <c r="C4" s="296"/>
      <c r="D4" s="296"/>
      <c r="E4" s="296"/>
      <c r="F4" s="296"/>
      <c r="G4" s="296"/>
      <c r="H4" s="296"/>
      <c r="I4" s="296"/>
      <c r="J4" s="296"/>
      <c r="K4" s="296"/>
      <c r="L4" s="296"/>
      <c r="M4" s="297"/>
      <c r="N4" s="125"/>
    </row>
    <row r="5" spans="1:21" ht="26.85" customHeight="1" thickBot="1">
      <c r="A5" s="294"/>
      <c r="C5" s="326" t="s">
        <v>77</v>
      </c>
      <c r="D5" s="327"/>
      <c r="E5" s="93" t="s">
        <v>78</v>
      </c>
      <c r="F5" s="93" t="s">
        <v>79</v>
      </c>
      <c r="G5" s="93" t="s">
        <v>80</v>
      </c>
      <c r="H5" s="93" t="s">
        <v>81</v>
      </c>
      <c r="I5" s="93" t="s">
        <v>82</v>
      </c>
      <c r="M5" s="107"/>
    </row>
    <row r="6" spans="1:21" ht="15" thickBot="1">
      <c r="A6" s="294"/>
      <c r="C6" s="328"/>
      <c r="D6" s="329"/>
      <c r="E6" s="94" t="e">
        <f ca="1">IF(VLOOKUP($A$2,Table1[[Practice no.]:[Mt]],3,FALSE)="N/A","",VLOOKUP($A$2,Table1[[Practice no.]:[Mt]],3,FALSE))</f>
        <v>#VALUE!</v>
      </c>
      <c r="F6" s="94" t="e">
        <f ca="1">IF(VLOOKUP($A$2,Table1[[Practice no.]:[F]],4,FALSE)="N/A","",VLOOKUP($A$2,Table1[[Practice no.]:[F]],4,FALSE))</f>
        <v>#VALUE!</v>
      </c>
      <c r="G6" s="94" t="e">
        <f ca="1">IF(VLOOKUP($A$2,Table1[[Practice no.]:[A]],5,FALSE)="N/A","",VLOOKUP($A$2,Table1[[Practice no.]:[A]],5,FALSE))</f>
        <v>#VALUE!</v>
      </c>
      <c r="H6" s="94" t="e">
        <f ca="1">IF(VLOOKUP($A$2,Table1[[Practice no.]:[T]],6,FALSE)="N/A","",VLOOKUP($A$2,Table1[[Practice no.]:[T]],6,FALSE))</f>
        <v>#VALUE!</v>
      </c>
      <c r="I6" s="94" t="e">
        <f ca="1">IF(VLOOKUP($A$2,Table1[[Practice no.]:[PI]],7,FALSE)="N/A","",VLOOKUP($A$2,Table1[[Practice no.]:[PI]],7,FALSE))</f>
        <v>#VALUE!</v>
      </c>
      <c r="M6" s="107"/>
    </row>
    <row r="7" spans="1:21" ht="26.85" customHeight="1" thickBot="1">
      <c r="A7" s="294"/>
      <c r="C7" s="326" t="s">
        <v>83</v>
      </c>
      <c r="D7" s="327"/>
      <c r="E7" s="95" t="s">
        <v>84</v>
      </c>
      <c r="F7" s="330" t="s">
        <v>85</v>
      </c>
      <c r="G7" s="331"/>
      <c r="H7" s="95" t="s">
        <v>86</v>
      </c>
      <c r="I7" s="95" t="s">
        <v>87</v>
      </c>
      <c r="M7" s="107"/>
    </row>
    <row r="8" spans="1:21" ht="15" thickBot="1">
      <c r="A8" s="294"/>
      <c r="C8" s="328"/>
      <c r="D8" s="329"/>
      <c r="E8" s="94" t="e">
        <f ca="1">IF(VLOOKUP($A$2,Table1[[Practice no.]:[LR]],8,FALSE)="N/A","",VLOOKUP(A$2,Table1[[Practice no.]:[LR]],8,FALSE))</f>
        <v>#VALUE!</v>
      </c>
      <c r="F8" s="311" t="e">
        <f ca="1">IF(VLOOKUP($A$2,Table1[[Practice no.]:[PH]],9,FALSE)="N/A","",VLOOKUP($A$2,Table1[[Practice no.]:[PH]],9,FALSE))</f>
        <v>#VALUE!</v>
      </c>
      <c r="G8" s="312"/>
      <c r="H8" s="94" t="e">
        <f ca="1">IF(VLOOKUP($A$2,Table1[[Practice no.]:[EH]],10,FALSE)="N/A","",VLOOKUP($A$2,Table1[[Practice no.]:[EH]],10,FALSE))</f>
        <v>#VALUE!</v>
      </c>
      <c r="I8" s="94" t="e">
        <f ca="1">IF(VLOOKUP($A$2,Table1[[Practice no.]:[UR]],11,FALSE)="N/A","",VLOOKUP($A$2,Table1[[Practice no.]:[UR]],11,FALSE))</f>
        <v>#VALUE!</v>
      </c>
      <c r="M8" s="107"/>
    </row>
    <row r="9" spans="1:21" ht="26.85" customHeight="1" thickBot="1">
      <c r="A9" s="294"/>
      <c r="C9" s="332" t="s">
        <v>88</v>
      </c>
      <c r="D9" s="333"/>
      <c r="E9" s="95" t="s">
        <v>89</v>
      </c>
      <c r="F9" s="95" t="s">
        <v>90</v>
      </c>
      <c r="G9" s="330" t="s">
        <v>91</v>
      </c>
      <c r="H9" s="331"/>
      <c r="I9" s="95" t="s">
        <v>92</v>
      </c>
      <c r="M9" s="107"/>
    </row>
    <row r="10" spans="1:21" ht="15" thickBot="1">
      <c r="A10" s="294"/>
      <c r="C10" s="334"/>
      <c r="D10" s="335"/>
      <c r="E10" s="94" t="e">
        <f ca="1">IF(VLOOKUP($A$2,Table1[[Practice no.]:[P]],12,FALSE)="N/A","",VLOOKUP($A$2,Table1[[Practice no.]:[P]],12,FALSE))</f>
        <v>#VALUE!</v>
      </c>
      <c r="F10" s="94" t="e">
        <f ca="1">IF(VLOOKUP($A$2,Table1[[Practice no.]:[D]],13,FALSE)="N/A","",VLOOKUP($A$2,Table1[[Practice no.]:[D]],13,FALSE))</f>
        <v>#VALUE!</v>
      </c>
      <c r="G10" s="313" t="e">
        <f ca="1">IF(VLOOKUP($A$2,Table1[[Practice no.]:[C]],14,FALSE)="N/A","",VLOOKUP($A$2,Table1[[Practice no.]:[C]],14,FALSE))</f>
        <v>#VALUE!</v>
      </c>
      <c r="H10" s="314"/>
      <c r="I10" s="96" t="e">
        <f ca="1">IF(VLOOKUP($A$2,Table1[[Practice no.]:[M]],15,FALSE)="N/A","",VLOOKUP($A$2,Table1[[Practice no.]:[M]],15,FALSE))</f>
        <v>#VALUE!</v>
      </c>
      <c r="M10" s="107"/>
    </row>
    <row r="11" spans="1:21" ht="14.1" customHeight="1" thickBot="1">
      <c r="A11" s="294"/>
      <c r="C11" s="332" t="s">
        <v>93</v>
      </c>
      <c r="D11" s="333"/>
      <c r="E11" s="95" t="s">
        <v>94</v>
      </c>
      <c r="F11" s="330" t="s">
        <v>95</v>
      </c>
      <c r="G11" s="331"/>
      <c r="H11" s="330" t="s">
        <v>96</v>
      </c>
      <c r="I11" s="331"/>
      <c r="M11" s="107"/>
    </row>
    <row r="12" spans="1:21" ht="15" thickBot="1">
      <c r="A12" s="294"/>
      <c r="C12" s="334"/>
      <c r="D12" s="335"/>
      <c r="E12" s="94" t="e">
        <f ca="1">IF(VLOOKUP($A$2,Table1[[Practice no.]:[In]],16,FALSE)="N/A","",VLOOKUP($A$2,Table1[[Practice no.]:[In]],16,FALSE))</f>
        <v>#VALUE!</v>
      </c>
      <c r="F12" s="311" t="e">
        <f ca="1">IF(VLOOKUP($A$2,Table1[[Practice no.]:[Pr]],17,FALSE)="N/A","",VLOOKUP($A$2,Table1[[Practice no.]:[Pr]],17,FALSE))</f>
        <v>#VALUE!</v>
      </c>
      <c r="G12" s="312"/>
      <c r="H12" s="313" t="e">
        <f ca="1">IF(VLOOKUP($A$2,Table1[[Practice no.]:[Tr]],18,FALSE)="N/A","",VLOOKUP($A$2,Table1[[Practice no.]:[Tr]],18,FALSE))</f>
        <v>#VALUE!</v>
      </c>
      <c r="I12" s="314"/>
      <c r="M12" s="107"/>
    </row>
    <row r="13" spans="1:21">
      <c r="A13" s="294"/>
      <c r="B13" s="315"/>
      <c r="C13" s="316"/>
      <c r="D13" s="316"/>
      <c r="E13" s="316"/>
      <c r="F13" s="316"/>
      <c r="G13" s="316"/>
      <c r="H13" s="316"/>
      <c r="I13" s="316"/>
      <c r="J13" s="316"/>
      <c r="K13" s="316"/>
      <c r="L13" s="316"/>
      <c r="M13" s="317"/>
      <c r="N13" s="125"/>
    </row>
    <row r="14" spans="1:21" ht="14.1" thickBot="1">
      <c r="A14" s="279"/>
      <c r="B14" s="288"/>
      <c r="C14" s="289"/>
      <c r="D14" s="289"/>
      <c r="E14" s="289"/>
      <c r="F14" s="289"/>
      <c r="G14" s="289"/>
      <c r="H14" s="289"/>
      <c r="I14" s="289"/>
      <c r="J14" s="289"/>
      <c r="K14" s="289"/>
      <c r="L14" s="289"/>
      <c r="M14" s="290"/>
      <c r="N14" s="125"/>
    </row>
    <row r="15" spans="1:21">
      <c r="A15" s="278" t="s">
        <v>503</v>
      </c>
      <c r="B15" s="97">
        <v>1</v>
      </c>
      <c r="C15" s="97">
        <v>2</v>
      </c>
      <c r="D15" s="97">
        <v>3</v>
      </c>
      <c r="E15" s="98">
        <v>4</v>
      </c>
      <c r="F15" s="98">
        <v>5</v>
      </c>
      <c r="G15" s="98">
        <v>6</v>
      </c>
      <c r="H15" s="99">
        <v>7</v>
      </c>
      <c r="I15" s="99">
        <v>8</v>
      </c>
      <c r="J15" s="99">
        <v>9</v>
      </c>
      <c r="K15" s="100">
        <v>10</v>
      </c>
      <c r="L15" s="100">
        <v>11</v>
      </c>
      <c r="M15" s="100">
        <v>12</v>
      </c>
      <c r="N15" s="137"/>
    </row>
    <row r="16" spans="1:21" ht="17.100000000000001" thickBot="1">
      <c r="A16" s="294"/>
      <c r="B16" s="101" t="s">
        <v>504</v>
      </c>
      <c r="C16" s="101" t="s">
        <v>505</v>
      </c>
      <c r="D16" s="101" t="s">
        <v>506</v>
      </c>
      <c r="E16" s="102" t="s">
        <v>507</v>
      </c>
      <c r="F16" s="102" t="s">
        <v>508</v>
      </c>
      <c r="G16" s="102" t="s">
        <v>509</v>
      </c>
      <c r="H16" s="103" t="s">
        <v>510</v>
      </c>
      <c r="I16" s="103" t="s">
        <v>511</v>
      </c>
      <c r="J16" s="103" t="s">
        <v>512</v>
      </c>
      <c r="K16" s="104" t="s">
        <v>513</v>
      </c>
      <c r="L16" s="104" t="s">
        <v>514</v>
      </c>
      <c r="M16" s="104" t="s">
        <v>515</v>
      </c>
      <c r="N16" s="137"/>
    </row>
    <row r="17" spans="1:14" ht="23.1" customHeight="1" thickBot="1">
      <c r="A17" s="279"/>
      <c r="B17" s="112" t="e">
        <f ca="1">IF(VLOOKUP($A$2,Table1[[Practice no.]:[ 1 C02]],19,FALSE)="N/A","",VLOOKUP(VLOOKUP($A$2,Table1[[Practice no.]:[ 1 C02]],19,FALSE),List!$A$2:$B$3,2,FALSE))</f>
        <v>#VALUE!</v>
      </c>
      <c r="C17" s="112" t="e">
        <f ca="1">IF(VLOOKUP($A$2,Table1[[Practice no.]:[2 Res]],20,FALSE)="N/A","",VLOOKUP(VLOOKUP($A$2,Table1[[Practice no.]:[2 Res]],20,FALSE),List!$A$2:$B$3,2,FALSE))</f>
        <v>#VALUE!</v>
      </c>
      <c r="D17" s="112" t="e">
        <f ca="1">IF(VLOOKUP($A$2,Table1[[Practice no.]:[3 W&amp;L]],21,FALSE)="N/A","",VLOOKUP(VLOOKUP($A$2,Table1[[Practice no.]:[3 W&amp;L]],21,FALSE),List!$A$2:$B$3,2,FALSE))</f>
        <v>#VALUE!</v>
      </c>
      <c r="E17" s="112" t="e">
        <f ca="1">IF(VLOOKUP($A$2,Table1[[Practice no.]:[4 
Pol]],22,FALSE)="N/A","",VLOOKUP(VLOOKUP($A$2,Table1[[Practice no.]:[4 
Pol]],22,FALSE),List!$A$2:$B$3,2,FALSE))</f>
        <v>#VALUE!</v>
      </c>
      <c r="F17" s="112" t="e">
        <f ca="1">IF(VLOOKUP($A$2,Table1[[Practice no.]:[5 QoL]],23,FALSE)="N/A","",VLOOKUP(VLOOKUP($A$2,Table1[[Practice no.]:[5 QoL]],23,FALSE),List!$A$2:$B$3,2,FALSE))</f>
        <v>#VALUE!</v>
      </c>
      <c r="G17" s="112" t="e">
        <f ca="1">IF(VLOOKUP($A$2,Table1[[Practice no.]:[6 
Bio]],24,FALSE)="N/A","",VLOOKUP(VLOOKUP($A$2,Table1[[Practice no.]:[6 
Bio]],24,FALSE),List!$A$2:$B$3,2,FALSE))</f>
        <v>#VALUE!</v>
      </c>
      <c r="H17" s="112" t="e">
        <f ca="1">IF(VLOOKUP($A$2,Table1[[Practice no.]:[7 
Dis]],25,FALSE)="N/A","",VLOOKUP(VLOOKUP($A$2,Table1[[Practice no.]:[7 
Dis]],25,FALSE),List!$A$2:$B$3,2,FALSE))</f>
        <v>#VALUE!</v>
      </c>
      <c r="I17" s="112" t="e">
        <f ca="1">IF(VLOOKUP($A$2,Table1[[Practice no.]:[8 
Mat]],26,FALSE)="N/A","",VLOOKUP(VLOOKUP($A$2,Table1[[Practice no.]:[8 
Mat]],26,FALSE),List!$A$2:$B$3,2,FALSE))</f>
        <v>#VALUE!</v>
      </c>
      <c r="J17" s="112" t="e">
        <f ca="1">IF(VLOOKUP($A$2,Table1[[Practice no.]:[9 
Inc]],27,FALSE)="N/A","",VLOOKUP(VLOOKUP($A$2,Table1[[Practice no.]:[9 
Inc]],27,FALSE),List!$A$2:$B$3,2,FALSE))</f>
        <v>#VALUE!</v>
      </c>
      <c r="K17" s="112" t="e">
        <f ca="1">IF(VLOOKUP($A$2,Table1[[Practice no.]:[10 Con]],28,FALSE)="N/A","",VLOOKUP(VLOOKUP($A$2,Table1[[Practice no.]:[10 Con]],28,FALSE),List!$A$2:$B$3,2,FALSE))</f>
        <v>#VALUE!</v>
      </c>
      <c r="L17" s="112" t="e">
        <f ca="1">IF(VLOOKUP($A$2,Table1[[Practice no.]:[11 Saf]],29,FALSE)="N/A","",VLOOKUP(VLOOKUP($A$2,Table1[[Practice no.]:[11 Saf]],29,FALSE),List!$A$2:$B$3,2,FALSE))</f>
        <v>#VALUE!</v>
      </c>
      <c r="M17" s="112" t="e">
        <f ca="1">IF(VLOOKUP($A$2,Table1[[Practice no.]:[12 Aff]],30,FALSE)="N/A","",VLOOKUP(VLOOKUP($A$2,Table1[[Practice no.]:[12 Aff]],30,FALSE),List!$A$2:$B$3,2,FALSE))</f>
        <v>#VALUE!</v>
      </c>
      <c r="N17" s="138"/>
    </row>
    <row r="18" spans="1:14" ht="344.1" customHeight="1">
      <c r="A18" s="304" t="s">
        <v>516</v>
      </c>
      <c r="B18" s="298" t="s">
        <v>1166</v>
      </c>
      <c r="C18" s="299"/>
      <c r="D18" s="299"/>
      <c r="E18" s="299"/>
      <c r="F18" s="299"/>
      <c r="G18" s="299"/>
      <c r="H18" s="299"/>
      <c r="I18" s="299"/>
      <c r="J18" s="299"/>
      <c r="K18" s="299"/>
      <c r="L18" s="299"/>
      <c r="M18" s="300"/>
      <c r="N18" s="133"/>
    </row>
    <row r="19" spans="1:14" ht="218.85" customHeight="1">
      <c r="A19" s="338"/>
      <c r="B19" s="402"/>
      <c r="C19" s="403"/>
      <c r="D19" s="403"/>
      <c r="E19" s="403"/>
      <c r="F19" s="403"/>
      <c r="G19" s="403"/>
      <c r="H19" s="403"/>
      <c r="I19" s="403"/>
      <c r="J19" s="403"/>
      <c r="K19" s="403"/>
      <c r="L19" s="403"/>
      <c r="M19" s="404"/>
      <c r="N19" s="133"/>
    </row>
    <row r="20" spans="1:14" ht="258.75" customHeight="1">
      <c r="A20" s="338"/>
      <c r="B20" s="202"/>
      <c r="C20" s="133"/>
      <c r="D20" s="403" t="s">
        <v>1167</v>
      </c>
      <c r="E20" s="403"/>
      <c r="F20" s="403"/>
      <c r="G20" s="403"/>
      <c r="H20" s="133"/>
      <c r="I20" s="133"/>
      <c r="J20" s="403" t="s">
        <v>1168</v>
      </c>
      <c r="K20" s="403"/>
      <c r="L20" s="403"/>
      <c r="M20" s="404"/>
      <c r="N20" s="133"/>
    </row>
    <row r="21" spans="1:14" ht="194.1" customHeight="1">
      <c r="A21" s="338"/>
      <c r="B21" s="202"/>
      <c r="C21" s="133"/>
      <c r="D21" s="403" t="s">
        <v>1169</v>
      </c>
      <c r="E21" s="403"/>
      <c r="F21" s="403"/>
      <c r="G21" s="403"/>
      <c r="H21" s="133"/>
      <c r="I21" s="133"/>
      <c r="J21" s="403" t="s">
        <v>1170</v>
      </c>
      <c r="K21" s="403"/>
      <c r="L21" s="403"/>
      <c r="M21" s="404"/>
      <c r="N21" s="133"/>
    </row>
    <row r="22" spans="1:14" ht="134.1" customHeight="1" thickBot="1">
      <c r="A22" s="305"/>
      <c r="B22" s="202"/>
      <c r="C22" s="133"/>
      <c r="D22" s="403" t="s">
        <v>1171</v>
      </c>
      <c r="E22" s="403"/>
      <c r="F22" s="403"/>
      <c r="G22" s="403"/>
      <c r="H22" s="133"/>
      <c r="I22" s="133"/>
      <c r="J22" s="133"/>
      <c r="K22" s="133"/>
      <c r="L22" s="133"/>
      <c r="M22" s="203"/>
      <c r="N22" s="133"/>
    </row>
    <row r="23" spans="1:14" ht="203.1" customHeight="1">
      <c r="A23" s="304" t="s">
        <v>518</v>
      </c>
      <c r="B23" s="120"/>
      <c r="C23" s="121"/>
      <c r="D23" s="121"/>
      <c r="E23" s="121"/>
      <c r="F23" s="121"/>
      <c r="G23" s="121"/>
      <c r="H23" s="121"/>
      <c r="I23" s="121"/>
      <c r="J23" s="121"/>
      <c r="K23" s="121"/>
      <c r="L23" s="121"/>
      <c r="M23" s="124"/>
      <c r="N23" s="134"/>
    </row>
    <row r="24" spans="1:14" ht="46.35" customHeight="1">
      <c r="A24" s="338"/>
      <c r="B24" s="390" t="s">
        <v>1172</v>
      </c>
      <c r="C24" s="388"/>
      <c r="D24" s="388"/>
      <c r="E24" s="388"/>
      <c r="F24" s="388"/>
      <c r="G24" s="177"/>
      <c r="H24" s="388" t="s">
        <v>1173</v>
      </c>
      <c r="I24" s="388"/>
      <c r="J24" s="388"/>
      <c r="K24" s="388"/>
      <c r="L24" s="388"/>
      <c r="M24" s="178"/>
      <c r="N24" s="127"/>
    </row>
    <row r="25" spans="1:14" ht="136.35" customHeight="1">
      <c r="A25" s="338"/>
      <c r="B25" s="336"/>
      <c r="C25" s="337"/>
      <c r="D25" s="337"/>
      <c r="E25" s="337"/>
      <c r="F25" s="337"/>
      <c r="G25" s="337"/>
      <c r="H25" s="119"/>
      <c r="J25" s="122"/>
      <c r="K25" s="116"/>
      <c r="L25" s="116"/>
      <c r="M25" s="117"/>
      <c r="N25" s="116"/>
    </row>
    <row r="26" spans="1:14" ht="32.1" customHeight="1">
      <c r="A26" s="338"/>
      <c r="B26" s="336" t="s">
        <v>1174</v>
      </c>
      <c r="C26" s="337"/>
      <c r="D26" s="337"/>
      <c r="E26" s="337"/>
      <c r="F26" s="337"/>
      <c r="G26" s="122"/>
      <c r="H26" s="337" t="s">
        <v>1175</v>
      </c>
      <c r="I26" s="337"/>
      <c r="J26" s="337"/>
      <c r="K26" s="337"/>
      <c r="L26" s="337"/>
      <c r="M26" s="123"/>
      <c r="N26" s="116"/>
    </row>
    <row r="27" spans="1:14">
      <c r="A27" s="338"/>
      <c r="B27" s="119"/>
      <c r="D27" s="119"/>
      <c r="E27" s="119"/>
      <c r="F27" s="119"/>
      <c r="G27" s="119"/>
      <c r="H27" s="119"/>
      <c r="I27" s="119"/>
      <c r="J27" s="122"/>
      <c r="K27" s="116"/>
      <c r="L27" s="116"/>
      <c r="M27" s="117"/>
      <c r="N27" s="116"/>
    </row>
    <row r="28" spans="1:14" ht="14.1" thickBot="1">
      <c r="A28" s="305"/>
      <c r="B28" s="339"/>
      <c r="C28" s="340"/>
      <c r="D28" s="340"/>
      <c r="E28" s="340"/>
      <c r="F28" s="340"/>
      <c r="G28" s="340"/>
      <c r="H28" s="340"/>
      <c r="I28" s="340"/>
      <c r="J28" s="340"/>
      <c r="K28" s="340"/>
      <c r="L28" s="340"/>
      <c r="M28" s="176"/>
      <c r="N28" s="119"/>
    </row>
    <row r="29" spans="1:14" ht="8.85" customHeight="1" thickBot="1">
      <c r="A29" s="278" t="s">
        <v>57</v>
      </c>
      <c r="B29" s="295"/>
      <c r="C29" s="296"/>
      <c r="D29" s="296"/>
      <c r="E29" s="296"/>
      <c r="F29" s="296"/>
      <c r="G29" s="296"/>
      <c r="H29" s="296"/>
      <c r="I29" s="296"/>
      <c r="J29" s="296"/>
      <c r="K29" s="296"/>
      <c r="L29" s="296"/>
      <c r="M29" s="297"/>
      <c r="N29" s="125"/>
    </row>
    <row r="30" spans="1:14" ht="32.1" customHeight="1" thickBot="1">
      <c r="A30" s="294"/>
      <c r="C30" s="286" t="s">
        <v>42</v>
      </c>
      <c r="D30" s="287"/>
      <c r="E30" s="105" t="e">
        <f ca="1">IF(VLOOKUP($A$2,Table1[[Practice no.]:[1]],31,FALSE)="N/A","",VLOOKUP($A$2,Table1[[Practice no.]:[1]],31,FALSE))</f>
        <v>#VALUE!</v>
      </c>
      <c r="F30" s="286" t="s">
        <v>520</v>
      </c>
      <c r="G30" s="287"/>
      <c r="H30" s="105" t="e">
        <f ca="1">IF(VLOOKUP($A$2,Table1[[Practice no.]:[7]],37,FALSE)="N/A","",VLOOKUP($A$2,Table1[[Practice no.]:[7]],37,FALSE))</f>
        <v>#VALUE!</v>
      </c>
      <c r="M30" s="107"/>
    </row>
    <row r="31" spans="1:14" ht="32.1" customHeight="1" thickBot="1">
      <c r="A31" s="294"/>
      <c r="C31" s="286" t="s">
        <v>44</v>
      </c>
      <c r="D31" s="287"/>
      <c r="E31" s="105" t="e">
        <f ca="1">IF(VLOOKUP($A$2,Table1[[Practice no.]:[2]],32,FALSE)="N/A","",VLOOKUP($A$2,Table1[[Practice no.]:[2]],32,FALSE))</f>
        <v>#VALUE!</v>
      </c>
      <c r="F31" s="286" t="s">
        <v>45</v>
      </c>
      <c r="G31" s="287"/>
      <c r="H31" s="105" t="e">
        <f ca="1">IF(VLOOKUP($A$2,Table1[[Practice no.]:[8]],38,FALSE)="N/A","",VLOOKUP($A$2,Table1[[Practice no.]:[8]],38,FALSE))</f>
        <v>#VALUE!</v>
      </c>
      <c r="M31" s="107"/>
    </row>
    <row r="32" spans="1:14" ht="32.1" customHeight="1" thickBot="1">
      <c r="A32" s="294"/>
      <c r="C32" s="286" t="s">
        <v>46</v>
      </c>
      <c r="D32" s="287"/>
      <c r="E32" s="105" t="e">
        <f ca="1">IF(VLOOKUP($A$2,Table1[[Practice no.]:[3]],33,FALSE)="N/A","",VLOOKUP($A$2,Table1[[Practice no.]:[3]],33,FALSE))</f>
        <v>#VALUE!</v>
      </c>
      <c r="F32" s="286" t="s">
        <v>47</v>
      </c>
      <c r="G32" s="287"/>
      <c r="H32" s="105" t="e">
        <f ca="1">IF(VLOOKUP($A$2,Table1[[Practice no.]:[9]],39,FALSE)="N/A","",VLOOKUP($A$2,Table1[[Practice no.]:[9]],39,FALSE))</f>
        <v>#VALUE!</v>
      </c>
      <c r="M32" s="107"/>
    </row>
    <row r="33" spans="1:14" ht="32.1" customHeight="1" thickBot="1">
      <c r="A33" s="294"/>
      <c r="C33" s="286" t="s">
        <v>48</v>
      </c>
      <c r="D33" s="287"/>
      <c r="E33" s="105" t="e">
        <f ca="1">IF(VLOOKUP($A$2,Table1[[Practice no.]:[4]],34,FALSE)="N/A","",VLOOKUP($A$2,Table1[[Practice no.]:[4]],34,FALSE))</f>
        <v>#VALUE!</v>
      </c>
      <c r="F33" s="286" t="s">
        <v>49</v>
      </c>
      <c r="G33" s="287"/>
      <c r="H33" s="105" t="e">
        <f ca="1">IF(VLOOKUP($A$2,Table1[[Practice no.]:[10]],40,FALSE)="N/A","",VLOOKUP($A$2,Table1[[Practice no.]:[10]],40,FALSE))</f>
        <v>#VALUE!</v>
      </c>
      <c r="M33" s="107"/>
    </row>
    <row r="34" spans="1:14" ht="32.1" customHeight="1" thickBot="1">
      <c r="A34" s="294"/>
      <c r="C34" s="286" t="s">
        <v>50</v>
      </c>
      <c r="D34" s="287"/>
      <c r="E34" s="105" t="e">
        <f ca="1">IF(VLOOKUP($A$2,Table1[[Practice no.]:[5]],35,FALSE)="N/A","",VLOOKUP($A$2,Table1[[Practice no.]:[5]],35,FALSE))</f>
        <v>#VALUE!</v>
      </c>
      <c r="F34" s="286" t="s">
        <v>51</v>
      </c>
      <c r="G34" s="287"/>
      <c r="H34" s="105" t="e">
        <f ca="1">IF(VLOOKUP($A$2,Table1[[Practice no.]:[11]],41,FALSE)="N/A","",VLOOKUP($A$2,Table1[[Practice no.]:[11]],41,FALSE))</f>
        <v>#VALUE!</v>
      </c>
      <c r="M34" s="107"/>
    </row>
    <row r="35" spans="1:14" ht="32.1" customHeight="1" thickBot="1">
      <c r="A35" s="294"/>
      <c r="C35" s="286" t="s">
        <v>52</v>
      </c>
      <c r="D35" s="287"/>
      <c r="E35" s="105" t="e">
        <f ca="1">IF(VLOOKUP($A$2,Table1[[Practice no.]:[6]],36,FALSE)="N/A","",VLOOKUP($A$2,Table1[[Practice no.]:[6]],36,FALSE))</f>
        <v>#VALUE!</v>
      </c>
      <c r="F35" s="286" t="s">
        <v>53</v>
      </c>
      <c r="G35" s="287"/>
      <c r="H35" s="105" t="e">
        <f ca="1">IF(VLOOKUP($A$2,Table1[[Practice no.]:[12]],42,FALSE)="N/A","",VLOOKUP($A$2,Table1[[Practice no.]:[12]],42,FALSE))</f>
        <v>#VALUE!</v>
      </c>
      <c r="M35" s="107"/>
    </row>
    <row r="36" spans="1:14" ht="14.1" thickBot="1">
      <c r="A36" s="279"/>
      <c r="B36" s="288"/>
      <c r="C36" s="289"/>
      <c r="D36" s="289"/>
      <c r="E36" s="289"/>
      <c r="F36" s="289"/>
      <c r="G36" s="289"/>
      <c r="H36" s="289"/>
      <c r="I36" s="289"/>
      <c r="J36" s="289"/>
      <c r="K36" s="289"/>
      <c r="L36" s="289"/>
      <c r="M36" s="290"/>
      <c r="N36" s="125"/>
    </row>
    <row r="37" spans="1:14" ht="408.75" customHeight="1" thickBot="1">
      <c r="A37" s="92" t="s">
        <v>521</v>
      </c>
      <c r="B37" s="291" t="s">
        <v>1176</v>
      </c>
      <c r="C37" s="292"/>
      <c r="D37" s="292"/>
      <c r="E37" s="292"/>
      <c r="F37" s="292"/>
      <c r="G37" s="292"/>
      <c r="H37" s="292"/>
      <c r="I37" s="292"/>
      <c r="J37" s="292"/>
      <c r="K37" s="292"/>
      <c r="L37" s="292"/>
      <c r="M37" s="293"/>
      <c r="N37" s="122"/>
    </row>
    <row r="38" spans="1:14" ht="80.849999999999994" customHeight="1">
      <c r="A38" s="278" t="s">
        <v>523</v>
      </c>
      <c r="B38" s="394" t="s">
        <v>1177</v>
      </c>
      <c r="C38" s="362"/>
      <c r="D38" s="362"/>
      <c r="E38" s="362"/>
      <c r="F38" s="362"/>
      <c r="G38" s="362"/>
      <c r="H38" s="362"/>
      <c r="I38" s="362"/>
      <c r="J38" s="362"/>
      <c r="K38" s="362"/>
      <c r="L38" s="362"/>
      <c r="M38" s="363"/>
      <c r="N38" s="133"/>
    </row>
    <row r="39" spans="1:14" ht="224.85" customHeight="1" thickBot="1">
      <c r="A39" s="279"/>
      <c r="B39" s="364"/>
      <c r="C39" s="365"/>
      <c r="D39" s="365"/>
      <c r="E39" s="365"/>
      <c r="F39" s="365"/>
      <c r="G39" s="365"/>
      <c r="H39" s="365"/>
      <c r="I39" s="365"/>
      <c r="J39" s="365"/>
      <c r="K39" s="365"/>
      <c r="L39" s="365"/>
      <c r="M39" s="366"/>
      <c r="N39" s="133"/>
    </row>
  </sheetData>
  <sheetProtection sheet="1" objects="1" scenarios="1"/>
  <mergeCells count="54">
    <mergeCell ref="B36:M36"/>
    <mergeCell ref="B37:M37"/>
    <mergeCell ref="B29:M29"/>
    <mergeCell ref="C30:D30"/>
    <mergeCell ref="F30:G30"/>
    <mergeCell ref="C31:D31"/>
    <mergeCell ref="F31:G31"/>
    <mergeCell ref="C32:D32"/>
    <mergeCell ref="A38:A39"/>
    <mergeCell ref="B38:M39"/>
    <mergeCell ref="D20:G20"/>
    <mergeCell ref="J20:M20"/>
    <mergeCell ref="D21:G21"/>
    <mergeCell ref="F32:G32"/>
    <mergeCell ref="C33:D33"/>
    <mergeCell ref="F33:G33"/>
    <mergeCell ref="C34:D34"/>
    <mergeCell ref="F34:G34"/>
    <mergeCell ref="C35:D35"/>
    <mergeCell ref="F35:G35"/>
    <mergeCell ref="H26:L26"/>
    <mergeCell ref="B28:G28"/>
    <mergeCell ref="H28:L28"/>
    <mergeCell ref="A29:A36"/>
    <mergeCell ref="B18:M19"/>
    <mergeCell ref="A23:A28"/>
    <mergeCell ref="B24:F24"/>
    <mergeCell ref="H24:L24"/>
    <mergeCell ref="B25:G25"/>
    <mergeCell ref="B26:F26"/>
    <mergeCell ref="J21:M21"/>
    <mergeCell ref="D22:G22"/>
    <mergeCell ref="A18:A22"/>
    <mergeCell ref="F12:G12"/>
    <mergeCell ref="H12:I12"/>
    <mergeCell ref="B13:M13"/>
    <mergeCell ref="B14:M14"/>
    <mergeCell ref="A15:A17"/>
    <mergeCell ref="B2:M2"/>
    <mergeCell ref="O2:Q2"/>
    <mergeCell ref="S2:U2"/>
    <mergeCell ref="B3:M3"/>
    <mergeCell ref="A4:A14"/>
    <mergeCell ref="B4:M4"/>
    <mergeCell ref="C5:D6"/>
    <mergeCell ref="C7:D8"/>
    <mergeCell ref="F7:G7"/>
    <mergeCell ref="F8:G8"/>
    <mergeCell ref="C9:D10"/>
    <mergeCell ref="G9:H9"/>
    <mergeCell ref="G10:H10"/>
    <mergeCell ref="C11:D12"/>
    <mergeCell ref="F11:G11"/>
    <mergeCell ref="H11:I11"/>
  </mergeCells>
  <pageMargins left="0.7" right="0.7" top="0.75" bottom="0.75" header="0.3" footer="0.3"/>
  <headerFooter>
    <oddFooter>&amp;C_x000D_&amp;1#&amp;"Calibri"&amp;8&amp;K000000 INTERNAL. This information is accessible to ADB Management and staff. It may be shared outside ADB with appropriate permission.</oddFooter>
  </headerFooter>
  <drawing r:id="rId1"/>
</worksheet>
</file>

<file path=xl/worksheets/sheet1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60975F9-FE30-48EE-9EAD-09A1F5F7EEA2}">
  <sheetPr codeName="Sheet125"/>
  <dimension ref="A1:U36"/>
  <sheetViews>
    <sheetView zoomScale="70" zoomScaleNormal="70" workbookViewId="0">
      <pane ySplit="2" topLeftCell="A28" activePane="bottomLeft" state="frozen"/>
      <selection pane="bottomLeft" activeCell="A2" sqref="A2"/>
      <selection activeCell="A2" sqref="A2"/>
    </sheetView>
  </sheetViews>
  <sheetFormatPr defaultColWidth="8.85546875" defaultRowHeight="12.95"/>
  <cols>
    <col min="1" max="1" width="15.28515625" style="106" customWidth="1"/>
    <col min="2" max="13" width="11.85546875" style="106" customWidth="1"/>
    <col min="14" max="14" width="5.140625" style="106" customWidth="1"/>
    <col min="15" max="16" width="8.85546875" style="106"/>
    <col min="17" max="17" width="8.85546875" style="106" customWidth="1"/>
    <col min="18" max="18" width="2.28515625" style="106" customWidth="1"/>
    <col min="19" max="16384" width="8.85546875" style="106"/>
  </cols>
  <sheetData>
    <row r="1" spans="1:21" ht="14.1" thickBot="1"/>
    <row r="2" spans="1:21" ht="32.1" customHeight="1" thickBot="1">
      <c r="A2" s="89" t="e" cm="1">
        <f t="array" aca="1" ref="A2" ca="1">MID(CELL("filename",A2),FIND("]",CELL("filename",A2))+1,255)</f>
        <v>#VALUE!</v>
      </c>
      <c r="B2" s="318" t="e">
        <f ca="1">IF(VLOOKUP(A2,'Raw Data'!C6:D154,2,FALSE)="","",VLOOKUP(A2,'Raw Data'!C6:D154,2,FALSE))</f>
        <v>#VALUE!</v>
      </c>
      <c r="C2" s="319"/>
      <c r="D2" s="319"/>
      <c r="E2" s="319"/>
      <c r="F2" s="319"/>
      <c r="G2" s="319"/>
      <c r="H2" s="319"/>
      <c r="I2" s="319"/>
      <c r="J2" s="319"/>
      <c r="K2" s="319"/>
      <c r="L2" s="319"/>
      <c r="M2" s="320"/>
      <c r="N2" s="136"/>
      <c r="O2" s="386" t="str">
        <f>HYPERLINK("#'National level'!A15","Back to National level sheet")</f>
        <v>Back to National level sheet</v>
      </c>
      <c r="P2" s="321"/>
      <c r="Q2" s="321"/>
      <c r="S2" s="387" t="str">
        <f>HYPERLINK("#'Project level'!A21","Back to Project level sheet")</f>
        <v>Back to Project level sheet</v>
      </c>
      <c r="T2" s="387"/>
      <c r="U2" s="387"/>
    </row>
    <row r="3" spans="1:21" ht="218.85" customHeight="1" thickBot="1">
      <c r="A3" s="90" t="s">
        <v>500</v>
      </c>
      <c r="B3" s="323" t="s">
        <v>1178</v>
      </c>
      <c r="C3" s="324"/>
      <c r="D3" s="324"/>
      <c r="E3" s="324"/>
      <c r="F3" s="324"/>
      <c r="G3" s="324"/>
      <c r="H3" s="324"/>
      <c r="I3" s="324"/>
      <c r="J3" s="324"/>
      <c r="K3" s="324"/>
      <c r="L3" s="324"/>
      <c r="M3" s="325"/>
      <c r="N3" s="122"/>
    </row>
    <row r="4" spans="1:21" ht="14.1" thickBot="1">
      <c r="A4" s="278" t="s">
        <v>502</v>
      </c>
      <c r="B4" s="295"/>
      <c r="C4" s="296"/>
      <c r="D4" s="296"/>
      <c r="E4" s="296"/>
      <c r="F4" s="296"/>
      <c r="G4" s="296"/>
      <c r="H4" s="296"/>
      <c r="I4" s="296"/>
      <c r="J4" s="296"/>
      <c r="K4" s="296"/>
      <c r="L4" s="296"/>
      <c r="M4" s="297"/>
      <c r="N4" s="125"/>
    </row>
    <row r="5" spans="1:21" ht="26.85" customHeight="1" thickBot="1">
      <c r="A5" s="294"/>
      <c r="C5" s="326" t="s">
        <v>77</v>
      </c>
      <c r="D5" s="327"/>
      <c r="E5" s="93" t="s">
        <v>78</v>
      </c>
      <c r="F5" s="93" t="s">
        <v>79</v>
      </c>
      <c r="G5" s="93" t="s">
        <v>80</v>
      </c>
      <c r="H5" s="93" t="s">
        <v>81</v>
      </c>
      <c r="I5" s="93" t="s">
        <v>82</v>
      </c>
      <c r="M5" s="107"/>
    </row>
    <row r="6" spans="1:21" ht="15" thickBot="1">
      <c r="A6" s="294"/>
      <c r="C6" s="328"/>
      <c r="D6" s="329"/>
      <c r="E6" s="94" t="e">
        <f ca="1">IF(VLOOKUP($A$2,Table1[[Practice no.]:[Mt]],3,FALSE)="N/A","",VLOOKUP($A$2,Table1[[Practice no.]:[Mt]],3,FALSE))</f>
        <v>#VALUE!</v>
      </c>
      <c r="F6" s="94" t="e">
        <f ca="1">IF(VLOOKUP($A$2,Table1[[Practice no.]:[F]],4,FALSE)="N/A","",VLOOKUP($A$2,Table1[[Practice no.]:[F]],4,FALSE))</f>
        <v>#VALUE!</v>
      </c>
      <c r="G6" s="94" t="e">
        <f ca="1">IF(VLOOKUP($A$2,Table1[[Practice no.]:[A]],5,FALSE)="N/A","",VLOOKUP($A$2,Table1[[Practice no.]:[A]],5,FALSE))</f>
        <v>#VALUE!</v>
      </c>
      <c r="H6" s="94" t="e">
        <f ca="1">IF(VLOOKUP($A$2,Table1[[Practice no.]:[T]],6,FALSE)="N/A","",VLOOKUP($A$2,Table1[[Practice no.]:[T]],6,FALSE))</f>
        <v>#VALUE!</v>
      </c>
      <c r="I6" s="94" t="e">
        <f ca="1">IF(VLOOKUP($A$2,Table1[[Practice no.]:[PI]],7,FALSE)="N/A","",VLOOKUP($A$2,Table1[[Practice no.]:[PI]],7,FALSE))</f>
        <v>#VALUE!</v>
      </c>
      <c r="M6" s="107"/>
    </row>
    <row r="7" spans="1:21" ht="26.85" customHeight="1" thickBot="1">
      <c r="A7" s="294"/>
      <c r="C7" s="326" t="s">
        <v>83</v>
      </c>
      <c r="D7" s="327"/>
      <c r="E7" s="95" t="s">
        <v>84</v>
      </c>
      <c r="F7" s="330" t="s">
        <v>85</v>
      </c>
      <c r="G7" s="331"/>
      <c r="H7" s="95" t="s">
        <v>86</v>
      </c>
      <c r="I7" s="95" t="s">
        <v>87</v>
      </c>
      <c r="M7" s="107"/>
    </row>
    <row r="8" spans="1:21" ht="15" thickBot="1">
      <c r="A8" s="294"/>
      <c r="C8" s="328"/>
      <c r="D8" s="329"/>
      <c r="E8" s="94" t="e">
        <f ca="1">IF(VLOOKUP($A$2,Table1[[Practice no.]:[LR]],8,FALSE)="N/A","",VLOOKUP(A$2,Table1[[Practice no.]:[LR]],8,FALSE))</f>
        <v>#VALUE!</v>
      </c>
      <c r="F8" s="311" t="e">
        <f ca="1">IF(VLOOKUP($A$2,Table1[[Practice no.]:[PH]],9,FALSE)="N/A","",VLOOKUP($A$2,Table1[[Practice no.]:[PH]],9,FALSE))</f>
        <v>#VALUE!</v>
      </c>
      <c r="G8" s="312"/>
      <c r="H8" s="94" t="e">
        <f ca="1">IF(VLOOKUP($A$2,Table1[[Practice no.]:[EH]],10,FALSE)="N/A","",VLOOKUP($A$2,Table1[[Practice no.]:[EH]],10,FALSE))</f>
        <v>#VALUE!</v>
      </c>
      <c r="I8" s="94" t="e">
        <f ca="1">IF(VLOOKUP($A$2,Table1[[Practice no.]:[UR]],11,FALSE)="N/A","",VLOOKUP($A$2,Table1[[Practice no.]:[UR]],11,FALSE))</f>
        <v>#VALUE!</v>
      </c>
      <c r="M8" s="107"/>
    </row>
    <row r="9" spans="1:21" ht="26.85" customHeight="1" thickBot="1">
      <c r="A9" s="294"/>
      <c r="C9" s="332" t="s">
        <v>88</v>
      </c>
      <c r="D9" s="333"/>
      <c r="E9" s="95" t="s">
        <v>89</v>
      </c>
      <c r="F9" s="95" t="s">
        <v>90</v>
      </c>
      <c r="G9" s="330" t="s">
        <v>91</v>
      </c>
      <c r="H9" s="331"/>
      <c r="I9" s="95" t="s">
        <v>92</v>
      </c>
      <c r="M9" s="107"/>
    </row>
    <row r="10" spans="1:21" ht="15" thickBot="1">
      <c r="A10" s="294"/>
      <c r="C10" s="334"/>
      <c r="D10" s="335"/>
      <c r="E10" s="94" t="e">
        <f ca="1">IF(VLOOKUP($A$2,Table1[[Practice no.]:[P]],12,FALSE)="N/A","",VLOOKUP($A$2,Table1[[Practice no.]:[P]],12,FALSE))</f>
        <v>#VALUE!</v>
      </c>
      <c r="F10" s="94" t="e">
        <f ca="1">IF(VLOOKUP($A$2,Table1[[Practice no.]:[D]],13,FALSE)="N/A","",VLOOKUP($A$2,Table1[[Practice no.]:[D]],13,FALSE))</f>
        <v>#VALUE!</v>
      </c>
      <c r="G10" s="313" t="e">
        <f ca="1">IF(VLOOKUP($A$2,Table1[[Practice no.]:[C]],14,FALSE)="N/A","",VLOOKUP($A$2,Table1[[Practice no.]:[C]],14,FALSE))</f>
        <v>#VALUE!</v>
      </c>
      <c r="H10" s="314"/>
      <c r="I10" s="96" t="e">
        <f ca="1">IF(VLOOKUP($A$2,Table1[[Practice no.]:[M]],15,FALSE)="N/A","",VLOOKUP($A$2,Table1[[Practice no.]:[M]],15,FALSE))</f>
        <v>#VALUE!</v>
      </c>
      <c r="M10" s="107"/>
    </row>
    <row r="11" spans="1:21" ht="14.1" customHeight="1" thickBot="1">
      <c r="A11" s="294"/>
      <c r="C11" s="332" t="s">
        <v>93</v>
      </c>
      <c r="D11" s="333"/>
      <c r="E11" s="95" t="s">
        <v>94</v>
      </c>
      <c r="F11" s="330" t="s">
        <v>95</v>
      </c>
      <c r="G11" s="331"/>
      <c r="H11" s="330" t="s">
        <v>96</v>
      </c>
      <c r="I11" s="331"/>
      <c r="M11" s="107"/>
    </row>
    <row r="12" spans="1:21" ht="15" thickBot="1">
      <c r="A12" s="294"/>
      <c r="C12" s="334"/>
      <c r="D12" s="335"/>
      <c r="E12" s="94" t="e">
        <f ca="1">IF(VLOOKUP($A$2,Table1[[Practice no.]:[In]],16,FALSE)="N/A","",VLOOKUP($A$2,Table1[[Practice no.]:[In]],16,FALSE))</f>
        <v>#VALUE!</v>
      </c>
      <c r="F12" s="311" t="e">
        <f ca="1">IF(VLOOKUP($A$2,Table1[[Practice no.]:[Pr]],17,FALSE)="N/A","",VLOOKUP($A$2,Table1[[Practice no.]:[Pr]],17,FALSE))</f>
        <v>#VALUE!</v>
      </c>
      <c r="G12" s="312"/>
      <c r="H12" s="313" t="e">
        <f ca="1">IF(VLOOKUP($A$2,Table1[[Practice no.]:[Tr]],18,FALSE)="N/A","",VLOOKUP($A$2,Table1[[Practice no.]:[Tr]],18,FALSE))</f>
        <v>#VALUE!</v>
      </c>
      <c r="I12" s="314"/>
      <c r="M12" s="107"/>
    </row>
    <row r="13" spans="1:21">
      <c r="A13" s="294"/>
      <c r="B13" s="315"/>
      <c r="C13" s="316"/>
      <c r="D13" s="316"/>
      <c r="E13" s="316"/>
      <c r="F13" s="316"/>
      <c r="G13" s="316"/>
      <c r="H13" s="316"/>
      <c r="I13" s="316"/>
      <c r="J13" s="316"/>
      <c r="K13" s="316"/>
      <c r="L13" s="316"/>
      <c r="M13" s="317"/>
      <c r="N13" s="125"/>
    </row>
    <row r="14" spans="1:21" ht="14.1" thickBot="1">
      <c r="A14" s="279"/>
      <c r="B14" s="288"/>
      <c r="C14" s="289"/>
      <c r="D14" s="289"/>
      <c r="E14" s="289"/>
      <c r="F14" s="289"/>
      <c r="G14" s="289"/>
      <c r="H14" s="289"/>
      <c r="I14" s="289"/>
      <c r="J14" s="289"/>
      <c r="K14" s="289"/>
      <c r="L14" s="289"/>
      <c r="M14" s="290"/>
      <c r="N14" s="125"/>
    </row>
    <row r="15" spans="1:21">
      <c r="A15" s="278" t="s">
        <v>503</v>
      </c>
      <c r="B15" s="97">
        <v>1</v>
      </c>
      <c r="C15" s="97">
        <v>2</v>
      </c>
      <c r="D15" s="97">
        <v>3</v>
      </c>
      <c r="E15" s="98">
        <v>4</v>
      </c>
      <c r="F15" s="98">
        <v>5</v>
      </c>
      <c r="G15" s="98">
        <v>6</v>
      </c>
      <c r="H15" s="99">
        <v>7</v>
      </c>
      <c r="I15" s="99">
        <v>8</v>
      </c>
      <c r="J15" s="99">
        <v>9</v>
      </c>
      <c r="K15" s="100">
        <v>10</v>
      </c>
      <c r="L15" s="100">
        <v>11</v>
      </c>
      <c r="M15" s="100">
        <v>12</v>
      </c>
      <c r="N15" s="137"/>
    </row>
    <row r="16" spans="1:21" ht="17.100000000000001" thickBot="1">
      <c r="A16" s="294"/>
      <c r="B16" s="101" t="s">
        <v>504</v>
      </c>
      <c r="C16" s="101" t="s">
        <v>505</v>
      </c>
      <c r="D16" s="101" t="s">
        <v>506</v>
      </c>
      <c r="E16" s="102" t="s">
        <v>507</v>
      </c>
      <c r="F16" s="102" t="s">
        <v>508</v>
      </c>
      <c r="G16" s="102" t="s">
        <v>509</v>
      </c>
      <c r="H16" s="103" t="s">
        <v>510</v>
      </c>
      <c r="I16" s="103" t="s">
        <v>511</v>
      </c>
      <c r="J16" s="103" t="s">
        <v>512</v>
      </c>
      <c r="K16" s="104" t="s">
        <v>513</v>
      </c>
      <c r="L16" s="104" t="s">
        <v>514</v>
      </c>
      <c r="M16" s="104" t="s">
        <v>515</v>
      </c>
      <c r="N16" s="137"/>
    </row>
    <row r="17" spans="1:14" ht="23.1" customHeight="1" thickBot="1">
      <c r="A17" s="279"/>
      <c r="B17" s="112" t="e">
        <f ca="1">IF(VLOOKUP($A$2,Table1[[Practice no.]:[ 1 C02]],19,FALSE)="N/A","",VLOOKUP(VLOOKUP($A$2,Table1[[Practice no.]:[ 1 C02]],19,FALSE),List!$A$2:$B$3,2,FALSE))</f>
        <v>#VALUE!</v>
      </c>
      <c r="C17" s="112" t="e">
        <f ca="1">IF(VLOOKUP($A$2,Table1[[Practice no.]:[2 Res]],20,FALSE)="N/A","",VLOOKUP(VLOOKUP($A$2,Table1[[Practice no.]:[2 Res]],20,FALSE),List!$A$2:$B$3,2,FALSE))</f>
        <v>#VALUE!</v>
      </c>
      <c r="D17" s="112" t="e">
        <f ca="1">IF(VLOOKUP($A$2,Table1[[Practice no.]:[3 W&amp;L]],21,FALSE)="N/A","",VLOOKUP(VLOOKUP($A$2,Table1[[Practice no.]:[3 W&amp;L]],21,FALSE),List!$A$2:$B$3,2,FALSE))</f>
        <v>#VALUE!</v>
      </c>
      <c r="E17" s="112" t="e">
        <f ca="1">IF(VLOOKUP($A$2,Table1[[Practice no.]:[4 
Pol]],22,FALSE)="N/A","",VLOOKUP(VLOOKUP($A$2,Table1[[Practice no.]:[4 
Pol]],22,FALSE),List!$A$2:$B$3,2,FALSE))</f>
        <v>#VALUE!</v>
      </c>
      <c r="F17" s="112" t="e">
        <f ca="1">IF(VLOOKUP($A$2,Table1[[Practice no.]:[5 QoL]],23,FALSE)="N/A","",VLOOKUP(VLOOKUP($A$2,Table1[[Practice no.]:[5 QoL]],23,FALSE),List!$A$2:$B$3,2,FALSE))</f>
        <v>#VALUE!</v>
      </c>
      <c r="G17" s="112" t="e">
        <f ca="1">IF(VLOOKUP($A$2,Table1[[Practice no.]:[6 
Bio]],24,FALSE)="N/A","",VLOOKUP(VLOOKUP($A$2,Table1[[Practice no.]:[6 
Bio]],24,FALSE),List!$A$2:$B$3,2,FALSE))</f>
        <v>#VALUE!</v>
      </c>
      <c r="H17" s="112" t="e">
        <f ca="1">IF(VLOOKUP($A$2,Table1[[Practice no.]:[7 
Dis]],25,FALSE)="N/A","",VLOOKUP(VLOOKUP($A$2,Table1[[Practice no.]:[7 
Dis]],25,FALSE),List!$A$2:$B$3,2,FALSE))</f>
        <v>#VALUE!</v>
      </c>
      <c r="I17" s="112" t="e">
        <f ca="1">IF(VLOOKUP($A$2,Table1[[Practice no.]:[8 
Mat]],26,FALSE)="N/A","",VLOOKUP(VLOOKUP($A$2,Table1[[Practice no.]:[8 
Mat]],26,FALSE),List!$A$2:$B$3,2,FALSE))</f>
        <v>#VALUE!</v>
      </c>
      <c r="J17" s="112" t="e">
        <f ca="1">IF(VLOOKUP($A$2,Table1[[Practice no.]:[9 
Inc]],27,FALSE)="N/A","",VLOOKUP(VLOOKUP($A$2,Table1[[Practice no.]:[9 
Inc]],27,FALSE),List!$A$2:$B$3,2,FALSE))</f>
        <v>#VALUE!</v>
      </c>
      <c r="K17" s="112" t="e">
        <f ca="1">IF(VLOOKUP($A$2,Table1[[Practice no.]:[10 Con]],28,FALSE)="N/A","",VLOOKUP(VLOOKUP($A$2,Table1[[Practice no.]:[10 Con]],28,FALSE),List!$A$2:$B$3,2,FALSE))</f>
        <v>#VALUE!</v>
      </c>
      <c r="L17" s="112" t="e">
        <f ca="1">IF(VLOOKUP($A$2,Table1[[Practice no.]:[11 Saf]],29,FALSE)="N/A","",VLOOKUP(VLOOKUP($A$2,Table1[[Practice no.]:[11 Saf]],29,FALSE),List!$A$2:$B$3,2,FALSE))</f>
        <v>#VALUE!</v>
      </c>
      <c r="M17" s="112" t="e">
        <f ca="1">IF(VLOOKUP($A$2,Table1[[Practice no.]:[12 Aff]],30,FALSE)="N/A","",VLOOKUP(VLOOKUP($A$2,Table1[[Practice no.]:[12 Aff]],30,FALSE),List!$A$2:$B$3,2,FALSE))</f>
        <v>#VALUE!</v>
      </c>
      <c r="N17" s="138"/>
    </row>
    <row r="18" spans="1:14" ht="248.1" customHeight="1">
      <c r="A18" s="278" t="s">
        <v>516</v>
      </c>
      <c r="B18" s="298" t="s">
        <v>1179</v>
      </c>
      <c r="C18" s="299"/>
      <c r="D18" s="299"/>
      <c r="E18" s="299"/>
      <c r="F18" s="299"/>
      <c r="G18" s="299"/>
      <c r="H18" s="299"/>
      <c r="I18" s="299"/>
      <c r="J18" s="299"/>
      <c r="K18" s="299"/>
      <c r="L18" s="299"/>
      <c r="M18" s="300"/>
      <c r="N18" s="133"/>
    </row>
    <row r="19" spans="1:14" ht="218.85" customHeight="1" thickBot="1">
      <c r="A19" s="279"/>
      <c r="B19" s="301"/>
      <c r="C19" s="302"/>
      <c r="D19" s="302"/>
      <c r="E19" s="302"/>
      <c r="F19" s="302"/>
      <c r="G19" s="302"/>
      <c r="H19" s="302"/>
      <c r="I19" s="302"/>
      <c r="J19" s="302"/>
      <c r="K19" s="302"/>
      <c r="L19" s="302"/>
      <c r="M19" s="303"/>
      <c r="N19" s="133"/>
    </row>
    <row r="20" spans="1:14" ht="195" customHeight="1">
      <c r="A20" s="304" t="s">
        <v>518</v>
      </c>
      <c r="B20" s="120"/>
      <c r="C20" s="121"/>
      <c r="D20" s="121"/>
      <c r="E20" s="121"/>
      <c r="F20" s="121"/>
      <c r="G20" s="121"/>
      <c r="H20" s="121"/>
      <c r="I20" s="121"/>
      <c r="J20" s="121"/>
      <c r="K20" s="121"/>
      <c r="L20" s="121"/>
      <c r="M20" s="124"/>
      <c r="N20" s="134"/>
    </row>
    <row r="21" spans="1:14">
      <c r="A21" s="338"/>
      <c r="B21" s="390"/>
      <c r="C21" s="388"/>
      <c r="D21" s="388"/>
      <c r="E21" s="388"/>
      <c r="F21" s="388"/>
      <c r="G21" s="177"/>
      <c r="H21" s="388"/>
      <c r="I21" s="388"/>
      <c r="J21" s="388"/>
      <c r="K21" s="388"/>
      <c r="L21" s="388"/>
      <c r="M21" s="178"/>
      <c r="N21" s="127"/>
    </row>
    <row r="22" spans="1:14">
      <c r="A22" s="338"/>
      <c r="B22" s="336"/>
      <c r="C22" s="337"/>
      <c r="D22" s="337"/>
      <c r="E22" s="337"/>
      <c r="F22" s="337"/>
      <c r="G22" s="337"/>
      <c r="H22" s="119"/>
      <c r="J22" s="122"/>
      <c r="K22" s="116"/>
      <c r="L22" s="116"/>
      <c r="M22" s="117"/>
      <c r="N22" s="116"/>
    </row>
    <row r="23" spans="1:14" ht="13.35" customHeight="1">
      <c r="A23" s="338"/>
      <c r="B23" s="336"/>
      <c r="C23" s="337"/>
      <c r="D23" s="337"/>
      <c r="E23" s="337"/>
      <c r="F23" s="337"/>
      <c r="G23" s="122"/>
      <c r="H23" s="337"/>
      <c r="I23" s="337"/>
      <c r="J23" s="337"/>
      <c r="K23" s="337"/>
      <c r="L23" s="337"/>
      <c r="M23" s="123"/>
      <c r="N23" s="116"/>
    </row>
    <row r="24" spans="1:14">
      <c r="A24" s="338"/>
      <c r="B24" s="336" t="s">
        <v>1180</v>
      </c>
      <c r="C24" s="337"/>
      <c r="D24" s="337"/>
      <c r="E24" s="337"/>
      <c r="F24" s="337"/>
      <c r="G24" s="119"/>
      <c r="H24" s="119"/>
      <c r="I24" s="119"/>
      <c r="J24" s="122"/>
      <c r="K24" s="116"/>
      <c r="L24" s="116"/>
      <c r="M24" s="117"/>
      <c r="N24" s="116"/>
    </row>
    <row r="25" spans="1:14" ht="14.1" thickBot="1">
      <c r="A25" s="305"/>
      <c r="B25" s="339"/>
      <c r="C25" s="340"/>
      <c r="D25" s="340"/>
      <c r="E25" s="340"/>
      <c r="F25" s="340"/>
      <c r="G25" s="340"/>
      <c r="H25" s="340"/>
      <c r="I25" s="340"/>
      <c r="J25" s="340"/>
      <c r="K25" s="340"/>
      <c r="L25" s="340"/>
      <c r="M25" s="176"/>
      <c r="N25" s="119"/>
    </row>
    <row r="26" spans="1:14" ht="8.85" customHeight="1" thickBot="1">
      <c r="A26" s="278" t="s">
        <v>57</v>
      </c>
      <c r="B26" s="295"/>
      <c r="C26" s="296"/>
      <c r="D26" s="296"/>
      <c r="E26" s="296"/>
      <c r="F26" s="296"/>
      <c r="G26" s="296"/>
      <c r="H26" s="296"/>
      <c r="I26" s="296"/>
      <c r="J26" s="296"/>
      <c r="K26" s="296"/>
      <c r="L26" s="296"/>
      <c r="M26" s="297"/>
      <c r="N26" s="125"/>
    </row>
    <row r="27" spans="1:14" ht="32.1" customHeight="1" thickBot="1">
      <c r="A27" s="294"/>
      <c r="C27" s="286" t="s">
        <v>42</v>
      </c>
      <c r="D27" s="287"/>
      <c r="E27" s="105" t="e">
        <f ca="1">IF(VLOOKUP($A$2,Table1[[Practice no.]:[1]],31,FALSE)="N/A","",VLOOKUP($A$2,Table1[[Practice no.]:[1]],31,FALSE))</f>
        <v>#VALUE!</v>
      </c>
      <c r="F27" s="286" t="s">
        <v>520</v>
      </c>
      <c r="G27" s="287"/>
      <c r="H27" s="105" t="e">
        <f ca="1">IF(VLOOKUP($A$2,Table1[[Practice no.]:[7]],37,FALSE)="N/A","",VLOOKUP($A$2,Table1[[Practice no.]:[7]],37,FALSE))</f>
        <v>#VALUE!</v>
      </c>
      <c r="M27" s="107"/>
    </row>
    <row r="28" spans="1:14" ht="32.1" customHeight="1" thickBot="1">
      <c r="A28" s="294"/>
      <c r="C28" s="286" t="s">
        <v>44</v>
      </c>
      <c r="D28" s="287"/>
      <c r="E28" s="105" t="e">
        <f ca="1">IF(VLOOKUP($A$2,Table1[[Practice no.]:[2]],32,FALSE)="N/A","",VLOOKUP($A$2,Table1[[Practice no.]:[2]],32,FALSE))</f>
        <v>#VALUE!</v>
      </c>
      <c r="F28" s="286" t="s">
        <v>45</v>
      </c>
      <c r="G28" s="287"/>
      <c r="H28" s="105" t="e">
        <f ca="1">IF(VLOOKUP($A$2,Table1[[Practice no.]:[8]],38,FALSE)="N/A","",VLOOKUP($A$2,Table1[[Practice no.]:[8]],38,FALSE))</f>
        <v>#VALUE!</v>
      </c>
      <c r="M28" s="107"/>
    </row>
    <row r="29" spans="1:14" ht="32.1" customHeight="1" thickBot="1">
      <c r="A29" s="294"/>
      <c r="C29" s="286" t="s">
        <v>46</v>
      </c>
      <c r="D29" s="287"/>
      <c r="E29" s="105" t="e">
        <f ca="1">IF(VLOOKUP($A$2,Table1[[Practice no.]:[3]],33,FALSE)="N/A","",VLOOKUP($A$2,Table1[[Practice no.]:[3]],33,FALSE))</f>
        <v>#VALUE!</v>
      </c>
      <c r="F29" s="286" t="s">
        <v>47</v>
      </c>
      <c r="G29" s="287"/>
      <c r="H29" s="105" t="e">
        <f ca="1">IF(VLOOKUP($A$2,Table1[[Practice no.]:[9]],39,FALSE)="N/A","",VLOOKUP($A$2,Table1[[Practice no.]:[9]],39,FALSE))</f>
        <v>#VALUE!</v>
      </c>
      <c r="M29" s="107"/>
    </row>
    <row r="30" spans="1:14" ht="32.1" customHeight="1" thickBot="1">
      <c r="A30" s="294"/>
      <c r="C30" s="286" t="s">
        <v>48</v>
      </c>
      <c r="D30" s="287"/>
      <c r="E30" s="105" t="e">
        <f ca="1">IF(VLOOKUP($A$2,Table1[[Practice no.]:[4]],34,FALSE)="N/A","",VLOOKUP($A$2,Table1[[Practice no.]:[4]],34,FALSE))</f>
        <v>#VALUE!</v>
      </c>
      <c r="F30" s="286" t="s">
        <v>49</v>
      </c>
      <c r="G30" s="287"/>
      <c r="H30" s="105" t="e">
        <f ca="1">IF(VLOOKUP($A$2,Table1[[Practice no.]:[10]],40,FALSE)="N/A","",VLOOKUP($A$2,Table1[[Practice no.]:[10]],40,FALSE))</f>
        <v>#VALUE!</v>
      </c>
      <c r="M30" s="107"/>
    </row>
    <row r="31" spans="1:14" ht="32.1" customHeight="1" thickBot="1">
      <c r="A31" s="294"/>
      <c r="C31" s="286" t="s">
        <v>50</v>
      </c>
      <c r="D31" s="287"/>
      <c r="E31" s="105" t="e">
        <f ca="1">IF(VLOOKUP($A$2,Table1[[Practice no.]:[5]],35,FALSE)="N/A","",VLOOKUP($A$2,Table1[[Practice no.]:[5]],35,FALSE))</f>
        <v>#VALUE!</v>
      </c>
      <c r="F31" s="286" t="s">
        <v>51</v>
      </c>
      <c r="G31" s="287"/>
      <c r="H31" s="105" t="e">
        <f ca="1">IF(VLOOKUP($A$2,Table1[[Practice no.]:[11]],41,FALSE)="N/A","",VLOOKUP($A$2,Table1[[Practice no.]:[11]],41,FALSE))</f>
        <v>#VALUE!</v>
      </c>
      <c r="M31" s="107"/>
    </row>
    <row r="32" spans="1:14" ht="32.1" customHeight="1" thickBot="1">
      <c r="A32" s="294"/>
      <c r="C32" s="286" t="s">
        <v>52</v>
      </c>
      <c r="D32" s="287"/>
      <c r="E32" s="105" t="e">
        <f ca="1">IF(VLOOKUP($A$2,Table1[[Practice no.]:[6]],36,FALSE)="N/A","",VLOOKUP($A$2,Table1[[Practice no.]:[6]],36,FALSE))</f>
        <v>#VALUE!</v>
      </c>
      <c r="F32" s="286" t="s">
        <v>53</v>
      </c>
      <c r="G32" s="287"/>
      <c r="H32" s="105" t="e">
        <f ca="1">IF(VLOOKUP($A$2,Table1[[Practice no.]:[12]],42,FALSE)="N/A","",VLOOKUP($A$2,Table1[[Practice no.]:[12]],42,FALSE))</f>
        <v>#VALUE!</v>
      </c>
      <c r="M32" s="107"/>
    </row>
    <row r="33" spans="1:14" ht="14.1" thickBot="1">
      <c r="A33" s="279"/>
      <c r="B33" s="288"/>
      <c r="C33" s="289"/>
      <c r="D33" s="289"/>
      <c r="E33" s="289"/>
      <c r="F33" s="289"/>
      <c r="G33" s="289"/>
      <c r="H33" s="289"/>
      <c r="I33" s="289"/>
      <c r="J33" s="289"/>
      <c r="K33" s="289"/>
      <c r="L33" s="289"/>
      <c r="M33" s="290"/>
      <c r="N33" s="125"/>
    </row>
    <row r="34" spans="1:14" ht="252.75" customHeight="1" thickBot="1">
      <c r="A34" s="92" t="s">
        <v>521</v>
      </c>
      <c r="B34" s="291" t="s">
        <v>1181</v>
      </c>
      <c r="C34" s="292"/>
      <c r="D34" s="292"/>
      <c r="E34" s="292"/>
      <c r="F34" s="292"/>
      <c r="G34" s="292"/>
      <c r="H34" s="292"/>
      <c r="I34" s="292"/>
      <c r="J34" s="292"/>
      <c r="K34" s="292"/>
      <c r="L34" s="292"/>
      <c r="M34" s="293"/>
      <c r="N34" s="122"/>
    </row>
    <row r="35" spans="1:14" ht="80.849999999999994" customHeight="1">
      <c r="A35" s="278" t="s">
        <v>523</v>
      </c>
      <c r="B35" s="394" t="s">
        <v>1182</v>
      </c>
      <c r="C35" s="362"/>
      <c r="D35" s="362"/>
      <c r="E35" s="362"/>
      <c r="F35" s="362"/>
      <c r="G35" s="362"/>
      <c r="H35" s="362"/>
      <c r="I35" s="362"/>
      <c r="J35" s="362"/>
      <c r="K35" s="362"/>
      <c r="L35" s="362"/>
      <c r="M35" s="363"/>
      <c r="N35" s="133"/>
    </row>
    <row r="36" spans="1:14" ht="224.85" customHeight="1" thickBot="1">
      <c r="A36" s="279"/>
      <c r="B36" s="364"/>
      <c r="C36" s="365"/>
      <c r="D36" s="365"/>
      <c r="E36" s="365"/>
      <c r="F36" s="365"/>
      <c r="G36" s="365"/>
      <c r="H36" s="365"/>
      <c r="I36" s="365"/>
      <c r="J36" s="365"/>
      <c r="K36" s="365"/>
      <c r="L36" s="365"/>
      <c r="M36" s="366"/>
      <c r="N36" s="133"/>
    </row>
  </sheetData>
  <sheetProtection sheet="1" objects="1" scenarios="1"/>
  <mergeCells count="50">
    <mergeCell ref="B2:M2"/>
    <mergeCell ref="O2:Q2"/>
    <mergeCell ref="S2:U2"/>
    <mergeCell ref="B3:M3"/>
    <mergeCell ref="A4:A14"/>
    <mergeCell ref="B4:M4"/>
    <mergeCell ref="C5:D6"/>
    <mergeCell ref="C7:D8"/>
    <mergeCell ref="F7:G7"/>
    <mergeCell ref="F8:G8"/>
    <mergeCell ref="C9:D10"/>
    <mergeCell ref="G9:H9"/>
    <mergeCell ref="G10:H10"/>
    <mergeCell ref="C11:D12"/>
    <mergeCell ref="F11:G11"/>
    <mergeCell ref="H11:I11"/>
    <mergeCell ref="F12:G12"/>
    <mergeCell ref="H12:I12"/>
    <mergeCell ref="B13:M13"/>
    <mergeCell ref="B14:M14"/>
    <mergeCell ref="A15:A17"/>
    <mergeCell ref="F28:G28"/>
    <mergeCell ref="C29:D29"/>
    <mergeCell ref="B33:M33"/>
    <mergeCell ref="A18:A19"/>
    <mergeCell ref="B18:M19"/>
    <mergeCell ref="H23:L23"/>
    <mergeCell ref="B25:G25"/>
    <mergeCell ref="H25:L25"/>
    <mergeCell ref="A20:A25"/>
    <mergeCell ref="B21:F21"/>
    <mergeCell ref="H21:L21"/>
    <mergeCell ref="B22:G22"/>
    <mergeCell ref="B23:F23"/>
    <mergeCell ref="B34:M34"/>
    <mergeCell ref="A35:A36"/>
    <mergeCell ref="B35:M36"/>
    <mergeCell ref="B24:F24"/>
    <mergeCell ref="F29:G29"/>
    <mergeCell ref="C30:D30"/>
    <mergeCell ref="F30:G30"/>
    <mergeCell ref="C31:D31"/>
    <mergeCell ref="F31:G31"/>
    <mergeCell ref="C32:D32"/>
    <mergeCell ref="F32:G32"/>
    <mergeCell ref="A26:A33"/>
    <mergeCell ref="B26:M26"/>
    <mergeCell ref="C27:D27"/>
    <mergeCell ref="F27:G27"/>
    <mergeCell ref="C28:D28"/>
  </mergeCells>
  <pageMargins left="0.7" right="0.7" top="0.75" bottom="0.75" header="0.3" footer="0.3"/>
  <headerFooter>
    <oddFooter>&amp;C_x000D_&amp;1#&amp;"Calibri"&amp;8&amp;K000000 INTERNAL. This information is accessible to ADB Management and staff. It may be shared outside ADB with appropriate permission.</oddFooter>
  </headerFooter>
  <drawing r:id="rId1"/>
</worksheet>
</file>

<file path=xl/worksheets/sheet1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027CB32-2E14-4327-8204-07591BD89708}">
  <sheetPr codeName="Sheet126"/>
  <dimension ref="A1:U36"/>
  <sheetViews>
    <sheetView zoomScale="70" zoomScaleNormal="70" workbookViewId="0">
      <pane ySplit="2" topLeftCell="A31" activePane="bottomLeft" state="frozen"/>
      <selection pane="bottomLeft" activeCell="A2" sqref="A2"/>
      <selection activeCell="A2" sqref="A2"/>
    </sheetView>
  </sheetViews>
  <sheetFormatPr defaultColWidth="8.85546875" defaultRowHeight="12.95"/>
  <cols>
    <col min="1" max="1" width="15.28515625" style="106" customWidth="1"/>
    <col min="2" max="13" width="11.85546875" style="106" customWidth="1"/>
    <col min="14" max="14" width="5.140625" style="106" customWidth="1"/>
    <col min="15" max="16" width="8.85546875" style="106"/>
    <col min="17" max="17" width="8.85546875" style="106" customWidth="1"/>
    <col min="18" max="18" width="2.28515625" style="106" customWidth="1"/>
    <col min="19" max="16384" width="8.85546875" style="106"/>
  </cols>
  <sheetData>
    <row r="1" spans="1:21" ht="14.1" thickBot="1"/>
    <row r="2" spans="1:21" ht="32.1" customHeight="1" thickBot="1">
      <c r="A2" s="89" t="e" cm="1">
        <f t="array" aca="1" ref="A2" ca="1">MID(CELL("filename",A2),FIND("]",CELL("filename",A2))+1,255)</f>
        <v>#VALUE!</v>
      </c>
      <c r="B2" s="318" t="e">
        <f ca="1">IF(VLOOKUP(A2,'Raw Data'!C6:D154,2,FALSE)="","",VLOOKUP(A2,'Raw Data'!C6:D154,2,FALSE))</f>
        <v>#VALUE!</v>
      </c>
      <c r="C2" s="319"/>
      <c r="D2" s="319"/>
      <c r="E2" s="319"/>
      <c r="F2" s="319"/>
      <c r="G2" s="319"/>
      <c r="H2" s="319"/>
      <c r="I2" s="319"/>
      <c r="J2" s="319"/>
      <c r="K2" s="319"/>
      <c r="L2" s="319"/>
      <c r="M2" s="320"/>
      <c r="N2" s="136"/>
      <c r="O2" s="386" t="str">
        <f>HYPERLINK("#'National level'!A15","Back to National level sheet")</f>
        <v>Back to National level sheet</v>
      </c>
      <c r="P2" s="321"/>
      <c r="Q2" s="321"/>
      <c r="S2" s="387" t="str">
        <f>HYPERLINK("#'Project level'!A21","Back to Project level sheet")</f>
        <v>Back to Project level sheet</v>
      </c>
      <c r="T2" s="387"/>
      <c r="U2" s="387"/>
    </row>
    <row r="3" spans="1:21" ht="218.85" customHeight="1" thickBot="1">
      <c r="A3" s="90" t="s">
        <v>500</v>
      </c>
      <c r="B3" s="323" t="s">
        <v>1183</v>
      </c>
      <c r="C3" s="324"/>
      <c r="D3" s="324"/>
      <c r="E3" s="324"/>
      <c r="F3" s="324"/>
      <c r="G3" s="324"/>
      <c r="H3" s="324"/>
      <c r="I3" s="324"/>
      <c r="J3" s="324"/>
      <c r="K3" s="324"/>
      <c r="L3" s="324"/>
      <c r="M3" s="325"/>
      <c r="N3" s="122"/>
    </row>
    <row r="4" spans="1:21" ht="14.1" thickBot="1">
      <c r="A4" s="278" t="s">
        <v>502</v>
      </c>
      <c r="B4" s="295"/>
      <c r="C4" s="296"/>
      <c r="D4" s="296"/>
      <c r="E4" s="296"/>
      <c r="F4" s="296"/>
      <c r="G4" s="296"/>
      <c r="H4" s="296"/>
      <c r="I4" s="296"/>
      <c r="J4" s="296"/>
      <c r="K4" s="296"/>
      <c r="L4" s="296"/>
      <c r="M4" s="297"/>
      <c r="N4" s="125"/>
    </row>
    <row r="5" spans="1:21" ht="26.85" customHeight="1" thickBot="1">
      <c r="A5" s="294"/>
      <c r="C5" s="326" t="s">
        <v>77</v>
      </c>
      <c r="D5" s="327"/>
      <c r="E5" s="93" t="s">
        <v>78</v>
      </c>
      <c r="F5" s="93" t="s">
        <v>79</v>
      </c>
      <c r="G5" s="93" t="s">
        <v>80</v>
      </c>
      <c r="H5" s="93" t="s">
        <v>81</v>
      </c>
      <c r="I5" s="93" t="s">
        <v>82</v>
      </c>
      <c r="M5" s="107"/>
    </row>
    <row r="6" spans="1:21" ht="15" thickBot="1">
      <c r="A6" s="294"/>
      <c r="C6" s="328"/>
      <c r="D6" s="329"/>
      <c r="E6" s="94" t="e">
        <f ca="1">IF(VLOOKUP($A$2,Table1[[Practice no.]:[Mt]],3,FALSE)="N/A","",VLOOKUP($A$2,Table1[[Practice no.]:[Mt]],3,FALSE))</f>
        <v>#VALUE!</v>
      </c>
      <c r="F6" s="94" t="e">
        <f ca="1">IF(VLOOKUP($A$2,Table1[[Practice no.]:[F]],4,FALSE)="N/A","",VLOOKUP($A$2,Table1[[Practice no.]:[F]],4,FALSE))</f>
        <v>#VALUE!</v>
      </c>
      <c r="G6" s="94" t="e">
        <f ca="1">IF(VLOOKUP($A$2,Table1[[Practice no.]:[A]],5,FALSE)="N/A","",VLOOKUP($A$2,Table1[[Practice no.]:[A]],5,FALSE))</f>
        <v>#VALUE!</v>
      </c>
      <c r="H6" s="94" t="e">
        <f ca="1">IF(VLOOKUP($A$2,Table1[[Practice no.]:[T]],6,FALSE)="N/A","",VLOOKUP($A$2,Table1[[Practice no.]:[T]],6,FALSE))</f>
        <v>#VALUE!</v>
      </c>
      <c r="I6" s="94" t="e">
        <f ca="1">IF(VLOOKUP($A$2,Table1[[Practice no.]:[PI]],7,FALSE)="N/A","",VLOOKUP($A$2,Table1[[Practice no.]:[PI]],7,FALSE))</f>
        <v>#VALUE!</v>
      </c>
      <c r="M6" s="107"/>
    </row>
    <row r="7" spans="1:21" ht="26.85" customHeight="1" thickBot="1">
      <c r="A7" s="294"/>
      <c r="C7" s="326" t="s">
        <v>83</v>
      </c>
      <c r="D7" s="327"/>
      <c r="E7" s="95" t="s">
        <v>84</v>
      </c>
      <c r="F7" s="330" t="s">
        <v>85</v>
      </c>
      <c r="G7" s="331"/>
      <c r="H7" s="95" t="s">
        <v>86</v>
      </c>
      <c r="I7" s="95" t="s">
        <v>87</v>
      </c>
      <c r="M7" s="107"/>
    </row>
    <row r="8" spans="1:21" ht="15" thickBot="1">
      <c r="A8" s="294"/>
      <c r="C8" s="328"/>
      <c r="D8" s="329"/>
      <c r="E8" s="94" t="e">
        <f ca="1">IF(VLOOKUP($A$2,Table1[[Practice no.]:[LR]],8,FALSE)="N/A","",VLOOKUP(A$2,Table1[[Practice no.]:[LR]],8,FALSE))</f>
        <v>#VALUE!</v>
      </c>
      <c r="F8" s="311" t="e">
        <f ca="1">IF(VLOOKUP($A$2,Table1[[Practice no.]:[PH]],9,FALSE)="N/A","",VLOOKUP($A$2,Table1[[Practice no.]:[PH]],9,FALSE))</f>
        <v>#VALUE!</v>
      </c>
      <c r="G8" s="312"/>
      <c r="H8" s="94" t="e">
        <f ca="1">IF(VLOOKUP($A$2,Table1[[Practice no.]:[EH]],10,FALSE)="N/A","",VLOOKUP($A$2,Table1[[Practice no.]:[EH]],10,FALSE))</f>
        <v>#VALUE!</v>
      </c>
      <c r="I8" s="94" t="e">
        <f ca="1">IF(VLOOKUP($A$2,Table1[[Practice no.]:[UR]],11,FALSE)="N/A","",VLOOKUP($A$2,Table1[[Practice no.]:[UR]],11,FALSE))</f>
        <v>#VALUE!</v>
      </c>
      <c r="M8" s="107"/>
    </row>
    <row r="9" spans="1:21" ht="26.85" customHeight="1" thickBot="1">
      <c r="A9" s="294"/>
      <c r="C9" s="332" t="s">
        <v>88</v>
      </c>
      <c r="D9" s="333"/>
      <c r="E9" s="95" t="s">
        <v>89</v>
      </c>
      <c r="F9" s="95" t="s">
        <v>90</v>
      </c>
      <c r="G9" s="330" t="s">
        <v>91</v>
      </c>
      <c r="H9" s="331"/>
      <c r="I9" s="95" t="s">
        <v>92</v>
      </c>
      <c r="M9" s="107"/>
    </row>
    <row r="10" spans="1:21" ht="15" thickBot="1">
      <c r="A10" s="294"/>
      <c r="C10" s="334"/>
      <c r="D10" s="335"/>
      <c r="E10" s="94" t="e">
        <f ca="1">IF(VLOOKUP($A$2,Table1[[Practice no.]:[P]],12,FALSE)="N/A","",VLOOKUP($A$2,Table1[[Practice no.]:[P]],12,FALSE))</f>
        <v>#VALUE!</v>
      </c>
      <c r="F10" s="94" t="e">
        <f ca="1">IF(VLOOKUP($A$2,Table1[[Practice no.]:[D]],13,FALSE)="N/A","",VLOOKUP($A$2,Table1[[Practice no.]:[D]],13,FALSE))</f>
        <v>#VALUE!</v>
      </c>
      <c r="G10" s="313" t="e">
        <f ca="1">IF(VLOOKUP($A$2,Table1[[Practice no.]:[C]],14,FALSE)="N/A","",VLOOKUP($A$2,Table1[[Practice no.]:[C]],14,FALSE))</f>
        <v>#VALUE!</v>
      </c>
      <c r="H10" s="314"/>
      <c r="I10" s="96" t="e">
        <f ca="1">IF(VLOOKUP($A$2,Table1[[Practice no.]:[M]],15,FALSE)="N/A","",VLOOKUP($A$2,Table1[[Practice no.]:[M]],15,FALSE))</f>
        <v>#VALUE!</v>
      </c>
      <c r="M10" s="107"/>
    </row>
    <row r="11" spans="1:21" ht="14.1" customHeight="1" thickBot="1">
      <c r="A11" s="294"/>
      <c r="C11" s="332" t="s">
        <v>93</v>
      </c>
      <c r="D11" s="333"/>
      <c r="E11" s="95" t="s">
        <v>94</v>
      </c>
      <c r="F11" s="330" t="s">
        <v>95</v>
      </c>
      <c r="G11" s="331"/>
      <c r="H11" s="330" t="s">
        <v>96</v>
      </c>
      <c r="I11" s="331"/>
      <c r="M11" s="107"/>
    </row>
    <row r="12" spans="1:21" ht="15" thickBot="1">
      <c r="A12" s="294"/>
      <c r="C12" s="334"/>
      <c r="D12" s="335"/>
      <c r="E12" s="94" t="e">
        <f ca="1">IF(VLOOKUP($A$2,Table1[[Practice no.]:[In]],16,FALSE)="N/A","",VLOOKUP($A$2,Table1[[Practice no.]:[In]],16,FALSE))</f>
        <v>#VALUE!</v>
      </c>
      <c r="F12" s="311" t="e">
        <f ca="1">IF(VLOOKUP($A$2,Table1[[Practice no.]:[Pr]],17,FALSE)="N/A","",VLOOKUP($A$2,Table1[[Practice no.]:[Pr]],17,FALSE))</f>
        <v>#VALUE!</v>
      </c>
      <c r="G12" s="312"/>
      <c r="H12" s="313" t="e">
        <f ca="1">IF(VLOOKUP($A$2,Table1[[Practice no.]:[Tr]],18,FALSE)="N/A","",VLOOKUP($A$2,Table1[[Practice no.]:[Tr]],18,FALSE))</f>
        <v>#VALUE!</v>
      </c>
      <c r="I12" s="314"/>
      <c r="M12" s="107"/>
    </row>
    <row r="13" spans="1:21">
      <c r="A13" s="294"/>
      <c r="B13" s="315"/>
      <c r="C13" s="316"/>
      <c r="D13" s="316"/>
      <c r="E13" s="316"/>
      <c r="F13" s="316"/>
      <c r="G13" s="316"/>
      <c r="H13" s="316"/>
      <c r="I13" s="316"/>
      <c r="J13" s="316"/>
      <c r="K13" s="316"/>
      <c r="L13" s="316"/>
      <c r="M13" s="317"/>
      <c r="N13" s="125"/>
    </row>
    <row r="14" spans="1:21" ht="14.1" thickBot="1">
      <c r="A14" s="279"/>
      <c r="B14" s="288"/>
      <c r="C14" s="289"/>
      <c r="D14" s="289"/>
      <c r="E14" s="289"/>
      <c r="F14" s="289"/>
      <c r="G14" s="289"/>
      <c r="H14" s="289"/>
      <c r="I14" s="289"/>
      <c r="J14" s="289"/>
      <c r="K14" s="289"/>
      <c r="L14" s="289"/>
      <c r="M14" s="290"/>
      <c r="N14" s="125"/>
    </row>
    <row r="15" spans="1:21">
      <c r="A15" s="278" t="s">
        <v>503</v>
      </c>
      <c r="B15" s="97">
        <v>1</v>
      </c>
      <c r="C15" s="97">
        <v>2</v>
      </c>
      <c r="D15" s="97">
        <v>3</v>
      </c>
      <c r="E15" s="98">
        <v>4</v>
      </c>
      <c r="F15" s="98">
        <v>5</v>
      </c>
      <c r="G15" s="98">
        <v>6</v>
      </c>
      <c r="H15" s="99">
        <v>7</v>
      </c>
      <c r="I15" s="99">
        <v>8</v>
      </c>
      <c r="J15" s="99">
        <v>9</v>
      </c>
      <c r="K15" s="100">
        <v>10</v>
      </c>
      <c r="L15" s="100">
        <v>11</v>
      </c>
      <c r="M15" s="100">
        <v>12</v>
      </c>
      <c r="N15" s="137"/>
    </row>
    <row r="16" spans="1:21" ht="17.100000000000001" thickBot="1">
      <c r="A16" s="294"/>
      <c r="B16" s="101" t="s">
        <v>504</v>
      </c>
      <c r="C16" s="101" t="s">
        <v>505</v>
      </c>
      <c r="D16" s="101" t="s">
        <v>506</v>
      </c>
      <c r="E16" s="102" t="s">
        <v>507</v>
      </c>
      <c r="F16" s="102" t="s">
        <v>508</v>
      </c>
      <c r="G16" s="102" t="s">
        <v>509</v>
      </c>
      <c r="H16" s="103" t="s">
        <v>510</v>
      </c>
      <c r="I16" s="103" t="s">
        <v>511</v>
      </c>
      <c r="J16" s="103" t="s">
        <v>512</v>
      </c>
      <c r="K16" s="104" t="s">
        <v>513</v>
      </c>
      <c r="L16" s="104" t="s">
        <v>514</v>
      </c>
      <c r="M16" s="104" t="s">
        <v>515</v>
      </c>
      <c r="N16" s="137"/>
    </row>
    <row r="17" spans="1:14" ht="23.1" customHeight="1" thickBot="1">
      <c r="A17" s="279"/>
      <c r="B17" s="112" t="e">
        <f ca="1">IF(VLOOKUP($A$2,Table1[[Practice no.]:[ 1 C02]],19,FALSE)="N/A","",VLOOKUP(VLOOKUP($A$2,Table1[[Practice no.]:[ 1 C02]],19,FALSE),List!$A$2:$B$3,2,FALSE))</f>
        <v>#VALUE!</v>
      </c>
      <c r="C17" s="112" t="e">
        <f ca="1">IF(VLOOKUP($A$2,Table1[[Practice no.]:[2 Res]],20,FALSE)="N/A","",VLOOKUP(VLOOKUP($A$2,Table1[[Practice no.]:[2 Res]],20,FALSE),List!$A$2:$B$3,2,FALSE))</f>
        <v>#VALUE!</v>
      </c>
      <c r="D17" s="112" t="e">
        <f ca="1">IF(VLOOKUP($A$2,Table1[[Practice no.]:[3 W&amp;L]],21,FALSE)="N/A","",VLOOKUP(VLOOKUP($A$2,Table1[[Practice no.]:[3 W&amp;L]],21,FALSE),List!$A$2:$B$3,2,FALSE))</f>
        <v>#VALUE!</v>
      </c>
      <c r="E17" s="112" t="e">
        <f ca="1">IF(VLOOKUP($A$2,Table1[[Practice no.]:[4 
Pol]],22,FALSE)="N/A","",VLOOKUP(VLOOKUP($A$2,Table1[[Practice no.]:[4 
Pol]],22,FALSE),List!$A$2:$B$3,2,FALSE))</f>
        <v>#VALUE!</v>
      </c>
      <c r="F17" s="112" t="e">
        <f ca="1">IF(VLOOKUP($A$2,Table1[[Practice no.]:[5 QoL]],23,FALSE)="N/A","",VLOOKUP(VLOOKUP($A$2,Table1[[Practice no.]:[5 QoL]],23,FALSE),List!$A$2:$B$3,2,FALSE))</f>
        <v>#VALUE!</v>
      </c>
      <c r="G17" s="112" t="e">
        <f ca="1">IF(VLOOKUP($A$2,Table1[[Practice no.]:[6 
Bio]],24,FALSE)="N/A","",VLOOKUP(VLOOKUP($A$2,Table1[[Practice no.]:[6 
Bio]],24,FALSE),List!$A$2:$B$3,2,FALSE))</f>
        <v>#VALUE!</v>
      </c>
      <c r="H17" s="112" t="e">
        <f ca="1">IF(VLOOKUP($A$2,Table1[[Practice no.]:[7 
Dis]],25,FALSE)="N/A","",VLOOKUP(VLOOKUP($A$2,Table1[[Practice no.]:[7 
Dis]],25,FALSE),List!$A$2:$B$3,2,FALSE))</f>
        <v>#VALUE!</v>
      </c>
      <c r="I17" s="112" t="e">
        <f ca="1">IF(VLOOKUP($A$2,Table1[[Practice no.]:[8 
Mat]],26,FALSE)="N/A","",VLOOKUP(VLOOKUP($A$2,Table1[[Practice no.]:[8 
Mat]],26,FALSE),List!$A$2:$B$3,2,FALSE))</f>
        <v>#VALUE!</v>
      </c>
      <c r="J17" s="112" t="e">
        <f ca="1">IF(VLOOKUP($A$2,Table1[[Practice no.]:[9 
Inc]],27,FALSE)="N/A","",VLOOKUP(VLOOKUP($A$2,Table1[[Practice no.]:[9 
Inc]],27,FALSE),List!$A$2:$B$3,2,FALSE))</f>
        <v>#VALUE!</v>
      </c>
      <c r="K17" s="112" t="e">
        <f ca="1">IF(VLOOKUP($A$2,Table1[[Practice no.]:[10 Con]],28,FALSE)="N/A","",VLOOKUP(VLOOKUP($A$2,Table1[[Practice no.]:[10 Con]],28,FALSE),List!$A$2:$B$3,2,FALSE))</f>
        <v>#VALUE!</v>
      </c>
      <c r="L17" s="112" t="e">
        <f ca="1">IF(VLOOKUP($A$2,Table1[[Practice no.]:[11 Saf]],29,FALSE)="N/A","",VLOOKUP(VLOOKUP($A$2,Table1[[Practice no.]:[11 Saf]],29,FALSE),List!$A$2:$B$3,2,FALSE))</f>
        <v>#VALUE!</v>
      </c>
      <c r="M17" s="112" t="e">
        <f ca="1">IF(VLOOKUP($A$2,Table1[[Practice no.]:[12 Aff]],30,FALSE)="N/A","",VLOOKUP(VLOOKUP($A$2,Table1[[Practice no.]:[12 Aff]],30,FALSE),List!$A$2:$B$3,2,FALSE))</f>
        <v>#VALUE!</v>
      </c>
      <c r="N17" s="138"/>
    </row>
    <row r="18" spans="1:14" ht="248.1" customHeight="1">
      <c r="A18" s="278" t="s">
        <v>516</v>
      </c>
      <c r="B18" s="298" t="s">
        <v>1184</v>
      </c>
      <c r="C18" s="299"/>
      <c r="D18" s="299"/>
      <c r="E18" s="299"/>
      <c r="F18" s="299"/>
      <c r="G18" s="299"/>
      <c r="H18" s="299"/>
      <c r="I18" s="299"/>
      <c r="J18" s="299"/>
      <c r="K18" s="299"/>
      <c r="L18" s="299"/>
      <c r="M18" s="300"/>
      <c r="N18" s="133"/>
    </row>
    <row r="19" spans="1:14" ht="218.85" customHeight="1" thickBot="1">
      <c r="A19" s="279"/>
      <c r="B19" s="301"/>
      <c r="C19" s="302"/>
      <c r="D19" s="302"/>
      <c r="E19" s="302"/>
      <c r="F19" s="302"/>
      <c r="G19" s="302"/>
      <c r="H19" s="302"/>
      <c r="I19" s="302"/>
      <c r="J19" s="302"/>
      <c r="K19" s="302"/>
      <c r="L19" s="302"/>
      <c r="M19" s="303"/>
      <c r="N19" s="133"/>
    </row>
    <row r="20" spans="1:14" ht="102.75" customHeight="1">
      <c r="A20" s="304" t="s">
        <v>518</v>
      </c>
      <c r="B20" s="120"/>
      <c r="C20" s="121"/>
      <c r="D20" s="121"/>
      <c r="E20" s="121"/>
      <c r="F20" s="121"/>
      <c r="G20" s="121"/>
      <c r="H20" s="121"/>
      <c r="I20" s="121"/>
      <c r="J20" s="121"/>
      <c r="K20" s="121"/>
      <c r="L20" s="121"/>
      <c r="M20" s="124"/>
      <c r="N20" s="134"/>
    </row>
    <row r="21" spans="1:14">
      <c r="A21" s="338"/>
      <c r="B21" s="390"/>
      <c r="C21" s="388"/>
      <c r="D21" s="388"/>
      <c r="E21" s="388"/>
      <c r="F21" s="388"/>
      <c r="G21" s="177"/>
      <c r="H21" s="388"/>
      <c r="I21" s="388"/>
      <c r="J21" s="388"/>
      <c r="K21" s="388"/>
      <c r="L21" s="388"/>
      <c r="M21" s="178"/>
      <c r="N21" s="127"/>
    </row>
    <row r="22" spans="1:14">
      <c r="A22" s="338"/>
      <c r="B22" s="336"/>
      <c r="C22" s="337"/>
      <c r="D22" s="337"/>
      <c r="E22" s="337"/>
      <c r="F22" s="337"/>
      <c r="G22" s="337"/>
      <c r="H22" s="119"/>
      <c r="J22" s="122"/>
      <c r="K22" s="116"/>
      <c r="L22" s="116"/>
      <c r="M22" s="117"/>
      <c r="N22" s="116"/>
    </row>
    <row r="23" spans="1:14" ht="13.35" customHeight="1">
      <c r="A23" s="338"/>
      <c r="B23" s="336"/>
      <c r="C23" s="337"/>
      <c r="D23" s="337"/>
      <c r="E23" s="337"/>
      <c r="F23" s="337"/>
      <c r="G23" s="122"/>
      <c r="H23" s="337"/>
      <c r="I23" s="337"/>
      <c r="J23" s="337"/>
      <c r="K23" s="337"/>
      <c r="L23" s="337"/>
      <c r="M23" s="123"/>
      <c r="N23" s="116"/>
    </row>
    <row r="24" spans="1:14">
      <c r="A24" s="338"/>
      <c r="B24" s="336"/>
      <c r="C24" s="337"/>
      <c r="D24" s="337"/>
      <c r="E24" s="337"/>
      <c r="F24" s="337"/>
      <c r="G24" s="119"/>
      <c r="H24" s="119"/>
      <c r="I24" s="119"/>
      <c r="J24" s="122"/>
      <c r="K24" s="116"/>
      <c r="L24" s="116"/>
      <c r="M24" s="117"/>
      <c r="N24" s="116"/>
    </row>
    <row r="25" spans="1:14" ht="14.1" thickBot="1">
      <c r="A25" s="305"/>
      <c r="B25" s="339"/>
      <c r="C25" s="340"/>
      <c r="D25" s="340"/>
      <c r="E25" s="340"/>
      <c r="F25" s="340"/>
      <c r="G25" s="340"/>
      <c r="H25" s="340"/>
      <c r="I25" s="340"/>
      <c r="J25" s="340"/>
      <c r="K25" s="340"/>
      <c r="L25" s="340"/>
      <c r="M25" s="176"/>
      <c r="N25" s="119"/>
    </row>
    <row r="26" spans="1:14" ht="8.85" customHeight="1" thickBot="1">
      <c r="A26" s="278" t="s">
        <v>57</v>
      </c>
      <c r="B26" s="295"/>
      <c r="C26" s="296"/>
      <c r="D26" s="296"/>
      <c r="E26" s="296"/>
      <c r="F26" s="296"/>
      <c r="G26" s="296"/>
      <c r="H26" s="296"/>
      <c r="I26" s="296"/>
      <c r="J26" s="296"/>
      <c r="K26" s="296"/>
      <c r="L26" s="296"/>
      <c r="M26" s="297"/>
      <c r="N26" s="125"/>
    </row>
    <row r="27" spans="1:14" ht="32.1" customHeight="1" thickBot="1">
      <c r="A27" s="294"/>
      <c r="C27" s="286" t="s">
        <v>42</v>
      </c>
      <c r="D27" s="287"/>
      <c r="E27" s="105" t="e">
        <f ca="1">IF(VLOOKUP($A$2,Table1[[Practice no.]:[1]],31,FALSE)="N/A","",VLOOKUP($A$2,Table1[[Practice no.]:[1]],31,FALSE))</f>
        <v>#VALUE!</v>
      </c>
      <c r="F27" s="286" t="s">
        <v>520</v>
      </c>
      <c r="G27" s="287"/>
      <c r="H27" s="105" t="e">
        <f ca="1">IF(VLOOKUP($A$2,Table1[[Practice no.]:[7]],37,FALSE)="N/A","",VLOOKUP($A$2,Table1[[Practice no.]:[7]],37,FALSE))</f>
        <v>#VALUE!</v>
      </c>
      <c r="M27" s="107"/>
    </row>
    <row r="28" spans="1:14" ht="32.1" customHeight="1" thickBot="1">
      <c r="A28" s="294"/>
      <c r="C28" s="286" t="s">
        <v>44</v>
      </c>
      <c r="D28" s="287"/>
      <c r="E28" s="105" t="e">
        <f ca="1">IF(VLOOKUP($A$2,Table1[[Practice no.]:[2]],32,FALSE)="N/A","",VLOOKUP($A$2,Table1[[Practice no.]:[2]],32,FALSE))</f>
        <v>#VALUE!</v>
      </c>
      <c r="F28" s="286" t="s">
        <v>45</v>
      </c>
      <c r="G28" s="287"/>
      <c r="H28" s="105" t="e">
        <f ca="1">IF(VLOOKUP($A$2,Table1[[Practice no.]:[8]],38,FALSE)="N/A","",VLOOKUP($A$2,Table1[[Practice no.]:[8]],38,FALSE))</f>
        <v>#VALUE!</v>
      </c>
      <c r="M28" s="107"/>
    </row>
    <row r="29" spans="1:14" ht="32.1" customHeight="1" thickBot="1">
      <c r="A29" s="294"/>
      <c r="C29" s="286" t="s">
        <v>46</v>
      </c>
      <c r="D29" s="287"/>
      <c r="E29" s="105" t="e">
        <f ca="1">IF(VLOOKUP($A$2,Table1[[Practice no.]:[3]],33,FALSE)="N/A","",VLOOKUP($A$2,Table1[[Practice no.]:[3]],33,FALSE))</f>
        <v>#VALUE!</v>
      </c>
      <c r="F29" s="286" t="s">
        <v>47</v>
      </c>
      <c r="G29" s="287"/>
      <c r="H29" s="105" t="e">
        <f ca="1">IF(VLOOKUP($A$2,Table1[[Practice no.]:[9]],39,FALSE)="N/A","",VLOOKUP($A$2,Table1[[Practice no.]:[9]],39,FALSE))</f>
        <v>#VALUE!</v>
      </c>
      <c r="M29" s="107"/>
    </row>
    <row r="30" spans="1:14" ht="32.1" customHeight="1" thickBot="1">
      <c r="A30" s="294"/>
      <c r="C30" s="286" t="s">
        <v>48</v>
      </c>
      <c r="D30" s="287"/>
      <c r="E30" s="105" t="e">
        <f ca="1">IF(VLOOKUP($A$2,Table1[[Practice no.]:[4]],34,FALSE)="N/A","",VLOOKUP($A$2,Table1[[Practice no.]:[4]],34,FALSE))</f>
        <v>#VALUE!</v>
      </c>
      <c r="F30" s="286" t="s">
        <v>49</v>
      </c>
      <c r="G30" s="287"/>
      <c r="H30" s="105" t="e">
        <f ca="1">IF(VLOOKUP($A$2,Table1[[Practice no.]:[10]],40,FALSE)="N/A","",VLOOKUP($A$2,Table1[[Practice no.]:[10]],40,FALSE))</f>
        <v>#VALUE!</v>
      </c>
      <c r="M30" s="107"/>
    </row>
    <row r="31" spans="1:14" ht="32.1" customHeight="1" thickBot="1">
      <c r="A31" s="294"/>
      <c r="C31" s="286" t="s">
        <v>50</v>
      </c>
      <c r="D31" s="287"/>
      <c r="E31" s="105" t="e">
        <f ca="1">IF(VLOOKUP($A$2,Table1[[Practice no.]:[5]],35,FALSE)="N/A","",VLOOKUP($A$2,Table1[[Practice no.]:[5]],35,FALSE))</f>
        <v>#VALUE!</v>
      </c>
      <c r="F31" s="286" t="s">
        <v>51</v>
      </c>
      <c r="G31" s="287"/>
      <c r="H31" s="105" t="e">
        <f ca="1">IF(VLOOKUP($A$2,Table1[[Practice no.]:[11]],41,FALSE)="N/A","",VLOOKUP($A$2,Table1[[Practice no.]:[11]],41,FALSE))</f>
        <v>#VALUE!</v>
      </c>
      <c r="M31" s="107"/>
    </row>
    <row r="32" spans="1:14" ht="32.1" customHeight="1" thickBot="1">
      <c r="A32" s="294"/>
      <c r="C32" s="286" t="s">
        <v>52</v>
      </c>
      <c r="D32" s="287"/>
      <c r="E32" s="105" t="e">
        <f ca="1">IF(VLOOKUP($A$2,Table1[[Practice no.]:[6]],36,FALSE)="N/A","",VLOOKUP($A$2,Table1[[Practice no.]:[6]],36,FALSE))</f>
        <v>#VALUE!</v>
      </c>
      <c r="F32" s="286" t="s">
        <v>53</v>
      </c>
      <c r="G32" s="287"/>
      <c r="H32" s="105" t="e">
        <f ca="1">IF(VLOOKUP($A$2,Table1[[Practice no.]:[12]],42,FALSE)="N/A","",VLOOKUP($A$2,Table1[[Practice no.]:[12]],42,FALSE))</f>
        <v>#VALUE!</v>
      </c>
      <c r="M32" s="107"/>
    </row>
    <row r="33" spans="1:14" ht="14.1" thickBot="1">
      <c r="A33" s="279"/>
      <c r="B33" s="288"/>
      <c r="C33" s="289"/>
      <c r="D33" s="289"/>
      <c r="E33" s="289"/>
      <c r="F33" s="289"/>
      <c r="G33" s="289"/>
      <c r="H33" s="289"/>
      <c r="I33" s="289"/>
      <c r="J33" s="289"/>
      <c r="K33" s="289"/>
      <c r="L33" s="289"/>
      <c r="M33" s="290"/>
      <c r="N33" s="125"/>
    </row>
    <row r="34" spans="1:14" ht="252.75" customHeight="1" thickBot="1">
      <c r="A34" s="92" t="s">
        <v>521</v>
      </c>
      <c r="B34" s="291" t="s">
        <v>1185</v>
      </c>
      <c r="C34" s="292"/>
      <c r="D34" s="292"/>
      <c r="E34" s="292"/>
      <c r="F34" s="292"/>
      <c r="G34" s="292"/>
      <c r="H34" s="292"/>
      <c r="I34" s="292"/>
      <c r="J34" s="292"/>
      <c r="K34" s="292"/>
      <c r="L34" s="292"/>
      <c r="M34" s="293"/>
      <c r="N34" s="122"/>
    </row>
    <row r="35" spans="1:14" ht="80.849999999999994" customHeight="1">
      <c r="A35" s="278" t="s">
        <v>523</v>
      </c>
      <c r="B35" s="394" t="s">
        <v>1186</v>
      </c>
      <c r="C35" s="362"/>
      <c r="D35" s="362"/>
      <c r="E35" s="362"/>
      <c r="F35" s="362"/>
      <c r="G35" s="362"/>
      <c r="H35" s="362"/>
      <c r="I35" s="362"/>
      <c r="J35" s="362"/>
      <c r="K35" s="362"/>
      <c r="L35" s="362"/>
      <c r="M35" s="363"/>
      <c r="N35" s="133"/>
    </row>
    <row r="36" spans="1:14" ht="224.85" customHeight="1" thickBot="1">
      <c r="A36" s="279"/>
      <c r="B36" s="364"/>
      <c r="C36" s="365"/>
      <c r="D36" s="365"/>
      <c r="E36" s="365"/>
      <c r="F36" s="365"/>
      <c r="G36" s="365"/>
      <c r="H36" s="365"/>
      <c r="I36" s="365"/>
      <c r="J36" s="365"/>
      <c r="K36" s="365"/>
      <c r="L36" s="365"/>
      <c r="M36" s="366"/>
      <c r="N36" s="133"/>
    </row>
  </sheetData>
  <sheetProtection sheet="1" objects="1" scenarios="1"/>
  <mergeCells count="50">
    <mergeCell ref="B2:M2"/>
    <mergeCell ref="O2:Q2"/>
    <mergeCell ref="S2:U2"/>
    <mergeCell ref="B3:M3"/>
    <mergeCell ref="A4:A14"/>
    <mergeCell ref="B4:M4"/>
    <mergeCell ref="C5:D6"/>
    <mergeCell ref="C7:D8"/>
    <mergeCell ref="F7:G7"/>
    <mergeCell ref="F8:G8"/>
    <mergeCell ref="C9:D10"/>
    <mergeCell ref="G9:H9"/>
    <mergeCell ref="G10:H10"/>
    <mergeCell ref="C11:D12"/>
    <mergeCell ref="F11:G11"/>
    <mergeCell ref="H11:I11"/>
    <mergeCell ref="F12:G12"/>
    <mergeCell ref="H12:I12"/>
    <mergeCell ref="B13:M13"/>
    <mergeCell ref="B14:M14"/>
    <mergeCell ref="A15:A17"/>
    <mergeCell ref="F32:G32"/>
    <mergeCell ref="B33:M33"/>
    <mergeCell ref="A18:A19"/>
    <mergeCell ref="B18:M19"/>
    <mergeCell ref="H23:L23"/>
    <mergeCell ref="B24:F24"/>
    <mergeCell ref="B25:G25"/>
    <mergeCell ref="H25:L25"/>
    <mergeCell ref="A20:A25"/>
    <mergeCell ref="B21:F21"/>
    <mergeCell ref="H21:L21"/>
    <mergeCell ref="B22:G22"/>
    <mergeCell ref="B23:F23"/>
    <mergeCell ref="B34:M34"/>
    <mergeCell ref="A35:A36"/>
    <mergeCell ref="B35:M36"/>
    <mergeCell ref="A26:A33"/>
    <mergeCell ref="B26:M26"/>
    <mergeCell ref="C27:D27"/>
    <mergeCell ref="F27:G27"/>
    <mergeCell ref="C28:D28"/>
    <mergeCell ref="F28:G28"/>
    <mergeCell ref="C29:D29"/>
    <mergeCell ref="F29:G29"/>
    <mergeCell ref="C30:D30"/>
    <mergeCell ref="F30:G30"/>
    <mergeCell ref="C31:D31"/>
    <mergeCell ref="F31:G31"/>
    <mergeCell ref="C32:D32"/>
  </mergeCells>
  <pageMargins left="0.7" right="0.7" top="0.75" bottom="0.75" header="0.3" footer="0.3"/>
  <headerFooter>
    <oddFooter>&amp;C_x000D_&amp;1#&amp;"Calibri"&amp;8&amp;K000000 INTERNAL. This information is accessible to ADB Management and staff. It may be shared outside ADB with appropriate permission.</oddFooter>
  </headerFooter>
  <drawing r:id="rId1"/>
</worksheet>
</file>

<file path=xl/worksheets/sheet1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C1EBB43-BAB0-4F7D-88BD-56AA08440112}">
  <sheetPr codeName="Sheet127"/>
  <dimension ref="A1:U36"/>
  <sheetViews>
    <sheetView zoomScale="70" zoomScaleNormal="70" workbookViewId="0">
      <pane ySplit="2" topLeftCell="A28" activePane="bottomLeft" state="frozen"/>
      <selection pane="bottomLeft" activeCell="A2" sqref="A2"/>
      <selection activeCell="A2" sqref="A2"/>
    </sheetView>
  </sheetViews>
  <sheetFormatPr defaultColWidth="8.85546875" defaultRowHeight="12.95"/>
  <cols>
    <col min="1" max="1" width="15.28515625" style="106" customWidth="1"/>
    <col min="2" max="13" width="11.85546875" style="106" customWidth="1"/>
    <col min="14" max="14" width="5.140625" style="106" customWidth="1"/>
    <col min="15" max="16" width="8.85546875" style="106"/>
    <col min="17" max="17" width="8.85546875" style="106" customWidth="1"/>
    <col min="18" max="18" width="2.28515625" style="106" customWidth="1"/>
    <col min="19" max="16384" width="8.85546875" style="106"/>
  </cols>
  <sheetData>
    <row r="1" spans="1:21" ht="14.1" thickBot="1"/>
    <row r="2" spans="1:21" ht="32.1" customHeight="1" thickBot="1">
      <c r="A2" s="89" t="e" cm="1">
        <f t="array" aca="1" ref="A2" ca="1">MID(CELL("filename",A2),FIND("]",CELL("filename",A2))+1,255)</f>
        <v>#VALUE!</v>
      </c>
      <c r="B2" s="318" t="e">
        <f ca="1">IF(VLOOKUP(A2,'Raw Data'!C6:D154,2,FALSE)="","",VLOOKUP(A2,'Raw Data'!C6:D154,2,FALSE))</f>
        <v>#VALUE!</v>
      </c>
      <c r="C2" s="319"/>
      <c r="D2" s="319"/>
      <c r="E2" s="319"/>
      <c r="F2" s="319"/>
      <c r="G2" s="319"/>
      <c r="H2" s="319"/>
      <c r="I2" s="319"/>
      <c r="J2" s="319"/>
      <c r="K2" s="319"/>
      <c r="L2" s="319"/>
      <c r="M2" s="320"/>
      <c r="N2" s="136"/>
      <c r="O2" s="386" t="str">
        <f>HYPERLINK("#'National level'!A15","Back to National level sheet")</f>
        <v>Back to National level sheet</v>
      </c>
      <c r="P2" s="321"/>
      <c r="Q2" s="321"/>
      <c r="S2" s="387" t="str">
        <f>HYPERLINK("#'Project level'!A21","Back to Project level sheet")</f>
        <v>Back to Project level sheet</v>
      </c>
      <c r="T2" s="387"/>
      <c r="U2" s="387"/>
    </row>
    <row r="3" spans="1:21" ht="218.85" customHeight="1" thickBot="1">
      <c r="A3" s="90" t="s">
        <v>500</v>
      </c>
      <c r="B3" s="323" t="s">
        <v>1187</v>
      </c>
      <c r="C3" s="324"/>
      <c r="D3" s="324"/>
      <c r="E3" s="324"/>
      <c r="F3" s="324"/>
      <c r="G3" s="324"/>
      <c r="H3" s="324"/>
      <c r="I3" s="324"/>
      <c r="J3" s="324"/>
      <c r="K3" s="324"/>
      <c r="L3" s="324"/>
      <c r="M3" s="325"/>
      <c r="N3" s="122"/>
    </row>
    <row r="4" spans="1:21" ht="14.1" thickBot="1">
      <c r="A4" s="278" t="s">
        <v>502</v>
      </c>
      <c r="B4" s="295"/>
      <c r="C4" s="296"/>
      <c r="D4" s="296"/>
      <c r="E4" s="296"/>
      <c r="F4" s="296"/>
      <c r="G4" s="296"/>
      <c r="H4" s="296"/>
      <c r="I4" s="296"/>
      <c r="J4" s="296"/>
      <c r="K4" s="296"/>
      <c r="L4" s="296"/>
      <c r="M4" s="297"/>
      <c r="N4" s="125"/>
    </row>
    <row r="5" spans="1:21" ht="26.85" customHeight="1" thickBot="1">
      <c r="A5" s="294"/>
      <c r="C5" s="326" t="s">
        <v>77</v>
      </c>
      <c r="D5" s="327"/>
      <c r="E5" s="93" t="s">
        <v>78</v>
      </c>
      <c r="F5" s="93" t="s">
        <v>79</v>
      </c>
      <c r="G5" s="93" t="s">
        <v>80</v>
      </c>
      <c r="H5" s="93" t="s">
        <v>81</v>
      </c>
      <c r="I5" s="93" t="s">
        <v>82</v>
      </c>
      <c r="M5" s="107"/>
    </row>
    <row r="6" spans="1:21" ht="15" thickBot="1">
      <c r="A6" s="294"/>
      <c r="C6" s="328"/>
      <c r="D6" s="329"/>
      <c r="E6" s="94" t="e">
        <f ca="1">IF(VLOOKUP($A$2,Table1[[Practice no.]:[Mt]],3,FALSE)="N/A","",VLOOKUP($A$2,Table1[[Practice no.]:[Mt]],3,FALSE))</f>
        <v>#VALUE!</v>
      </c>
      <c r="F6" s="94" t="e">
        <f ca="1">IF(VLOOKUP($A$2,Table1[[Practice no.]:[F]],4,FALSE)="N/A","",VLOOKUP($A$2,Table1[[Practice no.]:[F]],4,FALSE))</f>
        <v>#VALUE!</v>
      </c>
      <c r="G6" s="94" t="e">
        <f ca="1">IF(VLOOKUP($A$2,Table1[[Practice no.]:[A]],5,FALSE)="N/A","",VLOOKUP($A$2,Table1[[Practice no.]:[A]],5,FALSE))</f>
        <v>#VALUE!</v>
      </c>
      <c r="H6" s="94" t="e">
        <f ca="1">IF(VLOOKUP($A$2,Table1[[Practice no.]:[T]],6,FALSE)="N/A","",VLOOKUP($A$2,Table1[[Practice no.]:[T]],6,FALSE))</f>
        <v>#VALUE!</v>
      </c>
      <c r="I6" s="94" t="e">
        <f ca="1">IF(VLOOKUP($A$2,Table1[[Practice no.]:[PI]],7,FALSE)="N/A","",VLOOKUP($A$2,Table1[[Practice no.]:[PI]],7,FALSE))</f>
        <v>#VALUE!</v>
      </c>
      <c r="M6" s="107"/>
    </row>
    <row r="7" spans="1:21" ht="26.85" customHeight="1" thickBot="1">
      <c r="A7" s="294"/>
      <c r="C7" s="326" t="s">
        <v>83</v>
      </c>
      <c r="D7" s="327"/>
      <c r="E7" s="95" t="s">
        <v>84</v>
      </c>
      <c r="F7" s="330" t="s">
        <v>85</v>
      </c>
      <c r="G7" s="331"/>
      <c r="H7" s="95" t="s">
        <v>86</v>
      </c>
      <c r="I7" s="95" t="s">
        <v>87</v>
      </c>
      <c r="M7" s="107"/>
    </row>
    <row r="8" spans="1:21" ht="15" thickBot="1">
      <c r="A8" s="294"/>
      <c r="C8" s="328"/>
      <c r="D8" s="329"/>
      <c r="E8" s="94" t="e">
        <f ca="1">IF(VLOOKUP($A$2,Table1[[Practice no.]:[LR]],8,FALSE)="N/A","",VLOOKUP(A$2,Table1[[Practice no.]:[LR]],8,FALSE))</f>
        <v>#VALUE!</v>
      </c>
      <c r="F8" s="311" t="e">
        <f ca="1">IF(VLOOKUP($A$2,Table1[[Practice no.]:[PH]],9,FALSE)="N/A","",VLOOKUP($A$2,Table1[[Practice no.]:[PH]],9,FALSE))</f>
        <v>#VALUE!</v>
      </c>
      <c r="G8" s="312"/>
      <c r="H8" s="94" t="e">
        <f ca="1">IF(VLOOKUP($A$2,Table1[[Practice no.]:[EH]],10,FALSE)="N/A","",VLOOKUP($A$2,Table1[[Practice no.]:[EH]],10,FALSE))</f>
        <v>#VALUE!</v>
      </c>
      <c r="I8" s="94" t="e">
        <f ca="1">IF(VLOOKUP($A$2,Table1[[Practice no.]:[UR]],11,FALSE)="N/A","",VLOOKUP($A$2,Table1[[Practice no.]:[UR]],11,FALSE))</f>
        <v>#VALUE!</v>
      </c>
      <c r="M8" s="107"/>
    </row>
    <row r="9" spans="1:21" ht="26.85" customHeight="1" thickBot="1">
      <c r="A9" s="294"/>
      <c r="C9" s="332" t="s">
        <v>88</v>
      </c>
      <c r="D9" s="333"/>
      <c r="E9" s="95" t="s">
        <v>89</v>
      </c>
      <c r="F9" s="95" t="s">
        <v>90</v>
      </c>
      <c r="G9" s="330" t="s">
        <v>91</v>
      </c>
      <c r="H9" s="331"/>
      <c r="I9" s="95" t="s">
        <v>92</v>
      </c>
      <c r="M9" s="107"/>
    </row>
    <row r="10" spans="1:21" ht="15" thickBot="1">
      <c r="A10" s="294"/>
      <c r="C10" s="334"/>
      <c r="D10" s="335"/>
      <c r="E10" s="94" t="e">
        <f ca="1">IF(VLOOKUP($A$2,Table1[[Practice no.]:[P]],12,FALSE)="N/A","",VLOOKUP($A$2,Table1[[Practice no.]:[P]],12,FALSE))</f>
        <v>#VALUE!</v>
      </c>
      <c r="F10" s="94" t="e">
        <f ca="1">IF(VLOOKUP($A$2,Table1[[Practice no.]:[D]],13,FALSE)="N/A","",VLOOKUP($A$2,Table1[[Practice no.]:[D]],13,FALSE))</f>
        <v>#VALUE!</v>
      </c>
      <c r="G10" s="313" t="e">
        <f ca="1">IF(VLOOKUP($A$2,Table1[[Practice no.]:[C]],14,FALSE)="N/A","",VLOOKUP($A$2,Table1[[Practice no.]:[C]],14,FALSE))</f>
        <v>#VALUE!</v>
      </c>
      <c r="H10" s="314"/>
      <c r="I10" s="96" t="e">
        <f ca="1">IF(VLOOKUP($A$2,Table1[[Practice no.]:[M]],15,FALSE)="N/A","",VLOOKUP($A$2,Table1[[Practice no.]:[M]],15,FALSE))</f>
        <v>#VALUE!</v>
      </c>
      <c r="M10" s="107"/>
    </row>
    <row r="11" spans="1:21" ht="14.1" customHeight="1" thickBot="1">
      <c r="A11" s="294"/>
      <c r="C11" s="332" t="s">
        <v>93</v>
      </c>
      <c r="D11" s="333"/>
      <c r="E11" s="95" t="s">
        <v>94</v>
      </c>
      <c r="F11" s="330" t="s">
        <v>95</v>
      </c>
      <c r="G11" s="331"/>
      <c r="H11" s="330" t="s">
        <v>96</v>
      </c>
      <c r="I11" s="331"/>
      <c r="M11" s="107"/>
    </row>
    <row r="12" spans="1:21" ht="15" thickBot="1">
      <c r="A12" s="294"/>
      <c r="C12" s="334"/>
      <c r="D12" s="335"/>
      <c r="E12" s="94" t="e">
        <f ca="1">IF(VLOOKUP($A$2,Table1[[Practice no.]:[In]],16,FALSE)="N/A","",VLOOKUP($A$2,Table1[[Practice no.]:[In]],16,FALSE))</f>
        <v>#VALUE!</v>
      </c>
      <c r="F12" s="311" t="e">
        <f ca="1">IF(VLOOKUP($A$2,Table1[[Practice no.]:[Pr]],17,FALSE)="N/A","",VLOOKUP($A$2,Table1[[Practice no.]:[Pr]],17,FALSE))</f>
        <v>#VALUE!</v>
      </c>
      <c r="G12" s="312"/>
      <c r="H12" s="313" t="e">
        <f ca="1">IF(VLOOKUP($A$2,Table1[[Practice no.]:[Tr]],18,FALSE)="N/A","",VLOOKUP($A$2,Table1[[Practice no.]:[Tr]],18,FALSE))</f>
        <v>#VALUE!</v>
      </c>
      <c r="I12" s="314"/>
      <c r="M12" s="107"/>
    </row>
    <row r="13" spans="1:21">
      <c r="A13" s="294"/>
      <c r="B13" s="315"/>
      <c r="C13" s="316"/>
      <c r="D13" s="316"/>
      <c r="E13" s="316"/>
      <c r="F13" s="316"/>
      <c r="G13" s="316"/>
      <c r="H13" s="316"/>
      <c r="I13" s="316"/>
      <c r="J13" s="316"/>
      <c r="K13" s="316"/>
      <c r="L13" s="316"/>
      <c r="M13" s="317"/>
      <c r="N13" s="125"/>
    </row>
    <row r="14" spans="1:21" ht="14.1" thickBot="1">
      <c r="A14" s="279"/>
      <c r="B14" s="288"/>
      <c r="C14" s="289"/>
      <c r="D14" s="289"/>
      <c r="E14" s="289"/>
      <c r="F14" s="289"/>
      <c r="G14" s="289"/>
      <c r="H14" s="289"/>
      <c r="I14" s="289"/>
      <c r="J14" s="289"/>
      <c r="K14" s="289"/>
      <c r="L14" s="289"/>
      <c r="M14" s="290"/>
      <c r="N14" s="125"/>
    </row>
    <row r="15" spans="1:21">
      <c r="A15" s="278" t="s">
        <v>503</v>
      </c>
      <c r="B15" s="97">
        <v>1</v>
      </c>
      <c r="C15" s="97">
        <v>2</v>
      </c>
      <c r="D15" s="97">
        <v>3</v>
      </c>
      <c r="E15" s="98">
        <v>4</v>
      </c>
      <c r="F15" s="98">
        <v>5</v>
      </c>
      <c r="G15" s="98">
        <v>6</v>
      </c>
      <c r="H15" s="99">
        <v>7</v>
      </c>
      <c r="I15" s="99">
        <v>8</v>
      </c>
      <c r="J15" s="99">
        <v>9</v>
      </c>
      <c r="K15" s="100">
        <v>10</v>
      </c>
      <c r="L15" s="100">
        <v>11</v>
      </c>
      <c r="M15" s="100">
        <v>12</v>
      </c>
      <c r="N15" s="137"/>
    </row>
    <row r="16" spans="1:21" ht="17.100000000000001" thickBot="1">
      <c r="A16" s="294"/>
      <c r="B16" s="101" t="s">
        <v>504</v>
      </c>
      <c r="C16" s="101" t="s">
        <v>505</v>
      </c>
      <c r="D16" s="101" t="s">
        <v>506</v>
      </c>
      <c r="E16" s="102" t="s">
        <v>507</v>
      </c>
      <c r="F16" s="102" t="s">
        <v>508</v>
      </c>
      <c r="G16" s="102" t="s">
        <v>509</v>
      </c>
      <c r="H16" s="103" t="s">
        <v>510</v>
      </c>
      <c r="I16" s="103" t="s">
        <v>511</v>
      </c>
      <c r="J16" s="103" t="s">
        <v>512</v>
      </c>
      <c r="K16" s="104" t="s">
        <v>513</v>
      </c>
      <c r="L16" s="104" t="s">
        <v>514</v>
      </c>
      <c r="M16" s="104" t="s">
        <v>515</v>
      </c>
      <c r="N16" s="137"/>
    </row>
    <row r="17" spans="1:14" ht="23.1" customHeight="1" thickBot="1">
      <c r="A17" s="279"/>
      <c r="B17" s="112" t="e">
        <f ca="1">IF(VLOOKUP($A$2,Table1[[Practice no.]:[ 1 C02]],19,FALSE)="N/A","",VLOOKUP(VLOOKUP($A$2,Table1[[Practice no.]:[ 1 C02]],19,FALSE),List!$A$2:$B$3,2,FALSE))</f>
        <v>#VALUE!</v>
      </c>
      <c r="C17" s="112" t="e">
        <f ca="1">IF(VLOOKUP($A$2,Table1[[Practice no.]:[2 Res]],20,FALSE)="N/A","",VLOOKUP(VLOOKUP($A$2,Table1[[Practice no.]:[2 Res]],20,FALSE),List!$A$2:$B$3,2,FALSE))</f>
        <v>#VALUE!</v>
      </c>
      <c r="D17" s="112" t="e">
        <f ca="1">IF(VLOOKUP($A$2,Table1[[Practice no.]:[3 W&amp;L]],21,FALSE)="N/A","",VLOOKUP(VLOOKUP($A$2,Table1[[Practice no.]:[3 W&amp;L]],21,FALSE),List!$A$2:$B$3,2,FALSE))</f>
        <v>#VALUE!</v>
      </c>
      <c r="E17" s="112" t="e">
        <f ca="1">IF(VLOOKUP($A$2,Table1[[Practice no.]:[4 
Pol]],22,FALSE)="N/A","",VLOOKUP(VLOOKUP($A$2,Table1[[Practice no.]:[4 
Pol]],22,FALSE),List!$A$2:$B$3,2,FALSE))</f>
        <v>#VALUE!</v>
      </c>
      <c r="F17" s="112" t="e">
        <f ca="1">IF(VLOOKUP($A$2,Table1[[Practice no.]:[5 QoL]],23,FALSE)="N/A","",VLOOKUP(VLOOKUP($A$2,Table1[[Practice no.]:[5 QoL]],23,FALSE),List!$A$2:$B$3,2,FALSE))</f>
        <v>#VALUE!</v>
      </c>
      <c r="G17" s="112" t="e">
        <f ca="1">IF(VLOOKUP($A$2,Table1[[Practice no.]:[6 
Bio]],24,FALSE)="N/A","",VLOOKUP(VLOOKUP($A$2,Table1[[Practice no.]:[6 
Bio]],24,FALSE),List!$A$2:$B$3,2,FALSE))</f>
        <v>#VALUE!</v>
      </c>
      <c r="H17" s="112" t="e">
        <f ca="1">IF(VLOOKUP($A$2,Table1[[Practice no.]:[7 
Dis]],25,FALSE)="N/A","",VLOOKUP(VLOOKUP($A$2,Table1[[Practice no.]:[7 
Dis]],25,FALSE),List!$A$2:$B$3,2,FALSE))</f>
        <v>#VALUE!</v>
      </c>
      <c r="I17" s="112" t="e">
        <f ca="1">IF(VLOOKUP($A$2,Table1[[Practice no.]:[8 
Mat]],26,FALSE)="N/A","",VLOOKUP(VLOOKUP($A$2,Table1[[Practice no.]:[8 
Mat]],26,FALSE),List!$A$2:$B$3,2,FALSE))</f>
        <v>#VALUE!</v>
      </c>
      <c r="J17" s="112" t="e">
        <f ca="1">IF(VLOOKUP($A$2,Table1[[Practice no.]:[9 
Inc]],27,FALSE)="N/A","",VLOOKUP(VLOOKUP($A$2,Table1[[Practice no.]:[9 
Inc]],27,FALSE),List!$A$2:$B$3,2,FALSE))</f>
        <v>#VALUE!</v>
      </c>
      <c r="K17" s="112" t="e">
        <f ca="1">IF(VLOOKUP($A$2,Table1[[Practice no.]:[10 Con]],28,FALSE)="N/A","",VLOOKUP(VLOOKUP($A$2,Table1[[Practice no.]:[10 Con]],28,FALSE),List!$A$2:$B$3,2,FALSE))</f>
        <v>#VALUE!</v>
      </c>
      <c r="L17" s="112" t="e">
        <f ca="1">IF(VLOOKUP($A$2,Table1[[Practice no.]:[11 Saf]],29,FALSE)="N/A","",VLOOKUP(VLOOKUP($A$2,Table1[[Practice no.]:[11 Saf]],29,FALSE),List!$A$2:$B$3,2,FALSE))</f>
        <v>#VALUE!</v>
      </c>
      <c r="M17" s="112" t="e">
        <f ca="1">IF(VLOOKUP($A$2,Table1[[Practice no.]:[12 Aff]],30,FALSE)="N/A","",VLOOKUP(VLOOKUP($A$2,Table1[[Practice no.]:[12 Aff]],30,FALSE),List!$A$2:$B$3,2,FALSE))</f>
        <v>#VALUE!</v>
      </c>
      <c r="N17" s="138"/>
    </row>
    <row r="18" spans="1:14" ht="248.1" customHeight="1">
      <c r="A18" s="278" t="s">
        <v>516</v>
      </c>
      <c r="B18" s="298" t="s">
        <v>1188</v>
      </c>
      <c r="C18" s="299"/>
      <c r="D18" s="299"/>
      <c r="E18" s="299"/>
      <c r="F18" s="299"/>
      <c r="G18" s="299"/>
      <c r="H18" s="299"/>
      <c r="I18" s="299"/>
      <c r="J18" s="299"/>
      <c r="K18" s="299"/>
      <c r="L18" s="299"/>
      <c r="M18" s="300"/>
      <c r="N18" s="133"/>
    </row>
    <row r="19" spans="1:14" ht="218.85" customHeight="1" thickBot="1">
      <c r="A19" s="279"/>
      <c r="B19" s="301"/>
      <c r="C19" s="302"/>
      <c r="D19" s="302"/>
      <c r="E19" s="302"/>
      <c r="F19" s="302"/>
      <c r="G19" s="302"/>
      <c r="H19" s="302"/>
      <c r="I19" s="302"/>
      <c r="J19" s="302"/>
      <c r="K19" s="302"/>
      <c r="L19" s="302"/>
      <c r="M19" s="303"/>
      <c r="N19" s="133"/>
    </row>
    <row r="20" spans="1:14" ht="102.75" customHeight="1">
      <c r="A20" s="304" t="s">
        <v>518</v>
      </c>
      <c r="B20" s="120"/>
      <c r="C20" s="121"/>
      <c r="D20" s="121"/>
      <c r="E20" s="121"/>
      <c r="F20" s="121"/>
      <c r="G20" s="121"/>
      <c r="H20" s="121"/>
      <c r="I20" s="121"/>
      <c r="J20" s="121"/>
      <c r="K20" s="121"/>
      <c r="L20" s="121"/>
      <c r="M20" s="124"/>
      <c r="N20" s="134"/>
    </row>
    <row r="21" spans="1:14">
      <c r="A21" s="338"/>
      <c r="B21" s="390"/>
      <c r="C21" s="388"/>
      <c r="D21" s="388"/>
      <c r="E21" s="388"/>
      <c r="F21" s="388"/>
      <c r="G21" s="177"/>
      <c r="H21" s="388"/>
      <c r="I21" s="388"/>
      <c r="J21" s="388"/>
      <c r="K21" s="388"/>
      <c r="L21" s="388"/>
      <c r="M21" s="178"/>
      <c r="N21" s="127"/>
    </row>
    <row r="22" spans="1:14">
      <c r="A22" s="338"/>
      <c r="B22" s="336"/>
      <c r="C22" s="337"/>
      <c r="D22" s="337"/>
      <c r="E22" s="337"/>
      <c r="F22" s="337"/>
      <c r="G22" s="337"/>
      <c r="H22" s="119"/>
      <c r="J22" s="122"/>
      <c r="K22" s="116"/>
      <c r="L22" s="116"/>
      <c r="M22" s="117"/>
      <c r="N22" s="116"/>
    </row>
    <row r="23" spans="1:14" ht="38.1" customHeight="1">
      <c r="A23" s="338"/>
      <c r="B23" s="336"/>
      <c r="C23" s="337"/>
      <c r="D23" s="337"/>
      <c r="E23" s="337"/>
      <c r="F23" s="337"/>
      <c r="G23" s="122"/>
      <c r="H23" s="337"/>
      <c r="I23" s="337"/>
      <c r="J23" s="337"/>
      <c r="K23" s="337"/>
      <c r="L23" s="337"/>
      <c r="M23" s="123"/>
      <c r="N23" s="116"/>
    </row>
    <row r="24" spans="1:14" ht="31.35" customHeight="1">
      <c r="A24" s="338"/>
      <c r="B24" s="336" t="s">
        <v>1189</v>
      </c>
      <c r="C24" s="337"/>
      <c r="D24" s="337"/>
      <c r="E24" s="337"/>
      <c r="F24" s="337"/>
      <c r="G24" s="119"/>
      <c r="H24" s="119"/>
      <c r="I24" s="119"/>
      <c r="J24" s="122"/>
      <c r="K24" s="116"/>
      <c r="L24" s="116"/>
      <c r="M24" s="117"/>
      <c r="N24" s="116"/>
    </row>
    <row r="25" spans="1:14" ht="14.1" thickBot="1">
      <c r="A25" s="305"/>
      <c r="B25" s="339"/>
      <c r="C25" s="340"/>
      <c r="D25" s="340"/>
      <c r="E25" s="340"/>
      <c r="F25" s="340"/>
      <c r="G25" s="340"/>
      <c r="H25" s="340"/>
      <c r="I25" s="340"/>
      <c r="J25" s="340"/>
      <c r="K25" s="340"/>
      <c r="L25" s="340"/>
      <c r="M25" s="176"/>
      <c r="N25" s="119"/>
    </row>
    <row r="26" spans="1:14" ht="8.85" customHeight="1" thickBot="1">
      <c r="A26" s="278" t="s">
        <v>57</v>
      </c>
      <c r="B26" s="295"/>
      <c r="C26" s="296"/>
      <c r="D26" s="296"/>
      <c r="E26" s="296"/>
      <c r="F26" s="296"/>
      <c r="G26" s="296"/>
      <c r="H26" s="296"/>
      <c r="I26" s="296"/>
      <c r="J26" s="296"/>
      <c r="K26" s="296"/>
      <c r="L26" s="296"/>
      <c r="M26" s="297"/>
      <c r="N26" s="125"/>
    </row>
    <row r="27" spans="1:14" ht="32.1" customHeight="1" thickBot="1">
      <c r="A27" s="294"/>
      <c r="C27" s="286" t="s">
        <v>42</v>
      </c>
      <c r="D27" s="287"/>
      <c r="E27" s="105" t="e">
        <f ca="1">IF(VLOOKUP($A$2,Table1[[Practice no.]:[1]],31,FALSE)="N/A","",VLOOKUP($A$2,Table1[[Practice no.]:[1]],31,FALSE))</f>
        <v>#VALUE!</v>
      </c>
      <c r="F27" s="286" t="s">
        <v>520</v>
      </c>
      <c r="G27" s="287"/>
      <c r="H27" s="105" t="e">
        <f ca="1">IF(VLOOKUP($A$2,Table1[[Practice no.]:[7]],37,FALSE)="N/A","",VLOOKUP($A$2,Table1[[Practice no.]:[7]],37,FALSE))</f>
        <v>#VALUE!</v>
      </c>
      <c r="M27" s="107"/>
    </row>
    <row r="28" spans="1:14" ht="32.1" customHeight="1" thickBot="1">
      <c r="A28" s="294"/>
      <c r="C28" s="286" t="s">
        <v>44</v>
      </c>
      <c r="D28" s="287"/>
      <c r="E28" s="105" t="e">
        <f ca="1">IF(VLOOKUP($A$2,Table1[[Practice no.]:[2]],32,FALSE)="N/A","",VLOOKUP($A$2,Table1[[Practice no.]:[2]],32,FALSE))</f>
        <v>#VALUE!</v>
      </c>
      <c r="F28" s="286" t="s">
        <v>45</v>
      </c>
      <c r="G28" s="287"/>
      <c r="H28" s="105" t="e">
        <f ca="1">IF(VLOOKUP($A$2,Table1[[Practice no.]:[8]],38,FALSE)="N/A","",VLOOKUP($A$2,Table1[[Practice no.]:[8]],38,FALSE))</f>
        <v>#VALUE!</v>
      </c>
      <c r="M28" s="107"/>
    </row>
    <row r="29" spans="1:14" ht="32.1" customHeight="1" thickBot="1">
      <c r="A29" s="294"/>
      <c r="C29" s="286" t="s">
        <v>46</v>
      </c>
      <c r="D29" s="287"/>
      <c r="E29" s="105" t="e">
        <f ca="1">IF(VLOOKUP($A$2,Table1[[Practice no.]:[3]],33,FALSE)="N/A","",VLOOKUP($A$2,Table1[[Practice no.]:[3]],33,FALSE))</f>
        <v>#VALUE!</v>
      </c>
      <c r="F29" s="286" t="s">
        <v>47</v>
      </c>
      <c r="G29" s="287"/>
      <c r="H29" s="105" t="e">
        <f ca="1">IF(VLOOKUP($A$2,Table1[[Practice no.]:[9]],39,FALSE)="N/A","",VLOOKUP($A$2,Table1[[Practice no.]:[9]],39,FALSE))</f>
        <v>#VALUE!</v>
      </c>
      <c r="M29" s="107"/>
    </row>
    <row r="30" spans="1:14" ht="32.1" customHeight="1" thickBot="1">
      <c r="A30" s="294"/>
      <c r="C30" s="286" t="s">
        <v>48</v>
      </c>
      <c r="D30" s="287"/>
      <c r="E30" s="105" t="e">
        <f ca="1">IF(VLOOKUP($A$2,Table1[[Practice no.]:[4]],34,FALSE)="N/A","",VLOOKUP($A$2,Table1[[Practice no.]:[4]],34,FALSE))</f>
        <v>#VALUE!</v>
      </c>
      <c r="F30" s="286" t="s">
        <v>49</v>
      </c>
      <c r="G30" s="287"/>
      <c r="H30" s="105" t="e">
        <f ca="1">IF(VLOOKUP($A$2,Table1[[Practice no.]:[10]],40,FALSE)="N/A","",VLOOKUP($A$2,Table1[[Practice no.]:[10]],40,FALSE))</f>
        <v>#VALUE!</v>
      </c>
      <c r="M30" s="107"/>
    </row>
    <row r="31" spans="1:14" ht="32.1" customHeight="1" thickBot="1">
      <c r="A31" s="294"/>
      <c r="C31" s="286" t="s">
        <v>50</v>
      </c>
      <c r="D31" s="287"/>
      <c r="E31" s="105" t="e">
        <f ca="1">IF(VLOOKUP($A$2,Table1[[Practice no.]:[5]],35,FALSE)="N/A","",VLOOKUP($A$2,Table1[[Practice no.]:[5]],35,FALSE))</f>
        <v>#VALUE!</v>
      </c>
      <c r="F31" s="286" t="s">
        <v>51</v>
      </c>
      <c r="G31" s="287"/>
      <c r="H31" s="105" t="e">
        <f ca="1">IF(VLOOKUP($A$2,Table1[[Practice no.]:[11]],41,FALSE)="N/A","",VLOOKUP($A$2,Table1[[Practice no.]:[11]],41,FALSE))</f>
        <v>#VALUE!</v>
      </c>
      <c r="M31" s="107"/>
    </row>
    <row r="32" spans="1:14" ht="32.1" customHeight="1" thickBot="1">
      <c r="A32" s="294"/>
      <c r="C32" s="286" t="s">
        <v>52</v>
      </c>
      <c r="D32" s="287"/>
      <c r="E32" s="105" t="e">
        <f ca="1">IF(VLOOKUP($A$2,Table1[[Practice no.]:[6]],36,FALSE)="N/A","",VLOOKUP($A$2,Table1[[Practice no.]:[6]],36,FALSE))</f>
        <v>#VALUE!</v>
      </c>
      <c r="F32" s="286" t="s">
        <v>53</v>
      </c>
      <c r="G32" s="287"/>
      <c r="H32" s="105" t="e">
        <f ca="1">IF(VLOOKUP($A$2,Table1[[Practice no.]:[12]],42,FALSE)="N/A","",VLOOKUP($A$2,Table1[[Practice no.]:[12]],42,FALSE))</f>
        <v>#VALUE!</v>
      </c>
      <c r="M32" s="107"/>
    </row>
    <row r="33" spans="1:14" ht="14.1" thickBot="1">
      <c r="A33" s="279"/>
      <c r="B33" s="288"/>
      <c r="C33" s="289"/>
      <c r="D33" s="289"/>
      <c r="E33" s="289"/>
      <c r="F33" s="289"/>
      <c r="G33" s="289"/>
      <c r="H33" s="289"/>
      <c r="I33" s="289"/>
      <c r="J33" s="289"/>
      <c r="K33" s="289"/>
      <c r="L33" s="289"/>
      <c r="M33" s="290"/>
      <c r="N33" s="125"/>
    </row>
    <row r="34" spans="1:14" ht="252.75" customHeight="1" thickBot="1">
      <c r="A34" s="92" t="s">
        <v>521</v>
      </c>
      <c r="B34" s="291" t="s">
        <v>1190</v>
      </c>
      <c r="C34" s="292"/>
      <c r="D34" s="292"/>
      <c r="E34" s="292"/>
      <c r="F34" s="292"/>
      <c r="G34" s="292"/>
      <c r="H34" s="292"/>
      <c r="I34" s="292"/>
      <c r="J34" s="292"/>
      <c r="K34" s="292"/>
      <c r="L34" s="292"/>
      <c r="M34" s="293"/>
      <c r="N34" s="122"/>
    </row>
    <row r="35" spans="1:14" ht="80.849999999999994" customHeight="1">
      <c r="A35" s="278" t="s">
        <v>523</v>
      </c>
      <c r="B35" s="394" t="s">
        <v>1191</v>
      </c>
      <c r="C35" s="362"/>
      <c r="D35" s="362"/>
      <c r="E35" s="362"/>
      <c r="F35" s="362"/>
      <c r="G35" s="362"/>
      <c r="H35" s="362"/>
      <c r="I35" s="362"/>
      <c r="J35" s="362"/>
      <c r="K35" s="362"/>
      <c r="L35" s="362"/>
      <c r="M35" s="363"/>
      <c r="N35" s="133"/>
    </row>
    <row r="36" spans="1:14" ht="224.85" customHeight="1" thickBot="1">
      <c r="A36" s="279"/>
      <c r="B36" s="364"/>
      <c r="C36" s="365"/>
      <c r="D36" s="365"/>
      <c r="E36" s="365"/>
      <c r="F36" s="365"/>
      <c r="G36" s="365"/>
      <c r="H36" s="365"/>
      <c r="I36" s="365"/>
      <c r="J36" s="365"/>
      <c r="K36" s="365"/>
      <c r="L36" s="365"/>
      <c r="M36" s="366"/>
      <c r="N36" s="133"/>
    </row>
  </sheetData>
  <sheetProtection sheet="1" objects="1" scenarios="1"/>
  <mergeCells count="50">
    <mergeCell ref="B2:M2"/>
    <mergeCell ref="O2:Q2"/>
    <mergeCell ref="S2:U2"/>
    <mergeCell ref="B3:M3"/>
    <mergeCell ref="A4:A14"/>
    <mergeCell ref="B4:M4"/>
    <mergeCell ref="C5:D6"/>
    <mergeCell ref="C7:D8"/>
    <mergeCell ref="F7:G7"/>
    <mergeCell ref="F8:G8"/>
    <mergeCell ref="C9:D10"/>
    <mergeCell ref="G9:H9"/>
    <mergeCell ref="G10:H10"/>
    <mergeCell ref="C11:D12"/>
    <mergeCell ref="F11:G11"/>
    <mergeCell ref="H11:I11"/>
    <mergeCell ref="F12:G12"/>
    <mergeCell ref="H12:I12"/>
    <mergeCell ref="B13:M13"/>
    <mergeCell ref="B14:M14"/>
    <mergeCell ref="A15:A17"/>
    <mergeCell ref="F32:G32"/>
    <mergeCell ref="B33:M33"/>
    <mergeCell ref="A18:A19"/>
    <mergeCell ref="B18:M19"/>
    <mergeCell ref="H23:L23"/>
    <mergeCell ref="B24:F24"/>
    <mergeCell ref="B25:G25"/>
    <mergeCell ref="H25:L25"/>
    <mergeCell ref="A20:A25"/>
    <mergeCell ref="B21:F21"/>
    <mergeCell ref="H21:L21"/>
    <mergeCell ref="B22:G22"/>
    <mergeCell ref="B23:F23"/>
    <mergeCell ref="B34:M34"/>
    <mergeCell ref="A35:A36"/>
    <mergeCell ref="B35:M36"/>
    <mergeCell ref="A26:A33"/>
    <mergeCell ref="B26:M26"/>
    <mergeCell ref="C27:D27"/>
    <mergeCell ref="F27:G27"/>
    <mergeCell ref="C28:D28"/>
    <mergeCell ref="F28:G28"/>
    <mergeCell ref="C29:D29"/>
    <mergeCell ref="F29:G29"/>
    <mergeCell ref="C30:D30"/>
    <mergeCell ref="F30:G30"/>
    <mergeCell ref="C31:D31"/>
    <mergeCell ref="F31:G31"/>
    <mergeCell ref="C32:D32"/>
  </mergeCells>
  <pageMargins left="0.7" right="0.7" top="0.75" bottom="0.75" header="0.3" footer="0.3"/>
  <headerFooter>
    <oddFooter>&amp;C_x000D_&amp;1#&amp;"Calibri"&amp;8&amp;K000000 INTERNAL. This information is accessible to ADB Management and staff. It may be shared outside ADB with appropriate permission.</oddFooter>
  </headerFooter>
  <drawing r:id="rId1"/>
</worksheet>
</file>

<file path=xl/worksheets/sheet1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6467300-9102-49E2-861B-8E6CEC2A9CAF}">
  <sheetPr codeName="Sheet128"/>
  <dimension ref="A1:U36"/>
  <sheetViews>
    <sheetView zoomScale="70" zoomScaleNormal="70" workbookViewId="0">
      <pane ySplit="2" topLeftCell="A3" activePane="bottomLeft" state="frozen"/>
      <selection pane="bottomLeft" activeCell="A2" sqref="A2"/>
      <selection activeCell="A2" sqref="A2"/>
    </sheetView>
  </sheetViews>
  <sheetFormatPr defaultColWidth="8.85546875" defaultRowHeight="12.95"/>
  <cols>
    <col min="1" max="1" width="15.28515625" style="106" customWidth="1"/>
    <col min="2" max="13" width="11.85546875" style="106" customWidth="1"/>
    <col min="14" max="14" width="5.140625" style="106" customWidth="1"/>
    <col min="15" max="16" width="8.85546875" style="106"/>
    <col min="17" max="17" width="8.85546875" style="106" customWidth="1"/>
    <col min="18" max="18" width="2.28515625" style="106" customWidth="1"/>
    <col min="19" max="16384" width="8.85546875" style="106"/>
  </cols>
  <sheetData>
    <row r="1" spans="1:21" ht="14.1" thickBot="1"/>
    <row r="2" spans="1:21" ht="32.1" customHeight="1" thickBot="1">
      <c r="A2" s="89" t="e" cm="1">
        <f t="array" aca="1" ref="A2" ca="1">MID(CELL("filename",A2),FIND("]",CELL("filename",A2))+1,255)</f>
        <v>#VALUE!</v>
      </c>
      <c r="B2" s="318" t="e">
        <f ca="1">IF(VLOOKUP(A2,'Raw Data'!C6:D154,2,FALSE)="","",VLOOKUP(A2,'Raw Data'!C6:D154,2,FALSE))</f>
        <v>#VALUE!</v>
      </c>
      <c r="C2" s="319"/>
      <c r="D2" s="319"/>
      <c r="E2" s="319"/>
      <c r="F2" s="319"/>
      <c r="G2" s="319"/>
      <c r="H2" s="319"/>
      <c r="I2" s="319"/>
      <c r="J2" s="319"/>
      <c r="K2" s="319"/>
      <c r="L2" s="319"/>
      <c r="M2" s="320"/>
      <c r="N2" s="136"/>
      <c r="O2" s="386" t="str">
        <f>HYPERLINK("#'National level'!A15","Back to National level sheet")</f>
        <v>Back to National level sheet</v>
      </c>
      <c r="P2" s="321"/>
      <c r="Q2" s="321"/>
      <c r="S2" s="387" t="str">
        <f>HYPERLINK("#'Project level'!A21","Back to Project level sheet")</f>
        <v>Back to Project level sheet</v>
      </c>
      <c r="T2" s="387"/>
      <c r="U2" s="387"/>
    </row>
    <row r="3" spans="1:21" ht="218.85" customHeight="1" thickBot="1">
      <c r="A3" s="90" t="s">
        <v>500</v>
      </c>
      <c r="B3" s="323" t="s">
        <v>1192</v>
      </c>
      <c r="C3" s="324"/>
      <c r="D3" s="324"/>
      <c r="E3" s="324"/>
      <c r="F3" s="324"/>
      <c r="G3" s="324"/>
      <c r="H3" s="324"/>
      <c r="I3" s="324"/>
      <c r="J3" s="324"/>
      <c r="K3" s="324"/>
      <c r="L3" s="324"/>
      <c r="M3" s="325"/>
      <c r="N3" s="122"/>
    </row>
    <row r="4" spans="1:21" ht="14.1" thickBot="1">
      <c r="A4" s="278" t="s">
        <v>502</v>
      </c>
      <c r="B4" s="295"/>
      <c r="C4" s="296"/>
      <c r="D4" s="296"/>
      <c r="E4" s="296"/>
      <c r="F4" s="296"/>
      <c r="G4" s="296"/>
      <c r="H4" s="296"/>
      <c r="I4" s="296"/>
      <c r="J4" s="296"/>
      <c r="K4" s="296"/>
      <c r="L4" s="296"/>
      <c r="M4" s="297"/>
      <c r="N4" s="125"/>
    </row>
    <row r="5" spans="1:21" ht="26.85" customHeight="1" thickBot="1">
      <c r="A5" s="294"/>
      <c r="C5" s="326" t="s">
        <v>77</v>
      </c>
      <c r="D5" s="327"/>
      <c r="E5" s="93" t="s">
        <v>78</v>
      </c>
      <c r="F5" s="93" t="s">
        <v>79</v>
      </c>
      <c r="G5" s="93" t="s">
        <v>80</v>
      </c>
      <c r="H5" s="93" t="s">
        <v>81</v>
      </c>
      <c r="I5" s="93" t="s">
        <v>82</v>
      </c>
      <c r="M5" s="107"/>
    </row>
    <row r="6" spans="1:21" ht="15" thickBot="1">
      <c r="A6" s="294"/>
      <c r="C6" s="328"/>
      <c r="D6" s="329"/>
      <c r="E6" s="94" t="e">
        <f ca="1">IF(VLOOKUP($A$2,Table1[[Practice no.]:[Mt]],3,FALSE)="N/A","",VLOOKUP($A$2,Table1[[Practice no.]:[Mt]],3,FALSE))</f>
        <v>#VALUE!</v>
      </c>
      <c r="F6" s="94" t="e">
        <f ca="1">IF(VLOOKUP($A$2,Table1[[Practice no.]:[F]],4,FALSE)="N/A","",VLOOKUP($A$2,Table1[[Practice no.]:[F]],4,FALSE))</f>
        <v>#VALUE!</v>
      </c>
      <c r="G6" s="94" t="e">
        <f ca="1">IF(VLOOKUP($A$2,Table1[[Practice no.]:[A]],5,FALSE)="N/A","",VLOOKUP($A$2,Table1[[Practice no.]:[A]],5,FALSE))</f>
        <v>#VALUE!</v>
      </c>
      <c r="H6" s="94" t="e">
        <f ca="1">IF(VLOOKUP($A$2,Table1[[Practice no.]:[T]],6,FALSE)="N/A","",VLOOKUP($A$2,Table1[[Practice no.]:[T]],6,FALSE))</f>
        <v>#VALUE!</v>
      </c>
      <c r="I6" s="94" t="e">
        <f ca="1">IF(VLOOKUP($A$2,Table1[[Practice no.]:[PI]],7,FALSE)="N/A","",VLOOKUP($A$2,Table1[[Practice no.]:[PI]],7,FALSE))</f>
        <v>#VALUE!</v>
      </c>
      <c r="M6" s="107"/>
    </row>
    <row r="7" spans="1:21" ht="26.85" customHeight="1" thickBot="1">
      <c r="A7" s="294"/>
      <c r="C7" s="326" t="s">
        <v>83</v>
      </c>
      <c r="D7" s="327"/>
      <c r="E7" s="95" t="s">
        <v>84</v>
      </c>
      <c r="F7" s="330" t="s">
        <v>85</v>
      </c>
      <c r="G7" s="331"/>
      <c r="H7" s="95" t="s">
        <v>86</v>
      </c>
      <c r="I7" s="95" t="s">
        <v>87</v>
      </c>
      <c r="M7" s="107"/>
    </row>
    <row r="8" spans="1:21" ht="15" thickBot="1">
      <c r="A8" s="294"/>
      <c r="C8" s="328"/>
      <c r="D8" s="329"/>
      <c r="E8" s="94" t="e">
        <f ca="1">IF(VLOOKUP($A$2,Table1[[Practice no.]:[LR]],8,FALSE)="N/A","",VLOOKUP(A$2,Table1[[Practice no.]:[LR]],8,FALSE))</f>
        <v>#VALUE!</v>
      </c>
      <c r="F8" s="311" t="e">
        <f ca="1">IF(VLOOKUP($A$2,Table1[[Practice no.]:[PH]],9,FALSE)="N/A","",VLOOKUP($A$2,Table1[[Practice no.]:[PH]],9,FALSE))</f>
        <v>#VALUE!</v>
      </c>
      <c r="G8" s="312"/>
      <c r="H8" s="94" t="e">
        <f ca="1">IF(VLOOKUP($A$2,Table1[[Practice no.]:[EH]],10,FALSE)="N/A","",VLOOKUP($A$2,Table1[[Practice no.]:[EH]],10,FALSE))</f>
        <v>#VALUE!</v>
      </c>
      <c r="I8" s="94" t="e">
        <f ca="1">IF(VLOOKUP($A$2,Table1[[Practice no.]:[UR]],11,FALSE)="N/A","",VLOOKUP($A$2,Table1[[Practice no.]:[UR]],11,FALSE))</f>
        <v>#VALUE!</v>
      </c>
      <c r="M8" s="107"/>
    </row>
    <row r="9" spans="1:21" ht="26.85" customHeight="1" thickBot="1">
      <c r="A9" s="294"/>
      <c r="C9" s="332" t="s">
        <v>88</v>
      </c>
      <c r="D9" s="333"/>
      <c r="E9" s="95" t="s">
        <v>89</v>
      </c>
      <c r="F9" s="95" t="s">
        <v>90</v>
      </c>
      <c r="G9" s="330" t="s">
        <v>91</v>
      </c>
      <c r="H9" s="331"/>
      <c r="I9" s="95" t="s">
        <v>92</v>
      </c>
      <c r="M9" s="107"/>
    </row>
    <row r="10" spans="1:21" ht="15" thickBot="1">
      <c r="A10" s="294"/>
      <c r="C10" s="334"/>
      <c r="D10" s="335"/>
      <c r="E10" s="94" t="e">
        <f ca="1">IF(VLOOKUP($A$2,Table1[[Practice no.]:[P]],12,FALSE)="N/A","",VLOOKUP($A$2,Table1[[Practice no.]:[P]],12,FALSE))</f>
        <v>#VALUE!</v>
      </c>
      <c r="F10" s="94" t="e">
        <f ca="1">IF(VLOOKUP($A$2,Table1[[Practice no.]:[D]],13,FALSE)="N/A","",VLOOKUP($A$2,Table1[[Practice no.]:[D]],13,FALSE))</f>
        <v>#VALUE!</v>
      </c>
      <c r="G10" s="313" t="e">
        <f ca="1">IF(VLOOKUP($A$2,Table1[[Practice no.]:[C]],14,FALSE)="N/A","",VLOOKUP($A$2,Table1[[Practice no.]:[C]],14,FALSE))</f>
        <v>#VALUE!</v>
      </c>
      <c r="H10" s="314"/>
      <c r="I10" s="96" t="e">
        <f ca="1">IF(VLOOKUP($A$2,Table1[[Practice no.]:[M]],15,FALSE)="N/A","",VLOOKUP($A$2,Table1[[Practice no.]:[M]],15,FALSE))</f>
        <v>#VALUE!</v>
      </c>
      <c r="M10" s="107"/>
    </row>
    <row r="11" spans="1:21" ht="14.1" customHeight="1" thickBot="1">
      <c r="A11" s="294"/>
      <c r="C11" s="332" t="s">
        <v>93</v>
      </c>
      <c r="D11" s="333"/>
      <c r="E11" s="95" t="s">
        <v>94</v>
      </c>
      <c r="F11" s="330" t="s">
        <v>95</v>
      </c>
      <c r="G11" s="331"/>
      <c r="H11" s="330" t="s">
        <v>96</v>
      </c>
      <c r="I11" s="331"/>
      <c r="M11" s="107"/>
    </row>
    <row r="12" spans="1:21" ht="15" thickBot="1">
      <c r="A12" s="294"/>
      <c r="C12" s="334"/>
      <c r="D12" s="335"/>
      <c r="E12" s="94" t="e">
        <f ca="1">IF(VLOOKUP($A$2,Table1[[Practice no.]:[In]],16,FALSE)="N/A","",VLOOKUP($A$2,Table1[[Practice no.]:[In]],16,FALSE))</f>
        <v>#VALUE!</v>
      </c>
      <c r="F12" s="311" t="e">
        <f ca="1">IF(VLOOKUP($A$2,Table1[[Practice no.]:[Pr]],17,FALSE)="N/A","",VLOOKUP($A$2,Table1[[Practice no.]:[Pr]],17,FALSE))</f>
        <v>#VALUE!</v>
      </c>
      <c r="G12" s="312"/>
      <c r="H12" s="313" t="e">
        <f ca="1">IF(VLOOKUP($A$2,Table1[[Practice no.]:[Tr]],18,FALSE)="N/A","",VLOOKUP($A$2,Table1[[Practice no.]:[Tr]],18,FALSE))</f>
        <v>#VALUE!</v>
      </c>
      <c r="I12" s="314"/>
      <c r="M12" s="107"/>
    </row>
    <row r="13" spans="1:21">
      <c r="A13" s="294"/>
      <c r="B13" s="315"/>
      <c r="C13" s="316"/>
      <c r="D13" s="316"/>
      <c r="E13" s="316"/>
      <c r="F13" s="316"/>
      <c r="G13" s="316"/>
      <c r="H13" s="316"/>
      <c r="I13" s="316"/>
      <c r="J13" s="316"/>
      <c r="K13" s="316"/>
      <c r="L13" s="316"/>
      <c r="M13" s="317"/>
      <c r="N13" s="125"/>
    </row>
    <row r="14" spans="1:21" ht="14.1" thickBot="1">
      <c r="A14" s="279"/>
      <c r="B14" s="288"/>
      <c r="C14" s="289"/>
      <c r="D14" s="289"/>
      <c r="E14" s="289"/>
      <c r="F14" s="289"/>
      <c r="G14" s="289"/>
      <c r="H14" s="289"/>
      <c r="I14" s="289"/>
      <c r="J14" s="289"/>
      <c r="K14" s="289"/>
      <c r="L14" s="289"/>
      <c r="M14" s="290"/>
      <c r="N14" s="125"/>
    </row>
    <row r="15" spans="1:21">
      <c r="A15" s="278" t="s">
        <v>503</v>
      </c>
      <c r="B15" s="97">
        <v>1</v>
      </c>
      <c r="C15" s="97">
        <v>2</v>
      </c>
      <c r="D15" s="97">
        <v>3</v>
      </c>
      <c r="E15" s="98">
        <v>4</v>
      </c>
      <c r="F15" s="98">
        <v>5</v>
      </c>
      <c r="G15" s="98">
        <v>6</v>
      </c>
      <c r="H15" s="99">
        <v>7</v>
      </c>
      <c r="I15" s="99">
        <v>8</v>
      </c>
      <c r="J15" s="99">
        <v>9</v>
      </c>
      <c r="K15" s="100">
        <v>10</v>
      </c>
      <c r="L15" s="100">
        <v>11</v>
      </c>
      <c r="M15" s="100">
        <v>12</v>
      </c>
      <c r="N15" s="137"/>
    </row>
    <row r="16" spans="1:21" ht="17.100000000000001" thickBot="1">
      <c r="A16" s="294"/>
      <c r="B16" s="101" t="s">
        <v>504</v>
      </c>
      <c r="C16" s="101" t="s">
        <v>505</v>
      </c>
      <c r="D16" s="101" t="s">
        <v>506</v>
      </c>
      <c r="E16" s="102" t="s">
        <v>507</v>
      </c>
      <c r="F16" s="102" t="s">
        <v>508</v>
      </c>
      <c r="G16" s="102" t="s">
        <v>509</v>
      </c>
      <c r="H16" s="103" t="s">
        <v>510</v>
      </c>
      <c r="I16" s="103" t="s">
        <v>511</v>
      </c>
      <c r="J16" s="103" t="s">
        <v>512</v>
      </c>
      <c r="K16" s="104" t="s">
        <v>513</v>
      </c>
      <c r="L16" s="104" t="s">
        <v>514</v>
      </c>
      <c r="M16" s="104" t="s">
        <v>515</v>
      </c>
      <c r="N16" s="137"/>
    </row>
    <row r="17" spans="1:14" ht="23.1" customHeight="1" thickBot="1">
      <c r="A17" s="279"/>
      <c r="B17" s="112" t="e">
        <f ca="1">IF(VLOOKUP($A$2,Table1[[Practice no.]:[ 1 C02]],19,FALSE)="N/A","",VLOOKUP(VLOOKUP($A$2,Table1[[Practice no.]:[ 1 C02]],19,FALSE),List!$A$2:$B$3,2,FALSE))</f>
        <v>#VALUE!</v>
      </c>
      <c r="C17" s="112" t="e">
        <f ca="1">IF(VLOOKUP($A$2,Table1[[Practice no.]:[2 Res]],20,FALSE)="N/A","",VLOOKUP(VLOOKUP($A$2,Table1[[Practice no.]:[2 Res]],20,FALSE),List!$A$2:$B$3,2,FALSE))</f>
        <v>#VALUE!</v>
      </c>
      <c r="D17" s="112" t="e">
        <f ca="1">IF(VLOOKUP($A$2,Table1[[Practice no.]:[3 W&amp;L]],21,FALSE)="N/A","",VLOOKUP(VLOOKUP($A$2,Table1[[Practice no.]:[3 W&amp;L]],21,FALSE),List!$A$2:$B$3,2,FALSE))</f>
        <v>#VALUE!</v>
      </c>
      <c r="E17" s="112" t="e">
        <f ca="1">IF(VLOOKUP($A$2,Table1[[Practice no.]:[4 
Pol]],22,FALSE)="N/A","",VLOOKUP(VLOOKUP($A$2,Table1[[Practice no.]:[4 
Pol]],22,FALSE),List!$A$2:$B$3,2,FALSE))</f>
        <v>#VALUE!</v>
      </c>
      <c r="F17" s="112" t="e">
        <f ca="1">IF(VLOOKUP($A$2,Table1[[Practice no.]:[5 QoL]],23,FALSE)="N/A","",VLOOKUP(VLOOKUP($A$2,Table1[[Practice no.]:[5 QoL]],23,FALSE),List!$A$2:$B$3,2,FALSE))</f>
        <v>#VALUE!</v>
      </c>
      <c r="G17" s="112" t="e">
        <f ca="1">IF(VLOOKUP($A$2,Table1[[Practice no.]:[6 
Bio]],24,FALSE)="N/A","",VLOOKUP(VLOOKUP($A$2,Table1[[Practice no.]:[6 
Bio]],24,FALSE),List!$A$2:$B$3,2,FALSE))</f>
        <v>#VALUE!</v>
      </c>
      <c r="H17" s="112" t="e">
        <f ca="1">IF(VLOOKUP($A$2,Table1[[Practice no.]:[7 
Dis]],25,FALSE)="N/A","",VLOOKUP(VLOOKUP($A$2,Table1[[Practice no.]:[7 
Dis]],25,FALSE),List!$A$2:$B$3,2,FALSE))</f>
        <v>#VALUE!</v>
      </c>
      <c r="I17" s="112" t="e">
        <f ca="1">IF(VLOOKUP($A$2,Table1[[Practice no.]:[8 
Mat]],26,FALSE)="N/A","",VLOOKUP(VLOOKUP($A$2,Table1[[Practice no.]:[8 
Mat]],26,FALSE),List!$A$2:$B$3,2,FALSE))</f>
        <v>#VALUE!</v>
      </c>
      <c r="J17" s="112" t="e">
        <f ca="1">IF(VLOOKUP($A$2,Table1[[Practice no.]:[9 
Inc]],27,FALSE)="N/A","",VLOOKUP(VLOOKUP($A$2,Table1[[Practice no.]:[9 
Inc]],27,FALSE),List!$A$2:$B$3,2,FALSE))</f>
        <v>#VALUE!</v>
      </c>
      <c r="K17" s="112" t="e">
        <f ca="1">IF(VLOOKUP($A$2,Table1[[Practice no.]:[10 Con]],28,FALSE)="N/A","",VLOOKUP(VLOOKUP($A$2,Table1[[Practice no.]:[10 Con]],28,FALSE),List!$A$2:$B$3,2,FALSE))</f>
        <v>#VALUE!</v>
      </c>
      <c r="L17" s="112" t="e">
        <f ca="1">IF(VLOOKUP($A$2,Table1[[Practice no.]:[11 Saf]],29,FALSE)="N/A","",VLOOKUP(VLOOKUP($A$2,Table1[[Practice no.]:[11 Saf]],29,FALSE),List!$A$2:$B$3,2,FALSE))</f>
        <v>#VALUE!</v>
      </c>
      <c r="M17" s="112" t="e">
        <f ca="1">IF(VLOOKUP($A$2,Table1[[Practice no.]:[12 Aff]],30,FALSE)="N/A","",VLOOKUP(VLOOKUP($A$2,Table1[[Practice no.]:[12 Aff]],30,FALSE),List!$A$2:$B$3,2,FALSE))</f>
        <v>#VALUE!</v>
      </c>
      <c r="N17" s="138"/>
    </row>
    <row r="18" spans="1:14" ht="248.1" customHeight="1">
      <c r="A18" s="278" t="s">
        <v>516</v>
      </c>
      <c r="B18" s="298" t="s">
        <v>1193</v>
      </c>
      <c r="C18" s="299"/>
      <c r="D18" s="299"/>
      <c r="E18" s="299"/>
      <c r="F18" s="299"/>
      <c r="G18" s="299"/>
      <c r="H18" s="299"/>
      <c r="I18" s="299"/>
      <c r="J18" s="299"/>
      <c r="K18" s="299"/>
      <c r="L18" s="299"/>
      <c r="M18" s="300"/>
      <c r="N18" s="133"/>
    </row>
    <row r="19" spans="1:14" ht="218.85" customHeight="1" thickBot="1">
      <c r="A19" s="279"/>
      <c r="B19" s="301"/>
      <c r="C19" s="302"/>
      <c r="D19" s="302"/>
      <c r="E19" s="302"/>
      <c r="F19" s="302"/>
      <c r="G19" s="302"/>
      <c r="H19" s="302"/>
      <c r="I19" s="302"/>
      <c r="J19" s="302"/>
      <c r="K19" s="302"/>
      <c r="L19" s="302"/>
      <c r="M19" s="303"/>
      <c r="N19" s="133"/>
    </row>
    <row r="20" spans="1:14" ht="123.75" customHeight="1">
      <c r="A20" s="304" t="s">
        <v>518</v>
      </c>
      <c r="B20" s="120"/>
      <c r="C20" s="121"/>
      <c r="D20" s="121"/>
      <c r="E20" s="121"/>
      <c r="F20" s="121"/>
      <c r="G20" s="121"/>
      <c r="H20" s="121"/>
      <c r="I20" s="121"/>
      <c r="J20" s="121"/>
      <c r="K20" s="121"/>
      <c r="L20" s="121"/>
      <c r="M20" s="124"/>
      <c r="N20" s="134"/>
    </row>
    <row r="21" spans="1:14">
      <c r="A21" s="338"/>
      <c r="B21" s="390"/>
      <c r="C21" s="388"/>
      <c r="D21" s="388"/>
      <c r="E21" s="388"/>
      <c r="F21" s="388"/>
      <c r="G21" s="177"/>
      <c r="H21" s="388"/>
      <c r="I21" s="388"/>
      <c r="J21" s="388"/>
      <c r="K21" s="388"/>
      <c r="L21" s="388"/>
      <c r="M21" s="178"/>
      <c r="N21" s="127"/>
    </row>
    <row r="22" spans="1:14">
      <c r="A22" s="338"/>
      <c r="B22" s="336"/>
      <c r="C22" s="337"/>
      <c r="D22" s="337"/>
      <c r="E22" s="337"/>
      <c r="F22" s="337"/>
      <c r="G22" s="337"/>
      <c r="H22" s="119"/>
      <c r="J22" s="122"/>
      <c r="K22" s="116"/>
      <c r="L22" s="116"/>
      <c r="M22" s="117"/>
      <c r="N22" s="116"/>
    </row>
    <row r="23" spans="1:14" ht="30" customHeight="1">
      <c r="A23" s="338"/>
      <c r="B23" s="336"/>
      <c r="C23" s="337"/>
      <c r="D23" s="337"/>
      <c r="E23" s="337"/>
      <c r="F23" s="337"/>
      <c r="G23" s="122"/>
      <c r="H23" s="337"/>
      <c r="I23" s="337"/>
      <c r="J23" s="337"/>
      <c r="K23" s="337"/>
      <c r="L23" s="337"/>
      <c r="M23" s="123"/>
      <c r="N23" s="116"/>
    </row>
    <row r="24" spans="1:14">
      <c r="A24" s="338"/>
      <c r="B24" s="336" t="s">
        <v>1194</v>
      </c>
      <c r="C24" s="337"/>
      <c r="D24" s="337"/>
      <c r="E24" s="337"/>
      <c r="F24" s="337"/>
      <c r="G24" s="119"/>
      <c r="H24" s="337" t="s">
        <v>1195</v>
      </c>
      <c r="I24" s="337"/>
      <c r="J24" s="337"/>
      <c r="K24" s="337"/>
      <c r="L24" s="337"/>
      <c r="M24" s="343"/>
      <c r="N24" s="116"/>
    </row>
    <row r="25" spans="1:14" ht="14.1" thickBot="1">
      <c r="A25" s="305"/>
      <c r="B25" s="339"/>
      <c r="C25" s="340"/>
      <c r="D25" s="340"/>
      <c r="E25" s="340"/>
      <c r="F25" s="340"/>
      <c r="G25" s="340"/>
      <c r="H25" s="340"/>
      <c r="I25" s="340"/>
      <c r="J25" s="340"/>
      <c r="K25" s="340"/>
      <c r="L25" s="340"/>
      <c r="M25" s="176"/>
      <c r="N25" s="119"/>
    </row>
    <row r="26" spans="1:14" ht="8.85" customHeight="1" thickBot="1">
      <c r="A26" s="278" t="s">
        <v>57</v>
      </c>
      <c r="B26" s="295"/>
      <c r="C26" s="296"/>
      <c r="D26" s="296"/>
      <c r="E26" s="296"/>
      <c r="F26" s="296"/>
      <c r="G26" s="296"/>
      <c r="H26" s="296"/>
      <c r="I26" s="296"/>
      <c r="J26" s="296"/>
      <c r="K26" s="296"/>
      <c r="L26" s="296"/>
      <c r="M26" s="297"/>
      <c r="N26" s="125"/>
    </row>
    <row r="27" spans="1:14" ht="32.1" customHeight="1" thickBot="1">
      <c r="A27" s="294"/>
      <c r="C27" s="286" t="s">
        <v>42</v>
      </c>
      <c r="D27" s="287"/>
      <c r="E27" s="105" t="e">
        <f ca="1">IF(VLOOKUP($A$2,Table1[[Practice no.]:[1]],31,FALSE)="N/A","",VLOOKUP($A$2,Table1[[Practice no.]:[1]],31,FALSE))</f>
        <v>#VALUE!</v>
      </c>
      <c r="F27" s="286" t="s">
        <v>520</v>
      </c>
      <c r="G27" s="287"/>
      <c r="H27" s="105" t="e">
        <f ca="1">IF(VLOOKUP($A$2,Table1[[Practice no.]:[7]],37,FALSE)="N/A","",VLOOKUP($A$2,Table1[[Practice no.]:[7]],37,FALSE))</f>
        <v>#VALUE!</v>
      </c>
      <c r="M27" s="107"/>
    </row>
    <row r="28" spans="1:14" ht="32.1" customHeight="1" thickBot="1">
      <c r="A28" s="294"/>
      <c r="C28" s="286" t="s">
        <v>44</v>
      </c>
      <c r="D28" s="287"/>
      <c r="E28" s="105" t="e">
        <f ca="1">IF(VLOOKUP($A$2,Table1[[Practice no.]:[2]],32,FALSE)="N/A","",VLOOKUP($A$2,Table1[[Practice no.]:[2]],32,FALSE))</f>
        <v>#VALUE!</v>
      </c>
      <c r="F28" s="286" t="s">
        <v>45</v>
      </c>
      <c r="G28" s="287"/>
      <c r="H28" s="105" t="e">
        <f ca="1">IF(VLOOKUP($A$2,Table1[[Practice no.]:[8]],38,FALSE)="N/A","",VLOOKUP($A$2,Table1[[Practice no.]:[8]],38,FALSE))</f>
        <v>#VALUE!</v>
      </c>
      <c r="M28" s="107"/>
    </row>
    <row r="29" spans="1:14" ht="32.1" customHeight="1" thickBot="1">
      <c r="A29" s="294"/>
      <c r="C29" s="286" t="s">
        <v>46</v>
      </c>
      <c r="D29" s="287"/>
      <c r="E29" s="105" t="e">
        <f ca="1">IF(VLOOKUP($A$2,Table1[[Practice no.]:[3]],33,FALSE)="N/A","",VLOOKUP($A$2,Table1[[Practice no.]:[3]],33,FALSE))</f>
        <v>#VALUE!</v>
      </c>
      <c r="F29" s="286" t="s">
        <v>47</v>
      </c>
      <c r="G29" s="287"/>
      <c r="H29" s="105" t="e">
        <f ca="1">IF(VLOOKUP($A$2,Table1[[Practice no.]:[9]],39,FALSE)="N/A","",VLOOKUP($A$2,Table1[[Practice no.]:[9]],39,FALSE))</f>
        <v>#VALUE!</v>
      </c>
      <c r="M29" s="107"/>
    </row>
    <row r="30" spans="1:14" ht="32.1" customHeight="1" thickBot="1">
      <c r="A30" s="294"/>
      <c r="C30" s="286" t="s">
        <v>48</v>
      </c>
      <c r="D30" s="287"/>
      <c r="E30" s="105" t="e">
        <f ca="1">IF(VLOOKUP($A$2,Table1[[Practice no.]:[4]],34,FALSE)="N/A","",VLOOKUP($A$2,Table1[[Practice no.]:[4]],34,FALSE))</f>
        <v>#VALUE!</v>
      </c>
      <c r="F30" s="286" t="s">
        <v>49</v>
      </c>
      <c r="G30" s="287"/>
      <c r="H30" s="105" t="e">
        <f ca="1">IF(VLOOKUP($A$2,Table1[[Practice no.]:[10]],40,FALSE)="N/A","",VLOOKUP($A$2,Table1[[Practice no.]:[10]],40,FALSE))</f>
        <v>#VALUE!</v>
      </c>
      <c r="M30" s="107"/>
    </row>
    <row r="31" spans="1:14" ht="32.1" customHeight="1" thickBot="1">
      <c r="A31" s="294"/>
      <c r="C31" s="286" t="s">
        <v>50</v>
      </c>
      <c r="D31" s="287"/>
      <c r="E31" s="105" t="e">
        <f ca="1">IF(VLOOKUP($A$2,Table1[[Practice no.]:[5]],35,FALSE)="N/A","",VLOOKUP($A$2,Table1[[Practice no.]:[5]],35,FALSE))</f>
        <v>#VALUE!</v>
      </c>
      <c r="F31" s="286" t="s">
        <v>51</v>
      </c>
      <c r="G31" s="287"/>
      <c r="H31" s="105" t="e">
        <f ca="1">IF(VLOOKUP($A$2,Table1[[Practice no.]:[11]],41,FALSE)="N/A","",VLOOKUP($A$2,Table1[[Practice no.]:[11]],41,FALSE))</f>
        <v>#VALUE!</v>
      </c>
      <c r="M31" s="107"/>
    </row>
    <row r="32" spans="1:14" ht="32.1" customHeight="1" thickBot="1">
      <c r="A32" s="294"/>
      <c r="C32" s="286" t="s">
        <v>52</v>
      </c>
      <c r="D32" s="287"/>
      <c r="E32" s="105" t="e">
        <f ca="1">IF(VLOOKUP($A$2,Table1[[Practice no.]:[6]],36,FALSE)="N/A","",VLOOKUP($A$2,Table1[[Practice no.]:[6]],36,FALSE))</f>
        <v>#VALUE!</v>
      </c>
      <c r="F32" s="286" t="s">
        <v>53</v>
      </c>
      <c r="G32" s="287"/>
      <c r="H32" s="105" t="e">
        <f ca="1">IF(VLOOKUP($A$2,Table1[[Practice no.]:[12]],42,FALSE)="N/A","",VLOOKUP($A$2,Table1[[Practice no.]:[12]],42,FALSE))</f>
        <v>#VALUE!</v>
      </c>
      <c r="M32" s="107"/>
    </row>
    <row r="33" spans="1:14" ht="14.1" thickBot="1">
      <c r="A33" s="279"/>
      <c r="B33" s="288"/>
      <c r="C33" s="289"/>
      <c r="D33" s="289"/>
      <c r="E33" s="289"/>
      <c r="F33" s="289"/>
      <c r="G33" s="289"/>
      <c r="H33" s="289"/>
      <c r="I33" s="289"/>
      <c r="J33" s="289"/>
      <c r="K33" s="289"/>
      <c r="L33" s="289"/>
      <c r="M33" s="290"/>
      <c r="N33" s="125"/>
    </row>
    <row r="34" spans="1:14" ht="252.75" customHeight="1" thickBot="1">
      <c r="A34" s="92" t="s">
        <v>521</v>
      </c>
      <c r="B34" s="291" t="s">
        <v>1196</v>
      </c>
      <c r="C34" s="292"/>
      <c r="D34" s="292"/>
      <c r="E34" s="292"/>
      <c r="F34" s="292"/>
      <c r="G34" s="292"/>
      <c r="H34" s="292"/>
      <c r="I34" s="292"/>
      <c r="J34" s="292"/>
      <c r="K34" s="292"/>
      <c r="L34" s="292"/>
      <c r="M34" s="293"/>
      <c r="N34" s="122"/>
    </row>
    <row r="35" spans="1:14" ht="80.849999999999994" customHeight="1">
      <c r="A35" s="278" t="s">
        <v>523</v>
      </c>
      <c r="B35" s="394" t="s">
        <v>1197</v>
      </c>
      <c r="C35" s="362"/>
      <c r="D35" s="362"/>
      <c r="E35" s="362"/>
      <c r="F35" s="362"/>
      <c r="G35" s="362"/>
      <c r="H35" s="362"/>
      <c r="I35" s="362"/>
      <c r="J35" s="362"/>
      <c r="K35" s="362"/>
      <c r="L35" s="362"/>
      <c r="M35" s="363"/>
      <c r="N35" s="133"/>
    </row>
    <row r="36" spans="1:14" ht="224.85" customHeight="1" thickBot="1">
      <c r="A36" s="279"/>
      <c r="B36" s="364"/>
      <c r="C36" s="365"/>
      <c r="D36" s="365"/>
      <c r="E36" s="365"/>
      <c r="F36" s="365"/>
      <c r="G36" s="365"/>
      <c r="H36" s="365"/>
      <c r="I36" s="365"/>
      <c r="J36" s="365"/>
      <c r="K36" s="365"/>
      <c r="L36" s="365"/>
      <c r="M36" s="366"/>
      <c r="N36" s="133"/>
    </row>
  </sheetData>
  <sheetProtection sheet="1" objects="1" scenarios="1"/>
  <mergeCells count="51">
    <mergeCell ref="B2:M2"/>
    <mergeCell ref="O2:Q2"/>
    <mergeCell ref="S2:U2"/>
    <mergeCell ref="B3:M3"/>
    <mergeCell ref="A4:A14"/>
    <mergeCell ref="B4:M4"/>
    <mergeCell ref="C5:D6"/>
    <mergeCell ref="C7:D8"/>
    <mergeCell ref="F7:G7"/>
    <mergeCell ref="F8:G8"/>
    <mergeCell ref="C9:D10"/>
    <mergeCell ref="G9:H9"/>
    <mergeCell ref="G10:H10"/>
    <mergeCell ref="C11:D12"/>
    <mergeCell ref="F11:G11"/>
    <mergeCell ref="H11:I11"/>
    <mergeCell ref="F12:G12"/>
    <mergeCell ref="H12:I12"/>
    <mergeCell ref="B13:M13"/>
    <mergeCell ref="B14:M14"/>
    <mergeCell ref="A15:A17"/>
    <mergeCell ref="C28:D28"/>
    <mergeCell ref="F28:G28"/>
    <mergeCell ref="A18:A19"/>
    <mergeCell ref="B18:M19"/>
    <mergeCell ref="H23:L23"/>
    <mergeCell ref="B24:F24"/>
    <mergeCell ref="B25:G25"/>
    <mergeCell ref="H25:L25"/>
    <mergeCell ref="A20:A25"/>
    <mergeCell ref="B21:F21"/>
    <mergeCell ref="H21:L21"/>
    <mergeCell ref="B22:G22"/>
    <mergeCell ref="B23:F23"/>
    <mergeCell ref="H24:M24"/>
    <mergeCell ref="A35:A36"/>
    <mergeCell ref="B35:M36"/>
    <mergeCell ref="C29:D29"/>
    <mergeCell ref="F29:G29"/>
    <mergeCell ref="C30:D30"/>
    <mergeCell ref="F30:G30"/>
    <mergeCell ref="C31:D31"/>
    <mergeCell ref="F31:G31"/>
    <mergeCell ref="C32:D32"/>
    <mergeCell ref="F32:G32"/>
    <mergeCell ref="B33:M33"/>
    <mergeCell ref="B34:M34"/>
    <mergeCell ref="A26:A33"/>
    <mergeCell ref="B26:M26"/>
    <mergeCell ref="C27:D27"/>
    <mergeCell ref="F27:G27"/>
  </mergeCells>
  <pageMargins left="0.7" right="0.7" top="0.75" bottom="0.75" header="0.3" footer="0.3"/>
  <headerFooter>
    <oddFooter>&amp;C_x000D_&amp;1#&amp;"Calibri"&amp;8&amp;K000000 INTERNAL. This information is accessible to ADB Management and staff. It may be shared outside ADB with appropriate permission.</oddFooter>
  </headerFooter>
  <drawing r:id="rId1"/>
</worksheet>
</file>

<file path=xl/worksheets/sheet1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717EEA2-D64A-49D1-ADAC-6AF9D271CF3A}">
  <sheetPr codeName="Sheet129"/>
  <dimension ref="A1:U36"/>
  <sheetViews>
    <sheetView zoomScale="70" zoomScaleNormal="70" workbookViewId="0">
      <pane ySplit="2" topLeftCell="A28" activePane="bottomLeft" state="frozen"/>
      <selection pane="bottomLeft" activeCell="A2" sqref="A2"/>
      <selection activeCell="A2" sqref="A2"/>
    </sheetView>
  </sheetViews>
  <sheetFormatPr defaultColWidth="8.85546875" defaultRowHeight="12.95"/>
  <cols>
    <col min="1" max="1" width="15.28515625" style="106" customWidth="1"/>
    <col min="2" max="13" width="11.85546875" style="106" customWidth="1"/>
    <col min="14" max="14" width="5.140625" style="106" customWidth="1"/>
    <col min="15" max="16" width="8.85546875" style="106"/>
    <col min="17" max="17" width="8.85546875" style="106" customWidth="1"/>
    <col min="18" max="18" width="2.28515625" style="106" customWidth="1"/>
    <col min="19" max="16384" width="8.85546875" style="106"/>
  </cols>
  <sheetData>
    <row r="1" spans="1:21" ht="14.1" thickBot="1"/>
    <row r="2" spans="1:21" ht="32.1" customHeight="1" thickBot="1">
      <c r="A2" s="89" t="e" cm="1">
        <f t="array" aca="1" ref="A2" ca="1">MID(CELL("filename",A2),FIND("]",CELL("filename",A2))+1,255)</f>
        <v>#VALUE!</v>
      </c>
      <c r="B2" s="318" t="e">
        <f ca="1">IF(VLOOKUP(A2,'Raw Data'!C6:D154,2,FALSE)="","",VLOOKUP(A2,'Raw Data'!C6:D154,2,FALSE))</f>
        <v>#VALUE!</v>
      </c>
      <c r="C2" s="319"/>
      <c r="D2" s="319"/>
      <c r="E2" s="319"/>
      <c r="F2" s="319"/>
      <c r="G2" s="319"/>
      <c r="H2" s="319"/>
      <c r="I2" s="319"/>
      <c r="J2" s="319"/>
      <c r="K2" s="319"/>
      <c r="L2" s="319"/>
      <c r="M2" s="320"/>
      <c r="N2" s="136"/>
      <c r="O2" s="386" t="str">
        <f>HYPERLINK("#'National level'!A15","Back to National level sheet")</f>
        <v>Back to National level sheet</v>
      </c>
      <c r="P2" s="321"/>
      <c r="Q2" s="321"/>
      <c r="S2" s="387" t="str">
        <f>HYPERLINK("#'Project level'!A21","Back to Project level sheet")</f>
        <v>Back to Project level sheet</v>
      </c>
      <c r="T2" s="387"/>
      <c r="U2" s="387"/>
    </row>
    <row r="3" spans="1:21" ht="218.85" customHeight="1" thickBot="1">
      <c r="A3" s="90" t="s">
        <v>500</v>
      </c>
      <c r="B3" s="323" t="s">
        <v>1198</v>
      </c>
      <c r="C3" s="324"/>
      <c r="D3" s="324"/>
      <c r="E3" s="324"/>
      <c r="F3" s="324"/>
      <c r="G3" s="324"/>
      <c r="H3" s="324"/>
      <c r="I3" s="324"/>
      <c r="J3" s="324"/>
      <c r="K3" s="324"/>
      <c r="L3" s="324"/>
      <c r="M3" s="325"/>
      <c r="N3" s="122"/>
    </row>
    <row r="4" spans="1:21" ht="14.1" thickBot="1">
      <c r="A4" s="278" t="s">
        <v>502</v>
      </c>
      <c r="B4" s="295"/>
      <c r="C4" s="296"/>
      <c r="D4" s="296"/>
      <c r="E4" s="296"/>
      <c r="F4" s="296"/>
      <c r="G4" s="296"/>
      <c r="H4" s="296"/>
      <c r="I4" s="296"/>
      <c r="J4" s="296"/>
      <c r="K4" s="296"/>
      <c r="L4" s="296"/>
      <c r="M4" s="297"/>
      <c r="N4" s="125"/>
    </row>
    <row r="5" spans="1:21" ht="26.85" customHeight="1" thickBot="1">
      <c r="A5" s="294"/>
      <c r="C5" s="326" t="s">
        <v>77</v>
      </c>
      <c r="D5" s="327"/>
      <c r="E5" s="93" t="s">
        <v>78</v>
      </c>
      <c r="F5" s="93" t="s">
        <v>79</v>
      </c>
      <c r="G5" s="93" t="s">
        <v>80</v>
      </c>
      <c r="H5" s="93" t="s">
        <v>81</v>
      </c>
      <c r="I5" s="93" t="s">
        <v>82</v>
      </c>
      <c r="M5" s="107"/>
    </row>
    <row r="6" spans="1:21" ht="15" thickBot="1">
      <c r="A6" s="294"/>
      <c r="C6" s="328"/>
      <c r="D6" s="329"/>
      <c r="E6" s="94" t="e">
        <f ca="1">IF(VLOOKUP($A$2,Table1[[Practice no.]:[Mt]],3,FALSE)="N/A","",VLOOKUP($A$2,Table1[[Practice no.]:[Mt]],3,FALSE))</f>
        <v>#VALUE!</v>
      </c>
      <c r="F6" s="94" t="e">
        <f ca="1">IF(VLOOKUP($A$2,Table1[[Practice no.]:[F]],4,FALSE)="N/A","",VLOOKUP($A$2,Table1[[Practice no.]:[F]],4,FALSE))</f>
        <v>#VALUE!</v>
      </c>
      <c r="G6" s="94" t="e">
        <f ca="1">IF(VLOOKUP($A$2,Table1[[Practice no.]:[A]],5,FALSE)="N/A","",VLOOKUP($A$2,Table1[[Practice no.]:[A]],5,FALSE))</f>
        <v>#VALUE!</v>
      </c>
      <c r="H6" s="94" t="e">
        <f ca="1">IF(VLOOKUP($A$2,Table1[[Practice no.]:[T]],6,FALSE)="N/A","",VLOOKUP($A$2,Table1[[Practice no.]:[T]],6,FALSE))</f>
        <v>#VALUE!</v>
      </c>
      <c r="I6" s="94" t="e">
        <f ca="1">IF(VLOOKUP($A$2,Table1[[Practice no.]:[PI]],7,FALSE)="N/A","",VLOOKUP($A$2,Table1[[Practice no.]:[PI]],7,FALSE))</f>
        <v>#VALUE!</v>
      </c>
      <c r="M6" s="107"/>
    </row>
    <row r="7" spans="1:21" ht="26.85" customHeight="1" thickBot="1">
      <c r="A7" s="294"/>
      <c r="C7" s="326" t="s">
        <v>83</v>
      </c>
      <c r="D7" s="327"/>
      <c r="E7" s="95" t="s">
        <v>84</v>
      </c>
      <c r="F7" s="330" t="s">
        <v>85</v>
      </c>
      <c r="G7" s="331"/>
      <c r="H7" s="95" t="s">
        <v>86</v>
      </c>
      <c r="I7" s="95" t="s">
        <v>87</v>
      </c>
      <c r="M7" s="107"/>
    </row>
    <row r="8" spans="1:21" ht="15" thickBot="1">
      <c r="A8" s="294"/>
      <c r="C8" s="328"/>
      <c r="D8" s="329"/>
      <c r="E8" s="94" t="e">
        <f ca="1">IF(VLOOKUP($A$2,Table1[[Practice no.]:[LR]],8,FALSE)="N/A","",VLOOKUP(A$2,Table1[[Practice no.]:[LR]],8,FALSE))</f>
        <v>#VALUE!</v>
      </c>
      <c r="F8" s="311" t="e">
        <f ca="1">IF(VLOOKUP($A$2,Table1[[Practice no.]:[PH]],9,FALSE)="N/A","",VLOOKUP($A$2,Table1[[Practice no.]:[PH]],9,FALSE))</f>
        <v>#VALUE!</v>
      </c>
      <c r="G8" s="312"/>
      <c r="H8" s="94" t="e">
        <f ca="1">IF(VLOOKUP($A$2,Table1[[Practice no.]:[EH]],10,FALSE)="N/A","",VLOOKUP($A$2,Table1[[Practice no.]:[EH]],10,FALSE))</f>
        <v>#VALUE!</v>
      </c>
      <c r="I8" s="94" t="e">
        <f ca="1">IF(VLOOKUP($A$2,Table1[[Practice no.]:[UR]],11,FALSE)="N/A","",VLOOKUP($A$2,Table1[[Practice no.]:[UR]],11,FALSE))</f>
        <v>#VALUE!</v>
      </c>
      <c r="M8" s="107"/>
    </row>
    <row r="9" spans="1:21" ht="26.85" customHeight="1" thickBot="1">
      <c r="A9" s="294"/>
      <c r="C9" s="332" t="s">
        <v>88</v>
      </c>
      <c r="D9" s="333"/>
      <c r="E9" s="95" t="s">
        <v>89</v>
      </c>
      <c r="F9" s="95" t="s">
        <v>90</v>
      </c>
      <c r="G9" s="330" t="s">
        <v>91</v>
      </c>
      <c r="H9" s="331"/>
      <c r="I9" s="95" t="s">
        <v>92</v>
      </c>
      <c r="M9" s="107"/>
    </row>
    <row r="10" spans="1:21" ht="15" thickBot="1">
      <c r="A10" s="294"/>
      <c r="C10" s="334"/>
      <c r="D10" s="335"/>
      <c r="E10" s="94" t="e">
        <f ca="1">IF(VLOOKUP($A$2,Table1[[Practice no.]:[P]],12,FALSE)="N/A","",VLOOKUP($A$2,Table1[[Practice no.]:[P]],12,FALSE))</f>
        <v>#VALUE!</v>
      </c>
      <c r="F10" s="94" t="e">
        <f ca="1">IF(VLOOKUP($A$2,Table1[[Practice no.]:[D]],13,FALSE)="N/A","",VLOOKUP($A$2,Table1[[Practice no.]:[D]],13,FALSE))</f>
        <v>#VALUE!</v>
      </c>
      <c r="G10" s="313" t="e">
        <f ca="1">IF(VLOOKUP($A$2,Table1[[Practice no.]:[C]],14,FALSE)="N/A","",VLOOKUP($A$2,Table1[[Practice no.]:[C]],14,FALSE))</f>
        <v>#VALUE!</v>
      </c>
      <c r="H10" s="314"/>
      <c r="I10" s="96" t="e">
        <f ca="1">IF(VLOOKUP($A$2,Table1[[Practice no.]:[M]],15,FALSE)="N/A","",VLOOKUP($A$2,Table1[[Practice no.]:[M]],15,FALSE))</f>
        <v>#VALUE!</v>
      </c>
      <c r="M10" s="107"/>
    </row>
    <row r="11" spans="1:21" ht="14.1" customHeight="1" thickBot="1">
      <c r="A11" s="294"/>
      <c r="C11" s="332" t="s">
        <v>93</v>
      </c>
      <c r="D11" s="333"/>
      <c r="E11" s="95" t="s">
        <v>94</v>
      </c>
      <c r="F11" s="330" t="s">
        <v>95</v>
      </c>
      <c r="G11" s="331"/>
      <c r="H11" s="330" t="s">
        <v>96</v>
      </c>
      <c r="I11" s="331"/>
      <c r="M11" s="107"/>
    </row>
    <row r="12" spans="1:21" ht="15" thickBot="1">
      <c r="A12" s="294"/>
      <c r="C12" s="334"/>
      <c r="D12" s="335"/>
      <c r="E12" s="94" t="e">
        <f ca="1">IF(VLOOKUP($A$2,Table1[[Practice no.]:[In]],16,FALSE)="N/A","",VLOOKUP($A$2,Table1[[Practice no.]:[In]],16,FALSE))</f>
        <v>#VALUE!</v>
      </c>
      <c r="F12" s="311" t="e">
        <f ca="1">IF(VLOOKUP($A$2,Table1[[Practice no.]:[Pr]],17,FALSE)="N/A","",VLOOKUP($A$2,Table1[[Practice no.]:[Pr]],17,FALSE))</f>
        <v>#VALUE!</v>
      </c>
      <c r="G12" s="312"/>
      <c r="H12" s="313" t="e">
        <f ca="1">IF(VLOOKUP($A$2,Table1[[Practice no.]:[Tr]],18,FALSE)="N/A","",VLOOKUP($A$2,Table1[[Practice no.]:[Tr]],18,FALSE))</f>
        <v>#VALUE!</v>
      </c>
      <c r="I12" s="314"/>
      <c r="M12" s="107"/>
    </row>
    <row r="13" spans="1:21">
      <c r="A13" s="294"/>
      <c r="B13" s="315"/>
      <c r="C13" s="316"/>
      <c r="D13" s="316"/>
      <c r="E13" s="316"/>
      <c r="F13" s="316"/>
      <c r="G13" s="316"/>
      <c r="H13" s="316"/>
      <c r="I13" s="316"/>
      <c r="J13" s="316"/>
      <c r="K13" s="316"/>
      <c r="L13" s="316"/>
      <c r="M13" s="317"/>
      <c r="N13" s="125"/>
    </row>
    <row r="14" spans="1:21" ht="14.1" thickBot="1">
      <c r="A14" s="279"/>
      <c r="B14" s="288"/>
      <c r="C14" s="289"/>
      <c r="D14" s="289"/>
      <c r="E14" s="289"/>
      <c r="F14" s="289"/>
      <c r="G14" s="289"/>
      <c r="H14" s="289"/>
      <c r="I14" s="289"/>
      <c r="J14" s="289"/>
      <c r="K14" s="289"/>
      <c r="L14" s="289"/>
      <c r="M14" s="290"/>
      <c r="N14" s="125"/>
    </row>
    <row r="15" spans="1:21">
      <c r="A15" s="278" t="s">
        <v>503</v>
      </c>
      <c r="B15" s="97">
        <v>1</v>
      </c>
      <c r="C15" s="97">
        <v>2</v>
      </c>
      <c r="D15" s="97">
        <v>3</v>
      </c>
      <c r="E15" s="98">
        <v>4</v>
      </c>
      <c r="F15" s="98">
        <v>5</v>
      </c>
      <c r="G15" s="98">
        <v>6</v>
      </c>
      <c r="H15" s="99">
        <v>7</v>
      </c>
      <c r="I15" s="99">
        <v>8</v>
      </c>
      <c r="J15" s="99">
        <v>9</v>
      </c>
      <c r="K15" s="100">
        <v>10</v>
      </c>
      <c r="L15" s="100">
        <v>11</v>
      </c>
      <c r="M15" s="100">
        <v>12</v>
      </c>
      <c r="N15" s="137"/>
    </row>
    <row r="16" spans="1:21" ht="17.100000000000001" thickBot="1">
      <c r="A16" s="294"/>
      <c r="B16" s="101" t="s">
        <v>504</v>
      </c>
      <c r="C16" s="101" t="s">
        <v>505</v>
      </c>
      <c r="D16" s="101" t="s">
        <v>506</v>
      </c>
      <c r="E16" s="102" t="s">
        <v>507</v>
      </c>
      <c r="F16" s="102" t="s">
        <v>508</v>
      </c>
      <c r="G16" s="102" t="s">
        <v>509</v>
      </c>
      <c r="H16" s="103" t="s">
        <v>510</v>
      </c>
      <c r="I16" s="103" t="s">
        <v>511</v>
      </c>
      <c r="J16" s="103" t="s">
        <v>512</v>
      </c>
      <c r="K16" s="104" t="s">
        <v>513</v>
      </c>
      <c r="L16" s="104" t="s">
        <v>514</v>
      </c>
      <c r="M16" s="104" t="s">
        <v>515</v>
      </c>
      <c r="N16" s="137"/>
    </row>
    <row r="17" spans="1:14" ht="23.1" customHeight="1" thickBot="1">
      <c r="A17" s="279"/>
      <c r="B17" s="112" t="e">
        <f ca="1">IF(VLOOKUP($A$2,Table1[[Practice no.]:[ 1 C02]],19,FALSE)="N/A","",VLOOKUP(VLOOKUP($A$2,Table1[[Practice no.]:[ 1 C02]],19,FALSE),List!$A$2:$B$3,2,FALSE))</f>
        <v>#VALUE!</v>
      </c>
      <c r="C17" s="112" t="e">
        <f ca="1">IF(VLOOKUP($A$2,Table1[[Practice no.]:[2 Res]],20,FALSE)="N/A","",VLOOKUP(VLOOKUP($A$2,Table1[[Practice no.]:[2 Res]],20,FALSE),List!$A$2:$B$3,2,FALSE))</f>
        <v>#VALUE!</v>
      </c>
      <c r="D17" s="112" t="e">
        <f ca="1">IF(VLOOKUP($A$2,Table1[[Practice no.]:[3 W&amp;L]],21,FALSE)="N/A","",VLOOKUP(VLOOKUP($A$2,Table1[[Practice no.]:[3 W&amp;L]],21,FALSE),List!$A$2:$B$3,2,FALSE))</f>
        <v>#VALUE!</v>
      </c>
      <c r="E17" s="112" t="e">
        <f ca="1">IF(VLOOKUP($A$2,Table1[[Practice no.]:[4 
Pol]],22,FALSE)="N/A","",VLOOKUP(VLOOKUP($A$2,Table1[[Practice no.]:[4 
Pol]],22,FALSE),List!$A$2:$B$3,2,FALSE))</f>
        <v>#VALUE!</v>
      </c>
      <c r="F17" s="112" t="e">
        <f ca="1">IF(VLOOKUP($A$2,Table1[[Practice no.]:[5 QoL]],23,FALSE)="N/A","",VLOOKUP(VLOOKUP($A$2,Table1[[Practice no.]:[5 QoL]],23,FALSE),List!$A$2:$B$3,2,FALSE))</f>
        <v>#VALUE!</v>
      </c>
      <c r="G17" s="112" t="e">
        <f ca="1">IF(VLOOKUP($A$2,Table1[[Practice no.]:[6 
Bio]],24,FALSE)="N/A","",VLOOKUP(VLOOKUP($A$2,Table1[[Practice no.]:[6 
Bio]],24,FALSE),List!$A$2:$B$3,2,FALSE))</f>
        <v>#VALUE!</v>
      </c>
      <c r="H17" s="112" t="e">
        <f ca="1">IF(VLOOKUP($A$2,Table1[[Practice no.]:[7 
Dis]],25,FALSE)="N/A","",VLOOKUP(VLOOKUP($A$2,Table1[[Practice no.]:[7 
Dis]],25,FALSE),List!$A$2:$B$3,2,FALSE))</f>
        <v>#VALUE!</v>
      </c>
      <c r="I17" s="112" t="e">
        <f ca="1">IF(VLOOKUP($A$2,Table1[[Practice no.]:[8 
Mat]],26,FALSE)="N/A","",VLOOKUP(VLOOKUP($A$2,Table1[[Practice no.]:[8 
Mat]],26,FALSE),List!$A$2:$B$3,2,FALSE))</f>
        <v>#VALUE!</v>
      </c>
      <c r="J17" s="112" t="e">
        <f ca="1">IF(VLOOKUP($A$2,Table1[[Practice no.]:[9 
Inc]],27,FALSE)="N/A","",VLOOKUP(VLOOKUP($A$2,Table1[[Practice no.]:[9 
Inc]],27,FALSE),List!$A$2:$B$3,2,FALSE))</f>
        <v>#VALUE!</v>
      </c>
      <c r="K17" s="112" t="e">
        <f ca="1">IF(VLOOKUP($A$2,Table1[[Practice no.]:[10 Con]],28,FALSE)="N/A","",VLOOKUP(VLOOKUP($A$2,Table1[[Practice no.]:[10 Con]],28,FALSE),List!$A$2:$B$3,2,FALSE))</f>
        <v>#VALUE!</v>
      </c>
      <c r="L17" s="112" t="e">
        <f ca="1">IF(VLOOKUP($A$2,Table1[[Practice no.]:[11 Saf]],29,FALSE)="N/A","",VLOOKUP(VLOOKUP($A$2,Table1[[Practice no.]:[11 Saf]],29,FALSE),List!$A$2:$B$3,2,FALSE))</f>
        <v>#VALUE!</v>
      </c>
      <c r="M17" s="112" t="e">
        <f ca="1">IF(VLOOKUP($A$2,Table1[[Practice no.]:[12 Aff]],30,FALSE)="N/A","",VLOOKUP(VLOOKUP($A$2,Table1[[Practice no.]:[12 Aff]],30,FALSE),List!$A$2:$B$3,2,FALSE))</f>
        <v>#VALUE!</v>
      </c>
      <c r="N17" s="138"/>
    </row>
    <row r="18" spans="1:14" ht="248.1" customHeight="1">
      <c r="A18" s="278" t="s">
        <v>516</v>
      </c>
      <c r="B18" s="298" t="s">
        <v>1199</v>
      </c>
      <c r="C18" s="299"/>
      <c r="D18" s="299"/>
      <c r="E18" s="299"/>
      <c r="F18" s="299"/>
      <c r="G18" s="299"/>
      <c r="H18" s="299"/>
      <c r="I18" s="299"/>
      <c r="J18" s="299"/>
      <c r="K18" s="299"/>
      <c r="L18" s="299"/>
      <c r="M18" s="300"/>
      <c r="N18" s="133"/>
    </row>
    <row r="19" spans="1:14" ht="218.85" customHeight="1" thickBot="1">
      <c r="A19" s="279"/>
      <c r="B19" s="301"/>
      <c r="C19" s="302"/>
      <c r="D19" s="302"/>
      <c r="E19" s="302"/>
      <c r="F19" s="302"/>
      <c r="G19" s="302"/>
      <c r="H19" s="302"/>
      <c r="I19" s="302"/>
      <c r="J19" s="302"/>
      <c r="K19" s="302"/>
      <c r="L19" s="302"/>
      <c r="M19" s="303"/>
      <c r="N19" s="133"/>
    </row>
    <row r="20" spans="1:14" ht="129" customHeight="1">
      <c r="A20" s="304" t="s">
        <v>518</v>
      </c>
      <c r="B20" s="120"/>
      <c r="C20" s="121"/>
      <c r="D20" s="121"/>
      <c r="E20" s="121"/>
      <c r="F20" s="121"/>
      <c r="G20" s="121"/>
      <c r="H20" s="121"/>
      <c r="I20" s="121"/>
      <c r="J20" s="121"/>
      <c r="K20" s="121"/>
      <c r="L20" s="121"/>
      <c r="M20" s="124"/>
      <c r="N20" s="134"/>
    </row>
    <row r="21" spans="1:14" ht="28.35" customHeight="1">
      <c r="A21" s="338"/>
      <c r="B21" s="336" t="s">
        <v>1200</v>
      </c>
      <c r="C21" s="337"/>
      <c r="D21" s="337"/>
      <c r="E21" s="337"/>
      <c r="F21" s="337"/>
      <c r="G21" s="337"/>
      <c r="H21" s="388" t="s">
        <v>1201</v>
      </c>
      <c r="I21" s="388"/>
      <c r="J21" s="388"/>
      <c r="K21" s="388"/>
      <c r="L21" s="388"/>
      <c r="M21" s="389"/>
      <c r="N21" s="127"/>
    </row>
    <row r="22" spans="1:14" ht="120.75" customHeight="1">
      <c r="A22" s="338"/>
      <c r="H22" s="119"/>
      <c r="J22" s="122"/>
      <c r="K22" s="116"/>
      <c r="L22" s="116"/>
      <c r="M22" s="117"/>
      <c r="N22" s="116"/>
    </row>
    <row r="23" spans="1:14" ht="30" customHeight="1">
      <c r="A23" s="338"/>
      <c r="B23" s="336" t="s">
        <v>1202</v>
      </c>
      <c r="C23" s="337"/>
      <c r="D23" s="337"/>
      <c r="E23" s="337"/>
      <c r="F23" s="337"/>
      <c r="G23" s="337"/>
      <c r="H23" s="337"/>
      <c r="I23" s="337"/>
      <c r="J23" s="337"/>
      <c r="K23" s="337"/>
      <c r="L23" s="337"/>
      <c r="M23" s="123"/>
      <c r="N23" s="116"/>
    </row>
    <row r="24" spans="1:14">
      <c r="A24" s="338"/>
      <c r="B24" s="336"/>
      <c r="C24" s="337"/>
      <c r="D24" s="337"/>
      <c r="E24" s="337"/>
      <c r="F24" s="337"/>
      <c r="G24" s="119"/>
      <c r="H24" s="337"/>
      <c r="I24" s="337"/>
      <c r="J24" s="337"/>
      <c r="K24" s="337"/>
      <c r="L24" s="337"/>
      <c r="M24" s="343"/>
      <c r="N24" s="116"/>
    </row>
    <row r="25" spans="1:14" ht="14.1" thickBot="1">
      <c r="A25" s="305"/>
      <c r="B25" s="339"/>
      <c r="C25" s="340"/>
      <c r="D25" s="340"/>
      <c r="E25" s="340"/>
      <c r="F25" s="340"/>
      <c r="G25" s="340"/>
      <c r="H25" s="340"/>
      <c r="I25" s="340"/>
      <c r="J25" s="340"/>
      <c r="K25" s="340"/>
      <c r="L25" s="340"/>
      <c r="M25" s="176"/>
      <c r="N25" s="119"/>
    </row>
    <row r="26" spans="1:14" ht="8.85" customHeight="1" thickBot="1">
      <c r="A26" s="278" t="s">
        <v>57</v>
      </c>
      <c r="B26" s="295"/>
      <c r="C26" s="296"/>
      <c r="D26" s="296"/>
      <c r="E26" s="296"/>
      <c r="F26" s="296"/>
      <c r="G26" s="296"/>
      <c r="H26" s="296"/>
      <c r="I26" s="296"/>
      <c r="J26" s="296"/>
      <c r="K26" s="296"/>
      <c r="L26" s="296"/>
      <c r="M26" s="297"/>
      <c r="N26" s="125"/>
    </row>
    <row r="27" spans="1:14" ht="32.1" customHeight="1" thickBot="1">
      <c r="A27" s="294"/>
      <c r="C27" s="286" t="s">
        <v>42</v>
      </c>
      <c r="D27" s="287"/>
      <c r="E27" s="105" t="e">
        <f ca="1">IF(VLOOKUP($A$2,Table1[[Practice no.]:[1]],31,FALSE)="N/A","",VLOOKUP($A$2,Table1[[Practice no.]:[1]],31,FALSE))</f>
        <v>#VALUE!</v>
      </c>
      <c r="F27" s="286" t="s">
        <v>520</v>
      </c>
      <c r="G27" s="287"/>
      <c r="H27" s="105" t="e">
        <f ca="1">IF(VLOOKUP($A$2,Table1[[Practice no.]:[7]],37,FALSE)="N/A","",VLOOKUP($A$2,Table1[[Practice no.]:[7]],37,FALSE))</f>
        <v>#VALUE!</v>
      </c>
      <c r="M27" s="107"/>
    </row>
    <row r="28" spans="1:14" ht="32.1" customHeight="1" thickBot="1">
      <c r="A28" s="294"/>
      <c r="C28" s="286" t="s">
        <v>44</v>
      </c>
      <c r="D28" s="287"/>
      <c r="E28" s="105" t="e">
        <f ca="1">IF(VLOOKUP($A$2,Table1[[Practice no.]:[2]],32,FALSE)="N/A","",VLOOKUP($A$2,Table1[[Practice no.]:[2]],32,FALSE))</f>
        <v>#VALUE!</v>
      </c>
      <c r="F28" s="286" t="s">
        <v>45</v>
      </c>
      <c r="G28" s="287"/>
      <c r="H28" s="105" t="e">
        <f ca="1">IF(VLOOKUP($A$2,Table1[[Practice no.]:[8]],38,FALSE)="N/A","",VLOOKUP($A$2,Table1[[Practice no.]:[8]],38,FALSE))</f>
        <v>#VALUE!</v>
      </c>
      <c r="M28" s="107"/>
    </row>
    <row r="29" spans="1:14" ht="32.1" customHeight="1" thickBot="1">
      <c r="A29" s="294"/>
      <c r="C29" s="286" t="s">
        <v>46</v>
      </c>
      <c r="D29" s="287"/>
      <c r="E29" s="105" t="e">
        <f ca="1">IF(VLOOKUP($A$2,Table1[[Practice no.]:[3]],33,FALSE)="N/A","",VLOOKUP($A$2,Table1[[Practice no.]:[3]],33,FALSE))</f>
        <v>#VALUE!</v>
      </c>
      <c r="F29" s="286" t="s">
        <v>47</v>
      </c>
      <c r="G29" s="287"/>
      <c r="H29" s="105" t="e">
        <f ca="1">IF(VLOOKUP($A$2,Table1[[Practice no.]:[9]],39,FALSE)="N/A","",VLOOKUP($A$2,Table1[[Practice no.]:[9]],39,FALSE))</f>
        <v>#VALUE!</v>
      </c>
      <c r="M29" s="107"/>
    </row>
    <row r="30" spans="1:14" ht="32.1" customHeight="1" thickBot="1">
      <c r="A30" s="294"/>
      <c r="C30" s="286" t="s">
        <v>48</v>
      </c>
      <c r="D30" s="287"/>
      <c r="E30" s="105" t="e">
        <f ca="1">IF(VLOOKUP($A$2,Table1[[Practice no.]:[4]],34,FALSE)="N/A","",VLOOKUP($A$2,Table1[[Practice no.]:[4]],34,FALSE))</f>
        <v>#VALUE!</v>
      </c>
      <c r="F30" s="286" t="s">
        <v>49</v>
      </c>
      <c r="G30" s="287"/>
      <c r="H30" s="105" t="e">
        <f ca="1">IF(VLOOKUP($A$2,Table1[[Practice no.]:[10]],40,FALSE)="N/A","",VLOOKUP($A$2,Table1[[Practice no.]:[10]],40,FALSE))</f>
        <v>#VALUE!</v>
      </c>
      <c r="M30" s="107"/>
    </row>
    <row r="31" spans="1:14" ht="32.1" customHeight="1" thickBot="1">
      <c r="A31" s="294"/>
      <c r="C31" s="286" t="s">
        <v>50</v>
      </c>
      <c r="D31" s="287"/>
      <c r="E31" s="105" t="e">
        <f ca="1">IF(VLOOKUP($A$2,Table1[[Practice no.]:[5]],35,FALSE)="N/A","",VLOOKUP($A$2,Table1[[Practice no.]:[5]],35,FALSE))</f>
        <v>#VALUE!</v>
      </c>
      <c r="F31" s="286" t="s">
        <v>51</v>
      </c>
      <c r="G31" s="287"/>
      <c r="H31" s="105" t="e">
        <f ca="1">IF(VLOOKUP($A$2,Table1[[Practice no.]:[11]],41,FALSE)="N/A","",VLOOKUP($A$2,Table1[[Practice no.]:[11]],41,FALSE))</f>
        <v>#VALUE!</v>
      </c>
      <c r="M31" s="107"/>
    </row>
    <row r="32" spans="1:14" ht="32.1" customHeight="1" thickBot="1">
      <c r="A32" s="294"/>
      <c r="C32" s="286" t="s">
        <v>52</v>
      </c>
      <c r="D32" s="287"/>
      <c r="E32" s="105" t="e">
        <f ca="1">IF(VLOOKUP($A$2,Table1[[Practice no.]:[6]],36,FALSE)="N/A","",VLOOKUP($A$2,Table1[[Practice no.]:[6]],36,FALSE))</f>
        <v>#VALUE!</v>
      </c>
      <c r="F32" s="286" t="s">
        <v>53</v>
      </c>
      <c r="G32" s="287"/>
      <c r="H32" s="105" t="e">
        <f ca="1">IF(VLOOKUP($A$2,Table1[[Practice no.]:[12]],42,FALSE)="N/A","",VLOOKUP($A$2,Table1[[Practice no.]:[12]],42,FALSE))</f>
        <v>#VALUE!</v>
      </c>
      <c r="M32" s="107"/>
    </row>
    <row r="33" spans="1:14" ht="14.1" thickBot="1">
      <c r="A33" s="279"/>
      <c r="B33" s="288"/>
      <c r="C33" s="289"/>
      <c r="D33" s="289"/>
      <c r="E33" s="289"/>
      <c r="F33" s="289"/>
      <c r="G33" s="289"/>
      <c r="H33" s="289"/>
      <c r="I33" s="289"/>
      <c r="J33" s="289"/>
      <c r="K33" s="289"/>
      <c r="L33" s="289"/>
      <c r="M33" s="290"/>
      <c r="N33" s="125"/>
    </row>
    <row r="34" spans="1:14" ht="252.75" customHeight="1" thickBot="1">
      <c r="A34" s="92" t="s">
        <v>521</v>
      </c>
      <c r="B34" s="291" t="s">
        <v>1203</v>
      </c>
      <c r="C34" s="292"/>
      <c r="D34" s="292"/>
      <c r="E34" s="292"/>
      <c r="F34" s="292"/>
      <c r="G34" s="292"/>
      <c r="H34" s="292"/>
      <c r="I34" s="292"/>
      <c r="J34" s="292"/>
      <c r="K34" s="292"/>
      <c r="L34" s="292"/>
      <c r="M34" s="293"/>
      <c r="N34" s="122"/>
    </row>
    <row r="35" spans="1:14" ht="80.849999999999994" customHeight="1">
      <c r="A35" s="278" t="s">
        <v>523</v>
      </c>
      <c r="B35" s="394" t="s">
        <v>1204</v>
      </c>
      <c r="C35" s="362"/>
      <c r="D35" s="362"/>
      <c r="E35" s="362"/>
      <c r="F35" s="362"/>
      <c r="G35" s="362"/>
      <c r="H35" s="362"/>
      <c r="I35" s="362"/>
      <c r="J35" s="362"/>
      <c r="K35" s="362"/>
      <c r="L35" s="362"/>
      <c r="M35" s="363"/>
      <c r="N35" s="133"/>
    </row>
    <row r="36" spans="1:14" ht="224.85" customHeight="1" thickBot="1">
      <c r="A36" s="279"/>
      <c r="B36" s="364"/>
      <c r="C36" s="365"/>
      <c r="D36" s="365"/>
      <c r="E36" s="365"/>
      <c r="F36" s="365"/>
      <c r="G36" s="365"/>
      <c r="H36" s="365"/>
      <c r="I36" s="365"/>
      <c r="J36" s="365"/>
      <c r="K36" s="365"/>
      <c r="L36" s="365"/>
      <c r="M36" s="366"/>
      <c r="N36" s="133"/>
    </row>
  </sheetData>
  <sheetProtection sheet="1" objects="1" scenarios="1"/>
  <mergeCells count="50">
    <mergeCell ref="B2:M2"/>
    <mergeCell ref="O2:Q2"/>
    <mergeCell ref="S2:U2"/>
    <mergeCell ref="B3:M3"/>
    <mergeCell ref="A4:A14"/>
    <mergeCell ref="B4:M4"/>
    <mergeCell ref="C5:D6"/>
    <mergeCell ref="C7:D8"/>
    <mergeCell ref="F7:G7"/>
    <mergeCell ref="F8:G8"/>
    <mergeCell ref="A20:A25"/>
    <mergeCell ref="B21:G21"/>
    <mergeCell ref="C9:D10"/>
    <mergeCell ref="G9:H9"/>
    <mergeCell ref="G10:H10"/>
    <mergeCell ref="C11:D12"/>
    <mergeCell ref="F11:G11"/>
    <mergeCell ref="H11:I11"/>
    <mergeCell ref="F12:G12"/>
    <mergeCell ref="H12:I12"/>
    <mergeCell ref="B13:M13"/>
    <mergeCell ref="B14:M14"/>
    <mergeCell ref="A15:A17"/>
    <mergeCell ref="A18:A19"/>
    <mergeCell ref="B18:M19"/>
    <mergeCell ref="H21:M21"/>
    <mergeCell ref="B34:M34"/>
    <mergeCell ref="A35:A36"/>
    <mergeCell ref="B35:M36"/>
    <mergeCell ref="F28:G28"/>
    <mergeCell ref="C29:D29"/>
    <mergeCell ref="F29:G29"/>
    <mergeCell ref="C30:D30"/>
    <mergeCell ref="F30:G30"/>
    <mergeCell ref="C31:D31"/>
    <mergeCell ref="F31:G31"/>
    <mergeCell ref="A26:A33"/>
    <mergeCell ref="B26:M26"/>
    <mergeCell ref="C27:D27"/>
    <mergeCell ref="F27:G27"/>
    <mergeCell ref="C28:D28"/>
    <mergeCell ref="B23:G23"/>
    <mergeCell ref="C32:D32"/>
    <mergeCell ref="F32:G32"/>
    <mergeCell ref="B33:M33"/>
    <mergeCell ref="H23:L23"/>
    <mergeCell ref="B24:F24"/>
    <mergeCell ref="H24:M24"/>
    <mergeCell ref="B25:G25"/>
    <mergeCell ref="H25:L25"/>
  </mergeCells>
  <pageMargins left="0.7" right="0.7" top="0.75" bottom="0.75" header="0.3" footer="0.3"/>
  <headerFooter>
    <oddFooter>&amp;C_x000D_&amp;1#&amp;"Calibri"&amp;8&amp;K000000 INTERNAL. This information is accessible to ADB Management and staff. It may be shared outside ADB with appropriate permission.</oddFooter>
  </headerFooter>
  <drawing r:id="rId1"/>
</worksheet>
</file>

<file path=xl/worksheets/sheet1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BE66502-FB75-4A13-AAA8-7066A5FD6CCE}">
  <sheetPr codeName="Sheet130"/>
  <dimension ref="A1:U36"/>
  <sheetViews>
    <sheetView zoomScale="70" zoomScaleNormal="70" workbookViewId="0">
      <pane ySplit="2" topLeftCell="A34" activePane="bottomLeft" state="frozen"/>
      <selection pane="bottomLeft" activeCell="A2" sqref="A2"/>
      <selection activeCell="A2" sqref="A2"/>
    </sheetView>
  </sheetViews>
  <sheetFormatPr defaultColWidth="8.85546875" defaultRowHeight="12.95"/>
  <cols>
    <col min="1" max="1" width="15.28515625" style="106" customWidth="1"/>
    <col min="2" max="13" width="11.85546875" style="106" customWidth="1"/>
    <col min="14" max="14" width="5.140625" style="106" customWidth="1"/>
    <col min="15" max="16" width="8.85546875" style="106"/>
    <col min="17" max="17" width="8.85546875" style="106" customWidth="1"/>
    <col min="18" max="18" width="2.28515625" style="106" customWidth="1"/>
    <col min="19" max="16384" width="8.85546875" style="106"/>
  </cols>
  <sheetData>
    <row r="1" spans="1:21" ht="14.1" thickBot="1"/>
    <row r="2" spans="1:21" ht="32.1" customHeight="1" thickBot="1">
      <c r="A2" s="89" t="e" cm="1">
        <f t="array" aca="1" ref="A2" ca="1">MID(CELL("filename",A2),FIND("]",CELL("filename",A2))+1,255)</f>
        <v>#VALUE!</v>
      </c>
      <c r="B2" s="318" t="e">
        <f ca="1">IF(VLOOKUP(A2,'Raw Data'!C6:D154,2,FALSE)="","",VLOOKUP(A2,'Raw Data'!C6:D154,2,FALSE))</f>
        <v>#VALUE!</v>
      </c>
      <c r="C2" s="319"/>
      <c r="D2" s="319"/>
      <c r="E2" s="319"/>
      <c r="F2" s="319"/>
      <c r="G2" s="319"/>
      <c r="H2" s="319"/>
      <c r="I2" s="319"/>
      <c r="J2" s="319"/>
      <c r="K2" s="319"/>
      <c r="L2" s="319"/>
      <c r="M2" s="320"/>
      <c r="N2" s="136"/>
      <c r="O2" s="386" t="str">
        <f>HYPERLINK("#'National level'!A15","Back to National level sheet")</f>
        <v>Back to National level sheet</v>
      </c>
      <c r="P2" s="321"/>
      <c r="Q2" s="321"/>
      <c r="S2" s="387" t="str">
        <f>HYPERLINK("#'Project level'!A21","Back to Project level sheet")</f>
        <v>Back to Project level sheet</v>
      </c>
      <c r="T2" s="387"/>
      <c r="U2" s="387"/>
    </row>
    <row r="3" spans="1:21" ht="218.85" customHeight="1" thickBot="1">
      <c r="A3" s="90" t="s">
        <v>500</v>
      </c>
      <c r="B3" s="323" t="s">
        <v>1205</v>
      </c>
      <c r="C3" s="324"/>
      <c r="D3" s="324"/>
      <c r="E3" s="324"/>
      <c r="F3" s="324"/>
      <c r="G3" s="324"/>
      <c r="H3" s="324"/>
      <c r="I3" s="324"/>
      <c r="J3" s="324"/>
      <c r="K3" s="324"/>
      <c r="L3" s="324"/>
      <c r="M3" s="325"/>
      <c r="N3" s="122"/>
    </row>
    <row r="4" spans="1:21" ht="14.1" thickBot="1">
      <c r="A4" s="278" t="s">
        <v>502</v>
      </c>
      <c r="B4" s="295"/>
      <c r="C4" s="296"/>
      <c r="D4" s="296"/>
      <c r="E4" s="296"/>
      <c r="F4" s="296"/>
      <c r="G4" s="296"/>
      <c r="H4" s="296"/>
      <c r="I4" s="296"/>
      <c r="J4" s="296"/>
      <c r="K4" s="296"/>
      <c r="L4" s="296"/>
      <c r="M4" s="297"/>
      <c r="N4" s="125"/>
    </row>
    <row r="5" spans="1:21" ht="26.85" customHeight="1" thickBot="1">
      <c r="A5" s="294"/>
      <c r="C5" s="326" t="s">
        <v>77</v>
      </c>
      <c r="D5" s="327"/>
      <c r="E5" s="93" t="s">
        <v>78</v>
      </c>
      <c r="F5" s="93" t="s">
        <v>79</v>
      </c>
      <c r="G5" s="93" t="s">
        <v>80</v>
      </c>
      <c r="H5" s="93" t="s">
        <v>81</v>
      </c>
      <c r="I5" s="93" t="s">
        <v>82</v>
      </c>
      <c r="M5" s="107"/>
    </row>
    <row r="6" spans="1:21" ht="15" thickBot="1">
      <c r="A6" s="294"/>
      <c r="C6" s="328"/>
      <c r="D6" s="329"/>
      <c r="E6" s="94" t="e">
        <f ca="1">IF(VLOOKUP($A$2,Table1[[Practice no.]:[Mt]],3,FALSE)="N/A","",VLOOKUP($A$2,Table1[[Practice no.]:[Mt]],3,FALSE))</f>
        <v>#VALUE!</v>
      </c>
      <c r="F6" s="94" t="e">
        <f ca="1">IF(VLOOKUP($A$2,Table1[[Practice no.]:[F]],4,FALSE)="N/A","",VLOOKUP($A$2,Table1[[Practice no.]:[F]],4,FALSE))</f>
        <v>#VALUE!</v>
      </c>
      <c r="G6" s="94" t="e">
        <f ca="1">IF(VLOOKUP($A$2,Table1[[Practice no.]:[A]],5,FALSE)="N/A","",VLOOKUP($A$2,Table1[[Practice no.]:[A]],5,FALSE))</f>
        <v>#VALUE!</v>
      </c>
      <c r="H6" s="94" t="e">
        <f ca="1">IF(VLOOKUP($A$2,Table1[[Practice no.]:[T]],6,FALSE)="N/A","",VLOOKUP($A$2,Table1[[Practice no.]:[T]],6,FALSE))</f>
        <v>#VALUE!</v>
      </c>
      <c r="I6" s="94" t="e">
        <f ca="1">IF(VLOOKUP($A$2,Table1[[Practice no.]:[PI]],7,FALSE)="N/A","",VLOOKUP($A$2,Table1[[Practice no.]:[PI]],7,FALSE))</f>
        <v>#VALUE!</v>
      </c>
      <c r="M6" s="107"/>
    </row>
    <row r="7" spans="1:21" ht="26.85" customHeight="1" thickBot="1">
      <c r="A7" s="294"/>
      <c r="C7" s="326" t="s">
        <v>83</v>
      </c>
      <c r="D7" s="327"/>
      <c r="E7" s="95" t="s">
        <v>84</v>
      </c>
      <c r="F7" s="330" t="s">
        <v>85</v>
      </c>
      <c r="G7" s="331"/>
      <c r="H7" s="95" t="s">
        <v>86</v>
      </c>
      <c r="I7" s="95" t="s">
        <v>87</v>
      </c>
      <c r="M7" s="107"/>
    </row>
    <row r="8" spans="1:21" ht="15" thickBot="1">
      <c r="A8" s="294"/>
      <c r="C8" s="328"/>
      <c r="D8" s="329"/>
      <c r="E8" s="94" t="e">
        <f ca="1">IF(VLOOKUP($A$2,Table1[[Practice no.]:[LR]],8,FALSE)="N/A","",VLOOKUP(A$2,Table1[[Practice no.]:[LR]],8,FALSE))</f>
        <v>#VALUE!</v>
      </c>
      <c r="F8" s="311" t="e">
        <f ca="1">IF(VLOOKUP($A$2,Table1[[Practice no.]:[PH]],9,FALSE)="N/A","",VLOOKUP($A$2,Table1[[Practice no.]:[PH]],9,FALSE))</f>
        <v>#VALUE!</v>
      </c>
      <c r="G8" s="312"/>
      <c r="H8" s="94" t="e">
        <f ca="1">IF(VLOOKUP($A$2,Table1[[Practice no.]:[EH]],10,FALSE)="N/A","",VLOOKUP($A$2,Table1[[Practice no.]:[EH]],10,FALSE))</f>
        <v>#VALUE!</v>
      </c>
      <c r="I8" s="94" t="e">
        <f ca="1">IF(VLOOKUP($A$2,Table1[[Practice no.]:[UR]],11,FALSE)="N/A","",VLOOKUP($A$2,Table1[[Practice no.]:[UR]],11,FALSE))</f>
        <v>#VALUE!</v>
      </c>
      <c r="M8" s="107"/>
    </row>
    <row r="9" spans="1:21" ht="26.85" customHeight="1" thickBot="1">
      <c r="A9" s="294"/>
      <c r="C9" s="332" t="s">
        <v>88</v>
      </c>
      <c r="D9" s="333"/>
      <c r="E9" s="95" t="s">
        <v>89</v>
      </c>
      <c r="F9" s="95" t="s">
        <v>90</v>
      </c>
      <c r="G9" s="330" t="s">
        <v>91</v>
      </c>
      <c r="H9" s="331"/>
      <c r="I9" s="95" t="s">
        <v>92</v>
      </c>
      <c r="M9" s="107"/>
    </row>
    <row r="10" spans="1:21" ht="15" thickBot="1">
      <c r="A10" s="294"/>
      <c r="C10" s="334"/>
      <c r="D10" s="335"/>
      <c r="E10" s="94" t="e">
        <f ca="1">IF(VLOOKUP($A$2,Table1[[Practice no.]:[P]],12,FALSE)="N/A","",VLOOKUP($A$2,Table1[[Practice no.]:[P]],12,FALSE))</f>
        <v>#VALUE!</v>
      </c>
      <c r="F10" s="94" t="e">
        <f ca="1">IF(VLOOKUP($A$2,Table1[[Practice no.]:[D]],13,FALSE)="N/A","",VLOOKUP($A$2,Table1[[Practice no.]:[D]],13,FALSE))</f>
        <v>#VALUE!</v>
      </c>
      <c r="G10" s="313" t="e">
        <f ca="1">IF(VLOOKUP($A$2,Table1[[Practice no.]:[C]],14,FALSE)="N/A","",VLOOKUP($A$2,Table1[[Practice no.]:[C]],14,FALSE))</f>
        <v>#VALUE!</v>
      </c>
      <c r="H10" s="314"/>
      <c r="I10" s="96" t="e">
        <f ca="1">IF(VLOOKUP($A$2,Table1[[Practice no.]:[M]],15,FALSE)="N/A","",VLOOKUP($A$2,Table1[[Practice no.]:[M]],15,FALSE))</f>
        <v>#VALUE!</v>
      </c>
      <c r="M10" s="107"/>
    </row>
    <row r="11" spans="1:21" ht="14.1" customHeight="1" thickBot="1">
      <c r="A11" s="294"/>
      <c r="C11" s="332" t="s">
        <v>93</v>
      </c>
      <c r="D11" s="333"/>
      <c r="E11" s="95" t="s">
        <v>94</v>
      </c>
      <c r="F11" s="330" t="s">
        <v>95</v>
      </c>
      <c r="G11" s="331"/>
      <c r="H11" s="330" t="s">
        <v>96</v>
      </c>
      <c r="I11" s="331"/>
      <c r="M11" s="107"/>
    </row>
    <row r="12" spans="1:21" ht="15" thickBot="1">
      <c r="A12" s="294"/>
      <c r="C12" s="334"/>
      <c r="D12" s="335"/>
      <c r="E12" s="94" t="e">
        <f ca="1">IF(VLOOKUP($A$2,Table1[[Practice no.]:[In]],16,FALSE)="N/A","",VLOOKUP($A$2,Table1[[Practice no.]:[In]],16,FALSE))</f>
        <v>#VALUE!</v>
      </c>
      <c r="F12" s="311" t="e">
        <f ca="1">IF(VLOOKUP($A$2,Table1[[Practice no.]:[Pr]],17,FALSE)="N/A","",VLOOKUP($A$2,Table1[[Practice no.]:[Pr]],17,FALSE))</f>
        <v>#VALUE!</v>
      </c>
      <c r="G12" s="312"/>
      <c r="H12" s="313" t="e">
        <f ca="1">IF(VLOOKUP($A$2,Table1[[Practice no.]:[Tr]],18,FALSE)="N/A","",VLOOKUP($A$2,Table1[[Practice no.]:[Tr]],18,FALSE))</f>
        <v>#VALUE!</v>
      </c>
      <c r="I12" s="314"/>
      <c r="M12" s="107"/>
    </row>
    <row r="13" spans="1:21">
      <c r="A13" s="294"/>
      <c r="B13" s="315"/>
      <c r="C13" s="316"/>
      <c r="D13" s="316"/>
      <c r="E13" s="316"/>
      <c r="F13" s="316"/>
      <c r="G13" s="316"/>
      <c r="H13" s="316"/>
      <c r="I13" s="316"/>
      <c r="J13" s="316"/>
      <c r="K13" s="316"/>
      <c r="L13" s="316"/>
      <c r="M13" s="317"/>
      <c r="N13" s="125"/>
    </row>
    <row r="14" spans="1:21" ht="14.1" thickBot="1">
      <c r="A14" s="279"/>
      <c r="B14" s="288"/>
      <c r="C14" s="289"/>
      <c r="D14" s="289"/>
      <c r="E14" s="289"/>
      <c r="F14" s="289"/>
      <c r="G14" s="289"/>
      <c r="H14" s="289"/>
      <c r="I14" s="289"/>
      <c r="J14" s="289"/>
      <c r="K14" s="289"/>
      <c r="L14" s="289"/>
      <c r="M14" s="290"/>
      <c r="N14" s="125"/>
    </row>
    <row r="15" spans="1:21">
      <c r="A15" s="278" t="s">
        <v>503</v>
      </c>
      <c r="B15" s="97">
        <v>1</v>
      </c>
      <c r="C15" s="97">
        <v>2</v>
      </c>
      <c r="D15" s="97">
        <v>3</v>
      </c>
      <c r="E15" s="98">
        <v>4</v>
      </c>
      <c r="F15" s="98">
        <v>5</v>
      </c>
      <c r="G15" s="98">
        <v>6</v>
      </c>
      <c r="H15" s="99">
        <v>7</v>
      </c>
      <c r="I15" s="99">
        <v>8</v>
      </c>
      <c r="J15" s="99">
        <v>9</v>
      </c>
      <c r="K15" s="100">
        <v>10</v>
      </c>
      <c r="L15" s="100">
        <v>11</v>
      </c>
      <c r="M15" s="100">
        <v>12</v>
      </c>
      <c r="N15" s="137"/>
    </row>
    <row r="16" spans="1:21" ht="17.100000000000001" thickBot="1">
      <c r="A16" s="294"/>
      <c r="B16" s="101" t="s">
        <v>504</v>
      </c>
      <c r="C16" s="101" t="s">
        <v>505</v>
      </c>
      <c r="D16" s="101" t="s">
        <v>506</v>
      </c>
      <c r="E16" s="102" t="s">
        <v>507</v>
      </c>
      <c r="F16" s="102" t="s">
        <v>508</v>
      </c>
      <c r="G16" s="102" t="s">
        <v>509</v>
      </c>
      <c r="H16" s="103" t="s">
        <v>510</v>
      </c>
      <c r="I16" s="103" t="s">
        <v>511</v>
      </c>
      <c r="J16" s="103" t="s">
        <v>512</v>
      </c>
      <c r="K16" s="104" t="s">
        <v>513</v>
      </c>
      <c r="L16" s="104" t="s">
        <v>514</v>
      </c>
      <c r="M16" s="104" t="s">
        <v>515</v>
      </c>
      <c r="N16" s="137"/>
    </row>
    <row r="17" spans="1:14" ht="23.1" customHeight="1" thickBot="1">
      <c r="A17" s="279"/>
      <c r="B17" s="112" t="e">
        <f ca="1">IF(VLOOKUP($A$2,Table1[[Practice no.]:[ 1 C02]],19,FALSE)="N/A","",VLOOKUP(VLOOKUP($A$2,Table1[[Practice no.]:[ 1 C02]],19,FALSE),List!$A$2:$B$3,2,FALSE))</f>
        <v>#VALUE!</v>
      </c>
      <c r="C17" s="112" t="e">
        <f ca="1">IF(VLOOKUP($A$2,Table1[[Practice no.]:[2 Res]],20,FALSE)="N/A","",VLOOKUP(VLOOKUP($A$2,Table1[[Practice no.]:[2 Res]],20,FALSE),List!$A$2:$B$3,2,FALSE))</f>
        <v>#VALUE!</v>
      </c>
      <c r="D17" s="112" t="e">
        <f ca="1">IF(VLOOKUP($A$2,Table1[[Practice no.]:[3 W&amp;L]],21,FALSE)="N/A","",VLOOKUP(VLOOKUP($A$2,Table1[[Practice no.]:[3 W&amp;L]],21,FALSE),List!$A$2:$B$3,2,FALSE))</f>
        <v>#VALUE!</v>
      </c>
      <c r="E17" s="112" t="e">
        <f ca="1">IF(VLOOKUP($A$2,Table1[[Practice no.]:[4 
Pol]],22,FALSE)="N/A","",VLOOKUP(VLOOKUP($A$2,Table1[[Practice no.]:[4 
Pol]],22,FALSE),List!$A$2:$B$3,2,FALSE))</f>
        <v>#VALUE!</v>
      </c>
      <c r="F17" s="112" t="e">
        <f ca="1">IF(VLOOKUP($A$2,Table1[[Practice no.]:[5 QoL]],23,FALSE)="N/A","",VLOOKUP(VLOOKUP($A$2,Table1[[Practice no.]:[5 QoL]],23,FALSE),List!$A$2:$B$3,2,FALSE))</f>
        <v>#VALUE!</v>
      </c>
      <c r="G17" s="112" t="e">
        <f ca="1">IF(VLOOKUP($A$2,Table1[[Practice no.]:[6 
Bio]],24,FALSE)="N/A","",VLOOKUP(VLOOKUP($A$2,Table1[[Practice no.]:[6 
Bio]],24,FALSE),List!$A$2:$B$3,2,FALSE))</f>
        <v>#VALUE!</v>
      </c>
      <c r="H17" s="112" t="e">
        <f ca="1">IF(VLOOKUP($A$2,Table1[[Practice no.]:[7 
Dis]],25,FALSE)="N/A","",VLOOKUP(VLOOKUP($A$2,Table1[[Practice no.]:[7 
Dis]],25,FALSE),List!$A$2:$B$3,2,FALSE))</f>
        <v>#VALUE!</v>
      </c>
      <c r="I17" s="112" t="e">
        <f ca="1">IF(VLOOKUP($A$2,Table1[[Practice no.]:[8 
Mat]],26,FALSE)="N/A","",VLOOKUP(VLOOKUP($A$2,Table1[[Practice no.]:[8 
Mat]],26,FALSE),List!$A$2:$B$3,2,FALSE))</f>
        <v>#VALUE!</v>
      </c>
      <c r="J17" s="112" t="e">
        <f ca="1">IF(VLOOKUP($A$2,Table1[[Practice no.]:[9 
Inc]],27,FALSE)="N/A","",VLOOKUP(VLOOKUP($A$2,Table1[[Practice no.]:[9 
Inc]],27,FALSE),List!$A$2:$B$3,2,FALSE))</f>
        <v>#VALUE!</v>
      </c>
      <c r="K17" s="112" t="e">
        <f ca="1">IF(VLOOKUP($A$2,Table1[[Practice no.]:[10 Con]],28,FALSE)="N/A","",VLOOKUP(VLOOKUP($A$2,Table1[[Practice no.]:[10 Con]],28,FALSE),List!$A$2:$B$3,2,FALSE))</f>
        <v>#VALUE!</v>
      </c>
      <c r="L17" s="112" t="e">
        <f ca="1">IF(VLOOKUP($A$2,Table1[[Practice no.]:[11 Saf]],29,FALSE)="N/A","",VLOOKUP(VLOOKUP($A$2,Table1[[Practice no.]:[11 Saf]],29,FALSE),List!$A$2:$B$3,2,FALSE))</f>
        <v>#VALUE!</v>
      </c>
      <c r="M17" s="112" t="e">
        <f ca="1">IF(VLOOKUP($A$2,Table1[[Practice no.]:[12 Aff]],30,FALSE)="N/A","",VLOOKUP(VLOOKUP($A$2,Table1[[Practice no.]:[12 Aff]],30,FALSE),List!$A$2:$B$3,2,FALSE))</f>
        <v>#VALUE!</v>
      </c>
      <c r="N17" s="138"/>
    </row>
    <row r="18" spans="1:14" ht="248.1" customHeight="1">
      <c r="A18" s="278" t="s">
        <v>516</v>
      </c>
      <c r="B18" s="298" t="s">
        <v>1206</v>
      </c>
      <c r="C18" s="299"/>
      <c r="D18" s="299"/>
      <c r="E18" s="299"/>
      <c r="F18" s="299"/>
      <c r="G18" s="299"/>
      <c r="H18" s="299"/>
      <c r="I18" s="299"/>
      <c r="J18" s="299"/>
      <c r="K18" s="299"/>
      <c r="L18" s="299"/>
      <c r="M18" s="300"/>
      <c r="N18" s="133"/>
    </row>
    <row r="19" spans="1:14" ht="218.85" customHeight="1" thickBot="1">
      <c r="A19" s="279"/>
      <c r="B19" s="301"/>
      <c r="C19" s="302"/>
      <c r="D19" s="302"/>
      <c r="E19" s="302"/>
      <c r="F19" s="302"/>
      <c r="G19" s="302"/>
      <c r="H19" s="302"/>
      <c r="I19" s="302"/>
      <c r="J19" s="302"/>
      <c r="K19" s="302"/>
      <c r="L19" s="302"/>
      <c r="M19" s="303"/>
      <c r="N19" s="133"/>
    </row>
    <row r="20" spans="1:14" ht="129" customHeight="1">
      <c r="A20" s="304" t="s">
        <v>518</v>
      </c>
      <c r="B20" s="121"/>
      <c r="D20" s="121"/>
      <c r="E20" s="121"/>
      <c r="F20" s="121"/>
      <c r="G20" s="121"/>
      <c r="H20" s="121"/>
      <c r="I20" s="121"/>
      <c r="J20" s="121"/>
      <c r="K20" s="121"/>
      <c r="L20" s="121"/>
      <c r="M20" s="124"/>
      <c r="N20" s="134"/>
    </row>
    <row r="21" spans="1:14" ht="28.35" customHeight="1">
      <c r="A21" s="338"/>
      <c r="B21" s="336"/>
      <c r="C21" s="337"/>
      <c r="D21" s="337"/>
      <c r="E21" s="337"/>
      <c r="F21" s="337"/>
      <c r="G21" s="337"/>
      <c r="H21" s="388"/>
      <c r="I21" s="388"/>
      <c r="J21" s="388"/>
      <c r="K21" s="388"/>
      <c r="L21" s="388"/>
      <c r="M21" s="389"/>
      <c r="N21" s="127"/>
    </row>
    <row r="22" spans="1:14" ht="108" customHeight="1">
      <c r="A22" s="338"/>
      <c r="H22" s="119"/>
      <c r="J22" s="122"/>
      <c r="K22" s="116"/>
      <c r="L22" s="116"/>
      <c r="M22" s="117"/>
      <c r="N22" s="116"/>
    </row>
    <row r="23" spans="1:14" ht="30" customHeight="1">
      <c r="A23" s="338"/>
      <c r="B23" s="336" t="s">
        <v>1207</v>
      </c>
      <c r="C23" s="337"/>
      <c r="D23" s="337"/>
      <c r="E23" s="337"/>
      <c r="F23" s="337"/>
      <c r="G23" s="337"/>
      <c r="H23" s="337"/>
      <c r="I23" s="337"/>
      <c r="J23" s="337"/>
      <c r="K23" s="337"/>
      <c r="L23" s="337"/>
      <c r="M23" s="123"/>
      <c r="N23" s="116"/>
    </row>
    <row r="24" spans="1:14">
      <c r="A24" s="338"/>
      <c r="B24" s="336"/>
      <c r="C24" s="337"/>
      <c r="D24" s="337"/>
      <c r="E24" s="337"/>
      <c r="F24" s="337"/>
      <c r="G24" s="119"/>
      <c r="H24" s="337"/>
      <c r="I24" s="337"/>
      <c r="J24" s="337"/>
      <c r="K24" s="337"/>
      <c r="L24" s="337"/>
      <c r="M24" s="343"/>
      <c r="N24" s="116"/>
    </row>
    <row r="25" spans="1:14" ht="14.1" thickBot="1">
      <c r="A25" s="305"/>
      <c r="B25" s="339"/>
      <c r="C25" s="340"/>
      <c r="D25" s="340"/>
      <c r="E25" s="340"/>
      <c r="F25" s="340"/>
      <c r="G25" s="340"/>
      <c r="H25" s="340"/>
      <c r="I25" s="340"/>
      <c r="J25" s="340"/>
      <c r="K25" s="340"/>
      <c r="L25" s="340"/>
      <c r="M25" s="176"/>
      <c r="N25" s="119"/>
    </row>
    <row r="26" spans="1:14" ht="8.85" customHeight="1" thickBot="1">
      <c r="A26" s="278" t="s">
        <v>57</v>
      </c>
      <c r="B26" s="295"/>
      <c r="C26" s="296"/>
      <c r="D26" s="296"/>
      <c r="E26" s="296"/>
      <c r="F26" s="296"/>
      <c r="G26" s="296"/>
      <c r="H26" s="296"/>
      <c r="I26" s="296"/>
      <c r="J26" s="296"/>
      <c r="K26" s="296"/>
      <c r="L26" s="296"/>
      <c r="M26" s="297"/>
      <c r="N26" s="125"/>
    </row>
    <row r="27" spans="1:14" ht="32.1" customHeight="1" thickBot="1">
      <c r="A27" s="294"/>
      <c r="C27" s="286" t="s">
        <v>42</v>
      </c>
      <c r="D27" s="287"/>
      <c r="E27" s="105" t="e">
        <f ca="1">IF(VLOOKUP($A$2,Table1[[Practice no.]:[1]],31,FALSE)="N/A","",VLOOKUP($A$2,Table1[[Practice no.]:[1]],31,FALSE))</f>
        <v>#VALUE!</v>
      </c>
      <c r="F27" s="286" t="s">
        <v>520</v>
      </c>
      <c r="G27" s="287"/>
      <c r="H27" s="105" t="e">
        <f ca="1">IF(VLOOKUP($A$2,Table1[[Practice no.]:[7]],37,FALSE)="N/A","",VLOOKUP($A$2,Table1[[Practice no.]:[7]],37,FALSE))</f>
        <v>#VALUE!</v>
      </c>
      <c r="M27" s="107"/>
    </row>
    <row r="28" spans="1:14" ht="32.1" customHeight="1" thickBot="1">
      <c r="A28" s="294"/>
      <c r="C28" s="286" t="s">
        <v>44</v>
      </c>
      <c r="D28" s="287"/>
      <c r="E28" s="105" t="e">
        <f ca="1">IF(VLOOKUP($A$2,Table1[[Practice no.]:[2]],32,FALSE)="N/A","",VLOOKUP($A$2,Table1[[Practice no.]:[2]],32,FALSE))</f>
        <v>#VALUE!</v>
      </c>
      <c r="F28" s="286" t="s">
        <v>45</v>
      </c>
      <c r="G28" s="287"/>
      <c r="H28" s="105" t="e">
        <f ca="1">IF(VLOOKUP($A$2,Table1[[Practice no.]:[8]],38,FALSE)="N/A","",VLOOKUP($A$2,Table1[[Practice no.]:[8]],38,FALSE))</f>
        <v>#VALUE!</v>
      </c>
      <c r="M28" s="107"/>
    </row>
    <row r="29" spans="1:14" ht="32.1" customHeight="1" thickBot="1">
      <c r="A29" s="294"/>
      <c r="C29" s="286" t="s">
        <v>46</v>
      </c>
      <c r="D29" s="287"/>
      <c r="E29" s="105" t="e">
        <f ca="1">IF(VLOOKUP($A$2,Table1[[Practice no.]:[3]],33,FALSE)="N/A","",VLOOKUP($A$2,Table1[[Practice no.]:[3]],33,FALSE))</f>
        <v>#VALUE!</v>
      </c>
      <c r="F29" s="286" t="s">
        <v>47</v>
      </c>
      <c r="G29" s="287"/>
      <c r="H29" s="105" t="e">
        <f ca="1">IF(VLOOKUP($A$2,Table1[[Practice no.]:[9]],39,FALSE)="N/A","",VLOOKUP($A$2,Table1[[Practice no.]:[9]],39,FALSE))</f>
        <v>#VALUE!</v>
      </c>
      <c r="M29" s="107"/>
    </row>
    <row r="30" spans="1:14" ht="32.1" customHeight="1" thickBot="1">
      <c r="A30" s="294"/>
      <c r="C30" s="286" t="s">
        <v>48</v>
      </c>
      <c r="D30" s="287"/>
      <c r="E30" s="105" t="e">
        <f ca="1">IF(VLOOKUP($A$2,Table1[[Practice no.]:[4]],34,FALSE)="N/A","",VLOOKUP($A$2,Table1[[Practice no.]:[4]],34,FALSE))</f>
        <v>#VALUE!</v>
      </c>
      <c r="F30" s="286" t="s">
        <v>49</v>
      </c>
      <c r="G30" s="287"/>
      <c r="H30" s="105" t="e">
        <f ca="1">IF(VLOOKUP($A$2,Table1[[Practice no.]:[10]],40,FALSE)="N/A","",VLOOKUP($A$2,Table1[[Practice no.]:[10]],40,FALSE))</f>
        <v>#VALUE!</v>
      </c>
      <c r="M30" s="107"/>
    </row>
    <row r="31" spans="1:14" ht="32.1" customHeight="1" thickBot="1">
      <c r="A31" s="294"/>
      <c r="C31" s="286" t="s">
        <v>50</v>
      </c>
      <c r="D31" s="287"/>
      <c r="E31" s="105" t="e">
        <f ca="1">IF(VLOOKUP($A$2,Table1[[Practice no.]:[5]],35,FALSE)="N/A","",VLOOKUP($A$2,Table1[[Practice no.]:[5]],35,FALSE))</f>
        <v>#VALUE!</v>
      </c>
      <c r="F31" s="286" t="s">
        <v>51</v>
      </c>
      <c r="G31" s="287"/>
      <c r="H31" s="105" t="e">
        <f ca="1">IF(VLOOKUP($A$2,Table1[[Practice no.]:[11]],41,FALSE)="N/A","",VLOOKUP($A$2,Table1[[Practice no.]:[11]],41,FALSE))</f>
        <v>#VALUE!</v>
      </c>
      <c r="M31" s="107"/>
    </row>
    <row r="32" spans="1:14" ht="32.1" customHeight="1" thickBot="1">
      <c r="A32" s="294"/>
      <c r="C32" s="286" t="s">
        <v>52</v>
      </c>
      <c r="D32" s="287"/>
      <c r="E32" s="105" t="e">
        <f ca="1">IF(VLOOKUP($A$2,Table1[[Practice no.]:[6]],36,FALSE)="N/A","",VLOOKUP($A$2,Table1[[Practice no.]:[6]],36,FALSE))</f>
        <v>#VALUE!</v>
      </c>
      <c r="F32" s="286" t="s">
        <v>53</v>
      </c>
      <c r="G32" s="287"/>
      <c r="H32" s="105" t="e">
        <f ca="1">IF(VLOOKUP($A$2,Table1[[Practice no.]:[12]],42,FALSE)="N/A","",VLOOKUP($A$2,Table1[[Practice no.]:[12]],42,FALSE))</f>
        <v>#VALUE!</v>
      </c>
      <c r="M32" s="107"/>
    </row>
    <row r="33" spans="1:14" ht="14.1" thickBot="1">
      <c r="A33" s="279"/>
      <c r="B33" s="288"/>
      <c r="C33" s="289"/>
      <c r="D33" s="289"/>
      <c r="E33" s="289"/>
      <c r="F33" s="289"/>
      <c r="G33" s="289"/>
      <c r="H33" s="289"/>
      <c r="I33" s="289"/>
      <c r="J33" s="289"/>
      <c r="K33" s="289"/>
      <c r="L33" s="289"/>
      <c r="M33" s="290"/>
      <c r="N33" s="125"/>
    </row>
    <row r="34" spans="1:14" ht="252.75" customHeight="1" thickBot="1">
      <c r="A34" s="92" t="s">
        <v>521</v>
      </c>
      <c r="B34" s="291" t="s">
        <v>1208</v>
      </c>
      <c r="C34" s="292"/>
      <c r="D34" s="292"/>
      <c r="E34" s="292"/>
      <c r="F34" s="292"/>
      <c r="G34" s="292"/>
      <c r="H34" s="292"/>
      <c r="I34" s="292"/>
      <c r="J34" s="292"/>
      <c r="K34" s="292"/>
      <c r="L34" s="292"/>
      <c r="M34" s="293"/>
      <c r="N34" s="122"/>
    </row>
    <row r="35" spans="1:14" ht="80.849999999999994" customHeight="1">
      <c r="A35" s="278" t="s">
        <v>523</v>
      </c>
      <c r="B35" s="394" t="s">
        <v>1209</v>
      </c>
      <c r="C35" s="362"/>
      <c r="D35" s="362"/>
      <c r="E35" s="362"/>
      <c r="F35" s="362"/>
      <c r="G35" s="362"/>
      <c r="H35" s="362"/>
      <c r="I35" s="362"/>
      <c r="J35" s="362"/>
      <c r="K35" s="362"/>
      <c r="L35" s="362"/>
      <c r="M35" s="363"/>
      <c r="N35" s="133"/>
    </row>
    <row r="36" spans="1:14" ht="224.85" customHeight="1" thickBot="1">
      <c r="A36" s="279"/>
      <c r="B36" s="364"/>
      <c r="C36" s="365"/>
      <c r="D36" s="365"/>
      <c r="E36" s="365"/>
      <c r="F36" s="365"/>
      <c r="G36" s="365"/>
      <c r="H36" s="365"/>
      <c r="I36" s="365"/>
      <c r="J36" s="365"/>
      <c r="K36" s="365"/>
      <c r="L36" s="365"/>
      <c r="M36" s="366"/>
      <c r="N36" s="133"/>
    </row>
  </sheetData>
  <sheetProtection sheet="1" objects="1" scenarios="1"/>
  <mergeCells count="50">
    <mergeCell ref="B2:M2"/>
    <mergeCell ref="O2:Q2"/>
    <mergeCell ref="S2:U2"/>
    <mergeCell ref="B3:M3"/>
    <mergeCell ref="A4:A14"/>
    <mergeCell ref="B4:M4"/>
    <mergeCell ref="C5:D6"/>
    <mergeCell ref="C7:D8"/>
    <mergeCell ref="F7:G7"/>
    <mergeCell ref="F8:G8"/>
    <mergeCell ref="C9:D10"/>
    <mergeCell ref="G9:H9"/>
    <mergeCell ref="G10:H10"/>
    <mergeCell ref="C11:D12"/>
    <mergeCell ref="F11:G11"/>
    <mergeCell ref="H11:I11"/>
    <mergeCell ref="F12:G12"/>
    <mergeCell ref="H12:I12"/>
    <mergeCell ref="B13:M13"/>
    <mergeCell ref="B14:M14"/>
    <mergeCell ref="A15:A17"/>
    <mergeCell ref="F32:G32"/>
    <mergeCell ref="B33:M33"/>
    <mergeCell ref="A18:A19"/>
    <mergeCell ref="B18:M19"/>
    <mergeCell ref="B24:F24"/>
    <mergeCell ref="H24:M24"/>
    <mergeCell ref="B25:G25"/>
    <mergeCell ref="H25:L25"/>
    <mergeCell ref="A20:A25"/>
    <mergeCell ref="B21:G21"/>
    <mergeCell ref="H21:M21"/>
    <mergeCell ref="B23:G23"/>
    <mergeCell ref="H23:L23"/>
    <mergeCell ref="B34:M34"/>
    <mergeCell ref="A35:A36"/>
    <mergeCell ref="B35:M36"/>
    <mergeCell ref="A26:A33"/>
    <mergeCell ref="B26:M26"/>
    <mergeCell ref="C27:D27"/>
    <mergeCell ref="F27:G27"/>
    <mergeCell ref="C28:D28"/>
    <mergeCell ref="F28:G28"/>
    <mergeCell ref="C29:D29"/>
    <mergeCell ref="F29:G29"/>
    <mergeCell ref="C30:D30"/>
    <mergeCell ref="F30:G30"/>
    <mergeCell ref="C31:D31"/>
    <mergeCell ref="F31:G31"/>
    <mergeCell ref="C32:D32"/>
  </mergeCells>
  <pageMargins left="0.7" right="0.7" top="0.75" bottom="0.75" header="0.3" footer="0.3"/>
  <headerFooter>
    <oddFooter>&amp;C_x000D_&amp;1#&amp;"Calibri"&amp;8&amp;K000000 INTERNAL. This information is accessible to ADB Management and staff. It may be shared outside ADB with appropriate permission.</oddFooter>
  </headerFooter>
  <drawing r:id="rId1"/>
</worksheet>
</file>

<file path=xl/worksheets/sheet1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3B9D918-9A38-463C-8FF5-136B21BEA9E3}">
  <sheetPr codeName="Sheet131"/>
  <dimension ref="A1:U36"/>
  <sheetViews>
    <sheetView zoomScale="55" zoomScaleNormal="55" workbookViewId="0">
      <pane ySplit="2" topLeftCell="A30" activePane="bottomLeft" state="frozen"/>
      <selection pane="bottomLeft" activeCell="A2" sqref="A2"/>
      <selection activeCell="A2" sqref="A2"/>
    </sheetView>
  </sheetViews>
  <sheetFormatPr defaultColWidth="8.85546875" defaultRowHeight="12.95"/>
  <cols>
    <col min="1" max="1" width="15.28515625" style="106" customWidth="1"/>
    <col min="2" max="13" width="11.85546875" style="106" customWidth="1"/>
    <col min="14" max="14" width="5.140625" style="106" customWidth="1"/>
    <col min="15" max="16" width="8.85546875" style="106"/>
    <col min="17" max="17" width="8.85546875" style="106" customWidth="1"/>
    <col min="18" max="18" width="2.28515625" style="106" customWidth="1"/>
    <col min="19" max="16384" width="8.85546875" style="106"/>
  </cols>
  <sheetData>
    <row r="1" spans="1:21" ht="14.1" thickBot="1"/>
    <row r="2" spans="1:21" ht="32.1" customHeight="1" thickBot="1">
      <c r="A2" s="89" t="e" cm="1">
        <f t="array" aca="1" ref="A2" ca="1">MID(CELL("filename",A2),FIND("]",CELL("filename",A2))+1,255)</f>
        <v>#VALUE!</v>
      </c>
      <c r="B2" s="318" t="e">
        <f ca="1">IF(VLOOKUP(A2,'Raw Data'!C6:D154,2,FALSE)="","",VLOOKUP(A2,'Raw Data'!C6:D154,2,FALSE))</f>
        <v>#VALUE!</v>
      </c>
      <c r="C2" s="319"/>
      <c r="D2" s="319"/>
      <c r="E2" s="319"/>
      <c r="F2" s="319"/>
      <c r="G2" s="319"/>
      <c r="H2" s="319"/>
      <c r="I2" s="319"/>
      <c r="J2" s="319"/>
      <c r="K2" s="319"/>
      <c r="L2" s="319"/>
      <c r="M2" s="320"/>
      <c r="N2" s="136"/>
      <c r="O2" s="386" t="str">
        <f>HYPERLINK("#'National level'!A15","Back to National level sheet")</f>
        <v>Back to National level sheet</v>
      </c>
      <c r="P2" s="321"/>
      <c r="Q2" s="321"/>
      <c r="S2" s="387" t="str">
        <f>HYPERLINK("#'Project level'!A21","Back to Project level sheet")</f>
        <v>Back to Project level sheet</v>
      </c>
      <c r="T2" s="387"/>
      <c r="U2" s="387"/>
    </row>
    <row r="3" spans="1:21" ht="218.85" customHeight="1" thickBot="1">
      <c r="A3" s="90" t="s">
        <v>500</v>
      </c>
      <c r="B3" s="323" t="s">
        <v>1210</v>
      </c>
      <c r="C3" s="324"/>
      <c r="D3" s="324"/>
      <c r="E3" s="324"/>
      <c r="F3" s="324"/>
      <c r="G3" s="324"/>
      <c r="H3" s="324"/>
      <c r="I3" s="324"/>
      <c r="J3" s="324"/>
      <c r="K3" s="324"/>
      <c r="L3" s="324"/>
      <c r="M3" s="325"/>
      <c r="N3" s="122"/>
    </row>
    <row r="4" spans="1:21" ht="14.1" thickBot="1">
      <c r="A4" s="278" t="s">
        <v>502</v>
      </c>
      <c r="B4" s="295"/>
      <c r="C4" s="296"/>
      <c r="D4" s="296"/>
      <c r="E4" s="296"/>
      <c r="F4" s="296"/>
      <c r="G4" s="296"/>
      <c r="H4" s="296"/>
      <c r="I4" s="296"/>
      <c r="J4" s="296"/>
      <c r="K4" s="296"/>
      <c r="L4" s="296"/>
      <c r="M4" s="297"/>
      <c r="N4" s="125"/>
    </row>
    <row r="5" spans="1:21" ht="26.85" customHeight="1" thickBot="1">
      <c r="A5" s="294"/>
      <c r="C5" s="326" t="s">
        <v>77</v>
      </c>
      <c r="D5" s="327"/>
      <c r="E5" s="93" t="s">
        <v>78</v>
      </c>
      <c r="F5" s="93" t="s">
        <v>79</v>
      </c>
      <c r="G5" s="93" t="s">
        <v>80</v>
      </c>
      <c r="H5" s="93" t="s">
        <v>81</v>
      </c>
      <c r="I5" s="93" t="s">
        <v>82</v>
      </c>
      <c r="M5" s="107"/>
    </row>
    <row r="6" spans="1:21" ht="15" thickBot="1">
      <c r="A6" s="294"/>
      <c r="C6" s="328"/>
      <c r="D6" s="329"/>
      <c r="E6" s="94" t="e">
        <f ca="1">IF(VLOOKUP($A$2,Table1[[Practice no.]:[Mt]],3,FALSE)="N/A","",VLOOKUP($A$2,Table1[[Practice no.]:[Mt]],3,FALSE))</f>
        <v>#VALUE!</v>
      </c>
      <c r="F6" s="94" t="e">
        <f ca="1">IF(VLOOKUP($A$2,Table1[[Practice no.]:[F]],4,FALSE)="N/A","",VLOOKUP($A$2,Table1[[Practice no.]:[F]],4,FALSE))</f>
        <v>#VALUE!</v>
      </c>
      <c r="G6" s="94" t="e">
        <f ca="1">IF(VLOOKUP($A$2,Table1[[Practice no.]:[A]],5,FALSE)="N/A","",VLOOKUP($A$2,Table1[[Practice no.]:[A]],5,FALSE))</f>
        <v>#VALUE!</v>
      </c>
      <c r="H6" s="94" t="e">
        <f ca="1">IF(VLOOKUP($A$2,Table1[[Practice no.]:[T]],6,FALSE)="N/A","",VLOOKUP($A$2,Table1[[Practice no.]:[T]],6,FALSE))</f>
        <v>#VALUE!</v>
      </c>
      <c r="I6" s="94" t="e">
        <f ca="1">IF(VLOOKUP($A$2,Table1[[Practice no.]:[PI]],7,FALSE)="N/A","",VLOOKUP($A$2,Table1[[Practice no.]:[PI]],7,FALSE))</f>
        <v>#VALUE!</v>
      </c>
      <c r="M6" s="107"/>
    </row>
    <row r="7" spans="1:21" ht="26.85" customHeight="1" thickBot="1">
      <c r="A7" s="294"/>
      <c r="C7" s="326" t="s">
        <v>83</v>
      </c>
      <c r="D7" s="327"/>
      <c r="E7" s="95" t="s">
        <v>84</v>
      </c>
      <c r="F7" s="330" t="s">
        <v>85</v>
      </c>
      <c r="G7" s="331"/>
      <c r="H7" s="95" t="s">
        <v>86</v>
      </c>
      <c r="I7" s="95" t="s">
        <v>87</v>
      </c>
      <c r="M7" s="107"/>
    </row>
    <row r="8" spans="1:21" ht="15" thickBot="1">
      <c r="A8" s="294"/>
      <c r="C8" s="328"/>
      <c r="D8" s="329"/>
      <c r="E8" s="94" t="e">
        <f ca="1">IF(VLOOKUP($A$2,Table1[[Practice no.]:[LR]],8,FALSE)="N/A","",VLOOKUP(A$2,Table1[[Practice no.]:[LR]],8,FALSE))</f>
        <v>#VALUE!</v>
      </c>
      <c r="F8" s="311" t="e">
        <f ca="1">IF(VLOOKUP($A$2,Table1[[Practice no.]:[PH]],9,FALSE)="N/A","",VLOOKUP($A$2,Table1[[Practice no.]:[PH]],9,FALSE))</f>
        <v>#VALUE!</v>
      </c>
      <c r="G8" s="312"/>
      <c r="H8" s="94" t="e">
        <f ca="1">IF(VLOOKUP($A$2,Table1[[Practice no.]:[EH]],10,FALSE)="N/A","",VLOOKUP($A$2,Table1[[Practice no.]:[EH]],10,FALSE))</f>
        <v>#VALUE!</v>
      </c>
      <c r="I8" s="94" t="e">
        <f ca="1">IF(VLOOKUP($A$2,Table1[[Practice no.]:[UR]],11,FALSE)="N/A","",VLOOKUP($A$2,Table1[[Practice no.]:[UR]],11,FALSE))</f>
        <v>#VALUE!</v>
      </c>
      <c r="M8" s="107"/>
    </row>
    <row r="9" spans="1:21" ht="26.85" customHeight="1" thickBot="1">
      <c r="A9" s="294"/>
      <c r="C9" s="332" t="s">
        <v>88</v>
      </c>
      <c r="D9" s="333"/>
      <c r="E9" s="95" t="s">
        <v>89</v>
      </c>
      <c r="F9" s="95" t="s">
        <v>90</v>
      </c>
      <c r="G9" s="330" t="s">
        <v>91</v>
      </c>
      <c r="H9" s="331"/>
      <c r="I9" s="95" t="s">
        <v>92</v>
      </c>
      <c r="M9" s="107"/>
    </row>
    <row r="10" spans="1:21" ht="15" thickBot="1">
      <c r="A10" s="294"/>
      <c r="C10" s="334"/>
      <c r="D10" s="335"/>
      <c r="E10" s="94" t="e">
        <f ca="1">IF(VLOOKUP($A$2,Table1[[Practice no.]:[P]],12,FALSE)="N/A","",VLOOKUP($A$2,Table1[[Practice no.]:[P]],12,FALSE))</f>
        <v>#VALUE!</v>
      </c>
      <c r="F10" s="94" t="e">
        <f ca="1">IF(VLOOKUP($A$2,Table1[[Practice no.]:[D]],13,FALSE)="N/A","",VLOOKUP($A$2,Table1[[Practice no.]:[D]],13,FALSE))</f>
        <v>#VALUE!</v>
      </c>
      <c r="G10" s="313" t="e">
        <f ca="1">IF(VLOOKUP($A$2,Table1[[Practice no.]:[C]],14,FALSE)="N/A","",VLOOKUP($A$2,Table1[[Practice no.]:[C]],14,FALSE))</f>
        <v>#VALUE!</v>
      </c>
      <c r="H10" s="314"/>
      <c r="I10" s="96" t="e">
        <f ca="1">IF(VLOOKUP($A$2,Table1[[Practice no.]:[M]],15,FALSE)="N/A","",VLOOKUP($A$2,Table1[[Practice no.]:[M]],15,FALSE))</f>
        <v>#VALUE!</v>
      </c>
      <c r="M10" s="107"/>
    </row>
    <row r="11" spans="1:21" ht="14.1" customHeight="1" thickBot="1">
      <c r="A11" s="294"/>
      <c r="C11" s="332" t="s">
        <v>93</v>
      </c>
      <c r="D11" s="333"/>
      <c r="E11" s="95" t="s">
        <v>94</v>
      </c>
      <c r="F11" s="330" t="s">
        <v>95</v>
      </c>
      <c r="G11" s="331"/>
      <c r="H11" s="330" t="s">
        <v>96</v>
      </c>
      <c r="I11" s="331"/>
      <c r="M11" s="107"/>
    </row>
    <row r="12" spans="1:21" ht="15" thickBot="1">
      <c r="A12" s="294"/>
      <c r="C12" s="334"/>
      <c r="D12" s="335"/>
      <c r="E12" s="94" t="e">
        <f ca="1">IF(VLOOKUP($A$2,Table1[[Practice no.]:[In]],16,FALSE)="N/A","",VLOOKUP($A$2,Table1[[Practice no.]:[In]],16,FALSE))</f>
        <v>#VALUE!</v>
      </c>
      <c r="F12" s="311" t="e">
        <f ca="1">IF(VLOOKUP($A$2,Table1[[Practice no.]:[Pr]],17,FALSE)="N/A","",VLOOKUP($A$2,Table1[[Practice no.]:[Pr]],17,FALSE))</f>
        <v>#VALUE!</v>
      </c>
      <c r="G12" s="312"/>
      <c r="H12" s="313" t="e">
        <f ca="1">IF(VLOOKUP($A$2,Table1[[Practice no.]:[Tr]],18,FALSE)="N/A","",VLOOKUP($A$2,Table1[[Practice no.]:[Tr]],18,FALSE))</f>
        <v>#VALUE!</v>
      </c>
      <c r="I12" s="314"/>
      <c r="M12" s="107"/>
    </row>
    <row r="13" spans="1:21">
      <c r="A13" s="294"/>
      <c r="B13" s="315"/>
      <c r="C13" s="316"/>
      <c r="D13" s="316"/>
      <c r="E13" s="316"/>
      <c r="F13" s="316"/>
      <c r="G13" s="316"/>
      <c r="H13" s="316"/>
      <c r="I13" s="316"/>
      <c r="J13" s="316"/>
      <c r="K13" s="316"/>
      <c r="L13" s="316"/>
      <c r="M13" s="317"/>
      <c r="N13" s="125"/>
    </row>
    <row r="14" spans="1:21" ht="14.1" thickBot="1">
      <c r="A14" s="279"/>
      <c r="B14" s="288"/>
      <c r="C14" s="289"/>
      <c r="D14" s="289"/>
      <c r="E14" s="289"/>
      <c r="F14" s="289"/>
      <c r="G14" s="289"/>
      <c r="H14" s="289"/>
      <c r="I14" s="289"/>
      <c r="J14" s="289"/>
      <c r="K14" s="289"/>
      <c r="L14" s="289"/>
      <c r="M14" s="290"/>
      <c r="N14" s="125"/>
    </row>
    <row r="15" spans="1:21">
      <c r="A15" s="278" t="s">
        <v>503</v>
      </c>
      <c r="B15" s="97">
        <v>1</v>
      </c>
      <c r="C15" s="97">
        <v>2</v>
      </c>
      <c r="D15" s="97">
        <v>3</v>
      </c>
      <c r="E15" s="98">
        <v>4</v>
      </c>
      <c r="F15" s="98">
        <v>5</v>
      </c>
      <c r="G15" s="98">
        <v>6</v>
      </c>
      <c r="H15" s="99">
        <v>7</v>
      </c>
      <c r="I15" s="99">
        <v>8</v>
      </c>
      <c r="J15" s="99">
        <v>9</v>
      </c>
      <c r="K15" s="100">
        <v>10</v>
      </c>
      <c r="L15" s="100">
        <v>11</v>
      </c>
      <c r="M15" s="100">
        <v>12</v>
      </c>
      <c r="N15" s="137"/>
    </row>
    <row r="16" spans="1:21" ht="17.100000000000001" thickBot="1">
      <c r="A16" s="294"/>
      <c r="B16" s="101" t="s">
        <v>504</v>
      </c>
      <c r="C16" s="101" t="s">
        <v>505</v>
      </c>
      <c r="D16" s="101" t="s">
        <v>506</v>
      </c>
      <c r="E16" s="102" t="s">
        <v>507</v>
      </c>
      <c r="F16" s="102" t="s">
        <v>508</v>
      </c>
      <c r="G16" s="102" t="s">
        <v>509</v>
      </c>
      <c r="H16" s="103" t="s">
        <v>510</v>
      </c>
      <c r="I16" s="103" t="s">
        <v>511</v>
      </c>
      <c r="J16" s="103" t="s">
        <v>512</v>
      </c>
      <c r="K16" s="104" t="s">
        <v>513</v>
      </c>
      <c r="L16" s="104" t="s">
        <v>514</v>
      </c>
      <c r="M16" s="104" t="s">
        <v>515</v>
      </c>
      <c r="N16" s="137"/>
    </row>
    <row r="17" spans="1:14" ht="23.1" customHeight="1" thickBot="1">
      <c r="A17" s="279"/>
      <c r="B17" s="112" t="e">
        <f ca="1">IF(VLOOKUP($A$2,Table1[[Practice no.]:[ 1 C02]],19,FALSE)="N/A","",VLOOKUP(VLOOKUP($A$2,Table1[[Practice no.]:[ 1 C02]],19,FALSE),List!$A$2:$B$3,2,FALSE))</f>
        <v>#VALUE!</v>
      </c>
      <c r="C17" s="112" t="e">
        <f ca="1">IF(VLOOKUP($A$2,Table1[[Practice no.]:[2 Res]],20,FALSE)="N/A","",VLOOKUP(VLOOKUP($A$2,Table1[[Practice no.]:[2 Res]],20,FALSE),List!$A$2:$B$3,2,FALSE))</f>
        <v>#VALUE!</v>
      </c>
      <c r="D17" s="112" t="e">
        <f ca="1">IF(VLOOKUP($A$2,Table1[[Practice no.]:[3 W&amp;L]],21,FALSE)="N/A","",VLOOKUP(VLOOKUP($A$2,Table1[[Practice no.]:[3 W&amp;L]],21,FALSE),List!$A$2:$B$3,2,FALSE))</f>
        <v>#VALUE!</v>
      </c>
      <c r="E17" s="112" t="e">
        <f ca="1">IF(VLOOKUP($A$2,Table1[[Practice no.]:[4 
Pol]],22,FALSE)="N/A","",VLOOKUP(VLOOKUP($A$2,Table1[[Practice no.]:[4 
Pol]],22,FALSE),List!$A$2:$B$3,2,FALSE))</f>
        <v>#VALUE!</v>
      </c>
      <c r="F17" s="112" t="e">
        <f ca="1">IF(VLOOKUP($A$2,Table1[[Practice no.]:[5 QoL]],23,FALSE)="N/A","",VLOOKUP(VLOOKUP($A$2,Table1[[Practice no.]:[5 QoL]],23,FALSE),List!$A$2:$B$3,2,FALSE))</f>
        <v>#VALUE!</v>
      </c>
      <c r="G17" s="112" t="e">
        <f ca="1">IF(VLOOKUP($A$2,Table1[[Practice no.]:[6 
Bio]],24,FALSE)="N/A","",VLOOKUP(VLOOKUP($A$2,Table1[[Practice no.]:[6 
Bio]],24,FALSE),List!$A$2:$B$3,2,FALSE))</f>
        <v>#VALUE!</v>
      </c>
      <c r="H17" s="112" t="e">
        <f ca="1">IF(VLOOKUP($A$2,Table1[[Practice no.]:[7 
Dis]],25,FALSE)="N/A","",VLOOKUP(VLOOKUP($A$2,Table1[[Practice no.]:[7 
Dis]],25,FALSE),List!$A$2:$B$3,2,FALSE))</f>
        <v>#VALUE!</v>
      </c>
      <c r="I17" s="112" t="e">
        <f ca="1">IF(VLOOKUP($A$2,Table1[[Practice no.]:[8 
Mat]],26,FALSE)="N/A","",VLOOKUP(VLOOKUP($A$2,Table1[[Practice no.]:[8 
Mat]],26,FALSE),List!$A$2:$B$3,2,FALSE))</f>
        <v>#VALUE!</v>
      </c>
      <c r="J17" s="112" t="e">
        <f ca="1">IF(VLOOKUP($A$2,Table1[[Practice no.]:[9 
Inc]],27,FALSE)="N/A","",VLOOKUP(VLOOKUP($A$2,Table1[[Practice no.]:[9 
Inc]],27,FALSE),List!$A$2:$B$3,2,FALSE))</f>
        <v>#VALUE!</v>
      </c>
      <c r="K17" s="112" t="e">
        <f ca="1">IF(VLOOKUP($A$2,Table1[[Practice no.]:[10 Con]],28,FALSE)="N/A","",VLOOKUP(VLOOKUP($A$2,Table1[[Practice no.]:[10 Con]],28,FALSE),List!$A$2:$B$3,2,FALSE))</f>
        <v>#VALUE!</v>
      </c>
      <c r="L17" s="112" t="e">
        <f ca="1">IF(VLOOKUP($A$2,Table1[[Practice no.]:[11 Saf]],29,FALSE)="N/A","",VLOOKUP(VLOOKUP($A$2,Table1[[Practice no.]:[11 Saf]],29,FALSE),List!$A$2:$B$3,2,FALSE))</f>
        <v>#VALUE!</v>
      </c>
      <c r="M17" s="112" t="e">
        <f ca="1">IF(VLOOKUP($A$2,Table1[[Practice no.]:[12 Aff]],30,FALSE)="N/A","",VLOOKUP(VLOOKUP($A$2,Table1[[Practice no.]:[12 Aff]],30,FALSE),List!$A$2:$B$3,2,FALSE))</f>
        <v>#VALUE!</v>
      </c>
      <c r="N17" s="138"/>
    </row>
    <row r="18" spans="1:14" ht="248.1" customHeight="1">
      <c r="A18" s="278" t="s">
        <v>516</v>
      </c>
      <c r="B18" s="298" t="s">
        <v>1211</v>
      </c>
      <c r="C18" s="299"/>
      <c r="D18" s="299"/>
      <c r="E18" s="299"/>
      <c r="F18" s="299"/>
      <c r="G18" s="299"/>
      <c r="H18" s="299"/>
      <c r="I18" s="299"/>
      <c r="J18" s="299"/>
      <c r="K18" s="299"/>
      <c r="L18" s="299"/>
      <c r="M18" s="300"/>
      <c r="N18" s="133"/>
    </row>
    <row r="19" spans="1:14" ht="218.85" customHeight="1" thickBot="1">
      <c r="A19" s="279"/>
      <c r="B19" s="301"/>
      <c r="C19" s="302"/>
      <c r="D19" s="302"/>
      <c r="E19" s="302"/>
      <c r="F19" s="302"/>
      <c r="G19" s="302"/>
      <c r="H19" s="302"/>
      <c r="I19" s="302"/>
      <c r="J19" s="302"/>
      <c r="K19" s="302"/>
      <c r="L19" s="302"/>
      <c r="M19" s="303"/>
      <c r="N19" s="133"/>
    </row>
    <row r="20" spans="1:14" ht="230.85" customHeight="1">
      <c r="A20" s="304" t="s">
        <v>518</v>
      </c>
      <c r="B20" s="121"/>
      <c r="D20" s="121"/>
      <c r="E20" s="121"/>
      <c r="F20" s="121"/>
      <c r="G20" s="121"/>
      <c r="H20" s="121"/>
      <c r="I20" s="121"/>
      <c r="J20" s="121"/>
      <c r="K20" s="121"/>
      <c r="L20" s="121"/>
      <c r="M20" s="124"/>
      <c r="N20" s="134"/>
    </row>
    <row r="21" spans="1:14" ht="28.35" customHeight="1">
      <c r="A21" s="338"/>
      <c r="B21" s="336" t="s">
        <v>1212</v>
      </c>
      <c r="C21" s="337"/>
      <c r="D21" s="337"/>
      <c r="E21" s="337"/>
      <c r="F21" s="337"/>
      <c r="G21" s="337"/>
      <c r="H21" s="337" t="s">
        <v>1213</v>
      </c>
      <c r="I21" s="388"/>
      <c r="J21" s="388"/>
      <c r="K21" s="388"/>
      <c r="L21" s="388"/>
      <c r="M21" s="389"/>
      <c r="N21" s="127"/>
    </row>
    <row r="22" spans="1:14" ht="212.1" customHeight="1">
      <c r="A22" s="338"/>
      <c r="H22" s="119"/>
      <c r="J22" s="122"/>
      <c r="K22" s="116"/>
      <c r="L22" s="116"/>
      <c r="M22" s="117"/>
      <c r="N22" s="116"/>
    </row>
    <row r="23" spans="1:14" ht="36.75" customHeight="1">
      <c r="A23" s="338"/>
      <c r="B23" s="336" t="s">
        <v>1214</v>
      </c>
      <c r="C23" s="337"/>
      <c r="D23" s="337"/>
      <c r="E23" s="337"/>
      <c r="F23" s="337"/>
      <c r="G23" s="337"/>
      <c r="H23" s="337"/>
      <c r="I23" s="337"/>
      <c r="J23" s="337"/>
      <c r="K23" s="337"/>
      <c r="L23" s="337"/>
      <c r="M23" s="123"/>
      <c r="N23" s="116"/>
    </row>
    <row r="24" spans="1:14">
      <c r="A24" s="338"/>
      <c r="B24" s="336"/>
      <c r="C24" s="337"/>
      <c r="D24" s="337"/>
      <c r="E24" s="337"/>
      <c r="F24" s="337"/>
      <c r="G24" s="119"/>
      <c r="H24" s="337"/>
      <c r="I24" s="337"/>
      <c r="J24" s="337"/>
      <c r="K24" s="337"/>
      <c r="L24" s="337"/>
      <c r="M24" s="343"/>
      <c r="N24" s="116"/>
    </row>
    <row r="25" spans="1:14" ht="14.1" thickBot="1">
      <c r="A25" s="305"/>
      <c r="B25" s="339"/>
      <c r="C25" s="340"/>
      <c r="D25" s="340"/>
      <c r="E25" s="340"/>
      <c r="F25" s="340"/>
      <c r="G25" s="340"/>
      <c r="H25" s="340"/>
      <c r="I25" s="340"/>
      <c r="J25" s="340"/>
      <c r="K25" s="340"/>
      <c r="L25" s="340"/>
      <c r="M25" s="176"/>
      <c r="N25" s="119"/>
    </row>
    <row r="26" spans="1:14" ht="8.85" customHeight="1" thickBot="1">
      <c r="A26" s="278" t="s">
        <v>57</v>
      </c>
      <c r="B26" s="295"/>
      <c r="C26" s="296"/>
      <c r="D26" s="296"/>
      <c r="E26" s="296"/>
      <c r="F26" s="296"/>
      <c r="G26" s="296"/>
      <c r="H26" s="296"/>
      <c r="I26" s="296"/>
      <c r="J26" s="296"/>
      <c r="K26" s="296"/>
      <c r="L26" s="296"/>
      <c r="M26" s="297"/>
      <c r="N26" s="125"/>
    </row>
    <row r="27" spans="1:14" ht="32.1" customHeight="1" thickBot="1">
      <c r="A27" s="294"/>
      <c r="C27" s="286" t="s">
        <v>42</v>
      </c>
      <c r="D27" s="287"/>
      <c r="E27" s="105" t="e">
        <f ca="1">IF(VLOOKUP($A$2,Table1[[Practice no.]:[1]],31,FALSE)="N/A","",VLOOKUP($A$2,Table1[[Practice no.]:[1]],31,FALSE))</f>
        <v>#VALUE!</v>
      </c>
      <c r="F27" s="286" t="s">
        <v>520</v>
      </c>
      <c r="G27" s="287"/>
      <c r="H27" s="105" t="e">
        <f ca="1">IF(VLOOKUP($A$2,Table1[[Practice no.]:[7]],37,FALSE)="N/A","",VLOOKUP($A$2,Table1[[Practice no.]:[7]],37,FALSE))</f>
        <v>#VALUE!</v>
      </c>
      <c r="M27" s="107"/>
    </row>
    <row r="28" spans="1:14" ht="32.1" customHeight="1" thickBot="1">
      <c r="A28" s="294"/>
      <c r="C28" s="286" t="s">
        <v>44</v>
      </c>
      <c r="D28" s="287"/>
      <c r="E28" s="105" t="e">
        <f ca="1">IF(VLOOKUP($A$2,Table1[[Practice no.]:[2]],32,FALSE)="N/A","",VLOOKUP($A$2,Table1[[Practice no.]:[2]],32,FALSE))</f>
        <v>#VALUE!</v>
      </c>
      <c r="F28" s="286" t="s">
        <v>45</v>
      </c>
      <c r="G28" s="287"/>
      <c r="H28" s="105" t="e">
        <f ca="1">IF(VLOOKUP($A$2,Table1[[Practice no.]:[8]],38,FALSE)="N/A","",VLOOKUP($A$2,Table1[[Practice no.]:[8]],38,FALSE))</f>
        <v>#VALUE!</v>
      </c>
      <c r="M28" s="107"/>
    </row>
    <row r="29" spans="1:14" ht="32.1" customHeight="1" thickBot="1">
      <c r="A29" s="294"/>
      <c r="C29" s="286" t="s">
        <v>46</v>
      </c>
      <c r="D29" s="287"/>
      <c r="E29" s="105" t="e">
        <f ca="1">IF(VLOOKUP($A$2,Table1[[Practice no.]:[3]],33,FALSE)="N/A","",VLOOKUP($A$2,Table1[[Practice no.]:[3]],33,FALSE))</f>
        <v>#VALUE!</v>
      </c>
      <c r="F29" s="286" t="s">
        <v>47</v>
      </c>
      <c r="G29" s="287"/>
      <c r="H29" s="105" t="e">
        <f ca="1">IF(VLOOKUP($A$2,Table1[[Practice no.]:[9]],39,FALSE)="N/A","",VLOOKUP($A$2,Table1[[Practice no.]:[9]],39,FALSE))</f>
        <v>#VALUE!</v>
      </c>
      <c r="M29" s="107"/>
    </row>
    <row r="30" spans="1:14" ht="32.1" customHeight="1" thickBot="1">
      <c r="A30" s="294"/>
      <c r="C30" s="286" t="s">
        <v>48</v>
      </c>
      <c r="D30" s="287"/>
      <c r="E30" s="105" t="e">
        <f ca="1">IF(VLOOKUP($A$2,Table1[[Practice no.]:[4]],34,FALSE)="N/A","",VLOOKUP($A$2,Table1[[Practice no.]:[4]],34,FALSE))</f>
        <v>#VALUE!</v>
      </c>
      <c r="F30" s="286" t="s">
        <v>49</v>
      </c>
      <c r="G30" s="287"/>
      <c r="H30" s="105" t="e">
        <f ca="1">IF(VLOOKUP($A$2,Table1[[Practice no.]:[10]],40,FALSE)="N/A","",VLOOKUP($A$2,Table1[[Practice no.]:[10]],40,FALSE))</f>
        <v>#VALUE!</v>
      </c>
      <c r="M30" s="107"/>
    </row>
    <row r="31" spans="1:14" ht="32.1" customHeight="1" thickBot="1">
      <c r="A31" s="294"/>
      <c r="C31" s="286" t="s">
        <v>50</v>
      </c>
      <c r="D31" s="287"/>
      <c r="E31" s="105" t="e">
        <f ca="1">IF(VLOOKUP($A$2,Table1[[Practice no.]:[5]],35,FALSE)="N/A","",VLOOKUP($A$2,Table1[[Practice no.]:[5]],35,FALSE))</f>
        <v>#VALUE!</v>
      </c>
      <c r="F31" s="286" t="s">
        <v>51</v>
      </c>
      <c r="G31" s="287"/>
      <c r="H31" s="105" t="e">
        <f ca="1">IF(VLOOKUP($A$2,Table1[[Practice no.]:[11]],41,FALSE)="N/A","",VLOOKUP($A$2,Table1[[Practice no.]:[11]],41,FALSE))</f>
        <v>#VALUE!</v>
      </c>
      <c r="M31" s="107"/>
    </row>
    <row r="32" spans="1:14" ht="32.1" customHeight="1" thickBot="1">
      <c r="A32" s="294"/>
      <c r="C32" s="286" t="s">
        <v>52</v>
      </c>
      <c r="D32" s="287"/>
      <c r="E32" s="105" t="e">
        <f ca="1">IF(VLOOKUP($A$2,Table1[[Practice no.]:[6]],36,FALSE)="N/A","",VLOOKUP($A$2,Table1[[Practice no.]:[6]],36,FALSE))</f>
        <v>#VALUE!</v>
      </c>
      <c r="F32" s="286" t="s">
        <v>53</v>
      </c>
      <c r="G32" s="287"/>
      <c r="H32" s="105" t="e">
        <f ca="1">IF(VLOOKUP($A$2,Table1[[Practice no.]:[12]],42,FALSE)="N/A","",VLOOKUP($A$2,Table1[[Practice no.]:[12]],42,FALSE))</f>
        <v>#VALUE!</v>
      </c>
      <c r="M32" s="107"/>
    </row>
    <row r="33" spans="1:14" ht="14.1" thickBot="1">
      <c r="A33" s="279"/>
      <c r="B33" s="288"/>
      <c r="C33" s="289"/>
      <c r="D33" s="289"/>
      <c r="E33" s="289"/>
      <c r="F33" s="289"/>
      <c r="G33" s="289"/>
      <c r="H33" s="289"/>
      <c r="I33" s="289"/>
      <c r="J33" s="289"/>
      <c r="K33" s="289"/>
      <c r="L33" s="289"/>
      <c r="M33" s="290"/>
      <c r="N33" s="125"/>
    </row>
    <row r="34" spans="1:14" ht="252.75" customHeight="1" thickBot="1">
      <c r="A34" s="92" t="s">
        <v>521</v>
      </c>
      <c r="B34" s="291" t="s">
        <v>1215</v>
      </c>
      <c r="C34" s="292"/>
      <c r="D34" s="292"/>
      <c r="E34" s="292"/>
      <c r="F34" s="292"/>
      <c r="G34" s="292"/>
      <c r="H34" s="292"/>
      <c r="I34" s="292"/>
      <c r="J34" s="292"/>
      <c r="K34" s="292"/>
      <c r="L34" s="292"/>
      <c r="M34" s="293"/>
      <c r="N34" s="122"/>
    </row>
    <row r="35" spans="1:14" ht="80.849999999999994" customHeight="1">
      <c r="A35" s="278" t="s">
        <v>523</v>
      </c>
      <c r="B35" s="394" t="s">
        <v>1216</v>
      </c>
      <c r="C35" s="362"/>
      <c r="D35" s="362"/>
      <c r="E35" s="362"/>
      <c r="F35" s="362"/>
      <c r="G35" s="362"/>
      <c r="H35" s="362"/>
      <c r="I35" s="362"/>
      <c r="J35" s="362"/>
      <c r="K35" s="362"/>
      <c r="L35" s="362"/>
      <c r="M35" s="363"/>
      <c r="N35" s="133"/>
    </row>
    <row r="36" spans="1:14" ht="224.85" customHeight="1" thickBot="1">
      <c r="A36" s="279"/>
      <c r="B36" s="364"/>
      <c r="C36" s="365"/>
      <c r="D36" s="365"/>
      <c r="E36" s="365"/>
      <c r="F36" s="365"/>
      <c r="G36" s="365"/>
      <c r="H36" s="365"/>
      <c r="I36" s="365"/>
      <c r="J36" s="365"/>
      <c r="K36" s="365"/>
      <c r="L36" s="365"/>
      <c r="M36" s="366"/>
      <c r="N36" s="133"/>
    </row>
  </sheetData>
  <sheetProtection sheet="1" objects="1" scenarios="1"/>
  <mergeCells count="50">
    <mergeCell ref="B2:M2"/>
    <mergeCell ref="O2:Q2"/>
    <mergeCell ref="S2:U2"/>
    <mergeCell ref="B3:M3"/>
    <mergeCell ref="A4:A14"/>
    <mergeCell ref="B4:M4"/>
    <mergeCell ref="C5:D6"/>
    <mergeCell ref="C7:D8"/>
    <mergeCell ref="F7:G7"/>
    <mergeCell ref="F8:G8"/>
    <mergeCell ref="C9:D10"/>
    <mergeCell ref="G9:H9"/>
    <mergeCell ref="G10:H10"/>
    <mergeCell ref="C11:D12"/>
    <mergeCell ref="F11:G11"/>
    <mergeCell ref="H11:I11"/>
    <mergeCell ref="F12:G12"/>
    <mergeCell ref="H12:I12"/>
    <mergeCell ref="B13:M13"/>
    <mergeCell ref="B14:M14"/>
    <mergeCell ref="A15:A17"/>
    <mergeCell ref="F32:G32"/>
    <mergeCell ref="B33:M33"/>
    <mergeCell ref="A18:A19"/>
    <mergeCell ref="B18:M19"/>
    <mergeCell ref="B24:F24"/>
    <mergeCell ref="H24:M24"/>
    <mergeCell ref="B25:G25"/>
    <mergeCell ref="H25:L25"/>
    <mergeCell ref="A20:A25"/>
    <mergeCell ref="B21:G21"/>
    <mergeCell ref="H21:M21"/>
    <mergeCell ref="B23:G23"/>
    <mergeCell ref="H23:L23"/>
    <mergeCell ref="B34:M34"/>
    <mergeCell ref="A35:A36"/>
    <mergeCell ref="B35:M36"/>
    <mergeCell ref="A26:A33"/>
    <mergeCell ref="B26:M26"/>
    <mergeCell ref="C27:D27"/>
    <mergeCell ref="F27:G27"/>
    <mergeCell ref="C28:D28"/>
    <mergeCell ref="F28:G28"/>
    <mergeCell ref="C29:D29"/>
    <mergeCell ref="F29:G29"/>
    <mergeCell ref="C30:D30"/>
    <mergeCell ref="F30:G30"/>
    <mergeCell ref="C31:D31"/>
    <mergeCell ref="F31:G31"/>
    <mergeCell ref="C32:D32"/>
  </mergeCells>
  <pageMargins left="0.7" right="0.7" top="0.75" bottom="0.75" header="0.3" footer="0.3"/>
  <headerFooter>
    <oddFooter>&amp;C_x000D_&amp;1#&amp;"Calibri"&amp;8&amp;K000000 INTERNAL. This information is accessible to ADB Management and staff. It may be shared outside ADB with appropriate permission.</oddFooter>
  </headerFooter>
  <drawing r:id="rId1"/>
</worksheet>
</file>

<file path=xl/worksheets/sheet1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06DD92B-E6A9-4CCC-95EE-4FAC9F2B3C52}">
  <sheetPr codeName="Sheet132"/>
  <dimension ref="A1:U36"/>
  <sheetViews>
    <sheetView zoomScale="55" zoomScaleNormal="55" workbookViewId="0">
      <pane ySplit="2" topLeftCell="A28" activePane="bottomLeft" state="frozen"/>
      <selection pane="bottomLeft" activeCell="A2" sqref="A2"/>
      <selection activeCell="A2" sqref="A2"/>
    </sheetView>
  </sheetViews>
  <sheetFormatPr defaultColWidth="8.85546875" defaultRowHeight="12.95"/>
  <cols>
    <col min="1" max="1" width="15.28515625" style="106" customWidth="1"/>
    <col min="2" max="13" width="11.85546875" style="106" customWidth="1"/>
    <col min="14" max="14" width="5.140625" style="106" customWidth="1"/>
    <col min="15" max="16" width="8.85546875" style="106"/>
    <col min="17" max="17" width="8.85546875" style="106" customWidth="1"/>
    <col min="18" max="18" width="2.28515625" style="106" customWidth="1"/>
    <col min="19" max="16384" width="8.85546875" style="106"/>
  </cols>
  <sheetData>
    <row r="1" spans="1:21" ht="14.1" thickBot="1"/>
    <row r="2" spans="1:21" ht="32.1" customHeight="1" thickBot="1">
      <c r="A2" s="89" t="e" cm="1">
        <f t="array" aca="1" ref="A2" ca="1">MID(CELL("filename",A2),FIND("]",CELL("filename",A2))+1,255)</f>
        <v>#VALUE!</v>
      </c>
      <c r="B2" s="318" t="e">
        <f ca="1">IF(VLOOKUP(A2,'Raw Data'!C6:D154,2,FALSE)="","",VLOOKUP(A2,'Raw Data'!C6:D154,2,FALSE))</f>
        <v>#VALUE!</v>
      </c>
      <c r="C2" s="319"/>
      <c r="D2" s="319"/>
      <c r="E2" s="319"/>
      <c r="F2" s="319"/>
      <c r="G2" s="319"/>
      <c r="H2" s="319"/>
      <c r="I2" s="319"/>
      <c r="J2" s="319"/>
      <c r="K2" s="319"/>
      <c r="L2" s="319"/>
      <c r="M2" s="320"/>
      <c r="N2" s="136"/>
      <c r="O2" s="386" t="str">
        <f>HYPERLINK("#'National level'!A15","Back to National level sheet")</f>
        <v>Back to National level sheet</v>
      </c>
      <c r="P2" s="321"/>
      <c r="Q2" s="321"/>
      <c r="S2" s="387" t="str">
        <f>HYPERLINK("#'Project level'!A21","Back to Project level sheet")</f>
        <v>Back to Project level sheet</v>
      </c>
      <c r="T2" s="387"/>
      <c r="U2" s="387"/>
    </row>
    <row r="3" spans="1:21" ht="218.85" customHeight="1" thickBot="1">
      <c r="A3" s="90" t="s">
        <v>500</v>
      </c>
      <c r="B3" s="323" t="s">
        <v>1217</v>
      </c>
      <c r="C3" s="324"/>
      <c r="D3" s="324"/>
      <c r="E3" s="324"/>
      <c r="F3" s="324"/>
      <c r="G3" s="324"/>
      <c r="H3" s="324"/>
      <c r="I3" s="324"/>
      <c r="J3" s="324"/>
      <c r="K3" s="324"/>
      <c r="L3" s="324"/>
      <c r="M3" s="325"/>
      <c r="N3" s="122"/>
    </row>
    <row r="4" spans="1:21" ht="14.1" thickBot="1">
      <c r="A4" s="278" t="s">
        <v>502</v>
      </c>
      <c r="B4" s="295"/>
      <c r="C4" s="296"/>
      <c r="D4" s="296"/>
      <c r="E4" s="296"/>
      <c r="F4" s="296"/>
      <c r="G4" s="296"/>
      <c r="H4" s="296"/>
      <c r="I4" s="296"/>
      <c r="J4" s="296"/>
      <c r="K4" s="296"/>
      <c r="L4" s="296"/>
      <c r="M4" s="297"/>
      <c r="N4" s="125"/>
    </row>
    <row r="5" spans="1:21" ht="26.85" customHeight="1" thickBot="1">
      <c r="A5" s="294"/>
      <c r="C5" s="326" t="s">
        <v>77</v>
      </c>
      <c r="D5" s="327"/>
      <c r="E5" s="93" t="s">
        <v>78</v>
      </c>
      <c r="F5" s="93" t="s">
        <v>79</v>
      </c>
      <c r="G5" s="93" t="s">
        <v>80</v>
      </c>
      <c r="H5" s="93" t="s">
        <v>81</v>
      </c>
      <c r="I5" s="93" t="s">
        <v>82</v>
      </c>
      <c r="M5" s="107"/>
    </row>
    <row r="6" spans="1:21" ht="15" thickBot="1">
      <c r="A6" s="294"/>
      <c r="C6" s="328"/>
      <c r="D6" s="329"/>
      <c r="E6" s="94" t="e">
        <f ca="1">IF(VLOOKUP($A$2,Table1[[Practice no.]:[Mt]],3,FALSE)="N/A","",VLOOKUP($A$2,Table1[[Practice no.]:[Mt]],3,FALSE))</f>
        <v>#VALUE!</v>
      </c>
      <c r="F6" s="94" t="e">
        <f ca="1">IF(VLOOKUP($A$2,Table1[[Practice no.]:[F]],4,FALSE)="N/A","",VLOOKUP($A$2,Table1[[Practice no.]:[F]],4,FALSE))</f>
        <v>#VALUE!</v>
      </c>
      <c r="G6" s="94" t="e">
        <f ca="1">IF(VLOOKUP($A$2,Table1[[Practice no.]:[A]],5,FALSE)="N/A","",VLOOKUP($A$2,Table1[[Practice no.]:[A]],5,FALSE))</f>
        <v>#VALUE!</v>
      </c>
      <c r="H6" s="94" t="e">
        <f ca="1">IF(VLOOKUP($A$2,Table1[[Practice no.]:[T]],6,FALSE)="N/A","",VLOOKUP($A$2,Table1[[Practice no.]:[T]],6,FALSE))</f>
        <v>#VALUE!</v>
      </c>
      <c r="I6" s="94" t="e">
        <f ca="1">IF(VLOOKUP($A$2,Table1[[Practice no.]:[PI]],7,FALSE)="N/A","",VLOOKUP($A$2,Table1[[Practice no.]:[PI]],7,FALSE))</f>
        <v>#VALUE!</v>
      </c>
      <c r="M6" s="107"/>
    </row>
    <row r="7" spans="1:21" ht="26.85" customHeight="1" thickBot="1">
      <c r="A7" s="294"/>
      <c r="C7" s="326" t="s">
        <v>83</v>
      </c>
      <c r="D7" s="327"/>
      <c r="E7" s="95" t="s">
        <v>84</v>
      </c>
      <c r="F7" s="330" t="s">
        <v>85</v>
      </c>
      <c r="G7" s="331"/>
      <c r="H7" s="95" t="s">
        <v>86</v>
      </c>
      <c r="I7" s="95" t="s">
        <v>87</v>
      </c>
      <c r="M7" s="107"/>
    </row>
    <row r="8" spans="1:21" ht="15" thickBot="1">
      <c r="A8" s="294"/>
      <c r="C8" s="328"/>
      <c r="D8" s="329"/>
      <c r="E8" s="94" t="e">
        <f ca="1">IF(VLOOKUP($A$2,Table1[[Practice no.]:[LR]],8,FALSE)="N/A","",VLOOKUP(A$2,Table1[[Practice no.]:[LR]],8,FALSE))</f>
        <v>#VALUE!</v>
      </c>
      <c r="F8" s="311" t="e">
        <f ca="1">IF(VLOOKUP($A$2,Table1[[Practice no.]:[PH]],9,FALSE)="N/A","",VLOOKUP($A$2,Table1[[Practice no.]:[PH]],9,FALSE))</f>
        <v>#VALUE!</v>
      </c>
      <c r="G8" s="312"/>
      <c r="H8" s="94" t="e">
        <f ca="1">IF(VLOOKUP($A$2,Table1[[Practice no.]:[EH]],10,FALSE)="N/A","",VLOOKUP($A$2,Table1[[Practice no.]:[EH]],10,FALSE))</f>
        <v>#VALUE!</v>
      </c>
      <c r="I8" s="94" t="e">
        <f ca="1">IF(VLOOKUP($A$2,Table1[[Practice no.]:[UR]],11,FALSE)="N/A","",VLOOKUP($A$2,Table1[[Practice no.]:[UR]],11,FALSE))</f>
        <v>#VALUE!</v>
      </c>
      <c r="M8" s="107"/>
    </row>
    <row r="9" spans="1:21" ht="26.85" customHeight="1" thickBot="1">
      <c r="A9" s="294"/>
      <c r="C9" s="332" t="s">
        <v>88</v>
      </c>
      <c r="D9" s="333"/>
      <c r="E9" s="95" t="s">
        <v>89</v>
      </c>
      <c r="F9" s="95" t="s">
        <v>90</v>
      </c>
      <c r="G9" s="330" t="s">
        <v>91</v>
      </c>
      <c r="H9" s="331"/>
      <c r="I9" s="95" t="s">
        <v>92</v>
      </c>
      <c r="M9" s="107"/>
    </row>
    <row r="10" spans="1:21" ht="15" thickBot="1">
      <c r="A10" s="294"/>
      <c r="C10" s="334"/>
      <c r="D10" s="335"/>
      <c r="E10" s="94" t="e">
        <f ca="1">IF(VLOOKUP($A$2,Table1[[Practice no.]:[P]],12,FALSE)="N/A","",VLOOKUP($A$2,Table1[[Practice no.]:[P]],12,FALSE))</f>
        <v>#VALUE!</v>
      </c>
      <c r="F10" s="94" t="e">
        <f ca="1">IF(VLOOKUP($A$2,Table1[[Practice no.]:[D]],13,FALSE)="N/A","",VLOOKUP($A$2,Table1[[Practice no.]:[D]],13,FALSE))</f>
        <v>#VALUE!</v>
      </c>
      <c r="G10" s="313" t="e">
        <f ca="1">IF(VLOOKUP($A$2,Table1[[Practice no.]:[C]],14,FALSE)="N/A","",VLOOKUP($A$2,Table1[[Practice no.]:[C]],14,FALSE))</f>
        <v>#VALUE!</v>
      </c>
      <c r="H10" s="314"/>
      <c r="I10" s="96" t="e">
        <f ca="1">IF(VLOOKUP($A$2,Table1[[Practice no.]:[M]],15,FALSE)="N/A","",VLOOKUP($A$2,Table1[[Practice no.]:[M]],15,FALSE))</f>
        <v>#VALUE!</v>
      </c>
      <c r="M10" s="107"/>
    </row>
    <row r="11" spans="1:21" ht="14.1" customHeight="1" thickBot="1">
      <c r="A11" s="294"/>
      <c r="C11" s="332" t="s">
        <v>93</v>
      </c>
      <c r="D11" s="333"/>
      <c r="E11" s="95" t="s">
        <v>94</v>
      </c>
      <c r="F11" s="330" t="s">
        <v>95</v>
      </c>
      <c r="G11" s="331"/>
      <c r="H11" s="330" t="s">
        <v>96</v>
      </c>
      <c r="I11" s="331"/>
      <c r="M11" s="107"/>
    </row>
    <row r="12" spans="1:21" ht="15" thickBot="1">
      <c r="A12" s="294"/>
      <c r="C12" s="334"/>
      <c r="D12" s="335"/>
      <c r="E12" s="94" t="e">
        <f ca="1">IF(VLOOKUP($A$2,Table1[[Practice no.]:[In]],16,FALSE)="N/A","",VLOOKUP($A$2,Table1[[Practice no.]:[In]],16,FALSE))</f>
        <v>#VALUE!</v>
      </c>
      <c r="F12" s="311" t="e">
        <f ca="1">IF(VLOOKUP($A$2,Table1[[Practice no.]:[Pr]],17,FALSE)="N/A","",VLOOKUP($A$2,Table1[[Practice no.]:[Pr]],17,FALSE))</f>
        <v>#VALUE!</v>
      </c>
      <c r="G12" s="312"/>
      <c r="H12" s="313" t="e">
        <f ca="1">IF(VLOOKUP($A$2,Table1[[Practice no.]:[Tr]],18,FALSE)="N/A","",VLOOKUP($A$2,Table1[[Practice no.]:[Tr]],18,FALSE))</f>
        <v>#VALUE!</v>
      </c>
      <c r="I12" s="314"/>
      <c r="M12" s="107"/>
    </row>
    <row r="13" spans="1:21">
      <c r="A13" s="294"/>
      <c r="B13" s="315"/>
      <c r="C13" s="316"/>
      <c r="D13" s="316"/>
      <c r="E13" s="316"/>
      <c r="F13" s="316"/>
      <c r="G13" s="316"/>
      <c r="H13" s="316"/>
      <c r="I13" s="316"/>
      <c r="J13" s="316"/>
      <c r="K13" s="316"/>
      <c r="L13" s="316"/>
      <c r="M13" s="317"/>
      <c r="N13" s="125"/>
    </row>
    <row r="14" spans="1:21" ht="14.1" thickBot="1">
      <c r="A14" s="279"/>
      <c r="B14" s="288"/>
      <c r="C14" s="289"/>
      <c r="D14" s="289"/>
      <c r="E14" s="289"/>
      <c r="F14" s="289"/>
      <c r="G14" s="289"/>
      <c r="H14" s="289"/>
      <c r="I14" s="289"/>
      <c r="J14" s="289"/>
      <c r="K14" s="289"/>
      <c r="L14" s="289"/>
      <c r="M14" s="290"/>
      <c r="N14" s="125"/>
    </row>
    <row r="15" spans="1:21">
      <c r="A15" s="278" t="s">
        <v>503</v>
      </c>
      <c r="B15" s="97">
        <v>1</v>
      </c>
      <c r="C15" s="97">
        <v>2</v>
      </c>
      <c r="D15" s="97">
        <v>3</v>
      </c>
      <c r="E15" s="98">
        <v>4</v>
      </c>
      <c r="F15" s="98">
        <v>5</v>
      </c>
      <c r="G15" s="98">
        <v>6</v>
      </c>
      <c r="H15" s="99">
        <v>7</v>
      </c>
      <c r="I15" s="99">
        <v>8</v>
      </c>
      <c r="J15" s="99">
        <v>9</v>
      </c>
      <c r="K15" s="100">
        <v>10</v>
      </c>
      <c r="L15" s="100">
        <v>11</v>
      </c>
      <c r="M15" s="100">
        <v>12</v>
      </c>
      <c r="N15" s="137"/>
    </row>
    <row r="16" spans="1:21" ht="17.100000000000001" thickBot="1">
      <c r="A16" s="294"/>
      <c r="B16" s="101" t="s">
        <v>504</v>
      </c>
      <c r="C16" s="101" t="s">
        <v>505</v>
      </c>
      <c r="D16" s="101" t="s">
        <v>506</v>
      </c>
      <c r="E16" s="102" t="s">
        <v>507</v>
      </c>
      <c r="F16" s="102" t="s">
        <v>508</v>
      </c>
      <c r="G16" s="102" t="s">
        <v>509</v>
      </c>
      <c r="H16" s="103" t="s">
        <v>510</v>
      </c>
      <c r="I16" s="103" t="s">
        <v>511</v>
      </c>
      <c r="J16" s="103" t="s">
        <v>512</v>
      </c>
      <c r="K16" s="104" t="s">
        <v>513</v>
      </c>
      <c r="L16" s="104" t="s">
        <v>514</v>
      </c>
      <c r="M16" s="104" t="s">
        <v>515</v>
      </c>
      <c r="N16" s="137"/>
    </row>
    <row r="17" spans="1:14" ht="23.1" customHeight="1" thickBot="1">
      <c r="A17" s="279"/>
      <c r="B17" s="112" t="e">
        <f ca="1">IF(VLOOKUP($A$2,Table1[[Practice no.]:[ 1 C02]],19,FALSE)="N/A","",VLOOKUP(VLOOKUP($A$2,Table1[[Practice no.]:[ 1 C02]],19,FALSE),List!$A$2:$B$3,2,FALSE))</f>
        <v>#VALUE!</v>
      </c>
      <c r="C17" s="112" t="e">
        <f ca="1">IF(VLOOKUP($A$2,Table1[[Practice no.]:[2 Res]],20,FALSE)="N/A","",VLOOKUP(VLOOKUP($A$2,Table1[[Practice no.]:[2 Res]],20,FALSE),List!$A$2:$B$3,2,FALSE))</f>
        <v>#VALUE!</v>
      </c>
      <c r="D17" s="112" t="e">
        <f ca="1">IF(VLOOKUP($A$2,Table1[[Practice no.]:[3 W&amp;L]],21,FALSE)="N/A","",VLOOKUP(VLOOKUP($A$2,Table1[[Practice no.]:[3 W&amp;L]],21,FALSE),List!$A$2:$B$3,2,FALSE))</f>
        <v>#VALUE!</v>
      </c>
      <c r="E17" s="112" t="e">
        <f ca="1">IF(VLOOKUP($A$2,Table1[[Practice no.]:[4 
Pol]],22,FALSE)="N/A","",VLOOKUP(VLOOKUP($A$2,Table1[[Practice no.]:[4 
Pol]],22,FALSE),List!$A$2:$B$3,2,FALSE))</f>
        <v>#VALUE!</v>
      </c>
      <c r="F17" s="112" t="e">
        <f ca="1">IF(VLOOKUP($A$2,Table1[[Practice no.]:[5 QoL]],23,FALSE)="N/A","",VLOOKUP(VLOOKUP($A$2,Table1[[Practice no.]:[5 QoL]],23,FALSE),List!$A$2:$B$3,2,FALSE))</f>
        <v>#VALUE!</v>
      </c>
      <c r="G17" s="112" t="e">
        <f ca="1">IF(VLOOKUP($A$2,Table1[[Practice no.]:[6 
Bio]],24,FALSE)="N/A","",VLOOKUP(VLOOKUP($A$2,Table1[[Practice no.]:[6 
Bio]],24,FALSE),List!$A$2:$B$3,2,FALSE))</f>
        <v>#VALUE!</v>
      </c>
      <c r="H17" s="112" t="e">
        <f ca="1">IF(VLOOKUP($A$2,Table1[[Practice no.]:[7 
Dis]],25,FALSE)="N/A","",VLOOKUP(VLOOKUP($A$2,Table1[[Practice no.]:[7 
Dis]],25,FALSE),List!$A$2:$B$3,2,FALSE))</f>
        <v>#VALUE!</v>
      </c>
      <c r="I17" s="112" t="e">
        <f ca="1">IF(VLOOKUP($A$2,Table1[[Practice no.]:[8 
Mat]],26,FALSE)="N/A","",VLOOKUP(VLOOKUP($A$2,Table1[[Practice no.]:[8 
Mat]],26,FALSE),List!$A$2:$B$3,2,FALSE))</f>
        <v>#VALUE!</v>
      </c>
      <c r="J17" s="112" t="e">
        <f ca="1">IF(VLOOKUP($A$2,Table1[[Practice no.]:[9 
Inc]],27,FALSE)="N/A","",VLOOKUP(VLOOKUP($A$2,Table1[[Practice no.]:[9 
Inc]],27,FALSE),List!$A$2:$B$3,2,FALSE))</f>
        <v>#VALUE!</v>
      </c>
      <c r="K17" s="112" t="e">
        <f ca="1">IF(VLOOKUP($A$2,Table1[[Practice no.]:[10 Con]],28,FALSE)="N/A","",VLOOKUP(VLOOKUP($A$2,Table1[[Practice no.]:[10 Con]],28,FALSE),List!$A$2:$B$3,2,FALSE))</f>
        <v>#VALUE!</v>
      </c>
      <c r="L17" s="112" t="e">
        <f ca="1">IF(VLOOKUP($A$2,Table1[[Practice no.]:[11 Saf]],29,FALSE)="N/A","",VLOOKUP(VLOOKUP($A$2,Table1[[Practice no.]:[11 Saf]],29,FALSE),List!$A$2:$B$3,2,FALSE))</f>
        <v>#VALUE!</v>
      </c>
      <c r="M17" s="112" t="e">
        <f ca="1">IF(VLOOKUP($A$2,Table1[[Practice no.]:[12 Aff]],30,FALSE)="N/A","",VLOOKUP(VLOOKUP($A$2,Table1[[Practice no.]:[12 Aff]],30,FALSE),List!$A$2:$B$3,2,FALSE))</f>
        <v>#VALUE!</v>
      </c>
      <c r="N17" s="138"/>
    </row>
    <row r="18" spans="1:14" ht="248.1" customHeight="1">
      <c r="A18" s="278" t="s">
        <v>516</v>
      </c>
      <c r="B18" s="298" t="s">
        <v>1218</v>
      </c>
      <c r="C18" s="299"/>
      <c r="D18" s="299"/>
      <c r="E18" s="299"/>
      <c r="F18" s="299"/>
      <c r="G18" s="299"/>
      <c r="H18" s="299"/>
      <c r="I18" s="299"/>
      <c r="J18" s="299"/>
      <c r="K18" s="299"/>
      <c r="L18" s="299"/>
      <c r="M18" s="300"/>
      <c r="N18" s="133"/>
    </row>
    <row r="19" spans="1:14" ht="218.85" customHeight="1" thickBot="1">
      <c r="A19" s="279"/>
      <c r="B19" s="301"/>
      <c r="C19" s="302"/>
      <c r="D19" s="302"/>
      <c r="E19" s="302"/>
      <c r="F19" s="302"/>
      <c r="G19" s="302"/>
      <c r="H19" s="302"/>
      <c r="I19" s="302"/>
      <c r="J19" s="302"/>
      <c r="K19" s="302"/>
      <c r="L19" s="302"/>
      <c r="M19" s="303"/>
      <c r="N19" s="133"/>
    </row>
    <row r="20" spans="1:14" ht="23.85" customHeight="1">
      <c r="A20" s="304" t="s">
        <v>518</v>
      </c>
      <c r="B20" s="405" t="s">
        <v>1219</v>
      </c>
      <c r="C20" s="406"/>
      <c r="D20" s="406"/>
      <c r="E20" s="406"/>
      <c r="F20" s="406"/>
      <c r="G20" s="121"/>
      <c r="H20" s="121"/>
      <c r="I20" s="121"/>
      <c r="J20" s="121"/>
      <c r="K20" s="121"/>
      <c r="L20" s="121"/>
      <c r="M20" s="124"/>
      <c r="N20" s="134"/>
    </row>
    <row r="21" spans="1:14" ht="28.35" customHeight="1">
      <c r="A21" s="338"/>
      <c r="B21" s="336"/>
      <c r="C21" s="337"/>
      <c r="D21" s="337"/>
      <c r="E21" s="337"/>
      <c r="F21" s="337"/>
      <c r="G21" s="337"/>
      <c r="H21" s="337"/>
      <c r="I21" s="388"/>
      <c r="J21" s="388"/>
      <c r="K21" s="388"/>
      <c r="L21" s="388"/>
      <c r="M21" s="389"/>
      <c r="N21" s="127"/>
    </row>
    <row r="22" spans="1:14" ht="176.1" customHeight="1">
      <c r="A22" s="338"/>
      <c r="H22" s="119"/>
      <c r="J22" s="122"/>
      <c r="K22" s="116"/>
      <c r="L22" s="116"/>
      <c r="M22" s="117"/>
      <c r="N22" s="116"/>
    </row>
    <row r="23" spans="1:14" ht="36.75" customHeight="1">
      <c r="A23" s="338"/>
      <c r="B23" s="336" t="s">
        <v>1220</v>
      </c>
      <c r="C23" s="337"/>
      <c r="D23" s="337"/>
      <c r="E23" s="337"/>
      <c r="F23" s="337"/>
      <c r="G23" s="337"/>
      <c r="H23" s="337"/>
      <c r="I23" s="337"/>
      <c r="J23" s="337"/>
      <c r="K23" s="337"/>
      <c r="L23" s="337"/>
      <c r="M23" s="123"/>
      <c r="N23" s="116"/>
    </row>
    <row r="24" spans="1:14">
      <c r="A24" s="338"/>
      <c r="B24" s="336"/>
      <c r="C24" s="337"/>
      <c r="D24" s="337"/>
      <c r="E24" s="337"/>
      <c r="F24" s="337"/>
      <c r="G24" s="119"/>
      <c r="H24" s="337"/>
      <c r="I24" s="337"/>
      <c r="J24" s="337"/>
      <c r="K24" s="337"/>
      <c r="L24" s="337"/>
      <c r="M24" s="343"/>
      <c r="N24" s="116"/>
    </row>
    <row r="25" spans="1:14" ht="14.1" thickBot="1">
      <c r="A25" s="305"/>
      <c r="B25" s="339"/>
      <c r="C25" s="340"/>
      <c r="D25" s="340"/>
      <c r="E25" s="340"/>
      <c r="F25" s="340"/>
      <c r="G25" s="340"/>
      <c r="H25" s="340"/>
      <c r="I25" s="340"/>
      <c r="J25" s="340"/>
      <c r="K25" s="340"/>
      <c r="L25" s="340"/>
      <c r="M25" s="176"/>
      <c r="N25" s="119"/>
    </row>
    <row r="26" spans="1:14" ht="8.85" customHeight="1" thickBot="1">
      <c r="A26" s="278" t="s">
        <v>57</v>
      </c>
      <c r="B26" s="295"/>
      <c r="C26" s="296"/>
      <c r="D26" s="296"/>
      <c r="E26" s="296"/>
      <c r="F26" s="296"/>
      <c r="G26" s="296"/>
      <c r="H26" s="296"/>
      <c r="I26" s="296"/>
      <c r="J26" s="296"/>
      <c r="K26" s="296"/>
      <c r="L26" s="296"/>
      <c r="M26" s="297"/>
      <c r="N26" s="125"/>
    </row>
    <row r="27" spans="1:14" ht="32.1" customHeight="1" thickBot="1">
      <c r="A27" s="294"/>
      <c r="C27" s="286" t="s">
        <v>42</v>
      </c>
      <c r="D27" s="287"/>
      <c r="E27" s="105" t="e">
        <f ca="1">IF(VLOOKUP($A$2,Table1[[Practice no.]:[1]],31,FALSE)="N/A","",VLOOKUP($A$2,Table1[[Practice no.]:[1]],31,FALSE))</f>
        <v>#VALUE!</v>
      </c>
      <c r="F27" s="286" t="s">
        <v>520</v>
      </c>
      <c r="G27" s="287"/>
      <c r="H27" s="105" t="e">
        <f ca="1">IF(VLOOKUP($A$2,Table1[[Practice no.]:[7]],37,FALSE)="N/A","",VLOOKUP($A$2,Table1[[Practice no.]:[7]],37,FALSE))</f>
        <v>#VALUE!</v>
      </c>
      <c r="M27" s="107"/>
    </row>
    <row r="28" spans="1:14" ht="32.1" customHeight="1" thickBot="1">
      <c r="A28" s="294"/>
      <c r="C28" s="286" t="s">
        <v>44</v>
      </c>
      <c r="D28" s="287"/>
      <c r="E28" s="105" t="e">
        <f ca="1">IF(VLOOKUP($A$2,Table1[[Practice no.]:[2]],32,FALSE)="N/A","",VLOOKUP($A$2,Table1[[Practice no.]:[2]],32,FALSE))</f>
        <v>#VALUE!</v>
      </c>
      <c r="F28" s="286" t="s">
        <v>45</v>
      </c>
      <c r="G28" s="287"/>
      <c r="H28" s="105" t="e">
        <f ca="1">IF(VLOOKUP($A$2,Table1[[Practice no.]:[8]],38,FALSE)="N/A","",VLOOKUP($A$2,Table1[[Practice no.]:[8]],38,FALSE))</f>
        <v>#VALUE!</v>
      </c>
      <c r="M28" s="107"/>
    </row>
    <row r="29" spans="1:14" ht="32.1" customHeight="1" thickBot="1">
      <c r="A29" s="294"/>
      <c r="C29" s="286" t="s">
        <v>46</v>
      </c>
      <c r="D29" s="287"/>
      <c r="E29" s="105" t="e">
        <f ca="1">IF(VLOOKUP($A$2,Table1[[Practice no.]:[3]],33,FALSE)="N/A","",VLOOKUP($A$2,Table1[[Practice no.]:[3]],33,FALSE))</f>
        <v>#VALUE!</v>
      </c>
      <c r="F29" s="286" t="s">
        <v>47</v>
      </c>
      <c r="G29" s="287"/>
      <c r="H29" s="105" t="e">
        <f ca="1">IF(VLOOKUP($A$2,Table1[[Practice no.]:[9]],39,FALSE)="N/A","",VLOOKUP($A$2,Table1[[Practice no.]:[9]],39,FALSE))</f>
        <v>#VALUE!</v>
      </c>
      <c r="M29" s="107"/>
    </row>
    <row r="30" spans="1:14" ht="32.1" customHeight="1" thickBot="1">
      <c r="A30" s="294"/>
      <c r="C30" s="286" t="s">
        <v>48</v>
      </c>
      <c r="D30" s="287"/>
      <c r="E30" s="105" t="e">
        <f ca="1">IF(VLOOKUP($A$2,Table1[[Practice no.]:[4]],34,FALSE)="N/A","",VLOOKUP($A$2,Table1[[Practice no.]:[4]],34,FALSE))</f>
        <v>#VALUE!</v>
      </c>
      <c r="F30" s="286" t="s">
        <v>49</v>
      </c>
      <c r="G30" s="287"/>
      <c r="H30" s="105" t="e">
        <f ca="1">IF(VLOOKUP($A$2,Table1[[Practice no.]:[10]],40,FALSE)="N/A","",VLOOKUP($A$2,Table1[[Practice no.]:[10]],40,FALSE))</f>
        <v>#VALUE!</v>
      </c>
      <c r="M30" s="107"/>
    </row>
    <row r="31" spans="1:14" ht="32.1" customHeight="1" thickBot="1">
      <c r="A31" s="294"/>
      <c r="C31" s="286" t="s">
        <v>50</v>
      </c>
      <c r="D31" s="287"/>
      <c r="E31" s="105" t="e">
        <f ca="1">IF(VLOOKUP($A$2,Table1[[Practice no.]:[5]],35,FALSE)="N/A","",VLOOKUP($A$2,Table1[[Practice no.]:[5]],35,FALSE))</f>
        <v>#VALUE!</v>
      </c>
      <c r="F31" s="286" t="s">
        <v>51</v>
      </c>
      <c r="G31" s="287"/>
      <c r="H31" s="105" t="e">
        <f ca="1">IF(VLOOKUP($A$2,Table1[[Practice no.]:[11]],41,FALSE)="N/A","",VLOOKUP($A$2,Table1[[Practice no.]:[11]],41,FALSE))</f>
        <v>#VALUE!</v>
      </c>
      <c r="M31" s="107"/>
    </row>
    <row r="32" spans="1:14" ht="32.1" customHeight="1" thickBot="1">
      <c r="A32" s="294"/>
      <c r="C32" s="286" t="s">
        <v>52</v>
      </c>
      <c r="D32" s="287"/>
      <c r="E32" s="105" t="e">
        <f ca="1">IF(VLOOKUP($A$2,Table1[[Practice no.]:[6]],36,FALSE)="N/A","",VLOOKUP($A$2,Table1[[Practice no.]:[6]],36,FALSE))</f>
        <v>#VALUE!</v>
      </c>
      <c r="F32" s="286" t="s">
        <v>53</v>
      </c>
      <c r="G32" s="287"/>
      <c r="H32" s="105" t="e">
        <f ca="1">IF(VLOOKUP($A$2,Table1[[Practice no.]:[12]],42,FALSE)="N/A","",VLOOKUP($A$2,Table1[[Practice no.]:[12]],42,FALSE))</f>
        <v>#VALUE!</v>
      </c>
      <c r="M32" s="107"/>
    </row>
    <row r="33" spans="1:14" ht="14.1" thickBot="1">
      <c r="A33" s="279"/>
      <c r="B33" s="288"/>
      <c r="C33" s="289"/>
      <c r="D33" s="289"/>
      <c r="E33" s="289"/>
      <c r="F33" s="289"/>
      <c r="G33" s="289"/>
      <c r="H33" s="289"/>
      <c r="I33" s="289"/>
      <c r="J33" s="289"/>
      <c r="K33" s="289"/>
      <c r="L33" s="289"/>
      <c r="M33" s="290"/>
      <c r="N33" s="125"/>
    </row>
    <row r="34" spans="1:14" ht="252.75" customHeight="1" thickBot="1">
      <c r="A34" s="92" t="s">
        <v>521</v>
      </c>
      <c r="B34" s="291" t="s">
        <v>1221</v>
      </c>
      <c r="C34" s="292"/>
      <c r="D34" s="292"/>
      <c r="E34" s="292"/>
      <c r="F34" s="292"/>
      <c r="G34" s="292"/>
      <c r="H34" s="292"/>
      <c r="I34" s="292"/>
      <c r="J34" s="292"/>
      <c r="K34" s="292"/>
      <c r="L34" s="292"/>
      <c r="M34" s="293"/>
      <c r="N34" s="122"/>
    </row>
    <row r="35" spans="1:14" ht="80.849999999999994" customHeight="1">
      <c r="A35" s="278" t="s">
        <v>523</v>
      </c>
      <c r="B35" s="394" t="s">
        <v>1216</v>
      </c>
      <c r="C35" s="362"/>
      <c r="D35" s="362"/>
      <c r="E35" s="362"/>
      <c r="F35" s="362"/>
      <c r="G35" s="362"/>
      <c r="H35" s="362"/>
      <c r="I35" s="362"/>
      <c r="J35" s="362"/>
      <c r="K35" s="362"/>
      <c r="L35" s="362"/>
      <c r="M35" s="363"/>
      <c r="N35" s="133"/>
    </row>
    <row r="36" spans="1:14" ht="224.85" customHeight="1" thickBot="1">
      <c r="A36" s="279"/>
      <c r="B36" s="364"/>
      <c r="C36" s="365"/>
      <c r="D36" s="365"/>
      <c r="E36" s="365"/>
      <c r="F36" s="365"/>
      <c r="G36" s="365"/>
      <c r="H36" s="365"/>
      <c r="I36" s="365"/>
      <c r="J36" s="365"/>
      <c r="K36" s="365"/>
      <c r="L36" s="365"/>
      <c r="M36" s="366"/>
      <c r="N36" s="133"/>
    </row>
  </sheetData>
  <sheetProtection sheet="1" objects="1" scenarios="1"/>
  <mergeCells count="51">
    <mergeCell ref="B2:M2"/>
    <mergeCell ref="O2:Q2"/>
    <mergeCell ref="S2:U2"/>
    <mergeCell ref="B3:M3"/>
    <mergeCell ref="A4:A14"/>
    <mergeCell ref="B4:M4"/>
    <mergeCell ref="C5:D6"/>
    <mergeCell ref="C7:D8"/>
    <mergeCell ref="F7:G7"/>
    <mergeCell ref="F8:G8"/>
    <mergeCell ref="C9:D10"/>
    <mergeCell ref="G9:H9"/>
    <mergeCell ref="G10:H10"/>
    <mergeCell ref="C11:D12"/>
    <mergeCell ref="F11:G11"/>
    <mergeCell ref="H11:I11"/>
    <mergeCell ref="F12:G12"/>
    <mergeCell ref="H12:I12"/>
    <mergeCell ref="A20:A25"/>
    <mergeCell ref="B21:G21"/>
    <mergeCell ref="H21:M21"/>
    <mergeCell ref="B23:G23"/>
    <mergeCell ref="H23:L23"/>
    <mergeCell ref="B13:M13"/>
    <mergeCell ref="B14:M14"/>
    <mergeCell ref="A15:A17"/>
    <mergeCell ref="A18:A19"/>
    <mergeCell ref="B18:M19"/>
    <mergeCell ref="B20:F20"/>
    <mergeCell ref="A35:A36"/>
    <mergeCell ref="B35:M36"/>
    <mergeCell ref="C29:D29"/>
    <mergeCell ref="F29:G29"/>
    <mergeCell ref="C30:D30"/>
    <mergeCell ref="F30:G30"/>
    <mergeCell ref="C31:D31"/>
    <mergeCell ref="F31:G31"/>
    <mergeCell ref="A26:A33"/>
    <mergeCell ref="B26:M26"/>
    <mergeCell ref="C27:D27"/>
    <mergeCell ref="F27:G27"/>
    <mergeCell ref="C28:D28"/>
    <mergeCell ref="F28:G28"/>
    <mergeCell ref="C32:D32"/>
    <mergeCell ref="F32:G32"/>
    <mergeCell ref="B33:M33"/>
    <mergeCell ref="B34:M34"/>
    <mergeCell ref="B24:F24"/>
    <mergeCell ref="H24:M24"/>
    <mergeCell ref="B25:G25"/>
    <mergeCell ref="H25:L25"/>
  </mergeCells>
  <pageMargins left="0.7" right="0.7" top="0.75" bottom="0.75" header="0.3" footer="0.3"/>
  <headerFooter>
    <oddFooter>&amp;C_x000D_&amp;1#&amp;"Calibri"&amp;8&amp;K000000 INTERNAL. This information is accessible to ADB Management and staff. It may be shared outside ADB with appropriate permission.</oddFooter>
  </headerFooter>
  <drawing r:id="rId1"/>
</worksheet>
</file>

<file path=xl/worksheets/sheet1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AC95FBD-074C-42E3-B2DF-2F62DA20F688}">
  <sheetPr codeName="Sheet133"/>
  <dimension ref="A1:U36"/>
  <sheetViews>
    <sheetView zoomScale="55" zoomScaleNormal="55" workbookViewId="0">
      <pane ySplit="2" topLeftCell="A18" activePane="bottomLeft" state="frozen"/>
      <selection pane="bottomLeft" activeCell="A2" sqref="A2"/>
      <selection activeCell="A2" sqref="A2"/>
    </sheetView>
  </sheetViews>
  <sheetFormatPr defaultColWidth="8.85546875" defaultRowHeight="12.95"/>
  <cols>
    <col min="1" max="1" width="15.28515625" style="106" customWidth="1"/>
    <col min="2" max="13" width="11.85546875" style="106" customWidth="1"/>
    <col min="14" max="14" width="5.140625" style="106" customWidth="1"/>
    <col min="15" max="16" width="8.85546875" style="106"/>
    <col min="17" max="17" width="8.85546875" style="106" customWidth="1"/>
    <col min="18" max="18" width="2.28515625" style="106" customWidth="1"/>
    <col min="19" max="16384" width="8.85546875" style="106"/>
  </cols>
  <sheetData>
    <row r="1" spans="1:21" ht="14.1" thickBot="1"/>
    <row r="2" spans="1:21" ht="32.1" customHeight="1" thickBot="1">
      <c r="A2" s="89" t="e" cm="1">
        <f t="array" aca="1" ref="A2" ca="1">MID(CELL("filename",A2),FIND("]",CELL("filename",A2))+1,255)</f>
        <v>#VALUE!</v>
      </c>
      <c r="B2" s="318" t="e">
        <f ca="1">IF(VLOOKUP(A2,'Raw Data'!C6:D154,2,FALSE)="","",VLOOKUP(A2,'Raw Data'!C6:D154,2,FALSE))</f>
        <v>#VALUE!</v>
      </c>
      <c r="C2" s="319"/>
      <c r="D2" s="319"/>
      <c r="E2" s="319"/>
      <c r="F2" s="319"/>
      <c r="G2" s="319"/>
      <c r="H2" s="319"/>
      <c r="I2" s="319"/>
      <c r="J2" s="319"/>
      <c r="K2" s="319"/>
      <c r="L2" s="319"/>
      <c r="M2" s="320"/>
      <c r="N2" s="136"/>
      <c r="O2" s="386" t="str">
        <f>HYPERLINK("#'National level'!A15","Back to National level sheet")</f>
        <v>Back to National level sheet</v>
      </c>
      <c r="P2" s="321"/>
      <c r="Q2" s="321"/>
      <c r="S2" s="387" t="str">
        <f>HYPERLINK("#'Project level'!A21","Back to Project level sheet")</f>
        <v>Back to Project level sheet</v>
      </c>
      <c r="T2" s="387"/>
      <c r="U2" s="387"/>
    </row>
    <row r="3" spans="1:21" ht="218.85" customHeight="1" thickBot="1">
      <c r="A3" s="90" t="s">
        <v>500</v>
      </c>
      <c r="B3" s="323" t="s">
        <v>1222</v>
      </c>
      <c r="C3" s="324"/>
      <c r="D3" s="324"/>
      <c r="E3" s="324"/>
      <c r="F3" s="324"/>
      <c r="G3" s="324"/>
      <c r="H3" s="324"/>
      <c r="I3" s="324"/>
      <c r="J3" s="324"/>
      <c r="K3" s="324"/>
      <c r="L3" s="324"/>
      <c r="M3" s="325"/>
      <c r="N3" s="122"/>
    </row>
    <row r="4" spans="1:21" ht="14.1" thickBot="1">
      <c r="A4" s="278" t="s">
        <v>502</v>
      </c>
      <c r="B4" s="295"/>
      <c r="C4" s="296"/>
      <c r="D4" s="296"/>
      <c r="E4" s="296"/>
      <c r="F4" s="296"/>
      <c r="G4" s="296"/>
      <c r="H4" s="296"/>
      <c r="I4" s="296"/>
      <c r="J4" s="296"/>
      <c r="K4" s="296"/>
      <c r="L4" s="296"/>
      <c r="M4" s="297"/>
      <c r="N4" s="125"/>
    </row>
    <row r="5" spans="1:21" ht="26.85" customHeight="1" thickBot="1">
      <c r="A5" s="294"/>
      <c r="C5" s="326" t="s">
        <v>77</v>
      </c>
      <c r="D5" s="327"/>
      <c r="E5" s="93" t="s">
        <v>78</v>
      </c>
      <c r="F5" s="93" t="s">
        <v>79</v>
      </c>
      <c r="G5" s="93" t="s">
        <v>80</v>
      </c>
      <c r="H5" s="93" t="s">
        <v>81</v>
      </c>
      <c r="I5" s="93" t="s">
        <v>82</v>
      </c>
      <c r="M5" s="107"/>
    </row>
    <row r="6" spans="1:21" ht="15" thickBot="1">
      <c r="A6" s="294"/>
      <c r="C6" s="328"/>
      <c r="D6" s="329"/>
      <c r="E6" s="94" t="e">
        <f ca="1">IF(VLOOKUP($A$2,Table1[[Practice no.]:[Mt]],3,FALSE)="N/A","",VLOOKUP($A$2,Table1[[Practice no.]:[Mt]],3,FALSE))</f>
        <v>#VALUE!</v>
      </c>
      <c r="F6" s="94" t="e">
        <f ca="1">IF(VLOOKUP($A$2,Table1[[Practice no.]:[F]],4,FALSE)="N/A","",VLOOKUP($A$2,Table1[[Practice no.]:[F]],4,FALSE))</f>
        <v>#VALUE!</v>
      </c>
      <c r="G6" s="94" t="e">
        <f ca="1">IF(VLOOKUP($A$2,Table1[[Practice no.]:[A]],5,FALSE)="N/A","",VLOOKUP($A$2,Table1[[Practice no.]:[A]],5,FALSE))</f>
        <v>#VALUE!</v>
      </c>
      <c r="H6" s="94" t="e">
        <f ca="1">IF(VLOOKUP($A$2,Table1[[Practice no.]:[T]],6,FALSE)="N/A","",VLOOKUP($A$2,Table1[[Practice no.]:[T]],6,FALSE))</f>
        <v>#VALUE!</v>
      </c>
      <c r="I6" s="94" t="e">
        <f ca="1">IF(VLOOKUP($A$2,Table1[[Practice no.]:[PI]],7,FALSE)="N/A","",VLOOKUP($A$2,Table1[[Practice no.]:[PI]],7,FALSE))</f>
        <v>#VALUE!</v>
      </c>
      <c r="M6" s="107"/>
    </row>
    <row r="7" spans="1:21" ht="26.85" customHeight="1" thickBot="1">
      <c r="A7" s="294"/>
      <c r="C7" s="326" t="s">
        <v>83</v>
      </c>
      <c r="D7" s="327"/>
      <c r="E7" s="95" t="s">
        <v>84</v>
      </c>
      <c r="F7" s="330" t="s">
        <v>85</v>
      </c>
      <c r="G7" s="331"/>
      <c r="H7" s="95" t="s">
        <v>86</v>
      </c>
      <c r="I7" s="95" t="s">
        <v>87</v>
      </c>
      <c r="M7" s="107"/>
    </row>
    <row r="8" spans="1:21" ht="15" thickBot="1">
      <c r="A8" s="294"/>
      <c r="C8" s="328"/>
      <c r="D8" s="329"/>
      <c r="E8" s="94" t="e">
        <f ca="1">IF(VLOOKUP($A$2,Table1[[Practice no.]:[LR]],8,FALSE)="N/A","",VLOOKUP(A$2,Table1[[Practice no.]:[LR]],8,FALSE))</f>
        <v>#VALUE!</v>
      </c>
      <c r="F8" s="311" t="e">
        <f ca="1">IF(VLOOKUP($A$2,Table1[[Practice no.]:[PH]],9,FALSE)="N/A","",VLOOKUP($A$2,Table1[[Practice no.]:[PH]],9,FALSE))</f>
        <v>#VALUE!</v>
      </c>
      <c r="G8" s="312"/>
      <c r="H8" s="94" t="e">
        <f ca="1">IF(VLOOKUP($A$2,Table1[[Practice no.]:[EH]],10,FALSE)="N/A","",VLOOKUP($A$2,Table1[[Practice no.]:[EH]],10,FALSE))</f>
        <v>#VALUE!</v>
      </c>
      <c r="I8" s="94" t="e">
        <f ca="1">IF(VLOOKUP($A$2,Table1[[Practice no.]:[UR]],11,FALSE)="N/A","",VLOOKUP($A$2,Table1[[Practice no.]:[UR]],11,FALSE))</f>
        <v>#VALUE!</v>
      </c>
      <c r="M8" s="107"/>
    </row>
    <row r="9" spans="1:21" ht="26.85" customHeight="1" thickBot="1">
      <c r="A9" s="294"/>
      <c r="C9" s="332" t="s">
        <v>88</v>
      </c>
      <c r="D9" s="333"/>
      <c r="E9" s="95" t="s">
        <v>89</v>
      </c>
      <c r="F9" s="95" t="s">
        <v>90</v>
      </c>
      <c r="G9" s="330" t="s">
        <v>91</v>
      </c>
      <c r="H9" s="331"/>
      <c r="I9" s="95" t="s">
        <v>92</v>
      </c>
      <c r="M9" s="107"/>
    </row>
    <row r="10" spans="1:21" ht="15" thickBot="1">
      <c r="A10" s="294"/>
      <c r="C10" s="334"/>
      <c r="D10" s="335"/>
      <c r="E10" s="94" t="e">
        <f ca="1">IF(VLOOKUP($A$2,Table1[[Practice no.]:[P]],12,FALSE)="N/A","",VLOOKUP($A$2,Table1[[Practice no.]:[P]],12,FALSE))</f>
        <v>#VALUE!</v>
      </c>
      <c r="F10" s="94" t="e">
        <f ca="1">IF(VLOOKUP($A$2,Table1[[Practice no.]:[D]],13,FALSE)="N/A","",VLOOKUP($A$2,Table1[[Practice no.]:[D]],13,FALSE))</f>
        <v>#VALUE!</v>
      </c>
      <c r="G10" s="313" t="e">
        <f ca="1">IF(VLOOKUP($A$2,Table1[[Practice no.]:[C]],14,FALSE)="N/A","",VLOOKUP($A$2,Table1[[Practice no.]:[C]],14,FALSE))</f>
        <v>#VALUE!</v>
      </c>
      <c r="H10" s="314"/>
      <c r="I10" s="96" t="e">
        <f ca="1">IF(VLOOKUP($A$2,Table1[[Practice no.]:[M]],15,FALSE)="N/A","",VLOOKUP($A$2,Table1[[Practice no.]:[M]],15,FALSE))</f>
        <v>#VALUE!</v>
      </c>
      <c r="M10" s="107"/>
    </row>
    <row r="11" spans="1:21" ht="14.1" customHeight="1" thickBot="1">
      <c r="A11" s="294"/>
      <c r="C11" s="332" t="s">
        <v>93</v>
      </c>
      <c r="D11" s="333"/>
      <c r="E11" s="95" t="s">
        <v>94</v>
      </c>
      <c r="F11" s="330" t="s">
        <v>95</v>
      </c>
      <c r="G11" s="331"/>
      <c r="H11" s="330" t="s">
        <v>96</v>
      </c>
      <c r="I11" s="331"/>
      <c r="M11" s="107"/>
    </row>
    <row r="12" spans="1:21" ht="15" thickBot="1">
      <c r="A12" s="294"/>
      <c r="C12" s="334"/>
      <c r="D12" s="335"/>
      <c r="E12" s="94" t="e">
        <f ca="1">IF(VLOOKUP($A$2,Table1[[Practice no.]:[In]],16,FALSE)="N/A","",VLOOKUP($A$2,Table1[[Practice no.]:[In]],16,FALSE))</f>
        <v>#VALUE!</v>
      </c>
      <c r="F12" s="311" t="e">
        <f ca="1">IF(VLOOKUP($A$2,Table1[[Practice no.]:[Pr]],17,FALSE)="N/A","",VLOOKUP($A$2,Table1[[Practice no.]:[Pr]],17,FALSE))</f>
        <v>#VALUE!</v>
      </c>
      <c r="G12" s="312"/>
      <c r="H12" s="313" t="e">
        <f ca="1">IF(VLOOKUP($A$2,Table1[[Practice no.]:[Tr]],18,FALSE)="N/A","",VLOOKUP($A$2,Table1[[Practice no.]:[Tr]],18,FALSE))</f>
        <v>#VALUE!</v>
      </c>
      <c r="I12" s="314"/>
      <c r="M12" s="107"/>
    </row>
    <row r="13" spans="1:21">
      <c r="A13" s="294"/>
      <c r="B13" s="315"/>
      <c r="C13" s="316"/>
      <c r="D13" s="316"/>
      <c r="E13" s="316"/>
      <c r="F13" s="316"/>
      <c r="G13" s="316"/>
      <c r="H13" s="316"/>
      <c r="I13" s="316"/>
      <c r="J13" s="316"/>
      <c r="K13" s="316"/>
      <c r="L13" s="316"/>
      <c r="M13" s="317"/>
      <c r="N13" s="125"/>
    </row>
    <row r="14" spans="1:21" ht="14.1" thickBot="1">
      <c r="A14" s="279"/>
      <c r="B14" s="288"/>
      <c r="C14" s="289"/>
      <c r="D14" s="289"/>
      <c r="E14" s="289"/>
      <c r="F14" s="289"/>
      <c r="G14" s="289"/>
      <c r="H14" s="289"/>
      <c r="I14" s="289"/>
      <c r="J14" s="289"/>
      <c r="K14" s="289"/>
      <c r="L14" s="289"/>
      <c r="M14" s="290"/>
      <c r="N14" s="125"/>
    </row>
    <row r="15" spans="1:21">
      <c r="A15" s="278" t="s">
        <v>503</v>
      </c>
      <c r="B15" s="97">
        <v>1</v>
      </c>
      <c r="C15" s="97">
        <v>2</v>
      </c>
      <c r="D15" s="97">
        <v>3</v>
      </c>
      <c r="E15" s="98">
        <v>4</v>
      </c>
      <c r="F15" s="98">
        <v>5</v>
      </c>
      <c r="G15" s="98">
        <v>6</v>
      </c>
      <c r="H15" s="99">
        <v>7</v>
      </c>
      <c r="I15" s="99">
        <v>8</v>
      </c>
      <c r="J15" s="99">
        <v>9</v>
      </c>
      <c r="K15" s="100">
        <v>10</v>
      </c>
      <c r="L15" s="100">
        <v>11</v>
      </c>
      <c r="M15" s="100">
        <v>12</v>
      </c>
      <c r="N15" s="137"/>
    </row>
    <row r="16" spans="1:21" ht="17.100000000000001" thickBot="1">
      <c r="A16" s="294"/>
      <c r="B16" s="101" t="s">
        <v>504</v>
      </c>
      <c r="C16" s="101" t="s">
        <v>505</v>
      </c>
      <c r="D16" s="101" t="s">
        <v>506</v>
      </c>
      <c r="E16" s="102" t="s">
        <v>507</v>
      </c>
      <c r="F16" s="102" t="s">
        <v>508</v>
      </c>
      <c r="G16" s="102" t="s">
        <v>509</v>
      </c>
      <c r="H16" s="103" t="s">
        <v>510</v>
      </c>
      <c r="I16" s="103" t="s">
        <v>511</v>
      </c>
      <c r="J16" s="103" t="s">
        <v>512</v>
      </c>
      <c r="K16" s="104" t="s">
        <v>513</v>
      </c>
      <c r="L16" s="104" t="s">
        <v>514</v>
      </c>
      <c r="M16" s="104" t="s">
        <v>515</v>
      </c>
      <c r="N16" s="137"/>
    </row>
    <row r="17" spans="1:14" ht="23.1" customHeight="1" thickBot="1">
      <c r="A17" s="279"/>
      <c r="B17" s="112" t="e">
        <f ca="1">IF(VLOOKUP($A$2,Table1[[Practice no.]:[ 1 C02]],19,FALSE)="N/A","",VLOOKUP(VLOOKUP($A$2,Table1[[Practice no.]:[ 1 C02]],19,FALSE),List!$A$2:$B$3,2,FALSE))</f>
        <v>#VALUE!</v>
      </c>
      <c r="C17" s="112" t="e">
        <f ca="1">IF(VLOOKUP($A$2,Table1[[Practice no.]:[2 Res]],20,FALSE)="N/A","",VLOOKUP(VLOOKUP($A$2,Table1[[Practice no.]:[2 Res]],20,FALSE),List!$A$2:$B$3,2,FALSE))</f>
        <v>#VALUE!</v>
      </c>
      <c r="D17" s="112" t="e">
        <f ca="1">IF(VLOOKUP($A$2,Table1[[Practice no.]:[3 W&amp;L]],21,FALSE)="N/A","",VLOOKUP(VLOOKUP($A$2,Table1[[Practice no.]:[3 W&amp;L]],21,FALSE),List!$A$2:$B$3,2,FALSE))</f>
        <v>#VALUE!</v>
      </c>
      <c r="E17" s="112" t="e">
        <f ca="1">IF(VLOOKUP($A$2,Table1[[Practice no.]:[4 
Pol]],22,FALSE)="N/A","",VLOOKUP(VLOOKUP($A$2,Table1[[Practice no.]:[4 
Pol]],22,FALSE),List!$A$2:$B$3,2,FALSE))</f>
        <v>#VALUE!</v>
      </c>
      <c r="F17" s="112" t="e">
        <f ca="1">IF(VLOOKUP($A$2,Table1[[Practice no.]:[5 QoL]],23,FALSE)="N/A","",VLOOKUP(VLOOKUP($A$2,Table1[[Practice no.]:[5 QoL]],23,FALSE),List!$A$2:$B$3,2,FALSE))</f>
        <v>#VALUE!</v>
      </c>
      <c r="G17" s="112" t="e">
        <f ca="1">IF(VLOOKUP($A$2,Table1[[Practice no.]:[6 
Bio]],24,FALSE)="N/A","",VLOOKUP(VLOOKUP($A$2,Table1[[Practice no.]:[6 
Bio]],24,FALSE),List!$A$2:$B$3,2,FALSE))</f>
        <v>#VALUE!</v>
      </c>
      <c r="H17" s="112" t="e">
        <f ca="1">IF(VLOOKUP($A$2,Table1[[Practice no.]:[7 
Dis]],25,FALSE)="N/A","",VLOOKUP(VLOOKUP($A$2,Table1[[Practice no.]:[7 
Dis]],25,FALSE),List!$A$2:$B$3,2,FALSE))</f>
        <v>#VALUE!</v>
      </c>
      <c r="I17" s="112" t="e">
        <f ca="1">IF(VLOOKUP($A$2,Table1[[Practice no.]:[8 
Mat]],26,FALSE)="N/A","",VLOOKUP(VLOOKUP($A$2,Table1[[Practice no.]:[8 
Mat]],26,FALSE),List!$A$2:$B$3,2,FALSE))</f>
        <v>#VALUE!</v>
      </c>
      <c r="J17" s="112" t="e">
        <f ca="1">IF(VLOOKUP($A$2,Table1[[Practice no.]:[9 
Inc]],27,FALSE)="N/A","",VLOOKUP(VLOOKUP($A$2,Table1[[Practice no.]:[9 
Inc]],27,FALSE),List!$A$2:$B$3,2,FALSE))</f>
        <v>#VALUE!</v>
      </c>
      <c r="K17" s="112" t="e">
        <f ca="1">IF(VLOOKUP($A$2,Table1[[Practice no.]:[10 Con]],28,FALSE)="N/A","",VLOOKUP(VLOOKUP($A$2,Table1[[Practice no.]:[10 Con]],28,FALSE),List!$A$2:$B$3,2,FALSE))</f>
        <v>#VALUE!</v>
      </c>
      <c r="L17" s="112" t="e">
        <f ca="1">IF(VLOOKUP($A$2,Table1[[Practice no.]:[11 Saf]],29,FALSE)="N/A","",VLOOKUP(VLOOKUP($A$2,Table1[[Practice no.]:[11 Saf]],29,FALSE),List!$A$2:$B$3,2,FALSE))</f>
        <v>#VALUE!</v>
      </c>
      <c r="M17" s="112" t="e">
        <f ca="1">IF(VLOOKUP($A$2,Table1[[Practice no.]:[12 Aff]],30,FALSE)="N/A","",VLOOKUP(VLOOKUP($A$2,Table1[[Practice no.]:[12 Aff]],30,FALSE),List!$A$2:$B$3,2,FALSE))</f>
        <v>#VALUE!</v>
      </c>
      <c r="N17" s="138"/>
    </row>
    <row r="18" spans="1:14" ht="248.1" customHeight="1">
      <c r="A18" s="278" t="s">
        <v>516</v>
      </c>
      <c r="B18" s="298" t="s">
        <v>1223</v>
      </c>
      <c r="C18" s="299"/>
      <c r="D18" s="299"/>
      <c r="E18" s="299"/>
      <c r="F18" s="299"/>
      <c r="G18" s="299"/>
      <c r="H18" s="299"/>
      <c r="I18" s="299"/>
      <c r="J18" s="299"/>
      <c r="K18" s="299"/>
      <c r="L18" s="299"/>
      <c r="M18" s="300"/>
      <c r="N18" s="133"/>
    </row>
    <row r="19" spans="1:14" ht="218.85" customHeight="1" thickBot="1">
      <c r="A19" s="279"/>
      <c r="B19" s="301"/>
      <c r="C19" s="302"/>
      <c r="D19" s="302"/>
      <c r="E19" s="302"/>
      <c r="F19" s="302"/>
      <c r="G19" s="302"/>
      <c r="H19" s="302"/>
      <c r="I19" s="302"/>
      <c r="J19" s="302"/>
      <c r="K19" s="302"/>
      <c r="L19" s="302"/>
      <c r="M19" s="303"/>
      <c r="N19" s="133"/>
    </row>
    <row r="20" spans="1:14" ht="23.85" customHeight="1">
      <c r="A20" s="304" t="s">
        <v>518</v>
      </c>
      <c r="B20" s="405"/>
      <c r="C20" s="406"/>
      <c r="D20" s="406"/>
      <c r="E20" s="406"/>
      <c r="F20" s="406"/>
      <c r="G20" s="121"/>
      <c r="H20" s="121"/>
      <c r="I20" s="121"/>
      <c r="J20" s="121"/>
      <c r="K20" s="121"/>
      <c r="L20" s="121"/>
      <c r="M20" s="124"/>
      <c r="N20" s="134"/>
    </row>
    <row r="21" spans="1:14" ht="28.35" customHeight="1">
      <c r="A21" s="338"/>
      <c r="B21" s="336"/>
      <c r="C21" s="337"/>
      <c r="D21" s="337"/>
      <c r="E21" s="337"/>
      <c r="F21" s="337"/>
      <c r="G21" s="337"/>
      <c r="H21" s="337"/>
      <c r="I21" s="388"/>
      <c r="J21" s="388"/>
      <c r="K21" s="388"/>
      <c r="L21" s="388"/>
      <c r="M21" s="389"/>
      <c r="N21" s="127"/>
    </row>
    <row r="22" spans="1:14" ht="176.1" customHeight="1">
      <c r="A22" s="338"/>
      <c r="H22" s="119"/>
      <c r="J22" s="122"/>
      <c r="K22" s="116"/>
      <c r="L22" s="116"/>
      <c r="M22" s="117"/>
      <c r="N22" s="116"/>
    </row>
    <row r="23" spans="1:14" ht="36.75" customHeight="1">
      <c r="A23" s="338"/>
      <c r="B23" s="336"/>
      <c r="C23" s="337"/>
      <c r="D23" s="337"/>
      <c r="E23" s="337"/>
      <c r="F23" s="337"/>
      <c r="G23" s="337"/>
      <c r="H23" s="337"/>
      <c r="I23" s="337"/>
      <c r="J23" s="337"/>
      <c r="K23" s="337"/>
      <c r="L23" s="337"/>
      <c r="M23" s="123"/>
      <c r="N23" s="116"/>
    </row>
    <row r="24" spans="1:14">
      <c r="A24" s="338"/>
      <c r="B24" s="336"/>
      <c r="C24" s="337"/>
      <c r="D24" s="337"/>
      <c r="E24" s="337"/>
      <c r="F24" s="337"/>
      <c r="G24" s="119"/>
      <c r="H24" s="337"/>
      <c r="I24" s="337"/>
      <c r="J24" s="337"/>
      <c r="K24" s="337"/>
      <c r="L24" s="337"/>
      <c r="M24" s="343"/>
      <c r="N24" s="116"/>
    </row>
    <row r="25" spans="1:14" ht="14.1" thickBot="1">
      <c r="A25" s="305"/>
      <c r="B25" s="339"/>
      <c r="C25" s="340"/>
      <c r="D25" s="340"/>
      <c r="E25" s="340"/>
      <c r="F25" s="340"/>
      <c r="G25" s="340"/>
      <c r="H25" s="340"/>
      <c r="I25" s="340"/>
      <c r="J25" s="340"/>
      <c r="K25" s="340"/>
      <c r="L25" s="340"/>
      <c r="M25" s="176"/>
      <c r="N25" s="119"/>
    </row>
    <row r="26" spans="1:14" ht="8.85" customHeight="1" thickBot="1">
      <c r="A26" s="278" t="s">
        <v>57</v>
      </c>
      <c r="B26" s="295"/>
      <c r="C26" s="296"/>
      <c r="D26" s="296"/>
      <c r="E26" s="296"/>
      <c r="F26" s="296"/>
      <c r="G26" s="296"/>
      <c r="H26" s="296"/>
      <c r="I26" s="296"/>
      <c r="J26" s="296"/>
      <c r="K26" s="296"/>
      <c r="L26" s="296"/>
      <c r="M26" s="297"/>
      <c r="N26" s="125"/>
    </row>
    <row r="27" spans="1:14" ht="32.1" customHeight="1" thickBot="1">
      <c r="A27" s="294"/>
      <c r="C27" s="286" t="s">
        <v>42</v>
      </c>
      <c r="D27" s="287"/>
      <c r="E27" s="105" t="e">
        <f ca="1">IF(VLOOKUP($A$2,Table1[[Practice no.]:[1]],31,FALSE)="N/A","",VLOOKUP($A$2,Table1[[Practice no.]:[1]],31,FALSE))</f>
        <v>#VALUE!</v>
      </c>
      <c r="F27" s="286" t="s">
        <v>520</v>
      </c>
      <c r="G27" s="287"/>
      <c r="H27" s="105" t="e">
        <f ca="1">IF(VLOOKUP($A$2,Table1[[Practice no.]:[7]],37,FALSE)="N/A","",VLOOKUP($A$2,Table1[[Practice no.]:[7]],37,FALSE))</f>
        <v>#VALUE!</v>
      </c>
      <c r="M27" s="107"/>
    </row>
    <row r="28" spans="1:14" ht="32.1" customHeight="1" thickBot="1">
      <c r="A28" s="294"/>
      <c r="C28" s="286" t="s">
        <v>44</v>
      </c>
      <c r="D28" s="287"/>
      <c r="E28" s="105" t="e">
        <f ca="1">IF(VLOOKUP($A$2,Table1[[Practice no.]:[2]],32,FALSE)="N/A","",VLOOKUP($A$2,Table1[[Practice no.]:[2]],32,FALSE))</f>
        <v>#VALUE!</v>
      </c>
      <c r="F28" s="286" t="s">
        <v>45</v>
      </c>
      <c r="G28" s="287"/>
      <c r="H28" s="105" t="e">
        <f ca="1">IF(VLOOKUP($A$2,Table1[[Practice no.]:[8]],38,FALSE)="N/A","",VLOOKUP($A$2,Table1[[Practice no.]:[8]],38,FALSE))</f>
        <v>#VALUE!</v>
      </c>
      <c r="M28" s="107"/>
    </row>
    <row r="29" spans="1:14" ht="32.1" customHeight="1" thickBot="1">
      <c r="A29" s="294"/>
      <c r="C29" s="286" t="s">
        <v>46</v>
      </c>
      <c r="D29" s="287"/>
      <c r="E29" s="105" t="e">
        <f ca="1">IF(VLOOKUP($A$2,Table1[[Practice no.]:[3]],33,FALSE)="N/A","",VLOOKUP($A$2,Table1[[Practice no.]:[3]],33,FALSE))</f>
        <v>#VALUE!</v>
      </c>
      <c r="F29" s="286" t="s">
        <v>47</v>
      </c>
      <c r="G29" s="287"/>
      <c r="H29" s="105" t="e">
        <f ca="1">IF(VLOOKUP($A$2,Table1[[Practice no.]:[9]],39,FALSE)="N/A","",VLOOKUP($A$2,Table1[[Practice no.]:[9]],39,FALSE))</f>
        <v>#VALUE!</v>
      </c>
      <c r="M29" s="107"/>
    </row>
    <row r="30" spans="1:14" ht="32.1" customHeight="1" thickBot="1">
      <c r="A30" s="294"/>
      <c r="C30" s="286" t="s">
        <v>48</v>
      </c>
      <c r="D30" s="287"/>
      <c r="E30" s="105" t="e">
        <f ca="1">IF(VLOOKUP($A$2,Table1[[Practice no.]:[4]],34,FALSE)="N/A","",VLOOKUP($A$2,Table1[[Practice no.]:[4]],34,FALSE))</f>
        <v>#VALUE!</v>
      </c>
      <c r="F30" s="286" t="s">
        <v>49</v>
      </c>
      <c r="G30" s="287"/>
      <c r="H30" s="105" t="e">
        <f ca="1">IF(VLOOKUP($A$2,Table1[[Practice no.]:[10]],40,FALSE)="N/A","",VLOOKUP($A$2,Table1[[Practice no.]:[10]],40,FALSE))</f>
        <v>#VALUE!</v>
      </c>
      <c r="M30" s="107"/>
    </row>
    <row r="31" spans="1:14" ht="32.1" customHeight="1" thickBot="1">
      <c r="A31" s="294"/>
      <c r="C31" s="286" t="s">
        <v>50</v>
      </c>
      <c r="D31" s="287"/>
      <c r="E31" s="105" t="e">
        <f ca="1">IF(VLOOKUP($A$2,Table1[[Practice no.]:[5]],35,FALSE)="N/A","",VLOOKUP($A$2,Table1[[Practice no.]:[5]],35,FALSE))</f>
        <v>#VALUE!</v>
      </c>
      <c r="F31" s="286" t="s">
        <v>51</v>
      </c>
      <c r="G31" s="287"/>
      <c r="H31" s="105" t="e">
        <f ca="1">IF(VLOOKUP($A$2,Table1[[Practice no.]:[11]],41,FALSE)="N/A","",VLOOKUP($A$2,Table1[[Practice no.]:[11]],41,FALSE))</f>
        <v>#VALUE!</v>
      </c>
      <c r="M31" s="107"/>
    </row>
    <row r="32" spans="1:14" ht="32.1" customHeight="1" thickBot="1">
      <c r="A32" s="294"/>
      <c r="C32" s="286" t="s">
        <v>52</v>
      </c>
      <c r="D32" s="287"/>
      <c r="E32" s="105" t="e">
        <f ca="1">IF(VLOOKUP($A$2,Table1[[Practice no.]:[6]],36,FALSE)="N/A","",VLOOKUP($A$2,Table1[[Practice no.]:[6]],36,FALSE))</f>
        <v>#VALUE!</v>
      </c>
      <c r="F32" s="286" t="s">
        <v>53</v>
      </c>
      <c r="G32" s="287"/>
      <c r="H32" s="105" t="e">
        <f ca="1">IF(VLOOKUP($A$2,Table1[[Practice no.]:[12]],42,FALSE)="N/A","",VLOOKUP($A$2,Table1[[Practice no.]:[12]],42,FALSE))</f>
        <v>#VALUE!</v>
      </c>
      <c r="M32" s="107"/>
    </row>
    <row r="33" spans="1:14" ht="14.1" thickBot="1">
      <c r="A33" s="279"/>
      <c r="B33" s="288"/>
      <c r="C33" s="289"/>
      <c r="D33" s="289"/>
      <c r="E33" s="289"/>
      <c r="F33" s="289"/>
      <c r="G33" s="289"/>
      <c r="H33" s="289"/>
      <c r="I33" s="289"/>
      <c r="J33" s="289"/>
      <c r="K33" s="289"/>
      <c r="L33" s="289"/>
      <c r="M33" s="290"/>
      <c r="N33" s="125"/>
    </row>
    <row r="34" spans="1:14" ht="252.75" customHeight="1" thickBot="1">
      <c r="A34" s="92" t="s">
        <v>521</v>
      </c>
      <c r="B34" s="291" t="s">
        <v>1221</v>
      </c>
      <c r="C34" s="292"/>
      <c r="D34" s="292"/>
      <c r="E34" s="292"/>
      <c r="F34" s="292"/>
      <c r="G34" s="292"/>
      <c r="H34" s="292"/>
      <c r="I34" s="292"/>
      <c r="J34" s="292"/>
      <c r="K34" s="292"/>
      <c r="L34" s="292"/>
      <c r="M34" s="293"/>
      <c r="N34" s="122"/>
    </row>
    <row r="35" spans="1:14" ht="80.849999999999994" customHeight="1">
      <c r="A35" s="278" t="s">
        <v>523</v>
      </c>
      <c r="B35" s="394" t="s">
        <v>1216</v>
      </c>
      <c r="C35" s="362"/>
      <c r="D35" s="362"/>
      <c r="E35" s="362"/>
      <c r="F35" s="362"/>
      <c r="G35" s="362"/>
      <c r="H35" s="362"/>
      <c r="I35" s="362"/>
      <c r="J35" s="362"/>
      <c r="K35" s="362"/>
      <c r="L35" s="362"/>
      <c r="M35" s="363"/>
      <c r="N35" s="133"/>
    </row>
    <row r="36" spans="1:14" ht="224.85" customHeight="1" thickBot="1">
      <c r="A36" s="279"/>
      <c r="B36" s="364"/>
      <c r="C36" s="365"/>
      <c r="D36" s="365"/>
      <c r="E36" s="365"/>
      <c r="F36" s="365"/>
      <c r="G36" s="365"/>
      <c r="H36" s="365"/>
      <c r="I36" s="365"/>
      <c r="J36" s="365"/>
      <c r="K36" s="365"/>
      <c r="L36" s="365"/>
      <c r="M36" s="366"/>
      <c r="N36" s="133"/>
    </row>
  </sheetData>
  <sheetProtection sheet="1" objects="1" scenarios="1"/>
  <mergeCells count="51">
    <mergeCell ref="B2:M2"/>
    <mergeCell ref="O2:Q2"/>
    <mergeCell ref="S2:U2"/>
    <mergeCell ref="B3:M3"/>
    <mergeCell ref="A4:A14"/>
    <mergeCell ref="B4:M4"/>
    <mergeCell ref="C5:D6"/>
    <mergeCell ref="C7:D8"/>
    <mergeCell ref="F7:G7"/>
    <mergeCell ref="F8:G8"/>
    <mergeCell ref="C9:D10"/>
    <mergeCell ref="G9:H9"/>
    <mergeCell ref="G10:H10"/>
    <mergeCell ref="C11:D12"/>
    <mergeCell ref="F11:G11"/>
    <mergeCell ref="H11:I11"/>
    <mergeCell ref="F12:G12"/>
    <mergeCell ref="H12:I12"/>
    <mergeCell ref="A20:A25"/>
    <mergeCell ref="B20:F20"/>
    <mergeCell ref="B21:G21"/>
    <mergeCell ref="H21:M21"/>
    <mergeCell ref="B23:G23"/>
    <mergeCell ref="B13:M13"/>
    <mergeCell ref="B14:M14"/>
    <mergeCell ref="A15:A17"/>
    <mergeCell ref="A18:A19"/>
    <mergeCell ref="B18:M19"/>
    <mergeCell ref="H23:L23"/>
    <mergeCell ref="B24:F24"/>
    <mergeCell ref="H24:M24"/>
    <mergeCell ref="B25:G25"/>
    <mergeCell ref="H25:L25"/>
    <mergeCell ref="C32:D32"/>
    <mergeCell ref="F32:G32"/>
    <mergeCell ref="C30:D30"/>
    <mergeCell ref="F30:G30"/>
    <mergeCell ref="B33:M33"/>
    <mergeCell ref="B34:M34"/>
    <mergeCell ref="A35:A36"/>
    <mergeCell ref="B35:M36"/>
    <mergeCell ref="A26:A33"/>
    <mergeCell ref="C31:D31"/>
    <mergeCell ref="F31:G31"/>
    <mergeCell ref="B26:M26"/>
    <mergeCell ref="C27:D27"/>
    <mergeCell ref="F27:G27"/>
    <mergeCell ref="C28:D28"/>
    <mergeCell ref="F28:G28"/>
    <mergeCell ref="C29:D29"/>
    <mergeCell ref="F29:G29"/>
  </mergeCells>
  <pageMargins left="0.7" right="0.7" top="0.75" bottom="0.75" header="0.3" footer="0.3"/>
  <headerFooter>
    <oddFooter>&amp;C_x000D_&amp;1#&amp;"Calibri"&amp;8&amp;K000000 INTERNAL. This information is accessible to ADB Management and staff. It may be shared outside ADB with appropriate permission.</oddFooter>
  </headerFooter>
</worksheet>
</file>

<file path=xl/worksheets/sheet1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B51A0FD-B904-438B-B205-E36EB5648436}">
  <sheetPr codeName="Sheet134"/>
  <dimension ref="A1:U36"/>
  <sheetViews>
    <sheetView zoomScale="55" zoomScaleNormal="55" workbookViewId="0">
      <pane ySplit="2" topLeftCell="A30" activePane="bottomLeft" state="frozen"/>
      <selection pane="bottomLeft" activeCell="A2" sqref="A2"/>
      <selection activeCell="A2" sqref="A2"/>
    </sheetView>
  </sheetViews>
  <sheetFormatPr defaultColWidth="8.85546875" defaultRowHeight="12.95"/>
  <cols>
    <col min="1" max="1" width="15.28515625" style="106" customWidth="1"/>
    <col min="2" max="13" width="11.85546875" style="106" customWidth="1"/>
    <col min="14" max="14" width="5.140625" style="106" customWidth="1"/>
    <col min="15" max="16" width="8.85546875" style="106"/>
    <col min="17" max="17" width="8.85546875" style="106" customWidth="1"/>
    <col min="18" max="18" width="2.28515625" style="106" customWidth="1"/>
    <col min="19" max="16384" width="8.85546875" style="106"/>
  </cols>
  <sheetData>
    <row r="1" spans="1:21" ht="14.1" thickBot="1"/>
    <row r="2" spans="1:21" ht="32.1" customHeight="1" thickBot="1">
      <c r="A2" s="89" t="e" cm="1">
        <f t="array" aca="1" ref="A2" ca="1">MID(CELL("filename",A2),FIND("]",CELL("filename",A2))+1,255)</f>
        <v>#VALUE!</v>
      </c>
      <c r="B2" s="318" t="e">
        <f ca="1">IF(VLOOKUP(A2,'Raw Data'!C6:D154,2,FALSE)="","",VLOOKUP(A2,'Raw Data'!C6:D154,2,FALSE))</f>
        <v>#VALUE!</v>
      </c>
      <c r="C2" s="319"/>
      <c r="D2" s="319"/>
      <c r="E2" s="319"/>
      <c r="F2" s="319"/>
      <c r="G2" s="319"/>
      <c r="H2" s="319"/>
      <c r="I2" s="319"/>
      <c r="J2" s="319"/>
      <c r="K2" s="319"/>
      <c r="L2" s="319"/>
      <c r="M2" s="320"/>
      <c r="N2" s="136"/>
      <c r="O2" s="386" t="str">
        <f>HYPERLINK("#'National level'!A15","Back to National level sheet")</f>
        <v>Back to National level sheet</v>
      </c>
      <c r="P2" s="321"/>
      <c r="Q2" s="321"/>
      <c r="S2" s="387" t="str">
        <f>HYPERLINK("#'Project level'!A21","Back to Project level sheet")</f>
        <v>Back to Project level sheet</v>
      </c>
      <c r="T2" s="387"/>
      <c r="U2" s="387"/>
    </row>
    <row r="3" spans="1:21" ht="218.85" customHeight="1" thickBot="1">
      <c r="A3" s="90" t="s">
        <v>500</v>
      </c>
      <c r="B3" s="323" t="s">
        <v>1224</v>
      </c>
      <c r="C3" s="324"/>
      <c r="D3" s="324"/>
      <c r="E3" s="324"/>
      <c r="F3" s="324"/>
      <c r="G3" s="324"/>
      <c r="H3" s="324"/>
      <c r="I3" s="324"/>
      <c r="J3" s="324"/>
      <c r="K3" s="324"/>
      <c r="L3" s="324"/>
      <c r="M3" s="325"/>
      <c r="N3" s="122"/>
    </row>
    <row r="4" spans="1:21" ht="14.1" thickBot="1">
      <c r="A4" s="278" t="s">
        <v>502</v>
      </c>
      <c r="B4" s="295"/>
      <c r="C4" s="296"/>
      <c r="D4" s="296"/>
      <c r="E4" s="296"/>
      <c r="F4" s="296"/>
      <c r="G4" s="296"/>
      <c r="H4" s="296"/>
      <c r="I4" s="296"/>
      <c r="J4" s="296"/>
      <c r="K4" s="296"/>
      <c r="L4" s="296"/>
      <c r="M4" s="297"/>
      <c r="N4" s="125"/>
    </row>
    <row r="5" spans="1:21" ht="26.85" customHeight="1" thickBot="1">
      <c r="A5" s="294"/>
      <c r="C5" s="326" t="s">
        <v>77</v>
      </c>
      <c r="D5" s="327"/>
      <c r="E5" s="93" t="s">
        <v>78</v>
      </c>
      <c r="F5" s="93" t="s">
        <v>79</v>
      </c>
      <c r="G5" s="93" t="s">
        <v>80</v>
      </c>
      <c r="H5" s="93" t="s">
        <v>81</v>
      </c>
      <c r="I5" s="93" t="s">
        <v>82</v>
      </c>
      <c r="M5" s="107"/>
    </row>
    <row r="6" spans="1:21" ht="15" thickBot="1">
      <c r="A6" s="294"/>
      <c r="C6" s="328"/>
      <c r="D6" s="329"/>
      <c r="E6" s="94" t="e">
        <f ca="1">IF(VLOOKUP($A$2,Table1[[Practice no.]:[Mt]],3,FALSE)="N/A","",VLOOKUP($A$2,Table1[[Practice no.]:[Mt]],3,FALSE))</f>
        <v>#VALUE!</v>
      </c>
      <c r="F6" s="94" t="e">
        <f ca="1">IF(VLOOKUP($A$2,Table1[[Practice no.]:[F]],4,FALSE)="N/A","",VLOOKUP($A$2,Table1[[Practice no.]:[F]],4,FALSE))</f>
        <v>#VALUE!</v>
      </c>
      <c r="G6" s="94" t="e">
        <f ca="1">IF(VLOOKUP($A$2,Table1[[Practice no.]:[A]],5,FALSE)="N/A","",VLOOKUP($A$2,Table1[[Practice no.]:[A]],5,FALSE))</f>
        <v>#VALUE!</v>
      </c>
      <c r="H6" s="94" t="e">
        <f ca="1">IF(VLOOKUP($A$2,Table1[[Practice no.]:[T]],6,FALSE)="N/A","",VLOOKUP($A$2,Table1[[Practice no.]:[T]],6,FALSE))</f>
        <v>#VALUE!</v>
      </c>
      <c r="I6" s="94" t="e">
        <f ca="1">IF(VLOOKUP($A$2,Table1[[Practice no.]:[PI]],7,FALSE)="N/A","",VLOOKUP($A$2,Table1[[Practice no.]:[PI]],7,FALSE))</f>
        <v>#VALUE!</v>
      </c>
      <c r="M6" s="107"/>
    </row>
    <row r="7" spans="1:21" ht="26.85" customHeight="1" thickBot="1">
      <c r="A7" s="294"/>
      <c r="C7" s="326" t="s">
        <v>83</v>
      </c>
      <c r="D7" s="327"/>
      <c r="E7" s="95" t="s">
        <v>84</v>
      </c>
      <c r="F7" s="330" t="s">
        <v>85</v>
      </c>
      <c r="G7" s="331"/>
      <c r="H7" s="95" t="s">
        <v>86</v>
      </c>
      <c r="I7" s="95" t="s">
        <v>87</v>
      </c>
      <c r="M7" s="107"/>
    </row>
    <row r="8" spans="1:21" ht="15" thickBot="1">
      <c r="A8" s="294"/>
      <c r="C8" s="328"/>
      <c r="D8" s="329"/>
      <c r="E8" s="94" t="e">
        <f ca="1">IF(VLOOKUP($A$2,Table1[[Practice no.]:[LR]],8,FALSE)="N/A","",VLOOKUP(A$2,Table1[[Practice no.]:[LR]],8,FALSE))</f>
        <v>#VALUE!</v>
      </c>
      <c r="F8" s="311" t="e">
        <f ca="1">IF(VLOOKUP($A$2,Table1[[Practice no.]:[PH]],9,FALSE)="N/A","",VLOOKUP($A$2,Table1[[Practice no.]:[PH]],9,FALSE))</f>
        <v>#VALUE!</v>
      </c>
      <c r="G8" s="312"/>
      <c r="H8" s="94" t="e">
        <f ca="1">IF(VLOOKUP($A$2,Table1[[Practice no.]:[EH]],10,FALSE)="N/A","",VLOOKUP($A$2,Table1[[Practice no.]:[EH]],10,FALSE))</f>
        <v>#VALUE!</v>
      </c>
      <c r="I8" s="94" t="e">
        <f ca="1">IF(VLOOKUP($A$2,Table1[[Practice no.]:[UR]],11,FALSE)="N/A","",VLOOKUP($A$2,Table1[[Practice no.]:[UR]],11,FALSE))</f>
        <v>#VALUE!</v>
      </c>
      <c r="M8" s="107"/>
    </row>
    <row r="9" spans="1:21" ht="26.85" customHeight="1" thickBot="1">
      <c r="A9" s="294"/>
      <c r="C9" s="332" t="s">
        <v>88</v>
      </c>
      <c r="D9" s="333"/>
      <c r="E9" s="95" t="s">
        <v>89</v>
      </c>
      <c r="F9" s="95" t="s">
        <v>90</v>
      </c>
      <c r="G9" s="330" t="s">
        <v>91</v>
      </c>
      <c r="H9" s="331"/>
      <c r="I9" s="95" t="s">
        <v>92</v>
      </c>
      <c r="M9" s="107"/>
    </row>
    <row r="10" spans="1:21" ht="15" thickBot="1">
      <c r="A10" s="294"/>
      <c r="C10" s="334"/>
      <c r="D10" s="335"/>
      <c r="E10" s="94" t="e">
        <f ca="1">IF(VLOOKUP($A$2,Table1[[Practice no.]:[P]],12,FALSE)="N/A","",VLOOKUP($A$2,Table1[[Practice no.]:[P]],12,FALSE))</f>
        <v>#VALUE!</v>
      </c>
      <c r="F10" s="94" t="e">
        <f ca="1">IF(VLOOKUP($A$2,Table1[[Practice no.]:[D]],13,FALSE)="N/A","",VLOOKUP($A$2,Table1[[Practice no.]:[D]],13,FALSE))</f>
        <v>#VALUE!</v>
      </c>
      <c r="G10" s="313" t="e">
        <f ca="1">IF(VLOOKUP($A$2,Table1[[Practice no.]:[C]],14,FALSE)="N/A","",VLOOKUP($A$2,Table1[[Practice no.]:[C]],14,FALSE))</f>
        <v>#VALUE!</v>
      </c>
      <c r="H10" s="314"/>
      <c r="I10" s="96" t="e">
        <f ca="1">IF(VLOOKUP($A$2,Table1[[Practice no.]:[M]],15,FALSE)="N/A","",VLOOKUP($A$2,Table1[[Practice no.]:[M]],15,FALSE))</f>
        <v>#VALUE!</v>
      </c>
      <c r="M10" s="107"/>
    </row>
    <row r="11" spans="1:21" ht="14.1" customHeight="1" thickBot="1">
      <c r="A11" s="294"/>
      <c r="C11" s="332" t="s">
        <v>93</v>
      </c>
      <c r="D11" s="333"/>
      <c r="E11" s="95" t="s">
        <v>94</v>
      </c>
      <c r="F11" s="330" t="s">
        <v>95</v>
      </c>
      <c r="G11" s="331"/>
      <c r="H11" s="330" t="s">
        <v>96</v>
      </c>
      <c r="I11" s="331"/>
      <c r="M11" s="107"/>
    </row>
    <row r="12" spans="1:21" ht="15" thickBot="1">
      <c r="A12" s="294"/>
      <c r="C12" s="334"/>
      <c r="D12" s="335"/>
      <c r="E12" s="94" t="e">
        <f ca="1">IF(VLOOKUP($A$2,Table1[[Practice no.]:[In]],16,FALSE)="N/A","",VLOOKUP($A$2,Table1[[Practice no.]:[In]],16,FALSE))</f>
        <v>#VALUE!</v>
      </c>
      <c r="F12" s="311" t="e">
        <f ca="1">IF(VLOOKUP($A$2,Table1[[Practice no.]:[Pr]],17,FALSE)="N/A","",VLOOKUP($A$2,Table1[[Practice no.]:[Pr]],17,FALSE))</f>
        <v>#VALUE!</v>
      </c>
      <c r="G12" s="312"/>
      <c r="H12" s="313" t="e">
        <f ca="1">IF(VLOOKUP($A$2,Table1[[Practice no.]:[Tr]],18,FALSE)="N/A","",VLOOKUP($A$2,Table1[[Practice no.]:[Tr]],18,FALSE))</f>
        <v>#VALUE!</v>
      </c>
      <c r="I12" s="314"/>
      <c r="M12" s="107"/>
    </row>
    <row r="13" spans="1:21">
      <c r="A13" s="294"/>
      <c r="B13" s="315"/>
      <c r="C13" s="316"/>
      <c r="D13" s="316"/>
      <c r="E13" s="316"/>
      <c r="F13" s="316"/>
      <c r="G13" s="316"/>
      <c r="H13" s="316"/>
      <c r="I13" s="316"/>
      <c r="J13" s="316"/>
      <c r="K13" s="316"/>
      <c r="L13" s="316"/>
      <c r="M13" s="317"/>
      <c r="N13" s="125"/>
    </row>
    <row r="14" spans="1:21" ht="14.1" thickBot="1">
      <c r="A14" s="279"/>
      <c r="B14" s="288"/>
      <c r="C14" s="289"/>
      <c r="D14" s="289"/>
      <c r="E14" s="289"/>
      <c r="F14" s="289"/>
      <c r="G14" s="289"/>
      <c r="H14" s="289"/>
      <c r="I14" s="289"/>
      <c r="J14" s="289"/>
      <c r="K14" s="289"/>
      <c r="L14" s="289"/>
      <c r="M14" s="290"/>
      <c r="N14" s="125"/>
    </row>
    <row r="15" spans="1:21">
      <c r="A15" s="278" t="s">
        <v>503</v>
      </c>
      <c r="B15" s="97">
        <v>1</v>
      </c>
      <c r="C15" s="97">
        <v>2</v>
      </c>
      <c r="D15" s="97">
        <v>3</v>
      </c>
      <c r="E15" s="98">
        <v>4</v>
      </c>
      <c r="F15" s="98">
        <v>5</v>
      </c>
      <c r="G15" s="98">
        <v>6</v>
      </c>
      <c r="H15" s="99">
        <v>7</v>
      </c>
      <c r="I15" s="99">
        <v>8</v>
      </c>
      <c r="J15" s="99">
        <v>9</v>
      </c>
      <c r="K15" s="100">
        <v>10</v>
      </c>
      <c r="L15" s="100">
        <v>11</v>
      </c>
      <c r="M15" s="100">
        <v>12</v>
      </c>
      <c r="N15" s="137"/>
    </row>
    <row r="16" spans="1:21" ht="17.100000000000001" thickBot="1">
      <c r="A16" s="294"/>
      <c r="B16" s="101" t="s">
        <v>504</v>
      </c>
      <c r="C16" s="101" t="s">
        <v>505</v>
      </c>
      <c r="D16" s="101" t="s">
        <v>506</v>
      </c>
      <c r="E16" s="102" t="s">
        <v>507</v>
      </c>
      <c r="F16" s="102" t="s">
        <v>508</v>
      </c>
      <c r="G16" s="102" t="s">
        <v>509</v>
      </c>
      <c r="H16" s="103" t="s">
        <v>510</v>
      </c>
      <c r="I16" s="103" t="s">
        <v>511</v>
      </c>
      <c r="J16" s="103" t="s">
        <v>512</v>
      </c>
      <c r="K16" s="104" t="s">
        <v>513</v>
      </c>
      <c r="L16" s="104" t="s">
        <v>514</v>
      </c>
      <c r="M16" s="104" t="s">
        <v>515</v>
      </c>
      <c r="N16" s="137"/>
    </row>
    <row r="17" spans="1:14" ht="23.1" customHeight="1" thickBot="1">
      <c r="A17" s="279"/>
      <c r="B17" s="112" t="e">
        <f ca="1">IF(VLOOKUP($A$2,Table1[[Practice no.]:[ 1 C02]],19,FALSE)="N/A","",VLOOKUP(VLOOKUP($A$2,Table1[[Practice no.]:[ 1 C02]],19,FALSE),List!$A$2:$B$3,2,FALSE))</f>
        <v>#VALUE!</v>
      </c>
      <c r="C17" s="112" t="e">
        <f ca="1">IF(VLOOKUP($A$2,Table1[[Practice no.]:[2 Res]],20,FALSE)="N/A","",VLOOKUP(VLOOKUP($A$2,Table1[[Practice no.]:[2 Res]],20,FALSE),List!$A$2:$B$3,2,FALSE))</f>
        <v>#VALUE!</v>
      </c>
      <c r="D17" s="112" t="e">
        <f ca="1">IF(VLOOKUP($A$2,Table1[[Practice no.]:[3 W&amp;L]],21,FALSE)="N/A","",VLOOKUP(VLOOKUP($A$2,Table1[[Practice no.]:[3 W&amp;L]],21,FALSE),List!$A$2:$B$3,2,FALSE))</f>
        <v>#VALUE!</v>
      </c>
      <c r="E17" s="112" t="e">
        <f ca="1">IF(VLOOKUP($A$2,Table1[[Practice no.]:[4 
Pol]],22,FALSE)="N/A","",VLOOKUP(VLOOKUP($A$2,Table1[[Practice no.]:[4 
Pol]],22,FALSE),List!$A$2:$B$3,2,FALSE))</f>
        <v>#VALUE!</v>
      </c>
      <c r="F17" s="112" t="e">
        <f ca="1">IF(VLOOKUP($A$2,Table1[[Practice no.]:[5 QoL]],23,FALSE)="N/A","",VLOOKUP(VLOOKUP($A$2,Table1[[Practice no.]:[5 QoL]],23,FALSE),List!$A$2:$B$3,2,FALSE))</f>
        <v>#VALUE!</v>
      </c>
      <c r="G17" s="112" t="e">
        <f ca="1">IF(VLOOKUP($A$2,Table1[[Practice no.]:[6 
Bio]],24,FALSE)="N/A","",VLOOKUP(VLOOKUP($A$2,Table1[[Practice no.]:[6 
Bio]],24,FALSE),List!$A$2:$B$3,2,FALSE))</f>
        <v>#VALUE!</v>
      </c>
      <c r="H17" s="112" t="e">
        <f ca="1">IF(VLOOKUP($A$2,Table1[[Practice no.]:[7 
Dis]],25,FALSE)="N/A","",VLOOKUP(VLOOKUP($A$2,Table1[[Practice no.]:[7 
Dis]],25,FALSE),List!$A$2:$B$3,2,FALSE))</f>
        <v>#VALUE!</v>
      </c>
      <c r="I17" s="112" t="e">
        <f ca="1">IF(VLOOKUP($A$2,Table1[[Practice no.]:[8 
Mat]],26,FALSE)="N/A","",VLOOKUP(VLOOKUP($A$2,Table1[[Practice no.]:[8 
Mat]],26,FALSE),List!$A$2:$B$3,2,FALSE))</f>
        <v>#VALUE!</v>
      </c>
      <c r="J17" s="112" t="e">
        <f ca="1">IF(VLOOKUP($A$2,Table1[[Practice no.]:[9 
Inc]],27,FALSE)="N/A","",VLOOKUP(VLOOKUP($A$2,Table1[[Practice no.]:[9 
Inc]],27,FALSE),List!$A$2:$B$3,2,FALSE))</f>
        <v>#VALUE!</v>
      </c>
      <c r="K17" s="112" t="e">
        <f ca="1">IF(VLOOKUP($A$2,Table1[[Practice no.]:[10 Con]],28,FALSE)="N/A","",VLOOKUP(VLOOKUP($A$2,Table1[[Practice no.]:[10 Con]],28,FALSE),List!$A$2:$B$3,2,FALSE))</f>
        <v>#VALUE!</v>
      </c>
      <c r="L17" s="112" t="e">
        <f ca="1">IF(VLOOKUP($A$2,Table1[[Practice no.]:[11 Saf]],29,FALSE)="N/A","",VLOOKUP(VLOOKUP($A$2,Table1[[Practice no.]:[11 Saf]],29,FALSE),List!$A$2:$B$3,2,FALSE))</f>
        <v>#VALUE!</v>
      </c>
      <c r="M17" s="112" t="e">
        <f ca="1">IF(VLOOKUP($A$2,Table1[[Practice no.]:[12 Aff]],30,FALSE)="N/A","",VLOOKUP(VLOOKUP($A$2,Table1[[Practice no.]:[12 Aff]],30,FALSE),List!$A$2:$B$3,2,FALSE))</f>
        <v>#VALUE!</v>
      </c>
      <c r="N17" s="138"/>
    </row>
    <row r="18" spans="1:14" ht="248.1" customHeight="1">
      <c r="A18" s="278" t="s">
        <v>516</v>
      </c>
      <c r="B18" s="298" t="s">
        <v>1225</v>
      </c>
      <c r="C18" s="299"/>
      <c r="D18" s="299"/>
      <c r="E18" s="299"/>
      <c r="F18" s="299"/>
      <c r="G18" s="299"/>
      <c r="H18" s="299"/>
      <c r="I18" s="299"/>
      <c r="J18" s="299"/>
      <c r="K18" s="299"/>
      <c r="L18" s="299"/>
      <c r="M18" s="300"/>
      <c r="N18" s="133"/>
    </row>
    <row r="19" spans="1:14" ht="218.85" customHeight="1" thickBot="1">
      <c r="A19" s="279"/>
      <c r="B19" s="301"/>
      <c r="C19" s="302"/>
      <c r="D19" s="302"/>
      <c r="E19" s="302"/>
      <c r="F19" s="302"/>
      <c r="G19" s="302"/>
      <c r="H19" s="302"/>
      <c r="I19" s="302"/>
      <c r="J19" s="302"/>
      <c r="K19" s="302"/>
      <c r="L19" s="302"/>
      <c r="M19" s="303"/>
      <c r="N19" s="133"/>
    </row>
    <row r="20" spans="1:14" ht="146.85" customHeight="1">
      <c r="A20" s="304" t="s">
        <v>518</v>
      </c>
      <c r="B20" s="405"/>
      <c r="C20" s="406"/>
      <c r="D20" s="406"/>
      <c r="E20" s="406"/>
      <c r="F20" s="406"/>
      <c r="G20" s="121"/>
      <c r="H20" s="121"/>
      <c r="I20" s="121"/>
      <c r="J20" s="121"/>
      <c r="K20" s="121"/>
      <c r="L20" s="121"/>
      <c r="M20" s="124"/>
      <c r="N20" s="134"/>
    </row>
    <row r="21" spans="1:14" ht="28.35" customHeight="1">
      <c r="A21" s="338"/>
      <c r="B21" s="336" t="s">
        <v>1226</v>
      </c>
      <c r="C21" s="337"/>
      <c r="D21" s="337"/>
      <c r="E21" s="337"/>
      <c r="F21" s="337"/>
      <c r="G21" s="337"/>
      <c r="H21" s="337" t="s">
        <v>1227</v>
      </c>
      <c r="I21" s="388"/>
      <c r="J21" s="388"/>
      <c r="K21" s="388"/>
      <c r="L21" s="388"/>
      <c r="M21" s="389"/>
      <c r="N21" s="127"/>
    </row>
    <row r="22" spans="1:14">
      <c r="A22" s="338"/>
      <c r="H22" s="119"/>
      <c r="J22" s="122"/>
      <c r="K22" s="116"/>
      <c r="L22" s="116"/>
      <c r="M22" s="117"/>
      <c r="N22" s="116"/>
    </row>
    <row r="23" spans="1:14">
      <c r="A23" s="338"/>
      <c r="B23" s="336"/>
      <c r="C23" s="337"/>
      <c r="D23" s="337"/>
      <c r="E23" s="337"/>
      <c r="F23" s="337"/>
      <c r="G23" s="337"/>
      <c r="H23" s="337"/>
      <c r="I23" s="337"/>
      <c r="J23" s="337"/>
      <c r="K23" s="337"/>
      <c r="L23" s="337"/>
      <c r="M23" s="123"/>
      <c r="N23" s="116"/>
    </row>
    <row r="24" spans="1:14">
      <c r="A24" s="338"/>
      <c r="B24" s="336"/>
      <c r="C24" s="337"/>
      <c r="D24" s="337"/>
      <c r="E24" s="337"/>
      <c r="F24" s="337"/>
      <c r="G24" s="119"/>
      <c r="H24" s="337"/>
      <c r="I24" s="337"/>
      <c r="J24" s="337"/>
      <c r="K24" s="337"/>
      <c r="L24" s="337"/>
      <c r="M24" s="343"/>
      <c r="N24" s="116"/>
    </row>
    <row r="25" spans="1:14" ht="14.1" thickBot="1">
      <c r="A25" s="305"/>
      <c r="B25" s="339"/>
      <c r="C25" s="340"/>
      <c r="D25" s="340"/>
      <c r="E25" s="340"/>
      <c r="F25" s="340"/>
      <c r="G25" s="340"/>
      <c r="H25" s="340"/>
      <c r="I25" s="340"/>
      <c r="J25" s="340"/>
      <c r="K25" s="340"/>
      <c r="L25" s="340"/>
      <c r="M25" s="176"/>
      <c r="N25" s="119"/>
    </row>
    <row r="26" spans="1:14" ht="8.85" customHeight="1" thickBot="1">
      <c r="A26" s="278" t="s">
        <v>57</v>
      </c>
      <c r="B26" s="295"/>
      <c r="C26" s="296"/>
      <c r="D26" s="296"/>
      <c r="E26" s="296"/>
      <c r="F26" s="296"/>
      <c r="G26" s="296"/>
      <c r="H26" s="296"/>
      <c r="I26" s="296"/>
      <c r="J26" s="296"/>
      <c r="K26" s="296"/>
      <c r="L26" s="296"/>
      <c r="M26" s="297"/>
      <c r="N26" s="125"/>
    </row>
    <row r="27" spans="1:14" ht="32.1" customHeight="1" thickBot="1">
      <c r="A27" s="294"/>
      <c r="C27" s="286" t="s">
        <v>42</v>
      </c>
      <c r="D27" s="287"/>
      <c r="E27" s="105" t="e">
        <f ca="1">IF(VLOOKUP($A$2,Table1[[Practice no.]:[1]],31,FALSE)="N/A","",VLOOKUP($A$2,Table1[[Practice no.]:[1]],31,FALSE))</f>
        <v>#VALUE!</v>
      </c>
      <c r="F27" s="286" t="s">
        <v>520</v>
      </c>
      <c r="G27" s="287"/>
      <c r="H27" s="105" t="e">
        <f ca="1">IF(VLOOKUP($A$2,Table1[[Practice no.]:[7]],37,FALSE)="N/A","",VLOOKUP($A$2,Table1[[Practice no.]:[7]],37,FALSE))</f>
        <v>#VALUE!</v>
      </c>
      <c r="M27" s="107"/>
    </row>
    <row r="28" spans="1:14" ht="32.1" customHeight="1" thickBot="1">
      <c r="A28" s="294"/>
      <c r="C28" s="286" t="s">
        <v>44</v>
      </c>
      <c r="D28" s="287"/>
      <c r="E28" s="105" t="e">
        <f ca="1">IF(VLOOKUP($A$2,Table1[[Practice no.]:[2]],32,FALSE)="N/A","",VLOOKUP($A$2,Table1[[Practice no.]:[2]],32,FALSE))</f>
        <v>#VALUE!</v>
      </c>
      <c r="F28" s="286" t="s">
        <v>45</v>
      </c>
      <c r="G28" s="287"/>
      <c r="H28" s="105" t="e">
        <f ca="1">IF(VLOOKUP($A$2,Table1[[Practice no.]:[8]],38,FALSE)="N/A","",VLOOKUP($A$2,Table1[[Practice no.]:[8]],38,FALSE))</f>
        <v>#VALUE!</v>
      </c>
      <c r="M28" s="107"/>
    </row>
    <row r="29" spans="1:14" ht="32.1" customHeight="1" thickBot="1">
      <c r="A29" s="294"/>
      <c r="C29" s="286" t="s">
        <v>46</v>
      </c>
      <c r="D29" s="287"/>
      <c r="E29" s="105" t="e">
        <f ca="1">IF(VLOOKUP($A$2,Table1[[Practice no.]:[3]],33,FALSE)="N/A","",VLOOKUP($A$2,Table1[[Practice no.]:[3]],33,FALSE))</f>
        <v>#VALUE!</v>
      </c>
      <c r="F29" s="286" t="s">
        <v>47</v>
      </c>
      <c r="G29" s="287"/>
      <c r="H29" s="105" t="e">
        <f ca="1">IF(VLOOKUP($A$2,Table1[[Practice no.]:[9]],39,FALSE)="N/A","",VLOOKUP($A$2,Table1[[Practice no.]:[9]],39,FALSE))</f>
        <v>#VALUE!</v>
      </c>
      <c r="M29" s="107"/>
    </row>
    <row r="30" spans="1:14" ht="32.1" customHeight="1" thickBot="1">
      <c r="A30" s="294"/>
      <c r="C30" s="286" t="s">
        <v>48</v>
      </c>
      <c r="D30" s="287"/>
      <c r="E30" s="105" t="e">
        <f ca="1">IF(VLOOKUP($A$2,Table1[[Practice no.]:[4]],34,FALSE)="N/A","",VLOOKUP($A$2,Table1[[Practice no.]:[4]],34,FALSE))</f>
        <v>#VALUE!</v>
      </c>
      <c r="F30" s="286" t="s">
        <v>49</v>
      </c>
      <c r="G30" s="287"/>
      <c r="H30" s="105" t="e">
        <f ca="1">IF(VLOOKUP($A$2,Table1[[Practice no.]:[10]],40,FALSE)="N/A","",VLOOKUP($A$2,Table1[[Practice no.]:[10]],40,FALSE))</f>
        <v>#VALUE!</v>
      </c>
      <c r="M30" s="107"/>
    </row>
    <row r="31" spans="1:14" ht="32.1" customHeight="1" thickBot="1">
      <c r="A31" s="294"/>
      <c r="C31" s="286" t="s">
        <v>50</v>
      </c>
      <c r="D31" s="287"/>
      <c r="E31" s="105" t="e">
        <f ca="1">IF(VLOOKUP($A$2,Table1[[Practice no.]:[5]],35,FALSE)="N/A","",VLOOKUP($A$2,Table1[[Practice no.]:[5]],35,FALSE))</f>
        <v>#VALUE!</v>
      </c>
      <c r="F31" s="286" t="s">
        <v>51</v>
      </c>
      <c r="G31" s="287"/>
      <c r="H31" s="105" t="e">
        <f ca="1">IF(VLOOKUP($A$2,Table1[[Practice no.]:[11]],41,FALSE)="N/A","",VLOOKUP($A$2,Table1[[Practice no.]:[11]],41,FALSE))</f>
        <v>#VALUE!</v>
      </c>
      <c r="M31" s="107"/>
    </row>
    <row r="32" spans="1:14" ht="32.1" customHeight="1" thickBot="1">
      <c r="A32" s="294"/>
      <c r="C32" s="286" t="s">
        <v>52</v>
      </c>
      <c r="D32" s="287"/>
      <c r="E32" s="105" t="e">
        <f ca="1">IF(VLOOKUP($A$2,Table1[[Practice no.]:[6]],36,FALSE)="N/A","",VLOOKUP($A$2,Table1[[Practice no.]:[6]],36,FALSE))</f>
        <v>#VALUE!</v>
      </c>
      <c r="F32" s="286" t="s">
        <v>53</v>
      </c>
      <c r="G32" s="287"/>
      <c r="H32" s="105" t="e">
        <f ca="1">IF(VLOOKUP($A$2,Table1[[Practice no.]:[12]],42,FALSE)="N/A","",VLOOKUP($A$2,Table1[[Practice no.]:[12]],42,FALSE))</f>
        <v>#VALUE!</v>
      </c>
      <c r="M32" s="107"/>
    </row>
    <row r="33" spans="1:14" ht="14.1" thickBot="1">
      <c r="A33" s="279"/>
      <c r="B33" s="288"/>
      <c r="C33" s="289"/>
      <c r="D33" s="289"/>
      <c r="E33" s="289"/>
      <c r="F33" s="289"/>
      <c r="G33" s="289"/>
      <c r="H33" s="289"/>
      <c r="I33" s="289"/>
      <c r="J33" s="289"/>
      <c r="K33" s="289"/>
      <c r="L33" s="289"/>
      <c r="M33" s="290"/>
      <c r="N33" s="125"/>
    </row>
    <row r="34" spans="1:14" ht="252.75" customHeight="1" thickBot="1">
      <c r="A34" s="92" t="s">
        <v>521</v>
      </c>
      <c r="B34" s="291" t="s">
        <v>1228</v>
      </c>
      <c r="C34" s="292"/>
      <c r="D34" s="292"/>
      <c r="E34" s="292"/>
      <c r="F34" s="292"/>
      <c r="G34" s="292"/>
      <c r="H34" s="292"/>
      <c r="I34" s="292"/>
      <c r="J34" s="292"/>
      <c r="K34" s="292"/>
      <c r="L34" s="292"/>
      <c r="M34" s="293"/>
      <c r="N34" s="122"/>
    </row>
    <row r="35" spans="1:14" ht="80.849999999999994" customHeight="1">
      <c r="A35" s="278" t="s">
        <v>523</v>
      </c>
      <c r="B35" s="394" t="s">
        <v>1229</v>
      </c>
      <c r="C35" s="362"/>
      <c r="D35" s="362"/>
      <c r="E35" s="362"/>
      <c r="F35" s="362"/>
      <c r="G35" s="362"/>
      <c r="H35" s="362"/>
      <c r="I35" s="362"/>
      <c r="J35" s="362"/>
      <c r="K35" s="362"/>
      <c r="L35" s="362"/>
      <c r="M35" s="363"/>
      <c r="N35" s="133"/>
    </row>
    <row r="36" spans="1:14" ht="224.85" customHeight="1" thickBot="1">
      <c r="A36" s="279"/>
      <c r="B36" s="364"/>
      <c r="C36" s="365"/>
      <c r="D36" s="365"/>
      <c r="E36" s="365"/>
      <c r="F36" s="365"/>
      <c r="G36" s="365"/>
      <c r="H36" s="365"/>
      <c r="I36" s="365"/>
      <c r="J36" s="365"/>
      <c r="K36" s="365"/>
      <c r="L36" s="365"/>
      <c r="M36" s="366"/>
      <c r="N36" s="133"/>
    </row>
  </sheetData>
  <sheetProtection sheet="1" objects="1" scenarios="1"/>
  <mergeCells count="51">
    <mergeCell ref="B2:M2"/>
    <mergeCell ref="O2:Q2"/>
    <mergeCell ref="S2:U2"/>
    <mergeCell ref="B3:M3"/>
    <mergeCell ref="A4:A14"/>
    <mergeCell ref="B4:M4"/>
    <mergeCell ref="C5:D6"/>
    <mergeCell ref="C7:D8"/>
    <mergeCell ref="F7:G7"/>
    <mergeCell ref="F8:G8"/>
    <mergeCell ref="C9:D10"/>
    <mergeCell ref="G9:H9"/>
    <mergeCell ref="G10:H10"/>
    <mergeCell ref="C11:D12"/>
    <mergeCell ref="F11:G11"/>
    <mergeCell ref="H11:I11"/>
    <mergeCell ref="F12:G12"/>
    <mergeCell ref="H12:I12"/>
    <mergeCell ref="A20:A25"/>
    <mergeCell ref="B20:F20"/>
    <mergeCell ref="B21:G21"/>
    <mergeCell ref="H21:M21"/>
    <mergeCell ref="B23:G23"/>
    <mergeCell ref="B13:M13"/>
    <mergeCell ref="B14:M14"/>
    <mergeCell ref="A15:A17"/>
    <mergeCell ref="A18:A19"/>
    <mergeCell ref="B18:M19"/>
    <mergeCell ref="H23:L23"/>
    <mergeCell ref="B24:F24"/>
    <mergeCell ref="H24:M24"/>
    <mergeCell ref="B25:G25"/>
    <mergeCell ref="H25:L25"/>
    <mergeCell ref="C32:D32"/>
    <mergeCell ref="F32:G32"/>
    <mergeCell ref="C30:D30"/>
    <mergeCell ref="F30:G30"/>
    <mergeCell ref="B33:M33"/>
    <mergeCell ref="B34:M34"/>
    <mergeCell ref="A35:A36"/>
    <mergeCell ref="B35:M36"/>
    <mergeCell ref="A26:A33"/>
    <mergeCell ref="C31:D31"/>
    <mergeCell ref="F31:G31"/>
    <mergeCell ref="B26:M26"/>
    <mergeCell ref="C27:D27"/>
    <mergeCell ref="F27:G27"/>
    <mergeCell ref="C28:D28"/>
    <mergeCell ref="F28:G28"/>
    <mergeCell ref="C29:D29"/>
    <mergeCell ref="F29:G29"/>
  </mergeCells>
  <pageMargins left="0.7" right="0.7" top="0.75" bottom="0.75" header="0.3" footer="0.3"/>
  <headerFooter>
    <oddFooter>&amp;C_x000D_&amp;1#&amp;"Calibri"&amp;8&amp;K000000 INTERNAL. This information is accessible to ADB Management and staff. It may be shared outside ADB with appropriate permission.</oddFooter>
  </headerFooter>
  <drawing r:id="rId1"/>
</worksheet>
</file>

<file path=xl/worksheets/sheet1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15BDCE1-109D-44AA-81BF-1215778D283C}">
  <sheetPr codeName="Sheet135"/>
  <dimension ref="A1:U36"/>
  <sheetViews>
    <sheetView zoomScale="55" zoomScaleNormal="55" workbookViewId="0">
      <pane ySplit="2" topLeftCell="A30" activePane="bottomLeft" state="frozen"/>
      <selection pane="bottomLeft" activeCell="A2" sqref="A2"/>
      <selection activeCell="A2" sqref="A2"/>
    </sheetView>
  </sheetViews>
  <sheetFormatPr defaultColWidth="8.85546875" defaultRowHeight="12.95"/>
  <cols>
    <col min="1" max="1" width="15.28515625" style="106" customWidth="1"/>
    <col min="2" max="13" width="11.85546875" style="106" customWidth="1"/>
    <col min="14" max="14" width="5.140625" style="106" customWidth="1"/>
    <col min="15" max="16" width="8.85546875" style="106"/>
    <col min="17" max="17" width="8.85546875" style="106" customWidth="1"/>
    <col min="18" max="18" width="2.28515625" style="106" customWidth="1"/>
    <col min="19" max="16384" width="8.85546875" style="106"/>
  </cols>
  <sheetData>
    <row r="1" spans="1:21" ht="14.1" thickBot="1"/>
    <row r="2" spans="1:21" ht="32.1" customHeight="1" thickBot="1">
      <c r="A2" s="89" t="e" cm="1">
        <f t="array" aca="1" ref="A2" ca="1">MID(CELL("filename",A2),FIND("]",CELL("filename",A2))+1,255)</f>
        <v>#VALUE!</v>
      </c>
      <c r="B2" s="318" t="e">
        <f ca="1">IF(VLOOKUP(A2,'Raw Data'!C6:D154,2,FALSE)="","",VLOOKUP(A2,'Raw Data'!C6:D154,2,FALSE))</f>
        <v>#VALUE!</v>
      </c>
      <c r="C2" s="319"/>
      <c r="D2" s="319"/>
      <c r="E2" s="319"/>
      <c r="F2" s="319"/>
      <c r="G2" s="319"/>
      <c r="H2" s="319"/>
      <c r="I2" s="319"/>
      <c r="J2" s="319"/>
      <c r="K2" s="319"/>
      <c r="L2" s="319"/>
      <c r="M2" s="320"/>
      <c r="N2" s="136"/>
      <c r="O2" s="386" t="str">
        <f>HYPERLINK("#'National level'!A15","Back to National level sheet")</f>
        <v>Back to National level sheet</v>
      </c>
      <c r="P2" s="321"/>
      <c r="Q2" s="321"/>
      <c r="S2" s="387" t="str">
        <f>HYPERLINK("#'Project level'!A21","Back to Project level sheet")</f>
        <v>Back to Project level sheet</v>
      </c>
      <c r="T2" s="387"/>
      <c r="U2" s="387"/>
    </row>
    <row r="3" spans="1:21" ht="218.85" customHeight="1" thickBot="1">
      <c r="A3" s="90" t="s">
        <v>500</v>
      </c>
      <c r="B3" s="323" t="s">
        <v>1230</v>
      </c>
      <c r="C3" s="324"/>
      <c r="D3" s="324"/>
      <c r="E3" s="324"/>
      <c r="F3" s="324"/>
      <c r="G3" s="324"/>
      <c r="H3" s="324"/>
      <c r="I3" s="324"/>
      <c r="J3" s="324"/>
      <c r="K3" s="324"/>
      <c r="L3" s="324"/>
      <c r="M3" s="325"/>
      <c r="N3" s="122"/>
    </row>
    <row r="4" spans="1:21" ht="14.1" thickBot="1">
      <c r="A4" s="278" t="s">
        <v>502</v>
      </c>
      <c r="B4" s="295"/>
      <c r="C4" s="296"/>
      <c r="D4" s="296"/>
      <c r="E4" s="296"/>
      <c r="F4" s="296"/>
      <c r="G4" s="296"/>
      <c r="H4" s="296"/>
      <c r="I4" s="296"/>
      <c r="J4" s="296"/>
      <c r="K4" s="296"/>
      <c r="L4" s="296"/>
      <c r="M4" s="297"/>
      <c r="N4" s="125"/>
    </row>
    <row r="5" spans="1:21" ht="26.85" customHeight="1" thickBot="1">
      <c r="A5" s="294"/>
      <c r="C5" s="326" t="s">
        <v>77</v>
      </c>
      <c r="D5" s="327"/>
      <c r="E5" s="93" t="s">
        <v>78</v>
      </c>
      <c r="F5" s="93" t="s">
        <v>79</v>
      </c>
      <c r="G5" s="93" t="s">
        <v>80</v>
      </c>
      <c r="H5" s="93" t="s">
        <v>81</v>
      </c>
      <c r="I5" s="93" t="s">
        <v>82</v>
      </c>
      <c r="M5" s="107"/>
    </row>
    <row r="6" spans="1:21" ht="15" thickBot="1">
      <c r="A6" s="294"/>
      <c r="C6" s="328"/>
      <c r="D6" s="329"/>
      <c r="E6" s="94" t="e">
        <f ca="1">IF(VLOOKUP($A$2,Table1[[Practice no.]:[Mt]],3,FALSE)="N/A","",VLOOKUP($A$2,Table1[[Practice no.]:[Mt]],3,FALSE))</f>
        <v>#VALUE!</v>
      </c>
      <c r="F6" s="94" t="e">
        <f ca="1">IF(VLOOKUP($A$2,Table1[[Practice no.]:[F]],4,FALSE)="N/A","",VLOOKUP($A$2,Table1[[Practice no.]:[F]],4,FALSE))</f>
        <v>#VALUE!</v>
      </c>
      <c r="G6" s="94" t="e">
        <f ca="1">IF(VLOOKUP($A$2,Table1[[Practice no.]:[A]],5,FALSE)="N/A","",VLOOKUP($A$2,Table1[[Practice no.]:[A]],5,FALSE))</f>
        <v>#VALUE!</v>
      </c>
      <c r="H6" s="94" t="e">
        <f ca="1">IF(VLOOKUP($A$2,Table1[[Practice no.]:[T]],6,FALSE)="N/A","",VLOOKUP($A$2,Table1[[Practice no.]:[T]],6,FALSE))</f>
        <v>#VALUE!</v>
      </c>
      <c r="I6" s="94" t="e">
        <f ca="1">IF(VLOOKUP($A$2,Table1[[Practice no.]:[PI]],7,FALSE)="N/A","",VLOOKUP($A$2,Table1[[Practice no.]:[PI]],7,FALSE))</f>
        <v>#VALUE!</v>
      </c>
      <c r="M6" s="107"/>
    </row>
    <row r="7" spans="1:21" ht="26.85" customHeight="1" thickBot="1">
      <c r="A7" s="294"/>
      <c r="C7" s="326" t="s">
        <v>83</v>
      </c>
      <c r="D7" s="327"/>
      <c r="E7" s="95" t="s">
        <v>84</v>
      </c>
      <c r="F7" s="330" t="s">
        <v>85</v>
      </c>
      <c r="G7" s="331"/>
      <c r="H7" s="95" t="s">
        <v>86</v>
      </c>
      <c r="I7" s="95" t="s">
        <v>87</v>
      </c>
      <c r="M7" s="107"/>
    </row>
    <row r="8" spans="1:21" ht="15" thickBot="1">
      <c r="A8" s="294"/>
      <c r="C8" s="328"/>
      <c r="D8" s="329"/>
      <c r="E8" s="94" t="e">
        <f ca="1">IF(VLOOKUP($A$2,Table1[[Practice no.]:[LR]],8,FALSE)="N/A","",VLOOKUP(A$2,Table1[[Practice no.]:[LR]],8,FALSE))</f>
        <v>#VALUE!</v>
      </c>
      <c r="F8" s="311" t="e">
        <f ca="1">IF(VLOOKUP($A$2,Table1[[Practice no.]:[PH]],9,FALSE)="N/A","",VLOOKUP($A$2,Table1[[Practice no.]:[PH]],9,FALSE))</f>
        <v>#VALUE!</v>
      </c>
      <c r="G8" s="312"/>
      <c r="H8" s="94" t="e">
        <f ca="1">IF(VLOOKUP($A$2,Table1[[Practice no.]:[EH]],10,FALSE)="N/A","",VLOOKUP($A$2,Table1[[Practice no.]:[EH]],10,FALSE))</f>
        <v>#VALUE!</v>
      </c>
      <c r="I8" s="94" t="e">
        <f ca="1">IF(VLOOKUP($A$2,Table1[[Practice no.]:[UR]],11,FALSE)="N/A","",VLOOKUP($A$2,Table1[[Practice no.]:[UR]],11,FALSE))</f>
        <v>#VALUE!</v>
      </c>
      <c r="M8" s="107"/>
    </row>
    <row r="9" spans="1:21" ht="26.85" customHeight="1" thickBot="1">
      <c r="A9" s="294"/>
      <c r="C9" s="332" t="s">
        <v>88</v>
      </c>
      <c r="D9" s="333"/>
      <c r="E9" s="95" t="s">
        <v>89</v>
      </c>
      <c r="F9" s="95" t="s">
        <v>90</v>
      </c>
      <c r="G9" s="330" t="s">
        <v>91</v>
      </c>
      <c r="H9" s="331"/>
      <c r="I9" s="95" t="s">
        <v>92</v>
      </c>
      <c r="M9" s="107"/>
    </row>
    <row r="10" spans="1:21" ht="15" thickBot="1">
      <c r="A10" s="294"/>
      <c r="C10" s="334"/>
      <c r="D10" s="335"/>
      <c r="E10" s="94" t="e">
        <f ca="1">IF(VLOOKUP($A$2,Table1[[Practice no.]:[P]],12,FALSE)="N/A","",VLOOKUP($A$2,Table1[[Practice no.]:[P]],12,FALSE))</f>
        <v>#VALUE!</v>
      </c>
      <c r="F10" s="94" t="e">
        <f ca="1">IF(VLOOKUP($A$2,Table1[[Practice no.]:[D]],13,FALSE)="N/A","",VLOOKUP($A$2,Table1[[Practice no.]:[D]],13,FALSE))</f>
        <v>#VALUE!</v>
      </c>
      <c r="G10" s="313" t="e">
        <f ca="1">IF(VLOOKUP($A$2,Table1[[Practice no.]:[C]],14,FALSE)="N/A","",VLOOKUP($A$2,Table1[[Practice no.]:[C]],14,FALSE))</f>
        <v>#VALUE!</v>
      </c>
      <c r="H10" s="314"/>
      <c r="I10" s="96" t="e">
        <f ca="1">IF(VLOOKUP($A$2,Table1[[Practice no.]:[M]],15,FALSE)="N/A","",VLOOKUP($A$2,Table1[[Practice no.]:[M]],15,FALSE))</f>
        <v>#VALUE!</v>
      </c>
      <c r="M10" s="107"/>
    </row>
    <row r="11" spans="1:21" ht="14.1" customHeight="1" thickBot="1">
      <c r="A11" s="294"/>
      <c r="C11" s="332" t="s">
        <v>93</v>
      </c>
      <c r="D11" s="333"/>
      <c r="E11" s="95" t="s">
        <v>94</v>
      </c>
      <c r="F11" s="330" t="s">
        <v>95</v>
      </c>
      <c r="G11" s="331"/>
      <c r="H11" s="330" t="s">
        <v>96</v>
      </c>
      <c r="I11" s="331"/>
      <c r="M11" s="107"/>
    </row>
    <row r="12" spans="1:21" ht="15" thickBot="1">
      <c r="A12" s="294"/>
      <c r="C12" s="334"/>
      <c r="D12" s="335"/>
      <c r="E12" s="94" t="e">
        <f ca="1">IF(VLOOKUP($A$2,Table1[[Practice no.]:[In]],16,FALSE)="N/A","",VLOOKUP($A$2,Table1[[Practice no.]:[In]],16,FALSE))</f>
        <v>#VALUE!</v>
      </c>
      <c r="F12" s="311" t="e">
        <f ca="1">IF(VLOOKUP($A$2,Table1[[Practice no.]:[Pr]],17,FALSE)="N/A","",VLOOKUP($A$2,Table1[[Practice no.]:[Pr]],17,FALSE))</f>
        <v>#VALUE!</v>
      </c>
      <c r="G12" s="312"/>
      <c r="H12" s="313" t="e">
        <f ca="1">IF(VLOOKUP($A$2,Table1[[Practice no.]:[Tr]],18,FALSE)="N/A","",VLOOKUP($A$2,Table1[[Practice no.]:[Tr]],18,FALSE))</f>
        <v>#VALUE!</v>
      </c>
      <c r="I12" s="314"/>
      <c r="M12" s="107"/>
    </row>
    <row r="13" spans="1:21">
      <c r="A13" s="294"/>
      <c r="B13" s="315"/>
      <c r="C13" s="316"/>
      <c r="D13" s="316"/>
      <c r="E13" s="316"/>
      <c r="F13" s="316"/>
      <c r="G13" s="316"/>
      <c r="H13" s="316"/>
      <c r="I13" s="316"/>
      <c r="J13" s="316"/>
      <c r="K13" s="316"/>
      <c r="L13" s="316"/>
      <c r="M13" s="317"/>
      <c r="N13" s="125"/>
    </row>
    <row r="14" spans="1:21" ht="14.1" thickBot="1">
      <c r="A14" s="279"/>
      <c r="B14" s="288"/>
      <c r="C14" s="289"/>
      <c r="D14" s="289"/>
      <c r="E14" s="289"/>
      <c r="F14" s="289"/>
      <c r="G14" s="289"/>
      <c r="H14" s="289"/>
      <c r="I14" s="289"/>
      <c r="J14" s="289"/>
      <c r="K14" s="289"/>
      <c r="L14" s="289"/>
      <c r="M14" s="290"/>
      <c r="N14" s="125"/>
    </row>
    <row r="15" spans="1:21">
      <c r="A15" s="278" t="s">
        <v>503</v>
      </c>
      <c r="B15" s="97">
        <v>1</v>
      </c>
      <c r="C15" s="97">
        <v>2</v>
      </c>
      <c r="D15" s="97">
        <v>3</v>
      </c>
      <c r="E15" s="98">
        <v>4</v>
      </c>
      <c r="F15" s="98">
        <v>5</v>
      </c>
      <c r="G15" s="98">
        <v>6</v>
      </c>
      <c r="H15" s="99">
        <v>7</v>
      </c>
      <c r="I15" s="99">
        <v>8</v>
      </c>
      <c r="J15" s="99">
        <v>9</v>
      </c>
      <c r="K15" s="100">
        <v>10</v>
      </c>
      <c r="L15" s="100">
        <v>11</v>
      </c>
      <c r="M15" s="100">
        <v>12</v>
      </c>
      <c r="N15" s="137"/>
    </row>
    <row r="16" spans="1:21" ht="17.100000000000001" thickBot="1">
      <c r="A16" s="294"/>
      <c r="B16" s="101" t="s">
        <v>504</v>
      </c>
      <c r="C16" s="101" t="s">
        <v>505</v>
      </c>
      <c r="D16" s="101" t="s">
        <v>506</v>
      </c>
      <c r="E16" s="102" t="s">
        <v>507</v>
      </c>
      <c r="F16" s="102" t="s">
        <v>508</v>
      </c>
      <c r="G16" s="102" t="s">
        <v>509</v>
      </c>
      <c r="H16" s="103" t="s">
        <v>510</v>
      </c>
      <c r="I16" s="103" t="s">
        <v>511</v>
      </c>
      <c r="J16" s="103" t="s">
        <v>512</v>
      </c>
      <c r="K16" s="104" t="s">
        <v>513</v>
      </c>
      <c r="L16" s="104" t="s">
        <v>514</v>
      </c>
      <c r="M16" s="104" t="s">
        <v>515</v>
      </c>
      <c r="N16" s="137"/>
    </row>
    <row r="17" spans="1:14" ht="23.1" customHeight="1" thickBot="1">
      <c r="A17" s="279"/>
      <c r="B17" s="112" t="e">
        <f ca="1">IF(VLOOKUP($A$2,Table1[[Practice no.]:[ 1 C02]],19,FALSE)="N/A","",VLOOKUP(VLOOKUP($A$2,Table1[[Practice no.]:[ 1 C02]],19,FALSE),List!$A$2:$B$3,2,FALSE))</f>
        <v>#VALUE!</v>
      </c>
      <c r="C17" s="112" t="e">
        <f ca="1">IF(VLOOKUP($A$2,Table1[[Practice no.]:[2 Res]],20,FALSE)="N/A","",VLOOKUP(VLOOKUP($A$2,Table1[[Practice no.]:[2 Res]],20,FALSE),List!$A$2:$B$3,2,FALSE))</f>
        <v>#VALUE!</v>
      </c>
      <c r="D17" s="112" t="e">
        <f ca="1">IF(VLOOKUP($A$2,Table1[[Practice no.]:[3 W&amp;L]],21,FALSE)="N/A","",VLOOKUP(VLOOKUP($A$2,Table1[[Practice no.]:[3 W&amp;L]],21,FALSE),List!$A$2:$B$3,2,FALSE))</f>
        <v>#VALUE!</v>
      </c>
      <c r="E17" s="112" t="e">
        <f ca="1">IF(VLOOKUP($A$2,Table1[[Practice no.]:[4 
Pol]],22,FALSE)="N/A","",VLOOKUP(VLOOKUP($A$2,Table1[[Practice no.]:[4 
Pol]],22,FALSE),List!$A$2:$B$3,2,FALSE))</f>
        <v>#VALUE!</v>
      </c>
      <c r="F17" s="112" t="e">
        <f ca="1">IF(VLOOKUP($A$2,Table1[[Practice no.]:[5 QoL]],23,FALSE)="N/A","",VLOOKUP(VLOOKUP($A$2,Table1[[Practice no.]:[5 QoL]],23,FALSE),List!$A$2:$B$3,2,FALSE))</f>
        <v>#VALUE!</v>
      </c>
      <c r="G17" s="112" t="e">
        <f ca="1">IF(VLOOKUP($A$2,Table1[[Practice no.]:[6 
Bio]],24,FALSE)="N/A","",VLOOKUP(VLOOKUP($A$2,Table1[[Practice no.]:[6 
Bio]],24,FALSE),List!$A$2:$B$3,2,FALSE))</f>
        <v>#VALUE!</v>
      </c>
      <c r="H17" s="112" t="e">
        <f ca="1">IF(VLOOKUP($A$2,Table1[[Practice no.]:[7 
Dis]],25,FALSE)="N/A","",VLOOKUP(VLOOKUP($A$2,Table1[[Practice no.]:[7 
Dis]],25,FALSE),List!$A$2:$B$3,2,FALSE))</f>
        <v>#VALUE!</v>
      </c>
      <c r="I17" s="112" t="e">
        <f ca="1">IF(VLOOKUP($A$2,Table1[[Practice no.]:[8 
Mat]],26,FALSE)="N/A","",VLOOKUP(VLOOKUP($A$2,Table1[[Practice no.]:[8 
Mat]],26,FALSE),List!$A$2:$B$3,2,FALSE))</f>
        <v>#VALUE!</v>
      </c>
      <c r="J17" s="112" t="e">
        <f ca="1">IF(VLOOKUP($A$2,Table1[[Practice no.]:[9 
Inc]],27,FALSE)="N/A","",VLOOKUP(VLOOKUP($A$2,Table1[[Practice no.]:[9 
Inc]],27,FALSE),List!$A$2:$B$3,2,FALSE))</f>
        <v>#VALUE!</v>
      </c>
      <c r="K17" s="112" t="e">
        <f ca="1">IF(VLOOKUP($A$2,Table1[[Practice no.]:[10 Con]],28,FALSE)="N/A","",VLOOKUP(VLOOKUP($A$2,Table1[[Practice no.]:[10 Con]],28,FALSE),List!$A$2:$B$3,2,FALSE))</f>
        <v>#VALUE!</v>
      </c>
      <c r="L17" s="112" t="e">
        <f ca="1">IF(VLOOKUP($A$2,Table1[[Practice no.]:[11 Saf]],29,FALSE)="N/A","",VLOOKUP(VLOOKUP($A$2,Table1[[Practice no.]:[11 Saf]],29,FALSE),List!$A$2:$B$3,2,FALSE))</f>
        <v>#VALUE!</v>
      </c>
      <c r="M17" s="112" t="e">
        <f ca="1">IF(VLOOKUP($A$2,Table1[[Practice no.]:[12 Aff]],30,FALSE)="N/A","",VLOOKUP(VLOOKUP($A$2,Table1[[Practice no.]:[12 Aff]],30,FALSE),List!$A$2:$B$3,2,FALSE))</f>
        <v>#VALUE!</v>
      </c>
      <c r="N17" s="138"/>
    </row>
    <row r="18" spans="1:14" ht="248.1" customHeight="1">
      <c r="A18" s="278" t="s">
        <v>516</v>
      </c>
      <c r="B18" s="298" t="s">
        <v>1231</v>
      </c>
      <c r="C18" s="299"/>
      <c r="D18" s="299"/>
      <c r="E18" s="299"/>
      <c r="F18" s="299"/>
      <c r="G18" s="299"/>
      <c r="H18" s="299"/>
      <c r="I18" s="299"/>
      <c r="J18" s="299"/>
      <c r="K18" s="299"/>
      <c r="L18" s="299"/>
      <c r="M18" s="300"/>
      <c r="N18" s="133"/>
    </row>
    <row r="19" spans="1:14" ht="218.85" customHeight="1" thickBot="1">
      <c r="A19" s="279"/>
      <c r="B19" s="301"/>
      <c r="C19" s="302"/>
      <c r="D19" s="302"/>
      <c r="E19" s="302"/>
      <c r="F19" s="302"/>
      <c r="G19" s="302"/>
      <c r="H19" s="302"/>
      <c r="I19" s="302"/>
      <c r="J19" s="302"/>
      <c r="K19" s="302"/>
      <c r="L19" s="302"/>
      <c r="M19" s="303"/>
      <c r="N19" s="133"/>
    </row>
    <row r="20" spans="1:14" ht="146.85" customHeight="1">
      <c r="A20" s="304" t="s">
        <v>518</v>
      </c>
      <c r="B20" s="405"/>
      <c r="C20" s="406"/>
      <c r="D20" s="406"/>
      <c r="E20" s="406"/>
      <c r="F20" s="406"/>
      <c r="G20" s="121"/>
      <c r="H20" s="121"/>
      <c r="I20" s="121"/>
      <c r="J20" s="121"/>
      <c r="K20" s="121"/>
      <c r="L20" s="121"/>
      <c r="M20" s="124"/>
      <c r="N20" s="134"/>
    </row>
    <row r="21" spans="1:14" ht="28.35" customHeight="1">
      <c r="A21" s="338"/>
      <c r="B21" s="336" t="s">
        <v>1232</v>
      </c>
      <c r="C21" s="337"/>
      <c r="D21" s="337"/>
      <c r="E21" s="337"/>
      <c r="F21" s="337"/>
      <c r="G21" s="337"/>
      <c r="H21" s="337" t="s">
        <v>1233</v>
      </c>
      <c r="I21" s="388"/>
      <c r="J21" s="388"/>
      <c r="K21" s="388"/>
      <c r="L21" s="388"/>
      <c r="M21" s="389"/>
      <c r="N21" s="127"/>
    </row>
    <row r="22" spans="1:14" ht="135.75" customHeight="1">
      <c r="A22" s="338"/>
      <c r="H22" s="119"/>
      <c r="J22" s="122"/>
      <c r="K22" s="116"/>
      <c r="L22" s="116"/>
      <c r="M22" s="117"/>
      <c r="N22" s="116"/>
    </row>
    <row r="23" spans="1:14" ht="26.85" customHeight="1">
      <c r="A23" s="338"/>
      <c r="B23" s="336" t="s">
        <v>1234</v>
      </c>
      <c r="C23" s="337"/>
      <c r="D23" s="337"/>
      <c r="E23" s="337"/>
      <c r="F23" s="337"/>
      <c r="G23" s="337"/>
      <c r="H23" s="337"/>
      <c r="I23" s="337"/>
      <c r="J23" s="337"/>
      <c r="K23" s="337"/>
      <c r="L23" s="337"/>
      <c r="M23" s="123"/>
      <c r="N23" s="116"/>
    </row>
    <row r="24" spans="1:14">
      <c r="A24" s="338"/>
      <c r="B24" s="336"/>
      <c r="C24" s="337"/>
      <c r="D24" s="337"/>
      <c r="E24" s="337"/>
      <c r="F24" s="337"/>
      <c r="G24" s="119"/>
      <c r="H24" s="337"/>
      <c r="I24" s="337"/>
      <c r="J24" s="337"/>
      <c r="K24" s="337"/>
      <c r="L24" s="337"/>
      <c r="M24" s="343"/>
      <c r="N24" s="116"/>
    </row>
    <row r="25" spans="1:14" ht="14.1" thickBot="1">
      <c r="A25" s="305"/>
      <c r="B25" s="339"/>
      <c r="C25" s="340"/>
      <c r="D25" s="340"/>
      <c r="E25" s="340"/>
      <c r="F25" s="340"/>
      <c r="G25" s="340"/>
      <c r="H25" s="340"/>
      <c r="I25" s="340"/>
      <c r="J25" s="340"/>
      <c r="K25" s="340"/>
      <c r="L25" s="340"/>
      <c r="M25" s="176"/>
      <c r="N25" s="119"/>
    </row>
    <row r="26" spans="1:14" ht="8.85" customHeight="1" thickBot="1">
      <c r="A26" s="278" t="s">
        <v>57</v>
      </c>
      <c r="B26" s="295"/>
      <c r="C26" s="296"/>
      <c r="D26" s="296"/>
      <c r="E26" s="296"/>
      <c r="F26" s="296"/>
      <c r="G26" s="296"/>
      <c r="H26" s="296"/>
      <c r="I26" s="296"/>
      <c r="J26" s="296"/>
      <c r="K26" s="296"/>
      <c r="L26" s="296"/>
      <c r="M26" s="297"/>
      <c r="N26" s="125"/>
    </row>
    <row r="27" spans="1:14" ht="32.1" customHeight="1" thickBot="1">
      <c r="A27" s="294"/>
      <c r="C27" s="286" t="s">
        <v>42</v>
      </c>
      <c r="D27" s="287"/>
      <c r="E27" s="105" t="e">
        <f ca="1">IF(VLOOKUP($A$2,Table1[[Practice no.]:[1]],31,FALSE)="N/A","",VLOOKUP($A$2,Table1[[Practice no.]:[1]],31,FALSE))</f>
        <v>#VALUE!</v>
      </c>
      <c r="F27" s="286" t="s">
        <v>520</v>
      </c>
      <c r="G27" s="287"/>
      <c r="H27" s="105" t="e">
        <f ca="1">IF(VLOOKUP($A$2,Table1[[Practice no.]:[7]],37,FALSE)="N/A","",VLOOKUP($A$2,Table1[[Practice no.]:[7]],37,FALSE))</f>
        <v>#VALUE!</v>
      </c>
      <c r="M27" s="107"/>
    </row>
    <row r="28" spans="1:14" ht="32.1" customHeight="1" thickBot="1">
      <c r="A28" s="294"/>
      <c r="C28" s="286" t="s">
        <v>44</v>
      </c>
      <c r="D28" s="287"/>
      <c r="E28" s="105" t="e">
        <f ca="1">IF(VLOOKUP($A$2,Table1[[Practice no.]:[2]],32,FALSE)="N/A","",VLOOKUP($A$2,Table1[[Practice no.]:[2]],32,FALSE))</f>
        <v>#VALUE!</v>
      </c>
      <c r="F28" s="286" t="s">
        <v>45</v>
      </c>
      <c r="G28" s="287"/>
      <c r="H28" s="105" t="e">
        <f ca="1">IF(VLOOKUP($A$2,Table1[[Practice no.]:[8]],38,FALSE)="N/A","",VLOOKUP($A$2,Table1[[Practice no.]:[8]],38,FALSE))</f>
        <v>#VALUE!</v>
      </c>
      <c r="M28" s="107"/>
    </row>
    <row r="29" spans="1:14" ht="32.1" customHeight="1" thickBot="1">
      <c r="A29" s="294"/>
      <c r="C29" s="286" t="s">
        <v>46</v>
      </c>
      <c r="D29" s="287"/>
      <c r="E29" s="105" t="e">
        <f ca="1">IF(VLOOKUP($A$2,Table1[[Practice no.]:[3]],33,FALSE)="N/A","",VLOOKUP($A$2,Table1[[Practice no.]:[3]],33,FALSE))</f>
        <v>#VALUE!</v>
      </c>
      <c r="F29" s="286" t="s">
        <v>47</v>
      </c>
      <c r="G29" s="287"/>
      <c r="H29" s="105" t="e">
        <f ca="1">IF(VLOOKUP($A$2,Table1[[Practice no.]:[9]],39,FALSE)="N/A","",VLOOKUP($A$2,Table1[[Practice no.]:[9]],39,FALSE))</f>
        <v>#VALUE!</v>
      </c>
      <c r="M29" s="107"/>
    </row>
    <row r="30" spans="1:14" ht="32.1" customHeight="1" thickBot="1">
      <c r="A30" s="294"/>
      <c r="C30" s="286" t="s">
        <v>48</v>
      </c>
      <c r="D30" s="287"/>
      <c r="E30" s="105" t="e">
        <f ca="1">IF(VLOOKUP($A$2,Table1[[Practice no.]:[4]],34,FALSE)="N/A","",VLOOKUP($A$2,Table1[[Practice no.]:[4]],34,FALSE))</f>
        <v>#VALUE!</v>
      </c>
      <c r="F30" s="286" t="s">
        <v>49</v>
      </c>
      <c r="G30" s="287"/>
      <c r="H30" s="105" t="e">
        <f ca="1">IF(VLOOKUP($A$2,Table1[[Practice no.]:[10]],40,FALSE)="N/A","",VLOOKUP($A$2,Table1[[Practice no.]:[10]],40,FALSE))</f>
        <v>#VALUE!</v>
      </c>
      <c r="M30" s="107"/>
    </row>
    <row r="31" spans="1:14" ht="32.1" customHeight="1" thickBot="1">
      <c r="A31" s="294"/>
      <c r="C31" s="286" t="s">
        <v>50</v>
      </c>
      <c r="D31" s="287"/>
      <c r="E31" s="105" t="e">
        <f ca="1">IF(VLOOKUP($A$2,Table1[[Practice no.]:[5]],35,FALSE)="N/A","",VLOOKUP($A$2,Table1[[Practice no.]:[5]],35,FALSE))</f>
        <v>#VALUE!</v>
      </c>
      <c r="F31" s="286" t="s">
        <v>51</v>
      </c>
      <c r="G31" s="287"/>
      <c r="H31" s="105" t="e">
        <f ca="1">IF(VLOOKUP($A$2,Table1[[Practice no.]:[11]],41,FALSE)="N/A","",VLOOKUP($A$2,Table1[[Practice no.]:[11]],41,FALSE))</f>
        <v>#VALUE!</v>
      </c>
      <c r="M31" s="107"/>
    </row>
    <row r="32" spans="1:14" ht="32.1" customHeight="1" thickBot="1">
      <c r="A32" s="294"/>
      <c r="C32" s="286" t="s">
        <v>52</v>
      </c>
      <c r="D32" s="287"/>
      <c r="E32" s="105" t="e">
        <f ca="1">IF(VLOOKUP($A$2,Table1[[Practice no.]:[6]],36,FALSE)="N/A","",VLOOKUP($A$2,Table1[[Practice no.]:[6]],36,FALSE))</f>
        <v>#VALUE!</v>
      </c>
      <c r="F32" s="286" t="s">
        <v>53</v>
      </c>
      <c r="G32" s="287"/>
      <c r="H32" s="105" t="e">
        <f ca="1">IF(VLOOKUP($A$2,Table1[[Practice no.]:[12]],42,FALSE)="N/A","",VLOOKUP($A$2,Table1[[Practice no.]:[12]],42,FALSE))</f>
        <v>#VALUE!</v>
      </c>
      <c r="M32" s="107"/>
    </row>
    <row r="33" spans="1:14" ht="14.1" thickBot="1">
      <c r="A33" s="279"/>
      <c r="B33" s="288"/>
      <c r="C33" s="289"/>
      <c r="D33" s="289"/>
      <c r="E33" s="289"/>
      <c r="F33" s="289"/>
      <c r="G33" s="289"/>
      <c r="H33" s="289"/>
      <c r="I33" s="289"/>
      <c r="J33" s="289"/>
      <c r="K33" s="289"/>
      <c r="L33" s="289"/>
      <c r="M33" s="290"/>
      <c r="N33" s="125"/>
    </row>
    <row r="34" spans="1:14" ht="252.75" customHeight="1" thickBot="1">
      <c r="A34" s="92" t="s">
        <v>521</v>
      </c>
      <c r="B34" s="291" t="s">
        <v>1235</v>
      </c>
      <c r="C34" s="292"/>
      <c r="D34" s="292"/>
      <c r="E34" s="292"/>
      <c r="F34" s="292"/>
      <c r="G34" s="292"/>
      <c r="H34" s="292"/>
      <c r="I34" s="292"/>
      <c r="J34" s="292"/>
      <c r="K34" s="292"/>
      <c r="L34" s="292"/>
      <c r="M34" s="293"/>
      <c r="N34" s="122"/>
    </row>
    <row r="35" spans="1:14" ht="80.849999999999994" customHeight="1">
      <c r="A35" s="278" t="s">
        <v>523</v>
      </c>
      <c r="B35" s="394" t="s">
        <v>1236</v>
      </c>
      <c r="C35" s="362"/>
      <c r="D35" s="362"/>
      <c r="E35" s="362"/>
      <c r="F35" s="362"/>
      <c r="G35" s="362"/>
      <c r="H35" s="362"/>
      <c r="I35" s="362"/>
      <c r="J35" s="362"/>
      <c r="K35" s="362"/>
      <c r="L35" s="362"/>
      <c r="M35" s="363"/>
      <c r="N35" s="133"/>
    </row>
    <row r="36" spans="1:14" ht="224.85" customHeight="1" thickBot="1">
      <c r="A36" s="279"/>
      <c r="B36" s="364"/>
      <c r="C36" s="365"/>
      <c r="D36" s="365"/>
      <c r="E36" s="365"/>
      <c r="F36" s="365"/>
      <c r="G36" s="365"/>
      <c r="H36" s="365"/>
      <c r="I36" s="365"/>
      <c r="J36" s="365"/>
      <c r="K36" s="365"/>
      <c r="L36" s="365"/>
      <c r="M36" s="366"/>
      <c r="N36" s="133"/>
    </row>
  </sheetData>
  <sheetProtection sheet="1" objects="1" scenarios="1"/>
  <mergeCells count="51">
    <mergeCell ref="B2:M2"/>
    <mergeCell ref="O2:Q2"/>
    <mergeCell ref="S2:U2"/>
    <mergeCell ref="B3:M3"/>
    <mergeCell ref="A4:A14"/>
    <mergeCell ref="B4:M4"/>
    <mergeCell ref="C5:D6"/>
    <mergeCell ref="C7:D8"/>
    <mergeCell ref="F7:G7"/>
    <mergeCell ref="F8:G8"/>
    <mergeCell ref="C9:D10"/>
    <mergeCell ref="G9:H9"/>
    <mergeCell ref="G10:H10"/>
    <mergeCell ref="C11:D12"/>
    <mergeCell ref="F11:G11"/>
    <mergeCell ref="H11:I11"/>
    <mergeCell ref="F12:G12"/>
    <mergeCell ref="H12:I12"/>
    <mergeCell ref="A20:A25"/>
    <mergeCell ref="B20:F20"/>
    <mergeCell ref="B21:G21"/>
    <mergeCell ref="H21:M21"/>
    <mergeCell ref="B23:G23"/>
    <mergeCell ref="B13:M13"/>
    <mergeCell ref="B14:M14"/>
    <mergeCell ref="A15:A17"/>
    <mergeCell ref="A18:A19"/>
    <mergeCell ref="B18:M19"/>
    <mergeCell ref="H23:L23"/>
    <mergeCell ref="B24:F24"/>
    <mergeCell ref="H24:M24"/>
    <mergeCell ref="B25:G25"/>
    <mergeCell ref="H25:L25"/>
    <mergeCell ref="C32:D32"/>
    <mergeCell ref="F32:G32"/>
    <mergeCell ref="C30:D30"/>
    <mergeCell ref="F30:G30"/>
    <mergeCell ref="B33:M33"/>
    <mergeCell ref="B34:M34"/>
    <mergeCell ref="A35:A36"/>
    <mergeCell ref="B35:M36"/>
    <mergeCell ref="A26:A33"/>
    <mergeCell ref="C31:D31"/>
    <mergeCell ref="F31:G31"/>
    <mergeCell ref="B26:M26"/>
    <mergeCell ref="C27:D27"/>
    <mergeCell ref="F27:G27"/>
    <mergeCell ref="C28:D28"/>
    <mergeCell ref="F28:G28"/>
    <mergeCell ref="C29:D29"/>
    <mergeCell ref="F29:G29"/>
  </mergeCells>
  <pageMargins left="0.7" right="0.7" top="0.75" bottom="0.75" header="0.3" footer="0.3"/>
  <headerFooter>
    <oddFooter>&amp;C_x000D_&amp;1#&amp;"Calibri"&amp;8&amp;K000000 INTERNAL. This information is accessible to ADB Management and staff. It may be shared outside ADB with appropriate permission.</oddFooter>
  </headerFooter>
  <drawing r:id="rId1"/>
</worksheet>
</file>

<file path=xl/worksheets/sheet1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B6CA471-3DEC-4448-95D9-093F1D804715}">
  <sheetPr codeName="Sheet136"/>
  <dimension ref="A1:U36"/>
  <sheetViews>
    <sheetView zoomScale="55" zoomScaleNormal="55" workbookViewId="0">
      <pane ySplit="2" topLeftCell="A30" activePane="bottomLeft" state="frozen"/>
      <selection pane="bottomLeft" activeCell="A2" sqref="A2"/>
      <selection activeCell="A2" sqref="A2"/>
    </sheetView>
  </sheetViews>
  <sheetFormatPr defaultColWidth="8.85546875" defaultRowHeight="12.95"/>
  <cols>
    <col min="1" max="1" width="15.28515625" style="106" customWidth="1"/>
    <col min="2" max="13" width="11.85546875" style="106" customWidth="1"/>
    <col min="14" max="14" width="5.140625" style="106" customWidth="1"/>
    <col min="15" max="16" width="8.85546875" style="106"/>
    <col min="17" max="17" width="8.85546875" style="106" customWidth="1"/>
    <col min="18" max="18" width="2.28515625" style="106" customWidth="1"/>
    <col min="19" max="16384" width="8.85546875" style="106"/>
  </cols>
  <sheetData>
    <row r="1" spans="1:21" ht="14.1" thickBot="1"/>
    <row r="2" spans="1:21" ht="32.1" customHeight="1" thickBot="1">
      <c r="A2" s="89" t="e" cm="1">
        <f t="array" aca="1" ref="A2" ca="1">MID(CELL("filename",A2),FIND("]",CELL("filename",A2))+1,255)</f>
        <v>#VALUE!</v>
      </c>
      <c r="B2" s="318" t="e">
        <f ca="1">IF(VLOOKUP(A2,'Raw Data'!C6:D154,2,FALSE)="","",VLOOKUP(A2,'Raw Data'!C6:D154,2,FALSE))</f>
        <v>#VALUE!</v>
      </c>
      <c r="C2" s="319"/>
      <c r="D2" s="319"/>
      <c r="E2" s="319"/>
      <c r="F2" s="319"/>
      <c r="G2" s="319"/>
      <c r="H2" s="319"/>
      <c r="I2" s="319"/>
      <c r="J2" s="319"/>
      <c r="K2" s="319"/>
      <c r="L2" s="319"/>
      <c r="M2" s="320"/>
      <c r="N2" s="136"/>
      <c r="O2" s="386" t="str">
        <f>HYPERLINK("#'National level'!A15","Back to National level sheet")</f>
        <v>Back to National level sheet</v>
      </c>
      <c r="P2" s="321"/>
      <c r="Q2" s="321"/>
      <c r="S2" s="387" t="str">
        <f>HYPERLINK("#'Project level'!A21","Back to Project level sheet")</f>
        <v>Back to Project level sheet</v>
      </c>
      <c r="T2" s="387"/>
      <c r="U2" s="387"/>
    </row>
    <row r="3" spans="1:21" ht="218.85" customHeight="1" thickBot="1">
      <c r="A3" s="90" t="s">
        <v>500</v>
      </c>
      <c r="B3" s="323" t="s">
        <v>1237</v>
      </c>
      <c r="C3" s="324"/>
      <c r="D3" s="324"/>
      <c r="E3" s="324"/>
      <c r="F3" s="324"/>
      <c r="G3" s="324"/>
      <c r="H3" s="324"/>
      <c r="I3" s="324"/>
      <c r="J3" s="324"/>
      <c r="K3" s="324"/>
      <c r="L3" s="324"/>
      <c r="M3" s="325"/>
      <c r="N3" s="122"/>
    </row>
    <row r="4" spans="1:21" ht="14.1" thickBot="1">
      <c r="A4" s="278" t="s">
        <v>502</v>
      </c>
      <c r="B4" s="295"/>
      <c r="C4" s="296"/>
      <c r="D4" s="296"/>
      <c r="E4" s="296"/>
      <c r="F4" s="296"/>
      <c r="G4" s="296"/>
      <c r="H4" s="296"/>
      <c r="I4" s="296"/>
      <c r="J4" s="296"/>
      <c r="K4" s="296"/>
      <c r="L4" s="296"/>
      <c r="M4" s="297"/>
      <c r="N4" s="125"/>
    </row>
    <row r="5" spans="1:21" ht="26.85" customHeight="1" thickBot="1">
      <c r="A5" s="294"/>
      <c r="C5" s="326" t="s">
        <v>77</v>
      </c>
      <c r="D5" s="327"/>
      <c r="E5" s="93" t="s">
        <v>78</v>
      </c>
      <c r="F5" s="93" t="s">
        <v>79</v>
      </c>
      <c r="G5" s="93" t="s">
        <v>80</v>
      </c>
      <c r="H5" s="93" t="s">
        <v>81</v>
      </c>
      <c r="I5" s="93" t="s">
        <v>82</v>
      </c>
      <c r="M5" s="107"/>
    </row>
    <row r="6" spans="1:21" ht="15" thickBot="1">
      <c r="A6" s="294"/>
      <c r="C6" s="328"/>
      <c r="D6" s="329"/>
      <c r="E6" s="94" t="e">
        <f ca="1">IF(VLOOKUP($A$2,Table1[[Practice no.]:[Mt]],3,FALSE)="N/A","",VLOOKUP($A$2,Table1[[Practice no.]:[Mt]],3,FALSE))</f>
        <v>#VALUE!</v>
      </c>
      <c r="F6" s="94" t="e">
        <f ca="1">IF(VLOOKUP($A$2,Table1[[Practice no.]:[F]],4,FALSE)="N/A","",VLOOKUP($A$2,Table1[[Practice no.]:[F]],4,FALSE))</f>
        <v>#VALUE!</v>
      </c>
      <c r="G6" s="94" t="e">
        <f ca="1">IF(VLOOKUP($A$2,Table1[[Practice no.]:[A]],5,FALSE)="N/A","",VLOOKUP($A$2,Table1[[Practice no.]:[A]],5,FALSE))</f>
        <v>#VALUE!</v>
      </c>
      <c r="H6" s="94" t="e">
        <f ca="1">IF(VLOOKUP($A$2,Table1[[Practice no.]:[T]],6,FALSE)="N/A","",VLOOKUP($A$2,Table1[[Practice no.]:[T]],6,FALSE))</f>
        <v>#VALUE!</v>
      </c>
      <c r="I6" s="94" t="e">
        <f ca="1">IF(VLOOKUP($A$2,Table1[[Practice no.]:[PI]],7,FALSE)="N/A","",VLOOKUP($A$2,Table1[[Practice no.]:[PI]],7,FALSE))</f>
        <v>#VALUE!</v>
      </c>
      <c r="M6" s="107"/>
    </row>
    <row r="7" spans="1:21" ht="26.85" customHeight="1" thickBot="1">
      <c r="A7" s="294"/>
      <c r="C7" s="326" t="s">
        <v>83</v>
      </c>
      <c r="D7" s="327"/>
      <c r="E7" s="95" t="s">
        <v>84</v>
      </c>
      <c r="F7" s="330" t="s">
        <v>85</v>
      </c>
      <c r="G7" s="331"/>
      <c r="H7" s="95" t="s">
        <v>86</v>
      </c>
      <c r="I7" s="95" t="s">
        <v>87</v>
      </c>
      <c r="M7" s="107"/>
    </row>
    <row r="8" spans="1:21" ht="15" thickBot="1">
      <c r="A8" s="294"/>
      <c r="C8" s="328"/>
      <c r="D8" s="329"/>
      <c r="E8" s="94" t="e">
        <f ca="1">IF(VLOOKUP($A$2,Table1[[Practice no.]:[LR]],8,FALSE)="N/A","",VLOOKUP(A$2,Table1[[Practice no.]:[LR]],8,FALSE))</f>
        <v>#VALUE!</v>
      </c>
      <c r="F8" s="311" t="e">
        <f ca="1">IF(VLOOKUP($A$2,Table1[[Practice no.]:[PH]],9,FALSE)="N/A","",VLOOKUP($A$2,Table1[[Practice no.]:[PH]],9,FALSE))</f>
        <v>#VALUE!</v>
      </c>
      <c r="G8" s="312"/>
      <c r="H8" s="94" t="e">
        <f ca="1">IF(VLOOKUP($A$2,Table1[[Practice no.]:[EH]],10,FALSE)="N/A","",VLOOKUP($A$2,Table1[[Practice no.]:[EH]],10,FALSE))</f>
        <v>#VALUE!</v>
      </c>
      <c r="I8" s="94" t="e">
        <f ca="1">IF(VLOOKUP($A$2,Table1[[Practice no.]:[UR]],11,FALSE)="N/A","",VLOOKUP($A$2,Table1[[Practice no.]:[UR]],11,FALSE))</f>
        <v>#VALUE!</v>
      </c>
      <c r="M8" s="107"/>
    </row>
    <row r="9" spans="1:21" ht="26.85" customHeight="1" thickBot="1">
      <c r="A9" s="294"/>
      <c r="C9" s="332" t="s">
        <v>88</v>
      </c>
      <c r="D9" s="333"/>
      <c r="E9" s="95" t="s">
        <v>89</v>
      </c>
      <c r="F9" s="95" t="s">
        <v>90</v>
      </c>
      <c r="G9" s="330" t="s">
        <v>91</v>
      </c>
      <c r="H9" s="331"/>
      <c r="I9" s="95" t="s">
        <v>92</v>
      </c>
      <c r="M9" s="107"/>
    </row>
    <row r="10" spans="1:21" ht="15" thickBot="1">
      <c r="A10" s="294"/>
      <c r="C10" s="334"/>
      <c r="D10" s="335"/>
      <c r="E10" s="94" t="e">
        <f ca="1">IF(VLOOKUP($A$2,Table1[[Practice no.]:[P]],12,FALSE)="N/A","",VLOOKUP($A$2,Table1[[Practice no.]:[P]],12,FALSE))</f>
        <v>#VALUE!</v>
      </c>
      <c r="F10" s="94" t="e">
        <f ca="1">IF(VLOOKUP($A$2,Table1[[Practice no.]:[D]],13,FALSE)="N/A","",VLOOKUP($A$2,Table1[[Practice no.]:[D]],13,FALSE))</f>
        <v>#VALUE!</v>
      </c>
      <c r="G10" s="313" t="e">
        <f ca="1">IF(VLOOKUP($A$2,Table1[[Practice no.]:[C]],14,FALSE)="N/A","",VLOOKUP($A$2,Table1[[Practice no.]:[C]],14,FALSE))</f>
        <v>#VALUE!</v>
      </c>
      <c r="H10" s="314"/>
      <c r="I10" s="96" t="e">
        <f ca="1">IF(VLOOKUP($A$2,Table1[[Practice no.]:[M]],15,FALSE)="N/A","",VLOOKUP($A$2,Table1[[Practice no.]:[M]],15,FALSE))</f>
        <v>#VALUE!</v>
      </c>
      <c r="M10" s="107"/>
    </row>
    <row r="11" spans="1:21" ht="14.1" customHeight="1" thickBot="1">
      <c r="A11" s="294"/>
      <c r="C11" s="332" t="s">
        <v>93</v>
      </c>
      <c r="D11" s="333"/>
      <c r="E11" s="95" t="s">
        <v>94</v>
      </c>
      <c r="F11" s="330" t="s">
        <v>95</v>
      </c>
      <c r="G11" s="331"/>
      <c r="H11" s="330" t="s">
        <v>96</v>
      </c>
      <c r="I11" s="331"/>
      <c r="M11" s="107"/>
    </row>
    <row r="12" spans="1:21" ht="15" thickBot="1">
      <c r="A12" s="294"/>
      <c r="C12" s="334"/>
      <c r="D12" s="335"/>
      <c r="E12" s="94" t="e">
        <f ca="1">IF(VLOOKUP($A$2,Table1[[Practice no.]:[In]],16,FALSE)="N/A","",VLOOKUP($A$2,Table1[[Practice no.]:[In]],16,FALSE))</f>
        <v>#VALUE!</v>
      </c>
      <c r="F12" s="311" t="e">
        <f ca="1">IF(VLOOKUP($A$2,Table1[[Practice no.]:[Pr]],17,FALSE)="N/A","",VLOOKUP($A$2,Table1[[Practice no.]:[Pr]],17,FALSE))</f>
        <v>#VALUE!</v>
      </c>
      <c r="G12" s="312"/>
      <c r="H12" s="313" t="e">
        <f ca="1">IF(VLOOKUP($A$2,Table1[[Practice no.]:[Tr]],18,FALSE)="N/A","",VLOOKUP($A$2,Table1[[Practice no.]:[Tr]],18,FALSE))</f>
        <v>#VALUE!</v>
      </c>
      <c r="I12" s="314"/>
      <c r="M12" s="107"/>
    </row>
    <row r="13" spans="1:21">
      <c r="A13" s="294"/>
      <c r="B13" s="315"/>
      <c r="C13" s="316"/>
      <c r="D13" s="316"/>
      <c r="E13" s="316"/>
      <c r="F13" s="316"/>
      <c r="G13" s="316"/>
      <c r="H13" s="316"/>
      <c r="I13" s="316"/>
      <c r="J13" s="316"/>
      <c r="K13" s="316"/>
      <c r="L13" s="316"/>
      <c r="M13" s="317"/>
      <c r="N13" s="125"/>
    </row>
    <row r="14" spans="1:21" ht="14.1" thickBot="1">
      <c r="A14" s="279"/>
      <c r="B14" s="288"/>
      <c r="C14" s="289"/>
      <c r="D14" s="289"/>
      <c r="E14" s="289"/>
      <c r="F14" s="289"/>
      <c r="G14" s="289"/>
      <c r="H14" s="289"/>
      <c r="I14" s="289"/>
      <c r="J14" s="289"/>
      <c r="K14" s="289"/>
      <c r="L14" s="289"/>
      <c r="M14" s="290"/>
      <c r="N14" s="125"/>
    </row>
    <row r="15" spans="1:21">
      <c r="A15" s="278" t="s">
        <v>503</v>
      </c>
      <c r="B15" s="97">
        <v>1</v>
      </c>
      <c r="C15" s="97">
        <v>2</v>
      </c>
      <c r="D15" s="97">
        <v>3</v>
      </c>
      <c r="E15" s="98">
        <v>4</v>
      </c>
      <c r="F15" s="98">
        <v>5</v>
      </c>
      <c r="G15" s="98">
        <v>6</v>
      </c>
      <c r="H15" s="99">
        <v>7</v>
      </c>
      <c r="I15" s="99">
        <v>8</v>
      </c>
      <c r="J15" s="99">
        <v>9</v>
      </c>
      <c r="K15" s="100">
        <v>10</v>
      </c>
      <c r="L15" s="100">
        <v>11</v>
      </c>
      <c r="M15" s="100">
        <v>12</v>
      </c>
      <c r="N15" s="137"/>
    </row>
    <row r="16" spans="1:21" ht="17.100000000000001" thickBot="1">
      <c r="A16" s="294"/>
      <c r="B16" s="101" t="s">
        <v>504</v>
      </c>
      <c r="C16" s="101" t="s">
        <v>505</v>
      </c>
      <c r="D16" s="101" t="s">
        <v>506</v>
      </c>
      <c r="E16" s="102" t="s">
        <v>507</v>
      </c>
      <c r="F16" s="102" t="s">
        <v>508</v>
      </c>
      <c r="G16" s="102" t="s">
        <v>509</v>
      </c>
      <c r="H16" s="103" t="s">
        <v>510</v>
      </c>
      <c r="I16" s="103" t="s">
        <v>511</v>
      </c>
      <c r="J16" s="103" t="s">
        <v>512</v>
      </c>
      <c r="K16" s="104" t="s">
        <v>513</v>
      </c>
      <c r="L16" s="104" t="s">
        <v>514</v>
      </c>
      <c r="M16" s="104" t="s">
        <v>515</v>
      </c>
      <c r="N16" s="137"/>
    </row>
    <row r="17" spans="1:14" ht="23.1" customHeight="1" thickBot="1">
      <c r="A17" s="279"/>
      <c r="B17" s="112" t="e">
        <f ca="1">IF(VLOOKUP($A$2,Table1[[Practice no.]:[ 1 C02]],19,FALSE)="N/A","",VLOOKUP(VLOOKUP($A$2,Table1[[Practice no.]:[ 1 C02]],19,FALSE),List!$A$2:$B$3,2,FALSE))</f>
        <v>#VALUE!</v>
      </c>
      <c r="C17" s="112" t="e">
        <f ca="1">IF(VLOOKUP($A$2,Table1[[Practice no.]:[2 Res]],20,FALSE)="N/A","",VLOOKUP(VLOOKUP($A$2,Table1[[Practice no.]:[2 Res]],20,FALSE),List!$A$2:$B$3,2,FALSE))</f>
        <v>#VALUE!</v>
      </c>
      <c r="D17" s="112" t="e">
        <f ca="1">IF(VLOOKUP($A$2,Table1[[Practice no.]:[3 W&amp;L]],21,FALSE)="N/A","",VLOOKUP(VLOOKUP($A$2,Table1[[Practice no.]:[3 W&amp;L]],21,FALSE),List!$A$2:$B$3,2,FALSE))</f>
        <v>#VALUE!</v>
      </c>
      <c r="E17" s="112" t="e">
        <f ca="1">IF(VLOOKUP($A$2,Table1[[Practice no.]:[4 
Pol]],22,FALSE)="N/A","",VLOOKUP(VLOOKUP($A$2,Table1[[Practice no.]:[4 
Pol]],22,FALSE),List!$A$2:$B$3,2,FALSE))</f>
        <v>#VALUE!</v>
      </c>
      <c r="F17" s="112" t="e">
        <f ca="1">IF(VLOOKUP($A$2,Table1[[Practice no.]:[5 QoL]],23,FALSE)="N/A","",VLOOKUP(VLOOKUP($A$2,Table1[[Practice no.]:[5 QoL]],23,FALSE),List!$A$2:$B$3,2,FALSE))</f>
        <v>#VALUE!</v>
      </c>
      <c r="G17" s="112" t="e">
        <f ca="1">IF(VLOOKUP($A$2,Table1[[Practice no.]:[6 
Bio]],24,FALSE)="N/A","",VLOOKUP(VLOOKUP($A$2,Table1[[Practice no.]:[6 
Bio]],24,FALSE),List!$A$2:$B$3,2,FALSE))</f>
        <v>#VALUE!</v>
      </c>
      <c r="H17" s="112" t="e">
        <f ca="1">IF(VLOOKUP($A$2,Table1[[Practice no.]:[7 
Dis]],25,FALSE)="N/A","",VLOOKUP(VLOOKUP($A$2,Table1[[Practice no.]:[7 
Dis]],25,FALSE),List!$A$2:$B$3,2,FALSE))</f>
        <v>#VALUE!</v>
      </c>
      <c r="I17" s="112" t="e">
        <f ca="1">IF(VLOOKUP($A$2,Table1[[Practice no.]:[8 
Mat]],26,FALSE)="N/A","",VLOOKUP(VLOOKUP($A$2,Table1[[Practice no.]:[8 
Mat]],26,FALSE),List!$A$2:$B$3,2,FALSE))</f>
        <v>#VALUE!</v>
      </c>
      <c r="J17" s="112" t="e">
        <f ca="1">IF(VLOOKUP($A$2,Table1[[Practice no.]:[9 
Inc]],27,FALSE)="N/A","",VLOOKUP(VLOOKUP($A$2,Table1[[Practice no.]:[9 
Inc]],27,FALSE),List!$A$2:$B$3,2,FALSE))</f>
        <v>#VALUE!</v>
      </c>
      <c r="K17" s="112" t="e">
        <f ca="1">IF(VLOOKUP($A$2,Table1[[Practice no.]:[10 Con]],28,FALSE)="N/A","",VLOOKUP(VLOOKUP($A$2,Table1[[Practice no.]:[10 Con]],28,FALSE),List!$A$2:$B$3,2,FALSE))</f>
        <v>#VALUE!</v>
      </c>
      <c r="L17" s="112" t="e">
        <f ca="1">IF(VLOOKUP($A$2,Table1[[Practice no.]:[11 Saf]],29,FALSE)="N/A","",VLOOKUP(VLOOKUP($A$2,Table1[[Practice no.]:[11 Saf]],29,FALSE),List!$A$2:$B$3,2,FALSE))</f>
        <v>#VALUE!</v>
      </c>
      <c r="M17" s="112" t="e">
        <f ca="1">IF(VLOOKUP($A$2,Table1[[Practice no.]:[12 Aff]],30,FALSE)="N/A","",VLOOKUP(VLOOKUP($A$2,Table1[[Practice no.]:[12 Aff]],30,FALSE),List!$A$2:$B$3,2,FALSE))</f>
        <v>#VALUE!</v>
      </c>
      <c r="N17" s="138"/>
    </row>
    <row r="18" spans="1:14" ht="248.1" customHeight="1">
      <c r="A18" s="278" t="s">
        <v>516</v>
      </c>
      <c r="B18" s="298" t="s">
        <v>1238</v>
      </c>
      <c r="C18" s="299"/>
      <c r="D18" s="299"/>
      <c r="E18" s="299"/>
      <c r="F18" s="299"/>
      <c r="G18" s="299"/>
      <c r="H18" s="299"/>
      <c r="I18" s="299"/>
      <c r="J18" s="299"/>
      <c r="K18" s="299"/>
      <c r="L18" s="299"/>
      <c r="M18" s="300"/>
      <c r="N18" s="133"/>
    </row>
    <row r="19" spans="1:14" ht="218.85" customHeight="1" thickBot="1">
      <c r="A19" s="279"/>
      <c r="B19" s="301"/>
      <c r="C19" s="302"/>
      <c r="D19" s="302"/>
      <c r="E19" s="302"/>
      <c r="F19" s="302"/>
      <c r="G19" s="302"/>
      <c r="H19" s="302"/>
      <c r="I19" s="302"/>
      <c r="J19" s="302"/>
      <c r="K19" s="302"/>
      <c r="L19" s="302"/>
      <c r="M19" s="303"/>
      <c r="N19" s="133"/>
    </row>
    <row r="20" spans="1:14" ht="129" customHeight="1">
      <c r="A20" s="304" t="s">
        <v>518</v>
      </c>
      <c r="B20" s="405"/>
      <c r="C20" s="406"/>
      <c r="D20" s="406"/>
      <c r="E20" s="406"/>
      <c r="F20" s="406"/>
      <c r="G20" s="121"/>
      <c r="H20" s="121"/>
      <c r="I20" s="121"/>
      <c r="J20" s="121"/>
      <c r="K20" s="121"/>
      <c r="L20" s="121"/>
      <c r="M20" s="124"/>
      <c r="N20" s="134"/>
    </row>
    <row r="21" spans="1:14" ht="28.35" customHeight="1">
      <c r="A21" s="338"/>
      <c r="B21" s="336" t="s">
        <v>1239</v>
      </c>
      <c r="C21" s="337"/>
      <c r="D21" s="337"/>
      <c r="E21" s="337"/>
      <c r="F21" s="337"/>
      <c r="G21" s="337"/>
      <c r="H21" s="337" t="s">
        <v>1240</v>
      </c>
      <c r="I21" s="388"/>
      <c r="J21" s="388"/>
      <c r="K21" s="388"/>
      <c r="L21" s="388"/>
      <c r="M21" s="389"/>
      <c r="N21" s="127"/>
    </row>
    <row r="22" spans="1:14" ht="272.10000000000002" customHeight="1">
      <c r="A22" s="338"/>
      <c r="H22" s="119"/>
      <c r="J22" s="122"/>
      <c r="K22" s="116"/>
      <c r="L22" s="116"/>
      <c r="M22" s="117"/>
      <c r="N22" s="116"/>
    </row>
    <row r="23" spans="1:14" ht="26.85" customHeight="1">
      <c r="A23" s="338"/>
      <c r="B23" s="336" t="s">
        <v>1241</v>
      </c>
      <c r="C23" s="337"/>
      <c r="D23" s="337"/>
      <c r="E23" s="337"/>
      <c r="F23" s="337"/>
      <c r="G23" s="337"/>
      <c r="H23" s="337"/>
      <c r="I23" s="337"/>
      <c r="J23" s="337"/>
      <c r="K23" s="337"/>
      <c r="L23" s="337"/>
      <c r="M23" s="123"/>
      <c r="N23" s="116"/>
    </row>
    <row r="24" spans="1:14">
      <c r="A24" s="338"/>
      <c r="B24" s="336"/>
      <c r="C24" s="337"/>
      <c r="D24" s="337"/>
      <c r="E24" s="337"/>
      <c r="F24" s="337"/>
      <c r="G24" s="119"/>
      <c r="H24" s="337"/>
      <c r="I24" s="337"/>
      <c r="J24" s="337"/>
      <c r="K24" s="337"/>
      <c r="L24" s="337"/>
      <c r="M24" s="343"/>
      <c r="N24" s="116"/>
    </row>
    <row r="25" spans="1:14" ht="14.1" thickBot="1">
      <c r="A25" s="305"/>
      <c r="B25" s="339"/>
      <c r="C25" s="340"/>
      <c r="D25" s="340"/>
      <c r="E25" s="340"/>
      <c r="F25" s="340"/>
      <c r="G25" s="340"/>
      <c r="H25" s="340"/>
      <c r="I25" s="340"/>
      <c r="J25" s="340"/>
      <c r="K25" s="340"/>
      <c r="L25" s="340"/>
      <c r="M25" s="176"/>
      <c r="N25" s="119"/>
    </row>
    <row r="26" spans="1:14" ht="8.85" customHeight="1" thickBot="1">
      <c r="A26" s="278" t="s">
        <v>57</v>
      </c>
      <c r="B26" s="295"/>
      <c r="C26" s="296"/>
      <c r="D26" s="296"/>
      <c r="E26" s="296"/>
      <c r="F26" s="296"/>
      <c r="G26" s="296"/>
      <c r="H26" s="296"/>
      <c r="I26" s="296"/>
      <c r="J26" s="296"/>
      <c r="K26" s="296"/>
      <c r="L26" s="296"/>
      <c r="M26" s="297"/>
      <c r="N26" s="125"/>
    </row>
    <row r="27" spans="1:14" ht="32.1" customHeight="1" thickBot="1">
      <c r="A27" s="294"/>
      <c r="C27" s="286" t="s">
        <v>42</v>
      </c>
      <c r="D27" s="287"/>
      <c r="E27" s="105" t="e">
        <f ca="1">IF(VLOOKUP($A$2,Table1[[Practice no.]:[1]],31,FALSE)="N/A","",VLOOKUP($A$2,Table1[[Practice no.]:[1]],31,FALSE))</f>
        <v>#VALUE!</v>
      </c>
      <c r="F27" s="286" t="s">
        <v>520</v>
      </c>
      <c r="G27" s="287"/>
      <c r="H27" s="105" t="e">
        <f ca="1">IF(VLOOKUP($A$2,Table1[[Practice no.]:[7]],37,FALSE)="N/A","",VLOOKUP($A$2,Table1[[Practice no.]:[7]],37,FALSE))</f>
        <v>#VALUE!</v>
      </c>
      <c r="M27" s="107"/>
    </row>
    <row r="28" spans="1:14" ht="32.1" customHeight="1" thickBot="1">
      <c r="A28" s="294"/>
      <c r="C28" s="286" t="s">
        <v>44</v>
      </c>
      <c r="D28" s="287"/>
      <c r="E28" s="105" t="e">
        <f ca="1">IF(VLOOKUP($A$2,Table1[[Practice no.]:[2]],32,FALSE)="N/A","",VLOOKUP($A$2,Table1[[Practice no.]:[2]],32,FALSE))</f>
        <v>#VALUE!</v>
      </c>
      <c r="F28" s="286" t="s">
        <v>45</v>
      </c>
      <c r="G28" s="287"/>
      <c r="H28" s="105" t="e">
        <f ca="1">IF(VLOOKUP($A$2,Table1[[Practice no.]:[8]],38,FALSE)="N/A","",VLOOKUP($A$2,Table1[[Practice no.]:[8]],38,FALSE))</f>
        <v>#VALUE!</v>
      </c>
      <c r="M28" s="107"/>
    </row>
    <row r="29" spans="1:14" ht="32.1" customHeight="1" thickBot="1">
      <c r="A29" s="294"/>
      <c r="C29" s="286" t="s">
        <v>46</v>
      </c>
      <c r="D29" s="287"/>
      <c r="E29" s="105" t="e">
        <f ca="1">IF(VLOOKUP($A$2,Table1[[Practice no.]:[3]],33,FALSE)="N/A","",VLOOKUP($A$2,Table1[[Practice no.]:[3]],33,FALSE))</f>
        <v>#VALUE!</v>
      </c>
      <c r="F29" s="286" t="s">
        <v>47</v>
      </c>
      <c r="G29" s="287"/>
      <c r="H29" s="105" t="e">
        <f ca="1">IF(VLOOKUP($A$2,Table1[[Practice no.]:[9]],39,FALSE)="N/A","",VLOOKUP($A$2,Table1[[Practice no.]:[9]],39,FALSE))</f>
        <v>#VALUE!</v>
      </c>
      <c r="M29" s="107"/>
    </row>
    <row r="30" spans="1:14" ht="32.1" customHeight="1" thickBot="1">
      <c r="A30" s="294"/>
      <c r="C30" s="286" t="s">
        <v>48</v>
      </c>
      <c r="D30" s="287"/>
      <c r="E30" s="105" t="e">
        <f ca="1">IF(VLOOKUP($A$2,Table1[[Practice no.]:[4]],34,FALSE)="N/A","",VLOOKUP($A$2,Table1[[Practice no.]:[4]],34,FALSE))</f>
        <v>#VALUE!</v>
      </c>
      <c r="F30" s="286" t="s">
        <v>49</v>
      </c>
      <c r="G30" s="287"/>
      <c r="H30" s="105" t="e">
        <f ca="1">IF(VLOOKUP($A$2,Table1[[Practice no.]:[10]],40,FALSE)="N/A","",VLOOKUP($A$2,Table1[[Practice no.]:[10]],40,FALSE))</f>
        <v>#VALUE!</v>
      </c>
      <c r="M30" s="107"/>
    </row>
    <row r="31" spans="1:14" ht="32.1" customHeight="1" thickBot="1">
      <c r="A31" s="294"/>
      <c r="C31" s="286" t="s">
        <v>50</v>
      </c>
      <c r="D31" s="287"/>
      <c r="E31" s="105" t="e">
        <f ca="1">IF(VLOOKUP($A$2,Table1[[Practice no.]:[5]],35,FALSE)="N/A","",VLOOKUP($A$2,Table1[[Practice no.]:[5]],35,FALSE))</f>
        <v>#VALUE!</v>
      </c>
      <c r="F31" s="286" t="s">
        <v>51</v>
      </c>
      <c r="G31" s="287"/>
      <c r="H31" s="105" t="e">
        <f ca="1">IF(VLOOKUP($A$2,Table1[[Practice no.]:[11]],41,FALSE)="N/A","",VLOOKUP($A$2,Table1[[Practice no.]:[11]],41,FALSE))</f>
        <v>#VALUE!</v>
      </c>
      <c r="M31" s="107"/>
    </row>
    <row r="32" spans="1:14" ht="32.1" customHeight="1" thickBot="1">
      <c r="A32" s="294"/>
      <c r="C32" s="286" t="s">
        <v>52</v>
      </c>
      <c r="D32" s="287"/>
      <c r="E32" s="105" t="e">
        <f ca="1">IF(VLOOKUP($A$2,Table1[[Practice no.]:[6]],36,FALSE)="N/A","",VLOOKUP($A$2,Table1[[Practice no.]:[6]],36,FALSE))</f>
        <v>#VALUE!</v>
      </c>
      <c r="F32" s="286" t="s">
        <v>53</v>
      </c>
      <c r="G32" s="287"/>
      <c r="H32" s="105" t="e">
        <f ca="1">IF(VLOOKUP($A$2,Table1[[Practice no.]:[12]],42,FALSE)="N/A","",VLOOKUP($A$2,Table1[[Practice no.]:[12]],42,FALSE))</f>
        <v>#VALUE!</v>
      </c>
      <c r="M32" s="107"/>
    </row>
    <row r="33" spans="1:14" ht="14.1" thickBot="1">
      <c r="A33" s="279"/>
      <c r="B33" s="288"/>
      <c r="C33" s="289"/>
      <c r="D33" s="289"/>
      <c r="E33" s="289"/>
      <c r="F33" s="289"/>
      <c r="G33" s="289"/>
      <c r="H33" s="289"/>
      <c r="I33" s="289"/>
      <c r="J33" s="289"/>
      <c r="K33" s="289"/>
      <c r="L33" s="289"/>
      <c r="M33" s="290"/>
      <c r="N33" s="125"/>
    </row>
    <row r="34" spans="1:14" ht="252.75" customHeight="1" thickBot="1">
      <c r="A34" s="92" t="s">
        <v>521</v>
      </c>
      <c r="B34" s="291" t="s">
        <v>1242</v>
      </c>
      <c r="C34" s="292"/>
      <c r="D34" s="292"/>
      <c r="E34" s="292"/>
      <c r="F34" s="292"/>
      <c r="G34" s="292"/>
      <c r="H34" s="292"/>
      <c r="I34" s="292"/>
      <c r="J34" s="292"/>
      <c r="K34" s="292"/>
      <c r="L34" s="292"/>
      <c r="M34" s="293"/>
      <c r="N34" s="122"/>
    </row>
    <row r="35" spans="1:14" ht="80.849999999999994" customHeight="1">
      <c r="A35" s="278" t="s">
        <v>523</v>
      </c>
      <c r="B35" s="394" t="s">
        <v>1243</v>
      </c>
      <c r="C35" s="362"/>
      <c r="D35" s="362"/>
      <c r="E35" s="362"/>
      <c r="F35" s="362"/>
      <c r="G35" s="362"/>
      <c r="H35" s="362"/>
      <c r="I35" s="362"/>
      <c r="J35" s="362"/>
      <c r="K35" s="362"/>
      <c r="L35" s="362"/>
      <c r="M35" s="363"/>
      <c r="N35" s="133"/>
    </row>
    <row r="36" spans="1:14" ht="224.85" customHeight="1" thickBot="1">
      <c r="A36" s="279"/>
      <c r="B36" s="364"/>
      <c r="C36" s="365"/>
      <c r="D36" s="365"/>
      <c r="E36" s="365"/>
      <c r="F36" s="365"/>
      <c r="G36" s="365"/>
      <c r="H36" s="365"/>
      <c r="I36" s="365"/>
      <c r="J36" s="365"/>
      <c r="K36" s="365"/>
      <c r="L36" s="365"/>
      <c r="M36" s="366"/>
      <c r="N36" s="133"/>
    </row>
  </sheetData>
  <sheetProtection sheet="1" objects="1" scenarios="1"/>
  <mergeCells count="51">
    <mergeCell ref="B2:M2"/>
    <mergeCell ref="O2:Q2"/>
    <mergeCell ref="S2:U2"/>
    <mergeCell ref="B3:M3"/>
    <mergeCell ref="A4:A14"/>
    <mergeCell ref="B4:M4"/>
    <mergeCell ref="C5:D6"/>
    <mergeCell ref="C7:D8"/>
    <mergeCell ref="F7:G7"/>
    <mergeCell ref="F8:G8"/>
    <mergeCell ref="C9:D10"/>
    <mergeCell ref="G9:H9"/>
    <mergeCell ref="G10:H10"/>
    <mergeCell ref="C11:D12"/>
    <mergeCell ref="F11:G11"/>
    <mergeCell ref="H11:I11"/>
    <mergeCell ref="F12:G12"/>
    <mergeCell ref="H12:I12"/>
    <mergeCell ref="A20:A25"/>
    <mergeCell ref="B20:F20"/>
    <mergeCell ref="B21:G21"/>
    <mergeCell ref="H21:M21"/>
    <mergeCell ref="B23:G23"/>
    <mergeCell ref="B13:M13"/>
    <mergeCell ref="B14:M14"/>
    <mergeCell ref="A15:A17"/>
    <mergeCell ref="A18:A19"/>
    <mergeCell ref="B18:M19"/>
    <mergeCell ref="H23:L23"/>
    <mergeCell ref="B24:F24"/>
    <mergeCell ref="H24:M24"/>
    <mergeCell ref="B25:G25"/>
    <mergeCell ref="H25:L25"/>
    <mergeCell ref="C32:D32"/>
    <mergeCell ref="F32:G32"/>
    <mergeCell ref="C30:D30"/>
    <mergeCell ref="F30:G30"/>
    <mergeCell ref="B33:M33"/>
    <mergeCell ref="B34:M34"/>
    <mergeCell ref="A35:A36"/>
    <mergeCell ref="B35:M36"/>
    <mergeCell ref="A26:A33"/>
    <mergeCell ref="C31:D31"/>
    <mergeCell ref="F31:G31"/>
    <mergeCell ref="B26:M26"/>
    <mergeCell ref="C27:D27"/>
    <mergeCell ref="F27:G27"/>
    <mergeCell ref="C28:D28"/>
    <mergeCell ref="F28:G28"/>
    <mergeCell ref="C29:D29"/>
    <mergeCell ref="F29:G29"/>
  </mergeCells>
  <pageMargins left="0.7" right="0.7" top="0.75" bottom="0.75" header="0.3" footer="0.3"/>
  <headerFooter>
    <oddFooter>&amp;C_x000D_&amp;1#&amp;"Calibri"&amp;8&amp;K000000 INTERNAL. This information is accessible to ADB Management and staff. It may be shared outside ADB with appropriate permission.</oddFooter>
  </headerFooter>
  <drawing r:id="rId1"/>
</worksheet>
</file>

<file path=xl/worksheets/sheet1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CD01F81-8887-4975-BB30-0513A557C10E}">
  <sheetPr codeName="Sheet137"/>
  <dimension ref="A1:U36"/>
  <sheetViews>
    <sheetView zoomScale="55" zoomScaleNormal="55" workbookViewId="0">
      <pane ySplit="2" topLeftCell="A27" activePane="bottomLeft" state="frozen"/>
      <selection pane="bottomLeft" activeCell="O2" sqref="O2:Q2"/>
      <selection activeCell="A2" sqref="A2"/>
    </sheetView>
  </sheetViews>
  <sheetFormatPr defaultColWidth="8.85546875" defaultRowHeight="12.95"/>
  <cols>
    <col min="1" max="1" width="15.28515625" style="106" customWidth="1"/>
    <col min="2" max="13" width="11.85546875" style="106" customWidth="1"/>
    <col min="14" max="14" width="5.140625" style="106" customWidth="1"/>
    <col min="15" max="16" width="8.85546875" style="106"/>
    <col min="17" max="17" width="8.85546875" style="106" customWidth="1"/>
    <col min="18" max="18" width="2.28515625" style="106" customWidth="1"/>
    <col min="19" max="16384" width="8.85546875" style="106"/>
  </cols>
  <sheetData>
    <row r="1" spans="1:21" ht="14.1" thickBot="1"/>
    <row r="2" spans="1:21" ht="32.1" customHeight="1" thickBot="1">
      <c r="A2" s="89" t="e" cm="1">
        <f t="array" aca="1" ref="A2" ca="1">MID(CELL("filename",A2),FIND("]",CELL("filename",A2))+1,255)</f>
        <v>#VALUE!</v>
      </c>
      <c r="B2" s="318" t="e">
        <f ca="1">IF(VLOOKUP(A2,'Raw Data'!C6:D154,2,FALSE)="","",VLOOKUP(A2,'Raw Data'!C6:D154,2,FALSE))</f>
        <v>#VALUE!</v>
      </c>
      <c r="C2" s="319"/>
      <c r="D2" s="319"/>
      <c r="E2" s="319"/>
      <c r="F2" s="319"/>
      <c r="G2" s="319"/>
      <c r="H2" s="319"/>
      <c r="I2" s="319"/>
      <c r="J2" s="319"/>
      <c r="K2" s="319"/>
      <c r="L2" s="319"/>
      <c r="M2" s="320"/>
      <c r="N2" s="136"/>
      <c r="O2" s="386" t="str">
        <f>HYPERLINK("#'National level'!A15","Back to National level sheet")</f>
        <v>Back to National level sheet</v>
      </c>
      <c r="P2" s="321"/>
      <c r="Q2" s="321"/>
      <c r="S2" s="387" t="str">
        <f>HYPERLINK("#'Project level'!A21","Back to Project level sheet")</f>
        <v>Back to Project level sheet</v>
      </c>
      <c r="T2" s="387"/>
      <c r="U2" s="387"/>
    </row>
    <row r="3" spans="1:21" ht="218.85" customHeight="1" thickBot="1">
      <c r="A3" s="90" t="s">
        <v>500</v>
      </c>
      <c r="B3" s="323" t="s">
        <v>1244</v>
      </c>
      <c r="C3" s="324"/>
      <c r="D3" s="324"/>
      <c r="E3" s="324"/>
      <c r="F3" s="324"/>
      <c r="G3" s="324"/>
      <c r="H3" s="324"/>
      <c r="I3" s="324"/>
      <c r="J3" s="324"/>
      <c r="K3" s="324"/>
      <c r="L3" s="324"/>
      <c r="M3" s="325"/>
      <c r="N3" s="122"/>
    </row>
    <row r="4" spans="1:21" ht="14.1" thickBot="1">
      <c r="A4" s="278" t="s">
        <v>502</v>
      </c>
      <c r="B4" s="295"/>
      <c r="C4" s="296"/>
      <c r="D4" s="296"/>
      <c r="E4" s="296"/>
      <c r="F4" s="296"/>
      <c r="G4" s="296"/>
      <c r="H4" s="296"/>
      <c r="I4" s="296"/>
      <c r="J4" s="296"/>
      <c r="K4" s="296"/>
      <c r="L4" s="296"/>
      <c r="M4" s="297"/>
      <c r="N4" s="125"/>
    </row>
    <row r="5" spans="1:21" ht="26.85" customHeight="1" thickBot="1">
      <c r="A5" s="294"/>
      <c r="C5" s="326" t="s">
        <v>77</v>
      </c>
      <c r="D5" s="327"/>
      <c r="E5" s="93" t="s">
        <v>78</v>
      </c>
      <c r="F5" s="93" t="s">
        <v>79</v>
      </c>
      <c r="G5" s="93" t="s">
        <v>80</v>
      </c>
      <c r="H5" s="93" t="s">
        <v>81</v>
      </c>
      <c r="I5" s="93" t="s">
        <v>82</v>
      </c>
      <c r="M5" s="107"/>
    </row>
    <row r="6" spans="1:21" ht="15" thickBot="1">
      <c r="A6" s="294"/>
      <c r="C6" s="328"/>
      <c r="D6" s="329"/>
      <c r="E6" s="94" t="e">
        <f ca="1">IF(VLOOKUP($A$2,Table1[[Practice no.]:[Mt]],3,FALSE)="N/A","",VLOOKUP($A$2,Table1[[Practice no.]:[Mt]],3,FALSE))</f>
        <v>#VALUE!</v>
      </c>
      <c r="F6" s="94" t="e">
        <f ca="1">IF(VLOOKUP($A$2,Table1[[Practice no.]:[F]],4,FALSE)="N/A","",VLOOKUP($A$2,Table1[[Practice no.]:[F]],4,FALSE))</f>
        <v>#VALUE!</v>
      </c>
      <c r="G6" s="94" t="e">
        <f ca="1">IF(VLOOKUP($A$2,Table1[[Practice no.]:[A]],5,FALSE)="N/A","",VLOOKUP($A$2,Table1[[Practice no.]:[A]],5,FALSE))</f>
        <v>#VALUE!</v>
      </c>
      <c r="H6" s="94" t="e">
        <f ca="1">IF(VLOOKUP($A$2,Table1[[Practice no.]:[T]],6,FALSE)="N/A","",VLOOKUP($A$2,Table1[[Practice no.]:[T]],6,FALSE))</f>
        <v>#VALUE!</v>
      </c>
      <c r="I6" s="94" t="e">
        <f ca="1">IF(VLOOKUP($A$2,Table1[[Practice no.]:[PI]],7,FALSE)="N/A","",VLOOKUP($A$2,Table1[[Practice no.]:[PI]],7,FALSE))</f>
        <v>#VALUE!</v>
      </c>
      <c r="M6" s="107"/>
    </row>
    <row r="7" spans="1:21" ht="26.85" customHeight="1" thickBot="1">
      <c r="A7" s="294"/>
      <c r="C7" s="326" t="s">
        <v>83</v>
      </c>
      <c r="D7" s="327"/>
      <c r="E7" s="95" t="s">
        <v>84</v>
      </c>
      <c r="F7" s="330" t="s">
        <v>85</v>
      </c>
      <c r="G7" s="331"/>
      <c r="H7" s="95" t="s">
        <v>86</v>
      </c>
      <c r="I7" s="95" t="s">
        <v>87</v>
      </c>
      <c r="M7" s="107"/>
    </row>
    <row r="8" spans="1:21" ht="15" thickBot="1">
      <c r="A8" s="294"/>
      <c r="C8" s="328"/>
      <c r="D8" s="329"/>
      <c r="E8" s="94" t="e">
        <f ca="1">IF(VLOOKUP($A$2,Table1[[Practice no.]:[LR]],8,FALSE)="N/A","",VLOOKUP(A$2,Table1[[Practice no.]:[LR]],8,FALSE))</f>
        <v>#VALUE!</v>
      </c>
      <c r="F8" s="311" t="e">
        <f ca="1">IF(VLOOKUP($A$2,Table1[[Practice no.]:[PH]],9,FALSE)="N/A","",VLOOKUP($A$2,Table1[[Practice no.]:[PH]],9,FALSE))</f>
        <v>#VALUE!</v>
      </c>
      <c r="G8" s="312"/>
      <c r="H8" s="94" t="e">
        <f ca="1">IF(VLOOKUP($A$2,Table1[[Practice no.]:[EH]],10,FALSE)="N/A","",VLOOKUP($A$2,Table1[[Practice no.]:[EH]],10,FALSE))</f>
        <v>#VALUE!</v>
      </c>
      <c r="I8" s="94" t="e">
        <f ca="1">IF(VLOOKUP($A$2,Table1[[Practice no.]:[UR]],11,FALSE)="N/A","",VLOOKUP($A$2,Table1[[Practice no.]:[UR]],11,FALSE))</f>
        <v>#VALUE!</v>
      </c>
      <c r="M8" s="107"/>
    </row>
    <row r="9" spans="1:21" ht="26.85" customHeight="1" thickBot="1">
      <c r="A9" s="294"/>
      <c r="C9" s="332" t="s">
        <v>88</v>
      </c>
      <c r="D9" s="333"/>
      <c r="E9" s="95" t="s">
        <v>89</v>
      </c>
      <c r="F9" s="95" t="s">
        <v>90</v>
      </c>
      <c r="G9" s="330" t="s">
        <v>91</v>
      </c>
      <c r="H9" s="331"/>
      <c r="I9" s="95" t="s">
        <v>92</v>
      </c>
      <c r="M9" s="107"/>
    </row>
    <row r="10" spans="1:21" ht="15" thickBot="1">
      <c r="A10" s="294"/>
      <c r="C10" s="334"/>
      <c r="D10" s="335"/>
      <c r="E10" s="94" t="e">
        <f ca="1">IF(VLOOKUP($A$2,Table1[[Practice no.]:[P]],12,FALSE)="N/A","",VLOOKUP($A$2,Table1[[Practice no.]:[P]],12,FALSE))</f>
        <v>#VALUE!</v>
      </c>
      <c r="F10" s="94" t="e">
        <f ca="1">IF(VLOOKUP($A$2,Table1[[Practice no.]:[D]],13,FALSE)="N/A","",VLOOKUP($A$2,Table1[[Practice no.]:[D]],13,FALSE))</f>
        <v>#VALUE!</v>
      </c>
      <c r="G10" s="313" t="e">
        <f ca="1">IF(VLOOKUP($A$2,Table1[[Practice no.]:[C]],14,FALSE)="N/A","",VLOOKUP($A$2,Table1[[Practice no.]:[C]],14,FALSE))</f>
        <v>#VALUE!</v>
      </c>
      <c r="H10" s="314"/>
      <c r="I10" s="96" t="e">
        <f ca="1">IF(VLOOKUP($A$2,Table1[[Practice no.]:[M]],15,FALSE)="N/A","",VLOOKUP($A$2,Table1[[Practice no.]:[M]],15,FALSE))</f>
        <v>#VALUE!</v>
      </c>
      <c r="M10" s="107"/>
    </row>
    <row r="11" spans="1:21" ht="14.1" customHeight="1" thickBot="1">
      <c r="A11" s="294"/>
      <c r="C11" s="332" t="s">
        <v>93</v>
      </c>
      <c r="D11" s="333"/>
      <c r="E11" s="95" t="s">
        <v>94</v>
      </c>
      <c r="F11" s="330" t="s">
        <v>95</v>
      </c>
      <c r="G11" s="331"/>
      <c r="H11" s="330" t="s">
        <v>96</v>
      </c>
      <c r="I11" s="331"/>
      <c r="M11" s="107"/>
    </row>
    <row r="12" spans="1:21" ht="15" thickBot="1">
      <c r="A12" s="294"/>
      <c r="C12" s="334"/>
      <c r="D12" s="335"/>
      <c r="E12" s="94" t="e">
        <f ca="1">IF(VLOOKUP($A$2,Table1[[Practice no.]:[In]],16,FALSE)="N/A","",VLOOKUP($A$2,Table1[[Practice no.]:[In]],16,FALSE))</f>
        <v>#VALUE!</v>
      </c>
      <c r="F12" s="311" t="e">
        <f ca="1">IF(VLOOKUP($A$2,Table1[[Practice no.]:[Pr]],17,FALSE)="N/A","",VLOOKUP($A$2,Table1[[Practice no.]:[Pr]],17,FALSE))</f>
        <v>#VALUE!</v>
      </c>
      <c r="G12" s="312"/>
      <c r="H12" s="313" t="e">
        <f ca="1">IF(VLOOKUP($A$2,Table1[[Practice no.]:[Tr]],18,FALSE)="N/A","",VLOOKUP($A$2,Table1[[Practice no.]:[Tr]],18,FALSE))</f>
        <v>#VALUE!</v>
      </c>
      <c r="I12" s="314"/>
      <c r="M12" s="107"/>
    </row>
    <row r="13" spans="1:21">
      <c r="A13" s="294"/>
      <c r="B13" s="315"/>
      <c r="C13" s="316"/>
      <c r="D13" s="316"/>
      <c r="E13" s="316"/>
      <c r="F13" s="316"/>
      <c r="G13" s="316"/>
      <c r="H13" s="316"/>
      <c r="I13" s="316"/>
      <c r="J13" s="316"/>
      <c r="K13" s="316"/>
      <c r="L13" s="316"/>
      <c r="M13" s="317"/>
      <c r="N13" s="125"/>
    </row>
    <row r="14" spans="1:21" ht="14.1" thickBot="1">
      <c r="A14" s="279"/>
      <c r="B14" s="288"/>
      <c r="C14" s="289"/>
      <c r="D14" s="289"/>
      <c r="E14" s="289"/>
      <c r="F14" s="289"/>
      <c r="G14" s="289"/>
      <c r="H14" s="289"/>
      <c r="I14" s="289"/>
      <c r="J14" s="289"/>
      <c r="K14" s="289"/>
      <c r="L14" s="289"/>
      <c r="M14" s="290"/>
      <c r="N14" s="125"/>
    </row>
    <row r="15" spans="1:21">
      <c r="A15" s="278" t="s">
        <v>503</v>
      </c>
      <c r="B15" s="97">
        <v>1</v>
      </c>
      <c r="C15" s="97">
        <v>2</v>
      </c>
      <c r="D15" s="97">
        <v>3</v>
      </c>
      <c r="E15" s="98">
        <v>4</v>
      </c>
      <c r="F15" s="98">
        <v>5</v>
      </c>
      <c r="G15" s="98">
        <v>6</v>
      </c>
      <c r="H15" s="99">
        <v>7</v>
      </c>
      <c r="I15" s="99">
        <v>8</v>
      </c>
      <c r="J15" s="99">
        <v>9</v>
      </c>
      <c r="K15" s="100">
        <v>10</v>
      </c>
      <c r="L15" s="100">
        <v>11</v>
      </c>
      <c r="M15" s="100">
        <v>12</v>
      </c>
      <c r="N15" s="137"/>
    </row>
    <row r="16" spans="1:21" ht="17.100000000000001" thickBot="1">
      <c r="A16" s="294"/>
      <c r="B16" s="101" t="s">
        <v>504</v>
      </c>
      <c r="C16" s="101" t="s">
        <v>505</v>
      </c>
      <c r="D16" s="101" t="s">
        <v>506</v>
      </c>
      <c r="E16" s="102" t="s">
        <v>507</v>
      </c>
      <c r="F16" s="102" t="s">
        <v>508</v>
      </c>
      <c r="G16" s="102" t="s">
        <v>509</v>
      </c>
      <c r="H16" s="103" t="s">
        <v>510</v>
      </c>
      <c r="I16" s="103" t="s">
        <v>511</v>
      </c>
      <c r="J16" s="103" t="s">
        <v>512</v>
      </c>
      <c r="K16" s="104" t="s">
        <v>513</v>
      </c>
      <c r="L16" s="104" t="s">
        <v>514</v>
      </c>
      <c r="M16" s="104" t="s">
        <v>515</v>
      </c>
      <c r="N16" s="137"/>
    </row>
    <row r="17" spans="1:14" ht="23.1" customHeight="1" thickBot="1">
      <c r="A17" s="279"/>
      <c r="B17" s="112" t="e">
        <f ca="1">IF(VLOOKUP($A$2,Table1[[Practice no.]:[ 1 C02]],19,FALSE)="N/A","",VLOOKUP(VLOOKUP($A$2,Table1[[Practice no.]:[ 1 C02]],19,FALSE),List!$A$2:$B$3,2,FALSE))</f>
        <v>#VALUE!</v>
      </c>
      <c r="C17" s="112" t="e">
        <f ca="1">IF(VLOOKUP($A$2,Table1[[Practice no.]:[2 Res]],20,FALSE)="N/A","",VLOOKUP(VLOOKUP($A$2,Table1[[Practice no.]:[2 Res]],20,FALSE),List!$A$2:$B$3,2,FALSE))</f>
        <v>#VALUE!</v>
      </c>
      <c r="D17" s="112" t="e">
        <f ca="1">IF(VLOOKUP($A$2,Table1[[Practice no.]:[3 W&amp;L]],21,FALSE)="N/A","",VLOOKUP(VLOOKUP($A$2,Table1[[Practice no.]:[3 W&amp;L]],21,FALSE),List!$A$2:$B$3,2,FALSE))</f>
        <v>#VALUE!</v>
      </c>
      <c r="E17" s="112" t="e">
        <f ca="1">IF(VLOOKUP($A$2,Table1[[Practice no.]:[4 
Pol]],22,FALSE)="N/A","",VLOOKUP(VLOOKUP($A$2,Table1[[Practice no.]:[4 
Pol]],22,FALSE),List!$A$2:$B$3,2,FALSE))</f>
        <v>#VALUE!</v>
      </c>
      <c r="F17" s="112" t="e">
        <f ca="1">IF(VLOOKUP($A$2,Table1[[Practice no.]:[5 QoL]],23,FALSE)="N/A","",VLOOKUP(VLOOKUP($A$2,Table1[[Practice no.]:[5 QoL]],23,FALSE),List!$A$2:$B$3,2,FALSE))</f>
        <v>#VALUE!</v>
      </c>
      <c r="G17" s="112" t="e">
        <f ca="1">IF(VLOOKUP($A$2,Table1[[Practice no.]:[6 
Bio]],24,FALSE)="N/A","",VLOOKUP(VLOOKUP($A$2,Table1[[Practice no.]:[6 
Bio]],24,FALSE),List!$A$2:$B$3,2,FALSE))</f>
        <v>#VALUE!</v>
      </c>
      <c r="H17" s="112" t="e">
        <f ca="1">IF(VLOOKUP($A$2,Table1[[Practice no.]:[7 
Dis]],25,FALSE)="N/A","",VLOOKUP(VLOOKUP($A$2,Table1[[Practice no.]:[7 
Dis]],25,FALSE),List!$A$2:$B$3,2,FALSE))</f>
        <v>#VALUE!</v>
      </c>
      <c r="I17" s="112" t="e">
        <f ca="1">IF(VLOOKUP($A$2,Table1[[Practice no.]:[8 
Mat]],26,FALSE)="N/A","",VLOOKUP(VLOOKUP($A$2,Table1[[Practice no.]:[8 
Mat]],26,FALSE),List!$A$2:$B$3,2,FALSE))</f>
        <v>#VALUE!</v>
      </c>
      <c r="J17" s="112" t="e">
        <f ca="1">IF(VLOOKUP($A$2,Table1[[Practice no.]:[9 
Inc]],27,FALSE)="N/A","",VLOOKUP(VLOOKUP($A$2,Table1[[Practice no.]:[9 
Inc]],27,FALSE),List!$A$2:$B$3,2,FALSE))</f>
        <v>#VALUE!</v>
      </c>
      <c r="K17" s="112" t="e">
        <f ca="1">IF(VLOOKUP($A$2,Table1[[Practice no.]:[10 Con]],28,FALSE)="N/A","",VLOOKUP(VLOOKUP($A$2,Table1[[Practice no.]:[10 Con]],28,FALSE),List!$A$2:$B$3,2,FALSE))</f>
        <v>#VALUE!</v>
      </c>
      <c r="L17" s="112" t="e">
        <f ca="1">IF(VLOOKUP($A$2,Table1[[Practice no.]:[11 Saf]],29,FALSE)="N/A","",VLOOKUP(VLOOKUP($A$2,Table1[[Practice no.]:[11 Saf]],29,FALSE),List!$A$2:$B$3,2,FALSE))</f>
        <v>#VALUE!</v>
      </c>
      <c r="M17" s="112" t="e">
        <f ca="1">IF(VLOOKUP($A$2,Table1[[Practice no.]:[12 Aff]],30,FALSE)="N/A","",VLOOKUP(VLOOKUP($A$2,Table1[[Practice no.]:[12 Aff]],30,FALSE),List!$A$2:$B$3,2,FALSE))</f>
        <v>#VALUE!</v>
      </c>
      <c r="N17" s="138"/>
    </row>
    <row r="18" spans="1:14" ht="248.1" customHeight="1">
      <c r="A18" s="278" t="s">
        <v>516</v>
      </c>
      <c r="B18" s="298" t="s">
        <v>1245</v>
      </c>
      <c r="C18" s="299"/>
      <c r="D18" s="299"/>
      <c r="E18" s="299"/>
      <c r="F18" s="299"/>
      <c r="G18" s="299"/>
      <c r="H18" s="299"/>
      <c r="I18" s="299"/>
      <c r="J18" s="299"/>
      <c r="K18" s="299"/>
      <c r="L18" s="299"/>
      <c r="M18" s="300"/>
      <c r="N18" s="133"/>
    </row>
    <row r="19" spans="1:14" ht="218.85" customHeight="1" thickBot="1">
      <c r="A19" s="279"/>
      <c r="B19" s="301"/>
      <c r="C19" s="302"/>
      <c r="D19" s="302"/>
      <c r="E19" s="302"/>
      <c r="F19" s="302"/>
      <c r="G19" s="302"/>
      <c r="H19" s="302"/>
      <c r="I19" s="302"/>
      <c r="J19" s="302"/>
      <c r="K19" s="302"/>
      <c r="L19" s="302"/>
      <c r="M19" s="303"/>
      <c r="N19" s="133"/>
    </row>
    <row r="20" spans="1:14" ht="134.85" customHeight="1">
      <c r="A20" s="304" t="s">
        <v>518</v>
      </c>
      <c r="B20" s="405"/>
      <c r="C20" s="406"/>
      <c r="D20" s="406"/>
      <c r="E20" s="406"/>
      <c r="F20" s="406"/>
      <c r="G20" s="121"/>
      <c r="H20" s="121"/>
      <c r="I20" s="121"/>
      <c r="J20" s="121"/>
      <c r="K20" s="121"/>
      <c r="L20" s="121"/>
      <c r="M20" s="124"/>
      <c r="N20" s="134"/>
    </row>
    <row r="21" spans="1:14" ht="24" customHeight="1">
      <c r="A21" s="338"/>
      <c r="B21" s="336" t="s">
        <v>1246</v>
      </c>
      <c r="C21" s="337"/>
      <c r="D21" s="337"/>
      <c r="E21" s="337"/>
      <c r="F21" s="337"/>
      <c r="G21" s="337"/>
      <c r="H21" s="337" t="s">
        <v>1247</v>
      </c>
      <c r="I21" s="388"/>
      <c r="J21" s="388"/>
      <c r="K21" s="388"/>
      <c r="L21" s="388"/>
      <c r="M21" s="389"/>
      <c r="N21" s="127"/>
    </row>
    <row r="22" spans="1:14" ht="128.1" customHeight="1">
      <c r="A22" s="338"/>
      <c r="H22" s="119"/>
      <c r="J22" s="122"/>
      <c r="K22" s="116"/>
      <c r="L22" s="116"/>
      <c r="M22" s="117"/>
      <c r="N22" s="116"/>
    </row>
    <row r="23" spans="1:14">
      <c r="A23" s="338"/>
      <c r="B23" s="336" t="s">
        <v>1248</v>
      </c>
      <c r="C23" s="337"/>
      <c r="D23" s="337"/>
      <c r="E23" s="337"/>
      <c r="F23" s="337"/>
      <c r="G23" s="337"/>
      <c r="H23" s="337"/>
      <c r="I23" s="337"/>
      <c r="J23" s="337"/>
      <c r="K23" s="337"/>
      <c r="L23" s="337"/>
      <c r="M23" s="123"/>
      <c r="N23" s="116"/>
    </row>
    <row r="24" spans="1:14">
      <c r="A24" s="338"/>
      <c r="B24" s="336"/>
      <c r="C24" s="337"/>
      <c r="D24" s="337"/>
      <c r="E24" s="337"/>
      <c r="F24" s="337"/>
      <c r="G24" s="119"/>
      <c r="H24" s="337"/>
      <c r="I24" s="337"/>
      <c r="J24" s="337"/>
      <c r="K24" s="337"/>
      <c r="L24" s="337"/>
      <c r="M24" s="343"/>
      <c r="N24" s="116"/>
    </row>
    <row r="25" spans="1:14" ht="14.1" thickBot="1">
      <c r="A25" s="305"/>
      <c r="B25" s="339"/>
      <c r="C25" s="340"/>
      <c r="D25" s="340"/>
      <c r="E25" s="340"/>
      <c r="F25" s="340"/>
      <c r="G25" s="340"/>
      <c r="H25" s="340"/>
      <c r="I25" s="340"/>
      <c r="J25" s="340"/>
      <c r="K25" s="340"/>
      <c r="L25" s="340"/>
      <c r="M25" s="176"/>
      <c r="N25" s="119"/>
    </row>
    <row r="26" spans="1:14" ht="8.85" customHeight="1" thickBot="1">
      <c r="A26" s="278" t="s">
        <v>57</v>
      </c>
      <c r="B26" s="295"/>
      <c r="C26" s="296"/>
      <c r="D26" s="296"/>
      <c r="E26" s="296"/>
      <c r="F26" s="296"/>
      <c r="G26" s="296"/>
      <c r="H26" s="296"/>
      <c r="I26" s="296"/>
      <c r="J26" s="296"/>
      <c r="K26" s="296"/>
      <c r="L26" s="296"/>
      <c r="M26" s="297"/>
      <c r="N26" s="125"/>
    </row>
    <row r="27" spans="1:14" ht="32.1" customHeight="1" thickBot="1">
      <c r="A27" s="294"/>
      <c r="C27" s="286" t="s">
        <v>42</v>
      </c>
      <c r="D27" s="287"/>
      <c r="E27" s="105" t="e">
        <f ca="1">IF(VLOOKUP($A$2,Table1[[Practice no.]:[1]],31,FALSE)="N/A","",VLOOKUP($A$2,Table1[[Practice no.]:[1]],31,FALSE))</f>
        <v>#VALUE!</v>
      </c>
      <c r="F27" s="286" t="s">
        <v>520</v>
      </c>
      <c r="G27" s="287"/>
      <c r="H27" s="105" t="e">
        <f ca="1">IF(VLOOKUP($A$2,Table1[[Practice no.]:[7]],37,FALSE)="N/A","",VLOOKUP($A$2,Table1[[Practice no.]:[7]],37,FALSE))</f>
        <v>#VALUE!</v>
      </c>
      <c r="M27" s="107"/>
    </row>
    <row r="28" spans="1:14" ht="32.1" customHeight="1" thickBot="1">
      <c r="A28" s="294"/>
      <c r="C28" s="286" t="s">
        <v>44</v>
      </c>
      <c r="D28" s="287"/>
      <c r="E28" s="105" t="e">
        <f ca="1">IF(VLOOKUP($A$2,Table1[[Practice no.]:[2]],32,FALSE)="N/A","",VLOOKUP($A$2,Table1[[Practice no.]:[2]],32,FALSE))</f>
        <v>#VALUE!</v>
      </c>
      <c r="F28" s="286" t="s">
        <v>45</v>
      </c>
      <c r="G28" s="287"/>
      <c r="H28" s="105" t="e">
        <f ca="1">IF(VLOOKUP($A$2,Table1[[Practice no.]:[8]],38,FALSE)="N/A","",VLOOKUP($A$2,Table1[[Practice no.]:[8]],38,FALSE))</f>
        <v>#VALUE!</v>
      </c>
      <c r="M28" s="107"/>
    </row>
    <row r="29" spans="1:14" ht="32.1" customHeight="1" thickBot="1">
      <c r="A29" s="294"/>
      <c r="C29" s="286" t="s">
        <v>46</v>
      </c>
      <c r="D29" s="287"/>
      <c r="E29" s="105" t="e">
        <f ca="1">IF(VLOOKUP($A$2,Table1[[Practice no.]:[3]],33,FALSE)="N/A","",VLOOKUP($A$2,Table1[[Practice no.]:[3]],33,FALSE))</f>
        <v>#VALUE!</v>
      </c>
      <c r="F29" s="286" t="s">
        <v>47</v>
      </c>
      <c r="G29" s="287"/>
      <c r="H29" s="105" t="e">
        <f ca="1">IF(VLOOKUP($A$2,Table1[[Practice no.]:[9]],39,FALSE)="N/A","",VLOOKUP($A$2,Table1[[Practice no.]:[9]],39,FALSE))</f>
        <v>#VALUE!</v>
      </c>
      <c r="M29" s="107"/>
    </row>
    <row r="30" spans="1:14" ht="32.1" customHeight="1" thickBot="1">
      <c r="A30" s="294"/>
      <c r="C30" s="286" t="s">
        <v>48</v>
      </c>
      <c r="D30" s="287"/>
      <c r="E30" s="105" t="e">
        <f ca="1">IF(VLOOKUP($A$2,Table1[[Practice no.]:[4]],34,FALSE)="N/A","",VLOOKUP($A$2,Table1[[Practice no.]:[4]],34,FALSE))</f>
        <v>#VALUE!</v>
      </c>
      <c r="F30" s="286" t="s">
        <v>49</v>
      </c>
      <c r="G30" s="287"/>
      <c r="H30" s="105" t="e">
        <f ca="1">IF(VLOOKUP($A$2,Table1[[Practice no.]:[10]],40,FALSE)="N/A","",VLOOKUP($A$2,Table1[[Practice no.]:[10]],40,FALSE))</f>
        <v>#VALUE!</v>
      </c>
      <c r="M30" s="107"/>
    </row>
    <row r="31" spans="1:14" ht="32.1" customHeight="1" thickBot="1">
      <c r="A31" s="294"/>
      <c r="C31" s="286" t="s">
        <v>50</v>
      </c>
      <c r="D31" s="287"/>
      <c r="E31" s="105" t="e">
        <f ca="1">IF(VLOOKUP($A$2,Table1[[Practice no.]:[5]],35,FALSE)="N/A","",VLOOKUP($A$2,Table1[[Practice no.]:[5]],35,FALSE))</f>
        <v>#VALUE!</v>
      </c>
      <c r="F31" s="286" t="s">
        <v>51</v>
      </c>
      <c r="G31" s="287"/>
      <c r="H31" s="105" t="e">
        <f ca="1">IF(VLOOKUP($A$2,Table1[[Practice no.]:[11]],41,FALSE)="N/A","",VLOOKUP($A$2,Table1[[Practice no.]:[11]],41,FALSE))</f>
        <v>#VALUE!</v>
      </c>
      <c r="M31" s="107"/>
    </row>
    <row r="32" spans="1:14" ht="32.1" customHeight="1" thickBot="1">
      <c r="A32" s="294"/>
      <c r="C32" s="286" t="s">
        <v>52</v>
      </c>
      <c r="D32" s="287"/>
      <c r="E32" s="105" t="e">
        <f ca="1">IF(VLOOKUP($A$2,Table1[[Practice no.]:[6]],36,FALSE)="N/A","",VLOOKUP($A$2,Table1[[Practice no.]:[6]],36,FALSE))</f>
        <v>#VALUE!</v>
      </c>
      <c r="F32" s="286" t="s">
        <v>53</v>
      </c>
      <c r="G32" s="287"/>
      <c r="H32" s="105" t="e">
        <f ca="1">IF(VLOOKUP($A$2,Table1[[Practice no.]:[12]],42,FALSE)="N/A","",VLOOKUP($A$2,Table1[[Practice no.]:[12]],42,FALSE))</f>
        <v>#VALUE!</v>
      </c>
      <c r="M32" s="107"/>
    </row>
    <row r="33" spans="1:14" ht="14.1" thickBot="1">
      <c r="A33" s="279"/>
      <c r="B33" s="288"/>
      <c r="C33" s="289"/>
      <c r="D33" s="289"/>
      <c r="E33" s="289"/>
      <c r="F33" s="289"/>
      <c r="G33" s="289"/>
      <c r="H33" s="289"/>
      <c r="I33" s="289"/>
      <c r="J33" s="289"/>
      <c r="K33" s="289"/>
      <c r="L33" s="289"/>
      <c r="M33" s="290"/>
      <c r="N33" s="125"/>
    </row>
    <row r="34" spans="1:14" ht="252.75" customHeight="1" thickBot="1">
      <c r="A34" s="92" t="s">
        <v>521</v>
      </c>
      <c r="B34" s="291" t="s">
        <v>1249</v>
      </c>
      <c r="C34" s="292"/>
      <c r="D34" s="292"/>
      <c r="E34" s="292"/>
      <c r="F34" s="292"/>
      <c r="G34" s="292"/>
      <c r="H34" s="292"/>
      <c r="I34" s="292"/>
      <c r="J34" s="292"/>
      <c r="K34" s="292"/>
      <c r="L34" s="292"/>
      <c r="M34" s="293"/>
      <c r="N34" s="122"/>
    </row>
    <row r="35" spans="1:14" ht="80.849999999999994" customHeight="1">
      <c r="A35" s="278" t="s">
        <v>523</v>
      </c>
      <c r="B35" s="394" t="s">
        <v>1250</v>
      </c>
      <c r="C35" s="362"/>
      <c r="D35" s="362"/>
      <c r="E35" s="362"/>
      <c r="F35" s="362"/>
      <c r="G35" s="362"/>
      <c r="H35" s="362"/>
      <c r="I35" s="362"/>
      <c r="J35" s="362"/>
      <c r="K35" s="362"/>
      <c r="L35" s="362"/>
      <c r="M35" s="363"/>
      <c r="N35" s="133"/>
    </row>
    <row r="36" spans="1:14" ht="224.85" customHeight="1" thickBot="1">
      <c r="A36" s="279"/>
      <c r="B36" s="364"/>
      <c r="C36" s="365"/>
      <c r="D36" s="365"/>
      <c r="E36" s="365"/>
      <c r="F36" s="365"/>
      <c r="G36" s="365"/>
      <c r="H36" s="365"/>
      <c r="I36" s="365"/>
      <c r="J36" s="365"/>
      <c r="K36" s="365"/>
      <c r="L36" s="365"/>
      <c r="M36" s="366"/>
      <c r="N36" s="133"/>
    </row>
  </sheetData>
  <sheetProtection sheet="1" objects="1" scenarios="1"/>
  <mergeCells count="51">
    <mergeCell ref="B2:M2"/>
    <mergeCell ref="O2:Q2"/>
    <mergeCell ref="S2:U2"/>
    <mergeCell ref="B3:M3"/>
    <mergeCell ref="A4:A14"/>
    <mergeCell ref="B4:M4"/>
    <mergeCell ref="C5:D6"/>
    <mergeCell ref="C7:D8"/>
    <mergeCell ref="F7:G7"/>
    <mergeCell ref="F8:G8"/>
    <mergeCell ref="C9:D10"/>
    <mergeCell ref="G9:H9"/>
    <mergeCell ref="G10:H10"/>
    <mergeCell ref="C11:D12"/>
    <mergeCell ref="F11:G11"/>
    <mergeCell ref="H11:I11"/>
    <mergeCell ref="F12:G12"/>
    <mergeCell ref="H12:I12"/>
    <mergeCell ref="A20:A25"/>
    <mergeCell ref="B20:F20"/>
    <mergeCell ref="B21:G21"/>
    <mergeCell ref="H21:M21"/>
    <mergeCell ref="B23:G23"/>
    <mergeCell ref="B13:M13"/>
    <mergeCell ref="B14:M14"/>
    <mergeCell ref="A15:A17"/>
    <mergeCell ref="A18:A19"/>
    <mergeCell ref="B18:M19"/>
    <mergeCell ref="H23:L23"/>
    <mergeCell ref="B24:F24"/>
    <mergeCell ref="H24:M24"/>
    <mergeCell ref="B25:G25"/>
    <mergeCell ref="H25:L25"/>
    <mergeCell ref="C32:D32"/>
    <mergeCell ref="F32:G32"/>
    <mergeCell ref="C30:D30"/>
    <mergeCell ref="F30:G30"/>
    <mergeCell ref="B33:M33"/>
    <mergeCell ref="B34:M34"/>
    <mergeCell ref="A35:A36"/>
    <mergeCell ref="B35:M36"/>
    <mergeCell ref="A26:A33"/>
    <mergeCell ref="C31:D31"/>
    <mergeCell ref="F31:G31"/>
    <mergeCell ref="B26:M26"/>
    <mergeCell ref="C27:D27"/>
    <mergeCell ref="F27:G27"/>
    <mergeCell ref="C28:D28"/>
    <mergeCell ref="F28:G28"/>
    <mergeCell ref="C29:D29"/>
    <mergeCell ref="F29:G29"/>
  </mergeCells>
  <pageMargins left="0.7" right="0.7" top="0.75" bottom="0.75" header="0.3" footer="0.3"/>
  <headerFooter>
    <oddFooter>&amp;C_x000D_&amp;1#&amp;"Calibri"&amp;8&amp;K000000 INTERNAL. This information is accessible to ADB Management and staff. It may be shared outside ADB with appropriate permission.</oddFooter>
  </headerFooter>
  <drawing r:id="rId1"/>
</worksheet>
</file>

<file path=xl/worksheets/sheet1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A8EB941-8A1A-4A04-B1D7-26C5A76DD9C4}">
  <sheetPr codeName="Sheet138"/>
  <dimension ref="A1:U36"/>
  <sheetViews>
    <sheetView zoomScale="55" zoomScaleNormal="55" workbookViewId="0">
      <pane ySplit="2" topLeftCell="A30" activePane="bottomLeft" state="frozen"/>
      <selection pane="bottomLeft" activeCell="A2" sqref="A2"/>
      <selection activeCell="A2" sqref="A2"/>
    </sheetView>
  </sheetViews>
  <sheetFormatPr defaultColWidth="8.85546875" defaultRowHeight="12.95"/>
  <cols>
    <col min="1" max="1" width="15.28515625" style="106" customWidth="1"/>
    <col min="2" max="13" width="11.85546875" style="106" customWidth="1"/>
    <col min="14" max="14" width="5.140625" style="106" customWidth="1"/>
    <col min="15" max="16" width="8.85546875" style="106"/>
    <col min="17" max="17" width="8.85546875" style="106" customWidth="1"/>
    <col min="18" max="18" width="2.28515625" style="106" customWidth="1"/>
    <col min="19" max="16384" width="8.85546875" style="106"/>
  </cols>
  <sheetData>
    <row r="1" spans="1:21" ht="14.1" thickBot="1"/>
    <row r="2" spans="1:21" ht="32.1" customHeight="1" thickBot="1">
      <c r="A2" s="89" t="e" cm="1">
        <f t="array" aca="1" ref="A2" ca="1">MID(CELL("filename",A2),FIND("]",CELL("filename",A2))+1,255)</f>
        <v>#VALUE!</v>
      </c>
      <c r="B2" s="318" t="e">
        <f ca="1">IF(VLOOKUP(A2,'Raw Data'!C6:D154,2,FALSE)="","",VLOOKUP(A2,'Raw Data'!C6:D154,2,FALSE))</f>
        <v>#VALUE!</v>
      </c>
      <c r="C2" s="319"/>
      <c r="D2" s="319"/>
      <c r="E2" s="319"/>
      <c r="F2" s="319"/>
      <c r="G2" s="319"/>
      <c r="H2" s="319"/>
      <c r="I2" s="319"/>
      <c r="J2" s="319"/>
      <c r="K2" s="319"/>
      <c r="L2" s="319"/>
      <c r="M2" s="320"/>
      <c r="N2" s="136"/>
      <c r="O2" s="386" t="str">
        <f>HYPERLINK("#'National level'!A15","Back to National level sheet")</f>
        <v>Back to National level sheet</v>
      </c>
      <c r="P2" s="321"/>
      <c r="Q2" s="321"/>
      <c r="S2" s="387" t="str">
        <f>HYPERLINK("#'Project level'!A21","Back to Project level sheet")</f>
        <v>Back to Project level sheet</v>
      </c>
      <c r="T2" s="387"/>
      <c r="U2" s="387"/>
    </row>
    <row r="3" spans="1:21" ht="218.85" customHeight="1" thickBot="1">
      <c r="A3" s="90" t="s">
        <v>500</v>
      </c>
      <c r="B3" s="323" t="s">
        <v>1251</v>
      </c>
      <c r="C3" s="324"/>
      <c r="D3" s="324"/>
      <c r="E3" s="324"/>
      <c r="F3" s="324"/>
      <c r="G3" s="324"/>
      <c r="H3" s="324"/>
      <c r="I3" s="324"/>
      <c r="J3" s="324"/>
      <c r="K3" s="324"/>
      <c r="L3" s="324"/>
      <c r="M3" s="325"/>
      <c r="N3" s="122"/>
    </row>
    <row r="4" spans="1:21" ht="14.1" thickBot="1">
      <c r="A4" s="278" t="s">
        <v>502</v>
      </c>
      <c r="B4" s="295"/>
      <c r="C4" s="296"/>
      <c r="D4" s="296"/>
      <c r="E4" s="296"/>
      <c r="F4" s="296"/>
      <c r="G4" s="296"/>
      <c r="H4" s="296"/>
      <c r="I4" s="296"/>
      <c r="J4" s="296"/>
      <c r="K4" s="296"/>
      <c r="L4" s="296"/>
      <c r="M4" s="297"/>
      <c r="N4" s="125"/>
    </row>
    <row r="5" spans="1:21" ht="26.85" customHeight="1" thickBot="1">
      <c r="A5" s="294"/>
      <c r="C5" s="326" t="s">
        <v>77</v>
      </c>
      <c r="D5" s="327"/>
      <c r="E5" s="93" t="s">
        <v>78</v>
      </c>
      <c r="F5" s="93" t="s">
        <v>79</v>
      </c>
      <c r="G5" s="93" t="s">
        <v>80</v>
      </c>
      <c r="H5" s="93" t="s">
        <v>81</v>
      </c>
      <c r="I5" s="93" t="s">
        <v>82</v>
      </c>
      <c r="M5" s="107"/>
    </row>
    <row r="6" spans="1:21" ht="15" thickBot="1">
      <c r="A6" s="294"/>
      <c r="C6" s="328"/>
      <c r="D6" s="329"/>
      <c r="E6" s="94" t="e">
        <f ca="1">IF(VLOOKUP($A$2,Table1[[Practice no.]:[Mt]],3,FALSE)="N/A","",VLOOKUP($A$2,Table1[[Practice no.]:[Mt]],3,FALSE))</f>
        <v>#VALUE!</v>
      </c>
      <c r="F6" s="94" t="e">
        <f ca="1">IF(VLOOKUP($A$2,Table1[[Practice no.]:[F]],4,FALSE)="N/A","",VLOOKUP($A$2,Table1[[Practice no.]:[F]],4,FALSE))</f>
        <v>#VALUE!</v>
      </c>
      <c r="G6" s="94" t="e">
        <f ca="1">IF(VLOOKUP($A$2,Table1[[Practice no.]:[A]],5,FALSE)="N/A","",VLOOKUP($A$2,Table1[[Practice no.]:[A]],5,FALSE))</f>
        <v>#VALUE!</v>
      </c>
      <c r="H6" s="94" t="e">
        <f ca="1">IF(VLOOKUP($A$2,Table1[[Practice no.]:[T]],6,FALSE)="N/A","",VLOOKUP($A$2,Table1[[Practice no.]:[T]],6,FALSE))</f>
        <v>#VALUE!</v>
      </c>
      <c r="I6" s="94" t="e">
        <f ca="1">IF(VLOOKUP($A$2,Table1[[Practice no.]:[PI]],7,FALSE)="N/A","",VLOOKUP($A$2,Table1[[Practice no.]:[PI]],7,FALSE))</f>
        <v>#VALUE!</v>
      </c>
      <c r="M6" s="107"/>
    </row>
    <row r="7" spans="1:21" ht="26.85" customHeight="1" thickBot="1">
      <c r="A7" s="294"/>
      <c r="C7" s="326" t="s">
        <v>83</v>
      </c>
      <c r="D7" s="327"/>
      <c r="E7" s="95" t="s">
        <v>84</v>
      </c>
      <c r="F7" s="330" t="s">
        <v>85</v>
      </c>
      <c r="G7" s="331"/>
      <c r="H7" s="95" t="s">
        <v>86</v>
      </c>
      <c r="I7" s="95" t="s">
        <v>87</v>
      </c>
      <c r="M7" s="107"/>
    </row>
    <row r="8" spans="1:21" ht="15" thickBot="1">
      <c r="A8" s="294"/>
      <c r="C8" s="328"/>
      <c r="D8" s="329"/>
      <c r="E8" s="94" t="e">
        <f ca="1">IF(VLOOKUP($A$2,Table1[[Practice no.]:[LR]],8,FALSE)="N/A","",VLOOKUP(A$2,Table1[[Practice no.]:[LR]],8,FALSE))</f>
        <v>#VALUE!</v>
      </c>
      <c r="F8" s="311" t="e">
        <f ca="1">IF(VLOOKUP($A$2,Table1[[Practice no.]:[PH]],9,FALSE)="N/A","",VLOOKUP($A$2,Table1[[Practice no.]:[PH]],9,FALSE))</f>
        <v>#VALUE!</v>
      </c>
      <c r="G8" s="312"/>
      <c r="H8" s="94" t="e">
        <f ca="1">IF(VLOOKUP($A$2,Table1[[Practice no.]:[EH]],10,FALSE)="N/A","",VLOOKUP($A$2,Table1[[Practice no.]:[EH]],10,FALSE))</f>
        <v>#VALUE!</v>
      </c>
      <c r="I8" s="94" t="e">
        <f ca="1">IF(VLOOKUP($A$2,Table1[[Practice no.]:[UR]],11,FALSE)="N/A","",VLOOKUP($A$2,Table1[[Practice no.]:[UR]],11,FALSE))</f>
        <v>#VALUE!</v>
      </c>
      <c r="M8" s="107"/>
    </row>
    <row r="9" spans="1:21" ht="26.85" customHeight="1" thickBot="1">
      <c r="A9" s="294"/>
      <c r="C9" s="332" t="s">
        <v>88</v>
      </c>
      <c r="D9" s="333"/>
      <c r="E9" s="95" t="s">
        <v>89</v>
      </c>
      <c r="F9" s="95" t="s">
        <v>90</v>
      </c>
      <c r="G9" s="330" t="s">
        <v>91</v>
      </c>
      <c r="H9" s="331"/>
      <c r="I9" s="95" t="s">
        <v>92</v>
      </c>
      <c r="M9" s="107"/>
    </row>
    <row r="10" spans="1:21" ht="15" thickBot="1">
      <c r="A10" s="294"/>
      <c r="C10" s="334"/>
      <c r="D10" s="335"/>
      <c r="E10" s="94" t="e">
        <f ca="1">IF(VLOOKUP($A$2,Table1[[Practice no.]:[P]],12,FALSE)="N/A","",VLOOKUP($A$2,Table1[[Practice no.]:[P]],12,FALSE))</f>
        <v>#VALUE!</v>
      </c>
      <c r="F10" s="94" t="e">
        <f ca="1">IF(VLOOKUP($A$2,Table1[[Practice no.]:[D]],13,FALSE)="N/A","",VLOOKUP($A$2,Table1[[Practice no.]:[D]],13,FALSE))</f>
        <v>#VALUE!</v>
      </c>
      <c r="G10" s="313" t="e">
        <f ca="1">IF(VLOOKUP($A$2,Table1[[Practice no.]:[C]],14,FALSE)="N/A","",VLOOKUP($A$2,Table1[[Practice no.]:[C]],14,FALSE))</f>
        <v>#VALUE!</v>
      </c>
      <c r="H10" s="314"/>
      <c r="I10" s="96" t="e">
        <f ca="1">IF(VLOOKUP($A$2,Table1[[Practice no.]:[M]],15,FALSE)="N/A","",VLOOKUP($A$2,Table1[[Practice no.]:[M]],15,FALSE))</f>
        <v>#VALUE!</v>
      </c>
      <c r="M10" s="107"/>
    </row>
    <row r="11" spans="1:21" ht="14.1" customHeight="1" thickBot="1">
      <c r="A11" s="294"/>
      <c r="C11" s="332" t="s">
        <v>93</v>
      </c>
      <c r="D11" s="333"/>
      <c r="E11" s="95" t="s">
        <v>94</v>
      </c>
      <c r="F11" s="330" t="s">
        <v>95</v>
      </c>
      <c r="G11" s="331"/>
      <c r="H11" s="330" t="s">
        <v>96</v>
      </c>
      <c r="I11" s="331"/>
      <c r="M11" s="107"/>
    </row>
    <row r="12" spans="1:21" ht="15" thickBot="1">
      <c r="A12" s="294"/>
      <c r="C12" s="334"/>
      <c r="D12" s="335"/>
      <c r="E12" s="94" t="e">
        <f ca="1">IF(VLOOKUP($A$2,Table1[[Practice no.]:[In]],16,FALSE)="N/A","",VLOOKUP($A$2,Table1[[Practice no.]:[In]],16,FALSE))</f>
        <v>#VALUE!</v>
      </c>
      <c r="F12" s="311" t="e">
        <f ca="1">IF(VLOOKUP($A$2,Table1[[Practice no.]:[Pr]],17,FALSE)="N/A","",VLOOKUP($A$2,Table1[[Practice no.]:[Pr]],17,FALSE))</f>
        <v>#VALUE!</v>
      </c>
      <c r="G12" s="312"/>
      <c r="H12" s="313" t="e">
        <f ca="1">IF(VLOOKUP($A$2,Table1[[Practice no.]:[Tr]],18,FALSE)="N/A","",VLOOKUP($A$2,Table1[[Practice no.]:[Tr]],18,FALSE))</f>
        <v>#VALUE!</v>
      </c>
      <c r="I12" s="314"/>
      <c r="M12" s="107"/>
    </row>
    <row r="13" spans="1:21">
      <c r="A13" s="294"/>
      <c r="B13" s="315"/>
      <c r="C13" s="316"/>
      <c r="D13" s="316"/>
      <c r="E13" s="316"/>
      <c r="F13" s="316"/>
      <c r="G13" s="316"/>
      <c r="H13" s="316"/>
      <c r="I13" s="316"/>
      <c r="J13" s="316"/>
      <c r="K13" s="316"/>
      <c r="L13" s="316"/>
      <c r="M13" s="317"/>
      <c r="N13" s="125"/>
    </row>
    <row r="14" spans="1:21" ht="14.1" thickBot="1">
      <c r="A14" s="279"/>
      <c r="B14" s="288"/>
      <c r="C14" s="289"/>
      <c r="D14" s="289"/>
      <c r="E14" s="289"/>
      <c r="F14" s="289"/>
      <c r="G14" s="289"/>
      <c r="H14" s="289"/>
      <c r="I14" s="289"/>
      <c r="J14" s="289"/>
      <c r="K14" s="289"/>
      <c r="L14" s="289"/>
      <c r="M14" s="290"/>
      <c r="N14" s="125"/>
    </row>
    <row r="15" spans="1:21">
      <c r="A15" s="278" t="s">
        <v>503</v>
      </c>
      <c r="B15" s="97">
        <v>1</v>
      </c>
      <c r="C15" s="97">
        <v>2</v>
      </c>
      <c r="D15" s="97">
        <v>3</v>
      </c>
      <c r="E15" s="98">
        <v>4</v>
      </c>
      <c r="F15" s="98">
        <v>5</v>
      </c>
      <c r="G15" s="98">
        <v>6</v>
      </c>
      <c r="H15" s="99">
        <v>7</v>
      </c>
      <c r="I15" s="99">
        <v>8</v>
      </c>
      <c r="J15" s="99">
        <v>9</v>
      </c>
      <c r="K15" s="100">
        <v>10</v>
      </c>
      <c r="L15" s="100">
        <v>11</v>
      </c>
      <c r="M15" s="100">
        <v>12</v>
      </c>
      <c r="N15" s="137"/>
    </row>
    <row r="16" spans="1:21" ht="17.100000000000001" thickBot="1">
      <c r="A16" s="294"/>
      <c r="B16" s="101" t="s">
        <v>504</v>
      </c>
      <c r="C16" s="101" t="s">
        <v>505</v>
      </c>
      <c r="D16" s="101" t="s">
        <v>506</v>
      </c>
      <c r="E16" s="102" t="s">
        <v>507</v>
      </c>
      <c r="F16" s="102" t="s">
        <v>508</v>
      </c>
      <c r="G16" s="102" t="s">
        <v>509</v>
      </c>
      <c r="H16" s="103" t="s">
        <v>510</v>
      </c>
      <c r="I16" s="103" t="s">
        <v>511</v>
      </c>
      <c r="J16" s="103" t="s">
        <v>512</v>
      </c>
      <c r="K16" s="104" t="s">
        <v>513</v>
      </c>
      <c r="L16" s="104" t="s">
        <v>514</v>
      </c>
      <c r="M16" s="104" t="s">
        <v>515</v>
      </c>
      <c r="N16" s="137"/>
    </row>
    <row r="17" spans="1:14" ht="23.1" customHeight="1" thickBot="1">
      <c r="A17" s="279"/>
      <c r="B17" s="112" t="e">
        <f ca="1">IF(VLOOKUP($A$2,Table1[[Practice no.]:[ 1 C02]],19,FALSE)="N/A","",VLOOKUP(VLOOKUP($A$2,Table1[[Practice no.]:[ 1 C02]],19,FALSE),List!$A$2:$B$3,2,FALSE))</f>
        <v>#VALUE!</v>
      </c>
      <c r="C17" s="112" t="e">
        <f ca="1">IF(VLOOKUP($A$2,Table1[[Practice no.]:[2 Res]],20,FALSE)="N/A","",VLOOKUP(VLOOKUP($A$2,Table1[[Practice no.]:[2 Res]],20,FALSE),List!$A$2:$B$3,2,FALSE))</f>
        <v>#VALUE!</v>
      </c>
      <c r="D17" s="112" t="e">
        <f ca="1">IF(VLOOKUP($A$2,Table1[[Practice no.]:[3 W&amp;L]],21,FALSE)="N/A","",VLOOKUP(VLOOKUP($A$2,Table1[[Practice no.]:[3 W&amp;L]],21,FALSE),List!$A$2:$B$3,2,FALSE))</f>
        <v>#VALUE!</v>
      </c>
      <c r="E17" s="112" t="e">
        <f ca="1">IF(VLOOKUP($A$2,Table1[[Practice no.]:[4 
Pol]],22,FALSE)="N/A","",VLOOKUP(VLOOKUP($A$2,Table1[[Practice no.]:[4 
Pol]],22,FALSE),List!$A$2:$B$3,2,FALSE))</f>
        <v>#VALUE!</v>
      </c>
      <c r="F17" s="112" t="e">
        <f ca="1">IF(VLOOKUP($A$2,Table1[[Practice no.]:[5 QoL]],23,FALSE)="N/A","",VLOOKUP(VLOOKUP($A$2,Table1[[Practice no.]:[5 QoL]],23,FALSE),List!$A$2:$B$3,2,FALSE))</f>
        <v>#VALUE!</v>
      </c>
      <c r="G17" s="112" t="e">
        <f ca="1">IF(VLOOKUP($A$2,Table1[[Practice no.]:[6 
Bio]],24,FALSE)="N/A","",VLOOKUP(VLOOKUP($A$2,Table1[[Practice no.]:[6 
Bio]],24,FALSE),List!$A$2:$B$3,2,FALSE))</f>
        <v>#VALUE!</v>
      </c>
      <c r="H17" s="112" t="e">
        <f ca="1">IF(VLOOKUP($A$2,Table1[[Practice no.]:[7 
Dis]],25,FALSE)="N/A","",VLOOKUP(VLOOKUP($A$2,Table1[[Practice no.]:[7 
Dis]],25,FALSE),List!$A$2:$B$3,2,FALSE))</f>
        <v>#VALUE!</v>
      </c>
      <c r="I17" s="112" t="e">
        <f ca="1">IF(VLOOKUP($A$2,Table1[[Practice no.]:[8 
Mat]],26,FALSE)="N/A","",VLOOKUP(VLOOKUP($A$2,Table1[[Practice no.]:[8 
Mat]],26,FALSE),List!$A$2:$B$3,2,FALSE))</f>
        <v>#VALUE!</v>
      </c>
      <c r="J17" s="112" t="e">
        <f ca="1">IF(VLOOKUP($A$2,Table1[[Practice no.]:[9 
Inc]],27,FALSE)="N/A","",VLOOKUP(VLOOKUP($A$2,Table1[[Practice no.]:[9 
Inc]],27,FALSE),List!$A$2:$B$3,2,FALSE))</f>
        <v>#VALUE!</v>
      </c>
      <c r="K17" s="112" t="e">
        <f ca="1">IF(VLOOKUP($A$2,Table1[[Practice no.]:[10 Con]],28,FALSE)="N/A","",VLOOKUP(VLOOKUP($A$2,Table1[[Practice no.]:[10 Con]],28,FALSE),List!$A$2:$B$3,2,FALSE))</f>
        <v>#VALUE!</v>
      </c>
      <c r="L17" s="112" t="e">
        <f ca="1">IF(VLOOKUP($A$2,Table1[[Practice no.]:[11 Saf]],29,FALSE)="N/A","",VLOOKUP(VLOOKUP($A$2,Table1[[Practice no.]:[11 Saf]],29,FALSE),List!$A$2:$B$3,2,FALSE))</f>
        <v>#VALUE!</v>
      </c>
      <c r="M17" s="112" t="e">
        <f ca="1">IF(VLOOKUP($A$2,Table1[[Practice no.]:[12 Aff]],30,FALSE)="N/A","",VLOOKUP(VLOOKUP($A$2,Table1[[Practice no.]:[12 Aff]],30,FALSE),List!$A$2:$B$3,2,FALSE))</f>
        <v>#VALUE!</v>
      </c>
      <c r="N17" s="138"/>
    </row>
    <row r="18" spans="1:14" ht="248.1" customHeight="1">
      <c r="A18" s="278" t="s">
        <v>516</v>
      </c>
      <c r="B18" s="298" t="s">
        <v>1252</v>
      </c>
      <c r="C18" s="299"/>
      <c r="D18" s="299"/>
      <c r="E18" s="299"/>
      <c r="F18" s="299"/>
      <c r="G18" s="299"/>
      <c r="H18" s="299"/>
      <c r="I18" s="299"/>
      <c r="J18" s="299"/>
      <c r="K18" s="299"/>
      <c r="L18" s="299"/>
      <c r="M18" s="300"/>
      <c r="N18" s="133"/>
    </row>
    <row r="19" spans="1:14" ht="218.85" customHeight="1" thickBot="1">
      <c r="A19" s="279"/>
      <c r="B19" s="301"/>
      <c r="C19" s="302"/>
      <c r="D19" s="302"/>
      <c r="E19" s="302"/>
      <c r="F19" s="302"/>
      <c r="G19" s="302"/>
      <c r="H19" s="302"/>
      <c r="I19" s="302"/>
      <c r="J19" s="302"/>
      <c r="K19" s="302"/>
      <c r="L19" s="302"/>
      <c r="M19" s="303"/>
      <c r="N19" s="133"/>
    </row>
    <row r="20" spans="1:14" ht="126.75" customHeight="1">
      <c r="A20" s="304" t="s">
        <v>518</v>
      </c>
      <c r="B20" s="405"/>
      <c r="C20" s="406"/>
      <c r="D20" s="406"/>
      <c r="E20" s="406"/>
      <c r="F20" s="406"/>
      <c r="G20" s="121"/>
      <c r="H20" s="121"/>
      <c r="I20" s="121"/>
      <c r="J20" s="121"/>
      <c r="K20" s="121"/>
      <c r="L20" s="121"/>
      <c r="M20" s="124"/>
      <c r="N20" s="134"/>
    </row>
    <row r="21" spans="1:14" ht="24" customHeight="1">
      <c r="A21" s="338"/>
      <c r="B21" s="336" t="s">
        <v>1253</v>
      </c>
      <c r="C21" s="337"/>
      <c r="D21" s="337"/>
      <c r="E21" s="337"/>
      <c r="F21" s="337"/>
      <c r="G21" s="337"/>
      <c r="H21" s="337" t="s">
        <v>1254</v>
      </c>
      <c r="I21" s="388"/>
      <c r="J21" s="388"/>
      <c r="K21" s="388"/>
      <c r="L21" s="388"/>
      <c r="M21" s="389"/>
      <c r="N21" s="127"/>
    </row>
    <row r="22" spans="1:14">
      <c r="A22" s="338"/>
      <c r="H22" s="119"/>
      <c r="J22" s="122"/>
      <c r="K22" s="116"/>
      <c r="L22" s="116"/>
      <c r="M22" s="117"/>
      <c r="N22" s="116"/>
    </row>
    <row r="23" spans="1:14">
      <c r="A23" s="338"/>
      <c r="B23" s="336"/>
      <c r="C23" s="337"/>
      <c r="D23" s="337"/>
      <c r="E23" s="337"/>
      <c r="F23" s="337"/>
      <c r="G23" s="337"/>
      <c r="H23" s="337"/>
      <c r="I23" s="337"/>
      <c r="J23" s="337"/>
      <c r="K23" s="337"/>
      <c r="L23" s="337"/>
      <c r="M23" s="123"/>
      <c r="N23" s="116"/>
    </row>
    <row r="24" spans="1:14">
      <c r="A24" s="338"/>
      <c r="B24" s="336"/>
      <c r="C24" s="337"/>
      <c r="D24" s="337"/>
      <c r="E24" s="337"/>
      <c r="F24" s="337"/>
      <c r="G24" s="119"/>
      <c r="H24" s="337"/>
      <c r="I24" s="337"/>
      <c r="J24" s="337"/>
      <c r="K24" s="337"/>
      <c r="L24" s="337"/>
      <c r="M24" s="343"/>
      <c r="N24" s="116"/>
    </row>
    <row r="25" spans="1:14" ht="14.1" thickBot="1">
      <c r="A25" s="305"/>
      <c r="B25" s="339"/>
      <c r="C25" s="340"/>
      <c r="D25" s="340"/>
      <c r="E25" s="340"/>
      <c r="F25" s="340"/>
      <c r="G25" s="340"/>
      <c r="H25" s="340"/>
      <c r="I25" s="340"/>
      <c r="J25" s="340"/>
      <c r="K25" s="340"/>
      <c r="L25" s="340"/>
      <c r="M25" s="176"/>
      <c r="N25" s="119"/>
    </row>
    <row r="26" spans="1:14" ht="8.85" customHeight="1" thickBot="1">
      <c r="A26" s="278" t="s">
        <v>57</v>
      </c>
      <c r="B26" s="295"/>
      <c r="C26" s="296"/>
      <c r="D26" s="296"/>
      <c r="E26" s="296"/>
      <c r="F26" s="296"/>
      <c r="G26" s="296"/>
      <c r="H26" s="296"/>
      <c r="I26" s="296"/>
      <c r="J26" s="296"/>
      <c r="K26" s="296"/>
      <c r="L26" s="296"/>
      <c r="M26" s="297"/>
      <c r="N26" s="125"/>
    </row>
    <row r="27" spans="1:14" ht="32.1" customHeight="1" thickBot="1">
      <c r="A27" s="294"/>
      <c r="C27" s="286" t="s">
        <v>42</v>
      </c>
      <c r="D27" s="287"/>
      <c r="E27" s="105" t="e">
        <f ca="1">IF(VLOOKUP($A$2,Table1[[Practice no.]:[1]],31,FALSE)="N/A","",VLOOKUP($A$2,Table1[[Practice no.]:[1]],31,FALSE))</f>
        <v>#VALUE!</v>
      </c>
      <c r="F27" s="286" t="s">
        <v>520</v>
      </c>
      <c r="G27" s="287"/>
      <c r="H27" s="105" t="e">
        <f ca="1">IF(VLOOKUP($A$2,Table1[[Practice no.]:[7]],37,FALSE)="N/A","",VLOOKUP($A$2,Table1[[Practice no.]:[7]],37,FALSE))</f>
        <v>#VALUE!</v>
      </c>
      <c r="M27" s="107"/>
    </row>
    <row r="28" spans="1:14" ht="32.1" customHeight="1" thickBot="1">
      <c r="A28" s="294"/>
      <c r="C28" s="286" t="s">
        <v>44</v>
      </c>
      <c r="D28" s="287"/>
      <c r="E28" s="105" t="e">
        <f ca="1">IF(VLOOKUP($A$2,Table1[[Practice no.]:[2]],32,FALSE)="N/A","",VLOOKUP($A$2,Table1[[Practice no.]:[2]],32,FALSE))</f>
        <v>#VALUE!</v>
      </c>
      <c r="F28" s="286" t="s">
        <v>45</v>
      </c>
      <c r="G28" s="287"/>
      <c r="H28" s="105" t="e">
        <f ca="1">IF(VLOOKUP($A$2,Table1[[Practice no.]:[8]],38,FALSE)="N/A","",VLOOKUP($A$2,Table1[[Practice no.]:[8]],38,FALSE))</f>
        <v>#VALUE!</v>
      </c>
      <c r="M28" s="107"/>
    </row>
    <row r="29" spans="1:14" ht="32.1" customHeight="1" thickBot="1">
      <c r="A29" s="294"/>
      <c r="C29" s="286" t="s">
        <v>46</v>
      </c>
      <c r="D29" s="287"/>
      <c r="E29" s="105" t="e">
        <f ca="1">IF(VLOOKUP($A$2,Table1[[Practice no.]:[3]],33,FALSE)="N/A","",VLOOKUP($A$2,Table1[[Practice no.]:[3]],33,FALSE))</f>
        <v>#VALUE!</v>
      </c>
      <c r="F29" s="286" t="s">
        <v>47</v>
      </c>
      <c r="G29" s="287"/>
      <c r="H29" s="105" t="e">
        <f ca="1">IF(VLOOKUP($A$2,Table1[[Practice no.]:[9]],39,FALSE)="N/A","",VLOOKUP($A$2,Table1[[Practice no.]:[9]],39,FALSE))</f>
        <v>#VALUE!</v>
      </c>
      <c r="M29" s="107"/>
    </row>
    <row r="30" spans="1:14" ht="32.1" customHeight="1" thickBot="1">
      <c r="A30" s="294"/>
      <c r="C30" s="286" t="s">
        <v>48</v>
      </c>
      <c r="D30" s="287"/>
      <c r="E30" s="105" t="e">
        <f ca="1">IF(VLOOKUP($A$2,Table1[[Practice no.]:[4]],34,FALSE)="N/A","",VLOOKUP($A$2,Table1[[Practice no.]:[4]],34,FALSE))</f>
        <v>#VALUE!</v>
      </c>
      <c r="F30" s="286" t="s">
        <v>49</v>
      </c>
      <c r="G30" s="287"/>
      <c r="H30" s="105" t="e">
        <f ca="1">IF(VLOOKUP($A$2,Table1[[Practice no.]:[10]],40,FALSE)="N/A","",VLOOKUP($A$2,Table1[[Practice no.]:[10]],40,FALSE))</f>
        <v>#VALUE!</v>
      </c>
      <c r="M30" s="107"/>
    </row>
    <row r="31" spans="1:14" ht="32.1" customHeight="1" thickBot="1">
      <c r="A31" s="294"/>
      <c r="C31" s="286" t="s">
        <v>50</v>
      </c>
      <c r="D31" s="287"/>
      <c r="E31" s="105" t="e">
        <f ca="1">IF(VLOOKUP($A$2,Table1[[Practice no.]:[5]],35,FALSE)="N/A","",VLOOKUP($A$2,Table1[[Practice no.]:[5]],35,FALSE))</f>
        <v>#VALUE!</v>
      </c>
      <c r="F31" s="286" t="s">
        <v>51</v>
      </c>
      <c r="G31" s="287"/>
      <c r="H31" s="105" t="e">
        <f ca="1">IF(VLOOKUP($A$2,Table1[[Practice no.]:[11]],41,FALSE)="N/A","",VLOOKUP($A$2,Table1[[Practice no.]:[11]],41,FALSE))</f>
        <v>#VALUE!</v>
      </c>
      <c r="M31" s="107"/>
    </row>
    <row r="32" spans="1:14" ht="32.1" customHeight="1" thickBot="1">
      <c r="A32" s="294"/>
      <c r="C32" s="286" t="s">
        <v>52</v>
      </c>
      <c r="D32" s="287"/>
      <c r="E32" s="105" t="e">
        <f ca="1">IF(VLOOKUP($A$2,Table1[[Practice no.]:[6]],36,FALSE)="N/A","",VLOOKUP($A$2,Table1[[Practice no.]:[6]],36,FALSE))</f>
        <v>#VALUE!</v>
      </c>
      <c r="F32" s="286" t="s">
        <v>53</v>
      </c>
      <c r="G32" s="287"/>
      <c r="H32" s="105" t="e">
        <f ca="1">IF(VLOOKUP($A$2,Table1[[Practice no.]:[12]],42,FALSE)="N/A","",VLOOKUP($A$2,Table1[[Practice no.]:[12]],42,FALSE))</f>
        <v>#VALUE!</v>
      </c>
      <c r="M32" s="107"/>
    </row>
    <row r="33" spans="1:14" ht="14.1" thickBot="1">
      <c r="A33" s="279"/>
      <c r="B33" s="288"/>
      <c r="C33" s="289"/>
      <c r="D33" s="289"/>
      <c r="E33" s="289"/>
      <c r="F33" s="289"/>
      <c r="G33" s="289"/>
      <c r="H33" s="289"/>
      <c r="I33" s="289"/>
      <c r="J33" s="289"/>
      <c r="K33" s="289"/>
      <c r="L33" s="289"/>
      <c r="M33" s="290"/>
      <c r="N33" s="125"/>
    </row>
    <row r="34" spans="1:14" ht="252.75" customHeight="1" thickBot="1">
      <c r="A34" s="92" t="s">
        <v>521</v>
      </c>
      <c r="B34" s="291" t="s">
        <v>1255</v>
      </c>
      <c r="C34" s="292"/>
      <c r="D34" s="292"/>
      <c r="E34" s="292"/>
      <c r="F34" s="292"/>
      <c r="G34" s="292"/>
      <c r="H34" s="292"/>
      <c r="I34" s="292"/>
      <c r="J34" s="292"/>
      <c r="K34" s="292"/>
      <c r="L34" s="292"/>
      <c r="M34" s="293"/>
      <c r="N34" s="122"/>
    </row>
    <row r="35" spans="1:14" ht="80.849999999999994" customHeight="1">
      <c r="A35" s="278" t="s">
        <v>523</v>
      </c>
      <c r="B35" s="394" t="s">
        <v>1256</v>
      </c>
      <c r="C35" s="362"/>
      <c r="D35" s="362"/>
      <c r="E35" s="362"/>
      <c r="F35" s="362"/>
      <c r="G35" s="362"/>
      <c r="H35" s="362"/>
      <c r="I35" s="362"/>
      <c r="J35" s="362"/>
      <c r="K35" s="362"/>
      <c r="L35" s="362"/>
      <c r="M35" s="363"/>
      <c r="N35" s="133"/>
    </row>
    <row r="36" spans="1:14" ht="224.85" customHeight="1" thickBot="1">
      <c r="A36" s="279"/>
      <c r="B36" s="364"/>
      <c r="C36" s="365"/>
      <c r="D36" s="365"/>
      <c r="E36" s="365"/>
      <c r="F36" s="365"/>
      <c r="G36" s="365"/>
      <c r="H36" s="365"/>
      <c r="I36" s="365"/>
      <c r="J36" s="365"/>
      <c r="K36" s="365"/>
      <c r="L36" s="365"/>
      <c r="M36" s="366"/>
      <c r="N36" s="133"/>
    </row>
  </sheetData>
  <sheetProtection sheet="1" objects="1" scenarios="1"/>
  <mergeCells count="51">
    <mergeCell ref="B2:M2"/>
    <mergeCell ref="O2:Q2"/>
    <mergeCell ref="S2:U2"/>
    <mergeCell ref="B3:M3"/>
    <mergeCell ref="A4:A14"/>
    <mergeCell ref="B4:M4"/>
    <mergeCell ref="C5:D6"/>
    <mergeCell ref="C7:D8"/>
    <mergeCell ref="F7:G7"/>
    <mergeCell ref="F8:G8"/>
    <mergeCell ref="C9:D10"/>
    <mergeCell ref="G9:H9"/>
    <mergeCell ref="G10:H10"/>
    <mergeCell ref="C11:D12"/>
    <mergeCell ref="F11:G11"/>
    <mergeCell ref="H11:I11"/>
    <mergeCell ref="F12:G12"/>
    <mergeCell ref="H12:I12"/>
    <mergeCell ref="A20:A25"/>
    <mergeCell ref="B20:F20"/>
    <mergeCell ref="B21:G21"/>
    <mergeCell ref="H21:M21"/>
    <mergeCell ref="B23:G23"/>
    <mergeCell ref="B13:M13"/>
    <mergeCell ref="B14:M14"/>
    <mergeCell ref="A15:A17"/>
    <mergeCell ref="A18:A19"/>
    <mergeCell ref="B18:M19"/>
    <mergeCell ref="H23:L23"/>
    <mergeCell ref="B24:F24"/>
    <mergeCell ref="H24:M24"/>
    <mergeCell ref="B25:G25"/>
    <mergeCell ref="H25:L25"/>
    <mergeCell ref="C32:D32"/>
    <mergeCell ref="F32:G32"/>
    <mergeCell ref="C30:D30"/>
    <mergeCell ref="F30:G30"/>
    <mergeCell ref="B33:M33"/>
    <mergeCell ref="B34:M34"/>
    <mergeCell ref="A35:A36"/>
    <mergeCell ref="B35:M36"/>
    <mergeCell ref="A26:A33"/>
    <mergeCell ref="C31:D31"/>
    <mergeCell ref="F31:G31"/>
    <mergeCell ref="B26:M26"/>
    <mergeCell ref="C27:D27"/>
    <mergeCell ref="F27:G27"/>
    <mergeCell ref="C28:D28"/>
    <mergeCell ref="F28:G28"/>
    <mergeCell ref="C29:D29"/>
    <mergeCell ref="F29:G29"/>
  </mergeCells>
  <pageMargins left="0.7" right="0.7" top="0.75" bottom="0.75" header="0.3" footer="0.3"/>
  <headerFooter>
    <oddFooter>&amp;C_x000D_&amp;1#&amp;"Calibri"&amp;8&amp;K000000 INTERNAL. This information is accessible to ADB Management and staff. It may be shared outside ADB with appropriate permission.</oddFooter>
  </headerFooter>
  <drawing r:id="rId1"/>
</worksheet>
</file>

<file path=xl/worksheets/sheet1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ED54702-3C4E-46E4-9FBB-84D38537D395}">
  <sheetPr codeName="Sheet139"/>
  <dimension ref="A1:U36"/>
  <sheetViews>
    <sheetView zoomScale="55" zoomScaleNormal="55" workbookViewId="0">
      <pane ySplit="2" topLeftCell="A27" activePane="bottomLeft" state="frozen"/>
      <selection pane="bottomLeft" activeCell="A2" sqref="A2"/>
      <selection activeCell="A2" sqref="A2"/>
    </sheetView>
  </sheetViews>
  <sheetFormatPr defaultColWidth="8.85546875" defaultRowHeight="12.95"/>
  <cols>
    <col min="1" max="1" width="15.28515625" style="106" customWidth="1"/>
    <col min="2" max="13" width="11.85546875" style="106" customWidth="1"/>
    <col min="14" max="14" width="5.140625" style="106" customWidth="1"/>
    <col min="15" max="16" width="8.85546875" style="106"/>
    <col min="17" max="17" width="8.85546875" style="106" customWidth="1"/>
    <col min="18" max="18" width="2.28515625" style="106" customWidth="1"/>
    <col min="19" max="16384" width="8.85546875" style="106"/>
  </cols>
  <sheetData>
    <row r="1" spans="1:21" ht="14.1" thickBot="1"/>
    <row r="2" spans="1:21" ht="32.1" customHeight="1" thickBot="1">
      <c r="A2" s="89" t="e" cm="1">
        <f t="array" aca="1" ref="A2" ca="1">MID(CELL("filename",A2),FIND("]",CELL("filename",A2))+1,255)</f>
        <v>#VALUE!</v>
      </c>
      <c r="B2" s="318" t="e">
        <f ca="1">IF(VLOOKUP(A2,'Raw Data'!C6:D154,2,FALSE)="","",VLOOKUP(A2,'Raw Data'!C6:D154,2,FALSE))</f>
        <v>#VALUE!</v>
      </c>
      <c r="C2" s="319"/>
      <c r="D2" s="319"/>
      <c r="E2" s="319"/>
      <c r="F2" s="319"/>
      <c r="G2" s="319"/>
      <c r="H2" s="319"/>
      <c r="I2" s="319"/>
      <c r="J2" s="319"/>
      <c r="K2" s="319"/>
      <c r="L2" s="319"/>
      <c r="M2" s="320"/>
      <c r="N2" s="136"/>
      <c r="O2" s="386" t="str">
        <f>HYPERLINK("#'National level'!A15","Back to National level sheet")</f>
        <v>Back to National level sheet</v>
      </c>
      <c r="P2" s="321"/>
      <c r="Q2" s="321"/>
      <c r="S2" s="387" t="str">
        <f>HYPERLINK("#'Project level'!A21","Back to Project level sheet")</f>
        <v>Back to Project level sheet</v>
      </c>
      <c r="T2" s="387"/>
      <c r="U2" s="387"/>
    </row>
    <row r="3" spans="1:21" ht="218.85" customHeight="1" thickBot="1">
      <c r="A3" s="90" t="s">
        <v>500</v>
      </c>
      <c r="B3" s="323" t="s">
        <v>1257</v>
      </c>
      <c r="C3" s="324"/>
      <c r="D3" s="324"/>
      <c r="E3" s="324"/>
      <c r="F3" s="324"/>
      <c r="G3" s="324"/>
      <c r="H3" s="324"/>
      <c r="I3" s="324"/>
      <c r="J3" s="324"/>
      <c r="K3" s="324"/>
      <c r="L3" s="324"/>
      <c r="M3" s="325"/>
      <c r="N3" s="122"/>
    </row>
    <row r="4" spans="1:21" ht="14.1" thickBot="1">
      <c r="A4" s="278" t="s">
        <v>502</v>
      </c>
      <c r="B4" s="295"/>
      <c r="C4" s="296"/>
      <c r="D4" s="296"/>
      <c r="E4" s="296"/>
      <c r="F4" s="296"/>
      <c r="G4" s="296"/>
      <c r="H4" s="296"/>
      <c r="I4" s="296"/>
      <c r="J4" s="296"/>
      <c r="K4" s="296"/>
      <c r="L4" s="296"/>
      <c r="M4" s="297"/>
      <c r="N4" s="125"/>
    </row>
    <row r="5" spans="1:21" ht="26.85" customHeight="1" thickBot="1">
      <c r="A5" s="294"/>
      <c r="C5" s="326" t="s">
        <v>77</v>
      </c>
      <c r="D5" s="327"/>
      <c r="E5" s="93" t="s">
        <v>78</v>
      </c>
      <c r="F5" s="93" t="s">
        <v>79</v>
      </c>
      <c r="G5" s="93" t="s">
        <v>80</v>
      </c>
      <c r="H5" s="93" t="s">
        <v>81</v>
      </c>
      <c r="I5" s="93" t="s">
        <v>82</v>
      </c>
      <c r="M5" s="107"/>
    </row>
    <row r="6" spans="1:21" ht="15" thickBot="1">
      <c r="A6" s="294"/>
      <c r="C6" s="328"/>
      <c r="D6" s="329"/>
      <c r="E6" s="94" t="e">
        <f ca="1">IF(VLOOKUP($A$2,Table1[[Practice no.]:[Mt]],3,FALSE)="N/A","",VLOOKUP($A$2,Table1[[Practice no.]:[Mt]],3,FALSE))</f>
        <v>#VALUE!</v>
      </c>
      <c r="F6" s="94" t="e">
        <f ca="1">IF(VLOOKUP($A$2,Table1[[Practice no.]:[F]],4,FALSE)="N/A","",VLOOKUP($A$2,Table1[[Practice no.]:[F]],4,FALSE))</f>
        <v>#VALUE!</v>
      </c>
      <c r="G6" s="94" t="e">
        <f ca="1">IF(VLOOKUP($A$2,Table1[[Practice no.]:[A]],5,FALSE)="N/A","",VLOOKUP($A$2,Table1[[Practice no.]:[A]],5,FALSE))</f>
        <v>#VALUE!</v>
      </c>
      <c r="H6" s="94" t="e">
        <f ca="1">IF(VLOOKUP($A$2,Table1[[Practice no.]:[T]],6,FALSE)="N/A","",VLOOKUP($A$2,Table1[[Practice no.]:[T]],6,FALSE))</f>
        <v>#VALUE!</v>
      </c>
      <c r="I6" s="94" t="e">
        <f ca="1">IF(VLOOKUP($A$2,Table1[[Practice no.]:[PI]],7,FALSE)="N/A","",VLOOKUP($A$2,Table1[[Practice no.]:[PI]],7,FALSE))</f>
        <v>#VALUE!</v>
      </c>
      <c r="M6" s="107"/>
    </row>
    <row r="7" spans="1:21" ht="26.85" customHeight="1" thickBot="1">
      <c r="A7" s="294"/>
      <c r="C7" s="326" t="s">
        <v>83</v>
      </c>
      <c r="D7" s="327"/>
      <c r="E7" s="95" t="s">
        <v>84</v>
      </c>
      <c r="F7" s="330" t="s">
        <v>85</v>
      </c>
      <c r="G7" s="331"/>
      <c r="H7" s="95" t="s">
        <v>86</v>
      </c>
      <c r="I7" s="95" t="s">
        <v>87</v>
      </c>
      <c r="M7" s="107"/>
    </row>
    <row r="8" spans="1:21" ht="15" thickBot="1">
      <c r="A8" s="294"/>
      <c r="C8" s="328"/>
      <c r="D8" s="329"/>
      <c r="E8" s="94" t="e">
        <f ca="1">IF(VLOOKUP($A$2,Table1[[Practice no.]:[LR]],8,FALSE)="N/A","",VLOOKUP(A$2,Table1[[Practice no.]:[LR]],8,FALSE))</f>
        <v>#VALUE!</v>
      </c>
      <c r="F8" s="311" t="e">
        <f ca="1">IF(VLOOKUP($A$2,Table1[[Practice no.]:[PH]],9,FALSE)="N/A","",VLOOKUP($A$2,Table1[[Practice no.]:[PH]],9,FALSE))</f>
        <v>#VALUE!</v>
      </c>
      <c r="G8" s="312"/>
      <c r="H8" s="94" t="e">
        <f ca="1">IF(VLOOKUP($A$2,Table1[[Practice no.]:[EH]],10,FALSE)="N/A","",VLOOKUP($A$2,Table1[[Practice no.]:[EH]],10,FALSE))</f>
        <v>#VALUE!</v>
      </c>
      <c r="I8" s="94" t="e">
        <f ca="1">IF(VLOOKUP($A$2,Table1[[Practice no.]:[UR]],11,FALSE)="N/A","",VLOOKUP($A$2,Table1[[Practice no.]:[UR]],11,FALSE))</f>
        <v>#VALUE!</v>
      </c>
      <c r="M8" s="107"/>
    </row>
    <row r="9" spans="1:21" ht="26.85" customHeight="1" thickBot="1">
      <c r="A9" s="294"/>
      <c r="C9" s="332" t="s">
        <v>88</v>
      </c>
      <c r="D9" s="333"/>
      <c r="E9" s="95" t="s">
        <v>89</v>
      </c>
      <c r="F9" s="95" t="s">
        <v>90</v>
      </c>
      <c r="G9" s="330" t="s">
        <v>91</v>
      </c>
      <c r="H9" s="331"/>
      <c r="I9" s="95" t="s">
        <v>92</v>
      </c>
      <c r="M9" s="107"/>
    </row>
    <row r="10" spans="1:21" ht="15" thickBot="1">
      <c r="A10" s="294"/>
      <c r="C10" s="334"/>
      <c r="D10" s="335"/>
      <c r="E10" s="94" t="e">
        <f ca="1">IF(VLOOKUP($A$2,Table1[[Practice no.]:[P]],12,FALSE)="N/A","",VLOOKUP($A$2,Table1[[Practice no.]:[P]],12,FALSE))</f>
        <v>#VALUE!</v>
      </c>
      <c r="F10" s="94" t="e">
        <f ca="1">IF(VLOOKUP($A$2,Table1[[Practice no.]:[D]],13,FALSE)="N/A","",VLOOKUP($A$2,Table1[[Practice no.]:[D]],13,FALSE))</f>
        <v>#VALUE!</v>
      </c>
      <c r="G10" s="313" t="e">
        <f ca="1">IF(VLOOKUP($A$2,Table1[[Practice no.]:[C]],14,FALSE)="N/A","",VLOOKUP($A$2,Table1[[Practice no.]:[C]],14,FALSE))</f>
        <v>#VALUE!</v>
      </c>
      <c r="H10" s="314"/>
      <c r="I10" s="96" t="e">
        <f ca="1">IF(VLOOKUP($A$2,Table1[[Practice no.]:[M]],15,FALSE)="N/A","",VLOOKUP($A$2,Table1[[Practice no.]:[M]],15,FALSE))</f>
        <v>#VALUE!</v>
      </c>
      <c r="M10" s="107"/>
    </row>
    <row r="11" spans="1:21" ht="14.1" customHeight="1" thickBot="1">
      <c r="A11" s="294"/>
      <c r="C11" s="332" t="s">
        <v>93</v>
      </c>
      <c r="D11" s="333"/>
      <c r="E11" s="95" t="s">
        <v>94</v>
      </c>
      <c r="F11" s="330" t="s">
        <v>95</v>
      </c>
      <c r="G11" s="331"/>
      <c r="H11" s="330" t="s">
        <v>96</v>
      </c>
      <c r="I11" s="331"/>
      <c r="M11" s="107"/>
    </row>
    <row r="12" spans="1:21" ht="15" thickBot="1">
      <c r="A12" s="294"/>
      <c r="C12" s="334"/>
      <c r="D12" s="335"/>
      <c r="E12" s="94" t="e">
        <f ca="1">IF(VLOOKUP($A$2,Table1[[Practice no.]:[In]],16,FALSE)="N/A","",VLOOKUP($A$2,Table1[[Practice no.]:[In]],16,FALSE))</f>
        <v>#VALUE!</v>
      </c>
      <c r="F12" s="311" t="e">
        <f ca="1">IF(VLOOKUP($A$2,Table1[[Practice no.]:[Pr]],17,FALSE)="N/A","",VLOOKUP($A$2,Table1[[Practice no.]:[Pr]],17,FALSE))</f>
        <v>#VALUE!</v>
      </c>
      <c r="G12" s="312"/>
      <c r="H12" s="313" t="e">
        <f ca="1">IF(VLOOKUP($A$2,Table1[[Practice no.]:[Tr]],18,FALSE)="N/A","",VLOOKUP($A$2,Table1[[Practice no.]:[Tr]],18,FALSE))</f>
        <v>#VALUE!</v>
      </c>
      <c r="I12" s="314"/>
      <c r="M12" s="107"/>
    </row>
    <row r="13" spans="1:21">
      <c r="A13" s="294"/>
      <c r="B13" s="315"/>
      <c r="C13" s="316"/>
      <c r="D13" s="316"/>
      <c r="E13" s="316"/>
      <c r="F13" s="316"/>
      <c r="G13" s="316"/>
      <c r="H13" s="316"/>
      <c r="I13" s="316"/>
      <c r="J13" s="316"/>
      <c r="K13" s="316"/>
      <c r="L13" s="316"/>
      <c r="M13" s="317"/>
      <c r="N13" s="125"/>
    </row>
    <row r="14" spans="1:21" ht="14.1" thickBot="1">
      <c r="A14" s="279"/>
      <c r="B14" s="288"/>
      <c r="C14" s="289"/>
      <c r="D14" s="289"/>
      <c r="E14" s="289"/>
      <c r="F14" s="289"/>
      <c r="G14" s="289"/>
      <c r="H14" s="289"/>
      <c r="I14" s="289"/>
      <c r="J14" s="289"/>
      <c r="K14" s="289"/>
      <c r="L14" s="289"/>
      <c r="M14" s="290"/>
      <c r="N14" s="125"/>
    </row>
    <row r="15" spans="1:21">
      <c r="A15" s="278" t="s">
        <v>503</v>
      </c>
      <c r="B15" s="97">
        <v>1</v>
      </c>
      <c r="C15" s="97">
        <v>2</v>
      </c>
      <c r="D15" s="97">
        <v>3</v>
      </c>
      <c r="E15" s="98">
        <v>4</v>
      </c>
      <c r="F15" s="98">
        <v>5</v>
      </c>
      <c r="G15" s="98">
        <v>6</v>
      </c>
      <c r="H15" s="99">
        <v>7</v>
      </c>
      <c r="I15" s="99">
        <v>8</v>
      </c>
      <c r="J15" s="99">
        <v>9</v>
      </c>
      <c r="K15" s="100">
        <v>10</v>
      </c>
      <c r="L15" s="100">
        <v>11</v>
      </c>
      <c r="M15" s="100">
        <v>12</v>
      </c>
      <c r="N15" s="137"/>
    </row>
    <row r="16" spans="1:21" ht="17.100000000000001" thickBot="1">
      <c r="A16" s="294"/>
      <c r="B16" s="101" t="s">
        <v>504</v>
      </c>
      <c r="C16" s="101" t="s">
        <v>505</v>
      </c>
      <c r="D16" s="101" t="s">
        <v>506</v>
      </c>
      <c r="E16" s="102" t="s">
        <v>507</v>
      </c>
      <c r="F16" s="102" t="s">
        <v>508</v>
      </c>
      <c r="G16" s="102" t="s">
        <v>509</v>
      </c>
      <c r="H16" s="103" t="s">
        <v>510</v>
      </c>
      <c r="I16" s="103" t="s">
        <v>511</v>
      </c>
      <c r="J16" s="103" t="s">
        <v>512</v>
      </c>
      <c r="K16" s="104" t="s">
        <v>513</v>
      </c>
      <c r="L16" s="104" t="s">
        <v>514</v>
      </c>
      <c r="M16" s="104" t="s">
        <v>515</v>
      </c>
      <c r="N16" s="137"/>
    </row>
    <row r="17" spans="1:14" ht="23.1" customHeight="1" thickBot="1">
      <c r="A17" s="279"/>
      <c r="B17" s="112" t="e">
        <f ca="1">IF(VLOOKUP($A$2,Table1[[Practice no.]:[ 1 C02]],19,FALSE)="N/A","",VLOOKUP(VLOOKUP($A$2,Table1[[Practice no.]:[ 1 C02]],19,FALSE),List!$A$2:$B$3,2,FALSE))</f>
        <v>#VALUE!</v>
      </c>
      <c r="C17" s="112" t="e">
        <f ca="1">IF(VLOOKUP($A$2,Table1[[Practice no.]:[2 Res]],20,FALSE)="N/A","",VLOOKUP(VLOOKUP($A$2,Table1[[Practice no.]:[2 Res]],20,FALSE),List!$A$2:$B$3,2,FALSE))</f>
        <v>#VALUE!</v>
      </c>
      <c r="D17" s="112" t="e">
        <f ca="1">IF(VLOOKUP($A$2,Table1[[Practice no.]:[3 W&amp;L]],21,FALSE)="N/A","",VLOOKUP(VLOOKUP($A$2,Table1[[Practice no.]:[3 W&amp;L]],21,FALSE),List!$A$2:$B$3,2,FALSE))</f>
        <v>#VALUE!</v>
      </c>
      <c r="E17" s="112" t="e">
        <f ca="1">IF(VLOOKUP($A$2,Table1[[Practice no.]:[4 
Pol]],22,FALSE)="N/A","",VLOOKUP(VLOOKUP($A$2,Table1[[Practice no.]:[4 
Pol]],22,FALSE),List!$A$2:$B$3,2,FALSE))</f>
        <v>#VALUE!</v>
      </c>
      <c r="F17" s="112" t="e">
        <f ca="1">IF(VLOOKUP($A$2,Table1[[Practice no.]:[5 QoL]],23,FALSE)="N/A","",VLOOKUP(VLOOKUP($A$2,Table1[[Practice no.]:[5 QoL]],23,FALSE),List!$A$2:$B$3,2,FALSE))</f>
        <v>#VALUE!</v>
      </c>
      <c r="G17" s="112" t="e">
        <f ca="1">IF(VLOOKUP($A$2,Table1[[Practice no.]:[6 
Bio]],24,FALSE)="N/A","",VLOOKUP(VLOOKUP($A$2,Table1[[Practice no.]:[6 
Bio]],24,FALSE),List!$A$2:$B$3,2,FALSE))</f>
        <v>#VALUE!</v>
      </c>
      <c r="H17" s="112" t="e">
        <f ca="1">IF(VLOOKUP($A$2,Table1[[Practice no.]:[7 
Dis]],25,FALSE)="N/A","",VLOOKUP(VLOOKUP($A$2,Table1[[Practice no.]:[7 
Dis]],25,FALSE),List!$A$2:$B$3,2,FALSE))</f>
        <v>#VALUE!</v>
      </c>
      <c r="I17" s="112" t="e">
        <f ca="1">IF(VLOOKUP($A$2,Table1[[Practice no.]:[8 
Mat]],26,FALSE)="N/A","",VLOOKUP(VLOOKUP($A$2,Table1[[Practice no.]:[8 
Mat]],26,FALSE),List!$A$2:$B$3,2,FALSE))</f>
        <v>#VALUE!</v>
      </c>
      <c r="J17" s="112" t="e">
        <f ca="1">IF(VLOOKUP($A$2,Table1[[Practice no.]:[9 
Inc]],27,FALSE)="N/A","",VLOOKUP(VLOOKUP($A$2,Table1[[Practice no.]:[9 
Inc]],27,FALSE),List!$A$2:$B$3,2,FALSE))</f>
        <v>#VALUE!</v>
      </c>
      <c r="K17" s="112" t="e">
        <f ca="1">IF(VLOOKUP($A$2,Table1[[Practice no.]:[10 Con]],28,FALSE)="N/A","",VLOOKUP(VLOOKUP($A$2,Table1[[Practice no.]:[10 Con]],28,FALSE),List!$A$2:$B$3,2,FALSE))</f>
        <v>#VALUE!</v>
      </c>
      <c r="L17" s="112" t="e">
        <f ca="1">IF(VLOOKUP($A$2,Table1[[Practice no.]:[11 Saf]],29,FALSE)="N/A","",VLOOKUP(VLOOKUP($A$2,Table1[[Practice no.]:[11 Saf]],29,FALSE),List!$A$2:$B$3,2,FALSE))</f>
        <v>#VALUE!</v>
      </c>
      <c r="M17" s="112" t="e">
        <f ca="1">IF(VLOOKUP($A$2,Table1[[Practice no.]:[12 Aff]],30,FALSE)="N/A","",VLOOKUP(VLOOKUP($A$2,Table1[[Practice no.]:[12 Aff]],30,FALSE),List!$A$2:$B$3,2,FALSE))</f>
        <v>#VALUE!</v>
      </c>
      <c r="N17" s="138"/>
    </row>
    <row r="18" spans="1:14" ht="248.1" customHeight="1">
      <c r="A18" s="278" t="s">
        <v>516</v>
      </c>
      <c r="B18" s="298" t="s">
        <v>1258</v>
      </c>
      <c r="C18" s="299"/>
      <c r="D18" s="299"/>
      <c r="E18" s="299"/>
      <c r="F18" s="299"/>
      <c r="G18" s="299"/>
      <c r="H18" s="299"/>
      <c r="I18" s="299"/>
      <c r="J18" s="299"/>
      <c r="K18" s="299"/>
      <c r="L18" s="299"/>
      <c r="M18" s="300"/>
      <c r="N18" s="133"/>
    </row>
    <row r="19" spans="1:14" ht="218.85" customHeight="1" thickBot="1">
      <c r="A19" s="279"/>
      <c r="B19" s="301"/>
      <c r="C19" s="302"/>
      <c r="D19" s="302"/>
      <c r="E19" s="302"/>
      <c r="F19" s="302"/>
      <c r="G19" s="302"/>
      <c r="H19" s="302"/>
      <c r="I19" s="302"/>
      <c r="J19" s="302"/>
      <c r="K19" s="302"/>
      <c r="L19" s="302"/>
      <c r="M19" s="303"/>
      <c r="N19" s="133"/>
    </row>
    <row r="20" spans="1:14" ht="246.75" customHeight="1">
      <c r="A20" s="304" t="s">
        <v>518</v>
      </c>
      <c r="B20" s="405"/>
      <c r="C20" s="406"/>
      <c r="D20" s="406"/>
      <c r="E20" s="406"/>
      <c r="F20" s="406"/>
      <c r="G20" s="121"/>
      <c r="H20" s="121"/>
      <c r="I20" s="121"/>
      <c r="J20" s="121"/>
      <c r="K20" s="121"/>
      <c r="L20" s="121"/>
      <c r="M20" s="124"/>
      <c r="N20" s="134"/>
    </row>
    <row r="21" spans="1:14" ht="93.75" customHeight="1">
      <c r="A21" s="338"/>
      <c r="B21" s="336"/>
      <c r="C21" s="337"/>
      <c r="D21" s="337"/>
      <c r="E21" s="337"/>
      <c r="F21" s="337"/>
      <c r="G21" s="337"/>
      <c r="H21" s="337"/>
      <c r="I21" s="388"/>
      <c r="J21" s="388"/>
      <c r="K21" s="388"/>
      <c r="L21" s="388"/>
      <c r="M21" s="389"/>
      <c r="N21" s="127"/>
    </row>
    <row r="22" spans="1:14">
      <c r="A22" s="338"/>
      <c r="H22" s="119"/>
      <c r="J22" s="122"/>
      <c r="K22" s="116"/>
      <c r="L22" s="116"/>
      <c r="M22" s="117"/>
      <c r="N22" s="116"/>
    </row>
    <row r="23" spans="1:14">
      <c r="A23" s="338"/>
      <c r="B23" s="336"/>
      <c r="C23" s="337"/>
      <c r="D23" s="337"/>
      <c r="E23" s="337"/>
      <c r="F23" s="337"/>
      <c r="G23" s="337"/>
      <c r="H23" s="337"/>
      <c r="I23" s="337"/>
      <c r="J23" s="337"/>
      <c r="K23" s="337"/>
      <c r="L23" s="337"/>
      <c r="M23" s="123"/>
      <c r="N23" s="116"/>
    </row>
    <row r="24" spans="1:14">
      <c r="A24" s="338"/>
      <c r="B24" s="336"/>
      <c r="C24" s="337"/>
      <c r="D24" s="337"/>
      <c r="E24" s="337"/>
      <c r="F24" s="337"/>
      <c r="G24" s="119"/>
      <c r="H24" s="337"/>
      <c r="I24" s="337"/>
      <c r="J24" s="337"/>
      <c r="K24" s="337"/>
      <c r="L24" s="337"/>
      <c r="M24" s="343"/>
      <c r="N24" s="116"/>
    </row>
    <row r="25" spans="1:14" ht="14.1" thickBot="1">
      <c r="A25" s="305"/>
      <c r="B25" s="339"/>
      <c r="C25" s="340"/>
      <c r="D25" s="340"/>
      <c r="E25" s="340"/>
      <c r="F25" s="340"/>
      <c r="G25" s="340"/>
      <c r="H25" s="340"/>
      <c r="I25" s="340"/>
      <c r="J25" s="340"/>
      <c r="K25" s="340"/>
      <c r="L25" s="340"/>
      <c r="M25" s="176"/>
      <c r="N25" s="119"/>
    </row>
    <row r="26" spans="1:14" ht="8.85" customHeight="1" thickBot="1">
      <c r="A26" s="278" t="s">
        <v>57</v>
      </c>
      <c r="B26" s="295"/>
      <c r="C26" s="296"/>
      <c r="D26" s="296"/>
      <c r="E26" s="296"/>
      <c r="F26" s="296"/>
      <c r="G26" s="296"/>
      <c r="H26" s="296"/>
      <c r="I26" s="296"/>
      <c r="J26" s="296"/>
      <c r="K26" s="296"/>
      <c r="L26" s="296"/>
      <c r="M26" s="297"/>
      <c r="N26" s="125"/>
    </row>
    <row r="27" spans="1:14" ht="32.1" customHeight="1" thickBot="1">
      <c r="A27" s="294"/>
      <c r="C27" s="286" t="s">
        <v>42</v>
      </c>
      <c r="D27" s="287"/>
      <c r="E27" s="105" t="e">
        <f ca="1">IF(VLOOKUP($A$2,Table1[[Practice no.]:[1]],31,FALSE)="N/A","",VLOOKUP($A$2,Table1[[Practice no.]:[1]],31,FALSE))</f>
        <v>#VALUE!</v>
      </c>
      <c r="F27" s="286" t="s">
        <v>520</v>
      </c>
      <c r="G27" s="287"/>
      <c r="H27" s="105" t="e">
        <f ca="1">IF(VLOOKUP($A$2,Table1[[Practice no.]:[7]],37,FALSE)="N/A","",VLOOKUP($A$2,Table1[[Practice no.]:[7]],37,FALSE))</f>
        <v>#VALUE!</v>
      </c>
      <c r="M27" s="107"/>
    </row>
    <row r="28" spans="1:14" ht="32.1" customHeight="1" thickBot="1">
      <c r="A28" s="294"/>
      <c r="C28" s="286" t="s">
        <v>44</v>
      </c>
      <c r="D28" s="287"/>
      <c r="E28" s="105" t="e">
        <f ca="1">IF(VLOOKUP($A$2,Table1[[Practice no.]:[2]],32,FALSE)="N/A","",VLOOKUP($A$2,Table1[[Practice no.]:[2]],32,FALSE))</f>
        <v>#VALUE!</v>
      </c>
      <c r="F28" s="286" t="s">
        <v>45</v>
      </c>
      <c r="G28" s="287"/>
      <c r="H28" s="105" t="e">
        <f ca="1">IF(VLOOKUP($A$2,Table1[[Practice no.]:[8]],38,FALSE)="N/A","",VLOOKUP($A$2,Table1[[Practice no.]:[8]],38,FALSE))</f>
        <v>#VALUE!</v>
      </c>
      <c r="M28" s="107"/>
    </row>
    <row r="29" spans="1:14" ht="32.1" customHeight="1" thickBot="1">
      <c r="A29" s="294"/>
      <c r="C29" s="286" t="s">
        <v>46</v>
      </c>
      <c r="D29" s="287"/>
      <c r="E29" s="105" t="e">
        <f ca="1">IF(VLOOKUP($A$2,Table1[[Practice no.]:[3]],33,FALSE)="N/A","",VLOOKUP($A$2,Table1[[Practice no.]:[3]],33,FALSE))</f>
        <v>#VALUE!</v>
      </c>
      <c r="F29" s="286" t="s">
        <v>47</v>
      </c>
      <c r="G29" s="287"/>
      <c r="H29" s="105" t="e">
        <f ca="1">IF(VLOOKUP($A$2,Table1[[Practice no.]:[9]],39,FALSE)="N/A","",VLOOKUP($A$2,Table1[[Practice no.]:[9]],39,FALSE))</f>
        <v>#VALUE!</v>
      </c>
      <c r="M29" s="107"/>
    </row>
    <row r="30" spans="1:14" ht="32.1" customHeight="1" thickBot="1">
      <c r="A30" s="294"/>
      <c r="C30" s="286" t="s">
        <v>48</v>
      </c>
      <c r="D30" s="287"/>
      <c r="E30" s="105" t="e">
        <f ca="1">IF(VLOOKUP($A$2,Table1[[Practice no.]:[4]],34,FALSE)="N/A","",VLOOKUP($A$2,Table1[[Practice no.]:[4]],34,FALSE))</f>
        <v>#VALUE!</v>
      </c>
      <c r="F30" s="286" t="s">
        <v>49</v>
      </c>
      <c r="G30" s="287"/>
      <c r="H30" s="105" t="e">
        <f ca="1">IF(VLOOKUP($A$2,Table1[[Practice no.]:[10]],40,FALSE)="N/A","",VLOOKUP($A$2,Table1[[Practice no.]:[10]],40,FALSE))</f>
        <v>#VALUE!</v>
      </c>
      <c r="M30" s="107"/>
    </row>
    <row r="31" spans="1:14" ht="32.1" customHeight="1" thickBot="1">
      <c r="A31" s="294"/>
      <c r="C31" s="286" t="s">
        <v>50</v>
      </c>
      <c r="D31" s="287"/>
      <c r="E31" s="105" t="e">
        <f ca="1">IF(VLOOKUP($A$2,Table1[[Practice no.]:[5]],35,FALSE)="N/A","",VLOOKUP($A$2,Table1[[Practice no.]:[5]],35,FALSE))</f>
        <v>#VALUE!</v>
      </c>
      <c r="F31" s="286" t="s">
        <v>51</v>
      </c>
      <c r="G31" s="287"/>
      <c r="H31" s="105" t="e">
        <f ca="1">IF(VLOOKUP($A$2,Table1[[Practice no.]:[11]],41,FALSE)="N/A","",VLOOKUP($A$2,Table1[[Practice no.]:[11]],41,FALSE))</f>
        <v>#VALUE!</v>
      </c>
      <c r="M31" s="107"/>
    </row>
    <row r="32" spans="1:14" ht="32.1" customHeight="1" thickBot="1">
      <c r="A32" s="294"/>
      <c r="C32" s="286" t="s">
        <v>52</v>
      </c>
      <c r="D32" s="287"/>
      <c r="E32" s="105" t="e">
        <f ca="1">IF(VLOOKUP($A$2,Table1[[Practice no.]:[6]],36,FALSE)="N/A","",VLOOKUP($A$2,Table1[[Practice no.]:[6]],36,FALSE))</f>
        <v>#VALUE!</v>
      </c>
      <c r="F32" s="286" t="s">
        <v>53</v>
      </c>
      <c r="G32" s="287"/>
      <c r="H32" s="105" t="e">
        <f ca="1">IF(VLOOKUP($A$2,Table1[[Practice no.]:[12]],42,FALSE)="N/A","",VLOOKUP($A$2,Table1[[Practice no.]:[12]],42,FALSE))</f>
        <v>#VALUE!</v>
      </c>
      <c r="M32" s="107"/>
    </row>
    <row r="33" spans="1:14" ht="14.1" thickBot="1">
      <c r="A33" s="279"/>
      <c r="B33" s="288"/>
      <c r="C33" s="289"/>
      <c r="D33" s="289"/>
      <c r="E33" s="289"/>
      <c r="F33" s="289"/>
      <c r="G33" s="289"/>
      <c r="H33" s="289"/>
      <c r="I33" s="289"/>
      <c r="J33" s="289"/>
      <c r="K33" s="289"/>
      <c r="L33" s="289"/>
      <c r="M33" s="290"/>
      <c r="N33" s="125"/>
    </row>
    <row r="34" spans="1:14" ht="252.75" customHeight="1" thickBot="1">
      <c r="A34" s="92" t="s">
        <v>521</v>
      </c>
      <c r="B34" s="291" t="s">
        <v>1259</v>
      </c>
      <c r="C34" s="292"/>
      <c r="D34" s="292"/>
      <c r="E34" s="292"/>
      <c r="F34" s="292"/>
      <c r="G34" s="292"/>
      <c r="H34" s="292"/>
      <c r="I34" s="292"/>
      <c r="J34" s="292"/>
      <c r="K34" s="292"/>
      <c r="L34" s="292"/>
      <c r="M34" s="293"/>
      <c r="N34" s="122"/>
    </row>
    <row r="35" spans="1:14" ht="80.849999999999994" customHeight="1">
      <c r="A35" s="278" t="s">
        <v>523</v>
      </c>
      <c r="B35" s="394"/>
      <c r="C35" s="362"/>
      <c r="D35" s="362"/>
      <c r="E35" s="362"/>
      <c r="F35" s="362"/>
      <c r="G35" s="362"/>
      <c r="H35" s="362"/>
      <c r="I35" s="362"/>
      <c r="J35" s="362"/>
      <c r="K35" s="362"/>
      <c r="L35" s="362"/>
      <c r="M35" s="363"/>
      <c r="N35" s="133"/>
    </row>
    <row r="36" spans="1:14" ht="224.85" customHeight="1" thickBot="1">
      <c r="A36" s="279"/>
      <c r="B36" s="364"/>
      <c r="C36" s="365"/>
      <c r="D36" s="365"/>
      <c r="E36" s="365"/>
      <c r="F36" s="365"/>
      <c r="G36" s="365"/>
      <c r="H36" s="365"/>
      <c r="I36" s="365"/>
      <c r="J36" s="365"/>
      <c r="K36" s="365"/>
      <c r="L36" s="365"/>
      <c r="M36" s="366"/>
      <c r="N36" s="133"/>
    </row>
  </sheetData>
  <sheetProtection sheet="1" objects="1" scenarios="1"/>
  <mergeCells count="51">
    <mergeCell ref="B2:M2"/>
    <mergeCell ref="O2:Q2"/>
    <mergeCell ref="S2:U2"/>
    <mergeCell ref="B3:M3"/>
    <mergeCell ref="A4:A14"/>
    <mergeCell ref="B4:M4"/>
    <mergeCell ref="C5:D6"/>
    <mergeCell ref="C7:D8"/>
    <mergeCell ref="F7:G7"/>
    <mergeCell ref="F8:G8"/>
    <mergeCell ref="C9:D10"/>
    <mergeCell ref="G9:H9"/>
    <mergeCell ref="G10:H10"/>
    <mergeCell ref="C11:D12"/>
    <mergeCell ref="F11:G11"/>
    <mergeCell ref="H11:I11"/>
    <mergeCell ref="F12:G12"/>
    <mergeCell ref="H12:I12"/>
    <mergeCell ref="A20:A25"/>
    <mergeCell ref="B20:F20"/>
    <mergeCell ref="B21:G21"/>
    <mergeCell ref="H21:M21"/>
    <mergeCell ref="B23:G23"/>
    <mergeCell ref="B13:M13"/>
    <mergeCell ref="B14:M14"/>
    <mergeCell ref="A15:A17"/>
    <mergeCell ref="A18:A19"/>
    <mergeCell ref="B18:M19"/>
    <mergeCell ref="H23:L23"/>
    <mergeCell ref="B24:F24"/>
    <mergeCell ref="H24:M24"/>
    <mergeCell ref="B25:G25"/>
    <mergeCell ref="H25:L25"/>
    <mergeCell ref="C32:D32"/>
    <mergeCell ref="F32:G32"/>
    <mergeCell ref="C30:D30"/>
    <mergeCell ref="F30:G30"/>
    <mergeCell ref="B33:M33"/>
    <mergeCell ref="B34:M34"/>
    <mergeCell ref="A35:A36"/>
    <mergeCell ref="B35:M36"/>
    <mergeCell ref="A26:A33"/>
    <mergeCell ref="C31:D31"/>
    <mergeCell ref="F31:G31"/>
    <mergeCell ref="B26:M26"/>
    <mergeCell ref="C27:D27"/>
    <mergeCell ref="F27:G27"/>
    <mergeCell ref="C28:D28"/>
    <mergeCell ref="F28:G28"/>
    <mergeCell ref="C29:D29"/>
    <mergeCell ref="F29:G29"/>
  </mergeCells>
  <pageMargins left="0.7" right="0.7" top="0.75" bottom="0.75" header="0.3" footer="0.3"/>
  <headerFooter>
    <oddFooter>&amp;C_x000D_&amp;1#&amp;"Calibri"&amp;8&amp;K000000 INTERNAL. This information is accessible to ADB Management and staff. It may be shared outside ADB with appropriate permission.</oddFooter>
  </headerFooter>
  <drawing r:id="rId1"/>
</worksheet>
</file>

<file path=xl/worksheets/sheet1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AA44627-A480-4741-9B59-F2C2C2565E24}">
  <sheetPr codeName="Sheet140"/>
  <dimension ref="A1:U36"/>
  <sheetViews>
    <sheetView zoomScale="55" zoomScaleNormal="55" workbookViewId="0">
      <pane ySplit="2" topLeftCell="A34" activePane="bottomLeft" state="frozen"/>
      <selection pane="bottomLeft" activeCell="A2" sqref="A2"/>
      <selection activeCell="A2" sqref="A2"/>
    </sheetView>
  </sheetViews>
  <sheetFormatPr defaultColWidth="8.85546875" defaultRowHeight="12.95"/>
  <cols>
    <col min="1" max="1" width="15.28515625" style="106" customWidth="1"/>
    <col min="2" max="13" width="11.85546875" style="106" customWidth="1"/>
    <col min="14" max="14" width="5.140625" style="106" customWidth="1"/>
    <col min="15" max="16" width="8.85546875" style="106"/>
    <col min="17" max="17" width="8.85546875" style="106" customWidth="1"/>
    <col min="18" max="18" width="2.28515625" style="106" customWidth="1"/>
    <col min="19" max="16384" width="8.85546875" style="106"/>
  </cols>
  <sheetData>
    <row r="1" spans="1:21" ht="14.1" thickBot="1"/>
    <row r="2" spans="1:21" ht="32.1" customHeight="1" thickBot="1">
      <c r="A2" s="89" t="e" cm="1">
        <f t="array" aca="1" ref="A2" ca="1">MID(CELL("filename",A2),FIND("]",CELL("filename",A2))+1,255)</f>
        <v>#VALUE!</v>
      </c>
      <c r="B2" s="318" t="e">
        <f ca="1">IF(VLOOKUP(A2,'Raw Data'!C6:D154,2,FALSE)="","",VLOOKUP(A2,'Raw Data'!C6:D154,2,FALSE))</f>
        <v>#VALUE!</v>
      </c>
      <c r="C2" s="319"/>
      <c r="D2" s="319"/>
      <c r="E2" s="319"/>
      <c r="F2" s="319"/>
      <c r="G2" s="319"/>
      <c r="H2" s="319"/>
      <c r="I2" s="319"/>
      <c r="J2" s="319"/>
      <c r="K2" s="319"/>
      <c r="L2" s="319"/>
      <c r="M2" s="320"/>
      <c r="N2" s="136"/>
      <c r="O2" s="386" t="str">
        <f>HYPERLINK("#'National level'!A15","Back to National level sheet")</f>
        <v>Back to National level sheet</v>
      </c>
      <c r="P2" s="321"/>
      <c r="Q2" s="321"/>
      <c r="S2" s="387" t="str">
        <f>HYPERLINK("#'Project level'!A21","Back to Project level sheet")</f>
        <v>Back to Project level sheet</v>
      </c>
      <c r="T2" s="387"/>
      <c r="U2" s="387"/>
    </row>
    <row r="3" spans="1:21" ht="218.85" customHeight="1" thickBot="1">
      <c r="A3" s="90" t="s">
        <v>500</v>
      </c>
      <c r="B3" s="323" t="s">
        <v>1260</v>
      </c>
      <c r="C3" s="324"/>
      <c r="D3" s="324"/>
      <c r="E3" s="324"/>
      <c r="F3" s="324"/>
      <c r="G3" s="324"/>
      <c r="H3" s="324"/>
      <c r="I3" s="324"/>
      <c r="J3" s="324"/>
      <c r="K3" s="324"/>
      <c r="L3" s="324"/>
      <c r="M3" s="325"/>
      <c r="N3" s="122"/>
    </row>
    <row r="4" spans="1:21" ht="14.1" thickBot="1">
      <c r="A4" s="278" t="s">
        <v>502</v>
      </c>
      <c r="B4" s="295"/>
      <c r="C4" s="296"/>
      <c r="D4" s="296"/>
      <c r="E4" s="296"/>
      <c r="F4" s="296"/>
      <c r="G4" s="296"/>
      <c r="H4" s="296"/>
      <c r="I4" s="296"/>
      <c r="J4" s="296"/>
      <c r="K4" s="296"/>
      <c r="L4" s="296"/>
      <c r="M4" s="297"/>
      <c r="N4" s="125"/>
    </row>
    <row r="5" spans="1:21" ht="26.85" customHeight="1" thickBot="1">
      <c r="A5" s="294"/>
      <c r="C5" s="326" t="s">
        <v>77</v>
      </c>
      <c r="D5" s="327"/>
      <c r="E5" s="93" t="s">
        <v>78</v>
      </c>
      <c r="F5" s="93" t="s">
        <v>79</v>
      </c>
      <c r="G5" s="93" t="s">
        <v>80</v>
      </c>
      <c r="H5" s="93" t="s">
        <v>81</v>
      </c>
      <c r="I5" s="93" t="s">
        <v>82</v>
      </c>
      <c r="M5" s="107"/>
    </row>
    <row r="6" spans="1:21" ht="15" thickBot="1">
      <c r="A6" s="294"/>
      <c r="C6" s="328"/>
      <c r="D6" s="329"/>
      <c r="E6" s="94" t="e">
        <f ca="1">IF(VLOOKUP($A$2,Table1[[Practice no.]:[Mt]],3,FALSE)="N/A","",VLOOKUP($A$2,Table1[[Practice no.]:[Mt]],3,FALSE))</f>
        <v>#VALUE!</v>
      </c>
      <c r="F6" s="94" t="e">
        <f ca="1">IF(VLOOKUP($A$2,Table1[[Practice no.]:[F]],4,FALSE)="N/A","",VLOOKUP($A$2,Table1[[Practice no.]:[F]],4,FALSE))</f>
        <v>#VALUE!</v>
      </c>
      <c r="G6" s="94" t="e">
        <f ca="1">IF(VLOOKUP($A$2,Table1[[Practice no.]:[A]],5,FALSE)="N/A","",VLOOKUP($A$2,Table1[[Practice no.]:[A]],5,FALSE))</f>
        <v>#VALUE!</v>
      </c>
      <c r="H6" s="94" t="e">
        <f ca="1">IF(VLOOKUP($A$2,Table1[[Practice no.]:[T]],6,FALSE)="N/A","",VLOOKUP($A$2,Table1[[Practice no.]:[T]],6,FALSE))</f>
        <v>#VALUE!</v>
      </c>
      <c r="I6" s="94" t="e">
        <f ca="1">IF(VLOOKUP($A$2,Table1[[Practice no.]:[PI]],7,FALSE)="N/A","",VLOOKUP($A$2,Table1[[Practice no.]:[PI]],7,FALSE))</f>
        <v>#VALUE!</v>
      </c>
      <c r="M6" s="107"/>
    </row>
    <row r="7" spans="1:21" ht="26.85" customHeight="1" thickBot="1">
      <c r="A7" s="294"/>
      <c r="C7" s="326" t="s">
        <v>83</v>
      </c>
      <c r="D7" s="327"/>
      <c r="E7" s="95" t="s">
        <v>84</v>
      </c>
      <c r="F7" s="330" t="s">
        <v>85</v>
      </c>
      <c r="G7" s="331"/>
      <c r="H7" s="95" t="s">
        <v>86</v>
      </c>
      <c r="I7" s="95" t="s">
        <v>87</v>
      </c>
      <c r="M7" s="107"/>
    </row>
    <row r="8" spans="1:21" ht="15" thickBot="1">
      <c r="A8" s="294"/>
      <c r="C8" s="328"/>
      <c r="D8" s="329"/>
      <c r="E8" s="94" t="e">
        <f ca="1">IF(VLOOKUP($A$2,Table1[[Practice no.]:[LR]],8,FALSE)="N/A","",VLOOKUP(A$2,Table1[[Practice no.]:[LR]],8,FALSE))</f>
        <v>#VALUE!</v>
      </c>
      <c r="F8" s="311" t="e">
        <f ca="1">IF(VLOOKUP($A$2,Table1[[Practice no.]:[PH]],9,FALSE)="N/A","",VLOOKUP($A$2,Table1[[Practice no.]:[PH]],9,FALSE))</f>
        <v>#VALUE!</v>
      </c>
      <c r="G8" s="312"/>
      <c r="H8" s="94" t="e">
        <f ca="1">IF(VLOOKUP($A$2,Table1[[Practice no.]:[EH]],10,FALSE)="N/A","",VLOOKUP($A$2,Table1[[Practice no.]:[EH]],10,FALSE))</f>
        <v>#VALUE!</v>
      </c>
      <c r="I8" s="94" t="e">
        <f ca="1">IF(VLOOKUP($A$2,Table1[[Practice no.]:[UR]],11,FALSE)="N/A","",VLOOKUP($A$2,Table1[[Practice no.]:[UR]],11,FALSE))</f>
        <v>#VALUE!</v>
      </c>
      <c r="M8" s="107"/>
    </row>
    <row r="9" spans="1:21" ht="26.85" customHeight="1" thickBot="1">
      <c r="A9" s="294"/>
      <c r="C9" s="332" t="s">
        <v>88</v>
      </c>
      <c r="D9" s="333"/>
      <c r="E9" s="95" t="s">
        <v>89</v>
      </c>
      <c r="F9" s="95" t="s">
        <v>90</v>
      </c>
      <c r="G9" s="330" t="s">
        <v>91</v>
      </c>
      <c r="H9" s="331"/>
      <c r="I9" s="95" t="s">
        <v>92</v>
      </c>
      <c r="M9" s="107"/>
    </row>
    <row r="10" spans="1:21" ht="15" thickBot="1">
      <c r="A10" s="294"/>
      <c r="C10" s="334"/>
      <c r="D10" s="335"/>
      <c r="E10" s="94" t="e">
        <f ca="1">IF(VLOOKUP($A$2,Table1[[Practice no.]:[P]],12,FALSE)="N/A","",VLOOKUP($A$2,Table1[[Practice no.]:[P]],12,FALSE))</f>
        <v>#VALUE!</v>
      </c>
      <c r="F10" s="94" t="e">
        <f ca="1">IF(VLOOKUP($A$2,Table1[[Practice no.]:[D]],13,FALSE)="N/A","",VLOOKUP($A$2,Table1[[Practice no.]:[D]],13,FALSE))</f>
        <v>#VALUE!</v>
      </c>
      <c r="G10" s="313" t="e">
        <f ca="1">IF(VLOOKUP($A$2,Table1[[Practice no.]:[C]],14,FALSE)="N/A","",VLOOKUP($A$2,Table1[[Practice no.]:[C]],14,FALSE))</f>
        <v>#VALUE!</v>
      </c>
      <c r="H10" s="314"/>
      <c r="I10" s="96" t="e">
        <f ca="1">IF(VLOOKUP($A$2,Table1[[Practice no.]:[M]],15,FALSE)="N/A","",VLOOKUP($A$2,Table1[[Practice no.]:[M]],15,FALSE))</f>
        <v>#VALUE!</v>
      </c>
      <c r="M10" s="107"/>
    </row>
    <row r="11" spans="1:21" ht="14.1" customHeight="1" thickBot="1">
      <c r="A11" s="294"/>
      <c r="C11" s="332" t="s">
        <v>93</v>
      </c>
      <c r="D11" s="333"/>
      <c r="E11" s="95" t="s">
        <v>94</v>
      </c>
      <c r="F11" s="330" t="s">
        <v>95</v>
      </c>
      <c r="G11" s="331"/>
      <c r="H11" s="330" t="s">
        <v>96</v>
      </c>
      <c r="I11" s="331"/>
      <c r="M11" s="107"/>
    </row>
    <row r="12" spans="1:21" ht="15" thickBot="1">
      <c r="A12" s="294"/>
      <c r="C12" s="334"/>
      <c r="D12" s="335"/>
      <c r="E12" s="94" t="e">
        <f ca="1">IF(VLOOKUP($A$2,Table1[[Practice no.]:[In]],16,FALSE)="N/A","",VLOOKUP($A$2,Table1[[Practice no.]:[In]],16,FALSE))</f>
        <v>#VALUE!</v>
      </c>
      <c r="F12" s="311" t="e">
        <f ca="1">IF(VLOOKUP($A$2,Table1[[Practice no.]:[Pr]],17,FALSE)="N/A","",VLOOKUP($A$2,Table1[[Practice no.]:[Pr]],17,FALSE))</f>
        <v>#VALUE!</v>
      </c>
      <c r="G12" s="312"/>
      <c r="H12" s="313" t="e">
        <f ca="1">IF(VLOOKUP($A$2,Table1[[Practice no.]:[Tr]],18,FALSE)="N/A","",VLOOKUP($A$2,Table1[[Practice no.]:[Tr]],18,FALSE))</f>
        <v>#VALUE!</v>
      </c>
      <c r="I12" s="314"/>
      <c r="M12" s="107"/>
    </row>
    <row r="13" spans="1:21">
      <c r="A13" s="294"/>
      <c r="B13" s="315"/>
      <c r="C13" s="316"/>
      <c r="D13" s="316"/>
      <c r="E13" s="316"/>
      <c r="F13" s="316"/>
      <c r="G13" s="316"/>
      <c r="H13" s="316"/>
      <c r="I13" s="316"/>
      <c r="J13" s="316"/>
      <c r="K13" s="316"/>
      <c r="L13" s="316"/>
      <c r="M13" s="317"/>
      <c r="N13" s="125"/>
    </row>
    <row r="14" spans="1:21" ht="14.1" thickBot="1">
      <c r="A14" s="279"/>
      <c r="B14" s="288"/>
      <c r="C14" s="289"/>
      <c r="D14" s="289"/>
      <c r="E14" s="289"/>
      <c r="F14" s="289"/>
      <c r="G14" s="289"/>
      <c r="H14" s="289"/>
      <c r="I14" s="289"/>
      <c r="J14" s="289"/>
      <c r="K14" s="289"/>
      <c r="L14" s="289"/>
      <c r="M14" s="290"/>
      <c r="N14" s="125"/>
    </row>
    <row r="15" spans="1:21">
      <c r="A15" s="278" t="s">
        <v>503</v>
      </c>
      <c r="B15" s="97">
        <v>1</v>
      </c>
      <c r="C15" s="97">
        <v>2</v>
      </c>
      <c r="D15" s="97">
        <v>3</v>
      </c>
      <c r="E15" s="98">
        <v>4</v>
      </c>
      <c r="F15" s="98">
        <v>5</v>
      </c>
      <c r="G15" s="98">
        <v>6</v>
      </c>
      <c r="H15" s="99">
        <v>7</v>
      </c>
      <c r="I15" s="99">
        <v>8</v>
      </c>
      <c r="J15" s="99">
        <v>9</v>
      </c>
      <c r="K15" s="100">
        <v>10</v>
      </c>
      <c r="L15" s="100">
        <v>11</v>
      </c>
      <c r="M15" s="100">
        <v>12</v>
      </c>
      <c r="N15" s="137"/>
    </row>
    <row r="16" spans="1:21" ht="17.100000000000001" thickBot="1">
      <c r="A16" s="294"/>
      <c r="B16" s="101" t="s">
        <v>504</v>
      </c>
      <c r="C16" s="101" t="s">
        <v>505</v>
      </c>
      <c r="D16" s="101" t="s">
        <v>506</v>
      </c>
      <c r="E16" s="102" t="s">
        <v>507</v>
      </c>
      <c r="F16" s="102" t="s">
        <v>508</v>
      </c>
      <c r="G16" s="102" t="s">
        <v>509</v>
      </c>
      <c r="H16" s="103" t="s">
        <v>510</v>
      </c>
      <c r="I16" s="103" t="s">
        <v>511</v>
      </c>
      <c r="J16" s="103" t="s">
        <v>512</v>
      </c>
      <c r="K16" s="104" t="s">
        <v>513</v>
      </c>
      <c r="L16" s="104" t="s">
        <v>514</v>
      </c>
      <c r="M16" s="104" t="s">
        <v>515</v>
      </c>
      <c r="N16" s="137"/>
    </row>
    <row r="17" spans="1:14" ht="23.1" customHeight="1" thickBot="1">
      <c r="A17" s="279"/>
      <c r="B17" s="112" t="e">
        <f ca="1">IF(VLOOKUP($A$2,Table1[[Practice no.]:[ 1 C02]],19,FALSE)="N/A","",VLOOKUP(VLOOKUP($A$2,Table1[[Practice no.]:[ 1 C02]],19,FALSE),List!$A$2:$B$3,2,FALSE))</f>
        <v>#VALUE!</v>
      </c>
      <c r="C17" s="112" t="e">
        <f ca="1">IF(VLOOKUP($A$2,Table1[[Practice no.]:[2 Res]],20,FALSE)="N/A","",VLOOKUP(VLOOKUP($A$2,Table1[[Practice no.]:[2 Res]],20,FALSE),List!$A$2:$B$3,2,FALSE))</f>
        <v>#VALUE!</v>
      </c>
      <c r="D17" s="112" t="e">
        <f ca="1">IF(VLOOKUP($A$2,Table1[[Practice no.]:[3 W&amp;L]],21,FALSE)="N/A","",VLOOKUP(VLOOKUP($A$2,Table1[[Practice no.]:[3 W&amp;L]],21,FALSE),List!$A$2:$B$3,2,FALSE))</f>
        <v>#VALUE!</v>
      </c>
      <c r="E17" s="112" t="e">
        <f ca="1">IF(VLOOKUP($A$2,Table1[[Practice no.]:[4 
Pol]],22,FALSE)="N/A","",VLOOKUP(VLOOKUP($A$2,Table1[[Practice no.]:[4 
Pol]],22,FALSE),List!$A$2:$B$3,2,FALSE))</f>
        <v>#VALUE!</v>
      </c>
      <c r="F17" s="112" t="e">
        <f ca="1">IF(VLOOKUP($A$2,Table1[[Practice no.]:[5 QoL]],23,FALSE)="N/A","",VLOOKUP(VLOOKUP($A$2,Table1[[Practice no.]:[5 QoL]],23,FALSE),List!$A$2:$B$3,2,FALSE))</f>
        <v>#VALUE!</v>
      </c>
      <c r="G17" s="112" t="e">
        <f ca="1">IF(VLOOKUP($A$2,Table1[[Practice no.]:[6 
Bio]],24,FALSE)="N/A","",VLOOKUP(VLOOKUP($A$2,Table1[[Practice no.]:[6 
Bio]],24,FALSE),List!$A$2:$B$3,2,FALSE))</f>
        <v>#VALUE!</v>
      </c>
      <c r="H17" s="112" t="e">
        <f ca="1">IF(VLOOKUP($A$2,Table1[[Practice no.]:[7 
Dis]],25,FALSE)="N/A","",VLOOKUP(VLOOKUP($A$2,Table1[[Practice no.]:[7 
Dis]],25,FALSE),List!$A$2:$B$3,2,FALSE))</f>
        <v>#VALUE!</v>
      </c>
      <c r="I17" s="112" t="e">
        <f ca="1">IF(VLOOKUP($A$2,Table1[[Practice no.]:[8 
Mat]],26,FALSE)="N/A","",VLOOKUP(VLOOKUP($A$2,Table1[[Practice no.]:[8 
Mat]],26,FALSE),List!$A$2:$B$3,2,FALSE))</f>
        <v>#VALUE!</v>
      </c>
      <c r="J17" s="112" t="e">
        <f ca="1">IF(VLOOKUP($A$2,Table1[[Practice no.]:[9 
Inc]],27,FALSE)="N/A","",VLOOKUP(VLOOKUP($A$2,Table1[[Practice no.]:[9 
Inc]],27,FALSE),List!$A$2:$B$3,2,FALSE))</f>
        <v>#VALUE!</v>
      </c>
      <c r="K17" s="112" t="e">
        <f ca="1">IF(VLOOKUP($A$2,Table1[[Practice no.]:[10 Con]],28,FALSE)="N/A","",VLOOKUP(VLOOKUP($A$2,Table1[[Practice no.]:[10 Con]],28,FALSE),List!$A$2:$B$3,2,FALSE))</f>
        <v>#VALUE!</v>
      </c>
      <c r="L17" s="112" t="e">
        <f ca="1">IF(VLOOKUP($A$2,Table1[[Practice no.]:[11 Saf]],29,FALSE)="N/A","",VLOOKUP(VLOOKUP($A$2,Table1[[Practice no.]:[11 Saf]],29,FALSE),List!$A$2:$B$3,2,FALSE))</f>
        <v>#VALUE!</v>
      </c>
      <c r="M17" s="112" t="e">
        <f ca="1">IF(VLOOKUP($A$2,Table1[[Practice no.]:[12 Aff]],30,FALSE)="N/A","",VLOOKUP(VLOOKUP($A$2,Table1[[Practice no.]:[12 Aff]],30,FALSE),List!$A$2:$B$3,2,FALSE))</f>
        <v>#VALUE!</v>
      </c>
      <c r="N17" s="138"/>
    </row>
    <row r="18" spans="1:14" ht="248.1" customHeight="1">
      <c r="A18" s="278" t="s">
        <v>516</v>
      </c>
      <c r="B18" s="298" t="s">
        <v>1261</v>
      </c>
      <c r="C18" s="299"/>
      <c r="D18" s="299"/>
      <c r="E18" s="299"/>
      <c r="F18" s="299"/>
      <c r="G18" s="299"/>
      <c r="H18" s="299"/>
      <c r="I18" s="299"/>
      <c r="J18" s="299"/>
      <c r="K18" s="299"/>
      <c r="L18" s="299"/>
      <c r="M18" s="300"/>
      <c r="N18" s="133"/>
    </row>
    <row r="19" spans="1:14" ht="218.85" customHeight="1" thickBot="1">
      <c r="A19" s="279"/>
      <c r="B19" s="301"/>
      <c r="C19" s="302"/>
      <c r="D19" s="302"/>
      <c r="E19" s="302"/>
      <c r="F19" s="302"/>
      <c r="G19" s="302"/>
      <c r="H19" s="302"/>
      <c r="I19" s="302"/>
      <c r="J19" s="302"/>
      <c r="K19" s="302"/>
      <c r="L19" s="302"/>
      <c r="M19" s="303"/>
      <c r="N19" s="133"/>
    </row>
    <row r="20" spans="1:14" ht="167.1" customHeight="1">
      <c r="A20" s="304" t="s">
        <v>518</v>
      </c>
      <c r="B20" s="405"/>
      <c r="C20" s="406"/>
      <c r="D20" s="406"/>
      <c r="E20" s="406"/>
      <c r="F20" s="406"/>
      <c r="G20" s="121"/>
      <c r="H20" s="121"/>
      <c r="I20" s="121"/>
      <c r="J20" s="121"/>
      <c r="K20" s="121"/>
      <c r="L20" s="121"/>
      <c r="M20" s="124"/>
      <c r="N20" s="134"/>
    </row>
    <row r="21" spans="1:14">
      <c r="A21" s="338"/>
      <c r="B21" s="336" t="s">
        <v>1262</v>
      </c>
      <c r="C21" s="337"/>
      <c r="D21" s="337"/>
      <c r="E21" s="337"/>
      <c r="F21" s="337"/>
      <c r="G21" s="337"/>
      <c r="H21" s="337" t="s">
        <v>1263</v>
      </c>
      <c r="I21" s="388"/>
      <c r="J21" s="388"/>
      <c r="K21" s="388"/>
      <c r="L21" s="388"/>
      <c r="M21" s="389"/>
      <c r="N21" s="127"/>
    </row>
    <row r="22" spans="1:14">
      <c r="A22" s="338"/>
      <c r="H22" s="119"/>
      <c r="J22" s="122"/>
      <c r="K22" s="116"/>
      <c r="L22" s="116"/>
      <c r="M22" s="117"/>
      <c r="N22" s="116"/>
    </row>
    <row r="23" spans="1:14">
      <c r="A23" s="338"/>
      <c r="B23" s="336"/>
      <c r="C23" s="337"/>
      <c r="D23" s="337"/>
      <c r="E23" s="337"/>
      <c r="F23" s="337"/>
      <c r="G23" s="337"/>
      <c r="H23" s="337"/>
      <c r="I23" s="337"/>
      <c r="J23" s="337"/>
      <c r="K23" s="337"/>
      <c r="L23" s="337"/>
      <c r="M23" s="123"/>
      <c r="N23" s="116"/>
    </row>
    <row r="24" spans="1:14">
      <c r="A24" s="338"/>
      <c r="B24" s="336"/>
      <c r="C24" s="337"/>
      <c r="D24" s="337"/>
      <c r="E24" s="337"/>
      <c r="F24" s="337"/>
      <c r="G24" s="119"/>
      <c r="H24" s="337"/>
      <c r="I24" s="337"/>
      <c r="J24" s="337"/>
      <c r="K24" s="337"/>
      <c r="L24" s="337"/>
      <c r="M24" s="343"/>
      <c r="N24" s="116"/>
    </row>
    <row r="25" spans="1:14" ht="14.1" thickBot="1">
      <c r="A25" s="305"/>
      <c r="B25" s="339"/>
      <c r="C25" s="340"/>
      <c r="D25" s="340"/>
      <c r="E25" s="340"/>
      <c r="F25" s="340"/>
      <c r="G25" s="340"/>
      <c r="H25" s="340"/>
      <c r="I25" s="340"/>
      <c r="J25" s="340"/>
      <c r="K25" s="340"/>
      <c r="L25" s="340"/>
      <c r="M25" s="176"/>
      <c r="N25" s="119"/>
    </row>
    <row r="26" spans="1:14" ht="8.85" customHeight="1" thickBot="1">
      <c r="A26" s="278" t="s">
        <v>57</v>
      </c>
      <c r="B26" s="295"/>
      <c r="C26" s="296"/>
      <c r="D26" s="296"/>
      <c r="E26" s="296"/>
      <c r="F26" s="296"/>
      <c r="G26" s="296"/>
      <c r="H26" s="296"/>
      <c r="I26" s="296"/>
      <c r="J26" s="296"/>
      <c r="K26" s="296"/>
      <c r="L26" s="296"/>
      <c r="M26" s="297"/>
      <c r="N26" s="125"/>
    </row>
    <row r="27" spans="1:14" ht="32.1" customHeight="1" thickBot="1">
      <c r="A27" s="294"/>
      <c r="C27" s="286" t="s">
        <v>42</v>
      </c>
      <c r="D27" s="287"/>
      <c r="E27" s="105" t="e">
        <f ca="1">IF(VLOOKUP($A$2,Table1[[Practice no.]:[1]],31,FALSE)="N/A","",VLOOKUP($A$2,Table1[[Practice no.]:[1]],31,FALSE))</f>
        <v>#VALUE!</v>
      </c>
      <c r="F27" s="286" t="s">
        <v>520</v>
      </c>
      <c r="G27" s="287"/>
      <c r="H27" s="105" t="e">
        <f ca="1">IF(VLOOKUP($A$2,Table1[[Practice no.]:[7]],37,FALSE)="N/A","",VLOOKUP($A$2,Table1[[Practice no.]:[7]],37,FALSE))</f>
        <v>#VALUE!</v>
      </c>
      <c r="M27" s="107"/>
    </row>
    <row r="28" spans="1:14" ht="32.1" customHeight="1" thickBot="1">
      <c r="A28" s="294"/>
      <c r="C28" s="286" t="s">
        <v>44</v>
      </c>
      <c r="D28" s="287"/>
      <c r="E28" s="105" t="e">
        <f ca="1">IF(VLOOKUP($A$2,Table1[[Practice no.]:[2]],32,FALSE)="N/A","",VLOOKUP($A$2,Table1[[Practice no.]:[2]],32,FALSE))</f>
        <v>#VALUE!</v>
      </c>
      <c r="F28" s="286" t="s">
        <v>45</v>
      </c>
      <c r="G28" s="287"/>
      <c r="H28" s="105" t="e">
        <f ca="1">IF(VLOOKUP($A$2,Table1[[Practice no.]:[8]],38,FALSE)="N/A","",VLOOKUP($A$2,Table1[[Practice no.]:[8]],38,FALSE))</f>
        <v>#VALUE!</v>
      </c>
      <c r="M28" s="107"/>
    </row>
    <row r="29" spans="1:14" ht="32.1" customHeight="1" thickBot="1">
      <c r="A29" s="294"/>
      <c r="C29" s="286" t="s">
        <v>46</v>
      </c>
      <c r="D29" s="287"/>
      <c r="E29" s="105" t="e">
        <f ca="1">IF(VLOOKUP($A$2,Table1[[Practice no.]:[3]],33,FALSE)="N/A","",VLOOKUP($A$2,Table1[[Practice no.]:[3]],33,FALSE))</f>
        <v>#VALUE!</v>
      </c>
      <c r="F29" s="286" t="s">
        <v>47</v>
      </c>
      <c r="G29" s="287"/>
      <c r="H29" s="105" t="e">
        <f ca="1">IF(VLOOKUP($A$2,Table1[[Practice no.]:[9]],39,FALSE)="N/A","",VLOOKUP($A$2,Table1[[Practice no.]:[9]],39,FALSE))</f>
        <v>#VALUE!</v>
      </c>
      <c r="M29" s="107"/>
    </row>
    <row r="30" spans="1:14" ht="32.1" customHeight="1" thickBot="1">
      <c r="A30" s="294"/>
      <c r="C30" s="286" t="s">
        <v>48</v>
      </c>
      <c r="D30" s="287"/>
      <c r="E30" s="105" t="e">
        <f ca="1">IF(VLOOKUP($A$2,Table1[[Practice no.]:[4]],34,FALSE)="N/A","",VLOOKUP($A$2,Table1[[Practice no.]:[4]],34,FALSE))</f>
        <v>#VALUE!</v>
      </c>
      <c r="F30" s="286" t="s">
        <v>49</v>
      </c>
      <c r="G30" s="287"/>
      <c r="H30" s="105" t="e">
        <f ca="1">IF(VLOOKUP($A$2,Table1[[Practice no.]:[10]],40,FALSE)="N/A","",VLOOKUP($A$2,Table1[[Practice no.]:[10]],40,FALSE))</f>
        <v>#VALUE!</v>
      </c>
      <c r="M30" s="107"/>
    </row>
    <row r="31" spans="1:14" ht="32.1" customHeight="1" thickBot="1">
      <c r="A31" s="294"/>
      <c r="C31" s="286" t="s">
        <v>50</v>
      </c>
      <c r="D31" s="287"/>
      <c r="E31" s="105" t="e">
        <f ca="1">IF(VLOOKUP($A$2,Table1[[Practice no.]:[5]],35,FALSE)="N/A","",VLOOKUP($A$2,Table1[[Practice no.]:[5]],35,FALSE))</f>
        <v>#VALUE!</v>
      </c>
      <c r="F31" s="286" t="s">
        <v>51</v>
      </c>
      <c r="G31" s="287"/>
      <c r="H31" s="105" t="e">
        <f ca="1">IF(VLOOKUP($A$2,Table1[[Practice no.]:[11]],41,FALSE)="N/A","",VLOOKUP($A$2,Table1[[Practice no.]:[11]],41,FALSE))</f>
        <v>#VALUE!</v>
      </c>
      <c r="M31" s="107"/>
    </row>
    <row r="32" spans="1:14" ht="32.1" customHeight="1" thickBot="1">
      <c r="A32" s="294"/>
      <c r="C32" s="286" t="s">
        <v>52</v>
      </c>
      <c r="D32" s="287"/>
      <c r="E32" s="105" t="e">
        <f ca="1">IF(VLOOKUP($A$2,Table1[[Practice no.]:[6]],36,FALSE)="N/A","",VLOOKUP($A$2,Table1[[Practice no.]:[6]],36,FALSE))</f>
        <v>#VALUE!</v>
      </c>
      <c r="F32" s="286" t="s">
        <v>53</v>
      </c>
      <c r="G32" s="287"/>
      <c r="H32" s="105" t="e">
        <f ca="1">IF(VLOOKUP($A$2,Table1[[Practice no.]:[12]],42,FALSE)="N/A","",VLOOKUP($A$2,Table1[[Practice no.]:[12]],42,FALSE))</f>
        <v>#VALUE!</v>
      </c>
      <c r="M32" s="107"/>
    </row>
    <row r="33" spans="1:14" ht="14.1" thickBot="1">
      <c r="A33" s="279"/>
      <c r="B33" s="288"/>
      <c r="C33" s="289"/>
      <c r="D33" s="289"/>
      <c r="E33" s="289"/>
      <c r="F33" s="289"/>
      <c r="G33" s="289"/>
      <c r="H33" s="289"/>
      <c r="I33" s="289"/>
      <c r="J33" s="289"/>
      <c r="K33" s="289"/>
      <c r="L33" s="289"/>
      <c r="M33" s="290"/>
      <c r="N33" s="125"/>
    </row>
    <row r="34" spans="1:14" ht="252.75" customHeight="1" thickBot="1">
      <c r="A34" s="92" t="s">
        <v>521</v>
      </c>
      <c r="B34" s="291" t="s">
        <v>1264</v>
      </c>
      <c r="C34" s="292"/>
      <c r="D34" s="292"/>
      <c r="E34" s="292"/>
      <c r="F34" s="292"/>
      <c r="G34" s="292"/>
      <c r="H34" s="292"/>
      <c r="I34" s="292"/>
      <c r="J34" s="292"/>
      <c r="K34" s="292"/>
      <c r="L34" s="292"/>
      <c r="M34" s="293"/>
      <c r="N34" s="122"/>
    </row>
    <row r="35" spans="1:14" ht="80.849999999999994" customHeight="1">
      <c r="A35" s="278" t="s">
        <v>523</v>
      </c>
      <c r="B35" s="394" t="s">
        <v>1265</v>
      </c>
      <c r="C35" s="362"/>
      <c r="D35" s="362"/>
      <c r="E35" s="362"/>
      <c r="F35" s="362"/>
      <c r="G35" s="362"/>
      <c r="H35" s="362"/>
      <c r="I35" s="362"/>
      <c r="J35" s="362"/>
      <c r="K35" s="362"/>
      <c r="L35" s="362"/>
      <c r="M35" s="363"/>
      <c r="N35" s="133"/>
    </row>
    <row r="36" spans="1:14" ht="224.85" customHeight="1" thickBot="1">
      <c r="A36" s="279"/>
      <c r="B36" s="364"/>
      <c r="C36" s="365"/>
      <c r="D36" s="365"/>
      <c r="E36" s="365"/>
      <c r="F36" s="365"/>
      <c r="G36" s="365"/>
      <c r="H36" s="365"/>
      <c r="I36" s="365"/>
      <c r="J36" s="365"/>
      <c r="K36" s="365"/>
      <c r="L36" s="365"/>
      <c r="M36" s="366"/>
      <c r="N36" s="133"/>
    </row>
  </sheetData>
  <sheetProtection sheet="1" objects="1" scenarios="1"/>
  <mergeCells count="51">
    <mergeCell ref="B2:M2"/>
    <mergeCell ref="O2:Q2"/>
    <mergeCell ref="S2:U2"/>
    <mergeCell ref="B3:M3"/>
    <mergeCell ref="A4:A14"/>
    <mergeCell ref="B4:M4"/>
    <mergeCell ref="C5:D6"/>
    <mergeCell ref="C7:D8"/>
    <mergeCell ref="F7:G7"/>
    <mergeCell ref="F8:G8"/>
    <mergeCell ref="C9:D10"/>
    <mergeCell ref="G9:H9"/>
    <mergeCell ref="G10:H10"/>
    <mergeCell ref="C11:D12"/>
    <mergeCell ref="F11:G11"/>
    <mergeCell ref="H11:I11"/>
    <mergeCell ref="F12:G12"/>
    <mergeCell ref="H12:I12"/>
    <mergeCell ref="A20:A25"/>
    <mergeCell ref="B20:F20"/>
    <mergeCell ref="B21:G21"/>
    <mergeCell ref="H21:M21"/>
    <mergeCell ref="B23:G23"/>
    <mergeCell ref="B13:M13"/>
    <mergeCell ref="B14:M14"/>
    <mergeCell ref="A15:A17"/>
    <mergeCell ref="A18:A19"/>
    <mergeCell ref="B18:M19"/>
    <mergeCell ref="H23:L23"/>
    <mergeCell ref="B24:F24"/>
    <mergeCell ref="H24:M24"/>
    <mergeCell ref="B25:G25"/>
    <mergeCell ref="H25:L25"/>
    <mergeCell ref="C32:D32"/>
    <mergeCell ref="F32:G32"/>
    <mergeCell ref="C30:D30"/>
    <mergeCell ref="F30:G30"/>
    <mergeCell ref="B33:M33"/>
    <mergeCell ref="B34:M34"/>
    <mergeCell ref="A35:A36"/>
    <mergeCell ref="B35:M36"/>
    <mergeCell ref="A26:A33"/>
    <mergeCell ref="C31:D31"/>
    <mergeCell ref="F31:G31"/>
    <mergeCell ref="B26:M26"/>
    <mergeCell ref="C27:D27"/>
    <mergeCell ref="F27:G27"/>
    <mergeCell ref="C28:D28"/>
    <mergeCell ref="F28:G28"/>
    <mergeCell ref="C29:D29"/>
    <mergeCell ref="F29:G29"/>
  </mergeCells>
  <pageMargins left="0.7" right="0.7" top="0.75" bottom="0.75" header="0.3" footer="0.3"/>
  <headerFooter>
    <oddFooter>&amp;C_x000D_&amp;1#&amp;"Calibri"&amp;8&amp;K000000 INTERNAL. This information is accessible to ADB Management and staff. It may be shared outside ADB with appropriate permission.</oddFooter>
  </headerFooter>
  <drawing r:id="rId1"/>
</worksheet>
</file>

<file path=xl/worksheets/sheet1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9293119-C33B-4B76-A267-025C7162A676}">
  <sheetPr codeName="Sheet141"/>
  <dimension ref="A1:U36"/>
  <sheetViews>
    <sheetView zoomScale="55" zoomScaleNormal="55" workbookViewId="0">
      <pane ySplit="2" topLeftCell="A30" activePane="bottomLeft" state="frozen"/>
      <selection pane="bottomLeft" activeCell="A2" sqref="A2"/>
      <selection activeCell="A2" sqref="A2"/>
    </sheetView>
  </sheetViews>
  <sheetFormatPr defaultColWidth="8.85546875" defaultRowHeight="12.95"/>
  <cols>
    <col min="1" max="1" width="15.28515625" style="106" customWidth="1"/>
    <col min="2" max="13" width="11.85546875" style="106" customWidth="1"/>
    <col min="14" max="14" width="5.140625" style="106" customWidth="1"/>
    <col min="15" max="16" width="8.85546875" style="106"/>
    <col min="17" max="17" width="8.85546875" style="106" customWidth="1"/>
    <col min="18" max="18" width="2.28515625" style="106" customWidth="1"/>
    <col min="19" max="16384" width="8.85546875" style="106"/>
  </cols>
  <sheetData>
    <row r="1" spans="1:21" ht="14.1" thickBot="1"/>
    <row r="2" spans="1:21" ht="32.1" customHeight="1" thickBot="1">
      <c r="A2" s="89" t="e" cm="1">
        <f t="array" aca="1" ref="A2" ca="1">MID(CELL("filename",A2),FIND("]",CELL("filename",A2))+1,255)</f>
        <v>#VALUE!</v>
      </c>
      <c r="B2" s="318" t="e">
        <f ca="1">IF(VLOOKUP(A2,'Raw Data'!C6:D154,2,FALSE)="","",VLOOKUP(A2,'Raw Data'!C6:D154,2,FALSE))</f>
        <v>#VALUE!</v>
      </c>
      <c r="C2" s="319"/>
      <c r="D2" s="319"/>
      <c r="E2" s="319"/>
      <c r="F2" s="319"/>
      <c r="G2" s="319"/>
      <c r="H2" s="319"/>
      <c r="I2" s="319"/>
      <c r="J2" s="319"/>
      <c r="K2" s="319"/>
      <c r="L2" s="319"/>
      <c r="M2" s="320"/>
      <c r="N2" s="136"/>
      <c r="O2" s="386" t="str">
        <f>HYPERLINK("#'National level'!A15","Back to National level sheet")</f>
        <v>Back to National level sheet</v>
      </c>
      <c r="P2" s="321"/>
      <c r="Q2" s="321"/>
      <c r="S2" s="387" t="str">
        <f>HYPERLINK("#'Project level'!A21","Back to Project level sheet")</f>
        <v>Back to Project level sheet</v>
      </c>
      <c r="T2" s="387"/>
      <c r="U2" s="387"/>
    </row>
    <row r="3" spans="1:21" ht="218.85" customHeight="1" thickBot="1">
      <c r="A3" s="90" t="s">
        <v>500</v>
      </c>
      <c r="B3" s="323" t="s">
        <v>1266</v>
      </c>
      <c r="C3" s="324"/>
      <c r="D3" s="324"/>
      <c r="E3" s="324"/>
      <c r="F3" s="324"/>
      <c r="G3" s="324"/>
      <c r="H3" s="324"/>
      <c r="I3" s="324"/>
      <c r="J3" s="324"/>
      <c r="K3" s="324"/>
      <c r="L3" s="324"/>
      <c r="M3" s="325"/>
      <c r="N3" s="122"/>
    </row>
    <row r="4" spans="1:21" ht="14.1" thickBot="1">
      <c r="A4" s="278" t="s">
        <v>502</v>
      </c>
      <c r="B4" s="295"/>
      <c r="C4" s="296"/>
      <c r="D4" s="296"/>
      <c r="E4" s="296"/>
      <c r="F4" s="296"/>
      <c r="G4" s="296"/>
      <c r="H4" s="296"/>
      <c r="I4" s="296"/>
      <c r="J4" s="296"/>
      <c r="K4" s="296"/>
      <c r="L4" s="296"/>
      <c r="M4" s="297"/>
      <c r="N4" s="125"/>
    </row>
    <row r="5" spans="1:21" ht="26.85" customHeight="1" thickBot="1">
      <c r="A5" s="294"/>
      <c r="C5" s="326" t="s">
        <v>77</v>
      </c>
      <c r="D5" s="327"/>
      <c r="E5" s="93" t="s">
        <v>78</v>
      </c>
      <c r="F5" s="93" t="s">
        <v>79</v>
      </c>
      <c r="G5" s="93" t="s">
        <v>80</v>
      </c>
      <c r="H5" s="93" t="s">
        <v>81</v>
      </c>
      <c r="I5" s="93" t="s">
        <v>82</v>
      </c>
      <c r="M5" s="107"/>
    </row>
    <row r="6" spans="1:21" ht="15" thickBot="1">
      <c r="A6" s="294"/>
      <c r="C6" s="328"/>
      <c r="D6" s="329"/>
      <c r="E6" s="94" t="e">
        <f ca="1">IF(VLOOKUP($A$2,Table1[[Practice no.]:[Mt]],3,FALSE)="N/A","",VLOOKUP($A$2,Table1[[Practice no.]:[Mt]],3,FALSE))</f>
        <v>#VALUE!</v>
      </c>
      <c r="F6" s="94" t="e">
        <f ca="1">IF(VLOOKUP($A$2,Table1[[Practice no.]:[F]],4,FALSE)="N/A","",VLOOKUP($A$2,Table1[[Practice no.]:[F]],4,FALSE))</f>
        <v>#VALUE!</v>
      </c>
      <c r="G6" s="94" t="e">
        <f ca="1">IF(VLOOKUP($A$2,Table1[[Practice no.]:[A]],5,FALSE)="N/A","",VLOOKUP($A$2,Table1[[Practice no.]:[A]],5,FALSE))</f>
        <v>#VALUE!</v>
      </c>
      <c r="H6" s="94" t="e">
        <f ca="1">IF(VLOOKUP($A$2,Table1[[Practice no.]:[T]],6,FALSE)="N/A","",VLOOKUP($A$2,Table1[[Practice no.]:[T]],6,FALSE))</f>
        <v>#VALUE!</v>
      </c>
      <c r="I6" s="94" t="e">
        <f ca="1">IF(VLOOKUP($A$2,Table1[[Practice no.]:[PI]],7,FALSE)="N/A","",VLOOKUP($A$2,Table1[[Practice no.]:[PI]],7,FALSE))</f>
        <v>#VALUE!</v>
      </c>
      <c r="M6" s="107"/>
    </row>
    <row r="7" spans="1:21" ht="26.85" customHeight="1" thickBot="1">
      <c r="A7" s="294"/>
      <c r="C7" s="326" t="s">
        <v>83</v>
      </c>
      <c r="D7" s="327"/>
      <c r="E7" s="95" t="s">
        <v>84</v>
      </c>
      <c r="F7" s="330" t="s">
        <v>85</v>
      </c>
      <c r="G7" s="331"/>
      <c r="H7" s="95" t="s">
        <v>86</v>
      </c>
      <c r="I7" s="95" t="s">
        <v>87</v>
      </c>
      <c r="M7" s="107"/>
    </row>
    <row r="8" spans="1:21" ht="15" thickBot="1">
      <c r="A8" s="294"/>
      <c r="C8" s="328"/>
      <c r="D8" s="329"/>
      <c r="E8" s="94" t="e">
        <f ca="1">IF(VLOOKUP($A$2,Table1[[Practice no.]:[LR]],8,FALSE)="N/A","",VLOOKUP(A$2,Table1[[Practice no.]:[LR]],8,FALSE))</f>
        <v>#VALUE!</v>
      </c>
      <c r="F8" s="311" t="e">
        <f ca="1">IF(VLOOKUP($A$2,Table1[[Practice no.]:[PH]],9,FALSE)="N/A","",VLOOKUP($A$2,Table1[[Practice no.]:[PH]],9,FALSE))</f>
        <v>#VALUE!</v>
      </c>
      <c r="G8" s="312"/>
      <c r="H8" s="94" t="e">
        <f ca="1">IF(VLOOKUP($A$2,Table1[[Practice no.]:[EH]],10,FALSE)="N/A","",VLOOKUP($A$2,Table1[[Practice no.]:[EH]],10,FALSE))</f>
        <v>#VALUE!</v>
      </c>
      <c r="I8" s="94" t="e">
        <f ca="1">IF(VLOOKUP($A$2,Table1[[Practice no.]:[UR]],11,FALSE)="N/A","",VLOOKUP($A$2,Table1[[Practice no.]:[UR]],11,FALSE))</f>
        <v>#VALUE!</v>
      </c>
      <c r="M8" s="107"/>
    </row>
    <row r="9" spans="1:21" ht="26.85" customHeight="1" thickBot="1">
      <c r="A9" s="294"/>
      <c r="C9" s="332" t="s">
        <v>88</v>
      </c>
      <c r="D9" s="333"/>
      <c r="E9" s="95" t="s">
        <v>89</v>
      </c>
      <c r="F9" s="95" t="s">
        <v>90</v>
      </c>
      <c r="G9" s="330" t="s">
        <v>91</v>
      </c>
      <c r="H9" s="331"/>
      <c r="I9" s="95" t="s">
        <v>92</v>
      </c>
      <c r="M9" s="107"/>
    </row>
    <row r="10" spans="1:21" ht="15" thickBot="1">
      <c r="A10" s="294"/>
      <c r="C10" s="334"/>
      <c r="D10" s="335"/>
      <c r="E10" s="94" t="e">
        <f ca="1">IF(VLOOKUP($A$2,Table1[[Practice no.]:[P]],12,FALSE)="N/A","",VLOOKUP($A$2,Table1[[Practice no.]:[P]],12,FALSE))</f>
        <v>#VALUE!</v>
      </c>
      <c r="F10" s="94" t="e">
        <f ca="1">IF(VLOOKUP($A$2,Table1[[Practice no.]:[D]],13,FALSE)="N/A","",VLOOKUP($A$2,Table1[[Practice no.]:[D]],13,FALSE))</f>
        <v>#VALUE!</v>
      </c>
      <c r="G10" s="313" t="e">
        <f ca="1">IF(VLOOKUP($A$2,Table1[[Practice no.]:[C]],14,FALSE)="N/A","",VLOOKUP($A$2,Table1[[Practice no.]:[C]],14,FALSE))</f>
        <v>#VALUE!</v>
      </c>
      <c r="H10" s="314"/>
      <c r="I10" s="96" t="e">
        <f ca="1">IF(VLOOKUP($A$2,Table1[[Practice no.]:[M]],15,FALSE)="N/A","",VLOOKUP($A$2,Table1[[Practice no.]:[M]],15,FALSE))</f>
        <v>#VALUE!</v>
      </c>
      <c r="M10" s="107"/>
    </row>
    <row r="11" spans="1:21" ht="14.1" customHeight="1" thickBot="1">
      <c r="A11" s="294"/>
      <c r="C11" s="332" t="s">
        <v>93</v>
      </c>
      <c r="D11" s="333"/>
      <c r="E11" s="95" t="s">
        <v>94</v>
      </c>
      <c r="F11" s="330" t="s">
        <v>95</v>
      </c>
      <c r="G11" s="331"/>
      <c r="H11" s="330" t="s">
        <v>96</v>
      </c>
      <c r="I11" s="331"/>
      <c r="M11" s="107"/>
    </row>
    <row r="12" spans="1:21" ht="15" thickBot="1">
      <c r="A12" s="294"/>
      <c r="C12" s="334"/>
      <c r="D12" s="335"/>
      <c r="E12" s="94" t="e">
        <f ca="1">IF(VLOOKUP($A$2,Table1[[Practice no.]:[In]],16,FALSE)="N/A","",VLOOKUP($A$2,Table1[[Practice no.]:[In]],16,FALSE))</f>
        <v>#VALUE!</v>
      </c>
      <c r="F12" s="311" t="e">
        <f ca="1">IF(VLOOKUP($A$2,Table1[[Practice no.]:[Pr]],17,FALSE)="N/A","",VLOOKUP($A$2,Table1[[Practice no.]:[Pr]],17,FALSE))</f>
        <v>#VALUE!</v>
      </c>
      <c r="G12" s="312"/>
      <c r="H12" s="313" t="e">
        <f ca="1">IF(VLOOKUP($A$2,Table1[[Practice no.]:[Tr]],18,FALSE)="N/A","",VLOOKUP($A$2,Table1[[Practice no.]:[Tr]],18,FALSE))</f>
        <v>#VALUE!</v>
      </c>
      <c r="I12" s="314"/>
      <c r="M12" s="107"/>
    </row>
    <row r="13" spans="1:21">
      <c r="A13" s="294"/>
      <c r="B13" s="315"/>
      <c r="C13" s="316"/>
      <c r="D13" s="316"/>
      <c r="E13" s="316"/>
      <c r="F13" s="316"/>
      <c r="G13" s="316"/>
      <c r="H13" s="316"/>
      <c r="I13" s="316"/>
      <c r="J13" s="316"/>
      <c r="K13" s="316"/>
      <c r="L13" s="316"/>
      <c r="M13" s="317"/>
      <c r="N13" s="125"/>
    </row>
    <row r="14" spans="1:21" ht="14.1" thickBot="1">
      <c r="A14" s="279"/>
      <c r="B14" s="288"/>
      <c r="C14" s="289"/>
      <c r="D14" s="289"/>
      <c r="E14" s="289"/>
      <c r="F14" s="289"/>
      <c r="G14" s="289"/>
      <c r="H14" s="289"/>
      <c r="I14" s="289"/>
      <c r="J14" s="289"/>
      <c r="K14" s="289"/>
      <c r="L14" s="289"/>
      <c r="M14" s="290"/>
      <c r="N14" s="125"/>
    </row>
    <row r="15" spans="1:21">
      <c r="A15" s="278" t="s">
        <v>503</v>
      </c>
      <c r="B15" s="97">
        <v>1</v>
      </c>
      <c r="C15" s="97">
        <v>2</v>
      </c>
      <c r="D15" s="97">
        <v>3</v>
      </c>
      <c r="E15" s="98">
        <v>4</v>
      </c>
      <c r="F15" s="98">
        <v>5</v>
      </c>
      <c r="G15" s="98">
        <v>6</v>
      </c>
      <c r="H15" s="99">
        <v>7</v>
      </c>
      <c r="I15" s="99">
        <v>8</v>
      </c>
      <c r="J15" s="99">
        <v>9</v>
      </c>
      <c r="K15" s="100">
        <v>10</v>
      </c>
      <c r="L15" s="100">
        <v>11</v>
      </c>
      <c r="M15" s="100">
        <v>12</v>
      </c>
      <c r="N15" s="137"/>
    </row>
    <row r="16" spans="1:21" ht="17.100000000000001" thickBot="1">
      <c r="A16" s="294"/>
      <c r="B16" s="101" t="s">
        <v>504</v>
      </c>
      <c r="C16" s="101" t="s">
        <v>505</v>
      </c>
      <c r="D16" s="101" t="s">
        <v>506</v>
      </c>
      <c r="E16" s="102" t="s">
        <v>507</v>
      </c>
      <c r="F16" s="102" t="s">
        <v>508</v>
      </c>
      <c r="G16" s="102" t="s">
        <v>509</v>
      </c>
      <c r="H16" s="103" t="s">
        <v>510</v>
      </c>
      <c r="I16" s="103" t="s">
        <v>511</v>
      </c>
      <c r="J16" s="103" t="s">
        <v>512</v>
      </c>
      <c r="K16" s="104" t="s">
        <v>513</v>
      </c>
      <c r="L16" s="104" t="s">
        <v>514</v>
      </c>
      <c r="M16" s="104" t="s">
        <v>515</v>
      </c>
      <c r="N16" s="137"/>
    </row>
    <row r="17" spans="1:14" ht="23.1" customHeight="1" thickBot="1">
      <c r="A17" s="279"/>
      <c r="B17" s="112" t="e">
        <f ca="1">IF(VLOOKUP($A$2,Table1[[Practice no.]:[ 1 C02]],19,FALSE)="N/A","",VLOOKUP(VLOOKUP($A$2,Table1[[Practice no.]:[ 1 C02]],19,FALSE),List!$A$2:$B$3,2,FALSE))</f>
        <v>#VALUE!</v>
      </c>
      <c r="C17" s="112" t="e">
        <f ca="1">IF(VLOOKUP($A$2,Table1[[Practice no.]:[2 Res]],20,FALSE)="N/A","",VLOOKUP(VLOOKUP($A$2,Table1[[Practice no.]:[2 Res]],20,FALSE),List!$A$2:$B$3,2,FALSE))</f>
        <v>#VALUE!</v>
      </c>
      <c r="D17" s="112" t="e">
        <f ca="1">IF(VLOOKUP($A$2,Table1[[Practice no.]:[3 W&amp;L]],21,FALSE)="N/A","",VLOOKUP(VLOOKUP($A$2,Table1[[Practice no.]:[3 W&amp;L]],21,FALSE),List!$A$2:$B$3,2,FALSE))</f>
        <v>#VALUE!</v>
      </c>
      <c r="E17" s="112" t="e">
        <f ca="1">IF(VLOOKUP($A$2,Table1[[Practice no.]:[4 
Pol]],22,FALSE)="N/A","",VLOOKUP(VLOOKUP($A$2,Table1[[Practice no.]:[4 
Pol]],22,FALSE),List!$A$2:$B$3,2,FALSE))</f>
        <v>#VALUE!</v>
      </c>
      <c r="F17" s="112" t="e">
        <f ca="1">IF(VLOOKUP($A$2,Table1[[Practice no.]:[5 QoL]],23,FALSE)="N/A","",VLOOKUP(VLOOKUP($A$2,Table1[[Practice no.]:[5 QoL]],23,FALSE),List!$A$2:$B$3,2,FALSE))</f>
        <v>#VALUE!</v>
      </c>
      <c r="G17" s="112" t="e">
        <f ca="1">IF(VLOOKUP($A$2,Table1[[Practice no.]:[6 
Bio]],24,FALSE)="N/A","",VLOOKUP(VLOOKUP($A$2,Table1[[Practice no.]:[6 
Bio]],24,FALSE),List!$A$2:$B$3,2,FALSE))</f>
        <v>#VALUE!</v>
      </c>
      <c r="H17" s="112" t="e">
        <f ca="1">IF(VLOOKUP($A$2,Table1[[Practice no.]:[7 
Dis]],25,FALSE)="N/A","",VLOOKUP(VLOOKUP($A$2,Table1[[Practice no.]:[7 
Dis]],25,FALSE),List!$A$2:$B$3,2,FALSE))</f>
        <v>#VALUE!</v>
      </c>
      <c r="I17" s="112" t="e">
        <f ca="1">IF(VLOOKUP($A$2,Table1[[Practice no.]:[8 
Mat]],26,FALSE)="N/A","",VLOOKUP(VLOOKUP($A$2,Table1[[Practice no.]:[8 
Mat]],26,FALSE),List!$A$2:$B$3,2,FALSE))</f>
        <v>#VALUE!</v>
      </c>
      <c r="J17" s="112" t="e">
        <f ca="1">IF(VLOOKUP($A$2,Table1[[Practice no.]:[9 
Inc]],27,FALSE)="N/A","",VLOOKUP(VLOOKUP($A$2,Table1[[Practice no.]:[9 
Inc]],27,FALSE),List!$A$2:$B$3,2,FALSE))</f>
        <v>#VALUE!</v>
      </c>
      <c r="K17" s="112" t="e">
        <f ca="1">IF(VLOOKUP($A$2,Table1[[Practice no.]:[10 Con]],28,FALSE)="N/A","",VLOOKUP(VLOOKUP($A$2,Table1[[Practice no.]:[10 Con]],28,FALSE),List!$A$2:$B$3,2,FALSE))</f>
        <v>#VALUE!</v>
      </c>
      <c r="L17" s="112" t="e">
        <f ca="1">IF(VLOOKUP($A$2,Table1[[Practice no.]:[11 Saf]],29,FALSE)="N/A","",VLOOKUP(VLOOKUP($A$2,Table1[[Practice no.]:[11 Saf]],29,FALSE),List!$A$2:$B$3,2,FALSE))</f>
        <v>#VALUE!</v>
      </c>
      <c r="M17" s="112" t="e">
        <f ca="1">IF(VLOOKUP($A$2,Table1[[Practice no.]:[12 Aff]],30,FALSE)="N/A","",VLOOKUP(VLOOKUP($A$2,Table1[[Practice no.]:[12 Aff]],30,FALSE),List!$A$2:$B$3,2,FALSE))</f>
        <v>#VALUE!</v>
      </c>
      <c r="N17" s="138"/>
    </row>
    <row r="18" spans="1:14" ht="248.1" customHeight="1">
      <c r="A18" s="278" t="s">
        <v>516</v>
      </c>
      <c r="B18" s="298" t="s">
        <v>1267</v>
      </c>
      <c r="C18" s="299"/>
      <c r="D18" s="299"/>
      <c r="E18" s="299"/>
      <c r="F18" s="299"/>
      <c r="G18" s="299"/>
      <c r="H18" s="299"/>
      <c r="I18" s="299"/>
      <c r="J18" s="299"/>
      <c r="K18" s="299"/>
      <c r="L18" s="299"/>
      <c r="M18" s="300"/>
      <c r="N18" s="133"/>
    </row>
    <row r="19" spans="1:14" ht="218.85" customHeight="1" thickBot="1">
      <c r="A19" s="279"/>
      <c r="B19" s="301"/>
      <c r="C19" s="302"/>
      <c r="D19" s="302"/>
      <c r="E19" s="302"/>
      <c r="F19" s="302"/>
      <c r="G19" s="302"/>
      <c r="H19" s="302"/>
      <c r="I19" s="302"/>
      <c r="J19" s="302"/>
      <c r="K19" s="302"/>
      <c r="L19" s="302"/>
      <c r="M19" s="303"/>
      <c r="N19" s="133"/>
    </row>
    <row r="20" spans="1:14" ht="167.1" customHeight="1">
      <c r="A20" s="304" t="s">
        <v>518</v>
      </c>
      <c r="B20" s="405"/>
      <c r="C20" s="406"/>
      <c r="D20" s="406"/>
      <c r="E20" s="406"/>
      <c r="F20" s="406"/>
      <c r="G20" s="121"/>
      <c r="H20" s="121"/>
      <c r="I20" s="121"/>
      <c r="J20" s="121"/>
      <c r="K20" s="121"/>
      <c r="L20" s="121"/>
      <c r="M20" s="124"/>
      <c r="N20" s="134"/>
    </row>
    <row r="21" spans="1:14" ht="14.85" customHeight="1">
      <c r="A21" s="338"/>
      <c r="B21" s="336"/>
      <c r="C21" s="337"/>
      <c r="D21" s="337"/>
      <c r="E21" s="337"/>
      <c r="F21" s="337"/>
      <c r="G21" s="337"/>
      <c r="H21" s="337"/>
      <c r="I21" s="388"/>
      <c r="J21" s="388"/>
      <c r="K21" s="388"/>
      <c r="L21" s="388"/>
      <c r="M21" s="389"/>
      <c r="N21" s="127"/>
    </row>
    <row r="22" spans="1:14" ht="168" customHeight="1">
      <c r="A22" s="338"/>
      <c r="H22" s="119"/>
      <c r="J22" s="122"/>
      <c r="K22" s="116"/>
      <c r="L22" s="116"/>
      <c r="M22" s="117"/>
      <c r="N22" s="116"/>
    </row>
    <row r="23" spans="1:14">
      <c r="A23" s="338"/>
      <c r="B23" s="336"/>
      <c r="C23" s="337"/>
      <c r="D23" s="337"/>
      <c r="E23" s="337"/>
      <c r="F23" s="337"/>
      <c r="G23" s="337"/>
      <c r="H23" s="337"/>
      <c r="I23" s="337"/>
      <c r="J23" s="337"/>
      <c r="K23" s="337"/>
      <c r="L23" s="337"/>
      <c r="M23" s="123"/>
      <c r="N23" s="116"/>
    </row>
    <row r="24" spans="1:14">
      <c r="A24" s="338"/>
      <c r="B24" s="336"/>
      <c r="C24" s="337"/>
      <c r="D24" s="337"/>
      <c r="E24" s="337"/>
      <c r="F24" s="337"/>
      <c r="G24" s="119"/>
      <c r="H24" s="337"/>
      <c r="I24" s="337"/>
      <c r="J24" s="337"/>
      <c r="K24" s="337"/>
      <c r="L24" s="337"/>
      <c r="M24" s="343"/>
      <c r="N24" s="116"/>
    </row>
    <row r="25" spans="1:14" ht="14.1" thickBot="1">
      <c r="A25" s="305"/>
      <c r="B25" s="339"/>
      <c r="C25" s="340"/>
      <c r="D25" s="340"/>
      <c r="E25" s="340"/>
      <c r="F25" s="340"/>
      <c r="G25" s="340"/>
      <c r="H25" s="340"/>
      <c r="I25" s="340"/>
      <c r="J25" s="340"/>
      <c r="K25" s="340"/>
      <c r="L25" s="340"/>
      <c r="M25" s="176"/>
      <c r="N25" s="119"/>
    </row>
    <row r="26" spans="1:14" ht="8.85" customHeight="1" thickBot="1">
      <c r="A26" s="278" t="s">
        <v>57</v>
      </c>
      <c r="B26" s="295"/>
      <c r="C26" s="296"/>
      <c r="D26" s="296"/>
      <c r="E26" s="296"/>
      <c r="F26" s="296"/>
      <c r="G26" s="296"/>
      <c r="H26" s="296"/>
      <c r="I26" s="296"/>
      <c r="J26" s="296"/>
      <c r="K26" s="296"/>
      <c r="L26" s="296"/>
      <c r="M26" s="297"/>
      <c r="N26" s="125"/>
    </row>
    <row r="27" spans="1:14" ht="32.1" customHeight="1" thickBot="1">
      <c r="A27" s="294"/>
      <c r="C27" s="286" t="s">
        <v>42</v>
      </c>
      <c r="D27" s="287"/>
      <c r="E27" s="105" t="e">
        <f ca="1">IF(VLOOKUP($A$2,Table1[[Practice no.]:[1]],31,FALSE)="N/A","",VLOOKUP($A$2,Table1[[Practice no.]:[1]],31,FALSE))</f>
        <v>#VALUE!</v>
      </c>
      <c r="F27" s="286" t="s">
        <v>520</v>
      </c>
      <c r="G27" s="287"/>
      <c r="H27" s="105" t="e">
        <f ca="1">IF(VLOOKUP($A$2,Table1[[Practice no.]:[7]],37,FALSE)="N/A","",VLOOKUP($A$2,Table1[[Practice no.]:[7]],37,FALSE))</f>
        <v>#VALUE!</v>
      </c>
      <c r="M27" s="107"/>
    </row>
    <row r="28" spans="1:14" ht="32.1" customHeight="1" thickBot="1">
      <c r="A28" s="294"/>
      <c r="C28" s="286" t="s">
        <v>44</v>
      </c>
      <c r="D28" s="287"/>
      <c r="E28" s="105" t="e">
        <f ca="1">IF(VLOOKUP($A$2,Table1[[Practice no.]:[2]],32,FALSE)="N/A","",VLOOKUP($A$2,Table1[[Practice no.]:[2]],32,FALSE))</f>
        <v>#VALUE!</v>
      </c>
      <c r="F28" s="286" t="s">
        <v>45</v>
      </c>
      <c r="G28" s="287"/>
      <c r="H28" s="105" t="e">
        <f ca="1">IF(VLOOKUP($A$2,Table1[[Practice no.]:[8]],38,FALSE)="N/A","",VLOOKUP($A$2,Table1[[Practice no.]:[8]],38,FALSE))</f>
        <v>#VALUE!</v>
      </c>
      <c r="M28" s="107"/>
    </row>
    <row r="29" spans="1:14" ht="32.1" customHeight="1" thickBot="1">
      <c r="A29" s="294"/>
      <c r="C29" s="286" t="s">
        <v>46</v>
      </c>
      <c r="D29" s="287"/>
      <c r="E29" s="105" t="e">
        <f ca="1">IF(VLOOKUP($A$2,Table1[[Practice no.]:[3]],33,FALSE)="N/A","",VLOOKUP($A$2,Table1[[Practice no.]:[3]],33,FALSE))</f>
        <v>#VALUE!</v>
      </c>
      <c r="F29" s="286" t="s">
        <v>47</v>
      </c>
      <c r="G29" s="287"/>
      <c r="H29" s="105" t="e">
        <f ca="1">IF(VLOOKUP($A$2,Table1[[Practice no.]:[9]],39,FALSE)="N/A","",VLOOKUP($A$2,Table1[[Practice no.]:[9]],39,FALSE))</f>
        <v>#VALUE!</v>
      </c>
      <c r="M29" s="107"/>
    </row>
    <row r="30" spans="1:14" ht="32.1" customHeight="1" thickBot="1">
      <c r="A30" s="294"/>
      <c r="C30" s="286" t="s">
        <v>48</v>
      </c>
      <c r="D30" s="287"/>
      <c r="E30" s="105" t="e">
        <f ca="1">IF(VLOOKUP($A$2,Table1[[Practice no.]:[4]],34,FALSE)="N/A","",VLOOKUP($A$2,Table1[[Practice no.]:[4]],34,FALSE))</f>
        <v>#VALUE!</v>
      </c>
      <c r="F30" s="286" t="s">
        <v>49</v>
      </c>
      <c r="G30" s="287"/>
      <c r="H30" s="105" t="e">
        <f ca="1">IF(VLOOKUP($A$2,Table1[[Practice no.]:[10]],40,FALSE)="N/A","",VLOOKUP($A$2,Table1[[Practice no.]:[10]],40,FALSE))</f>
        <v>#VALUE!</v>
      </c>
      <c r="M30" s="107"/>
    </row>
    <row r="31" spans="1:14" ht="32.1" customHeight="1" thickBot="1">
      <c r="A31" s="294"/>
      <c r="C31" s="286" t="s">
        <v>50</v>
      </c>
      <c r="D31" s="287"/>
      <c r="E31" s="105" t="e">
        <f ca="1">IF(VLOOKUP($A$2,Table1[[Practice no.]:[5]],35,FALSE)="N/A","",VLOOKUP($A$2,Table1[[Practice no.]:[5]],35,FALSE))</f>
        <v>#VALUE!</v>
      </c>
      <c r="F31" s="286" t="s">
        <v>51</v>
      </c>
      <c r="G31" s="287"/>
      <c r="H31" s="105" t="e">
        <f ca="1">IF(VLOOKUP($A$2,Table1[[Practice no.]:[11]],41,FALSE)="N/A","",VLOOKUP($A$2,Table1[[Practice no.]:[11]],41,FALSE))</f>
        <v>#VALUE!</v>
      </c>
      <c r="M31" s="107"/>
    </row>
    <row r="32" spans="1:14" ht="32.1" customHeight="1" thickBot="1">
      <c r="A32" s="294"/>
      <c r="C32" s="286" t="s">
        <v>52</v>
      </c>
      <c r="D32" s="287"/>
      <c r="E32" s="105" t="e">
        <f ca="1">IF(VLOOKUP($A$2,Table1[[Practice no.]:[6]],36,FALSE)="N/A","",VLOOKUP($A$2,Table1[[Practice no.]:[6]],36,FALSE))</f>
        <v>#VALUE!</v>
      </c>
      <c r="F32" s="286" t="s">
        <v>53</v>
      </c>
      <c r="G32" s="287"/>
      <c r="H32" s="105" t="e">
        <f ca="1">IF(VLOOKUP($A$2,Table1[[Practice no.]:[12]],42,FALSE)="N/A","",VLOOKUP($A$2,Table1[[Practice no.]:[12]],42,FALSE))</f>
        <v>#VALUE!</v>
      </c>
      <c r="M32" s="107"/>
    </row>
    <row r="33" spans="1:14" ht="14.1" thickBot="1">
      <c r="A33" s="279"/>
      <c r="B33" s="288"/>
      <c r="C33" s="289"/>
      <c r="D33" s="289"/>
      <c r="E33" s="289"/>
      <c r="F33" s="289"/>
      <c r="G33" s="289"/>
      <c r="H33" s="289"/>
      <c r="I33" s="289"/>
      <c r="J33" s="289"/>
      <c r="K33" s="289"/>
      <c r="L33" s="289"/>
      <c r="M33" s="290"/>
      <c r="N33" s="125"/>
    </row>
    <row r="34" spans="1:14" ht="252.75" customHeight="1" thickBot="1">
      <c r="A34" s="92" t="s">
        <v>521</v>
      </c>
      <c r="B34" s="291" t="s">
        <v>1268</v>
      </c>
      <c r="C34" s="292"/>
      <c r="D34" s="292"/>
      <c r="E34" s="292"/>
      <c r="F34" s="292"/>
      <c r="G34" s="292"/>
      <c r="H34" s="292"/>
      <c r="I34" s="292"/>
      <c r="J34" s="292"/>
      <c r="K34" s="292"/>
      <c r="L34" s="292"/>
      <c r="M34" s="293"/>
      <c r="N34" s="122"/>
    </row>
    <row r="35" spans="1:14" ht="80.849999999999994" customHeight="1">
      <c r="A35" s="278" t="s">
        <v>523</v>
      </c>
      <c r="B35" s="394" t="s">
        <v>1269</v>
      </c>
      <c r="C35" s="362"/>
      <c r="D35" s="362"/>
      <c r="E35" s="362"/>
      <c r="F35" s="362"/>
      <c r="G35" s="362"/>
      <c r="H35" s="362"/>
      <c r="I35" s="362"/>
      <c r="J35" s="362"/>
      <c r="K35" s="362"/>
      <c r="L35" s="362"/>
      <c r="M35" s="363"/>
      <c r="N35" s="133"/>
    </row>
    <row r="36" spans="1:14" ht="224.85" customHeight="1" thickBot="1">
      <c r="A36" s="279"/>
      <c r="B36" s="364"/>
      <c r="C36" s="365"/>
      <c r="D36" s="365"/>
      <c r="E36" s="365"/>
      <c r="F36" s="365"/>
      <c r="G36" s="365"/>
      <c r="H36" s="365"/>
      <c r="I36" s="365"/>
      <c r="J36" s="365"/>
      <c r="K36" s="365"/>
      <c r="L36" s="365"/>
      <c r="M36" s="366"/>
      <c r="N36" s="133"/>
    </row>
  </sheetData>
  <sheetProtection sheet="1" objects="1" scenarios="1"/>
  <mergeCells count="51">
    <mergeCell ref="B2:M2"/>
    <mergeCell ref="O2:Q2"/>
    <mergeCell ref="S2:U2"/>
    <mergeCell ref="B3:M3"/>
    <mergeCell ref="A4:A14"/>
    <mergeCell ref="B4:M4"/>
    <mergeCell ref="C5:D6"/>
    <mergeCell ref="C7:D8"/>
    <mergeCell ref="F7:G7"/>
    <mergeCell ref="F8:G8"/>
    <mergeCell ref="C9:D10"/>
    <mergeCell ref="G9:H9"/>
    <mergeCell ref="G10:H10"/>
    <mergeCell ref="C11:D12"/>
    <mergeCell ref="F11:G11"/>
    <mergeCell ref="H11:I11"/>
    <mergeCell ref="F12:G12"/>
    <mergeCell ref="H12:I12"/>
    <mergeCell ref="A20:A25"/>
    <mergeCell ref="B20:F20"/>
    <mergeCell ref="B21:G21"/>
    <mergeCell ref="H21:M21"/>
    <mergeCell ref="B23:G23"/>
    <mergeCell ref="B13:M13"/>
    <mergeCell ref="B14:M14"/>
    <mergeCell ref="A15:A17"/>
    <mergeCell ref="A18:A19"/>
    <mergeCell ref="B18:M19"/>
    <mergeCell ref="H23:L23"/>
    <mergeCell ref="B24:F24"/>
    <mergeCell ref="H24:M24"/>
    <mergeCell ref="B25:G25"/>
    <mergeCell ref="H25:L25"/>
    <mergeCell ref="C32:D32"/>
    <mergeCell ref="F32:G32"/>
    <mergeCell ref="C30:D30"/>
    <mergeCell ref="F30:G30"/>
    <mergeCell ref="B33:M33"/>
    <mergeCell ref="B34:M34"/>
    <mergeCell ref="A35:A36"/>
    <mergeCell ref="B35:M36"/>
    <mergeCell ref="A26:A33"/>
    <mergeCell ref="C31:D31"/>
    <mergeCell ref="F31:G31"/>
    <mergeCell ref="B26:M26"/>
    <mergeCell ref="C27:D27"/>
    <mergeCell ref="F27:G27"/>
    <mergeCell ref="C28:D28"/>
    <mergeCell ref="F28:G28"/>
    <mergeCell ref="C29:D29"/>
    <mergeCell ref="F29:G29"/>
  </mergeCells>
  <pageMargins left="0.7" right="0.7" top="0.75" bottom="0.75" header="0.3" footer="0.3"/>
  <headerFooter>
    <oddFooter>&amp;C_x000D_&amp;1#&amp;"Calibri"&amp;8&amp;K000000 INTERNAL. This information is accessible to ADB Management and staff. It may be shared outside ADB with appropriate permission.</oddFooter>
  </headerFooter>
  <drawing r:id="rId1"/>
</worksheet>
</file>

<file path=xl/worksheets/sheet1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AD9606C-A28A-4F20-8288-C9CEAADC73AC}">
  <sheetPr codeName="Sheet142"/>
  <dimension ref="A1:U36"/>
  <sheetViews>
    <sheetView zoomScale="55" zoomScaleNormal="55" workbookViewId="0">
      <pane ySplit="2" topLeftCell="A30" activePane="bottomLeft" state="frozen"/>
      <selection pane="bottomLeft" activeCell="A2" sqref="A2"/>
      <selection activeCell="A2" sqref="A2"/>
    </sheetView>
  </sheetViews>
  <sheetFormatPr defaultColWidth="8.85546875" defaultRowHeight="12.95"/>
  <cols>
    <col min="1" max="1" width="15.28515625" style="106" customWidth="1"/>
    <col min="2" max="13" width="11.85546875" style="106" customWidth="1"/>
    <col min="14" max="14" width="5.140625" style="106" customWidth="1"/>
    <col min="15" max="16" width="8.85546875" style="106"/>
    <col min="17" max="17" width="8.85546875" style="106" customWidth="1"/>
    <col min="18" max="18" width="2.28515625" style="106" customWidth="1"/>
    <col min="19" max="16384" width="8.85546875" style="106"/>
  </cols>
  <sheetData>
    <row r="1" spans="1:21" ht="14.1" thickBot="1"/>
    <row r="2" spans="1:21" ht="32.1" customHeight="1" thickBot="1">
      <c r="A2" s="89" t="e" cm="1">
        <f t="array" aca="1" ref="A2" ca="1">MID(CELL("filename",A2),FIND("]",CELL("filename",A2))+1,255)</f>
        <v>#VALUE!</v>
      </c>
      <c r="B2" s="318" t="e">
        <f ca="1">IF(VLOOKUP(A2,'Raw Data'!C6:D154,2,FALSE)="","",VLOOKUP(A2,'Raw Data'!C6:D154,2,FALSE))</f>
        <v>#VALUE!</v>
      </c>
      <c r="C2" s="319"/>
      <c r="D2" s="319"/>
      <c r="E2" s="319"/>
      <c r="F2" s="319"/>
      <c r="G2" s="319"/>
      <c r="H2" s="319"/>
      <c r="I2" s="319"/>
      <c r="J2" s="319"/>
      <c r="K2" s="319"/>
      <c r="L2" s="319"/>
      <c r="M2" s="320"/>
      <c r="N2" s="136"/>
      <c r="O2" s="386" t="str">
        <f>HYPERLINK("#'National level'!A15","Back to National level sheet")</f>
        <v>Back to National level sheet</v>
      </c>
      <c r="P2" s="321"/>
      <c r="Q2" s="321"/>
      <c r="S2" s="387" t="str">
        <f>HYPERLINK("#'Project level'!A21","Back to Project level sheet")</f>
        <v>Back to Project level sheet</v>
      </c>
      <c r="T2" s="387"/>
      <c r="U2" s="387"/>
    </row>
    <row r="3" spans="1:21" ht="218.85" customHeight="1" thickBot="1">
      <c r="A3" s="90" t="s">
        <v>500</v>
      </c>
      <c r="B3" s="323" t="s">
        <v>1270</v>
      </c>
      <c r="C3" s="324"/>
      <c r="D3" s="324"/>
      <c r="E3" s="324"/>
      <c r="F3" s="324"/>
      <c r="G3" s="324"/>
      <c r="H3" s="324"/>
      <c r="I3" s="324"/>
      <c r="J3" s="324"/>
      <c r="K3" s="324"/>
      <c r="L3" s="324"/>
      <c r="M3" s="325"/>
      <c r="N3" s="122"/>
    </row>
    <row r="4" spans="1:21" ht="14.1" thickBot="1">
      <c r="A4" s="278" t="s">
        <v>502</v>
      </c>
      <c r="B4" s="295"/>
      <c r="C4" s="296"/>
      <c r="D4" s="296"/>
      <c r="E4" s="296"/>
      <c r="F4" s="296"/>
      <c r="G4" s="296"/>
      <c r="H4" s="296"/>
      <c r="I4" s="296"/>
      <c r="J4" s="296"/>
      <c r="K4" s="296"/>
      <c r="L4" s="296"/>
      <c r="M4" s="297"/>
      <c r="N4" s="125"/>
    </row>
    <row r="5" spans="1:21" ht="26.85" customHeight="1" thickBot="1">
      <c r="A5" s="294"/>
      <c r="C5" s="326" t="s">
        <v>77</v>
      </c>
      <c r="D5" s="327"/>
      <c r="E5" s="93" t="s">
        <v>78</v>
      </c>
      <c r="F5" s="93" t="s">
        <v>79</v>
      </c>
      <c r="G5" s="93" t="s">
        <v>80</v>
      </c>
      <c r="H5" s="93" t="s">
        <v>81</v>
      </c>
      <c r="I5" s="93" t="s">
        <v>82</v>
      </c>
      <c r="M5" s="107"/>
    </row>
    <row r="6" spans="1:21" ht="15" thickBot="1">
      <c r="A6" s="294"/>
      <c r="C6" s="328"/>
      <c r="D6" s="329"/>
      <c r="E6" s="94" t="e">
        <f ca="1">IF(VLOOKUP($A$2,Table1[[Practice no.]:[Mt]],3,FALSE)="N/A","",VLOOKUP($A$2,Table1[[Practice no.]:[Mt]],3,FALSE))</f>
        <v>#VALUE!</v>
      </c>
      <c r="F6" s="94" t="e">
        <f ca="1">IF(VLOOKUP($A$2,Table1[[Practice no.]:[F]],4,FALSE)="N/A","",VLOOKUP($A$2,Table1[[Practice no.]:[F]],4,FALSE))</f>
        <v>#VALUE!</v>
      </c>
      <c r="G6" s="94" t="e">
        <f ca="1">IF(VLOOKUP($A$2,Table1[[Practice no.]:[A]],5,FALSE)="N/A","",VLOOKUP($A$2,Table1[[Practice no.]:[A]],5,FALSE))</f>
        <v>#VALUE!</v>
      </c>
      <c r="H6" s="94" t="e">
        <f ca="1">IF(VLOOKUP($A$2,Table1[[Practice no.]:[T]],6,FALSE)="N/A","",VLOOKUP($A$2,Table1[[Practice no.]:[T]],6,FALSE))</f>
        <v>#VALUE!</v>
      </c>
      <c r="I6" s="94" t="e">
        <f ca="1">IF(VLOOKUP($A$2,Table1[[Practice no.]:[PI]],7,FALSE)="N/A","",VLOOKUP($A$2,Table1[[Practice no.]:[PI]],7,FALSE))</f>
        <v>#VALUE!</v>
      </c>
      <c r="M6" s="107"/>
    </row>
    <row r="7" spans="1:21" ht="26.85" customHeight="1" thickBot="1">
      <c r="A7" s="294"/>
      <c r="C7" s="326" t="s">
        <v>83</v>
      </c>
      <c r="D7" s="327"/>
      <c r="E7" s="95" t="s">
        <v>84</v>
      </c>
      <c r="F7" s="330" t="s">
        <v>85</v>
      </c>
      <c r="G7" s="331"/>
      <c r="H7" s="95" t="s">
        <v>86</v>
      </c>
      <c r="I7" s="95" t="s">
        <v>87</v>
      </c>
      <c r="M7" s="107"/>
    </row>
    <row r="8" spans="1:21" ht="15" thickBot="1">
      <c r="A8" s="294"/>
      <c r="C8" s="328"/>
      <c r="D8" s="329"/>
      <c r="E8" s="94" t="e">
        <f ca="1">IF(VLOOKUP($A$2,Table1[[Practice no.]:[LR]],8,FALSE)="N/A","",VLOOKUP(A$2,Table1[[Practice no.]:[LR]],8,FALSE))</f>
        <v>#VALUE!</v>
      </c>
      <c r="F8" s="311" t="e">
        <f ca="1">IF(VLOOKUP($A$2,Table1[[Practice no.]:[PH]],9,FALSE)="N/A","",VLOOKUP($A$2,Table1[[Practice no.]:[PH]],9,FALSE))</f>
        <v>#VALUE!</v>
      </c>
      <c r="G8" s="312"/>
      <c r="H8" s="94" t="e">
        <f ca="1">IF(VLOOKUP($A$2,Table1[[Practice no.]:[EH]],10,FALSE)="N/A","",VLOOKUP($A$2,Table1[[Practice no.]:[EH]],10,FALSE))</f>
        <v>#VALUE!</v>
      </c>
      <c r="I8" s="94" t="e">
        <f ca="1">IF(VLOOKUP($A$2,Table1[[Practice no.]:[UR]],11,FALSE)="N/A","",VLOOKUP($A$2,Table1[[Practice no.]:[UR]],11,FALSE))</f>
        <v>#VALUE!</v>
      </c>
      <c r="M8" s="107"/>
    </row>
    <row r="9" spans="1:21" ht="26.85" customHeight="1" thickBot="1">
      <c r="A9" s="294"/>
      <c r="C9" s="332" t="s">
        <v>88</v>
      </c>
      <c r="D9" s="333"/>
      <c r="E9" s="95" t="s">
        <v>89</v>
      </c>
      <c r="F9" s="95" t="s">
        <v>90</v>
      </c>
      <c r="G9" s="330" t="s">
        <v>91</v>
      </c>
      <c r="H9" s="331"/>
      <c r="I9" s="95" t="s">
        <v>92</v>
      </c>
      <c r="M9" s="107"/>
    </row>
    <row r="10" spans="1:21" ht="15" thickBot="1">
      <c r="A10" s="294"/>
      <c r="C10" s="334"/>
      <c r="D10" s="335"/>
      <c r="E10" s="94" t="e">
        <f ca="1">IF(VLOOKUP($A$2,Table1[[Practice no.]:[P]],12,FALSE)="N/A","",VLOOKUP($A$2,Table1[[Practice no.]:[P]],12,FALSE))</f>
        <v>#VALUE!</v>
      </c>
      <c r="F10" s="94" t="e">
        <f ca="1">IF(VLOOKUP($A$2,Table1[[Practice no.]:[D]],13,FALSE)="N/A","",VLOOKUP($A$2,Table1[[Practice no.]:[D]],13,FALSE))</f>
        <v>#VALUE!</v>
      </c>
      <c r="G10" s="313" t="e">
        <f ca="1">IF(VLOOKUP($A$2,Table1[[Practice no.]:[C]],14,FALSE)="N/A","",VLOOKUP($A$2,Table1[[Practice no.]:[C]],14,FALSE))</f>
        <v>#VALUE!</v>
      </c>
      <c r="H10" s="314"/>
      <c r="I10" s="96" t="e">
        <f ca="1">IF(VLOOKUP($A$2,Table1[[Practice no.]:[M]],15,FALSE)="N/A","",VLOOKUP($A$2,Table1[[Practice no.]:[M]],15,FALSE))</f>
        <v>#VALUE!</v>
      </c>
      <c r="M10" s="107"/>
    </row>
    <row r="11" spans="1:21" ht="14.1" customHeight="1" thickBot="1">
      <c r="A11" s="294"/>
      <c r="C11" s="332" t="s">
        <v>93</v>
      </c>
      <c r="D11" s="333"/>
      <c r="E11" s="95" t="s">
        <v>94</v>
      </c>
      <c r="F11" s="330" t="s">
        <v>95</v>
      </c>
      <c r="G11" s="331"/>
      <c r="H11" s="330" t="s">
        <v>96</v>
      </c>
      <c r="I11" s="331"/>
      <c r="M11" s="107"/>
    </row>
    <row r="12" spans="1:21" ht="15" thickBot="1">
      <c r="A12" s="294"/>
      <c r="C12" s="334"/>
      <c r="D12" s="335"/>
      <c r="E12" s="94" t="e">
        <f ca="1">IF(VLOOKUP($A$2,Table1[[Practice no.]:[In]],16,FALSE)="N/A","",VLOOKUP($A$2,Table1[[Practice no.]:[In]],16,FALSE))</f>
        <v>#VALUE!</v>
      </c>
      <c r="F12" s="311" t="e">
        <f ca="1">IF(VLOOKUP($A$2,Table1[[Practice no.]:[Pr]],17,FALSE)="N/A","",VLOOKUP($A$2,Table1[[Practice no.]:[Pr]],17,FALSE))</f>
        <v>#VALUE!</v>
      </c>
      <c r="G12" s="312"/>
      <c r="H12" s="313" t="e">
        <f ca="1">IF(VLOOKUP($A$2,Table1[[Practice no.]:[Tr]],18,FALSE)="N/A","",VLOOKUP($A$2,Table1[[Practice no.]:[Tr]],18,FALSE))</f>
        <v>#VALUE!</v>
      </c>
      <c r="I12" s="314"/>
      <c r="M12" s="107"/>
    </row>
    <row r="13" spans="1:21">
      <c r="A13" s="294"/>
      <c r="B13" s="315"/>
      <c r="C13" s="316"/>
      <c r="D13" s="316"/>
      <c r="E13" s="316"/>
      <c r="F13" s="316"/>
      <c r="G13" s="316"/>
      <c r="H13" s="316"/>
      <c r="I13" s="316"/>
      <c r="J13" s="316"/>
      <c r="K13" s="316"/>
      <c r="L13" s="316"/>
      <c r="M13" s="317"/>
      <c r="N13" s="125"/>
    </row>
    <row r="14" spans="1:21" ht="14.1" thickBot="1">
      <c r="A14" s="279"/>
      <c r="B14" s="288"/>
      <c r="C14" s="289"/>
      <c r="D14" s="289"/>
      <c r="E14" s="289"/>
      <c r="F14" s="289"/>
      <c r="G14" s="289"/>
      <c r="H14" s="289"/>
      <c r="I14" s="289"/>
      <c r="J14" s="289"/>
      <c r="K14" s="289"/>
      <c r="L14" s="289"/>
      <c r="M14" s="290"/>
      <c r="N14" s="125"/>
    </row>
    <row r="15" spans="1:21">
      <c r="A15" s="278" t="s">
        <v>503</v>
      </c>
      <c r="B15" s="97">
        <v>1</v>
      </c>
      <c r="C15" s="97">
        <v>2</v>
      </c>
      <c r="D15" s="97">
        <v>3</v>
      </c>
      <c r="E15" s="98">
        <v>4</v>
      </c>
      <c r="F15" s="98">
        <v>5</v>
      </c>
      <c r="G15" s="98">
        <v>6</v>
      </c>
      <c r="H15" s="99">
        <v>7</v>
      </c>
      <c r="I15" s="99">
        <v>8</v>
      </c>
      <c r="J15" s="99">
        <v>9</v>
      </c>
      <c r="K15" s="100">
        <v>10</v>
      </c>
      <c r="L15" s="100">
        <v>11</v>
      </c>
      <c r="M15" s="100">
        <v>12</v>
      </c>
      <c r="N15" s="137"/>
    </row>
    <row r="16" spans="1:21" ht="17.100000000000001" thickBot="1">
      <c r="A16" s="294"/>
      <c r="B16" s="101" t="s">
        <v>504</v>
      </c>
      <c r="C16" s="101" t="s">
        <v>505</v>
      </c>
      <c r="D16" s="101" t="s">
        <v>506</v>
      </c>
      <c r="E16" s="102" t="s">
        <v>507</v>
      </c>
      <c r="F16" s="102" t="s">
        <v>508</v>
      </c>
      <c r="G16" s="102" t="s">
        <v>509</v>
      </c>
      <c r="H16" s="103" t="s">
        <v>510</v>
      </c>
      <c r="I16" s="103" t="s">
        <v>511</v>
      </c>
      <c r="J16" s="103" t="s">
        <v>512</v>
      </c>
      <c r="K16" s="104" t="s">
        <v>513</v>
      </c>
      <c r="L16" s="104" t="s">
        <v>514</v>
      </c>
      <c r="M16" s="104" t="s">
        <v>515</v>
      </c>
      <c r="N16" s="137"/>
    </row>
    <row r="17" spans="1:14" ht="23.1" customHeight="1" thickBot="1">
      <c r="A17" s="279"/>
      <c r="B17" s="112" t="e">
        <f ca="1">IF(VLOOKUP($A$2,Table1[[Practice no.]:[ 1 C02]],19,FALSE)="N/A","",VLOOKUP(VLOOKUP($A$2,Table1[[Practice no.]:[ 1 C02]],19,FALSE),List!$A$2:$B$3,2,FALSE))</f>
        <v>#VALUE!</v>
      </c>
      <c r="C17" s="112" t="e">
        <f ca="1">IF(VLOOKUP($A$2,Table1[[Practice no.]:[2 Res]],20,FALSE)="N/A","",VLOOKUP(VLOOKUP($A$2,Table1[[Practice no.]:[2 Res]],20,FALSE),List!$A$2:$B$3,2,FALSE))</f>
        <v>#VALUE!</v>
      </c>
      <c r="D17" s="112" t="e">
        <f ca="1">IF(VLOOKUP($A$2,Table1[[Practice no.]:[3 W&amp;L]],21,FALSE)="N/A","",VLOOKUP(VLOOKUP($A$2,Table1[[Practice no.]:[3 W&amp;L]],21,FALSE),List!$A$2:$B$3,2,FALSE))</f>
        <v>#VALUE!</v>
      </c>
      <c r="E17" s="112" t="e">
        <f ca="1">IF(VLOOKUP($A$2,Table1[[Practice no.]:[4 
Pol]],22,FALSE)="N/A","",VLOOKUP(VLOOKUP($A$2,Table1[[Practice no.]:[4 
Pol]],22,FALSE),List!$A$2:$B$3,2,FALSE))</f>
        <v>#VALUE!</v>
      </c>
      <c r="F17" s="112" t="e">
        <f ca="1">IF(VLOOKUP($A$2,Table1[[Practice no.]:[5 QoL]],23,FALSE)="N/A","",VLOOKUP(VLOOKUP($A$2,Table1[[Practice no.]:[5 QoL]],23,FALSE),List!$A$2:$B$3,2,FALSE))</f>
        <v>#VALUE!</v>
      </c>
      <c r="G17" s="112" t="e">
        <f ca="1">IF(VLOOKUP($A$2,Table1[[Practice no.]:[6 
Bio]],24,FALSE)="N/A","",VLOOKUP(VLOOKUP($A$2,Table1[[Practice no.]:[6 
Bio]],24,FALSE),List!$A$2:$B$3,2,FALSE))</f>
        <v>#VALUE!</v>
      </c>
      <c r="H17" s="112" t="e">
        <f ca="1">IF(VLOOKUP($A$2,Table1[[Practice no.]:[7 
Dis]],25,FALSE)="N/A","",VLOOKUP(VLOOKUP($A$2,Table1[[Practice no.]:[7 
Dis]],25,FALSE),List!$A$2:$B$3,2,FALSE))</f>
        <v>#VALUE!</v>
      </c>
      <c r="I17" s="112" t="e">
        <f ca="1">IF(VLOOKUP($A$2,Table1[[Practice no.]:[8 
Mat]],26,FALSE)="N/A","",VLOOKUP(VLOOKUP($A$2,Table1[[Practice no.]:[8 
Mat]],26,FALSE),List!$A$2:$B$3,2,FALSE))</f>
        <v>#VALUE!</v>
      </c>
      <c r="J17" s="112" t="e">
        <f ca="1">IF(VLOOKUP($A$2,Table1[[Practice no.]:[9 
Inc]],27,FALSE)="N/A","",VLOOKUP(VLOOKUP($A$2,Table1[[Practice no.]:[9 
Inc]],27,FALSE),List!$A$2:$B$3,2,FALSE))</f>
        <v>#VALUE!</v>
      </c>
      <c r="K17" s="112" t="e">
        <f ca="1">IF(VLOOKUP($A$2,Table1[[Practice no.]:[10 Con]],28,FALSE)="N/A","",VLOOKUP(VLOOKUP($A$2,Table1[[Practice no.]:[10 Con]],28,FALSE),List!$A$2:$B$3,2,FALSE))</f>
        <v>#VALUE!</v>
      </c>
      <c r="L17" s="112" t="e">
        <f ca="1">IF(VLOOKUP($A$2,Table1[[Practice no.]:[11 Saf]],29,FALSE)="N/A","",VLOOKUP(VLOOKUP($A$2,Table1[[Practice no.]:[11 Saf]],29,FALSE),List!$A$2:$B$3,2,FALSE))</f>
        <v>#VALUE!</v>
      </c>
      <c r="M17" s="112" t="e">
        <f ca="1">IF(VLOOKUP($A$2,Table1[[Practice no.]:[12 Aff]],30,FALSE)="N/A","",VLOOKUP(VLOOKUP($A$2,Table1[[Practice no.]:[12 Aff]],30,FALSE),List!$A$2:$B$3,2,FALSE))</f>
        <v>#VALUE!</v>
      </c>
      <c r="N17" s="138"/>
    </row>
    <row r="18" spans="1:14" ht="248.1" customHeight="1">
      <c r="A18" s="278" t="s">
        <v>516</v>
      </c>
      <c r="B18" s="298" t="s">
        <v>1271</v>
      </c>
      <c r="C18" s="299"/>
      <c r="D18" s="299"/>
      <c r="E18" s="299"/>
      <c r="F18" s="299"/>
      <c r="G18" s="299"/>
      <c r="H18" s="299"/>
      <c r="I18" s="299"/>
      <c r="J18" s="299"/>
      <c r="K18" s="299"/>
      <c r="L18" s="299"/>
      <c r="M18" s="300"/>
      <c r="N18" s="133"/>
    </row>
    <row r="19" spans="1:14" ht="218.85" customHeight="1" thickBot="1">
      <c r="A19" s="279"/>
      <c r="B19" s="301"/>
      <c r="C19" s="302"/>
      <c r="D19" s="302"/>
      <c r="E19" s="302"/>
      <c r="F19" s="302"/>
      <c r="G19" s="302"/>
      <c r="H19" s="302"/>
      <c r="I19" s="302"/>
      <c r="J19" s="302"/>
      <c r="K19" s="302"/>
      <c r="L19" s="302"/>
      <c r="M19" s="303"/>
      <c r="N19" s="133"/>
    </row>
    <row r="20" spans="1:14" ht="156" customHeight="1">
      <c r="A20" s="304" t="s">
        <v>518</v>
      </c>
      <c r="B20" s="405"/>
      <c r="C20" s="406"/>
      <c r="D20" s="406"/>
      <c r="E20" s="406"/>
      <c r="F20" s="406"/>
      <c r="G20" s="121"/>
      <c r="H20" s="121"/>
      <c r="I20" s="121"/>
      <c r="J20" s="121"/>
      <c r="K20" s="121"/>
      <c r="L20" s="121"/>
      <c r="M20" s="124"/>
      <c r="N20" s="134"/>
    </row>
    <row r="21" spans="1:14" ht="14.85" customHeight="1">
      <c r="A21" s="338"/>
      <c r="B21" s="336" t="s">
        <v>1272</v>
      </c>
      <c r="C21" s="337"/>
      <c r="D21" s="337"/>
      <c r="E21" s="337"/>
      <c r="F21" s="337"/>
      <c r="G21" s="122"/>
      <c r="H21" s="337"/>
      <c r="I21" s="388"/>
      <c r="J21" s="388"/>
      <c r="K21" s="388"/>
      <c r="L21" s="388"/>
      <c r="M21" s="389"/>
      <c r="N21" s="127"/>
    </row>
    <row r="22" spans="1:14">
      <c r="A22" s="338"/>
      <c r="H22" s="119"/>
      <c r="J22" s="122"/>
      <c r="K22" s="116"/>
      <c r="L22" s="116"/>
      <c r="M22" s="117"/>
      <c r="N22" s="116"/>
    </row>
    <row r="23" spans="1:14">
      <c r="A23" s="338"/>
      <c r="B23" s="336"/>
      <c r="C23" s="337"/>
      <c r="D23" s="337"/>
      <c r="E23" s="337"/>
      <c r="F23" s="337"/>
      <c r="G23" s="337"/>
      <c r="H23" s="337"/>
      <c r="I23" s="337"/>
      <c r="J23" s="337"/>
      <c r="K23" s="337"/>
      <c r="L23" s="337"/>
      <c r="M23" s="123"/>
      <c r="N23" s="116"/>
    </row>
    <row r="24" spans="1:14">
      <c r="A24" s="338"/>
      <c r="B24" s="336"/>
      <c r="C24" s="337"/>
      <c r="D24" s="337"/>
      <c r="E24" s="337"/>
      <c r="F24" s="337"/>
      <c r="G24" s="119"/>
      <c r="H24" s="337"/>
      <c r="I24" s="337"/>
      <c r="J24" s="337"/>
      <c r="K24" s="337"/>
      <c r="L24" s="337"/>
      <c r="M24" s="343"/>
      <c r="N24" s="116"/>
    </row>
    <row r="25" spans="1:14" ht="14.1" thickBot="1">
      <c r="A25" s="305"/>
      <c r="B25" s="339"/>
      <c r="C25" s="340"/>
      <c r="D25" s="340"/>
      <c r="E25" s="340"/>
      <c r="F25" s="340"/>
      <c r="G25" s="340"/>
      <c r="H25" s="340"/>
      <c r="I25" s="340"/>
      <c r="J25" s="340"/>
      <c r="K25" s="340"/>
      <c r="L25" s="340"/>
      <c r="M25" s="176"/>
      <c r="N25" s="119"/>
    </row>
    <row r="26" spans="1:14" ht="8.85" customHeight="1" thickBot="1">
      <c r="A26" s="278" t="s">
        <v>57</v>
      </c>
      <c r="B26" s="295"/>
      <c r="C26" s="296"/>
      <c r="D26" s="296"/>
      <c r="E26" s="296"/>
      <c r="F26" s="296"/>
      <c r="G26" s="296"/>
      <c r="H26" s="296"/>
      <c r="I26" s="296"/>
      <c r="J26" s="296"/>
      <c r="K26" s="296"/>
      <c r="L26" s="296"/>
      <c r="M26" s="297"/>
      <c r="N26" s="125"/>
    </row>
    <row r="27" spans="1:14" ht="32.1" customHeight="1" thickBot="1">
      <c r="A27" s="294"/>
      <c r="C27" s="286" t="s">
        <v>42</v>
      </c>
      <c r="D27" s="287"/>
      <c r="E27" s="105" t="e">
        <f ca="1">IF(VLOOKUP($A$2,Table1[[Practice no.]:[1]],31,FALSE)="N/A","",VLOOKUP($A$2,Table1[[Practice no.]:[1]],31,FALSE))</f>
        <v>#VALUE!</v>
      </c>
      <c r="F27" s="286" t="s">
        <v>520</v>
      </c>
      <c r="G27" s="287"/>
      <c r="H27" s="105" t="e">
        <f ca="1">IF(VLOOKUP($A$2,Table1[[Practice no.]:[7]],37,FALSE)="N/A","",VLOOKUP($A$2,Table1[[Practice no.]:[7]],37,FALSE))</f>
        <v>#VALUE!</v>
      </c>
      <c r="M27" s="107"/>
    </row>
    <row r="28" spans="1:14" ht="32.1" customHeight="1" thickBot="1">
      <c r="A28" s="294"/>
      <c r="C28" s="286" t="s">
        <v>44</v>
      </c>
      <c r="D28" s="287"/>
      <c r="E28" s="105" t="e">
        <f ca="1">IF(VLOOKUP($A$2,Table1[[Practice no.]:[2]],32,FALSE)="N/A","",VLOOKUP($A$2,Table1[[Practice no.]:[2]],32,FALSE))</f>
        <v>#VALUE!</v>
      </c>
      <c r="F28" s="286" t="s">
        <v>45</v>
      </c>
      <c r="G28" s="287"/>
      <c r="H28" s="105" t="e">
        <f ca="1">IF(VLOOKUP($A$2,Table1[[Practice no.]:[8]],38,FALSE)="N/A","",VLOOKUP($A$2,Table1[[Practice no.]:[8]],38,FALSE))</f>
        <v>#VALUE!</v>
      </c>
      <c r="M28" s="107"/>
    </row>
    <row r="29" spans="1:14" ht="32.1" customHeight="1" thickBot="1">
      <c r="A29" s="294"/>
      <c r="C29" s="286" t="s">
        <v>46</v>
      </c>
      <c r="D29" s="287"/>
      <c r="E29" s="105" t="e">
        <f ca="1">IF(VLOOKUP($A$2,Table1[[Practice no.]:[3]],33,FALSE)="N/A","",VLOOKUP($A$2,Table1[[Practice no.]:[3]],33,FALSE))</f>
        <v>#VALUE!</v>
      </c>
      <c r="F29" s="286" t="s">
        <v>47</v>
      </c>
      <c r="G29" s="287"/>
      <c r="H29" s="105" t="e">
        <f ca="1">IF(VLOOKUP($A$2,Table1[[Practice no.]:[9]],39,FALSE)="N/A","",VLOOKUP($A$2,Table1[[Practice no.]:[9]],39,FALSE))</f>
        <v>#VALUE!</v>
      </c>
      <c r="M29" s="107"/>
    </row>
    <row r="30" spans="1:14" ht="32.1" customHeight="1" thickBot="1">
      <c r="A30" s="294"/>
      <c r="C30" s="286" t="s">
        <v>48</v>
      </c>
      <c r="D30" s="287"/>
      <c r="E30" s="105" t="e">
        <f ca="1">IF(VLOOKUP($A$2,Table1[[Practice no.]:[4]],34,FALSE)="N/A","",VLOOKUP($A$2,Table1[[Practice no.]:[4]],34,FALSE))</f>
        <v>#VALUE!</v>
      </c>
      <c r="F30" s="286" t="s">
        <v>49</v>
      </c>
      <c r="G30" s="287"/>
      <c r="H30" s="105" t="e">
        <f ca="1">IF(VLOOKUP($A$2,Table1[[Practice no.]:[10]],40,FALSE)="N/A","",VLOOKUP($A$2,Table1[[Practice no.]:[10]],40,FALSE))</f>
        <v>#VALUE!</v>
      </c>
      <c r="M30" s="107"/>
    </row>
    <row r="31" spans="1:14" ht="32.1" customHeight="1" thickBot="1">
      <c r="A31" s="294"/>
      <c r="C31" s="286" t="s">
        <v>50</v>
      </c>
      <c r="D31" s="287"/>
      <c r="E31" s="105" t="e">
        <f ca="1">IF(VLOOKUP($A$2,Table1[[Practice no.]:[5]],35,FALSE)="N/A","",VLOOKUP($A$2,Table1[[Practice no.]:[5]],35,FALSE))</f>
        <v>#VALUE!</v>
      </c>
      <c r="F31" s="286" t="s">
        <v>51</v>
      </c>
      <c r="G31" s="287"/>
      <c r="H31" s="105" t="e">
        <f ca="1">IF(VLOOKUP($A$2,Table1[[Practice no.]:[11]],41,FALSE)="N/A","",VLOOKUP($A$2,Table1[[Practice no.]:[11]],41,FALSE))</f>
        <v>#VALUE!</v>
      </c>
      <c r="M31" s="107"/>
    </row>
    <row r="32" spans="1:14" ht="32.1" customHeight="1" thickBot="1">
      <c r="A32" s="294"/>
      <c r="C32" s="286" t="s">
        <v>52</v>
      </c>
      <c r="D32" s="287"/>
      <c r="E32" s="105" t="e">
        <f ca="1">IF(VLOOKUP($A$2,Table1[[Practice no.]:[6]],36,FALSE)="N/A","",VLOOKUP($A$2,Table1[[Practice no.]:[6]],36,FALSE))</f>
        <v>#VALUE!</v>
      </c>
      <c r="F32" s="286" t="s">
        <v>53</v>
      </c>
      <c r="G32" s="287"/>
      <c r="H32" s="105" t="e">
        <f ca="1">IF(VLOOKUP($A$2,Table1[[Practice no.]:[12]],42,FALSE)="N/A","",VLOOKUP($A$2,Table1[[Practice no.]:[12]],42,FALSE))</f>
        <v>#VALUE!</v>
      </c>
      <c r="M32" s="107"/>
    </row>
    <row r="33" spans="1:14" ht="14.1" thickBot="1">
      <c r="A33" s="279"/>
      <c r="B33" s="288"/>
      <c r="C33" s="289"/>
      <c r="D33" s="289"/>
      <c r="E33" s="289"/>
      <c r="F33" s="289"/>
      <c r="G33" s="289"/>
      <c r="H33" s="289"/>
      <c r="I33" s="289"/>
      <c r="J33" s="289"/>
      <c r="K33" s="289"/>
      <c r="L33" s="289"/>
      <c r="M33" s="290"/>
      <c r="N33" s="125"/>
    </row>
    <row r="34" spans="1:14" ht="252.75" customHeight="1" thickBot="1">
      <c r="A34" s="92" t="s">
        <v>521</v>
      </c>
      <c r="B34" s="291" t="s">
        <v>1273</v>
      </c>
      <c r="C34" s="292"/>
      <c r="D34" s="292"/>
      <c r="E34" s="292"/>
      <c r="F34" s="292"/>
      <c r="G34" s="292"/>
      <c r="H34" s="292"/>
      <c r="I34" s="292"/>
      <c r="J34" s="292"/>
      <c r="K34" s="292"/>
      <c r="L34" s="292"/>
      <c r="M34" s="293"/>
      <c r="N34" s="122"/>
    </row>
    <row r="35" spans="1:14" ht="80.849999999999994" customHeight="1">
      <c r="A35" s="278" t="s">
        <v>523</v>
      </c>
      <c r="B35" s="394" t="s">
        <v>1274</v>
      </c>
      <c r="C35" s="362"/>
      <c r="D35" s="362"/>
      <c r="E35" s="362"/>
      <c r="F35" s="362"/>
      <c r="G35" s="362"/>
      <c r="H35" s="362"/>
      <c r="I35" s="362"/>
      <c r="J35" s="362"/>
      <c r="K35" s="362"/>
      <c r="L35" s="362"/>
      <c r="M35" s="363"/>
      <c r="N35" s="133"/>
    </row>
    <row r="36" spans="1:14" ht="224.85" customHeight="1" thickBot="1">
      <c r="A36" s="279"/>
      <c r="B36" s="364"/>
      <c r="C36" s="365"/>
      <c r="D36" s="365"/>
      <c r="E36" s="365"/>
      <c r="F36" s="365"/>
      <c r="G36" s="365"/>
      <c r="H36" s="365"/>
      <c r="I36" s="365"/>
      <c r="J36" s="365"/>
      <c r="K36" s="365"/>
      <c r="L36" s="365"/>
      <c r="M36" s="366"/>
      <c r="N36" s="133"/>
    </row>
  </sheetData>
  <sheetProtection sheet="1" objects="1" scenarios="1"/>
  <mergeCells count="51">
    <mergeCell ref="B2:M2"/>
    <mergeCell ref="O2:Q2"/>
    <mergeCell ref="S2:U2"/>
    <mergeCell ref="B3:M3"/>
    <mergeCell ref="A4:A14"/>
    <mergeCell ref="B4:M4"/>
    <mergeCell ref="C5:D6"/>
    <mergeCell ref="C7:D8"/>
    <mergeCell ref="F7:G7"/>
    <mergeCell ref="F8:G8"/>
    <mergeCell ref="A20:A25"/>
    <mergeCell ref="B20:F20"/>
    <mergeCell ref="H21:M21"/>
    <mergeCell ref="B23:G23"/>
    <mergeCell ref="C9:D10"/>
    <mergeCell ref="G9:H9"/>
    <mergeCell ref="G10:H10"/>
    <mergeCell ref="C11:D12"/>
    <mergeCell ref="F11:G11"/>
    <mergeCell ref="H11:I11"/>
    <mergeCell ref="F12:G12"/>
    <mergeCell ref="H12:I12"/>
    <mergeCell ref="B13:M13"/>
    <mergeCell ref="B14:M14"/>
    <mergeCell ref="A15:A17"/>
    <mergeCell ref="A18:A19"/>
    <mergeCell ref="B18:M19"/>
    <mergeCell ref="A35:A36"/>
    <mergeCell ref="B35:M36"/>
    <mergeCell ref="F28:G28"/>
    <mergeCell ref="C29:D29"/>
    <mergeCell ref="F29:G29"/>
    <mergeCell ref="C30:D30"/>
    <mergeCell ref="F30:G30"/>
    <mergeCell ref="C31:D31"/>
    <mergeCell ref="F31:G31"/>
    <mergeCell ref="A26:A33"/>
    <mergeCell ref="B26:M26"/>
    <mergeCell ref="C27:D27"/>
    <mergeCell ref="F27:G27"/>
    <mergeCell ref="C28:D28"/>
    <mergeCell ref="B21:F21"/>
    <mergeCell ref="C32:D32"/>
    <mergeCell ref="F32:G32"/>
    <mergeCell ref="B33:M33"/>
    <mergeCell ref="B34:M34"/>
    <mergeCell ref="H23:L23"/>
    <mergeCell ref="B24:F24"/>
    <mergeCell ref="H24:M24"/>
    <mergeCell ref="B25:G25"/>
    <mergeCell ref="H25:L25"/>
  </mergeCells>
  <pageMargins left="0.7" right="0.7" top="0.75" bottom="0.75" header="0.3" footer="0.3"/>
  <headerFooter>
    <oddFooter>&amp;C_x000D_&amp;1#&amp;"Calibri"&amp;8&amp;K000000 INTERNAL. This information is accessible to ADB Management and staff. It may be shared outside ADB with appropriate permission.</oddFooter>
  </headerFooter>
  <drawing r:id="rId1"/>
</worksheet>
</file>

<file path=xl/worksheets/sheet1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2A5C49F-872D-4CFD-BA3B-F788B5E0BA6C}">
  <sheetPr codeName="Sheet143"/>
  <dimension ref="A1:U36"/>
  <sheetViews>
    <sheetView zoomScale="55" zoomScaleNormal="55" workbookViewId="0">
      <pane ySplit="2" topLeftCell="A32" activePane="bottomLeft" state="frozen"/>
      <selection pane="bottomLeft" activeCell="A2" sqref="A2"/>
      <selection activeCell="A2" sqref="A2"/>
    </sheetView>
  </sheetViews>
  <sheetFormatPr defaultColWidth="8.85546875" defaultRowHeight="12.95"/>
  <cols>
    <col min="1" max="1" width="15.28515625" style="106" customWidth="1"/>
    <col min="2" max="13" width="11.85546875" style="106" customWidth="1"/>
    <col min="14" max="14" width="5.140625" style="106" customWidth="1"/>
    <col min="15" max="16" width="8.85546875" style="106"/>
    <col min="17" max="17" width="8.85546875" style="106" customWidth="1"/>
    <col min="18" max="18" width="2.28515625" style="106" customWidth="1"/>
    <col min="19" max="16384" width="8.85546875" style="106"/>
  </cols>
  <sheetData>
    <row r="1" spans="1:21" ht="14.1" thickBot="1"/>
    <row r="2" spans="1:21" ht="32.1" customHeight="1" thickBot="1">
      <c r="A2" s="89" t="e" cm="1">
        <f t="array" aca="1" ref="A2" ca="1">MID(CELL("filename",A2),FIND("]",CELL("filename",A2))+1,255)</f>
        <v>#VALUE!</v>
      </c>
      <c r="B2" s="318" t="e">
        <f ca="1">IF(VLOOKUP(A2,'Raw Data'!C6:D154,2,FALSE)="","",VLOOKUP(A2,'Raw Data'!C6:D154,2,FALSE))</f>
        <v>#VALUE!</v>
      </c>
      <c r="C2" s="319"/>
      <c r="D2" s="319"/>
      <c r="E2" s="319"/>
      <c r="F2" s="319"/>
      <c r="G2" s="319"/>
      <c r="H2" s="319"/>
      <c r="I2" s="319"/>
      <c r="J2" s="319"/>
      <c r="K2" s="319"/>
      <c r="L2" s="319"/>
      <c r="M2" s="320"/>
      <c r="N2" s="136"/>
      <c r="O2" s="386" t="str">
        <f>HYPERLINK("#'National level'!A15","Back to National level sheet")</f>
        <v>Back to National level sheet</v>
      </c>
      <c r="P2" s="321"/>
      <c r="Q2" s="321"/>
      <c r="S2" s="387" t="str">
        <f>HYPERLINK("#'Project level'!A21","Back to Project level sheet")</f>
        <v>Back to Project level sheet</v>
      </c>
      <c r="T2" s="387"/>
      <c r="U2" s="387"/>
    </row>
    <row r="3" spans="1:21" ht="218.85" customHeight="1" thickBot="1">
      <c r="A3" s="90" t="s">
        <v>500</v>
      </c>
      <c r="B3" s="323" t="s">
        <v>1275</v>
      </c>
      <c r="C3" s="324"/>
      <c r="D3" s="324"/>
      <c r="E3" s="324"/>
      <c r="F3" s="324"/>
      <c r="G3" s="324"/>
      <c r="H3" s="324"/>
      <c r="I3" s="324"/>
      <c r="J3" s="324"/>
      <c r="K3" s="324"/>
      <c r="L3" s="324"/>
      <c r="M3" s="325"/>
      <c r="N3" s="122"/>
    </row>
    <row r="4" spans="1:21" ht="14.1" thickBot="1">
      <c r="A4" s="278" t="s">
        <v>502</v>
      </c>
      <c r="B4" s="295"/>
      <c r="C4" s="296"/>
      <c r="D4" s="296"/>
      <c r="E4" s="296"/>
      <c r="F4" s="296"/>
      <c r="G4" s="296"/>
      <c r="H4" s="296"/>
      <c r="I4" s="296"/>
      <c r="J4" s="296"/>
      <c r="K4" s="296"/>
      <c r="L4" s="296"/>
      <c r="M4" s="297"/>
      <c r="N4" s="125"/>
    </row>
    <row r="5" spans="1:21" ht="26.85" customHeight="1" thickBot="1">
      <c r="A5" s="294"/>
      <c r="C5" s="326" t="s">
        <v>77</v>
      </c>
      <c r="D5" s="327"/>
      <c r="E5" s="93" t="s">
        <v>78</v>
      </c>
      <c r="F5" s="93" t="s">
        <v>79</v>
      </c>
      <c r="G5" s="93" t="s">
        <v>80</v>
      </c>
      <c r="H5" s="93" t="s">
        <v>81</v>
      </c>
      <c r="I5" s="93" t="s">
        <v>82</v>
      </c>
      <c r="M5" s="107"/>
    </row>
    <row r="6" spans="1:21" ht="15" thickBot="1">
      <c r="A6" s="294"/>
      <c r="C6" s="328"/>
      <c r="D6" s="329"/>
      <c r="E6" s="94" t="e">
        <f ca="1">IF(VLOOKUP($A$2,Table1[[Practice no.]:[Mt]],3,FALSE)="N/A","",VLOOKUP($A$2,Table1[[Practice no.]:[Mt]],3,FALSE))</f>
        <v>#VALUE!</v>
      </c>
      <c r="F6" s="94" t="e">
        <f ca="1">IF(VLOOKUP($A$2,Table1[[Practice no.]:[F]],4,FALSE)="N/A","",VLOOKUP($A$2,Table1[[Practice no.]:[F]],4,FALSE))</f>
        <v>#VALUE!</v>
      </c>
      <c r="G6" s="94" t="e">
        <f ca="1">IF(VLOOKUP($A$2,Table1[[Practice no.]:[A]],5,FALSE)="N/A","",VLOOKUP($A$2,Table1[[Practice no.]:[A]],5,FALSE))</f>
        <v>#VALUE!</v>
      </c>
      <c r="H6" s="94" t="e">
        <f ca="1">IF(VLOOKUP($A$2,Table1[[Practice no.]:[T]],6,FALSE)="N/A","",VLOOKUP($A$2,Table1[[Practice no.]:[T]],6,FALSE))</f>
        <v>#VALUE!</v>
      </c>
      <c r="I6" s="94" t="e">
        <f ca="1">IF(VLOOKUP($A$2,Table1[[Practice no.]:[PI]],7,FALSE)="N/A","",VLOOKUP($A$2,Table1[[Practice no.]:[PI]],7,FALSE))</f>
        <v>#VALUE!</v>
      </c>
      <c r="M6" s="107"/>
    </row>
    <row r="7" spans="1:21" ht="26.85" customHeight="1" thickBot="1">
      <c r="A7" s="294"/>
      <c r="C7" s="326" t="s">
        <v>83</v>
      </c>
      <c r="D7" s="327"/>
      <c r="E7" s="95" t="s">
        <v>84</v>
      </c>
      <c r="F7" s="330" t="s">
        <v>85</v>
      </c>
      <c r="G7" s="331"/>
      <c r="H7" s="95" t="s">
        <v>86</v>
      </c>
      <c r="I7" s="95" t="s">
        <v>87</v>
      </c>
      <c r="M7" s="107"/>
    </row>
    <row r="8" spans="1:21" ht="15" thickBot="1">
      <c r="A8" s="294"/>
      <c r="C8" s="328"/>
      <c r="D8" s="329"/>
      <c r="E8" s="94" t="e">
        <f ca="1">IF(VLOOKUP($A$2,Table1[[Practice no.]:[LR]],8,FALSE)="N/A","",VLOOKUP(A$2,Table1[[Practice no.]:[LR]],8,FALSE))</f>
        <v>#VALUE!</v>
      </c>
      <c r="F8" s="311" t="e">
        <f ca="1">IF(VLOOKUP($A$2,Table1[[Practice no.]:[PH]],9,FALSE)="N/A","",VLOOKUP($A$2,Table1[[Practice no.]:[PH]],9,FALSE))</f>
        <v>#VALUE!</v>
      </c>
      <c r="G8" s="312"/>
      <c r="H8" s="94" t="e">
        <f ca="1">IF(VLOOKUP($A$2,Table1[[Practice no.]:[EH]],10,FALSE)="N/A","",VLOOKUP($A$2,Table1[[Practice no.]:[EH]],10,FALSE))</f>
        <v>#VALUE!</v>
      </c>
      <c r="I8" s="94" t="e">
        <f ca="1">IF(VLOOKUP($A$2,Table1[[Practice no.]:[UR]],11,FALSE)="N/A","",VLOOKUP($A$2,Table1[[Practice no.]:[UR]],11,FALSE))</f>
        <v>#VALUE!</v>
      </c>
      <c r="M8" s="107"/>
    </row>
    <row r="9" spans="1:21" ht="26.85" customHeight="1" thickBot="1">
      <c r="A9" s="294"/>
      <c r="C9" s="332" t="s">
        <v>88</v>
      </c>
      <c r="D9" s="333"/>
      <c r="E9" s="95" t="s">
        <v>89</v>
      </c>
      <c r="F9" s="95" t="s">
        <v>90</v>
      </c>
      <c r="G9" s="330" t="s">
        <v>91</v>
      </c>
      <c r="H9" s="331"/>
      <c r="I9" s="95" t="s">
        <v>92</v>
      </c>
      <c r="M9" s="107"/>
    </row>
    <row r="10" spans="1:21" ht="15" thickBot="1">
      <c r="A10" s="294"/>
      <c r="C10" s="334"/>
      <c r="D10" s="335"/>
      <c r="E10" s="94" t="e">
        <f ca="1">IF(VLOOKUP($A$2,Table1[[Practice no.]:[P]],12,FALSE)="N/A","",VLOOKUP($A$2,Table1[[Practice no.]:[P]],12,FALSE))</f>
        <v>#VALUE!</v>
      </c>
      <c r="F10" s="94" t="e">
        <f ca="1">IF(VLOOKUP($A$2,Table1[[Practice no.]:[D]],13,FALSE)="N/A","",VLOOKUP($A$2,Table1[[Practice no.]:[D]],13,FALSE))</f>
        <v>#VALUE!</v>
      </c>
      <c r="G10" s="313" t="e">
        <f ca="1">IF(VLOOKUP($A$2,Table1[[Practice no.]:[C]],14,FALSE)="N/A","",VLOOKUP($A$2,Table1[[Practice no.]:[C]],14,FALSE))</f>
        <v>#VALUE!</v>
      </c>
      <c r="H10" s="314"/>
      <c r="I10" s="96" t="e">
        <f ca="1">IF(VLOOKUP($A$2,Table1[[Practice no.]:[M]],15,FALSE)="N/A","",VLOOKUP($A$2,Table1[[Practice no.]:[M]],15,FALSE))</f>
        <v>#VALUE!</v>
      </c>
      <c r="M10" s="107"/>
    </row>
    <row r="11" spans="1:21" ht="14.1" customHeight="1" thickBot="1">
      <c r="A11" s="294"/>
      <c r="C11" s="332" t="s">
        <v>93</v>
      </c>
      <c r="D11" s="333"/>
      <c r="E11" s="95" t="s">
        <v>94</v>
      </c>
      <c r="F11" s="330" t="s">
        <v>95</v>
      </c>
      <c r="G11" s="331"/>
      <c r="H11" s="330" t="s">
        <v>96</v>
      </c>
      <c r="I11" s="331"/>
      <c r="M11" s="107"/>
    </row>
    <row r="12" spans="1:21" ht="15" thickBot="1">
      <c r="A12" s="294"/>
      <c r="C12" s="334"/>
      <c r="D12" s="335"/>
      <c r="E12" s="94" t="e">
        <f ca="1">IF(VLOOKUP($A$2,Table1[[Practice no.]:[In]],16,FALSE)="N/A","",VLOOKUP($A$2,Table1[[Practice no.]:[In]],16,FALSE))</f>
        <v>#VALUE!</v>
      </c>
      <c r="F12" s="311" t="e">
        <f ca="1">IF(VLOOKUP($A$2,Table1[[Practice no.]:[Pr]],17,FALSE)="N/A","",VLOOKUP($A$2,Table1[[Practice no.]:[Pr]],17,FALSE))</f>
        <v>#VALUE!</v>
      </c>
      <c r="G12" s="312"/>
      <c r="H12" s="313" t="e">
        <f ca="1">IF(VLOOKUP($A$2,Table1[[Practice no.]:[Tr]],18,FALSE)="N/A","",VLOOKUP($A$2,Table1[[Practice no.]:[Tr]],18,FALSE))</f>
        <v>#VALUE!</v>
      </c>
      <c r="I12" s="314"/>
      <c r="M12" s="107"/>
    </row>
    <row r="13" spans="1:21">
      <c r="A13" s="294"/>
      <c r="B13" s="315"/>
      <c r="C13" s="316"/>
      <c r="D13" s="316"/>
      <c r="E13" s="316"/>
      <c r="F13" s="316"/>
      <c r="G13" s="316"/>
      <c r="H13" s="316"/>
      <c r="I13" s="316"/>
      <c r="J13" s="316"/>
      <c r="K13" s="316"/>
      <c r="L13" s="316"/>
      <c r="M13" s="317"/>
      <c r="N13" s="125"/>
    </row>
    <row r="14" spans="1:21" ht="14.1" thickBot="1">
      <c r="A14" s="279"/>
      <c r="B14" s="288"/>
      <c r="C14" s="289"/>
      <c r="D14" s="289"/>
      <c r="E14" s="289"/>
      <c r="F14" s="289"/>
      <c r="G14" s="289"/>
      <c r="H14" s="289"/>
      <c r="I14" s="289"/>
      <c r="J14" s="289"/>
      <c r="K14" s="289"/>
      <c r="L14" s="289"/>
      <c r="M14" s="290"/>
      <c r="N14" s="125"/>
    </row>
    <row r="15" spans="1:21">
      <c r="A15" s="278" t="s">
        <v>503</v>
      </c>
      <c r="B15" s="97">
        <v>1</v>
      </c>
      <c r="C15" s="97">
        <v>2</v>
      </c>
      <c r="D15" s="97">
        <v>3</v>
      </c>
      <c r="E15" s="98">
        <v>4</v>
      </c>
      <c r="F15" s="98">
        <v>5</v>
      </c>
      <c r="G15" s="98">
        <v>6</v>
      </c>
      <c r="H15" s="99">
        <v>7</v>
      </c>
      <c r="I15" s="99">
        <v>8</v>
      </c>
      <c r="J15" s="99">
        <v>9</v>
      </c>
      <c r="K15" s="100">
        <v>10</v>
      </c>
      <c r="L15" s="100">
        <v>11</v>
      </c>
      <c r="M15" s="100">
        <v>12</v>
      </c>
      <c r="N15" s="137"/>
    </row>
    <row r="16" spans="1:21" ht="17.100000000000001" thickBot="1">
      <c r="A16" s="294"/>
      <c r="B16" s="101" t="s">
        <v>504</v>
      </c>
      <c r="C16" s="101" t="s">
        <v>505</v>
      </c>
      <c r="D16" s="101" t="s">
        <v>506</v>
      </c>
      <c r="E16" s="102" t="s">
        <v>507</v>
      </c>
      <c r="F16" s="102" t="s">
        <v>508</v>
      </c>
      <c r="G16" s="102" t="s">
        <v>509</v>
      </c>
      <c r="H16" s="103" t="s">
        <v>510</v>
      </c>
      <c r="I16" s="103" t="s">
        <v>511</v>
      </c>
      <c r="J16" s="103" t="s">
        <v>512</v>
      </c>
      <c r="K16" s="104" t="s">
        <v>513</v>
      </c>
      <c r="L16" s="104" t="s">
        <v>514</v>
      </c>
      <c r="M16" s="104" t="s">
        <v>515</v>
      </c>
      <c r="N16" s="137"/>
    </row>
    <row r="17" spans="1:14" ht="23.1" customHeight="1" thickBot="1">
      <c r="A17" s="279"/>
      <c r="B17" s="112" t="e">
        <f ca="1">IF(VLOOKUP($A$2,Table1[[Practice no.]:[ 1 C02]],19,FALSE)="N/A","",VLOOKUP(VLOOKUP($A$2,Table1[[Practice no.]:[ 1 C02]],19,FALSE),List!$A$2:$B$3,2,FALSE))</f>
        <v>#VALUE!</v>
      </c>
      <c r="C17" s="112" t="e">
        <f ca="1">IF(VLOOKUP($A$2,Table1[[Practice no.]:[2 Res]],20,FALSE)="N/A","",VLOOKUP(VLOOKUP($A$2,Table1[[Practice no.]:[2 Res]],20,FALSE),List!$A$2:$B$3,2,FALSE))</f>
        <v>#VALUE!</v>
      </c>
      <c r="D17" s="112" t="e">
        <f ca="1">IF(VLOOKUP($A$2,Table1[[Practice no.]:[3 W&amp;L]],21,FALSE)="N/A","",VLOOKUP(VLOOKUP($A$2,Table1[[Practice no.]:[3 W&amp;L]],21,FALSE),List!$A$2:$B$3,2,FALSE))</f>
        <v>#VALUE!</v>
      </c>
      <c r="E17" s="112" t="e">
        <f ca="1">IF(VLOOKUP($A$2,Table1[[Practice no.]:[4 
Pol]],22,FALSE)="N/A","",VLOOKUP(VLOOKUP($A$2,Table1[[Practice no.]:[4 
Pol]],22,FALSE),List!$A$2:$B$3,2,FALSE))</f>
        <v>#VALUE!</v>
      </c>
      <c r="F17" s="112" t="e">
        <f ca="1">IF(VLOOKUP($A$2,Table1[[Practice no.]:[5 QoL]],23,FALSE)="N/A","",VLOOKUP(VLOOKUP($A$2,Table1[[Practice no.]:[5 QoL]],23,FALSE),List!$A$2:$B$3,2,FALSE))</f>
        <v>#VALUE!</v>
      </c>
      <c r="G17" s="112" t="e">
        <f ca="1">IF(VLOOKUP($A$2,Table1[[Practice no.]:[6 
Bio]],24,FALSE)="N/A","",VLOOKUP(VLOOKUP($A$2,Table1[[Practice no.]:[6 
Bio]],24,FALSE),List!$A$2:$B$3,2,FALSE))</f>
        <v>#VALUE!</v>
      </c>
      <c r="H17" s="112" t="e">
        <f ca="1">IF(VLOOKUP($A$2,Table1[[Practice no.]:[7 
Dis]],25,FALSE)="N/A","",VLOOKUP(VLOOKUP($A$2,Table1[[Practice no.]:[7 
Dis]],25,FALSE),List!$A$2:$B$3,2,FALSE))</f>
        <v>#VALUE!</v>
      </c>
      <c r="I17" s="112" t="e">
        <f ca="1">IF(VLOOKUP($A$2,Table1[[Practice no.]:[8 
Mat]],26,FALSE)="N/A","",VLOOKUP(VLOOKUP($A$2,Table1[[Practice no.]:[8 
Mat]],26,FALSE),List!$A$2:$B$3,2,FALSE))</f>
        <v>#VALUE!</v>
      </c>
      <c r="J17" s="112" t="e">
        <f ca="1">IF(VLOOKUP($A$2,Table1[[Practice no.]:[9 
Inc]],27,FALSE)="N/A","",VLOOKUP(VLOOKUP($A$2,Table1[[Practice no.]:[9 
Inc]],27,FALSE),List!$A$2:$B$3,2,FALSE))</f>
        <v>#VALUE!</v>
      </c>
      <c r="K17" s="112" t="e">
        <f ca="1">IF(VLOOKUP($A$2,Table1[[Practice no.]:[10 Con]],28,FALSE)="N/A","",VLOOKUP(VLOOKUP($A$2,Table1[[Practice no.]:[10 Con]],28,FALSE),List!$A$2:$B$3,2,FALSE))</f>
        <v>#VALUE!</v>
      </c>
      <c r="L17" s="112" t="e">
        <f ca="1">IF(VLOOKUP($A$2,Table1[[Practice no.]:[11 Saf]],29,FALSE)="N/A","",VLOOKUP(VLOOKUP($A$2,Table1[[Practice no.]:[11 Saf]],29,FALSE),List!$A$2:$B$3,2,FALSE))</f>
        <v>#VALUE!</v>
      </c>
      <c r="M17" s="112" t="e">
        <f ca="1">IF(VLOOKUP($A$2,Table1[[Practice no.]:[12 Aff]],30,FALSE)="N/A","",VLOOKUP(VLOOKUP($A$2,Table1[[Practice no.]:[12 Aff]],30,FALSE),List!$A$2:$B$3,2,FALSE))</f>
        <v>#VALUE!</v>
      </c>
      <c r="N17" s="138"/>
    </row>
    <row r="18" spans="1:14" ht="248.1" customHeight="1">
      <c r="A18" s="278" t="s">
        <v>516</v>
      </c>
      <c r="B18" s="298" t="s">
        <v>1276</v>
      </c>
      <c r="C18" s="299"/>
      <c r="D18" s="299"/>
      <c r="E18" s="299"/>
      <c r="F18" s="299"/>
      <c r="G18" s="299"/>
      <c r="H18" s="299"/>
      <c r="I18" s="299"/>
      <c r="J18" s="299"/>
      <c r="K18" s="299"/>
      <c r="L18" s="299"/>
      <c r="M18" s="300"/>
      <c r="N18" s="133"/>
    </row>
    <row r="19" spans="1:14" ht="218.85" customHeight="1" thickBot="1">
      <c r="A19" s="279"/>
      <c r="B19" s="301"/>
      <c r="C19" s="302"/>
      <c r="D19" s="302"/>
      <c r="E19" s="302"/>
      <c r="F19" s="302"/>
      <c r="G19" s="302"/>
      <c r="H19" s="302"/>
      <c r="I19" s="302"/>
      <c r="J19" s="302"/>
      <c r="K19" s="302"/>
      <c r="L19" s="302"/>
      <c r="M19" s="303"/>
      <c r="N19" s="133"/>
    </row>
    <row r="20" spans="1:14" ht="156" customHeight="1">
      <c r="A20" s="304" t="s">
        <v>518</v>
      </c>
      <c r="B20" s="405"/>
      <c r="C20" s="406"/>
      <c r="D20" s="406"/>
      <c r="E20" s="406"/>
      <c r="F20" s="406"/>
      <c r="G20" s="121"/>
      <c r="H20" s="121"/>
      <c r="I20" s="121"/>
      <c r="J20" s="121"/>
      <c r="K20" s="121"/>
      <c r="L20" s="121"/>
      <c r="M20" s="124"/>
      <c r="N20" s="134"/>
    </row>
    <row r="21" spans="1:14" ht="27.75" customHeight="1">
      <c r="A21" s="338"/>
      <c r="B21" s="336" t="s">
        <v>1277</v>
      </c>
      <c r="C21" s="337"/>
      <c r="D21" s="337"/>
      <c r="E21" s="337"/>
      <c r="F21" s="337"/>
      <c r="G21" s="122"/>
      <c r="H21" s="337"/>
      <c r="I21" s="388"/>
      <c r="J21" s="388"/>
      <c r="K21" s="388"/>
      <c r="L21" s="388"/>
      <c r="M21" s="389"/>
      <c r="N21" s="127"/>
    </row>
    <row r="22" spans="1:14">
      <c r="A22" s="338"/>
      <c r="H22" s="119"/>
      <c r="J22" s="122"/>
      <c r="K22" s="116"/>
      <c r="L22" s="116"/>
      <c r="M22" s="117"/>
      <c r="N22" s="116"/>
    </row>
    <row r="23" spans="1:14">
      <c r="A23" s="338"/>
      <c r="B23" s="336"/>
      <c r="C23" s="337"/>
      <c r="D23" s="337"/>
      <c r="E23" s="337"/>
      <c r="F23" s="337"/>
      <c r="G23" s="337"/>
      <c r="H23" s="337"/>
      <c r="I23" s="337"/>
      <c r="J23" s="337"/>
      <c r="K23" s="337"/>
      <c r="L23" s="337"/>
      <c r="M23" s="123"/>
      <c r="N23" s="116"/>
    </row>
    <row r="24" spans="1:14">
      <c r="A24" s="338"/>
      <c r="B24" s="336"/>
      <c r="C24" s="337"/>
      <c r="D24" s="337"/>
      <c r="E24" s="337"/>
      <c r="F24" s="337"/>
      <c r="G24" s="119"/>
      <c r="H24" s="337"/>
      <c r="I24" s="337"/>
      <c r="J24" s="337"/>
      <c r="K24" s="337"/>
      <c r="L24" s="337"/>
      <c r="M24" s="343"/>
      <c r="N24" s="116"/>
    </row>
    <row r="25" spans="1:14" ht="14.1" thickBot="1">
      <c r="A25" s="305"/>
      <c r="B25" s="339"/>
      <c r="C25" s="340"/>
      <c r="D25" s="340"/>
      <c r="E25" s="340"/>
      <c r="F25" s="340"/>
      <c r="G25" s="340"/>
      <c r="H25" s="340"/>
      <c r="I25" s="340"/>
      <c r="J25" s="340"/>
      <c r="K25" s="340"/>
      <c r="L25" s="340"/>
      <c r="M25" s="176"/>
      <c r="N25" s="119"/>
    </row>
    <row r="26" spans="1:14" ht="8.85" customHeight="1" thickBot="1">
      <c r="A26" s="278" t="s">
        <v>57</v>
      </c>
      <c r="B26" s="295"/>
      <c r="C26" s="296"/>
      <c r="D26" s="296"/>
      <c r="E26" s="296"/>
      <c r="F26" s="296"/>
      <c r="G26" s="296"/>
      <c r="H26" s="296"/>
      <c r="I26" s="296"/>
      <c r="J26" s="296"/>
      <c r="K26" s="296"/>
      <c r="L26" s="296"/>
      <c r="M26" s="297"/>
      <c r="N26" s="125"/>
    </row>
    <row r="27" spans="1:14" ht="32.1" customHeight="1" thickBot="1">
      <c r="A27" s="294"/>
      <c r="C27" s="286" t="s">
        <v>42</v>
      </c>
      <c r="D27" s="287"/>
      <c r="E27" s="105" t="e">
        <f ca="1">IF(VLOOKUP($A$2,Table1[[Practice no.]:[1]],31,FALSE)="N/A","",VLOOKUP($A$2,Table1[[Practice no.]:[1]],31,FALSE))</f>
        <v>#VALUE!</v>
      </c>
      <c r="F27" s="286" t="s">
        <v>520</v>
      </c>
      <c r="G27" s="287"/>
      <c r="H27" s="105" t="e">
        <f ca="1">IF(VLOOKUP($A$2,Table1[[Practice no.]:[7]],37,FALSE)="N/A","",VLOOKUP($A$2,Table1[[Practice no.]:[7]],37,FALSE))</f>
        <v>#VALUE!</v>
      </c>
      <c r="M27" s="107"/>
    </row>
    <row r="28" spans="1:14" ht="32.1" customHeight="1" thickBot="1">
      <c r="A28" s="294"/>
      <c r="C28" s="286" t="s">
        <v>44</v>
      </c>
      <c r="D28" s="287"/>
      <c r="E28" s="105" t="e">
        <f ca="1">IF(VLOOKUP($A$2,Table1[[Practice no.]:[2]],32,FALSE)="N/A","",VLOOKUP($A$2,Table1[[Practice no.]:[2]],32,FALSE))</f>
        <v>#VALUE!</v>
      </c>
      <c r="F28" s="286" t="s">
        <v>45</v>
      </c>
      <c r="G28" s="287"/>
      <c r="H28" s="105" t="e">
        <f ca="1">IF(VLOOKUP($A$2,Table1[[Practice no.]:[8]],38,FALSE)="N/A","",VLOOKUP($A$2,Table1[[Practice no.]:[8]],38,FALSE))</f>
        <v>#VALUE!</v>
      </c>
      <c r="M28" s="107"/>
    </row>
    <row r="29" spans="1:14" ht="32.1" customHeight="1" thickBot="1">
      <c r="A29" s="294"/>
      <c r="C29" s="286" t="s">
        <v>46</v>
      </c>
      <c r="D29" s="287"/>
      <c r="E29" s="105" t="e">
        <f ca="1">IF(VLOOKUP($A$2,Table1[[Practice no.]:[3]],33,FALSE)="N/A","",VLOOKUP($A$2,Table1[[Practice no.]:[3]],33,FALSE))</f>
        <v>#VALUE!</v>
      </c>
      <c r="F29" s="286" t="s">
        <v>47</v>
      </c>
      <c r="G29" s="287"/>
      <c r="H29" s="105" t="e">
        <f ca="1">IF(VLOOKUP($A$2,Table1[[Practice no.]:[9]],39,FALSE)="N/A","",VLOOKUP($A$2,Table1[[Practice no.]:[9]],39,FALSE))</f>
        <v>#VALUE!</v>
      </c>
      <c r="M29" s="107"/>
    </row>
    <row r="30" spans="1:14" ht="32.1" customHeight="1" thickBot="1">
      <c r="A30" s="294"/>
      <c r="C30" s="286" t="s">
        <v>48</v>
      </c>
      <c r="D30" s="287"/>
      <c r="E30" s="105" t="e">
        <f ca="1">IF(VLOOKUP($A$2,Table1[[Practice no.]:[4]],34,FALSE)="N/A","",VLOOKUP($A$2,Table1[[Practice no.]:[4]],34,FALSE))</f>
        <v>#VALUE!</v>
      </c>
      <c r="F30" s="286" t="s">
        <v>49</v>
      </c>
      <c r="G30" s="287"/>
      <c r="H30" s="105" t="e">
        <f ca="1">IF(VLOOKUP($A$2,Table1[[Practice no.]:[10]],40,FALSE)="N/A","",VLOOKUP($A$2,Table1[[Practice no.]:[10]],40,FALSE))</f>
        <v>#VALUE!</v>
      </c>
      <c r="M30" s="107"/>
    </row>
    <row r="31" spans="1:14" ht="32.1" customHeight="1" thickBot="1">
      <c r="A31" s="294"/>
      <c r="C31" s="286" t="s">
        <v>50</v>
      </c>
      <c r="D31" s="287"/>
      <c r="E31" s="105" t="e">
        <f ca="1">IF(VLOOKUP($A$2,Table1[[Practice no.]:[5]],35,FALSE)="N/A","",VLOOKUP($A$2,Table1[[Practice no.]:[5]],35,FALSE))</f>
        <v>#VALUE!</v>
      </c>
      <c r="F31" s="286" t="s">
        <v>51</v>
      </c>
      <c r="G31" s="287"/>
      <c r="H31" s="105" t="e">
        <f ca="1">IF(VLOOKUP($A$2,Table1[[Practice no.]:[11]],41,FALSE)="N/A","",VLOOKUP($A$2,Table1[[Practice no.]:[11]],41,FALSE))</f>
        <v>#VALUE!</v>
      </c>
      <c r="M31" s="107"/>
    </row>
    <row r="32" spans="1:14" ht="32.1" customHeight="1" thickBot="1">
      <c r="A32" s="294"/>
      <c r="C32" s="286" t="s">
        <v>52</v>
      </c>
      <c r="D32" s="287"/>
      <c r="E32" s="105" t="e">
        <f ca="1">IF(VLOOKUP($A$2,Table1[[Practice no.]:[6]],36,FALSE)="N/A","",VLOOKUP($A$2,Table1[[Practice no.]:[6]],36,FALSE))</f>
        <v>#VALUE!</v>
      </c>
      <c r="F32" s="286" t="s">
        <v>53</v>
      </c>
      <c r="G32" s="287"/>
      <c r="H32" s="105" t="e">
        <f ca="1">IF(VLOOKUP($A$2,Table1[[Practice no.]:[12]],42,FALSE)="N/A","",VLOOKUP($A$2,Table1[[Practice no.]:[12]],42,FALSE))</f>
        <v>#VALUE!</v>
      </c>
      <c r="M32" s="107"/>
    </row>
    <row r="33" spans="1:14" ht="14.1" thickBot="1">
      <c r="A33" s="279"/>
      <c r="B33" s="288"/>
      <c r="C33" s="289"/>
      <c r="D33" s="289"/>
      <c r="E33" s="289"/>
      <c r="F33" s="289"/>
      <c r="G33" s="289"/>
      <c r="H33" s="289"/>
      <c r="I33" s="289"/>
      <c r="J33" s="289"/>
      <c r="K33" s="289"/>
      <c r="L33" s="289"/>
      <c r="M33" s="290"/>
      <c r="N33" s="125"/>
    </row>
    <row r="34" spans="1:14" ht="252.75" customHeight="1" thickBot="1">
      <c r="A34" s="92" t="s">
        <v>521</v>
      </c>
      <c r="B34" s="291" t="s">
        <v>1278</v>
      </c>
      <c r="C34" s="292"/>
      <c r="D34" s="292"/>
      <c r="E34" s="292"/>
      <c r="F34" s="292"/>
      <c r="G34" s="292"/>
      <c r="H34" s="292"/>
      <c r="I34" s="292"/>
      <c r="J34" s="292"/>
      <c r="K34" s="292"/>
      <c r="L34" s="292"/>
      <c r="M34" s="293"/>
      <c r="N34" s="122"/>
    </row>
    <row r="35" spans="1:14" ht="80.849999999999994" customHeight="1">
      <c r="A35" s="278" t="s">
        <v>523</v>
      </c>
      <c r="B35" s="394" t="s">
        <v>776</v>
      </c>
      <c r="C35" s="362"/>
      <c r="D35" s="362"/>
      <c r="E35" s="362"/>
      <c r="F35" s="362"/>
      <c r="G35" s="362"/>
      <c r="H35" s="362"/>
      <c r="I35" s="362"/>
      <c r="J35" s="362"/>
      <c r="K35" s="362"/>
      <c r="L35" s="362"/>
      <c r="M35" s="363"/>
      <c r="N35" s="133"/>
    </row>
    <row r="36" spans="1:14" ht="224.85" customHeight="1" thickBot="1">
      <c r="A36" s="279"/>
      <c r="B36" s="364"/>
      <c r="C36" s="365"/>
      <c r="D36" s="365"/>
      <c r="E36" s="365"/>
      <c r="F36" s="365"/>
      <c r="G36" s="365"/>
      <c r="H36" s="365"/>
      <c r="I36" s="365"/>
      <c r="J36" s="365"/>
      <c r="K36" s="365"/>
      <c r="L36" s="365"/>
      <c r="M36" s="366"/>
      <c r="N36" s="133"/>
    </row>
  </sheetData>
  <sheetProtection sheet="1" objects="1" scenarios="1"/>
  <mergeCells count="51">
    <mergeCell ref="B2:M2"/>
    <mergeCell ref="O2:Q2"/>
    <mergeCell ref="S2:U2"/>
    <mergeCell ref="B3:M3"/>
    <mergeCell ref="A4:A14"/>
    <mergeCell ref="B4:M4"/>
    <mergeCell ref="C5:D6"/>
    <mergeCell ref="C7:D8"/>
    <mergeCell ref="F7:G7"/>
    <mergeCell ref="F8:G8"/>
    <mergeCell ref="C9:D10"/>
    <mergeCell ref="G9:H9"/>
    <mergeCell ref="G10:H10"/>
    <mergeCell ref="C11:D12"/>
    <mergeCell ref="F11:G11"/>
    <mergeCell ref="H11:I11"/>
    <mergeCell ref="F12:G12"/>
    <mergeCell ref="H12:I12"/>
    <mergeCell ref="A20:A25"/>
    <mergeCell ref="B20:F20"/>
    <mergeCell ref="B21:F21"/>
    <mergeCell ref="H21:M21"/>
    <mergeCell ref="B23:G23"/>
    <mergeCell ref="B13:M13"/>
    <mergeCell ref="B14:M14"/>
    <mergeCell ref="A15:A17"/>
    <mergeCell ref="A18:A19"/>
    <mergeCell ref="B18:M19"/>
    <mergeCell ref="H23:L23"/>
    <mergeCell ref="B24:F24"/>
    <mergeCell ref="H24:M24"/>
    <mergeCell ref="B25:G25"/>
    <mergeCell ref="H25:L25"/>
    <mergeCell ref="C32:D32"/>
    <mergeCell ref="F32:G32"/>
    <mergeCell ref="C30:D30"/>
    <mergeCell ref="F30:G30"/>
    <mergeCell ref="B33:M33"/>
    <mergeCell ref="B34:M34"/>
    <mergeCell ref="A35:A36"/>
    <mergeCell ref="B35:M36"/>
    <mergeCell ref="A26:A33"/>
    <mergeCell ref="C31:D31"/>
    <mergeCell ref="F31:G31"/>
    <mergeCell ref="B26:M26"/>
    <mergeCell ref="C27:D27"/>
    <mergeCell ref="F27:G27"/>
    <mergeCell ref="C28:D28"/>
    <mergeCell ref="F28:G28"/>
    <mergeCell ref="C29:D29"/>
    <mergeCell ref="F29:G29"/>
  </mergeCells>
  <pageMargins left="0.7" right="0.7" top="0.75" bottom="0.75" header="0.3" footer="0.3"/>
  <headerFooter>
    <oddFooter>&amp;C_x000D_&amp;1#&amp;"Calibri"&amp;8&amp;K000000 INTERNAL. This information is accessible to ADB Management and staff. It may be shared outside ADB with appropriate permission.</oddFooter>
  </headerFooter>
  <drawing r:id="rId1"/>
</worksheet>
</file>

<file path=xl/worksheets/sheet1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6C83639-DF61-4CE2-B128-337D0EA5B45E}">
  <sheetPr codeName="Sheet144"/>
  <dimension ref="A1:U36"/>
  <sheetViews>
    <sheetView zoomScale="55" zoomScaleNormal="55" workbookViewId="0">
      <pane ySplit="2" topLeftCell="A19" activePane="bottomLeft" state="frozen"/>
      <selection pane="bottomLeft" activeCell="A2" sqref="A2"/>
      <selection activeCell="A2" sqref="A2"/>
    </sheetView>
  </sheetViews>
  <sheetFormatPr defaultColWidth="8.85546875" defaultRowHeight="12.95"/>
  <cols>
    <col min="1" max="1" width="15.28515625" style="106" customWidth="1"/>
    <col min="2" max="13" width="11.85546875" style="106" customWidth="1"/>
    <col min="14" max="14" width="5.140625" style="106" customWidth="1"/>
    <col min="15" max="16" width="8.85546875" style="106"/>
    <col min="17" max="17" width="8.85546875" style="106" customWidth="1"/>
    <col min="18" max="18" width="2.28515625" style="106" customWidth="1"/>
    <col min="19" max="16384" width="8.85546875" style="106"/>
  </cols>
  <sheetData>
    <row r="1" spans="1:21" ht="14.1" thickBot="1"/>
    <row r="2" spans="1:21" ht="32.1" customHeight="1" thickBot="1">
      <c r="A2" s="89" t="e" cm="1">
        <f t="array" aca="1" ref="A2" ca="1">MID(CELL("filename",A2),FIND("]",CELL("filename",A2))+1,255)</f>
        <v>#VALUE!</v>
      </c>
      <c r="B2" s="318" t="e">
        <f ca="1">IF(VLOOKUP(A2,'Raw Data'!C6:D154,2,FALSE)="","",VLOOKUP(A2,'Raw Data'!C6:D154,2,FALSE))</f>
        <v>#VALUE!</v>
      </c>
      <c r="C2" s="319"/>
      <c r="D2" s="319"/>
      <c r="E2" s="319"/>
      <c r="F2" s="319"/>
      <c r="G2" s="319"/>
      <c r="H2" s="319"/>
      <c r="I2" s="319"/>
      <c r="J2" s="319"/>
      <c r="K2" s="319"/>
      <c r="L2" s="319"/>
      <c r="M2" s="320"/>
      <c r="N2" s="136"/>
      <c r="O2" s="386" t="str">
        <f>HYPERLINK("#'National level'!A15","Back to National level sheet")</f>
        <v>Back to National level sheet</v>
      </c>
      <c r="P2" s="321"/>
      <c r="Q2" s="321"/>
      <c r="S2" s="387" t="str">
        <f>HYPERLINK("#'Project level'!A21","Back to Project level sheet")</f>
        <v>Back to Project level sheet</v>
      </c>
      <c r="T2" s="387"/>
      <c r="U2" s="387"/>
    </row>
    <row r="3" spans="1:21" ht="218.85" customHeight="1" thickBot="1">
      <c r="A3" s="90" t="s">
        <v>500</v>
      </c>
      <c r="B3" s="323" t="s">
        <v>1279</v>
      </c>
      <c r="C3" s="324"/>
      <c r="D3" s="324"/>
      <c r="E3" s="324"/>
      <c r="F3" s="324"/>
      <c r="G3" s="324"/>
      <c r="H3" s="324"/>
      <c r="I3" s="324"/>
      <c r="J3" s="324"/>
      <c r="K3" s="324"/>
      <c r="L3" s="324"/>
      <c r="M3" s="325"/>
      <c r="N3" s="122"/>
    </row>
    <row r="4" spans="1:21" ht="14.1" thickBot="1">
      <c r="A4" s="278" t="s">
        <v>502</v>
      </c>
      <c r="B4" s="295"/>
      <c r="C4" s="296"/>
      <c r="D4" s="296"/>
      <c r="E4" s="296"/>
      <c r="F4" s="296"/>
      <c r="G4" s="296"/>
      <c r="H4" s="296"/>
      <c r="I4" s="296"/>
      <c r="J4" s="296"/>
      <c r="K4" s="296"/>
      <c r="L4" s="296"/>
      <c r="M4" s="297"/>
      <c r="N4" s="125"/>
    </row>
    <row r="5" spans="1:21" ht="26.85" customHeight="1" thickBot="1">
      <c r="A5" s="294"/>
      <c r="C5" s="326" t="s">
        <v>77</v>
      </c>
      <c r="D5" s="327"/>
      <c r="E5" s="93" t="s">
        <v>78</v>
      </c>
      <c r="F5" s="93" t="s">
        <v>79</v>
      </c>
      <c r="G5" s="93" t="s">
        <v>80</v>
      </c>
      <c r="H5" s="93" t="s">
        <v>81</v>
      </c>
      <c r="I5" s="93" t="s">
        <v>82</v>
      </c>
      <c r="M5" s="107"/>
    </row>
    <row r="6" spans="1:21" ht="15" thickBot="1">
      <c r="A6" s="294"/>
      <c r="C6" s="328"/>
      <c r="D6" s="329"/>
      <c r="E6" s="94" t="e">
        <f ca="1">IF(VLOOKUP($A$2,Table1[[Practice no.]:[Mt]],3,FALSE)="N/A","",VLOOKUP($A$2,Table1[[Practice no.]:[Mt]],3,FALSE))</f>
        <v>#VALUE!</v>
      </c>
      <c r="F6" s="94" t="e">
        <f ca="1">IF(VLOOKUP($A$2,Table1[[Practice no.]:[F]],4,FALSE)="N/A","",VLOOKUP($A$2,Table1[[Practice no.]:[F]],4,FALSE))</f>
        <v>#VALUE!</v>
      </c>
      <c r="G6" s="94" t="e">
        <f ca="1">IF(VLOOKUP($A$2,Table1[[Practice no.]:[A]],5,FALSE)="N/A","",VLOOKUP($A$2,Table1[[Practice no.]:[A]],5,FALSE))</f>
        <v>#VALUE!</v>
      </c>
      <c r="H6" s="94" t="e">
        <f ca="1">IF(VLOOKUP($A$2,Table1[[Practice no.]:[T]],6,FALSE)="N/A","",VLOOKUP($A$2,Table1[[Practice no.]:[T]],6,FALSE))</f>
        <v>#VALUE!</v>
      </c>
      <c r="I6" s="94" t="e">
        <f ca="1">IF(VLOOKUP($A$2,Table1[[Practice no.]:[PI]],7,FALSE)="N/A","",VLOOKUP($A$2,Table1[[Practice no.]:[PI]],7,FALSE))</f>
        <v>#VALUE!</v>
      </c>
      <c r="M6" s="107"/>
    </row>
    <row r="7" spans="1:21" ht="26.85" customHeight="1" thickBot="1">
      <c r="A7" s="294"/>
      <c r="C7" s="326" t="s">
        <v>83</v>
      </c>
      <c r="D7" s="327"/>
      <c r="E7" s="95" t="s">
        <v>84</v>
      </c>
      <c r="F7" s="330" t="s">
        <v>85</v>
      </c>
      <c r="G7" s="331"/>
      <c r="H7" s="95" t="s">
        <v>86</v>
      </c>
      <c r="I7" s="95" t="s">
        <v>87</v>
      </c>
      <c r="M7" s="107"/>
    </row>
    <row r="8" spans="1:21" ht="15" thickBot="1">
      <c r="A8" s="294"/>
      <c r="C8" s="328"/>
      <c r="D8" s="329"/>
      <c r="E8" s="94" t="e">
        <f ca="1">IF(VLOOKUP($A$2,Table1[[Practice no.]:[LR]],8,FALSE)="N/A","",VLOOKUP(A$2,Table1[[Practice no.]:[LR]],8,FALSE))</f>
        <v>#VALUE!</v>
      </c>
      <c r="F8" s="311" t="e">
        <f ca="1">IF(VLOOKUP($A$2,Table1[[Practice no.]:[PH]],9,FALSE)="N/A","",VLOOKUP($A$2,Table1[[Practice no.]:[PH]],9,FALSE))</f>
        <v>#VALUE!</v>
      </c>
      <c r="G8" s="312"/>
      <c r="H8" s="94" t="e">
        <f ca="1">IF(VLOOKUP($A$2,Table1[[Practice no.]:[EH]],10,FALSE)="N/A","",VLOOKUP($A$2,Table1[[Practice no.]:[EH]],10,FALSE))</f>
        <v>#VALUE!</v>
      </c>
      <c r="I8" s="94" t="e">
        <f ca="1">IF(VLOOKUP($A$2,Table1[[Practice no.]:[UR]],11,FALSE)="N/A","",VLOOKUP($A$2,Table1[[Practice no.]:[UR]],11,FALSE))</f>
        <v>#VALUE!</v>
      </c>
      <c r="M8" s="107"/>
    </row>
    <row r="9" spans="1:21" ht="26.85" customHeight="1" thickBot="1">
      <c r="A9" s="294"/>
      <c r="C9" s="332" t="s">
        <v>88</v>
      </c>
      <c r="D9" s="333"/>
      <c r="E9" s="95" t="s">
        <v>89</v>
      </c>
      <c r="F9" s="95" t="s">
        <v>90</v>
      </c>
      <c r="G9" s="330" t="s">
        <v>91</v>
      </c>
      <c r="H9" s="331"/>
      <c r="I9" s="95" t="s">
        <v>92</v>
      </c>
      <c r="M9" s="107"/>
    </row>
    <row r="10" spans="1:21" ht="15" thickBot="1">
      <c r="A10" s="294"/>
      <c r="C10" s="334"/>
      <c r="D10" s="335"/>
      <c r="E10" s="94" t="e">
        <f ca="1">IF(VLOOKUP($A$2,Table1[[Practice no.]:[P]],12,FALSE)="N/A","",VLOOKUP($A$2,Table1[[Practice no.]:[P]],12,FALSE))</f>
        <v>#VALUE!</v>
      </c>
      <c r="F10" s="94" t="e">
        <f ca="1">IF(VLOOKUP($A$2,Table1[[Practice no.]:[D]],13,FALSE)="N/A","",VLOOKUP($A$2,Table1[[Practice no.]:[D]],13,FALSE))</f>
        <v>#VALUE!</v>
      </c>
      <c r="G10" s="313" t="e">
        <f ca="1">IF(VLOOKUP($A$2,Table1[[Practice no.]:[C]],14,FALSE)="N/A","",VLOOKUP($A$2,Table1[[Practice no.]:[C]],14,FALSE))</f>
        <v>#VALUE!</v>
      </c>
      <c r="H10" s="314"/>
      <c r="I10" s="96" t="e">
        <f ca="1">IF(VLOOKUP($A$2,Table1[[Practice no.]:[M]],15,FALSE)="N/A","",VLOOKUP($A$2,Table1[[Practice no.]:[M]],15,FALSE))</f>
        <v>#VALUE!</v>
      </c>
      <c r="M10" s="107"/>
    </row>
    <row r="11" spans="1:21" ht="14.1" customHeight="1" thickBot="1">
      <c r="A11" s="294"/>
      <c r="C11" s="332" t="s">
        <v>93</v>
      </c>
      <c r="D11" s="333"/>
      <c r="E11" s="95" t="s">
        <v>94</v>
      </c>
      <c r="F11" s="330" t="s">
        <v>95</v>
      </c>
      <c r="G11" s="331"/>
      <c r="H11" s="330" t="s">
        <v>96</v>
      </c>
      <c r="I11" s="331"/>
      <c r="M11" s="107"/>
    </row>
    <row r="12" spans="1:21" ht="15" thickBot="1">
      <c r="A12" s="294"/>
      <c r="C12" s="334"/>
      <c r="D12" s="335"/>
      <c r="E12" s="94" t="e">
        <f ca="1">IF(VLOOKUP($A$2,Table1[[Practice no.]:[In]],16,FALSE)="N/A","",VLOOKUP($A$2,Table1[[Practice no.]:[In]],16,FALSE))</f>
        <v>#VALUE!</v>
      </c>
      <c r="F12" s="311" t="e">
        <f ca="1">IF(VLOOKUP($A$2,Table1[[Practice no.]:[Pr]],17,FALSE)="N/A","",VLOOKUP($A$2,Table1[[Practice no.]:[Pr]],17,FALSE))</f>
        <v>#VALUE!</v>
      </c>
      <c r="G12" s="312"/>
      <c r="H12" s="313" t="e">
        <f ca="1">IF(VLOOKUP($A$2,Table1[[Practice no.]:[Tr]],18,FALSE)="N/A","",VLOOKUP($A$2,Table1[[Practice no.]:[Tr]],18,FALSE))</f>
        <v>#VALUE!</v>
      </c>
      <c r="I12" s="314"/>
      <c r="M12" s="107"/>
    </row>
    <row r="13" spans="1:21">
      <c r="A13" s="294"/>
      <c r="B13" s="315"/>
      <c r="C13" s="316"/>
      <c r="D13" s="316"/>
      <c r="E13" s="316"/>
      <c r="F13" s="316"/>
      <c r="G13" s="316"/>
      <c r="H13" s="316"/>
      <c r="I13" s="316"/>
      <c r="J13" s="316"/>
      <c r="K13" s="316"/>
      <c r="L13" s="316"/>
      <c r="M13" s="317"/>
      <c r="N13" s="125"/>
    </row>
    <row r="14" spans="1:21" ht="14.1" thickBot="1">
      <c r="A14" s="279"/>
      <c r="B14" s="288"/>
      <c r="C14" s="289"/>
      <c r="D14" s="289"/>
      <c r="E14" s="289"/>
      <c r="F14" s="289"/>
      <c r="G14" s="289"/>
      <c r="H14" s="289"/>
      <c r="I14" s="289"/>
      <c r="J14" s="289"/>
      <c r="K14" s="289"/>
      <c r="L14" s="289"/>
      <c r="M14" s="290"/>
      <c r="N14" s="125"/>
    </row>
    <row r="15" spans="1:21">
      <c r="A15" s="278" t="s">
        <v>503</v>
      </c>
      <c r="B15" s="97">
        <v>1</v>
      </c>
      <c r="C15" s="97">
        <v>2</v>
      </c>
      <c r="D15" s="97">
        <v>3</v>
      </c>
      <c r="E15" s="98">
        <v>4</v>
      </c>
      <c r="F15" s="98">
        <v>5</v>
      </c>
      <c r="G15" s="98">
        <v>6</v>
      </c>
      <c r="H15" s="99">
        <v>7</v>
      </c>
      <c r="I15" s="99">
        <v>8</v>
      </c>
      <c r="J15" s="99">
        <v>9</v>
      </c>
      <c r="K15" s="100">
        <v>10</v>
      </c>
      <c r="L15" s="100">
        <v>11</v>
      </c>
      <c r="M15" s="100">
        <v>12</v>
      </c>
      <c r="N15" s="137"/>
    </row>
    <row r="16" spans="1:21" ht="17.100000000000001" thickBot="1">
      <c r="A16" s="294"/>
      <c r="B16" s="101" t="s">
        <v>504</v>
      </c>
      <c r="C16" s="101" t="s">
        <v>505</v>
      </c>
      <c r="D16" s="101" t="s">
        <v>506</v>
      </c>
      <c r="E16" s="102" t="s">
        <v>507</v>
      </c>
      <c r="F16" s="102" t="s">
        <v>508</v>
      </c>
      <c r="G16" s="102" t="s">
        <v>509</v>
      </c>
      <c r="H16" s="103" t="s">
        <v>510</v>
      </c>
      <c r="I16" s="103" t="s">
        <v>511</v>
      </c>
      <c r="J16" s="103" t="s">
        <v>512</v>
      </c>
      <c r="K16" s="104" t="s">
        <v>513</v>
      </c>
      <c r="L16" s="104" t="s">
        <v>514</v>
      </c>
      <c r="M16" s="104" t="s">
        <v>515</v>
      </c>
      <c r="N16" s="137"/>
    </row>
    <row r="17" spans="1:14" ht="23.1" customHeight="1" thickBot="1">
      <c r="A17" s="279"/>
      <c r="B17" s="112" t="e">
        <f ca="1">IF(VLOOKUP($A$2,Table1[[Practice no.]:[ 1 C02]],19,FALSE)="N/A","",VLOOKUP(VLOOKUP($A$2,Table1[[Practice no.]:[ 1 C02]],19,FALSE),List!$A$2:$B$3,2,FALSE))</f>
        <v>#VALUE!</v>
      </c>
      <c r="C17" s="112" t="e">
        <f ca="1">IF(VLOOKUP($A$2,Table1[[Practice no.]:[2 Res]],20,FALSE)="N/A","",VLOOKUP(VLOOKUP($A$2,Table1[[Practice no.]:[2 Res]],20,FALSE),List!$A$2:$B$3,2,FALSE))</f>
        <v>#VALUE!</v>
      </c>
      <c r="D17" s="112" t="e">
        <f ca="1">IF(VLOOKUP($A$2,Table1[[Practice no.]:[3 W&amp;L]],21,FALSE)="N/A","",VLOOKUP(VLOOKUP($A$2,Table1[[Practice no.]:[3 W&amp;L]],21,FALSE),List!$A$2:$B$3,2,FALSE))</f>
        <v>#VALUE!</v>
      </c>
      <c r="E17" s="112" t="e">
        <f ca="1">IF(VLOOKUP($A$2,Table1[[Practice no.]:[4 
Pol]],22,FALSE)="N/A","",VLOOKUP(VLOOKUP($A$2,Table1[[Practice no.]:[4 
Pol]],22,FALSE),List!$A$2:$B$3,2,FALSE))</f>
        <v>#VALUE!</v>
      </c>
      <c r="F17" s="112" t="e">
        <f ca="1">IF(VLOOKUP($A$2,Table1[[Practice no.]:[5 QoL]],23,FALSE)="N/A","",VLOOKUP(VLOOKUP($A$2,Table1[[Practice no.]:[5 QoL]],23,FALSE),List!$A$2:$B$3,2,FALSE))</f>
        <v>#VALUE!</v>
      </c>
      <c r="G17" s="112" t="e">
        <f ca="1">IF(VLOOKUP($A$2,Table1[[Practice no.]:[6 
Bio]],24,FALSE)="N/A","",VLOOKUP(VLOOKUP($A$2,Table1[[Practice no.]:[6 
Bio]],24,FALSE),List!$A$2:$B$3,2,FALSE))</f>
        <v>#VALUE!</v>
      </c>
      <c r="H17" s="112" t="e">
        <f ca="1">IF(VLOOKUP($A$2,Table1[[Practice no.]:[7 
Dis]],25,FALSE)="N/A","",VLOOKUP(VLOOKUP($A$2,Table1[[Practice no.]:[7 
Dis]],25,FALSE),List!$A$2:$B$3,2,FALSE))</f>
        <v>#VALUE!</v>
      </c>
      <c r="I17" s="112" t="e">
        <f ca="1">IF(VLOOKUP($A$2,Table1[[Practice no.]:[8 
Mat]],26,FALSE)="N/A","",VLOOKUP(VLOOKUP($A$2,Table1[[Practice no.]:[8 
Mat]],26,FALSE),List!$A$2:$B$3,2,FALSE))</f>
        <v>#VALUE!</v>
      </c>
      <c r="J17" s="112" t="e">
        <f ca="1">IF(VLOOKUP($A$2,Table1[[Practice no.]:[9 
Inc]],27,FALSE)="N/A","",VLOOKUP(VLOOKUP($A$2,Table1[[Practice no.]:[9 
Inc]],27,FALSE),List!$A$2:$B$3,2,FALSE))</f>
        <v>#VALUE!</v>
      </c>
      <c r="K17" s="112" t="e">
        <f ca="1">IF(VLOOKUP($A$2,Table1[[Practice no.]:[10 Con]],28,FALSE)="N/A","",VLOOKUP(VLOOKUP($A$2,Table1[[Practice no.]:[10 Con]],28,FALSE),List!$A$2:$B$3,2,FALSE))</f>
        <v>#VALUE!</v>
      </c>
      <c r="L17" s="112" t="e">
        <f ca="1">IF(VLOOKUP($A$2,Table1[[Practice no.]:[11 Saf]],29,FALSE)="N/A","",VLOOKUP(VLOOKUP($A$2,Table1[[Practice no.]:[11 Saf]],29,FALSE),List!$A$2:$B$3,2,FALSE))</f>
        <v>#VALUE!</v>
      </c>
      <c r="M17" s="112" t="e">
        <f ca="1">IF(VLOOKUP($A$2,Table1[[Practice no.]:[12 Aff]],30,FALSE)="N/A","",VLOOKUP(VLOOKUP($A$2,Table1[[Practice no.]:[12 Aff]],30,FALSE),List!$A$2:$B$3,2,FALSE))</f>
        <v>#VALUE!</v>
      </c>
      <c r="N17" s="138"/>
    </row>
    <row r="18" spans="1:14" ht="248.1" customHeight="1">
      <c r="A18" s="278" t="s">
        <v>516</v>
      </c>
      <c r="B18" s="298" t="s">
        <v>1280</v>
      </c>
      <c r="C18" s="299"/>
      <c r="D18" s="299"/>
      <c r="E18" s="299"/>
      <c r="F18" s="299"/>
      <c r="G18" s="299"/>
      <c r="H18" s="299"/>
      <c r="I18" s="299"/>
      <c r="J18" s="299"/>
      <c r="K18" s="299"/>
      <c r="L18" s="299"/>
      <c r="M18" s="300"/>
      <c r="N18" s="133"/>
    </row>
    <row r="19" spans="1:14" ht="218.85" customHeight="1" thickBot="1">
      <c r="A19" s="279"/>
      <c r="B19" s="301"/>
      <c r="C19" s="302"/>
      <c r="D19" s="302"/>
      <c r="E19" s="302"/>
      <c r="F19" s="302"/>
      <c r="G19" s="302"/>
      <c r="H19" s="302"/>
      <c r="I19" s="302"/>
      <c r="J19" s="302"/>
      <c r="K19" s="302"/>
      <c r="L19" s="302"/>
      <c r="M19" s="303"/>
      <c r="N19" s="133"/>
    </row>
    <row r="20" spans="1:14" ht="180" customHeight="1">
      <c r="A20" s="304" t="s">
        <v>518</v>
      </c>
      <c r="B20" s="405"/>
      <c r="C20" s="406"/>
      <c r="D20" s="406"/>
      <c r="E20" s="406"/>
      <c r="F20" s="406"/>
      <c r="G20" s="121"/>
      <c r="H20" s="121"/>
      <c r="I20" s="121"/>
      <c r="J20" s="121"/>
      <c r="K20" s="121"/>
      <c r="L20" s="121"/>
      <c r="M20" s="124"/>
      <c r="N20" s="134"/>
    </row>
    <row r="21" spans="1:14" ht="21" customHeight="1">
      <c r="A21" s="338"/>
      <c r="B21" s="336"/>
      <c r="C21" s="337"/>
      <c r="D21" s="337"/>
      <c r="E21" s="337"/>
      <c r="F21" s="337"/>
      <c r="G21" s="122"/>
      <c r="H21" s="337" t="s">
        <v>1281</v>
      </c>
      <c r="I21" s="388"/>
      <c r="J21" s="388"/>
      <c r="K21" s="388"/>
      <c r="L21" s="388"/>
      <c r="M21" s="389"/>
      <c r="N21" s="127"/>
    </row>
    <row r="22" spans="1:14" ht="137.1" customHeight="1">
      <c r="A22" s="338"/>
      <c r="H22" s="119"/>
      <c r="J22" s="122"/>
      <c r="K22" s="116"/>
      <c r="L22" s="116"/>
      <c r="M22" s="117"/>
      <c r="N22" s="116"/>
    </row>
    <row r="23" spans="1:14">
      <c r="A23" s="338"/>
      <c r="B23" s="336" t="s">
        <v>1282</v>
      </c>
      <c r="C23" s="337"/>
      <c r="D23" s="337"/>
      <c r="E23" s="337"/>
      <c r="F23" s="337"/>
      <c r="G23" s="337"/>
      <c r="H23" s="337"/>
      <c r="I23" s="337"/>
      <c r="J23" s="337"/>
      <c r="K23" s="337"/>
      <c r="L23" s="337"/>
      <c r="M23" s="123"/>
      <c r="N23" s="116"/>
    </row>
    <row r="24" spans="1:14">
      <c r="A24" s="338"/>
      <c r="B24" s="336"/>
      <c r="C24" s="337"/>
      <c r="D24" s="337"/>
      <c r="E24" s="337"/>
      <c r="F24" s="337"/>
      <c r="G24" s="119"/>
      <c r="H24" s="337"/>
      <c r="I24" s="337"/>
      <c r="J24" s="337"/>
      <c r="K24" s="337"/>
      <c r="L24" s="337"/>
      <c r="M24" s="343"/>
      <c r="N24" s="116"/>
    </row>
    <row r="25" spans="1:14" ht="14.1" thickBot="1">
      <c r="A25" s="305"/>
      <c r="B25" s="339"/>
      <c r="C25" s="340"/>
      <c r="D25" s="340"/>
      <c r="E25" s="340"/>
      <c r="F25" s="340"/>
      <c r="G25" s="340"/>
      <c r="H25" s="340"/>
      <c r="I25" s="340"/>
      <c r="J25" s="340"/>
      <c r="K25" s="340"/>
      <c r="L25" s="340"/>
      <c r="M25" s="176"/>
      <c r="N25" s="119"/>
    </row>
    <row r="26" spans="1:14" ht="8.85" customHeight="1" thickBot="1">
      <c r="A26" s="278" t="s">
        <v>57</v>
      </c>
      <c r="B26" s="295"/>
      <c r="C26" s="296"/>
      <c r="D26" s="296"/>
      <c r="E26" s="296"/>
      <c r="F26" s="296"/>
      <c r="G26" s="296"/>
      <c r="H26" s="296"/>
      <c r="I26" s="296"/>
      <c r="J26" s="296"/>
      <c r="K26" s="296"/>
      <c r="L26" s="296"/>
      <c r="M26" s="297"/>
      <c r="N26" s="125"/>
    </row>
    <row r="27" spans="1:14" ht="32.1" customHeight="1" thickBot="1">
      <c r="A27" s="294"/>
      <c r="C27" s="286" t="s">
        <v>42</v>
      </c>
      <c r="D27" s="287"/>
      <c r="E27" s="105" t="e">
        <f ca="1">IF(VLOOKUP($A$2,Table1[[Practice no.]:[1]],31,FALSE)="N/A","",VLOOKUP($A$2,Table1[[Practice no.]:[1]],31,FALSE))</f>
        <v>#VALUE!</v>
      </c>
      <c r="F27" s="286" t="s">
        <v>520</v>
      </c>
      <c r="G27" s="287"/>
      <c r="H27" s="105" t="e">
        <f ca="1">IF(VLOOKUP($A$2,Table1[[Practice no.]:[7]],37,FALSE)="N/A","",VLOOKUP($A$2,Table1[[Practice no.]:[7]],37,FALSE))</f>
        <v>#VALUE!</v>
      </c>
      <c r="M27" s="107"/>
    </row>
    <row r="28" spans="1:14" ht="32.1" customHeight="1" thickBot="1">
      <c r="A28" s="294"/>
      <c r="C28" s="286" t="s">
        <v>44</v>
      </c>
      <c r="D28" s="287"/>
      <c r="E28" s="105" t="e">
        <f ca="1">IF(VLOOKUP($A$2,Table1[[Practice no.]:[2]],32,FALSE)="N/A","",VLOOKUP($A$2,Table1[[Practice no.]:[2]],32,FALSE))</f>
        <v>#VALUE!</v>
      </c>
      <c r="F28" s="286" t="s">
        <v>45</v>
      </c>
      <c r="G28" s="287"/>
      <c r="H28" s="105" t="e">
        <f ca="1">IF(VLOOKUP($A$2,Table1[[Practice no.]:[8]],38,FALSE)="N/A","",VLOOKUP($A$2,Table1[[Practice no.]:[8]],38,FALSE))</f>
        <v>#VALUE!</v>
      </c>
      <c r="M28" s="107"/>
    </row>
    <row r="29" spans="1:14" ht="32.1" customHeight="1" thickBot="1">
      <c r="A29" s="294"/>
      <c r="C29" s="286" t="s">
        <v>46</v>
      </c>
      <c r="D29" s="287"/>
      <c r="E29" s="105" t="e">
        <f ca="1">IF(VLOOKUP($A$2,Table1[[Practice no.]:[3]],33,FALSE)="N/A","",VLOOKUP($A$2,Table1[[Practice no.]:[3]],33,FALSE))</f>
        <v>#VALUE!</v>
      </c>
      <c r="F29" s="286" t="s">
        <v>47</v>
      </c>
      <c r="G29" s="287"/>
      <c r="H29" s="105" t="e">
        <f ca="1">IF(VLOOKUP($A$2,Table1[[Practice no.]:[9]],39,FALSE)="N/A","",VLOOKUP($A$2,Table1[[Practice no.]:[9]],39,FALSE))</f>
        <v>#VALUE!</v>
      </c>
      <c r="M29" s="107"/>
    </row>
    <row r="30" spans="1:14" ht="32.1" customHeight="1" thickBot="1">
      <c r="A30" s="294"/>
      <c r="C30" s="286" t="s">
        <v>48</v>
      </c>
      <c r="D30" s="287"/>
      <c r="E30" s="105" t="e">
        <f ca="1">IF(VLOOKUP($A$2,Table1[[Practice no.]:[4]],34,FALSE)="N/A","",VLOOKUP($A$2,Table1[[Practice no.]:[4]],34,FALSE))</f>
        <v>#VALUE!</v>
      </c>
      <c r="F30" s="286" t="s">
        <v>49</v>
      </c>
      <c r="G30" s="287"/>
      <c r="H30" s="105" t="e">
        <f ca="1">IF(VLOOKUP($A$2,Table1[[Practice no.]:[10]],40,FALSE)="N/A","",VLOOKUP($A$2,Table1[[Practice no.]:[10]],40,FALSE))</f>
        <v>#VALUE!</v>
      </c>
      <c r="M30" s="107"/>
    </row>
    <row r="31" spans="1:14" ht="32.1" customHeight="1" thickBot="1">
      <c r="A31" s="294"/>
      <c r="C31" s="286" t="s">
        <v>50</v>
      </c>
      <c r="D31" s="287"/>
      <c r="E31" s="105" t="e">
        <f ca="1">IF(VLOOKUP($A$2,Table1[[Practice no.]:[5]],35,FALSE)="N/A","",VLOOKUP($A$2,Table1[[Practice no.]:[5]],35,FALSE))</f>
        <v>#VALUE!</v>
      </c>
      <c r="F31" s="286" t="s">
        <v>51</v>
      </c>
      <c r="G31" s="287"/>
      <c r="H31" s="105" t="e">
        <f ca="1">IF(VLOOKUP($A$2,Table1[[Practice no.]:[11]],41,FALSE)="N/A","",VLOOKUP($A$2,Table1[[Practice no.]:[11]],41,FALSE))</f>
        <v>#VALUE!</v>
      </c>
      <c r="M31" s="107"/>
    </row>
    <row r="32" spans="1:14" ht="32.1" customHeight="1" thickBot="1">
      <c r="A32" s="294"/>
      <c r="C32" s="286" t="s">
        <v>52</v>
      </c>
      <c r="D32" s="287"/>
      <c r="E32" s="105" t="e">
        <f ca="1">IF(VLOOKUP($A$2,Table1[[Practice no.]:[6]],36,FALSE)="N/A","",VLOOKUP($A$2,Table1[[Practice no.]:[6]],36,FALSE))</f>
        <v>#VALUE!</v>
      </c>
      <c r="F32" s="286" t="s">
        <v>53</v>
      </c>
      <c r="G32" s="287"/>
      <c r="H32" s="105" t="e">
        <f ca="1">IF(VLOOKUP($A$2,Table1[[Practice no.]:[12]],42,FALSE)="N/A","",VLOOKUP($A$2,Table1[[Practice no.]:[12]],42,FALSE))</f>
        <v>#VALUE!</v>
      </c>
      <c r="M32" s="107"/>
    </row>
    <row r="33" spans="1:14" ht="14.1" thickBot="1">
      <c r="A33" s="279"/>
      <c r="B33" s="288"/>
      <c r="C33" s="289"/>
      <c r="D33" s="289"/>
      <c r="E33" s="289"/>
      <c r="F33" s="289"/>
      <c r="G33" s="289"/>
      <c r="H33" s="289"/>
      <c r="I33" s="289"/>
      <c r="J33" s="289"/>
      <c r="K33" s="289"/>
      <c r="L33" s="289"/>
      <c r="M33" s="290"/>
      <c r="N33" s="125"/>
    </row>
    <row r="34" spans="1:14" ht="252.75" customHeight="1" thickBot="1">
      <c r="A34" s="92" t="s">
        <v>521</v>
      </c>
      <c r="B34" s="291" t="s">
        <v>1283</v>
      </c>
      <c r="C34" s="292"/>
      <c r="D34" s="292"/>
      <c r="E34" s="292"/>
      <c r="F34" s="292"/>
      <c r="G34" s="292"/>
      <c r="H34" s="292"/>
      <c r="I34" s="292"/>
      <c r="J34" s="292"/>
      <c r="K34" s="292"/>
      <c r="L34" s="292"/>
      <c r="M34" s="293"/>
      <c r="N34" s="122"/>
    </row>
    <row r="35" spans="1:14" ht="80.849999999999994" customHeight="1">
      <c r="A35" s="278" t="s">
        <v>523</v>
      </c>
      <c r="B35" s="394" t="s">
        <v>1284</v>
      </c>
      <c r="C35" s="362"/>
      <c r="D35" s="362"/>
      <c r="E35" s="362"/>
      <c r="F35" s="362"/>
      <c r="G35" s="362"/>
      <c r="H35" s="362"/>
      <c r="I35" s="362"/>
      <c r="J35" s="362"/>
      <c r="K35" s="362"/>
      <c r="L35" s="362"/>
      <c r="M35" s="363"/>
      <c r="N35" s="133"/>
    </row>
    <row r="36" spans="1:14" ht="224.85" customHeight="1" thickBot="1">
      <c r="A36" s="279"/>
      <c r="B36" s="364"/>
      <c r="C36" s="365"/>
      <c r="D36" s="365"/>
      <c r="E36" s="365"/>
      <c r="F36" s="365"/>
      <c r="G36" s="365"/>
      <c r="H36" s="365"/>
      <c r="I36" s="365"/>
      <c r="J36" s="365"/>
      <c r="K36" s="365"/>
      <c r="L36" s="365"/>
      <c r="M36" s="366"/>
      <c r="N36" s="133"/>
    </row>
  </sheetData>
  <sheetProtection sheet="1" objects="1" scenarios="1"/>
  <mergeCells count="51">
    <mergeCell ref="B2:M2"/>
    <mergeCell ref="O2:Q2"/>
    <mergeCell ref="S2:U2"/>
    <mergeCell ref="B3:M3"/>
    <mergeCell ref="A4:A14"/>
    <mergeCell ref="B4:M4"/>
    <mergeCell ref="C5:D6"/>
    <mergeCell ref="C7:D8"/>
    <mergeCell ref="F7:G7"/>
    <mergeCell ref="F8:G8"/>
    <mergeCell ref="C9:D10"/>
    <mergeCell ref="G9:H9"/>
    <mergeCell ref="G10:H10"/>
    <mergeCell ref="C11:D12"/>
    <mergeCell ref="F11:G11"/>
    <mergeCell ref="H11:I11"/>
    <mergeCell ref="F12:G12"/>
    <mergeCell ref="H12:I12"/>
    <mergeCell ref="A20:A25"/>
    <mergeCell ref="B20:F20"/>
    <mergeCell ref="B21:F21"/>
    <mergeCell ref="H21:M21"/>
    <mergeCell ref="B23:G23"/>
    <mergeCell ref="B13:M13"/>
    <mergeCell ref="B14:M14"/>
    <mergeCell ref="A15:A17"/>
    <mergeCell ref="A18:A19"/>
    <mergeCell ref="B18:M19"/>
    <mergeCell ref="H23:L23"/>
    <mergeCell ref="B24:F24"/>
    <mergeCell ref="H24:M24"/>
    <mergeCell ref="B25:G25"/>
    <mergeCell ref="H25:L25"/>
    <mergeCell ref="C32:D32"/>
    <mergeCell ref="F32:G32"/>
    <mergeCell ref="C30:D30"/>
    <mergeCell ref="F30:G30"/>
    <mergeCell ref="B33:M33"/>
    <mergeCell ref="B34:M34"/>
    <mergeCell ref="A35:A36"/>
    <mergeCell ref="B35:M36"/>
    <mergeCell ref="A26:A33"/>
    <mergeCell ref="C31:D31"/>
    <mergeCell ref="F31:G31"/>
    <mergeCell ref="B26:M26"/>
    <mergeCell ref="C27:D27"/>
    <mergeCell ref="F27:G27"/>
    <mergeCell ref="C28:D28"/>
    <mergeCell ref="F28:G28"/>
    <mergeCell ref="C29:D29"/>
    <mergeCell ref="F29:G29"/>
  </mergeCells>
  <pageMargins left="0.7" right="0.7" top="0.75" bottom="0.75" header="0.3" footer="0.3"/>
  <headerFooter>
    <oddFooter>&amp;C_x000D_&amp;1#&amp;"Calibri"&amp;8&amp;K000000 INTERNAL. This information is accessible to ADB Management and staff. It may be shared outside ADB with appropriate permission.</oddFooter>
  </headerFooter>
  <drawing r:id="rId1"/>
</worksheet>
</file>

<file path=xl/worksheets/sheet1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DF5D98D-4BC1-4FE6-B17E-25748247CE70}">
  <sheetPr codeName="Sheet145"/>
  <dimension ref="A1:U36"/>
  <sheetViews>
    <sheetView zoomScale="55" zoomScaleNormal="55" workbookViewId="0">
      <pane ySplit="2" topLeftCell="A3" activePane="bottomLeft" state="frozen"/>
      <selection pane="bottomLeft" activeCell="A2" sqref="A2"/>
      <selection activeCell="A2" sqref="A2"/>
    </sheetView>
  </sheetViews>
  <sheetFormatPr defaultColWidth="8.85546875" defaultRowHeight="12.95"/>
  <cols>
    <col min="1" max="1" width="15.28515625" style="106" customWidth="1"/>
    <col min="2" max="13" width="11.85546875" style="106" customWidth="1"/>
    <col min="14" max="14" width="5.140625" style="106" customWidth="1"/>
    <col min="15" max="16" width="8.85546875" style="106"/>
    <col min="17" max="17" width="8.85546875" style="106" customWidth="1"/>
    <col min="18" max="18" width="2.28515625" style="106" customWidth="1"/>
    <col min="19" max="16384" width="8.85546875" style="106"/>
  </cols>
  <sheetData>
    <row r="1" spans="1:21" ht="14.1" thickBot="1"/>
    <row r="2" spans="1:21" ht="32.1" customHeight="1" thickBot="1">
      <c r="A2" s="89" t="e" cm="1">
        <f t="array" aca="1" ref="A2" ca="1">MID(CELL("filename",A2),FIND("]",CELL("filename",A2))+1,255)</f>
        <v>#VALUE!</v>
      </c>
      <c r="B2" s="318" t="e">
        <f ca="1">IF(VLOOKUP(A2,'Raw Data'!C6:D154,2,FALSE)="","",VLOOKUP(A2,'Raw Data'!C6:D154,2,FALSE))</f>
        <v>#VALUE!</v>
      </c>
      <c r="C2" s="319"/>
      <c r="D2" s="319"/>
      <c r="E2" s="319"/>
      <c r="F2" s="319"/>
      <c r="G2" s="319"/>
      <c r="H2" s="319"/>
      <c r="I2" s="319"/>
      <c r="J2" s="319"/>
      <c r="K2" s="319"/>
      <c r="L2" s="319"/>
      <c r="M2" s="320"/>
      <c r="N2" s="136"/>
      <c r="O2" s="386" t="str">
        <f>HYPERLINK("#'National level'!A15","Back to National level sheet")</f>
        <v>Back to National level sheet</v>
      </c>
      <c r="P2" s="321"/>
      <c r="Q2" s="321"/>
      <c r="S2" s="387" t="str">
        <f>HYPERLINK("#'Project level'!A21","Back to Project level sheet")</f>
        <v>Back to Project level sheet</v>
      </c>
      <c r="T2" s="387"/>
      <c r="U2" s="387"/>
    </row>
    <row r="3" spans="1:21" ht="218.85" customHeight="1" thickBot="1">
      <c r="A3" s="90" t="s">
        <v>500</v>
      </c>
      <c r="B3" s="323" t="s">
        <v>1285</v>
      </c>
      <c r="C3" s="324"/>
      <c r="D3" s="324"/>
      <c r="E3" s="324"/>
      <c r="F3" s="324"/>
      <c r="G3" s="324"/>
      <c r="H3" s="324"/>
      <c r="I3" s="324"/>
      <c r="J3" s="324"/>
      <c r="K3" s="324"/>
      <c r="L3" s="324"/>
      <c r="M3" s="325"/>
      <c r="N3" s="122"/>
    </row>
    <row r="4" spans="1:21" ht="14.1" thickBot="1">
      <c r="A4" s="278" t="s">
        <v>502</v>
      </c>
      <c r="B4" s="295"/>
      <c r="C4" s="296"/>
      <c r="D4" s="296"/>
      <c r="E4" s="296"/>
      <c r="F4" s="296"/>
      <c r="G4" s="296"/>
      <c r="H4" s="296"/>
      <c r="I4" s="296"/>
      <c r="J4" s="296"/>
      <c r="K4" s="296"/>
      <c r="L4" s="296"/>
      <c r="M4" s="297"/>
      <c r="N4" s="125"/>
    </row>
    <row r="5" spans="1:21" ht="26.85" customHeight="1" thickBot="1">
      <c r="A5" s="294"/>
      <c r="C5" s="326" t="s">
        <v>77</v>
      </c>
      <c r="D5" s="327"/>
      <c r="E5" s="93" t="s">
        <v>78</v>
      </c>
      <c r="F5" s="93" t="s">
        <v>79</v>
      </c>
      <c r="G5" s="93" t="s">
        <v>80</v>
      </c>
      <c r="H5" s="93" t="s">
        <v>81</v>
      </c>
      <c r="I5" s="93" t="s">
        <v>82</v>
      </c>
      <c r="M5" s="107"/>
    </row>
    <row r="6" spans="1:21" ht="15" thickBot="1">
      <c r="A6" s="294"/>
      <c r="C6" s="328"/>
      <c r="D6" s="329"/>
      <c r="E6" s="94" t="e">
        <f ca="1">IF(VLOOKUP($A$2,Table1[[Practice no.]:[Mt]],3,FALSE)="N/A","",VLOOKUP($A$2,Table1[[Practice no.]:[Mt]],3,FALSE))</f>
        <v>#VALUE!</v>
      </c>
      <c r="F6" s="94" t="e">
        <f ca="1">IF(VLOOKUP($A$2,Table1[[Practice no.]:[F]],4,FALSE)="N/A","",VLOOKUP($A$2,Table1[[Practice no.]:[F]],4,FALSE))</f>
        <v>#VALUE!</v>
      </c>
      <c r="G6" s="94" t="e">
        <f ca="1">IF(VLOOKUP($A$2,Table1[[Practice no.]:[A]],5,FALSE)="N/A","",VLOOKUP($A$2,Table1[[Practice no.]:[A]],5,FALSE))</f>
        <v>#VALUE!</v>
      </c>
      <c r="H6" s="94" t="e">
        <f ca="1">IF(VLOOKUP($A$2,Table1[[Practice no.]:[T]],6,FALSE)="N/A","",VLOOKUP($A$2,Table1[[Practice no.]:[T]],6,FALSE))</f>
        <v>#VALUE!</v>
      </c>
      <c r="I6" s="94" t="e">
        <f ca="1">IF(VLOOKUP($A$2,Table1[[Practice no.]:[PI]],7,FALSE)="N/A","",VLOOKUP($A$2,Table1[[Practice no.]:[PI]],7,FALSE))</f>
        <v>#VALUE!</v>
      </c>
      <c r="M6" s="107"/>
    </row>
    <row r="7" spans="1:21" ht="26.85" customHeight="1" thickBot="1">
      <c r="A7" s="294"/>
      <c r="C7" s="326" t="s">
        <v>83</v>
      </c>
      <c r="D7" s="327"/>
      <c r="E7" s="95" t="s">
        <v>84</v>
      </c>
      <c r="F7" s="330" t="s">
        <v>85</v>
      </c>
      <c r="G7" s="331"/>
      <c r="H7" s="95" t="s">
        <v>86</v>
      </c>
      <c r="I7" s="95" t="s">
        <v>87</v>
      </c>
      <c r="M7" s="107"/>
    </row>
    <row r="8" spans="1:21" ht="15" thickBot="1">
      <c r="A8" s="294"/>
      <c r="C8" s="328"/>
      <c r="D8" s="329"/>
      <c r="E8" s="94" t="e">
        <f ca="1">IF(VLOOKUP($A$2,Table1[[Practice no.]:[LR]],8,FALSE)="N/A","",VLOOKUP(A$2,Table1[[Practice no.]:[LR]],8,FALSE))</f>
        <v>#VALUE!</v>
      </c>
      <c r="F8" s="311" t="e">
        <f ca="1">IF(VLOOKUP($A$2,Table1[[Practice no.]:[PH]],9,FALSE)="N/A","",VLOOKUP($A$2,Table1[[Practice no.]:[PH]],9,FALSE))</f>
        <v>#VALUE!</v>
      </c>
      <c r="G8" s="312"/>
      <c r="H8" s="94" t="e">
        <f ca="1">IF(VLOOKUP($A$2,Table1[[Practice no.]:[EH]],10,FALSE)="N/A","",VLOOKUP($A$2,Table1[[Practice no.]:[EH]],10,FALSE))</f>
        <v>#VALUE!</v>
      </c>
      <c r="I8" s="94" t="e">
        <f ca="1">IF(VLOOKUP($A$2,Table1[[Practice no.]:[UR]],11,FALSE)="N/A","",VLOOKUP($A$2,Table1[[Practice no.]:[UR]],11,FALSE))</f>
        <v>#VALUE!</v>
      </c>
      <c r="M8" s="107"/>
    </row>
    <row r="9" spans="1:21" ht="26.85" customHeight="1" thickBot="1">
      <c r="A9" s="294"/>
      <c r="C9" s="332" t="s">
        <v>88</v>
      </c>
      <c r="D9" s="333"/>
      <c r="E9" s="95" t="s">
        <v>89</v>
      </c>
      <c r="F9" s="95" t="s">
        <v>90</v>
      </c>
      <c r="G9" s="330" t="s">
        <v>91</v>
      </c>
      <c r="H9" s="331"/>
      <c r="I9" s="95" t="s">
        <v>92</v>
      </c>
      <c r="M9" s="107"/>
    </row>
    <row r="10" spans="1:21" ht="15" thickBot="1">
      <c r="A10" s="294"/>
      <c r="C10" s="334"/>
      <c r="D10" s="335"/>
      <c r="E10" s="94" t="e">
        <f ca="1">IF(VLOOKUP($A$2,Table1[[Practice no.]:[P]],12,FALSE)="N/A","",VLOOKUP($A$2,Table1[[Practice no.]:[P]],12,FALSE))</f>
        <v>#VALUE!</v>
      </c>
      <c r="F10" s="94" t="e">
        <f ca="1">IF(VLOOKUP($A$2,Table1[[Practice no.]:[D]],13,FALSE)="N/A","",VLOOKUP($A$2,Table1[[Practice no.]:[D]],13,FALSE))</f>
        <v>#VALUE!</v>
      </c>
      <c r="G10" s="313" t="e">
        <f ca="1">IF(VLOOKUP($A$2,Table1[[Practice no.]:[C]],14,FALSE)="N/A","",VLOOKUP($A$2,Table1[[Practice no.]:[C]],14,FALSE))</f>
        <v>#VALUE!</v>
      </c>
      <c r="H10" s="314"/>
      <c r="I10" s="96" t="e">
        <f ca="1">IF(VLOOKUP($A$2,Table1[[Practice no.]:[M]],15,FALSE)="N/A","",VLOOKUP($A$2,Table1[[Practice no.]:[M]],15,FALSE))</f>
        <v>#VALUE!</v>
      </c>
      <c r="M10" s="107"/>
    </row>
    <row r="11" spans="1:21" ht="14.1" customHeight="1" thickBot="1">
      <c r="A11" s="294"/>
      <c r="C11" s="332" t="s">
        <v>93</v>
      </c>
      <c r="D11" s="333"/>
      <c r="E11" s="95" t="s">
        <v>94</v>
      </c>
      <c r="F11" s="330" t="s">
        <v>95</v>
      </c>
      <c r="G11" s="331"/>
      <c r="H11" s="330" t="s">
        <v>96</v>
      </c>
      <c r="I11" s="331"/>
      <c r="M11" s="107"/>
    </row>
    <row r="12" spans="1:21" ht="15" thickBot="1">
      <c r="A12" s="294"/>
      <c r="C12" s="334"/>
      <c r="D12" s="335"/>
      <c r="E12" s="94" t="e">
        <f ca="1">IF(VLOOKUP($A$2,Table1[[Practice no.]:[In]],16,FALSE)="N/A","",VLOOKUP($A$2,Table1[[Practice no.]:[In]],16,FALSE))</f>
        <v>#VALUE!</v>
      </c>
      <c r="F12" s="311" t="e">
        <f ca="1">IF(VLOOKUP($A$2,Table1[[Practice no.]:[Pr]],17,FALSE)="N/A","",VLOOKUP($A$2,Table1[[Practice no.]:[Pr]],17,FALSE))</f>
        <v>#VALUE!</v>
      </c>
      <c r="G12" s="312"/>
      <c r="H12" s="313" t="e">
        <f ca="1">IF(VLOOKUP($A$2,Table1[[Practice no.]:[Tr]],18,FALSE)="N/A","",VLOOKUP($A$2,Table1[[Practice no.]:[Tr]],18,FALSE))</f>
        <v>#VALUE!</v>
      </c>
      <c r="I12" s="314"/>
      <c r="M12" s="107"/>
    </row>
    <row r="13" spans="1:21">
      <c r="A13" s="294"/>
      <c r="B13" s="315"/>
      <c r="C13" s="316"/>
      <c r="D13" s="316"/>
      <c r="E13" s="316"/>
      <c r="F13" s="316"/>
      <c r="G13" s="316"/>
      <c r="H13" s="316"/>
      <c r="I13" s="316"/>
      <c r="J13" s="316"/>
      <c r="K13" s="316"/>
      <c r="L13" s="316"/>
      <c r="M13" s="317"/>
      <c r="N13" s="125"/>
    </row>
    <row r="14" spans="1:21" ht="14.1" thickBot="1">
      <c r="A14" s="279"/>
      <c r="B14" s="288"/>
      <c r="C14" s="289"/>
      <c r="D14" s="289"/>
      <c r="E14" s="289"/>
      <c r="F14" s="289"/>
      <c r="G14" s="289"/>
      <c r="H14" s="289"/>
      <c r="I14" s="289"/>
      <c r="J14" s="289"/>
      <c r="K14" s="289"/>
      <c r="L14" s="289"/>
      <c r="M14" s="290"/>
      <c r="N14" s="125"/>
    </row>
    <row r="15" spans="1:21">
      <c r="A15" s="278" t="s">
        <v>503</v>
      </c>
      <c r="B15" s="97">
        <v>1</v>
      </c>
      <c r="C15" s="97">
        <v>2</v>
      </c>
      <c r="D15" s="97">
        <v>3</v>
      </c>
      <c r="E15" s="98">
        <v>4</v>
      </c>
      <c r="F15" s="98">
        <v>5</v>
      </c>
      <c r="G15" s="98">
        <v>6</v>
      </c>
      <c r="H15" s="99">
        <v>7</v>
      </c>
      <c r="I15" s="99">
        <v>8</v>
      </c>
      <c r="J15" s="99">
        <v>9</v>
      </c>
      <c r="K15" s="100">
        <v>10</v>
      </c>
      <c r="L15" s="100">
        <v>11</v>
      </c>
      <c r="M15" s="100">
        <v>12</v>
      </c>
      <c r="N15" s="137"/>
    </row>
    <row r="16" spans="1:21" ht="17.100000000000001" thickBot="1">
      <c r="A16" s="294"/>
      <c r="B16" s="101" t="s">
        <v>504</v>
      </c>
      <c r="C16" s="101" t="s">
        <v>505</v>
      </c>
      <c r="D16" s="101" t="s">
        <v>506</v>
      </c>
      <c r="E16" s="102" t="s">
        <v>507</v>
      </c>
      <c r="F16" s="102" t="s">
        <v>508</v>
      </c>
      <c r="G16" s="102" t="s">
        <v>509</v>
      </c>
      <c r="H16" s="103" t="s">
        <v>510</v>
      </c>
      <c r="I16" s="103" t="s">
        <v>511</v>
      </c>
      <c r="J16" s="103" t="s">
        <v>512</v>
      </c>
      <c r="K16" s="104" t="s">
        <v>513</v>
      </c>
      <c r="L16" s="104" t="s">
        <v>514</v>
      </c>
      <c r="M16" s="104" t="s">
        <v>515</v>
      </c>
      <c r="N16" s="137"/>
    </row>
    <row r="17" spans="1:14" ht="23.1" customHeight="1" thickBot="1">
      <c r="A17" s="279"/>
      <c r="B17" s="112" t="e">
        <f ca="1">IF(VLOOKUP($A$2,Table1[[Practice no.]:[ 1 C02]],19,FALSE)="N/A","",VLOOKUP(VLOOKUP($A$2,Table1[[Practice no.]:[ 1 C02]],19,FALSE),List!$A$2:$B$3,2,FALSE))</f>
        <v>#VALUE!</v>
      </c>
      <c r="C17" s="112" t="e">
        <f ca="1">IF(VLOOKUP($A$2,Table1[[Practice no.]:[2 Res]],20,FALSE)="N/A","",VLOOKUP(VLOOKUP($A$2,Table1[[Practice no.]:[2 Res]],20,FALSE),List!$A$2:$B$3,2,FALSE))</f>
        <v>#VALUE!</v>
      </c>
      <c r="D17" s="112" t="e">
        <f ca="1">IF(VLOOKUP($A$2,Table1[[Practice no.]:[3 W&amp;L]],21,FALSE)="N/A","",VLOOKUP(VLOOKUP($A$2,Table1[[Practice no.]:[3 W&amp;L]],21,FALSE),List!$A$2:$B$3,2,FALSE))</f>
        <v>#VALUE!</v>
      </c>
      <c r="E17" s="112" t="e">
        <f ca="1">IF(VLOOKUP($A$2,Table1[[Practice no.]:[4 
Pol]],22,FALSE)="N/A","",VLOOKUP(VLOOKUP($A$2,Table1[[Practice no.]:[4 
Pol]],22,FALSE),List!$A$2:$B$3,2,FALSE))</f>
        <v>#VALUE!</v>
      </c>
      <c r="F17" s="112" t="e">
        <f ca="1">IF(VLOOKUP($A$2,Table1[[Practice no.]:[5 QoL]],23,FALSE)="N/A","",VLOOKUP(VLOOKUP($A$2,Table1[[Practice no.]:[5 QoL]],23,FALSE),List!$A$2:$B$3,2,FALSE))</f>
        <v>#VALUE!</v>
      </c>
      <c r="G17" s="112" t="e">
        <f ca="1">IF(VLOOKUP($A$2,Table1[[Practice no.]:[6 
Bio]],24,FALSE)="N/A","",VLOOKUP(VLOOKUP($A$2,Table1[[Practice no.]:[6 
Bio]],24,FALSE),List!$A$2:$B$3,2,FALSE))</f>
        <v>#VALUE!</v>
      </c>
      <c r="H17" s="112" t="e">
        <f ca="1">IF(VLOOKUP($A$2,Table1[[Practice no.]:[7 
Dis]],25,FALSE)="N/A","",VLOOKUP(VLOOKUP($A$2,Table1[[Practice no.]:[7 
Dis]],25,FALSE),List!$A$2:$B$3,2,FALSE))</f>
        <v>#VALUE!</v>
      </c>
      <c r="I17" s="112" t="e">
        <f ca="1">IF(VLOOKUP($A$2,Table1[[Practice no.]:[8 
Mat]],26,FALSE)="N/A","",VLOOKUP(VLOOKUP($A$2,Table1[[Practice no.]:[8 
Mat]],26,FALSE),List!$A$2:$B$3,2,FALSE))</f>
        <v>#VALUE!</v>
      </c>
      <c r="J17" s="112" t="e">
        <f ca="1">IF(VLOOKUP($A$2,Table1[[Practice no.]:[9 
Inc]],27,FALSE)="N/A","",VLOOKUP(VLOOKUP($A$2,Table1[[Practice no.]:[9 
Inc]],27,FALSE),List!$A$2:$B$3,2,FALSE))</f>
        <v>#VALUE!</v>
      </c>
      <c r="K17" s="112" t="e">
        <f ca="1">IF(VLOOKUP($A$2,Table1[[Practice no.]:[10 Con]],28,FALSE)="N/A","",VLOOKUP(VLOOKUP($A$2,Table1[[Practice no.]:[10 Con]],28,FALSE),List!$A$2:$B$3,2,FALSE))</f>
        <v>#VALUE!</v>
      </c>
      <c r="L17" s="112" t="e">
        <f ca="1">IF(VLOOKUP($A$2,Table1[[Practice no.]:[11 Saf]],29,FALSE)="N/A","",VLOOKUP(VLOOKUP($A$2,Table1[[Practice no.]:[11 Saf]],29,FALSE),List!$A$2:$B$3,2,FALSE))</f>
        <v>#VALUE!</v>
      </c>
      <c r="M17" s="112" t="e">
        <f ca="1">IF(VLOOKUP($A$2,Table1[[Practice no.]:[12 Aff]],30,FALSE)="N/A","",VLOOKUP(VLOOKUP($A$2,Table1[[Practice no.]:[12 Aff]],30,FALSE),List!$A$2:$B$3,2,FALSE))</f>
        <v>#VALUE!</v>
      </c>
      <c r="N17" s="138"/>
    </row>
    <row r="18" spans="1:14" ht="248.1" customHeight="1">
      <c r="A18" s="278" t="s">
        <v>516</v>
      </c>
      <c r="B18" s="298" t="s">
        <v>1286</v>
      </c>
      <c r="C18" s="299"/>
      <c r="D18" s="299"/>
      <c r="E18" s="299"/>
      <c r="F18" s="299"/>
      <c r="G18" s="299"/>
      <c r="H18" s="299"/>
      <c r="I18" s="299"/>
      <c r="J18" s="299"/>
      <c r="K18" s="299"/>
      <c r="L18" s="299"/>
      <c r="M18" s="300"/>
      <c r="N18" s="133"/>
    </row>
    <row r="19" spans="1:14" ht="218.85" customHeight="1" thickBot="1">
      <c r="A19" s="279"/>
      <c r="B19" s="301"/>
      <c r="C19" s="302"/>
      <c r="D19" s="302"/>
      <c r="E19" s="302"/>
      <c r="F19" s="302"/>
      <c r="G19" s="302"/>
      <c r="H19" s="302"/>
      <c r="I19" s="302"/>
      <c r="J19" s="302"/>
      <c r="K19" s="302"/>
      <c r="L19" s="302"/>
      <c r="M19" s="303"/>
      <c r="N19" s="133"/>
    </row>
    <row r="20" spans="1:14" ht="192.75" customHeight="1">
      <c r="A20" s="304" t="s">
        <v>518</v>
      </c>
      <c r="B20" s="405"/>
      <c r="C20" s="406"/>
      <c r="D20" s="406"/>
      <c r="E20" s="406"/>
      <c r="F20" s="406"/>
      <c r="G20" s="121"/>
      <c r="H20" s="121"/>
      <c r="I20" s="121"/>
      <c r="J20" s="121"/>
      <c r="K20" s="121"/>
      <c r="L20" s="121"/>
      <c r="M20" s="124"/>
      <c r="N20" s="134"/>
    </row>
    <row r="21" spans="1:14" ht="32.1" customHeight="1">
      <c r="A21" s="338"/>
      <c r="B21" s="336" t="s">
        <v>1287</v>
      </c>
      <c r="C21" s="337"/>
      <c r="D21" s="337"/>
      <c r="E21" s="337"/>
      <c r="F21" s="337"/>
      <c r="G21" s="122"/>
      <c r="H21" s="337"/>
      <c r="I21" s="388"/>
      <c r="J21" s="388"/>
      <c r="K21" s="388"/>
      <c r="L21" s="388"/>
      <c r="M21" s="389"/>
      <c r="N21" s="127"/>
    </row>
    <row r="22" spans="1:14">
      <c r="A22" s="338"/>
      <c r="H22" s="119"/>
      <c r="J22" s="122"/>
      <c r="K22" s="116"/>
      <c r="L22" s="116"/>
      <c r="M22" s="117"/>
      <c r="N22" s="116"/>
    </row>
    <row r="23" spans="1:14">
      <c r="A23" s="338"/>
      <c r="B23" s="336"/>
      <c r="C23" s="337"/>
      <c r="D23" s="337"/>
      <c r="E23" s="337"/>
      <c r="F23" s="337"/>
      <c r="G23" s="337"/>
      <c r="H23" s="337"/>
      <c r="I23" s="337"/>
      <c r="J23" s="337"/>
      <c r="K23" s="337"/>
      <c r="L23" s="337"/>
      <c r="M23" s="123"/>
      <c r="N23" s="116"/>
    </row>
    <row r="24" spans="1:14">
      <c r="A24" s="338"/>
      <c r="B24" s="336"/>
      <c r="C24" s="337"/>
      <c r="D24" s="337"/>
      <c r="E24" s="337"/>
      <c r="F24" s="337"/>
      <c r="G24" s="119"/>
      <c r="H24" s="337"/>
      <c r="I24" s="337"/>
      <c r="J24" s="337"/>
      <c r="K24" s="337"/>
      <c r="L24" s="337"/>
      <c r="M24" s="343"/>
      <c r="N24" s="116"/>
    </row>
    <row r="25" spans="1:14" ht="14.1" thickBot="1">
      <c r="A25" s="305"/>
      <c r="B25" s="339"/>
      <c r="C25" s="340"/>
      <c r="D25" s="340"/>
      <c r="E25" s="340"/>
      <c r="F25" s="340"/>
      <c r="G25" s="340"/>
      <c r="H25" s="340"/>
      <c r="I25" s="340"/>
      <c r="J25" s="340"/>
      <c r="K25" s="340"/>
      <c r="L25" s="340"/>
      <c r="M25" s="176"/>
      <c r="N25" s="119"/>
    </row>
    <row r="26" spans="1:14" ht="8.85" customHeight="1" thickBot="1">
      <c r="A26" s="278" t="s">
        <v>57</v>
      </c>
      <c r="B26" s="295"/>
      <c r="C26" s="296"/>
      <c r="D26" s="296"/>
      <c r="E26" s="296"/>
      <c r="F26" s="296"/>
      <c r="G26" s="296"/>
      <c r="H26" s="296"/>
      <c r="I26" s="296"/>
      <c r="J26" s="296"/>
      <c r="K26" s="296"/>
      <c r="L26" s="296"/>
      <c r="M26" s="297"/>
      <c r="N26" s="125"/>
    </row>
    <row r="27" spans="1:14" ht="32.1" customHeight="1" thickBot="1">
      <c r="A27" s="294"/>
      <c r="C27" s="286" t="s">
        <v>42</v>
      </c>
      <c r="D27" s="287"/>
      <c r="E27" s="105" t="e">
        <f ca="1">IF(VLOOKUP($A$2,Table1[[Practice no.]:[1]],31,FALSE)="N/A","",VLOOKUP($A$2,Table1[[Practice no.]:[1]],31,FALSE))</f>
        <v>#VALUE!</v>
      </c>
      <c r="F27" s="286" t="s">
        <v>520</v>
      </c>
      <c r="G27" s="287"/>
      <c r="H27" s="105" t="e">
        <f ca="1">IF(VLOOKUP($A$2,Table1[[Practice no.]:[7]],37,FALSE)="N/A","",VLOOKUP($A$2,Table1[[Practice no.]:[7]],37,FALSE))</f>
        <v>#VALUE!</v>
      </c>
      <c r="M27" s="107"/>
    </row>
    <row r="28" spans="1:14" ht="32.1" customHeight="1" thickBot="1">
      <c r="A28" s="294"/>
      <c r="C28" s="286" t="s">
        <v>44</v>
      </c>
      <c r="D28" s="287"/>
      <c r="E28" s="105" t="e">
        <f ca="1">IF(VLOOKUP($A$2,Table1[[Practice no.]:[2]],32,FALSE)="N/A","",VLOOKUP($A$2,Table1[[Practice no.]:[2]],32,FALSE))</f>
        <v>#VALUE!</v>
      </c>
      <c r="F28" s="286" t="s">
        <v>45</v>
      </c>
      <c r="G28" s="287"/>
      <c r="H28" s="105" t="e">
        <f ca="1">IF(VLOOKUP($A$2,Table1[[Practice no.]:[8]],38,FALSE)="N/A","",VLOOKUP($A$2,Table1[[Practice no.]:[8]],38,FALSE))</f>
        <v>#VALUE!</v>
      </c>
      <c r="M28" s="107"/>
    </row>
    <row r="29" spans="1:14" ht="32.1" customHeight="1" thickBot="1">
      <c r="A29" s="294"/>
      <c r="C29" s="286" t="s">
        <v>46</v>
      </c>
      <c r="D29" s="287"/>
      <c r="E29" s="105" t="e">
        <f ca="1">IF(VLOOKUP($A$2,Table1[[Practice no.]:[3]],33,FALSE)="N/A","",VLOOKUP($A$2,Table1[[Practice no.]:[3]],33,FALSE))</f>
        <v>#VALUE!</v>
      </c>
      <c r="F29" s="286" t="s">
        <v>47</v>
      </c>
      <c r="G29" s="287"/>
      <c r="H29" s="105" t="e">
        <f ca="1">IF(VLOOKUP($A$2,Table1[[Practice no.]:[9]],39,FALSE)="N/A","",VLOOKUP($A$2,Table1[[Practice no.]:[9]],39,FALSE))</f>
        <v>#VALUE!</v>
      </c>
      <c r="M29" s="107"/>
    </row>
    <row r="30" spans="1:14" ht="32.1" customHeight="1" thickBot="1">
      <c r="A30" s="294"/>
      <c r="C30" s="286" t="s">
        <v>48</v>
      </c>
      <c r="D30" s="287"/>
      <c r="E30" s="105" t="e">
        <f ca="1">IF(VLOOKUP($A$2,Table1[[Practice no.]:[4]],34,FALSE)="N/A","",VLOOKUP($A$2,Table1[[Practice no.]:[4]],34,FALSE))</f>
        <v>#VALUE!</v>
      </c>
      <c r="F30" s="286" t="s">
        <v>49</v>
      </c>
      <c r="G30" s="287"/>
      <c r="H30" s="105" t="e">
        <f ca="1">IF(VLOOKUP($A$2,Table1[[Practice no.]:[10]],40,FALSE)="N/A","",VLOOKUP($A$2,Table1[[Practice no.]:[10]],40,FALSE))</f>
        <v>#VALUE!</v>
      </c>
      <c r="M30" s="107"/>
    </row>
    <row r="31" spans="1:14" ht="32.1" customHeight="1" thickBot="1">
      <c r="A31" s="294"/>
      <c r="C31" s="286" t="s">
        <v>50</v>
      </c>
      <c r="D31" s="287"/>
      <c r="E31" s="105" t="e">
        <f ca="1">IF(VLOOKUP($A$2,Table1[[Practice no.]:[5]],35,FALSE)="N/A","",VLOOKUP($A$2,Table1[[Practice no.]:[5]],35,FALSE))</f>
        <v>#VALUE!</v>
      </c>
      <c r="F31" s="286" t="s">
        <v>51</v>
      </c>
      <c r="G31" s="287"/>
      <c r="H31" s="105" t="e">
        <f ca="1">IF(VLOOKUP($A$2,Table1[[Practice no.]:[11]],41,FALSE)="N/A","",VLOOKUP($A$2,Table1[[Practice no.]:[11]],41,FALSE))</f>
        <v>#VALUE!</v>
      </c>
      <c r="M31" s="107"/>
    </row>
    <row r="32" spans="1:14" ht="32.1" customHeight="1" thickBot="1">
      <c r="A32" s="294"/>
      <c r="C32" s="286" t="s">
        <v>52</v>
      </c>
      <c r="D32" s="287"/>
      <c r="E32" s="105" t="e">
        <f ca="1">IF(VLOOKUP($A$2,Table1[[Practice no.]:[6]],36,FALSE)="N/A","",VLOOKUP($A$2,Table1[[Practice no.]:[6]],36,FALSE))</f>
        <v>#VALUE!</v>
      </c>
      <c r="F32" s="286" t="s">
        <v>53</v>
      </c>
      <c r="G32" s="287"/>
      <c r="H32" s="105" t="e">
        <f ca="1">IF(VLOOKUP($A$2,Table1[[Practice no.]:[12]],42,FALSE)="N/A","",VLOOKUP($A$2,Table1[[Practice no.]:[12]],42,FALSE))</f>
        <v>#VALUE!</v>
      </c>
      <c r="M32" s="107"/>
    </row>
    <row r="33" spans="1:14" ht="14.1" thickBot="1">
      <c r="A33" s="279"/>
      <c r="B33" s="288"/>
      <c r="C33" s="289"/>
      <c r="D33" s="289"/>
      <c r="E33" s="289"/>
      <c r="F33" s="289"/>
      <c r="G33" s="289"/>
      <c r="H33" s="289"/>
      <c r="I33" s="289"/>
      <c r="J33" s="289"/>
      <c r="K33" s="289"/>
      <c r="L33" s="289"/>
      <c r="M33" s="290"/>
      <c r="N33" s="125"/>
    </row>
    <row r="34" spans="1:14" ht="252.75" customHeight="1" thickBot="1">
      <c r="A34" s="92" t="s">
        <v>521</v>
      </c>
      <c r="B34" s="291" t="s">
        <v>1288</v>
      </c>
      <c r="C34" s="292"/>
      <c r="D34" s="292"/>
      <c r="E34" s="292"/>
      <c r="F34" s="292"/>
      <c r="G34" s="292"/>
      <c r="H34" s="292"/>
      <c r="I34" s="292"/>
      <c r="J34" s="292"/>
      <c r="K34" s="292"/>
      <c r="L34" s="292"/>
      <c r="M34" s="293"/>
      <c r="N34" s="122"/>
    </row>
    <row r="35" spans="1:14" ht="80.849999999999994" customHeight="1">
      <c r="A35" s="278" t="s">
        <v>523</v>
      </c>
      <c r="B35" s="394" t="s">
        <v>1289</v>
      </c>
      <c r="C35" s="362"/>
      <c r="D35" s="362"/>
      <c r="E35" s="362"/>
      <c r="F35" s="362"/>
      <c r="G35" s="362"/>
      <c r="H35" s="362"/>
      <c r="I35" s="362"/>
      <c r="J35" s="362"/>
      <c r="K35" s="362"/>
      <c r="L35" s="362"/>
      <c r="M35" s="363"/>
      <c r="N35" s="133"/>
    </row>
    <row r="36" spans="1:14" ht="224.85" customHeight="1" thickBot="1">
      <c r="A36" s="279"/>
      <c r="B36" s="364"/>
      <c r="C36" s="365"/>
      <c r="D36" s="365"/>
      <c r="E36" s="365"/>
      <c r="F36" s="365"/>
      <c r="G36" s="365"/>
      <c r="H36" s="365"/>
      <c r="I36" s="365"/>
      <c r="J36" s="365"/>
      <c r="K36" s="365"/>
      <c r="L36" s="365"/>
      <c r="M36" s="366"/>
      <c r="N36" s="133"/>
    </row>
  </sheetData>
  <sheetProtection sheet="1" objects="1" scenarios="1"/>
  <mergeCells count="51">
    <mergeCell ref="B2:M2"/>
    <mergeCell ref="O2:Q2"/>
    <mergeCell ref="S2:U2"/>
    <mergeCell ref="B3:M3"/>
    <mergeCell ref="A4:A14"/>
    <mergeCell ref="B4:M4"/>
    <mergeCell ref="C5:D6"/>
    <mergeCell ref="C7:D8"/>
    <mergeCell ref="F7:G7"/>
    <mergeCell ref="F8:G8"/>
    <mergeCell ref="C9:D10"/>
    <mergeCell ref="G9:H9"/>
    <mergeCell ref="G10:H10"/>
    <mergeCell ref="C11:D12"/>
    <mergeCell ref="F11:G11"/>
    <mergeCell ref="H11:I11"/>
    <mergeCell ref="F12:G12"/>
    <mergeCell ref="H12:I12"/>
    <mergeCell ref="A20:A25"/>
    <mergeCell ref="B20:F20"/>
    <mergeCell ref="B21:F21"/>
    <mergeCell ref="H21:M21"/>
    <mergeCell ref="B23:G23"/>
    <mergeCell ref="B13:M13"/>
    <mergeCell ref="B14:M14"/>
    <mergeCell ref="A15:A17"/>
    <mergeCell ref="A18:A19"/>
    <mergeCell ref="B18:M19"/>
    <mergeCell ref="H23:L23"/>
    <mergeCell ref="B24:F24"/>
    <mergeCell ref="H24:M24"/>
    <mergeCell ref="B25:G25"/>
    <mergeCell ref="H25:L25"/>
    <mergeCell ref="C32:D32"/>
    <mergeCell ref="F32:G32"/>
    <mergeCell ref="C30:D30"/>
    <mergeCell ref="F30:G30"/>
    <mergeCell ref="B33:M33"/>
    <mergeCell ref="B34:M34"/>
    <mergeCell ref="A35:A36"/>
    <mergeCell ref="B35:M36"/>
    <mergeCell ref="A26:A33"/>
    <mergeCell ref="C31:D31"/>
    <mergeCell ref="F31:G31"/>
    <mergeCell ref="B26:M26"/>
    <mergeCell ref="C27:D27"/>
    <mergeCell ref="F27:G27"/>
    <mergeCell ref="C28:D28"/>
    <mergeCell ref="F28:G28"/>
    <mergeCell ref="C29:D29"/>
    <mergeCell ref="F29:G29"/>
  </mergeCells>
  <pageMargins left="0.7" right="0.7" top="0.75" bottom="0.75" header="0.3" footer="0.3"/>
  <headerFooter>
    <oddFooter>&amp;C_x000D_&amp;1#&amp;"Calibri"&amp;8&amp;K000000 INTERNAL. This information is accessible to ADB Management and staff. It may be shared outside ADB with appropriate permission.</oddFooter>
  </headerFooter>
  <drawing r:id="rId1"/>
</worksheet>
</file>

<file path=xl/worksheets/sheet1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18E8E5C-8246-4BA5-A58C-447BA25E1F33}">
  <sheetPr codeName="Sheet146"/>
  <dimension ref="A1:U36"/>
  <sheetViews>
    <sheetView zoomScale="55" zoomScaleNormal="55" workbookViewId="0">
      <pane ySplit="2" topLeftCell="A19" activePane="bottomLeft" state="frozen"/>
      <selection pane="bottomLeft" activeCell="A2" sqref="A2"/>
      <selection activeCell="A2" sqref="A2"/>
    </sheetView>
  </sheetViews>
  <sheetFormatPr defaultColWidth="8.85546875" defaultRowHeight="12.95"/>
  <cols>
    <col min="1" max="1" width="15.28515625" style="106" customWidth="1"/>
    <col min="2" max="13" width="11.85546875" style="106" customWidth="1"/>
    <col min="14" max="14" width="5.140625" style="106" customWidth="1"/>
    <col min="15" max="16" width="8.85546875" style="106"/>
    <col min="17" max="17" width="8.85546875" style="106" customWidth="1"/>
    <col min="18" max="18" width="2.28515625" style="106" customWidth="1"/>
    <col min="19" max="16384" width="8.85546875" style="106"/>
  </cols>
  <sheetData>
    <row r="1" spans="1:21" ht="14.1" thickBot="1"/>
    <row r="2" spans="1:21" ht="32.1" customHeight="1" thickBot="1">
      <c r="A2" s="89" t="e" cm="1">
        <f t="array" aca="1" ref="A2" ca="1">MID(CELL("filename",A2),FIND("]",CELL("filename",A2))+1,255)</f>
        <v>#VALUE!</v>
      </c>
      <c r="B2" s="318" t="e">
        <f ca="1">IF(VLOOKUP(A2,'Raw Data'!C6:D154,2,FALSE)="","",VLOOKUP(A2,'Raw Data'!C6:D154,2,FALSE))</f>
        <v>#VALUE!</v>
      </c>
      <c r="C2" s="319"/>
      <c r="D2" s="319"/>
      <c r="E2" s="319"/>
      <c r="F2" s="319"/>
      <c r="G2" s="319"/>
      <c r="H2" s="319"/>
      <c r="I2" s="319"/>
      <c r="J2" s="319"/>
      <c r="K2" s="319"/>
      <c r="L2" s="319"/>
      <c r="M2" s="320"/>
      <c r="N2" s="136"/>
      <c r="O2" s="386" t="str">
        <f>HYPERLINK("#'National level'!A15","Back to National level sheet")</f>
        <v>Back to National level sheet</v>
      </c>
      <c r="P2" s="321"/>
      <c r="Q2" s="321"/>
      <c r="S2" s="387" t="str">
        <f>HYPERLINK("#'Project level'!A21","Back to Project level sheet")</f>
        <v>Back to Project level sheet</v>
      </c>
      <c r="T2" s="387"/>
      <c r="U2" s="387"/>
    </row>
    <row r="3" spans="1:21" ht="218.85" customHeight="1" thickBot="1">
      <c r="A3" s="90" t="s">
        <v>500</v>
      </c>
      <c r="B3" s="323" t="s">
        <v>1290</v>
      </c>
      <c r="C3" s="324"/>
      <c r="D3" s="324"/>
      <c r="E3" s="324"/>
      <c r="F3" s="324"/>
      <c r="G3" s="324"/>
      <c r="H3" s="324"/>
      <c r="I3" s="324"/>
      <c r="J3" s="324"/>
      <c r="K3" s="324"/>
      <c r="L3" s="324"/>
      <c r="M3" s="325"/>
      <c r="N3" s="122"/>
    </row>
    <row r="4" spans="1:21" ht="14.1" thickBot="1">
      <c r="A4" s="278" t="s">
        <v>502</v>
      </c>
      <c r="B4" s="295"/>
      <c r="C4" s="296"/>
      <c r="D4" s="296"/>
      <c r="E4" s="296"/>
      <c r="F4" s="296"/>
      <c r="G4" s="296"/>
      <c r="H4" s="296"/>
      <c r="I4" s="296"/>
      <c r="J4" s="296"/>
      <c r="K4" s="296"/>
      <c r="L4" s="296"/>
      <c r="M4" s="297"/>
      <c r="N4" s="125"/>
    </row>
    <row r="5" spans="1:21" ht="26.85" customHeight="1" thickBot="1">
      <c r="A5" s="294"/>
      <c r="C5" s="326" t="s">
        <v>77</v>
      </c>
      <c r="D5" s="327"/>
      <c r="E5" s="93" t="s">
        <v>78</v>
      </c>
      <c r="F5" s="93" t="s">
        <v>79</v>
      </c>
      <c r="G5" s="93" t="s">
        <v>80</v>
      </c>
      <c r="H5" s="93" t="s">
        <v>81</v>
      </c>
      <c r="I5" s="93" t="s">
        <v>82</v>
      </c>
      <c r="M5" s="107"/>
    </row>
    <row r="6" spans="1:21" ht="15" thickBot="1">
      <c r="A6" s="294"/>
      <c r="C6" s="328"/>
      <c r="D6" s="329"/>
      <c r="E6" s="94" t="e">
        <f ca="1">IF(VLOOKUP($A$2,Table1[[Practice no.]:[Mt]],3,FALSE)="N/A","",VLOOKUP($A$2,Table1[[Practice no.]:[Mt]],3,FALSE))</f>
        <v>#VALUE!</v>
      </c>
      <c r="F6" s="94" t="e">
        <f ca="1">IF(VLOOKUP($A$2,Table1[[Practice no.]:[F]],4,FALSE)="N/A","",VLOOKUP($A$2,Table1[[Practice no.]:[F]],4,FALSE))</f>
        <v>#VALUE!</v>
      </c>
      <c r="G6" s="94" t="e">
        <f ca="1">IF(VLOOKUP($A$2,Table1[[Practice no.]:[A]],5,FALSE)="N/A","",VLOOKUP($A$2,Table1[[Practice no.]:[A]],5,FALSE))</f>
        <v>#VALUE!</v>
      </c>
      <c r="H6" s="94" t="e">
        <f ca="1">IF(VLOOKUP($A$2,Table1[[Practice no.]:[T]],6,FALSE)="N/A","",VLOOKUP($A$2,Table1[[Practice no.]:[T]],6,FALSE))</f>
        <v>#VALUE!</v>
      </c>
      <c r="I6" s="94" t="e">
        <f ca="1">IF(VLOOKUP($A$2,Table1[[Practice no.]:[PI]],7,FALSE)="N/A","",VLOOKUP($A$2,Table1[[Practice no.]:[PI]],7,FALSE))</f>
        <v>#VALUE!</v>
      </c>
      <c r="M6" s="107"/>
    </row>
    <row r="7" spans="1:21" ht="26.85" customHeight="1" thickBot="1">
      <c r="A7" s="294"/>
      <c r="C7" s="326" t="s">
        <v>83</v>
      </c>
      <c r="D7" s="327"/>
      <c r="E7" s="95" t="s">
        <v>84</v>
      </c>
      <c r="F7" s="330" t="s">
        <v>85</v>
      </c>
      <c r="G7" s="331"/>
      <c r="H7" s="95" t="s">
        <v>86</v>
      </c>
      <c r="I7" s="95" t="s">
        <v>87</v>
      </c>
      <c r="M7" s="107"/>
    </row>
    <row r="8" spans="1:21" ht="15" thickBot="1">
      <c r="A8" s="294"/>
      <c r="C8" s="328"/>
      <c r="D8" s="329"/>
      <c r="E8" s="94" t="e">
        <f ca="1">IF(VLOOKUP($A$2,Table1[[Practice no.]:[LR]],8,FALSE)="N/A","",VLOOKUP(A$2,Table1[[Practice no.]:[LR]],8,FALSE))</f>
        <v>#VALUE!</v>
      </c>
      <c r="F8" s="311" t="e">
        <f ca="1">IF(VLOOKUP($A$2,Table1[[Practice no.]:[PH]],9,FALSE)="N/A","",VLOOKUP($A$2,Table1[[Practice no.]:[PH]],9,FALSE))</f>
        <v>#VALUE!</v>
      </c>
      <c r="G8" s="312"/>
      <c r="H8" s="94" t="e">
        <f ca="1">IF(VLOOKUP($A$2,Table1[[Practice no.]:[EH]],10,FALSE)="N/A","",VLOOKUP($A$2,Table1[[Practice no.]:[EH]],10,FALSE))</f>
        <v>#VALUE!</v>
      </c>
      <c r="I8" s="94" t="e">
        <f ca="1">IF(VLOOKUP($A$2,Table1[[Practice no.]:[UR]],11,FALSE)="N/A","",VLOOKUP($A$2,Table1[[Practice no.]:[UR]],11,FALSE))</f>
        <v>#VALUE!</v>
      </c>
      <c r="M8" s="107"/>
    </row>
    <row r="9" spans="1:21" ht="26.85" customHeight="1" thickBot="1">
      <c r="A9" s="294"/>
      <c r="C9" s="332" t="s">
        <v>88</v>
      </c>
      <c r="D9" s="333"/>
      <c r="E9" s="95" t="s">
        <v>89</v>
      </c>
      <c r="F9" s="95" t="s">
        <v>90</v>
      </c>
      <c r="G9" s="330" t="s">
        <v>91</v>
      </c>
      <c r="H9" s="331"/>
      <c r="I9" s="95" t="s">
        <v>92</v>
      </c>
      <c r="M9" s="107"/>
    </row>
    <row r="10" spans="1:21" ht="15" thickBot="1">
      <c r="A10" s="294"/>
      <c r="C10" s="334"/>
      <c r="D10" s="335"/>
      <c r="E10" s="94" t="e">
        <f ca="1">IF(VLOOKUP($A$2,Table1[[Practice no.]:[P]],12,FALSE)="N/A","",VLOOKUP($A$2,Table1[[Practice no.]:[P]],12,FALSE))</f>
        <v>#VALUE!</v>
      </c>
      <c r="F10" s="94" t="e">
        <f ca="1">IF(VLOOKUP($A$2,Table1[[Practice no.]:[D]],13,FALSE)="N/A","",VLOOKUP($A$2,Table1[[Practice no.]:[D]],13,FALSE))</f>
        <v>#VALUE!</v>
      </c>
      <c r="G10" s="313" t="e">
        <f ca="1">IF(VLOOKUP($A$2,Table1[[Practice no.]:[C]],14,FALSE)="N/A","",VLOOKUP($A$2,Table1[[Practice no.]:[C]],14,FALSE))</f>
        <v>#VALUE!</v>
      </c>
      <c r="H10" s="314"/>
      <c r="I10" s="96" t="e">
        <f ca="1">IF(VLOOKUP($A$2,Table1[[Practice no.]:[M]],15,FALSE)="N/A","",VLOOKUP($A$2,Table1[[Practice no.]:[M]],15,FALSE))</f>
        <v>#VALUE!</v>
      </c>
      <c r="M10" s="107"/>
    </row>
    <row r="11" spans="1:21" ht="14.1" customHeight="1" thickBot="1">
      <c r="A11" s="294"/>
      <c r="C11" s="332" t="s">
        <v>93</v>
      </c>
      <c r="D11" s="333"/>
      <c r="E11" s="95" t="s">
        <v>94</v>
      </c>
      <c r="F11" s="330" t="s">
        <v>95</v>
      </c>
      <c r="G11" s="331"/>
      <c r="H11" s="330" t="s">
        <v>96</v>
      </c>
      <c r="I11" s="331"/>
      <c r="M11" s="107"/>
    </row>
    <row r="12" spans="1:21" ht="15" thickBot="1">
      <c r="A12" s="294"/>
      <c r="C12" s="334"/>
      <c r="D12" s="335"/>
      <c r="E12" s="94" t="e">
        <f ca="1">IF(VLOOKUP($A$2,Table1[[Practice no.]:[In]],16,FALSE)="N/A","",VLOOKUP($A$2,Table1[[Practice no.]:[In]],16,FALSE))</f>
        <v>#VALUE!</v>
      </c>
      <c r="F12" s="311" t="e">
        <f ca="1">IF(VLOOKUP($A$2,Table1[[Practice no.]:[Pr]],17,FALSE)="N/A","",VLOOKUP($A$2,Table1[[Practice no.]:[Pr]],17,FALSE))</f>
        <v>#VALUE!</v>
      </c>
      <c r="G12" s="312"/>
      <c r="H12" s="313" t="e">
        <f ca="1">IF(VLOOKUP($A$2,Table1[[Practice no.]:[Tr]],18,FALSE)="N/A","",VLOOKUP($A$2,Table1[[Practice no.]:[Tr]],18,FALSE))</f>
        <v>#VALUE!</v>
      </c>
      <c r="I12" s="314"/>
      <c r="M12" s="107"/>
    </row>
    <row r="13" spans="1:21">
      <c r="A13" s="294"/>
      <c r="B13" s="315"/>
      <c r="C13" s="316"/>
      <c r="D13" s="316"/>
      <c r="E13" s="316"/>
      <c r="F13" s="316"/>
      <c r="G13" s="316"/>
      <c r="H13" s="316"/>
      <c r="I13" s="316"/>
      <c r="J13" s="316"/>
      <c r="K13" s="316"/>
      <c r="L13" s="316"/>
      <c r="M13" s="317"/>
      <c r="N13" s="125"/>
    </row>
    <row r="14" spans="1:21" ht="14.1" thickBot="1">
      <c r="A14" s="279"/>
      <c r="B14" s="288"/>
      <c r="C14" s="289"/>
      <c r="D14" s="289"/>
      <c r="E14" s="289"/>
      <c r="F14" s="289"/>
      <c r="G14" s="289"/>
      <c r="H14" s="289"/>
      <c r="I14" s="289"/>
      <c r="J14" s="289"/>
      <c r="K14" s="289"/>
      <c r="L14" s="289"/>
      <c r="M14" s="290"/>
      <c r="N14" s="125"/>
    </row>
    <row r="15" spans="1:21">
      <c r="A15" s="278" t="s">
        <v>503</v>
      </c>
      <c r="B15" s="97">
        <v>1</v>
      </c>
      <c r="C15" s="97">
        <v>2</v>
      </c>
      <c r="D15" s="97">
        <v>3</v>
      </c>
      <c r="E15" s="98">
        <v>4</v>
      </c>
      <c r="F15" s="98">
        <v>5</v>
      </c>
      <c r="G15" s="98">
        <v>6</v>
      </c>
      <c r="H15" s="99">
        <v>7</v>
      </c>
      <c r="I15" s="99">
        <v>8</v>
      </c>
      <c r="J15" s="99">
        <v>9</v>
      </c>
      <c r="K15" s="100">
        <v>10</v>
      </c>
      <c r="L15" s="100">
        <v>11</v>
      </c>
      <c r="M15" s="100">
        <v>12</v>
      </c>
      <c r="N15" s="137"/>
    </row>
    <row r="16" spans="1:21" ht="17.100000000000001" thickBot="1">
      <c r="A16" s="294"/>
      <c r="B16" s="101" t="s">
        <v>504</v>
      </c>
      <c r="C16" s="101" t="s">
        <v>505</v>
      </c>
      <c r="D16" s="101" t="s">
        <v>506</v>
      </c>
      <c r="E16" s="102" t="s">
        <v>507</v>
      </c>
      <c r="F16" s="102" t="s">
        <v>508</v>
      </c>
      <c r="G16" s="102" t="s">
        <v>509</v>
      </c>
      <c r="H16" s="103" t="s">
        <v>510</v>
      </c>
      <c r="I16" s="103" t="s">
        <v>511</v>
      </c>
      <c r="J16" s="103" t="s">
        <v>512</v>
      </c>
      <c r="K16" s="104" t="s">
        <v>513</v>
      </c>
      <c r="L16" s="104" t="s">
        <v>514</v>
      </c>
      <c r="M16" s="104" t="s">
        <v>515</v>
      </c>
      <c r="N16" s="137"/>
    </row>
    <row r="17" spans="1:14" ht="23.1" customHeight="1" thickBot="1">
      <c r="A17" s="279"/>
      <c r="B17" s="112" t="e">
        <f ca="1">IF(VLOOKUP($A$2,Table1[[Practice no.]:[ 1 C02]],19,FALSE)="N/A","",VLOOKUP(VLOOKUP($A$2,Table1[[Practice no.]:[ 1 C02]],19,FALSE),List!$A$2:$B$3,2,FALSE))</f>
        <v>#VALUE!</v>
      </c>
      <c r="C17" s="112" t="e">
        <f ca="1">IF(VLOOKUP($A$2,Table1[[Practice no.]:[2 Res]],20,FALSE)="N/A","",VLOOKUP(VLOOKUP($A$2,Table1[[Practice no.]:[2 Res]],20,FALSE),List!$A$2:$B$3,2,FALSE))</f>
        <v>#VALUE!</v>
      </c>
      <c r="D17" s="112" t="e">
        <f ca="1">IF(VLOOKUP($A$2,Table1[[Practice no.]:[3 W&amp;L]],21,FALSE)="N/A","",VLOOKUP(VLOOKUP($A$2,Table1[[Practice no.]:[3 W&amp;L]],21,FALSE),List!$A$2:$B$3,2,FALSE))</f>
        <v>#VALUE!</v>
      </c>
      <c r="E17" s="112" t="e">
        <f ca="1">IF(VLOOKUP($A$2,Table1[[Practice no.]:[4 
Pol]],22,FALSE)="N/A","",VLOOKUP(VLOOKUP($A$2,Table1[[Practice no.]:[4 
Pol]],22,FALSE),List!$A$2:$B$3,2,FALSE))</f>
        <v>#VALUE!</v>
      </c>
      <c r="F17" s="112" t="e">
        <f ca="1">IF(VLOOKUP($A$2,Table1[[Practice no.]:[5 QoL]],23,FALSE)="N/A","",VLOOKUP(VLOOKUP($A$2,Table1[[Practice no.]:[5 QoL]],23,FALSE),List!$A$2:$B$3,2,FALSE))</f>
        <v>#VALUE!</v>
      </c>
      <c r="G17" s="112" t="e">
        <f ca="1">IF(VLOOKUP($A$2,Table1[[Practice no.]:[6 
Bio]],24,FALSE)="N/A","",VLOOKUP(VLOOKUP($A$2,Table1[[Practice no.]:[6 
Bio]],24,FALSE),List!$A$2:$B$3,2,FALSE))</f>
        <v>#VALUE!</v>
      </c>
      <c r="H17" s="112" t="e">
        <f ca="1">IF(VLOOKUP($A$2,Table1[[Practice no.]:[7 
Dis]],25,FALSE)="N/A","",VLOOKUP(VLOOKUP($A$2,Table1[[Practice no.]:[7 
Dis]],25,FALSE),List!$A$2:$B$3,2,FALSE))</f>
        <v>#VALUE!</v>
      </c>
      <c r="I17" s="112" t="e">
        <f ca="1">IF(VLOOKUP($A$2,Table1[[Practice no.]:[8 
Mat]],26,FALSE)="N/A","",VLOOKUP(VLOOKUP($A$2,Table1[[Practice no.]:[8 
Mat]],26,FALSE),List!$A$2:$B$3,2,FALSE))</f>
        <v>#VALUE!</v>
      </c>
      <c r="J17" s="112" t="e">
        <f ca="1">IF(VLOOKUP($A$2,Table1[[Practice no.]:[9 
Inc]],27,FALSE)="N/A","",VLOOKUP(VLOOKUP($A$2,Table1[[Practice no.]:[9 
Inc]],27,FALSE),List!$A$2:$B$3,2,FALSE))</f>
        <v>#VALUE!</v>
      </c>
      <c r="K17" s="112" t="e">
        <f ca="1">IF(VLOOKUP($A$2,Table1[[Practice no.]:[10 Con]],28,FALSE)="N/A","",VLOOKUP(VLOOKUP($A$2,Table1[[Practice no.]:[10 Con]],28,FALSE),List!$A$2:$B$3,2,FALSE))</f>
        <v>#VALUE!</v>
      </c>
      <c r="L17" s="112" t="e">
        <f ca="1">IF(VLOOKUP($A$2,Table1[[Practice no.]:[11 Saf]],29,FALSE)="N/A","",VLOOKUP(VLOOKUP($A$2,Table1[[Practice no.]:[11 Saf]],29,FALSE),List!$A$2:$B$3,2,FALSE))</f>
        <v>#VALUE!</v>
      </c>
      <c r="M17" s="112" t="e">
        <f ca="1">IF(VLOOKUP($A$2,Table1[[Practice no.]:[12 Aff]],30,FALSE)="N/A","",VLOOKUP(VLOOKUP($A$2,Table1[[Practice no.]:[12 Aff]],30,FALSE),List!$A$2:$B$3,2,FALSE))</f>
        <v>#VALUE!</v>
      </c>
      <c r="N17" s="138"/>
    </row>
    <row r="18" spans="1:14" ht="248.1" customHeight="1">
      <c r="A18" s="278" t="s">
        <v>516</v>
      </c>
      <c r="B18" s="298" t="s">
        <v>1291</v>
      </c>
      <c r="C18" s="299"/>
      <c r="D18" s="299"/>
      <c r="E18" s="299"/>
      <c r="F18" s="299"/>
      <c r="G18" s="299"/>
      <c r="H18" s="299"/>
      <c r="I18" s="299"/>
      <c r="J18" s="299"/>
      <c r="K18" s="299"/>
      <c r="L18" s="299"/>
      <c r="M18" s="300"/>
      <c r="N18" s="133"/>
    </row>
    <row r="19" spans="1:14" ht="218.85" customHeight="1" thickBot="1">
      <c r="A19" s="279"/>
      <c r="B19" s="301"/>
      <c r="C19" s="302"/>
      <c r="D19" s="302"/>
      <c r="E19" s="302"/>
      <c r="F19" s="302"/>
      <c r="G19" s="302"/>
      <c r="H19" s="302"/>
      <c r="I19" s="302"/>
      <c r="J19" s="302"/>
      <c r="K19" s="302"/>
      <c r="L19" s="302"/>
      <c r="M19" s="303"/>
      <c r="N19" s="133"/>
    </row>
    <row r="20" spans="1:14" ht="65.099999999999994" customHeight="1">
      <c r="A20" s="304" t="s">
        <v>518</v>
      </c>
      <c r="B20" s="405"/>
      <c r="C20" s="406"/>
      <c r="D20" s="406"/>
      <c r="E20" s="406"/>
      <c r="F20" s="406"/>
      <c r="G20" s="121"/>
      <c r="H20" s="121"/>
      <c r="I20" s="121"/>
      <c r="J20" s="121"/>
      <c r="K20" s="121"/>
      <c r="L20" s="121"/>
      <c r="M20" s="124"/>
      <c r="N20" s="134"/>
    </row>
    <row r="21" spans="1:14" ht="32.1" customHeight="1">
      <c r="A21" s="338"/>
      <c r="B21" s="336"/>
      <c r="C21" s="337"/>
      <c r="D21" s="337"/>
      <c r="E21" s="337"/>
      <c r="F21" s="337"/>
      <c r="G21" s="122"/>
      <c r="H21" s="337"/>
      <c r="I21" s="388"/>
      <c r="J21" s="388"/>
      <c r="K21" s="388"/>
      <c r="L21" s="388"/>
      <c r="M21" s="389"/>
      <c r="N21" s="127"/>
    </row>
    <row r="22" spans="1:14">
      <c r="A22" s="338"/>
      <c r="H22" s="119"/>
      <c r="J22" s="122"/>
      <c r="K22" s="116"/>
      <c r="L22" s="116"/>
      <c r="M22" s="117"/>
      <c r="N22" s="116"/>
    </row>
    <row r="23" spans="1:14">
      <c r="A23" s="338"/>
      <c r="B23" s="336"/>
      <c r="C23" s="337"/>
      <c r="D23" s="337"/>
      <c r="E23" s="337"/>
      <c r="F23" s="337"/>
      <c r="G23" s="337"/>
      <c r="H23" s="337"/>
      <c r="I23" s="337"/>
      <c r="J23" s="337"/>
      <c r="K23" s="337"/>
      <c r="L23" s="337"/>
      <c r="M23" s="123"/>
      <c r="N23" s="116"/>
    </row>
    <row r="24" spans="1:14">
      <c r="A24" s="338"/>
      <c r="B24" s="336"/>
      <c r="C24" s="337"/>
      <c r="D24" s="337"/>
      <c r="E24" s="337"/>
      <c r="F24" s="337"/>
      <c r="G24" s="119"/>
      <c r="H24" s="337"/>
      <c r="I24" s="337"/>
      <c r="J24" s="337"/>
      <c r="K24" s="337"/>
      <c r="L24" s="337"/>
      <c r="M24" s="343"/>
      <c r="N24" s="116"/>
    </row>
    <row r="25" spans="1:14" ht="14.1" thickBot="1">
      <c r="A25" s="305"/>
      <c r="B25" s="339"/>
      <c r="C25" s="340"/>
      <c r="D25" s="340"/>
      <c r="E25" s="340"/>
      <c r="F25" s="340"/>
      <c r="G25" s="340"/>
      <c r="H25" s="340"/>
      <c r="I25" s="340"/>
      <c r="J25" s="340"/>
      <c r="K25" s="340"/>
      <c r="L25" s="340"/>
      <c r="M25" s="176"/>
      <c r="N25" s="119"/>
    </row>
    <row r="26" spans="1:14" ht="8.85" customHeight="1" thickBot="1">
      <c r="A26" s="278" t="s">
        <v>57</v>
      </c>
      <c r="B26" s="295"/>
      <c r="C26" s="296"/>
      <c r="D26" s="296"/>
      <c r="E26" s="296"/>
      <c r="F26" s="296"/>
      <c r="G26" s="296"/>
      <c r="H26" s="296"/>
      <c r="I26" s="296"/>
      <c r="J26" s="296"/>
      <c r="K26" s="296"/>
      <c r="L26" s="296"/>
      <c r="M26" s="297"/>
      <c r="N26" s="125"/>
    </row>
    <row r="27" spans="1:14" ht="32.1" customHeight="1" thickBot="1">
      <c r="A27" s="294"/>
      <c r="C27" s="286" t="s">
        <v>42</v>
      </c>
      <c r="D27" s="287"/>
      <c r="E27" s="105" t="e">
        <f ca="1">IF(VLOOKUP($A$2,Table1[[Practice no.]:[1]],31,FALSE)="N/A","",VLOOKUP($A$2,Table1[[Practice no.]:[1]],31,FALSE))</f>
        <v>#VALUE!</v>
      </c>
      <c r="F27" s="286" t="s">
        <v>520</v>
      </c>
      <c r="G27" s="287"/>
      <c r="H27" s="105" t="e">
        <f ca="1">IF(VLOOKUP($A$2,Table1[[Practice no.]:[7]],37,FALSE)="N/A","",VLOOKUP($A$2,Table1[[Practice no.]:[7]],37,FALSE))</f>
        <v>#VALUE!</v>
      </c>
      <c r="M27" s="107"/>
    </row>
    <row r="28" spans="1:14" ht="32.1" customHeight="1" thickBot="1">
      <c r="A28" s="294"/>
      <c r="C28" s="286" t="s">
        <v>44</v>
      </c>
      <c r="D28" s="287"/>
      <c r="E28" s="105" t="e">
        <f ca="1">IF(VLOOKUP($A$2,Table1[[Practice no.]:[2]],32,FALSE)="N/A","",VLOOKUP($A$2,Table1[[Practice no.]:[2]],32,FALSE))</f>
        <v>#VALUE!</v>
      </c>
      <c r="F28" s="286" t="s">
        <v>45</v>
      </c>
      <c r="G28" s="287"/>
      <c r="H28" s="105" t="e">
        <f ca="1">IF(VLOOKUP($A$2,Table1[[Practice no.]:[8]],38,FALSE)="N/A","",VLOOKUP($A$2,Table1[[Practice no.]:[8]],38,FALSE))</f>
        <v>#VALUE!</v>
      </c>
      <c r="M28" s="107"/>
    </row>
    <row r="29" spans="1:14" ht="32.1" customHeight="1" thickBot="1">
      <c r="A29" s="294"/>
      <c r="C29" s="286" t="s">
        <v>46</v>
      </c>
      <c r="D29" s="287"/>
      <c r="E29" s="105" t="e">
        <f ca="1">IF(VLOOKUP($A$2,Table1[[Practice no.]:[3]],33,FALSE)="N/A","",VLOOKUP($A$2,Table1[[Practice no.]:[3]],33,FALSE))</f>
        <v>#VALUE!</v>
      </c>
      <c r="F29" s="286" t="s">
        <v>47</v>
      </c>
      <c r="G29" s="287"/>
      <c r="H29" s="105" t="e">
        <f ca="1">IF(VLOOKUP($A$2,Table1[[Practice no.]:[9]],39,FALSE)="N/A","",VLOOKUP($A$2,Table1[[Practice no.]:[9]],39,FALSE))</f>
        <v>#VALUE!</v>
      </c>
      <c r="M29" s="107"/>
    </row>
    <row r="30" spans="1:14" ht="32.1" customHeight="1" thickBot="1">
      <c r="A30" s="294"/>
      <c r="C30" s="286" t="s">
        <v>48</v>
      </c>
      <c r="D30" s="287"/>
      <c r="E30" s="105" t="e">
        <f ca="1">IF(VLOOKUP($A$2,Table1[[Practice no.]:[4]],34,FALSE)="N/A","",VLOOKUP($A$2,Table1[[Practice no.]:[4]],34,FALSE))</f>
        <v>#VALUE!</v>
      </c>
      <c r="F30" s="286" t="s">
        <v>49</v>
      </c>
      <c r="G30" s="287"/>
      <c r="H30" s="105" t="e">
        <f ca="1">IF(VLOOKUP($A$2,Table1[[Practice no.]:[10]],40,FALSE)="N/A","",VLOOKUP($A$2,Table1[[Practice no.]:[10]],40,FALSE))</f>
        <v>#VALUE!</v>
      </c>
      <c r="M30" s="107"/>
    </row>
    <row r="31" spans="1:14" ht="32.1" customHeight="1" thickBot="1">
      <c r="A31" s="294"/>
      <c r="C31" s="286" t="s">
        <v>50</v>
      </c>
      <c r="D31" s="287"/>
      <c r="E31" s="105" t="e">
        <f ca="1">IF(VLOOKUP($A$2,Table1[[Practice no.]:[5]],35,FALSE)="N/A","",VLOOKUP($A$2,Table1[[Practice no.]:[5]],35,FALSE))</f>
        <v>#VALUE!</v>
      </c>
      <c r="F31" s="286" t="s">
        <v>51</v>
      </c>
      <c r="G31" s="287"/>
      <c r="H31" s="105" t="e">
        <f ca="1">IF(VLOOKUP($A$2,Table1[[Practice no.]:[11]],41,FALSE)="N/A","",VLOOKUP($A$2,Table1[[Practice no.]:[11]],41,FALSE))</f>
        <v>#VALUE!</v>
      </c>
      <c r="M31" s="107"/>
    </row>
    <row r="32" spans="1:14" ht="32.1" customHeight="1" thickBot="1">
      <c r="A32" s="294"/>
      <c r="C32" s="286" t="s">
        <v>52</v>
      </c>
      <c r="D32" s="287"/>
      <c r="E32" s="105" t="e">
        <f ca="1">IF(VLOOKUP($A$2,Table1[[Practice no.]:[6]],36,FALSE)="N/A","",VLOOKUP($A$2,Table1[[Practice no.]:[6]],36,FALSE))</f>
        <v>#VALUE!</v>
      </c>
      <c r="F32" s="286" t="s">
        <v>53</v>
      </c>
      <c r="G32" s="287"/>
      <c r="H32" s="105" t="e">
        <f ca="1">IF(VLOOKUP($A$2,Table1[[Practice no.]:[12]],42,FALSE)="N/A","",VLOOKUP($A$2,Table1[[Practice no.]:[12]],42,FALSE))</f>
        <v>#VALUE!</v>
      </c>
      <c r="M32" s="107"/>
    </row>
    <row r="33" spans="1:14" ht="14.1" thickBot="1">
      <c r="A33" s="279"/>
      <c r="B33" s="288"/>
      <c r="C33" s="289"/>
      <c r="D33" s="289"/>
      <c r="E33" s="289"/>
      <c r="F33" s="289"/>
      <c r="G33" s="289"/>
      <c r="H33" s="289"/>
      <c r="I33" s="289"/>
      <c r="J33" s="289"/>
      <c r="K33" s="289"/>
      <c r="L33" s="289"/>
      <c r="M33" s="290"/>
      <c r="N33" s="125"/>
    </row>
    <row r="34" spans="1:14" ht="252.75" customHeight="1" thickBot="1">
      <c r="A34" s="92" t="s">
        <v>521</v>
      </c>
      <c r="B34" s="291" t="s">
        <v>1292</v>
      </c>
      <c r="C34" s="292"/>
      <c r="D34" s="292"/>
      <c r="E34" s="292"/>
      <c r="F34" s="292"/>
      <c r="G34" s="292"/>
      <c r="H34" s="292"/>
      <c r="I34" s="292"/>
      <c r="J34" s="292"/>
      <c r="K34" s="292"/>
      <c r="L34" s="292"/>
      <c r="M34" s="293"/>
      <c r="N34" s="122"/>
    </row>
    <row r="35" spans="1:14" ht="80.849999999999994" customHeight="1">
      <c r="A35" s="278" t="s">
        <v>523</v>
      </c>
      <c r="B35" s="394" t="s">
        <v>1293</v>
      </c>
      <c r="C35" s="362"/>
      <c r="D35" s="362"/>
      <c r="E35" s="362"/>
      <c r="F35" s="362"/>
      <c r="G35" s="362"/>
      <c r="H35" s="362"/>
      <c r="I35" s="362"/>
      <c r="J35" s="362"/>
      <c r="K35" s="362"/>
      <c r="L35" s="362"/>
      <c r="M35" s="363"/>
      <c r="N35" s="133"/>
    </row>
    <row r="36" spans="1:14" ht="224.85" customHeight="1" thickBot="1">
      <c r="A36" s="279"/>
      <c r="B36" s="364"/>
      <c r="C36" s="365"/>
      <c r="D36" s="365"/>
      <c r="E36" s="365"/>
      <c r="F36" s="365"/>
      <c r="G36" s="365"/>
      <c r="H36" s="365"/>
      <c r="I36" s="365"/>
      <c r="J36" s="365"/>
      <c r="K36" s="365"/>
      <c r="L36" s="365"/>
      <c r="M36" s="366"/>
      <c r="N36" s="133"/>
    </row>
  </sheetData>
  <sheetProtection sheet="1" objects="1" scenarios="1"/>
  <mergeCells count="51">
    <mergeCell ref="B2:M2"/>
    <mergeCell ref="O2:Q2"/>
    <mergeCell ref="S2:U2"/>
    <mergeCell ref="B3:M3"/>
    <mergeCell ref="A4:A14"/>
    <mergeCell ref="B4:M4"/>
    <mergeCell ref="C5:D6"/>
    <mergeCell ref="C7:D8"/>
    <mergeCell ref="F7:G7"/>
    <mergeCell ref="F8:G8"/>
    <mergeCell ref="C9:D10"/>
    <mergeCell ref="G9:H9"/>
    <mergeCell ref="G10:H10"/>
    <mergeCell ref="C11:D12"/>
    <mergeCell ref="F11:G11"/>
    <mergeCell ref="H11:I11"/>
    <mergeCell ref="F12:G12"/>
    <mergeCell ref="H12:I12"/>
    <mergeCell ref="A20:A25"/>
    <mergeCell ref="B20:F20"/>
    <mergeCell ref="B21:F21"/>
    <mergeCell ref="H21:M21"/>
    <mergeCell ref="B23:G23"/>
    <mergeCell ref="B13:M13"/>
    <mergeCell ref="B14:M14"/>
    <mergeCell ref="A15:A17"/>
    <mergeCell ref="A18:A19"/>
    <mergeCell ref="B18:M19"/>
    <mergeCell ref="H23:L23"/>
    <mergeCell ref="B24:F24"/>
    <mergeCell ref="H24:M24"/>
    <mergeCell ref="B25:G25"/>
    <mergeCell ref="H25:L25"/>
    <mergeCell ref="C32:D32"/>
    <mergeCell ref="F32:G32"/>
    <mergeCell ref="C30:D30"/>
    <mergeCell ref="F30:G30"/>
    <mergeCell ref="B33:M33"/>
    <mergeCell ref="B34:M34"/>
    <mergeCell ref="A35:A36"/>
    <mergeCell ref="B35:M36"/>
    <mergeCell ref="A26:A33"/>
    <mergeCell ref="C31:D31"/>
    <mergeCell ref="F31:G31"/>
    <mergeCell ref="B26:M26"/>
    <mergeCell ref="C27:D27"/>
    <mergeCell ref="F27:G27"/>
    <mergeCell ref="C28:D28"/>
    <mergeCell ref="F28:G28"/>
    <mergeCell ref="C29:D29"/>
    <mergeCell ref="F29:G29"/>
  </mergeCells>
  <pageMargins left="0.7" right="0.7" top="0.75" bottom="0.75" header="0.3" footer="0.3"/>
  <headerFooter>
    <oddFooter>&amp;C_x000D_&amp;1#&amp;"Calibri"&amp;8&amp;K000000 INTERNAL. This information is accessible to ADB Management and staff. It may be shared outside ADB with appropriate permission.</oddFooter>
  </headerFooter>
  <drawing r:id="rId1"/>
</worksheet>
</file>

<file path=xl/worksheets/sheet1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B187572-7CBE-4A90-A31A-8E291D68AAA6}">
  <sheetPr codeName="Sheet147"/>
  <dimension ref="A1:U36"/>
  <sheetViews>
    <sheetView zoomScale="55" zoomScaleNormal="55" workbookViewId="0">
      <pane ySplit="2" topLeftCell="A3" activePane="bottomLeft" state="frozen"/>
      <selection pane="bottomLeft" activeCell="O2" sqref="O2:Q2"/>
      <selection activeCell="A2" sqref="A2"/>
    </sheetView>
  </sheetViews>
  <sheetFormatPr defaultColWidth="8.85546875" defaultRowHeight="12.95"/>
  <cols>
    <col min="1" max="1" width="15.28515625" style="106" customWidth="1"/>
    <col min="2" max="13" width="11.85546875" style="106" customWidth="1"/>
    <col min="14" max="14" width="5.140625" style="106" customWidth="1"/>
    <col min="15" max="16" width="8.85546875" style="106"/>
    <col min="17" max="17" width="8.85546875" style="106" customWidth="1"/>
    <col min="18" max="18" width="2.28515625" style="106" customWidth="1"/>
    <col min="19" max="16384" width="8.85546875" style="106"/>
  </cols>
  <sheetData>
    <row r="1" spans="1:21" ht="14.1" thickBot="1"/>
    <row r="2" spans="1:21" ht="32.1" customHeight="1" thickBot="1">
      <c r="A2" s="89" t="e" cm="1">
        <f t="array" aca="1" ref="A2" ca="1">MID(CELL("filename",A2),FIND("]",CELL("filename",A2))+1,255)</f>
        <v>#VALUE!</v>
      </c>
      <c r="B2" s="318" t="e">
        <f ca="1">IF(VLOOKUP(A2,'Raw Data'!C6:D154,2,FALSE)="","",VLOOKUP(A2,'Raw Data'!C6:D154,2,FALSE))</f>
        <v>#VALUE!</v>
      </c>
      <c r="C2" s="319"/>
      <c r="D2" s="319"/>
      <c r="E2" s="319"/>
      <c r="F2" s="319"/>
      <c r="G2" s="319"/>
      <c r="H2" s="319"/>
      <c r="I2" s="319"/>
      <c r="J2" s="319"/>
      <c r="K2" s="319"/>
      <c r="L2" s="319"/>
      <c r="M2" s="320"/>
      <c r="N2" s="136"/>
      <c r="O2" s="386" t="str">
        <f>HYPERLINK("#'National level'!A15","Back to National level sheet")</f>
        <v>Back to National level sheet</v>
      </c>
      <c r="P2" s="321"/>
      <c r="Q2" s="321"/>
      <c r="S2" s="387" t="str">
        <f>HYPERLINK("#'Project level'!A21","Back to Project level sheet")</f>
        <v>Back to Project level sheet</v>
      </c>
      <c r="T2" s="387"/>
      <c r="U2" s="387"/>
    </row>
    <row r="3" spans="1:21" ht="218.85" customHeight="1" thickBot="1">
      <c r="A3" s="90" t="s">
        <v>500</v>
      </c>
      <c r="B3" s="323"/>
      <c r="C3" s="324"/>
      <c r="D3" s="324"/>
      <c r="E3" s="324"/>
      <c r="F3" s="324"/>
      <c r="G3" s="324"/>
      <c r="H3" s="324"/>
      <c r="I3" s="324"/>
      <c r="J3" s="324"/>
      <c r="K3" s="324"/>
      <c r="L3" s="324"/>
      <c r="M3" s="325"/>
      <c r="N3" s="122"/>
    </row>
    <row r="4" spans="1:21" ht="14.1" thickBot="1">
      <c r="A4" s="278" t="s">
        <v>502</v>
      </c>
      <c r="B4" s="295"/>
      <c r="C4" s="296"/>
      <c r="D4" s="296"/>
      <c r="E4" s="296"/>
      <c r="F4" s="296"/>
      <c r="G4" s="296"/>
      <c r="H4" s="296"/>
      <c r="I4" s="296"/>
      <c r="J4" s="296"/>
      <c r="K4" s="296"/>
      <c r="L4" s="296"/>
      <c r="M4" s="297"/>
      <c r="N4" s="125"/>
    </row>
    <row r="5" spans="1:21" ht="26.85" customHeight="1" thickBot="1">
      <c r="A5" s="294"/>
      <c r="C5" s="326" t="s">
        <v>77</v>
      </c>
      <c r="D5" s="327"/>
      <c r="E5" s="93" t="s">
        <v>78</v>
      </c>
      <c r="F5" s="93" t="s">
        <v>79</v>
      </c>
      <c r="G5" s="93" t="s">
        <v>80</v>
      </c>
      <c r="H5" s="93" t="s">
        <v>81</v>
      </c>
      <c r="I5" s="93" t="s">
        <v>82</v>
      </c>
      <c r="M5" s="107"/>
    </row>
    <row r="6" spans="1:21" ht="15" thickBot="1">
      <c r="A6" s="294"/>
      <c r="C6" s="328"/>
      <c r="D6" s="329"/>
      <c r="E6" s="94" t="e">
        <f ca="1">IF(VLOOKUP($A$2,Table1[[Practice no.]:[Mt]],3,FALSE)="N/A","",VLOOKUP($A$2,Table1[[Practice no.]:[Mt]],3,FALSE))</f>
        <v>#VALUE!</v>
      </c>
      <c r="F6" s="94" t="e">
        <f ca="1">IF(VLOOKUP($A$2,Table1[[Practice no.]:[F]],4,FALSE)="N/A","",VLOOKUP($A$2,Table1[[Practice no.]:[F]],4,FALSE))</f>
        <v>#VALUE!</v>
      </c>
      <c r="G6" s="94" t="e">
        <f ca="1">IF(VLOOKUP($A$2,Table1[[Practice no.]:[A]],5,FALSE)="N/A","",VLOOKUP($A$2,Table1[[Practice no.]:[A]],5,FALSE))</f>
        <v>#VALUE!</v>
      </c>
      <c r="H6" s="94" t="e">
        <f ca="1">IF(VLOOKUP($A$2,Table1[[Practice no.]:[T]],6,FALSE)="N/A","",VLOOKUP($A$2,Table1[[Practice no.]:[T]],6,FALSE))</f>
        <v>#VALUE!</v>
      </c>
      <c r="I6" s="94" t="e">
        <f ca="1">IF(VLOOKUP($A$2,Table1[[Practice no.]:[PI]],7,FALSE)="N/A","",VLOOKUP($A$2,Table1[[Practice no.]:[PI]],7,FALSE))</f>
        <v>#VALUE!</v>
      </c>
      <c r="M6" s="107"/>
    </row>
    <row r="7" spans="1:21" ht="26.85" customHeight="1" thickBot="1">
      <c r="A7" s="294"/>
      <c r="C7" s="326" t="s">
        <v>83</v>
      </c>
      <c r="D7" s="327"/>
      <c r="E7" s="95" t="s">
        <v>84</v>
      </c>
      <c r="F7" s="330" t="s">
        <v>85</v>
      </c>
      <c r="G7" s="331"/>
      <c r="H7" s="95" t="s">
        <v>86</v>
      </c>
      <c r="I7" s="95" t="s">
        <v>87</v>
      </c>
      <c r="M7" s="107"/>
    </row>
    <row r="8" spans="1:21" ht="15" thickBot="1">
      <c r="A8" s="294"/>
      <c r="C8" s="328"/>
      <c r="D8" s="329"/>
      <c r="E8" s="94" t="e">
        <f ca="1">IF(VLOOKUP($A$2,Table1[[Practice no.]:[LR]],8,FALSE)="N/A","",VLOOKUP(A$2,Table1[[Practice no.]:[LR]],8,FALSE))</f>
        <v>#VALUE!</v>
      </c>
      <c r="F8" s="311" t="e">
        <f ca="1">IF(VLOOKUP($A$2,Table1[[Practice no.]:[PH]],9,FALSE)="N/A","",VLOOKUP($A$2,Table1[[Practice no.]:[PH]],9,FALSE))</f>
        <v>#VALUE!</v>
      </c>
      <c r="G8" s="312"/>
      <c r="H8" s="94" t="e">
        <f ca="1">IF(VLOOKUP($A$2,Table1[[Practice no.]:[EH]],10,FALSE)="N/A","",VLOOKUP($A$2,Table1[[Practice no.]:[EH]],10,FALSE))</f>
        <v>#VALUE!</v>
      </c>
      <c r="I8" s="94" t="e">
        <f ca="1">IF(VLOOKUP($A$2,Table1[[Practice no.]:[UR]],11,FALSE)="N/A","",VLOOKUP($A$2,Table1[[Practice no.]:[UR]],11,FALSE))</f>
        <v>#VALUE!</v>
      </c>
      <c r="M8" s="107"/>
    </row>
    <row r="9" spans="1:21" ht="26.85" customHeight="1" thickBot="1">
      <c r="A9" s="294"/>
      <c r="C9" s="332" t="s">
        <v>88</v>
      </c>
      <c r="D9" s="333"/>
      <c r="E9" s="95" t="s">
        <v>89</v>
      </c>
      <c r="F9" s="95" t="s">
        <v>90</v>
      </c>
      <c r="G9" s="330" t="s">
        <v>91</v>
      </c>
      <c r="H9" s="331"/>
      <c r="I9" s="95" t="s">
        <v>92</v>
      </c>
      <c r="M9" s="107"/>
    </row>
    <row r="10" spans="1:21" ht="15" thickBot="1">
      <c r="A10" s="294"/>
      <c r="C10" s="334"/>
      <c r="D10" s="335"/>
      <c r="E10" s="94" t="e">
        <f ca="1">IF(VLOOKUP($A$2,Table1[[Practice no.]:[P]],12,FALSE)="N/A","",VLOOKUP($A$2,Table1[[Practice no.]:[P]],12,FALSE))</f>
        <v>#VALUE!</v>
      </c>
      <c r="F10" s="94" t="e">
        <f ca="1">IF(VLOOKUP($A$2,Table1[[Practice no.]:[D]],13,FALSE)="N/A","",VLOOKUP($A$2,Table1[[Practice no.]:[D]],13,FALSE))</f>
        <v>#VALUE!</v>
      </c>
      <c r="G10" s="313" t="e">
        <f ca="1">IF(VLOOKUP($A$2,Table1[[Practice no.]:[C]],14,FALSE)="N/A","",VLOOKUP($A$2,Table1[[Practice no.]:[C]],14,FALSE))</f>
        <v>#VALUE!</v>
      </c>
      <c r="H10" s="314"/>
      <c r="I10" s="96" t="e">
        <f ca="1">IF(VLOOKUP($A$2,Table1[[Practice no.]:[M]],15,FALSE)="N/A","",VLOOKUP($A$2,Table1[[Practice no.]:[M]],15,FALSE))</f>
        <v>#VALUE!</v>
      </c>
      <c r="M10" s="107"/>
    </row>
    <row r="11" spans="1:21" ht="14.1" customHeight="1" thickBot="1">
      <c r="A11" s="294"/>
      <c r="C11" s="332" t="s">
        <v>93</v>
      </c>
      <c r="D11" s="333"/>
      <c r="E11" s="95" t="s">
        <v>94</v>
      </c>
      <c r="F11" s="330" t="s">
        <v>95</v>
      </c>
      <c r="G11" s="331"/>
      <c r="H11" s="330" t="s">
        <v>96</v>
      </c>
      <c r="I11" s="331"/>
      <c r="M11" s="107"/>
    </row>
    <row r="12" spans="1:21" ht="15" thickBot="1">
      <c r="A12" s="294"/>
      <c r="C12" s="334"/>
      <c r="D12" s="335"/>
      <c r="E12" s="94" t="e">
        <f ca="1">IF(VLOOKUP($A$2,Table1[[Practice no.]:[In]],16,FALSE)="N/A","",VLOOKUP($A$2,Table1[[Practice no.]:[In]],16,FALSE))</f>
        <v>#VALUE!</v>
      </c>
      <c r="F12" s="311" t="e">
        <f ca="1">IF(VLOOKUP($A$2,Table1[[Practice no.]:[Pr]],17,FALSE)="N/A","",VLOOKUP($A$2,Table1[[Practice no.]:[Pr]],17,FALSE))</f>
        <v>#VALUE!</v>
      </c>
      <c r="G12" s="312"/>
      <c r="H12" s="313" t="e">
        <f ca="1">IF(VLOOKUP($A$2,Table1[[Practice no.]:[Tr]],18,FALSE)="N/A","",VLOOKUP($A$2,Table1[[Practice no.]:[Tr]],18,FALSE))</f>
        <v>#VALUE!</v>
      </c>
      <c r="I12" s="314"/>
      <c r="M12" s="107"/>
    </row>
    <row r="13" spans="1:21">
      <c r="A13" s="294"/>
      <c r="B13" s="315"/>
      <c r="C13" s="316"/>
      <c r="D13" s="316"/>
      <c r="E13" s="316"/>
      <c r="F13" s="316"/>
      <c r="G13" s="316"/>
      <c r="H13" s="316"/>
      <c r="I13" s="316"/>
      <c r="J13" s="316"/>
      <c r="K13" s="316"/>
      <c r="L13" s="316"/>
      <c r="M13" s="317"/>
      <c r="N13" s="125"/>
    </row>
    <row r="14" spans="1:21" ht="14.1" thickBot="1">
      <c r="A14" s="279"/>
      <c r="B14" s="288"/>
      <c r="C14" s="289"/>
      <c r="D14" s="289"/>
      <c r="E14" s="289"/>
      <c r="F14" s="289"/>
      <c r="G14" s="289"/>
      <c r="H14" s="289"/>
      <c r="I14" s="289"/>
      <c r="J14" s="289"/>
      <c r="K14" s="289"/>
      <c r="L14" s="289"/>
      <c r="M14" s="290"/>
      <c r="N14" s="125"/>
    </row>
    <row r="15" spans="1:21">
      <c r="A15" s="278" t="s">
        <v>503</v>
      </c>
      <c r="B15" s="97">
        <v>1</v>
      </c>
      <c r="C15" s="97">
        <v>2</v>
      </c>
      <c r="D15" s="97">
        <v>3</v>
      </c>
      <c r="E15" s="98">
        <v>4</v>
      </c>
      <c r="F15" s="98">
        <v>5</v>
      </c>
      <c r="G15" s="98">
        <v>6</v>
      </c>
      <c r="H15" s="99">
        <v>7</v>
      </c>
      <c r="I15" s="99">
        <v>8</v>
      </c>
      <c r="J15" s="99">
        <v>9</v>
      </c>
      <c r="K15" s="100">
        <v>10</v>
      </c>
      <c r="L15" s="100">
        <v>11</v>
      </c>
      <c r="M15" s="100">
        <v>12</v>
      </c>
      <c r="N15" s="137"/>
    </row>
    <row r="16" spans="1:21" ht="17.100000000000001" thickBot="1">
      <c r="A16" s="294"/>
      <c r="B16" s="101" t="s">
        <v>504</v>
      </c>
      <c r="C16" s="101" t="s">
        <v>505</v>
      </c>
      <c r="D16" s="101" t="s">
        <v>506</v>
      </c>
      <c r="E16" s="102" t="s">
        <v>507</v>
      </c>
      <c r="F16" s="102" t="s">
        <v>508</v>
      </c>
      <c r="G16" s="102" t="s">
        <v>509</v>
      </c>
      <c r="H16" s="103" t="s">
        <v>510</v>
      </c>
      <c r="I16" s="103" t="s">
        <v>511</v>
      </c>
      <c r="J16" s="103" t="s">
        <v>512</v>
      </c>
      <c r="K16" s="104" t="s">
        <v>513</v>
      </c>
      <c r="L16" s="104" t="s">
        <v>514</v>
      </c>
      <c r="M16" s="104" t="s">
        <v>515</v>
      </c>
      <c r="N16" s="137"/>
    </row>
    <row r="17" spans="1:14" ht="23.1" customHeight="1" thickBot="1">
      <c r="A17" s="279"/>
      <c r="B17" s="112" t="e">
        <f ca="1">IF(VLOOKUP($A$2,Table1[[Practice no.]:[ 1 C02]],19,FALSE)="N/A","",VLOOKUP(VLOOKUP($A$2,Table1[[Practice no.]:[ 1 C02]],19,FALSE),List!$A$2:$B$3,2,FALSE))</f>
        <v>#VALUE!</v>
      </c>
      <c r="C17" s="112" t="e">
        <f ca="1">IF(VLOOKUP($A$2,Table1[[Practice no.]:[2 Res]],20,FALSE)="N/A","",VLOOKUP(VLOOKUP($A$2,Table1[[Practice no.]:[2 Res]],20,FALSE),List!$A$2:$B$3,2,FALSE))</f>
        <v>#VALUE!</v>
      </c>
      <c r="D17" s="112" t="e">
        <f ca="1">IF(VLOOKUP($A$2,Table1[[Practice no.]:[3 W&amp;L]],21,FALSE)="N/A","",VLOOKUP(VLOOKUP($A$2,Table1[[Practice no.]:[3 W&amp;L]],21,FALSE),List!$A$2:$B$3,2,FALSE))</f>
        <v>#VALUE!</v>
      </c>
      <c r="E17" s="112" t="e">
        <f ca="1">IF(VLOOKUP($A$2,Table1[[Practice no.]:[4 
Pol]],22,FALSE)="N/A","",VLOOKUP(VLOOKUP($A$2,Table1[[Practice no.]:[4 
Pol]],22,FALSE),List!$A$2:$B$3,2,FALSE))</f>
        <v>#VALUE!</v>
      </c>
      <c r="F17" s="112" t="e">
        <f ca="1">IF(VLOOKUP($A$2,Table1[[Practice no.]:[5 QoL]],23,FALSE)="N/A","",VLOOKUP(VLOOKUP($A$2,Table1[[Practice no.]:[5 QoL]],23,FALSE),List!$A$2:$B$3,2,FALSE))</f>
        <v>#VALUE!</v>
      </c>
      <c r="G17" s="112" t="e">
        <f ca="1">IF(VLOOKUP($A$2,Table1[[Practice no.]:[6 
Bio]],24,FALSE)="N/A","",VLOOKUP(VLOOKUP($A$2,Table1[[Practice no.]:[6 
Bio]],24,FALSE),List!$A$2:$B$3,2,FALSE))</f>
        <v>#VALUE!</v>
      </c>
      <c r="H17" s="112" t="e">
        <f ca="1">IF(VLOOKUP($A$2,Table1[[Practice no.]:[7 
Dis]],25,FALSE)="N/A","",VLOOKUP(VLOOKUP($A$2,Table1[[Practice no.]:[7 
Dis]],25,FALSE),List!$A$2:$B$3,2,FALSE))</f>
        <v>#VALUE!</v>
      </c>
      <c r="I17" s="112" t="e">
        <f ca="1">IF(VLOOKUP($A$2,Table1[[Practice no.]:[8 
Mat]],26,FALSE)="N/A","",VLOOKUP(VLOOKUP($A$2,Table1[[Practice no.]:[8 
Mat]],26,FALSE),List!$A$2:$B$3,2,FALSE))</f>
        <v>#VALUE!</v>
      </c>
      <c r="J17" s="112" t="e">
        <f ca="1">IF(VLOOKUP($A$2,Table1[[Practice no.]:[9 
Inc]],27,FALSE)="N/A","",VLOOKUP(VLOOKUP($A$2,Table1[[Practice no.]:[9 
Inc]],27,FALSE),List!$A$2:$B$3,2,FALSE))</f>
        <v>#VALUE!</v>
      </c>
      <c r="K17" s="112" t="e">
        <f ca="1">IF(VLOOKUP($A$2,Table1[[Practice no.]:[10 Con]],28,FALSE)="N/A","",VLOOKUP(VLOOKUP($A$2,Table1[[Practice no.]:[10 Con]],28,FALSE),List!$A$2:$B$3,2,FALSE))</f>
        <v>#VALUE!</v>
      </c>
      <c r="L17" s="112" t="e">
        <f ca="1">IF(VLOOKUP($A$2,Table1[[Practice no.]:[11 Saf]],29,FALSE)="N/A","",VLOOKUP(VLOOKUP($A$2,Table1[[Practice no.]:[11 Saf]],29,FALSE),List!$A$2:$B$3,2,FALSE))</f>
        <v>#VALUE!</v>
      </c>
      <c r="M17" s="112" t="e">
        <f ca="1">IF(VLOOKUP($A$2,Table1[[Practice no.]:[12 Aff]],30,FALSE)="N/A","",VLOOKUP(VLOOKUP($A$2,Table1[[Practice no.]:[12 Aff]],30,FALSE),List!$A$2:$B$3,2,FALSE))</f>
        <v>#VALUE!</v>
      </c>
      <c r="N17" s="138"/>
    </row>
    <row r="18" spans="1:14" ht="248.1" customHeight="1">
      <c r="A18" s="278" t="s">
        <v>516</v>
      </c>
      <c r="B18" s="298"/>
      <c r="C18" s="299"/>
      <c r="D18" s="299"/>
      <c r="E18" s="299"/>
      <c r="F18" s="299"/>
      <c r="G18" s="299"/>
      <c r="H18" s="299"/>
      <c r="I18" s="299"/>
      <c r="J18" s="299"/>
      <c r="K18" s="299"/>
      <c r="L18" s="299"/>
      <c r="M18" s="300"/>
      <c r="N18" s="133"/>
    </row>
    <row r="19" spans="1:14" ht="218.85" customHeight="1" thickBot="1">
      <c r="A19" s="279"/>
      <c r="B19" s="301"/>
      <c r="C19" s="302"/>
      <c r="D19" s="302"/>
      <c r="E19" s="302"/>
      <c r="F19" s="302"/>
      <c r="G19" s="302"/>
      <c r="H19" s="302"/>
      <c r="I19" s="302"/>
      <c r="J19" s="302"/>
      <c r="K19" s="302"/>
      <c r="L19" s="302"/>
      <c r="M19" s="303"/>
      <c r="N19" s="133"/>
    </row>
    <row r="20" spans="1:14" ht="65.099999999999994" customHeight="1">
      <c r="A20" s="304" t="s">
        <v>518</v>
      </c>
      <c r="B20" s="405"/>
      <c r="C20" s="406"/>
      <c r="D20" s="406"/>
      <c r="E20" s="406"/>
      <c r="F20" s="406"/>
      <c r="G20" s="121"/>
      <c r="H20" s="121"/>
      <c r="I20" s="121"/>
      <c r="J20" s="121"/>
      <c r="K20" s="121"/>
      <c r="L20" s="121"/>
      <c r="M20" s="124"/>
      <c r="N20" s="134"/>
    </row>
    <row r="21" spans="1:14" ht="32.1" customHeight="1">
      <c r="A21" s="338"/>
      <c r="B21" s="336"/>
      <c r="C21" s="337"/>
      <c r="D21" s="337"/>
      <c r="E21" s="337"/>
      <c r="F21" s="337"/>
      <c r="G21" s="122"/>
      <c r="H21" s="337"/>
      <c r="I21" s="388"/>
      <c r="J21" s="388"/>
      <c r="K21" s="388"/>
      <c r="L21" s="388"/>
      <c r="M21" s="389"/>
      <c r="N21" s="127"/>
    </row>
    <row r="22" spans="1:14">
      <c r="A22" s="338"/>
      <c r="H22" s="119"/>
      <c r="J22" s="122"/>
      <c r="K22" s="116"/>
      <c r="L22" s="116"/>
      <c r="M22" s="117"/>
      <c r="N22" s="116"/>
    </row>
    <row r="23" spans="1:14">
      <c r="A23" s="338"/>
      <c r="B23" s="336"/>
      <c r="C23" s="337"/>
      <c r="D23" s="337"/>
      <c r="E23" s="337"/>
      <c r="F23" s="337"/>
      <c r="G23" s="337"/>
      <c r="H23" s="337"/>
      <c r="I23" s="337"/>
      <c r="J23" s="337"/>
      <c r="K23" s="337"/>
      <c r="L23" s="337"/>
      <c r="M23" s="123"/>
      <c r="N23" s="116"/>
    </row>
    <row r="24" spans="1:14">
      <c r="A24" s="338"/>
      <c r="B24" s="336"/>
      <c r="C24" s="337"/>
      <c r="D24" s="337"/>
      <c r="E24" s="337"/>
      <c r="F24" s="337"/>
      <c r="G24" s="119"/>
      <c r="H24" s="337"/>
      <c r="I24" s="337"/>
      <c r="J24" s="337"/>
      <c r="K24" s="337"/>
      <c r="L24" s="337"/>
      <c r="M24" s="343"/>
      <c r="N24" s="116"/>
    </row>
    <row r="25" spans="1:14" ht="14.1" thickBot="1">
      <c r="A25" s="305"/>
      <c r="B25" s="339"/>
      <c r="C25" s="340"/>
      <c r="D25" s="340"/>
      <c r="E25" s="340"/>
      <c r="F25" s="340"/>
      <c r="G25" s="340"/>
      <c r="H25" s="340"/>
      <c r="I25" s="340"/>
      <c r="J25" s="340"/>
      <c r="K25" s="340"/>
      <c r="L25" s="340"/>
      <c r="M25" s="176"/>
      <c r="N25" s="119"/>
    </row>
    <row r="26" spans="1:14" ht="8.85" customHeight="1" thickBot="1">
      <c r="A26" s="278" t="s">
        <v>57</v>
      </c>
      <c r="B26" s="295"/>
      <c r="C26" s="296"/>
      <c r="D26" s="296"/>
      <c r="E26" s="296"/>
      <c r="F26" s="296"/>
      <c r="G26" s="296"/>
      <c r="H26" s="296"/>
      <c r="I26" s="296"/>
      <c r="J26" s="296"/>
      <c r="K26" s="296"/>
      <c r="L26" s="296"/>
      <c r="M26" s="297"/>
      <c r="N26" s="125"/>
    </row>
    <row r="27" spans="1:14" ht="32.1" customHeight="1" thickBot="1">
      <c r="A27" s="294"/>
      <c r="C27" s="286" t="s">
        <v>42</v>
      </c>
      <c r="D27" s="287"/>
      <c r="E27" s="105" t="e">
        <f ca="1">IF(VLOOKUP($A$2,Table1[[Practice no.]:[1]],31,FALSE)="N/A","",VLOOKUP($A$2,Table1[[Practice no.]:[1]],31,FALSE))</f>
        <v>#VALUE!</v>
      </c>
      <c r="F27" s="286" t="s">
        <v>520</v>
      </c>
      <c r="G27" s="287"/>
      <c r="H27" s="105" t="e">
        <f ca="1">IF(VLOOKUP($A$2,Table1[[Practice no.]:[7]],37,FALSE)="N/A","",VLOOKUP($A$2,Table1[[Practice no.]:[7]],37,FALSE))</f>
        <v>#VALUE!</v>
      </c>
      <c r="M27" s="107"/>
    </row>
    <row r="28" spans="1:14" ht="32.1" customHeight="1" thickBot="1">
      <c r="A28" s="294"/>
      <c r="C28" s="286" t="s">
        <v>44</v>
      </c>
      <c r="D28" s="287"/>
      <c r="E28" s="105" t="e">
        <f ca="1">IF(VLOOKUP($A$2,Table1[[Practice no.]:[2]],32,FALSE)="N/A","",VLOOKUP($A$2,Table1[[Practice no.]:[2]],32,FALSE))</f>
        <v>#VALUE!</v>
      </c>
      <c r="F28" s="286" t="s">
        <v>45</v>
      </c>
      <c r="G28" s="287"/>
      <c r="H28" s="105" t="e">
        <f ca="1">IF(VLOOKUP($A$2,Table1[[Practice no.]:[8]],38,FALSE)="N/A","",VLOOKUP($A$2,Table1[[Practice no.]:[8]],38,FALSE))</f>
        <v>#VALUE!</v>
      </c>
      <c r="M28" s="107"/>
    </row>
    <row r="29" spans="1:14" ht="32.1" customHeight="1" thickBot="1">
      <c r="A29" s="294"/>
      <c r="C29" s="286" t="s">
        <v>46</v>
      </c>
      <c r="D29" s="287"/>
      <c r="E29" s="105" t="e">
        <f ca="1">IF(VLOOKUP($A$2,Table1[[Practice no.]:[3]],33,FALSE)="N/A","",VLOOKUP($A$2,Table1[[Practice no.]:[3]],33,FALSE))</f>
        <v>#VALUE!</v>
      </c>
      <c r="F29" s="286" t="s">
        <v>47</v>
      </c>
      <c r="G29" s="287"/>
      <c r="H29" s="105" t="e">
        <f ca="1">IF(VLOOKUP($A$2,Table1[[Practice no.]:[9]],39,FALSE)="N/A","",VLOOKUP($A$2,Table1[[Practice no.]:[9]],39,FALSE))</f>
        <v>#VALUE!</v>
      </c>
      <c r="M29" s="107"/>
    </row>
    <row r="30" spans="1:14" ht="32.1" customHeight="1" thickBot="1">
      <c r="A30" s="294"/>
      <c r="C30" s="286" t="s">
        <v>48</v>
      </c>
      <c r="D30" s="287"/>
      <c r="E30" s="105" t="e">
        <f ca="1">IF(VLOOKUP($A$2,Table1[[Practice no.]:[4]],34,FALSE)="N/A","",VLOOKUP($A$2,Table1[[Practice no.]:[4]],34,FALSE))</f>
        <v>#VALUE!</v>
      </c>
      <c r="F30" s="286" t="s">
        <v>49</v>
      </c>
      <c r="G30" s="287"/>
      <c r="H30" s="105" t="e">
        <f ca="1">IF(VLOOKUP($A$2,Table1[[Practice no.]:[10]],40,FALSE)="N/A","",VLOOKUP($A$2,Table1[[Practice no.]:[10]],40,FALSE))</f>
        <v>#VALUE!</v>
      </c>
      <c r="M30" s="107"/>
    </row>
    <row r="31" spans="1:14" ht="32.1" customHeight="1" thickBot="1">
      <c r="A31" s="294"/>
      <c r="C31" s="286" t="s">
        <v>50</v>
      </c>
      <c r="D31" s="287"/>
      <c r="E31" s="105" t="e">
        <f ca="1">IF(VLOOKUP($A$2,Table1[[Practice no.]:[5]],35,FALSE)="N/A","",VLOOKUP($A$2,Table1[[Practice no.]:[5]],35,FALSE))</f>
        <v>#VALUE!</v>
      </c>
      <c r="F31" s="286" t="s">
        <v>51</v>
      </c>
      <c r="G31" s="287"/>
      <c r="H31" s="105" t="e">
        <f ca="1">IF(VLOOKUP($A$2,Table1[[Practice no.]:[11]],41,FALSE)="N/A","",VLOOKUP($A$2,Table1[[Practice no.]:[11]],41,FALSE))</f>
        <v>#VALUE!</v>
      </c>
      <c r="M31" s="107"/>
    </row>
    <row r="32" spans="1:14" ht="32.1" customHeight="1" thickBot="1">
      <c r="A32" s="294"/>
      <c r="C32" s="286" t="s">
        <v>52</v>
      </c>
      <c r="D32" s="287"/>
      <c r="E32" s="105" t="e">
        <f ca="1">IF(VLOOKUP($A$2,Table1[[Practice no.]:[6]],36,FALSE)="N/A","",VLOOKUP($A$2,Table1[[Practice no.]:[6]],36,FALSE))</f>
        <v>#VALUE!</v>
      </c>
      <c r="F32" s="286" t="s">
        <v>53</v>
      </c>
      <c r="G32" s="287"/>
      <c r="H32" s="105" t="e">
        <f ca="1">IF(VLOOKUP($A$2,Table1[[Practice no.]:[12]],42,FALSE)="N/A","",VLOOKUP($A$2,Table1[[Practice no.]:[12]],42,FALSE))</f>
        <v>#VALUE!</v>
      </c>
      <c r="M32" s="107"/>
    </row>
    <row r="33" spans="1:14" ht="14.1" thickBot="1">
      <c r="A33" s="279"/>
      <c r="B33" s="288"/>
      <c r="C33" s="289"/>
      <c r="D33" s="289"/>
      <c r="E33" s="289"/>
      <c r="F33" s="289"/>
      <c r="G33" s="289"/>
      <c r="H33" s="289"/>
      <c r="I33" s="289"/>
      <c r="J33" s="289"/>
      <c r="K33" s="289"/>
      <c r="L33" s="289"/>
      <c r="M33" s="290"/>
      <c r="N33" s="125"/>
    </row>
    <row r="34" spans="1:14" ht="252.75" customHeight="1" thickBot="1">
      <c r="A34" s="92" t="s">
        <v>521</v>
      </c>
      <c r="B34" s="291"/>
      <c r="C34" s="292"/>
      <c r="D34" s="292"/>
      <c r="E34" s="292"/>
      <c r="F34" s="292"/>
      <c r="G34" s="292"/>
      <c r="H34" s="292"/>
      <c r="I34" s="292"/>
      <c r="J34" s="292"/>
      <c r="K34" s="292"/>
      <c r="L34" s="292"/>
      <c r="M34" s="293"/>
      <c r="N34" s="122"/>
    </row>
    <row r="35" spans="1:14" ht="80.849999999999994" customHeight="1">
      <c r="A35" s="278" t="s">
        <v>523</v>
      </c>
      <c r="B35" s="394"/>
      <c r="C35" s="362"/>
      <c r="D35" s="362"/>
      <c r="E35" s="362"/>
      <c r="F35" s="362"/>
      <c r="G35" s="362"/>
      <c r="H35" s="362"/>
      <c r="I35" s="362"/>
      <c r="J35" s="362"/>
      <c r="K35" s="362"/>
      <c r="L35" s="362"/>
      <c r="M35" s="363"/>
      <c r="N35" s="133"/>
    </row>
    <row r="36" spans="1:14" ht="224.85" customHeight="1" thickBot="1">
      <c r="A36" s="279"/>
      <c r="B36" s="364"/>
      <c r="C36" s="365"/>
      <c r="D36" s="365"/>
      <c r="E36" s="365"/>
      <c r="F36" s="365"/>
      <c r="G36" s="365"/>
      <c r="H36" s="365"/>
      <c r="I36" s="365"/>
      <c r="J36" s="365"/>
      <c r="K36" s="365"/>
      <c r="L36" s="365"/>
      <c r="M36" s="366"/>
      <c r="N36" s="133"/>
    </row>
  </sheetData>
  <sheetProtection sheet="1" objects="1" scenarios="1"/>
  <mergeCells count="51">
    <mergeCell ref="B2:M2"/>
    <mergeCell ref="O2:Q2"/>
    <mergeCell ref="S2:U2"/>
    <mergeCell ref="B3:M3"/>
    <mergeCell ref="A4:A14"/>
    <mergeCell ref="B4:M4"/>
    <mergeCell ref="C5:D6"/>
    <mergeCell ref="C7:D8"/>
    <mergeCell ref="F7:G7"/>
    <mergeCell ref="F8:G8"/>
    <mergeCell ref="C9:D10"/>
    <mergeCell ref="G9:H9"/>
    <mergeCell ref="G10:H10"/>
    <mergeCell ref="C11:D12"/>
    <mergeCell ref="F11:G11"/>
    <mergeCell ref="H11:I11"/>
    <mergeCell ref="F12:G12"/>
    <mergeCell ref="H12:I12"/>
    <mergeCell ref="A20:A25"/>
    <mergeCell ref="B20:F20"/>
    <mergeCell ref="B21:F21"/>
    <mergeCell ref="H21:M21"/>
    <mergeCell ref="B23:G23"/>
    <mergeCell ref="B13:M13"/>
    <mergeCell ref="B14:M14"/>
    <mergeCell ref="A15:A17"/>
    <mergeCell ref="A18:A19"/>
    <mergeCell ref="B18:M19"/>
    <mergeCell ref="H23:L23"/>
    <mergeCell ref="B24:F24"/>
    <mergeCell ref="H24:M24"/>
    <mergeCell ref="B25:G25"/>
    <mergeCell ref="H25:L25"/>
    <mergeCell ref="C32:D32"/>
    <mergeCell ref="F32:G32"/>
    <mergeCell ref="C30:D30"/>
    <mergeCell ref="F30:G30"/>
    <mergeCell ref="B33:M33"/>
    <mergeCell ref="B34:M34"/>
    <mergeCell ref="A35:A36"/>
    <mergeCell ref="B35:M36"/>
    <mergeCell ref="A26:A33"/>
    <mergeCell ref="C31:D31"/>
    <mergeCell ref="F31:G31"/>
    <mergeCell ref="B26:M26"/>
    <mergeCell ref="C27:D27"/>
    <mergeCell ref="F27:G27"/>
    <mergeCell ref="C28:D28"/>
    <mergeCell ref="F28:G28"/>
    <mergeCell ref="C29:D29"/>
    <mergeCell ref="F29:G29"/>
  </mergeCells>
  <pageMargins left="0.7" right="0.7" top="0.75" bottom="0.75" header="0.3" footer="0.3"/>
  <headerFooter>
    <oddFooter>&amp;C_x000D_&amp;1#&amp;"Calibri"&amp;8&amp;K000000 INTERNAL. This information is accessible to ADB Management and staff. It may be shared outside ADB with appropriate permission.</oddFooter>
  </headerFooter>
</worksheet>
</file>

<file path=xl/worksheets/sheet1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581138C-20DC-49F0-93A1-4B2FE8CC9573}">
  <sheetPr codeName="Sheet148"/>
  <dimension ref="A1:U36"/>
  <sheetViews>
    <sheetView zoomScale="55" zoomScaleNormal="55" workbookViewId="0">
      <pane ySplit="2" topLeftCell="A3" activePane="bottomLeft" state="frozen"/>
      <selection pane="bottomLeft" activeCell="A2" sqref="A2"/>
      <selection activeCell="A2" sqref="A2"/>
    </sheetView>
  </sheetViews>
  <sheetFormatPr defaultColWidth="8.85546875" defaultRowHeight="12.95"/>
  <cols>
    <col min="1" max="1" width="15.28515625" style="106" customWidth="1"/>
    <col min="2" max="13" width="11.85546875" style="106" customWidth="1"/>
    <col min="14" max="14" width="5.140625" style="106" customWidth="1"/>
    <col min="15" max="16" width="8.85546875" style="106"/>
    <col min="17" max="17" width="8.85546875" style="106" customWidth="1"/>
    <col min="18" max="18" width="2.28515625" style="106" customWidth="1"/>
    <col min="19" max="16384" width="8.85546875" style="106"/>
  </cols>
  <sheetData>
    <row r="1" spans="1:21" ht="14.1" thickBot="1"/>
    <row r="2" spans="1:21" ht="32.1" customHeight="1" thickBot="1">
      <c r="A2" s="89" t="e" cm="1">
        <f t="array" aca="1" ref="A2" ca="1">MID(CELL("filename",A2),FIND("]",CELL("filename",A2))+1,255)</f>
        <v>#VALUE!</v>
      </c>
      <c r="B2" s="318" t="e">
        <f ca="1">IF(VLOOKUP(A2,'Raw Data'!C6:D154,2,FALSE)="","",VLOOKUP(A2,'Raw Data'!C6:D154,2,FALSE))</f>
        <v>#VALUE!</v>
      </c>
      <c r="C2" s="319"/>
      <c r="D2" s="319"/>
      <c r="E2" s="319"/>
      <c r="F2" s="319"/>
      <c r="G2" s="319"/>
      <c r="H2" s="319"/>
      <c r="I2" s="319"/>
      <c r="J2" s="319"/>
      <c r="K2" s="319"/>
      <c r="L2" s="319"/>
      <c r="M2" s="320"/>
      <c r="N2" s="136"/>
      <c r="O2" s="386" t="str">
        <f>HYPERLINK("#'National level'!A15","Back to National level sheet")</f>
        <v>Back to National level sheet</v>
      </c>
      <c r="P2" s="321"/>
      <c r="Q2" s="321"/>
      <c r="S2" s="387" t="str">
        <f>HYPERLINK("#'Project level'!A21","Back to Project level sheet")</f>
        <v>Back to Project level sheet</v>
      </c>
      <c r="T2" s="387"/>
      <c r="U2" s="387"/>
    </row>
    <row r="3" spans="1:21" ht="218.85" customHeight="1" thickBot="1">
      <c r="A3" s="90" t="s">
        <v>500</v>
      </c>
      <c r="B3" s="323" t="s">
        <v>1294</v>
      </c>
      <c r="C3" s="324"/>
      <c r="D3" s="324"/>
      <c r="E3" s="324"/>
      <c r="F3" s="324"/>
      <c r="G3" s="324"/>
      <c r="H3" s="324"/>
      <c r="I3" s="324"/>
      <c r="J3" s="324"/>
      <c r="K3" s="324"/>
      <c r="L3" s="324"/>
      <c r="M3" s="325"/>
      <c r="N3" s="122"/>
    </row>
    <row r="4" spans="1:21" ht="14.1" thickBot="1">
      <c r="A4" s="278" t="s">
        <v>502</v>
      </c>
      <c r="B4" s="295"/>
      <c r="C4" s="296"/>
      <c r="D4" s="296"/>
      <c r="E4" s="296"/>
      <c r="F4" s="296"/>
      <c r="G4" s="296"/>
      <c r="H4" s="296"/>
      <c r="I4" s="296"/>
      <c r="J4" s="296"/>
      <c r="K4" s="296"/>
      <c r="L4" s="296"/>
      <c r="M4" s="297"/>
      <c r="N4" s="125"/>
    </row>
    <row r="5" spans="1:21" ht="26.85" customHeight="1" thickBot="1">
      <c r="A5" s="294"/>
      <c r="C5" s="326" t="s">
        <v>77</v>
      </c>
      <c r="D5" s="327"/>
      <c r="E5" s="93" t="s">
        <v>78</v>
      </c>
      <c r="F5" s="93" t="s">
        <v>79</v>
      </c>
      <c r="G5" s="93" t="s">
        <v>80</v>
      </c>
      <c r="H5" s="93" t="s">
        <v>81</v>
      </c>
      <c r="I5" s="93" t="s">
        <v>82</v>
      </c>
      <c r="M5" s="107"/>
    </row>
    <row r="6" spans="1:21" ht="15" thickBot="1">
      <c r="A6" s="294"/>
      <c r="C6" s="328"/>
      <c r="D6" s="329"/>
      <c r="E6" s="94" t="e">
        <f ca="1">IF(VLOOKUP($A$2,Table1[[Practice no.]:[Mt]],3,FALSE)="N/A","",VLOOKUP($A$2,Table1[[Practice no.]:[Mt]],3,FALSE))</f>
        <v>#VALUE!</v>
      </c>
      <c r="F6" s="94" t="e">
        <f ca="1">IF(VLOOKUP($A$2,Table1[[Practice no.]:[F]],4,FALSE)="N/A","",VLOOKUP($A$2,Table1[[Practice no.]:[F]],4,FALSE))</f>
        <v>#VALUE!</v>
      </c>
      <c r="G6" s="94" t="e">
        <f ca="1">IF(VLOOKUP($A$2,Table1[[Practice no.]:[A]],5,FALSE)="N/A","",VLOOKUP($A$2,Table1[[Practice no.]:[A]],5,FALSE))</f>
        <v>#VALUE!</v>
      </c>
      <c r="H6" s="94" t="e">
        <f ca="1">IF(VLOOKUP($A$2,Table1[[Practice no.]:[T]],6,FALSE)="N/A","",VLOOKUP($A$2,Table1[[Practice no.]:[T]],6,FALSE))</f>
        <v>#VALUE!</v>
      </c>
      <c r="I6" s="94" t="e">
        <f ca="1">IF(VLOOKUP($A$2,Table1[[Practice no.]:[PI]],7,FALSE)="N/A","",VLOOKUP($A$2,Table1[[Practice no.]:[PI]],7,FALSE))</f>
        <v>#VALUE!</v>
      </c>
      <c r="M6" s="107"/>
    </row>
    <row r="7" spans="1:21" ht="26.85" customHeight="1" thickBot="1">
      <c r="A7" s="294"/>
      <c r="C7" s="326" t="s">
        <v>83</v>
      </c>
      <c r="D7" s="327"/>
      <c r="E7" s="95" t="s">
        <v>84</v>
      </c>
      <c r="F7" s="330" t="s">
        <v>85</v>
      </c>
      <c r="G7" s="331"/>
      <c r="H7" s="95" t="s">
        <v>86</v>
      </c>
      <c r="I7" s="95" t="s">
        <v>87</v>
      </c>
      <c r="M7" s="107"/>
    </row>
    <row r="8" spans="1:21" ht="15" thickBot="1">
      <c r="A8" s="294"/>
      <c r="C8" s="328"/>
      <c r="D8" s="329"/>
      <c r="E8" s="94" t="e">
        <f ca="1">IF(VLOOKUP($A$2,Table1[[Practice no.]:[LR]],8,FALSE)="N/A","",VLOOKUP(A$2,Table1[[Practice no.]:[LR]],8,FALSE))</f>
        <v>#VALUE!</v>
      </c>
      <c r="F8" s="311" t="e">
        <f ca="1">IF(VLOOKUP($A$2,Table1[[Practice no.]:[PH]],9,FALSE)="N/A","",VLOOKUP($A$2,Table1[[Practice no.]:[PH]],9,FALSE))</f>
        <v>#VALUE!</v>
      </c>
      <c r="G8" s="312"/>
      <c r="H8" s="94" t="e">
        <f ca="1">IF(VLOOKUP($A$2,Table1[[Practice no.]:[EH]],10,FALSE)="N/A","",VLOOKUP($A$2,Table1[[Practice no.]:[EH]],10,FALSE))</f>
        <v>#VALUE!</v>
      </c>
      <c r="I8" s="94" t="e">
        <f ca="1">IF(VLOOKUP($A$2,Table1[[Practice no.]:[UR]],11,FALSE)="N/A","",VLOOKUP($A$2,Table1[[Practice no.]:[UR]],11,FALSE))</f>
        <v>#VALUE!</v>
      </c>
      <c r="M8" s="107"/>
    </row>
    <row r="9" spans="1:21" ht="26.85" customHeight="1" thickBot="1">
      <c r="A9" s="294"/>
      <c r="C9" s="332" t="s">
        <v>88</v>
      </c>
      <c r="D9" s="333"/>
      <c r="E9" s="95" t="s">
        <v>89</v>
      </c>
      <c r="F9" s="95" t="s">
        <v>90</v>
      </c>
      <c r="G9" s="330" t="s">
        <v>91</v>
      </c>
      <c r="H9" s="331"/>
      <c r="I9" s="95" t="s">
        <v>92</v>
      </c>
      <c r="M9" s="107"/>
    </row>
    <row r="10" spans="1:21" ht="15" thickBot="1">
      <c r="A10" s="294"/>
      <c r="C10" s="334"/>
      <c r="D10" s="335"/>
      <c r="E10" s="94" t="e">
        <f ca="1">IF(VLOOKUP($A$2,Table1[[Practice no.]:[P]],12,FALSE)="N/A","",VLOOKUP($A$2,Table1[[Practice no.]:[P]],12,FALSE))</f>
        <v>#VALUE!</v>
      </c>
      <c r="F10" s="94" t="e">
        <f ca="1">IF(VLOOKUP($A$2,Table1[[Practice no.]:[D]],13,FALSE)="N/A","",VLOOKUP($A$2,Table1[[Practice no.]:[D]],13,FALSE))</f>
        <v>#VALUE!</v>
      </c>
      <c r="G10" s="313" t="e">
        <f ca="1">IF(VLOOKUP($A$2,Table1[[Practice no.]:[C]],14,FALSE)="N/A","",VLOOKUP($A$2,Table1[[Practice no.]:[C]],14,FALSE))</f>
        <v>#VALUE!</v>
      </c>
      <c r="H10" s="314"/>
      <c r="I10" s="96" t="e">
        <f ca="1">IF(VLOOKUP($A$2,Table1[[Practice no.]:[M]],15,FALSE)="N/A","",VLOOKUP($A$2,Table1[[Practice no.]:[M]],15,FALSE))</f>
        <v>#VALUE!</v>
      </c>
      <c r="M10" s="107"/>
    </row>
    <row r="11" spans="1:21" ht="14.1" customHeight="1" thickBot="1">
      <c r="A11" s="294"/>
      <c r="C11" s="332" t="s">
        <v>93</v>
      </c>
      <c r="D11" s="333"/>
      <c r="E11" s="95" t="s">
        <v>94</v>
      </c>
      <c r="F11" s="330" t="s">
        <v>95</v>
      </c>
      <c r="G11" s="331"/>
      <c r="H11" s="330" t="s">
        <v>96</v>
      </c>
      <c r="I11" s="331"/>
      <c r="M11" s="107"/>
    </row>
    <row r="12" spans="1:21" ht="15" thickBot="1">
      <c r="A12" s="294"/>
      <c r="C12" s="334"/>
      <c r="D12" s="335"/>
      <c r="E12" s="94" t="e">
        <f ca="1">IF(VLOOKUP($A$2,Table1[[Practice no.]:[In]],16,FALSE)="N/A","",VLOOKUP($A$2,Table1[[Practice no.]:[In]],16,FALSE))</f>
        <v>#VALUE!</v>
      </c>
      <c r="F12" s="311" t="e">
        <f ca="1">IF(VLOOKUP($A$2,Table1[[Practice no.]:[Pr]],17,FALSE)="N/A","",VLOOKUP($A$2,Table1[[Practice no.]:[Pr]],17,FALSE))</f>
        <v>#VALUE!</v>
      </c>
      <c r="G12" s="312"/>
      <c r="H12" s="313" t="e">
        <f ca="1">IF(VLOOKUP($A$2,Table1[[Practice no.]:[Tr]],18,FALSE)="N/A","",VLOOKUP($A$2,Table1[[Practice no.]:[Tr]],18,FALSE))</f>
        <v>#VALUE!</v>
      </c>
      <c r="I12" s="314"/>
      <c r="M12" s="107"/>
    </row>
    <row r="13" spans="1:21">
      <c r="A13" s="294"/>
      <c r="B13" s="315"/>
      <c r="C13" s="316"/>
      <c r="D13" s="316"/>
      <c r="E13" s="316"/>
      <c r="F13" s="316"/>
      <c r="G13" s="316"/>
      <c r="H13" s="316"/>
      <c r="I13" s="316"/>
      <c r="J13" s="316"/>
      <c r="K13" s="316"/>
      <c r="L13" s="316"/>
      <c r="M13" s="317"/>
      <c r="N13" s="125"/>
    </row>
    <row r="14" spans="1:21" ht="14.1" thickBot="1">
      <c r="A14" s="279"/>
      <c r="B14" s="288"/>
      <c r="C14" s="289"/>
      <c r="D14" s="289"/>
      <c r="E14" s="289"/>
      <c r="F14" s="289"/>
      <c r="G14" s="289"/>
      <c r="H14" s="289"/>
      <c r="I14" s="289"/>
      <c r="J14" s="289"/>
      <c r="K14" s="289"/>
      <c r="L14" s="289"/>
      <c r="M14" s="290"/>
      <c r="N14" s="125"/>
    </row>
    <row r="15" spans="1:21">
      <c r="A15" s="278" t="s">
        <v>503</v>
      </c>
      <c r="B15" s="97">
        <v>1</v>
      </c>
      <c r="C15" s="97">
        <v>2</v>
      </c>
      <c r="D15" s="97">
        <v>3</v>
      </c>
      <c r="E15" s="98">
        <v>4</v>
      </c>
      <c r="F15" s="98">
        <v>5</v>
      </c>
      <c r="G15" s="98">
        <v>6</v>
      </c>
      <c r="H15" s="99">
        <v>7</v>
      </c>
      <c r="I15" s="99">
        <v>8</v>
      </c>
      <c r="J15" s="99">
        <v>9</v>
      </c>
      <c r="K15" s="100">
        <v>10</v>
      </c>
      <c r="L15" s="100">
        <v>11</v>
      </c>
      <c r="M15" s="100">
        <v>12</v>
      </c>
      <c r="N15" s="137"/>
    </row>
    <row r="16" spans="1:21" ht="17.100000000000001" thickBot="1">
      <c r="A16" s="294"/>
      <c r="B16" s="101" t="s">
        <v>504</v>
      </c>
      <c r="C16" s="101" t="s">
        <v>505</v>
      </c>
      <c r="D16" s="101" t="s">
        <v>506</v>
      </c>
      <c r="E16" s="102" t="s">
        <v>507</v>
      </c>
      <c r="F16" s="102" t="s">
        <v>508</v>
      </c>
      <c r="G16" s="102" t="s">
        <v>509</v>
      </c>
      <c r="H16" s="103" t="s">
        <v>510</v>
      </c>
      <c r="I16" s="103" t="s">
        <v>511</v>
      </c>
      <c r="J16" s="103" t="s">
        <v>512</v>
      </c>
      <c r="K16" s="104" t="s">
        <v>513</v>
      </c>
      <c r="L16" s="104" t="s">
        <v>514</v>
      </c>
      <c r="M16" s="104" t="s">
        <v>515</v>
      </c>
      <c r="N16" s="137"/>
    </row>
    <row r="17" spans="1:14" ht="23.1" customHeight="1" thickBot="1">
      <c r="A17" s="279"/>
      <c r="B17" s="112" t="e">
        <f ca="1">IF(VLOOKUP($A$2,Table1[[Practice no.]:[ 1 C02]],19,FALSE)="N/A","",VLOOKUP(VLOOKUP($A$2,Table1[[Practice no.]:[ 1 C02]],19,FALSE),List!$A$2:$B$3,2,FALSE))</f>
        <v>#VALUE!</v>
      </c>
      <c r="C17" s="112" t="e">
        <f ca="1">IF(VLOOKUP($A$2,Table1[[Practice no.]:[2 Res]],20,FALSE)="N/A","",VLOOKUP(VLOOKUP($A$2,Table1[[Practice no.]:[2 Res]],20,FALSE),List!$A$2:$B$3,2,FALSE))</f>
        <v>#VALUE!</v>
      </c>
      <c r="D17" s="112" t="e">
        <f ca="1">IF(VLOOKUP($A$2,Table1[[Practice no.]:[3 W&amp;L]],21,FALSE)="N/A","",VLOOKUP(VLOOKUP($A$2,Table1[[Practice no.]:[3 W&amp;L]],21,FALSE),List!$A$2:$B$3,2,FALSE))</f>
        <v>#VALUE!</v>
      </c>
      <c r="E17" s="112" t="e">
        <f ca="1">IF(VLOOKUP($A$2,Table1[[Practice no.]:[4 
Pol]],22,FALSE)="N/A","",VLOOKUP(VLOOKUP($A$2,Table1[[Practice no.]:[4 
Pol]],22,FALSE),List!$A$2:$B$3,2,FALSE))</f>
        <v>#VALUE!</v>
      </c>
      <c r="F17" s="112" t="e">
        <f ca="1">IF(VLOOKUP($A$2,Table1[[Practice no.]:[5 QoL]],23,FALSE)="N/A","",VLOOKUP(VLOOKUP($A$2,Table1[[Practice no.]:[5 QoL]],23,FALSE),List!$A$2:$B$3,2,FALSE))</f>
        <v>#VALUE!</v>
      </c>
      <c r="G17" s="112" t="e">
        <f ca="1">IF(VLOOKUP($A$2,Table1[[Practice no.]:[6 
Bio]],24,FALSE)="N/A","",VLOOKUP(VLOOKUP($A$2,Table1[[Practice no.]:[6 
Bio]],24,FALSE),List!$A$2:$B$3,2,FALSE))</f>
        <v>#VALUE!</v>
      </c>
      <c r="H17" s="112" t="e">
        <f ca="1">IF(VLOOKUP($A$2,Table1[[Practice no.]:[7 
Dis]],25,FALSE)="N/A","",VLOOKUP(VLOOKUP($A$2,Table1[[Practice no.]:[7 
Dis]],25,FALSE),List!$A$2:$B$3,2,FALSE))</f>
        <v>#VALUE!</v>
      </c>
      <c r="I17" s="112" t="e">
        <f ca="1">IF(VLOOKUP($A$2,Table1[[Practice no.]:[8 
Mat]],26,FALSE)="N/A","",VLOOKUP(VLOOKUP($A$2,Table1[[Practice no.]:[8 
Mat]],26,FALSE),List!$A$2:$B$3,2,FALSE))</f>
        <v>#VALUE!</v>
      </c>
      <c r="J17" s="112" t="e">
        <f ca="1">IF(VLOOKUP($A$2,Table1[[Practice no.]:[9 
Inc]],27,FALSE)="N/A","",VLOOKUP(VLOOKUP($A$2,Table1[[Practice no.]:[9 
Inc]],27,FALSE),List!$A$2:$B$3,2,FALSE))</f>
        <v>#VALUE!</v>
      </c>
      <c r="K17" s="112" t="e">
        <f ca="1">IF(VLOOKUP($A$2,Table1[[Practice no.]:[10 Con]],28,FALSE)="N/A","",VLOOKUP(VLOOKUP($A$2,Table1[[Practice no.]:[10 Con]],28,FALSE),List!$A$2:$B$3,2,FALSE))</f>
        <v>#VALUE!</v>
      </c>
      <c r="L17" s="112" t="e">
        <f ca="1">IF(VLOOKUP($A$2,Table1[[Practice no.]:[11 Saf]],29,FALSE)="N/A","",VLOOKUP(VLOOKUP($A$2,Table1[[Practice no.]:[11 Saf]],29,FALSE),List!$A$2:$B$3,2,FALSE))</f>
        <v>#VALUE!</v>
      </c>
      <c r="M17" s="112" t="e">
        <f ca="1">IF(VLOOKUP($A$2,Table1[[Practice no.]:[12 Aff]],30,FALSE)="N/A","",VLOOKUP(VLOOKUP($A$2,Table1[[Practice no.]:[12 Aff]],30,FALSE),List!$A$2:$B$3,2,FALSE))</f>
        <v>#VALUE!</v>
      </c>
      <c r="N17" s="138"/>
    </row>
    <row r="18" spans="1:14" ht="248.1" customHeight="1">
      <c r="A18" s="278" t="s">
        <v>516</v>
      </c>
      <c r="B18" s="298" t="s">
        <v>1295</v>
      </c>
      <c r="C18" s="299"/>
      <c r="D18" s="299"/>
      <c r="E18" s="299"/>
      <c r="F18" s="299"/>
      <c r="G18" s="299"/>
      <c r="H18" s="299"/>
      <c r="I18" s="299"/>
      <c r="J18" s="299"/>
      <c r="K18" s="299"/>
      <c r="L18" s="299"/>
      <c r="M18" s="300"/>
      <c r="N18" s="133"/>
    </row>
    <row r="19" spans="1:14" ht="218.85" customHeight="1" thickBot="1">
      <c r="A19" s="279"/>
      <c r="B19" s="301"/>
      <c r="C19" s="302"/>
      <c r="D19" s="302"/>
      <c r="E19" s="302"/>
      <c r="F19" s="302"/>
      <c r="G19" s="302"/>
      <c r="H19" s="302"/>
      <c r="I19" s="302"/>
      <c r="J19" s="302"/>
      <c r="K19" s="302"/>
      <c r="L19" s="302"/>
      <c r="M19" s="303"/>
      <c r="N19" s="133"/>
    </row>
    <row r="20" spans="1:14" ht="65.099999999999994" customHeight="1">
      <c r="A20" s="304" t="s">
        <v>518</v>
      </c>
      <c r="B20" s="405"/>
      <c r="C20" s="406"/>
      <c r="D20" s="406"/>
      <c r="E20" s="406"/>
      <c r="F20" s="406"/>
      <c r="G20" s="121"/>
      <c r="H20" s="121"/>
      <c r="I20" s="121"/>
      <c r="J20" s="121"/>
      <c r="K20" s="121"/>
      <c r="L20" s="121"/>
      <c r="M20" s="124"/>
      <c r="N20" s="134"/>
    </row>
    <row r="21" spans="1:14" ht="32.1" customHeight="1">
      <c r="A21" s="338"/>
      <c r="B21" s="336" t="s">
        <v>1296</v>
      </c>
      <c r="C21" s="337"/>
      <c r="D21" s="337"/>
      <c r="E21" s="337"/>
      <c r="F21" s="337"/>
      <c r="G21" s="122"/>
      <c r="H21" s="337"/>
      <c r="I21" s="388"/>
      <c r="J21" s="388"/>
      <c r="K21" s="388"/>
      <c r="L21" s="388"/>
      <c r="M21" s="389"/>
      <c r="N21" s="127"/>
    </row>
    <row r="22" spans="1:14">
      <c r="A22" s="338"/>
      <c r="H22" s="119"/>
      <c r="J22" s="122"/>
      <c r="K22" s="116"/>
      <c r="L22" s="116"/>
      <c r="M22" s="117"/>
      <c r="N22" s="116"/>
    </row>
    <row r="23" spans="1:14">
      <c r="A23" s="338"/>
      <c r="B23" s="336"/>
      <c r="C23" s="337"/>
      <c r="D23" s="337"/>
      <c r="E23" s="337"/>
      <c r="F23" s="337"/>
      <c r="G23" s="337"/>
      <c r="H23" s="337"/>
      <c r="I23" s="337"/>
      <c r="J23" s="337"/>
      <c r="K23" s="337"/>
      <c r="L23" s="337"/>
      <c r="M23" s="123"/>
      <c r="N23" s="116"/>
    </row>
    <row r="24" spans="1:14">
      <c r="A24" s="338"/>
      <c r="B24" s="336"/>
      <c r="C24" s="337"/>
      <c r="D24" s="337"/>
      <c r="E24" s="337"/>
      <c r="F24" s="337"/>
      <c r="G24" s="119"/>
      <c r="H24" s="337"/>
      <c r="I24" s="337"/>
      <c r="J24" s="337"/>
      <c r="K24" s="337"/>
      <c r="L24" s="337"/>
      <c r="M24" s="343"/>
      <c r="N24" s="116"/>
    </row>
    <row r="25" spans="1:14" ht="14.1" thickBot="1">
      <c r="A25" s="305"/>
      <c r="B25" s="339"/>
      <c r="C25" s="340"/>
      <c r="D25" s="340"/>
      <c r="E25" s="340"/>
      <c r="F25" s="340"/>
      <c r="G25" s="340"/>
      <c r="H25" s="340"/>
      <c r="I25" s="340"/>
      <c r="J25" s="340"/>
      <c r="K25" s="340"/>
      <c r="L25" s="340"/>
      <c r="M25" s="176"/>
      <c r="N25" s="119"/>
    </row>
    <row r="26" spans="1:14" ht="96.75" customHeight="1" thickBot="1">
      <c r="A26" s="278" t="s">
        <v>57</v>
      </c>
      <c r="B26" s="298" t="s">
        <v>1297</v>
      </c>
      <c r="C26" s="299"/>
      <c r="D26" s="299"/>
      <c r="E26" s="299"/>
      <c r="F26" s="299"/>
      <c r="G26" s="299"/>
      <c r="H26" s="299"/>
      <c r="I26" s="299"/>
      <c r="J26" s="299"/>
      <c r="K26" s="299"/>
      <c r="L26" s="299"/>
      <c r="M26" s="300"/>
      <c r="N26" s="125"/>
    </row>
    <row r="27" spans="1:14" ht="32.1" customHeight="1" thickBot="1">
      <c r="A27" s="294"/>
      <c r="C27" s="286" t="s">
        <v>42</v>
      </c>
      <c r="D27" s="287"/>
      <c r="E27" s="105" t="e">
        <f ca="1">IF(VLOOKUP($A$2,Table1[[Practice no.]:[1]],31,FALSE)="N/A","",VLOOKUP($A$2,Table1[[Practice no.]:[1]],31,FALSE))</f>
        <v>#VALUE!</v>
      </c>
      <c r="F27" s="286" t="s">
        <v>520</v>
      </c>
      <c r="G27" s="287"/>
      <c r="H27" s="105" t="e">
        <f ca="1">IF(VLOOKUP($A$2,Table1[[Practice no.]:[7]],37,FALSE)="N/A","",VLOOKUP($A$2,Table1[[Practice no.]:[7]],37,FALSE))</f>
        <v>#VALUE!</v>
      </c>
      <c r="M27" s="107"/>
    </row>
    <row r="28" spans="1:14" ht="32.1" customHeight="1" thickBot="1">
      <c r="A28" s="294"/>
      <c r="C28" s="286" t="s">
        <v>44</v>
      </c>
      <c r="D28" s="287"/>
      <c r="E28" s="105" t="e">
        <f ca="1">IF(VLOOKUP($A$2,Table1[[Practice no.]:[2]],32,FALSE)="N/A","",VLOOKUP($A$2,Table1[[Practice no.]:[2]],32,FALSE))</f>
        <v>#VALUE!</v>
      </c>
      <c r="F28" s="286" t="s">
        <v>45</v>
      </c>
      <c r="G28" s="287"/>
      <c r="H28" s="105" t="e">
        <f ca="1">IF(VLOOKUP($A$2,Table1[[Practice no.]:[8]],38,FALSE)="N/A","",VLOOKUP($A$2,Table1[[Practice no.]:[8]],38,FALSE))</f>
        <v>#VALUE!</v>
      </c>
      <c r="M28" s="107"/>
    </row>
    <row r="29" spans="1:14" ht="32.1" customHeight="1" thickBot="1">
      <c r="A29" s="294"/>
      <c r="C29" s="286" t="s">
        <v>46</v>
      </c>
      <c r="D29" s="287"/>
      <c r="E29" s="105" t="e">
        <f ca="1">IF(VLOOKUP($A$2,Table1[[Practice no.]:[3]],33,FALSE)="N/A","",VLOOKUP($A$2,Table1[[Practice no.]:[3]],33,FALSE))</f>
        <v>#VALUE!</v>
      </c>
      <c r="F29" s="286" t="s">
        <v>47</v>
      </c>
      <c r="G29" s="287"/>
      <c r="H29" s="105" t="e">
        <f ca="1">IF(VLOOKUP($A$2,Table1[[Practice no.]:[9]],39,FALSE)="N/A","",VLOOKUP($A$2,Table1[[Practice no.]:[9]],39,FALSE))</f>
        <v>#VALUE!</v>
      </c>
      <c r="M29" s="107"/>
    </row>
    <row r="30" spans="1:14" ht="32.1" customHeight="1" thickBot="1">
      <c r="A30" s="294"/>
      <c r="C30" s="286" t="s">
        <v>48</v>
      </c>
      <c r="D30" s="287"/>
      <c r="E30" s="105" t="e">
        <f ca="1">IF(VLOOKUP($A$2,Table1[[Practice no.]:[4]],34,FALSE)="N/A","",VLOOKUP($A$2,Table1[[Practice no.]:[4]],34,FALSE))</f>
        <v>#VALUE!</v>
      </c>
      <c r="F30" s="286" t="s">
        <v>49</v>
      </c>
      <c r="G30" s="287"/>
      <c r="H30" s="105" t="e">
        <f ca="1">IF(VLOOKUP($A$2,Table1[[Practice no.]:[10]],40,FALSE)="N/A","",VLOOKUP($A$2,Table1[[Practice no.]:[10]],40,FALSE))</f>
        <v>#VALUE!</v>
      </c>
      <c r="M30" s="107"/>
    </row>
    <row r="31" spans="1:14" ht="32.1" customHeight="1" thickBot="1">
      <c r="A31" s="294"/>
      <c r="C31" s="286" t="s">
        <v>50</v>
      </c>
      <c r="D31" s="287"/>
      <c r="E31" s="105" t="e">
        <f ca="1">IF(VLOOKUP($A$2,Table1[[Practice no.]:[5]],35,FALSE)="N/A","",VLOOKUP($A$2,Table1[[Practice no.]:[5]],35,FALSE))</f>
        <v>#VALUE!</v>
      </c>
      <c r="F31" s="286" t="s">
        <v>51</v>
      </c>
      <c r="G31" s="287"/>
      <c r="H31" s="105" t="e">
        <f ca="1">IF(VLOOKUP($A$2,Table1[[Practice no.]:[11]],41,FALSE)="N/A","",VLOOKUP($A$2,Table1[[Practice no.]:[11]],41,FALSE))</f>
        <v>#VALUE!</v>
      </c>
      <c r="M31" s="107"/>
    </row>
    <row r="32" spans="1:14" ht="32.1" customHeight="1" thickBot="1">
      <c r="A32" s="294"/>
      <c r="C32" s="286" t="s">
        <v>52</v>
      </c>
      <c r="D32" s="287"/>
      <c r="E32" s="105" t="e">
        <f ca="1">IF(VLOOKUP($A$2,Table1[[Practice no.]:[6]],36,FALSE)="N/A","",VLOOKUP($A$2,Table1[[Practice no.]:[6]],36,FALSE))</f>
        <v>#VALUE!</v>
      </c>
      <c r="F32" s="286" t="s">
        <v>53</v>
      </c>
      <c r="G32" s="287"/>
      <c r="H32" s="105" t="e">
        <f ca="1">IF(VLOOKUP($A$2,Table1[[Practice no.]:[12]],42,FALSE)="N/A","",VLOOKUP($A$2,Table1[[Practice no.]:[12]],42,FALSE))</f>
        <v>#VALUE!</v>
      </c>
      <c r="M32" s="107"/>
    </row>
    <row r="33" spans="1:14" ht="14.1" thickBot="1">
      <c r="A33" s="279"/>
      <c r="B33" s="288"/>
      <c r="C33" s="289"/>
      <c r="D33" s="289"/>
      <c r="E33" s="289"/>
      <c r="F33" s="289"/>
      <c r="G33" s="289"/>
      <c r="H33" s="289"/>
      <c r="I33" s="289"/>
      <c r="J33" s="289"/>
      <c r="K33" s="289"/>
      <c r="L33" s="289"/>
      <c r="M33" s="290"/>
      <c r="N33" s="125"/>
    </row>
    <row r="34" spans="1:14" ht="252.75" customHeight="1" thickBot="1">
      <c r="A34" s="92" t="s">
        <v>521</v>
      </c>
      <c r="B34" s="291" t="s">
        <v>1298</v>
      </c>
      <c r="C34" s="292"/>
      <c r="D34" s="292"/>
      <c r="E34" s="292"/>
      <c r="F34" s="292"/>
      <c r="G34" s="292"/>
      <c r="H34" s="292"/>
      <c r="I34" s="292"/>
      <c r="J34" s="292"/>
      <c r="K34" s="292"/>
      <c r="L34" s="292"/>
      <c r="M34" s="293"/>
      <c r="N34" s="122"/>
    </row>
    <row r="35" spans="1:14" ht="80.849999999999994" customHeight="1">
      <c r="A35" s="278" t="s">
        <v>523</v>
      </c>
      <c r="B35" s="394" t="s">
        <v>1299</v>
      </c>
      <c r="C35" s="362"/>
      <c r="D35" s="362"/>
      <c r="E35" s="362"/>
      <c r="F35" s="362"/>
      <c r="G35" s="362"/>
      <c r="H35" s="362"/>
      <c r="I35" s="362"/>
      <c r="J35" s="362"/>
      <c r="K35" s="362"/>
      <c r="L35" s="362"/>
      <c r="M35" s="363"/>
      <c r="N35" s="133"/>
    </row>
    <row r="36" spans="1:14" ht="224.85" customHeight="1" thickBot="1">
      <c r="A36" s="279"/>
      <c r="B36" s="364"/>
      <c r="C36" s="365"/>
      <c r="D36" s="365"/>
      <c r="E36" s="365"/>
      <c r="F36" s="365"/>
      <c r="G36" s="365"/>
      <c r="H36" s="365"/>
      <c r="I36" s="365"/>
      <c r="J36" s="365"/>
      <c r="K36" s="365"/>
      <c r="L36" s="365"/>
      <c r="M36" s="366"/>
      <c r="N36" s="133"/>
    </row>
  </sheetData>
  <sheetProtection sheet="1" objects="1" scenarios="1"/>
  <mergeCells count="51">
    <mergeCell ref="B2:M2"/>
    <mergeCell ref="O2:Q2"/>
    <mergeCell ref="S2:U2"/>
    <mergeCell ref="B3:M3"/>
    <mergeCell ref="A4:A14"/>
    <mergeCell ref="B4:M4"/>
    <mergeCell ref="C5:D6"/>
    <mergeCell ref="C7:D8"/>
    <mergeCell ref="F7:G7"/>
    <mergeCell ref="F8:G8"/>
    <mergeCell ref="C9:D10"/>
    <mergeCell ref="G9:H9"/>
    <mergeCell ref="G10:H10"/>
    <mergeCell ref="C11:D12"/>
    <mergeCell ref="F11:G11"/>
    <mergeCell ref="H11:I11"/>
    <mergeCell ref="F12:G12"/>
    <mergeCell ref="H12:I12"/>
    <mergeCell ref="A20:A25"/>
    <mergeCell ref="B20:F20"/>
    <mergeCell ref="B21:F21"/>
    <mergeCell ref="H21:M21"/>
    <mergeCell ref="B23:G23"/>
    <mergeCell ref="B13:M13"/>
    <mergeCell ref="B14:M14"/>
    <mergeCell ref="A15:A17"/>
    <mergeCell ref="A18:A19"/>
    <mergeCell ref="B18:M19"/>
    <mergeCell ref="H23:L23"/>
    <mergeCell ref="B24:F24"/>
    <mergeCell ref="H24:M24"/>
    <mergeCell ref="B25:G25"/>
    <mergeCell ref="H25:L25"/>
    <mergeCell ref="C32:D32"/>
    <mergeCell ref="F32:G32"/>
    <mergeCell ref="C30:D30"/>
    <mergeCell ref="F30:G30"/>
    <mergeCell ref="B33:M33"/>
    <mergeCell ref="B34:M34"/>
    <mergeCell ref="A35:A36"/>
    <mergeCell ref="B35:M36"/>
    <mergeCell ref="A26:A33"/>
    <mergeCell ref="C31:D31"/>
    <mergeCell ref="F31:G31"/>
    <mergeCell ref="B26:M26"/>
    <mergeCell ref="C27:D27"/>
    <mergeCell ref="F27:G27"/>
    <mergeCell ref="C28:D28"/>
    <mergeCell ref="F28:G28"/>
    <mergeCell ref="C29:D29"/>
    <mergeCell ref="F29:G29"/>
  </mergeCells>
  <pageMargins left="0.7" right="0.7" top="0.75" bottom="0.75" header="0.3" footer="0.3"/>
  <headerFooter>
    <oddFooter>&amp;C_x000D_&amp;1#&amp;"Calibri"&amp;8&amp;K000000 INTERNAL. This information is accessible to ADB Management and staff. It may be shared outside ADB with appropriate permission.</oddFooter>
  </headerFooter>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p:properties xmlns:p="http://schemas.microsoft.com/office/2006/metadata/properties" xmlns:xsi="http://www.w3.org/2001/XMLSchema-instance" xmlns:pc="http://schemas.microsoft.com/office/infopath/2007/PartnerControls">
  <documentManagement>
    <Update_x0020_ADB_x0020_Document_x0020_Type_x0028_1_x0029_ xmlns="45bb880f-e21c-456a-bfee-aeebcc95e709">
      <Url xsi:nil="true"/>
      <Description xsi:nil="true"/>
    </Update_x0020_ADB_x0020_Document_x0020_Type_x0028_1_x0029_>
    <Update_x0020_ADB_x0020_Country_x0020_Document_x0020_Type_x0028_1_x0029_ xmlns="45bb880f-e21c-456a-bfee-aeebcc95e709">
      <Url xsi:nil="true"/>
      <Description xsi:nil="true"/>
    </Update_x0020_ADB_x0020_Country_x0020_Document_x0020_Type_x0028_1_x0029_>
    <j78542b1fffc4a1c84659474212e3133 xmlns="c1fdd505-2570-46c2-bd04-3e0f2d874cf5">
      <Terms xmlns="http://schemas.microsoft.com/office/infopath/2007/PartnerControls">
        <TermInfo xmlns="http://schemas.microsoft.com/office/infopath/2007/PartnerControls">
          <TermName xmlns="http://schemas.microsoft.com/office/infopath/2007/PartnerControls">SDCC</TermName>
          <TermId xmlns="http://schemas.microsoft.com/office/infopath/2007/PartnerControls">5aaa5968-0b17-43f6-85ce-71d3f4ca97a7</TermId>
        </TermInfo>
      </Terms>
    </j78542b1fffc4a1c84659474212e3133>
    <lcf76f155ced4ddcb4097134ff3c332f xmlns="45bb880f-e21c-456a-bfee-aeebcc95e709">
      <Terms xmlns="http://schemas.microsoft.com/office/infopath/2007/PartnerControls"/>
    </lcf76f155ced4ddcb4097134ff3c332f>
    <Update_x0020_ADB_x0020_Project_x0020_Document_x0020_Type_x0028_1_x0029_ xmlns="45bb880f-e21c-456a-bfee-aeebcc95e709">
      <Url xsi:nil="true"/>
      <Description xsi:nil="true"/>
    </Update_x0020_ADB_x0020_Project_x0020_Document_x0020_Type_x0028_1_x0029_>
    <SharedWithUsers xmlns="7ee99070-694b-4410-af45-ab649b64d8b1">
      <UserInfo>
        <DisplayName>Kevin Peter Nellies</DisplayName>
        <AccountId>1301</AccountId>
        <AccountType/>
      </UserInfo>
      <UserInfo>
        <DisplayName>Mariel A. Gabriel</DisplayName>
        <AccountId>2666</AccountId>
        <AccountType/>
      </UserInfo>
      <UserInfo>
        <DisplayName>Diana Marie Hernandez-Louis</DisplayName>
        <AccountId>109</AccountId>
        <AccountType/>
      </UserInfo>
      <UserInfo>
        <DisplayName>Mark Christopher Cham</DisplayName>
        <AccountId>3046</AccountId>
        <AccountType/>
      </UserInfo>
      <UserInfo>
        <DisplayName>Breezy F. Boter</DisplayName>
        <AccountId>2548</AccountId>
        <AccountType/>
      </UserInfo>
      <UserInfo>
        <DisplayName>Christopher John Patrick Charleson</DisplayName>
        <AccountId>1300</AccountId>
        <AccountType/>
      </UserInfo>
      <UserInfo>
        <DisplayName>Michael Anyala</DisplayName>
        <AccountId>156</AccountId>
        <AccountType/>
      </UserInfo>
    </SharedWithUsers>
  </documentManagement>
</p:properties>
</file>

<file path=customXml/item2.xml><?xml version="1.0" encoding="utf-8"?>
<ct:contentTypeSchema xmlns:ct="http://schemas.microsoft.com/office/2006/metadata/contentType" xmlns:ma="http://schemas.microsoft.com/office/2006/metadata/properties/metaAttributes" ct:_="" ma:_="" ma:contentTypeName="Document" ma:contentTypeID="0x0101000900981A6F918946A4A4DDEB496CF1D4" ma:contentTypeVersion="37" ma:contentTypeDescription="Create a new document." ma:contentTypeScope="" ma:versionID="c9d301bd70ee65424ead8a7fcc5a0a6d">
  <xsd:schema xmlns:xsd="http://www.w3.org/2001/XMLSchema" xmlns:xs="http://www.w3.org/2001/XMLSchema" xmlns:p="http://schemas.microsoft.com/office/2006/metadata/properties" xmlns:ns2="c1fdd505-2570-46c2-bd04-3e0f2d874cf5" xmlns:ns3="45bb880f-e21c-456a-bfee-aeebcc95e709" xmlns:ns4="7ee99070-694b-4410-af45-ab649b64d8b1" targetNamespace="http://schemas.microsoft.com/office/2006/metadata/properties" ma:root="true" ma:fieldsID="1017782415896990144f3c623af27608" ns2:_="" ns3:_="" ns4:_="">
    <xsd:import namespace="c1fdd505-2570-46c2-bd04-3e0f2d874cf5"/>
    <xsd:import namespace="45bb880f-e21c-456a-bfee-aeebcc95e709"/>
    <xsd:import namespace="7ee99070-694b-4410-af45-ab649b64d8b1"/>
    <xsd:element name="properties">
      <xsd:complexType>
        <xsd:sequence>
          <xsd:element name="documentManagement">
            <xsd:complexType>
              <xsd:all>
                <xsd:element ref="ns2:j78542b1fffc4a1c84659474212e3133" minOccurs="0"/>
                <xsd:element ref="ns3:Update_x0020_ADB_x0020_Document_x0020_Type_x0028_1_x0029_" minOccurs="0"/>
                <xsd:element ref="ns3:Update_x0020_ADB_x0020_Country_x0020_Document_x0020_Type_x0028_1_x0029_" minOccurs="0"/>
                <xsd:element ref="ns3:Update_x0020_ADB_x0020_Project_x0020_Document_x0020_Type_x0028_1_x0029_" minOccurs="0"/>
                <xsd:element ref="ns3:MediaServiceMetadata" minOccurs="0"/>
                <xsd:element ref="ns3:MediaServiceFastMetadata" minOccurs="0"/>
                <xsd:element ref="ns4:SharedWithUsers" minOccurs="0"/>
                <xsd:element ref="ns4:SharedWithDetails" minOccurs="0"/>
                <xsd:element ref="ns3:MediaServiceDateTaken" minOccurs="0"/>
                <xsd:element ref="ns3:MediaServiceAutoTags" minOccurs="0"/>
                <xsd:element ref="ns3:MediaServiceGenerationTime" minOccurs="0"/>
                <xsd:element ref="ns3:MediaServiceEventHashCode" minOccurs="0"/>
                <xsd:element ref="ns3:MediaServiceOCR" minOccurs="0"/>
                <xsd:element ref="ns3:MediaServiceLocation" minOccurs="0"/>
                <xsd:element ref="ns3:MediaServiceAutoKeyPoints" minOccurs="0"/>
                <xsd:element ref="ns3:MediaServiceKeyPoints" minOccurs="0"/>
                <xsd:element ref="ns3:MediaLengthInSeconds" minOccurs="0"/>
                <xsd:element ref="ns3:lcf76f155ced4ddcb4097134ff3c332f" minOccurs="0"/>
                <xsd:element ref="ns3:MediaServiceObjectDetectorVersions" minOccurs="0"/>
                <xsd:element ref="ns3:MediaServiceSearchPropertie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c1fdd505-2570-46c2-bd04-3e0f2d874cf5" elementFormDefault="qualified">
    <xsd:import namespace="http://schemas.microsoft.com/office/2006/documentManagement/types"/>
    <xsd:import namespace="http://schemas.microsoft.com/office/infopath/2007/PartnerControls"/>
    <xsd:element name="j78542b1fffc4a1c84659474212e3133" ma:index="9" nillable="true" ma:taxonomy="true" ma:internalName="j78542b1fffc4a1c84659474212e3133" ma:taxonomyFieldName="ADBContentGroup" ma:displayName="Content Group" ma:readOnly="false" ma:default="2;#SDCC|5aaa5968-0b17-43f6-85ce-71d3f4ca97a7" ma:fieldId="{378542b1-fffc-4a1c-8465-9474212e3133}" ma:taxonomyMulti="true" ma:sspId="115af50e-efb3-4a0e-b425-875ff625e09e" ma:termSetId="2a9ffbee-93a5-418b-bcdb-8d6817936e6b" ma:anchorId="00000000-0000-0000-0000-000000000000" ma:open="false" ma:isKeyword="false">
      <xsd:complexType>
        <xsd:sequence>
          <xsd:element ref="pc:Terms" minOccurs="0" maxOccurs="1"/>
        </xsd:sequence>
      </xsd:complexType>
    </xsd:element>
  </xsd:schema>
  <xsd:schema xmlns:xsd="http://www.w3.org/2001/XMLSchema" xmlns:xs="http://www.w3.org/2001/XMLSchema" xmlns:dms="http://schemas.microsoft.com/office/2006/documentManagement/types" xmlns:pc="http://schemas.microsoft.com/office/infopath/2007/PartnerControls" targetNamespace="45bb880f-e21c-456a-bfee-aeebcc95e709" elementFormDefault="qualified">
    <xsd:import namespace="http://schemas.microsoft.com/office/2006/documentManagement/types"/>
    <xsd:import namespace="http://schemas.microsoft.com/office/infopath/2007/PartnerControls"/>
    <xsd:element name="Update_x0020_ADB_x0020_Document_x0020_Type_x0028_1_x0029_" ma:index="10" nillable="true" ma:displayName="Update ADB Document Type" ma:internalName="Update_x0020_ADB_x0020_Document_x0020_Type_x0028_1_x0029_">
      <xsd:complexType>
        <xsd:complexContent>
          <xsd:extension base="dms:URL">
            <xsd:sequence>
              <xsd:element name="Url" type="dms:ValidUrl" minOccurs="0" nillable="true"/>
              <xsd:element name="Description" type="xsd:string" nillable="true"/>
            </xsd:sequence>
          </xsd:extension>
        </xsd:complexContent>
      </xsd:complexType>
    </xsd:element>
    <xsd:element name="Update_x0020_ADB_x0020_Country_x0020_Document_x0020_Type_x0028_1_x0029_" ma:index="11" nillable="true" ma:displayName="Update ADB Country Document Type" ma:internalName="Update_x0020_ADB_x0020_Country_x0020_Document_x0020_Type_x0028_1_x0029_">
      <xsd:complexType>
        <xsd:complexContent>
          <xsd:extension base="dms:URL">
            <xsd:sequence>
              <xsd:element name="Url" type="dms:ValidUrl" minOccurs="0" nillable="true"/>
              <xsd:element name="Description" type="xsd:string" nillable="true"/>
            </xsd:sequence>
          </xsd:extension>
        </xsd:complexContent>
      </xsd:complexType>
    </xsd:element>
    <xsd:element name="Update_x0020_ADB_x0020_Project_x0020_Document_x0020_Type_x0028_1_x0029_" ma:index="12" nillable="true" ma:displayName="Update ADB Project Document Type" ma:internalName="Update_x0020_ADB_x0020_Project_x0020_Document_x0020_Type_x0028_1_x0029_">
      <xsd:complexType>
        <xsd:complexContent>
          <xsd:extension base="dms:URL">
            <xsd:sequence>
              <xsd:element name="Url" type="dms:ValidUrl" minOccurs="0" nillable="true"/>
              <xsd:element name="Description" type="xsd:string" nillable="true"/>
            </xsd:sequence>
          </xsd:extension>
        </xsd:complexContent>
      </xsd:complexType>
    </xsd:element>
    <xsd:element name="MediaServiceMetadata" ma:index="13" nillable="true" ma:displayName="MediaServiceMetadata" ma:hidden="true" ma:internalName="MediaServiceMetadata" ma:readOnly="true">
      <xsd:simpleType>
        <xsd:restriction base="dms:Note"/>
      </xsd:simpleType>
    </xsd:element>
    <xsd:element name="MediaServiceFastMetadata" ma:index="14" nillable="true" ma:displayName="MediaServiceFastMetadata" ma:hidden="true" ma:internalName="MediaServiceFastMetadata" ma:readOnly="true">
      <xsd:simpleType>
        <xsd:restriction base="dms:Note"/>
      </xsd:simpleType>
    </xsd:element>
    <xsd:element name="MediaServiceDateTaken" ma:index="19" nillable="true" ma:displayName="MediaServiceDateTaken" ma:hidden="true" ma:internalName="MediaServiceDateTaken" ma:readOnly="true">
      <xsd:simpleType>
        <xsd:restriction base="dms:Text"/>
      </xsd:simpleType>
    </xsd:element>
    <xsd:element name="MediaServiceAutoTags" ma:index="20" nillable="true" ma:displayName="Tags" ma:internalName="MediaServiceAutoTags" ma:readOnly="true">
      <xsd:simpleType>
        <xsd:restriction base="dms:Text"/>
      </xsd:simpleType>
    </xsd:element>
    <xsd:element name="MediaServiceGenerationTime" ma:index="21" nillable="true" ma:displayName="MediaServiceGenerationTime" ma:hidden="true" ma:internalName="MediaServiceGenerationTime" ma:readOnly="true">
      <xsd:simpleType>
        <xsd:restriction base="dms:Text"/>
      </xsd:simpleType>
    </xsd:element>
    <xsd:element name="MediaServiceEventHashCode" ma:index="22" nillable="true" ma:displayName="MediaServiceEventHashCode" ma:hidden="true" ma:internalName="MediaServiceEventHashCode" ma:readOnly="true">
      <xsd:simpleType>
        <xsd:restriction base="dms:Text"/>
      </xsd:simpleType>
    </xsd:element>
    <xsd:element name="MediaServiceOCR" ma:index="23" nillable="true" ma:displayName="Extracted Text" ma:internalName="MediaServiceOCR" ma:readOnly="true">
      <xsd:simpleType>
        <xsd:restriction base="dms:Note">
          <xsd:maxLength value="255"/>
        </xsd:restriction>
      </xsd:simpleType>
    </xsd:element>
    <xsd:element name="MediaServiceLocation" ma:index="24" nillable="true" ma:displayName="Location" ma:internalName="MediaServiceLocation" ma:readOnly="true">
      <xsd:simpleType>
        <xsd:restriction base="dms:Text"/>
      </xsd:simpleType>
    </xsd:element>
    <xsd:element name="MediaServiceAutoKeyPoints" ma:index="25" nillable="true" ma:displayName="MediaServiceAutoKeyPoints" ma:hidden="true" ma:internalName="MediaServiceAutoKeyPoints" ma:readOnly="true">
      <xsd:simpleType>
        <xsd:restriction base="dms:Note"/>
      </xsd:simpleType>
    </xsd:element>
    <xsd:element name="MediaServiceKeyPoints" ma:index="26" nillable="true" ma:displayName="KeyPoints" ma:internalName="MediaServiceKeyPoints" ma:readOnly="true">
      <xsd:simpleType>
        <xsd:restriction base="dms:Note">
          <xsd:maxLength value="255"/>
        </xsd:restriction>
      </xsd:simpleType>
    </xsd:element>
    <xsd:element name="MediaLengthInSeconds" ma:index="27" nillable="true" ma:displayName="Length (seconds)" ma:internalName="MediaLengthInSeconds" ma:readOnly="true">
      <xsd:simpleType>
        <xsd:restriction base="dms:Unknown"/>
      </xsd:simpleType>
    </xsd:element>
    <xsd:element name="lcf76f155ced4ddcb4097134ff3c332f" ma:index="29" nillable="true" ma:taxonomy="true" ma:internalName="lcf76f155ced4ddcb4097134ff3c332f" ma:taxonomyFieldName="MediaServiceImageTags" ma:displayName="Image Tags" ma:readOnly="false" ma:fieldId="{5cf76f15-5ced-4ddc-b409-7134ff3c332f}" ma:taxonomyMulti="true" ma:sspId="115af50e-efb3-4a0e-b425-875ff625e09e" ma:termSetId="09814cd3-568e-fe90-9814-8d621ff8fb84" ma:anchorId="fba54fb3-c3e1-fe81-a776-ca4b69148c4d" ma:open="true" ma:isKeyword="false">
      <xsd:complexType>
        <xsd:sequence>
          <xsd:element ref="pc:Terms" minOccurs="0" maxOccurs="1"/>
        </xsd:sequence>
      </xsd:complexType>
    </xsd:element>
    <xsd:element name="MediaServiceObjectDetectorVersions" ma:index="30" nillable="true" ma:displayName="MediaServiceObjectDetectorVersions" ma:description="" ma:hidden="true" ma:indexed="true" ma:internalName="MediaServiceObjectDetectorVersions" ma:readOnly="true">
      <xsd:simpleType>
        <xsd:restriction base="dms:Text"/>
      </xsd:simpleType>
    </xsd:element>
    <xsd:element name="MediaServiceSearchProperties" ma:index="31" nillable="true" ma:displayName="MediaServiceSearchProperties" ma:hidden="true" ma:internalName="MediaServiceSearchProperties" ma:readOnly="true">
      <xsd:simpleType>
        <xsd:restriction base="dms:Note"/>
      </xsd:simpleType>
    </xsd:element>
  </xsd:schema>
  <xsd:schema xmlns:xsd="http://www.w3.org/2001/XMLSchema" xmlns:xs="http://www.w3.org/2001/XMLSchema" xmlns:dms="http://schemas.microsoft.com/office/2006/documentManagement/types" xmlns:pc="http://schemas.microsoft.com/office/infopath/2007/PartnerControls" targetNamespace="7ee99070-694b-4410-af45-ab649b64d8b1" elementFormDefault="qualified">
    <xsd:import namespace="http://schemas.microsoft.com/office/2006/documentManagement/types"/>
    <xsd:import namespace="http://schemas.microsoft.com/office/infopath/2007/PartnerControls"/>
    <xsd:element name="SharedWithUsers" ma:index="17" nillable="true" ma:displayName="Shared With"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8" nillable="true" ma:displayName="Shared With Details" ma:internalName="SharedWithDetails" ma:readOnly="true">
      <xsd:simpleType>
        <xsd:restriction base="dms:Note">
          <xsd:maxLength value="255"/>
        </xsd:restriction>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3.xml><?xml version="1.0" encoding="utf-8"?>
<?mso-contentType ?>
<FormTemplates xmlns="http://schemas.microsoft.com/sharepoint/v3/contenttype/forms">
  <Display>DocumentLibraryForm</Display>
  <Edit>DocumentLibraryForm</Edit>
  <New>DocumentLibraryForm</New>
</FormTemplates>
</file>

<file path=customXml/itemProps1.xml><?xml version="1.0" encoding="utf-8"?>
<ds:datastoreItem xmlns:ds="http://schemas.openxmlformats.org/officeDocument/2006/customXml" ds:itemID="{91F21DEF-C451-45D1-B185-FF41C280B067}"/>
</file>

<file path=customXml/itemProps2.xml><?xml version="1.0" encoding="utf-8"?>
<ds:datastoreItem xmlns:ds="http://schemas.openxmlformats.org/officeDocument/2006/customXml" ds:itemID="{82F390B3-152F-49FE-B387-4F8B8BF66ED1}"/>
</file>

<file path=customXml/itemProps3.xml><?xml version="1.0" encoding="utf-8"?>
<ds:datastoreItem xmlns:ds="http://schemas.openxmlformats.org/officeDocument/2006/customXml" ds:itemID="{19639240-7CB5-4BBC-88DA-60437DF0641C}"/>
</file>

<file path=docProps/app.xml><?xml version="1.0" encoding="utf-8"?>
<Properties xmlns="http://schemas.openxmlformats.org/officeDocument/2006/extended-properties" xmlns:vt="http://schemas.openxmlformats.org/officeDocument/2006/docPropsVTypes">
  <Application>Microsoft Excel Online</Application>
  <Manager/>
  <Company/>
  <HyperlinkBase/>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Ellie Yu</dc:creator>
  <cp:keywords/>
  <dc:description/>
  <cp:lastModifiedBy/>
  <cp:revision/>
  <dcterms:created xsi:type="dcterms:W3CDTF">2023-11-28T13:05:35Z</dcterms:created>
  <dcterms:modified xsi:type="dcterms:W3CDTF">2024-05-13T01:42:24Z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MSIP_Label_817d4574-7375-4d17-b29c-6e4c6df0fcb0_Enabled">
    <vt:lpwstr>true</vt:lpwstr>
  </property>
  <property fmtid="{D5CDD505-2E9C-101B-9397-08002B2CF9AE}" pid="3" name="MSIP_Label_817d4574-7375-4d17-b29c-6e4c6df0fcb0_SetDate">
    <vt:lpwstr>2024-05-08T14:31:37Z</vt:lpwstr>
  </property>
  <property fmtid="{D5CDD505-2E9C-101B-9397-08002B2CF9AE}" pid="4" name="MSIP_Label_817d4574-7375-4d17-b29c-6e4c6df0fcb0_Method">
    <vt:lpwstr>Standard</vt:lpwstr>
  </property>
  <property fmtid="{D5CDD505-2E9C-101B-9397-08002B2CF9AE}" pid="5" name="MSIP_Label_817d4574-7375-4d17-b29c-6e4c6df0fcb0_Name">
    <vt:lpwstr>ADB Internal</vt:lpwstr>
  </property>
  <property fmtid="{D5CDD505-2E9C-101B-9397-08002B2CF9AE}" pid="6" name="MSIP_Label_817d4574-7375-4d17-b29c-6e4c6df0fcb0_SiteId">
    <vt:lpwstr>9495d6bb-41c2-4c58-848f-92e52cf3d640</vt:lpwstr>
  </property>
  <property fmtid="{D5CDD505-2E9C-101B-9397-08002B2CF9AE}" pid="7" name="MSIP_Label_817d4574-7375-4d17-b29c-6e4c6df0fcb0_ActionId">
    <vt:lpwstr>7b04d74d-86e3-4e8d-b4c7-5f6fe4e16acc</vt:lpwstr>
  </property>
  <property fmtid="{D5CDD505-2E9C-101B-9397-08002B2CF9AE}" pid="8" name="MSIP_Label_817d4574-7375-4d17-b29c-6e4c6df0fcb0_ContentBits">
    <vt:lpwstr>2</vt:lpwstr>
  </property>
  <property fmtid="{D5CDD505-2E9C-101B-9397-08002B2CF9AE}" pid="9" name="MediaServiceImageTags">
    <vt:lpwstr/>
  </property>
  <property fmtid="{D5CDD505-2E9C-101B-9397-08002B2CF9AE}" pid="10" name="ce5a4fae9a7d4e3d9d782ef76d38f19e">
    <vt:lpwstr>Transport|1ee1a871-9841-4244-af10-500136720e72</vt:lpwstr>
  </property>
  <property fmtid="{D5CDD505-2E9C-101B-9397-08002B2CF9AE}" pid="11" name="Focus Area">
    <vt:lpwstr>5;#Transport|1ee1a871-9841-4244-af10-500136720e72</vt:lpwstr>
  </property>
  <property fmtid="{D5CDD505-2E9C-101B-9397-08002B2CF9AE}" pid="12" name="ADBProjectDocumentType">
    <vt:lpwstr/>
  </property>
  <property fmtid="{D5CDD505-2E9C-101B-9397-08002B2CF9AE}" pid="13" name="ADBSector">
    <vt:lpwstr/>
  </property>
  <property fmtid="{D5CDD505-2E9C-101B-9397-08002B2CF9AE}" pid="14" name="ADBDocumentLanguage">
    <vt:lpwstr>1;#English|16ac8743-31bb-43f8-9a73-533a041667d6</vt:lpwstr>
  </property>
  <property fmtid="{D5CDD505-2E9C-101B-9397-08002B2CF9AE}" pid="15" name="ADBDocumentType">
    <vt:lpwstr/>
  </property>
  <property fmtid="{D5CDD505-2E9C-101B-9397-08002B2CF9AE}" pid="16" name="hca2169e3b0945318411f30479ba40c8">
    <vt:lpwstr/>
  </property>
  <property fmtid="{D5CDD505-2E9C-101B-9397-08002B2CF9AE}" pid="17" name="ADBDepartmentOwner">
    <vt:lpwstr/>
  </property>
  <property fmtid="{D5CDD505-2E9C-101B-9397-08002B2CF9AE}" pid="18" name="p030e467f78f45b4ae8f7e2c17ea4d82">
    <vt:lpwstr/>
  </property>
  <property fmtid="{D5CDD505-2E9C-101B-9397-08002B2CF9AE}" pid="19" name="k985dbdc596c44d7acaf8184f33920f0">
    <vt:lpwstr/>
  </property>
  <property fmtid="{D5CDD505-2E9C-101B-9397-08002B2CF9AE}" pid="20" name="a37ff23a602146d4934a49238d370ca5">
    <vt:lpwstr/>
  </property>
  <property fmtid="{D5CDD505-2E9C-101B-9397-08002B2CF9AE}" pid="21" name="ADBCountry">
    <vt:lpwstr/>
  </property>
  <property fmtid="{D5CDD505-2E9C-101B-9397-08002B2CF9AE}" pid="22" name="d61536b25a8a4fedb48bb564279be82a">
    <vt:lpwstr/>
  </property>
  <property fmtid="{D5CDD505-2E9C-101B-9397-08002B2CF9AE}" pid="23" name="ADBCountryDocumentType">
    <vt:lpwstr/>
  </property>
  <property fmtid="{D5CDD505-2E9C-101B-9397-08002B2CF9AE}" pid="24" name="TaxCatchAll">
    <vt:lpwstr>5;#Transport|1ee1a871-9841-4244-af10-500136720e72;#2;#SDCC|5aaa5968-0b17-43f6-85ce-71d3f4ca97a7;#1;#English|16ac8743-31bb-43f8-9a73-533a041667d6</vt:lpwstr>
  </property>
  <property fmtid="{D5CDD505-2E9C-101B-9397-08002B2CF9AE}" pid="25" name="a0d1b14b197747dfafc19f70ff45d4f6">
    <vt:lpwstr/>
  </property>
  <property fmtid="{D5CDD505-2E9C-101B-9397-08002B2CF9AE}" pid="26" name="ADBProject">
    <vt:lpwstr/>
  </property>
  <property fmtid="{D5CDD505-2E9C-101B-9397-08002B2CF9AE}" pid="27" name="ADBContentGroup">
    <vt:lpwstr>2;#SDCC|5aaa5968-0b17-43f6-85ce-71d3f4ca97a7</vt:lpwstr>
  </property>
  <property fmtid="{D5CDD505-2E9C-101B-9397-08002B2CF9AE}" pid="28" name="de77c5b4d20d4bdeb0b6d09350193e53">
    <vt:lpwstr/>
  </property>
  <property fmtid="{D5CDD505-2E9C-101B-9397-08002B2CF9AE}" pid="29" name="h00e4aaaf4624e24a7df7f06faa038c6">
    <vt:lpwstr>English|16ac8743-31bb-43f8-9a73-533a041667d6</vt:lpwstr>
  </property>
  <property fmtid="{D5CDD505-2E9C-101B-9397-08002B2CF9AE}" pid="30" name="ADBDocumentSecurity">
    <vt:lpwstr/>
  </property>
  <property fmtid="{D5CDD505-2E9C-101B-9397-08002B2CF9AE}" pid="31" name="d01a0ce1b141461dbfb235a3ab729a2c">
    <vt:lpwstr/>
  </property>
  <property fmtid="{D5CDD505-2E9C-101B-9397-08002B2CF9AE}" pid="32" name="ContentTypeId">
    <vt:lpwstr>0x0101000900981A6F918946A4A4DDEB496CF1D4</vt:lpwstr>
  </property>
</Properties>
</file>